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4295" yWindow="-16200" windowWidth="14610" windowHeight="15585" tabRatio="757" firstSheet="2" activeTab="4" autoFilterDateGrouping="1"/>
  </bookViews>
  <sheets>
    <sheet xmlns:r="http://schemas.openxmlformats.org/officeDocument/2006/relationships" name="Financials" sheetId="1" state="visible" r:id="rId1"/>
    <sheet xmlns:r="http://schemas.openxmlformats.org/officeDocument/2006/relationships" name="Valuation Summary and Football" sheetId="2" state="visible" r:id="rId2"/>
    <sheet xmlns:r="http://schemas.openxmlformats.org/officeDocument/2006/relationships" name="Assumptions" sheetId="3" state="visible" r:id="rId3"/>
    <sheet xmlns:r="http://schemas.openxmlformats.org/officeDocument/2006/relationships" name="Synergies and Intgn Exp" sheetId="4" state="visible" r:id="rId4"/>
    <sheet xmlns:r="http://schemas.openxmlformats.org/officeDocument/2006/relationships" name="Income Statement"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BS_Sch" sheetId="8" state="visible" r:id="rId8"/>
    <sheet xmlns:r="http://schemas.openxmlformats.org/officeDocument/2006/relationships" name="Ratios" sheetId="9" state="visible" r:id="rId9"/>
    <sheet xmlns:r="http://schemas.openxmlformats.org/officeDocument/2006/relationships" name="Valuation Summary" sheetId="10" state="visible" r:id="rId10"/>
    <sheet xmlns:r="http://schemas.openxmlformats.org/officeDocument/2006/relationships" name="Graphs" sheetId="11" state="visible" r:id="rId11"/>
    <sheet xmlns:r="http://schemas.openxmlformats.org/officeDocument/2006/relationships" name="Trading Comps" sheetId="12" state="visible" r:id="rId12"/>
    <sheet xmlns:r="http://schemas.openxmlformats.org/officeDocument/2006/relationships" name="Transaction Comps" sheetId="13" state="visible" r:id="rId13"/>
    <sheet xmlns:r="http://schemas.openxmlformats.org/officeDocument/2006/relationships" name="&gt;&gt;Client Data" sheetId="14" state="visible" r:id="rId14"/>
    <sheet xmlns:r="http://schemas.openxmlformats.org/officeDocument/2006/relationships" name="&gt;&gt;Financials" sheetId="15" state="visible" r:id="rId15"/>
    <sheet xmlns:r="http://schemas.openxmlformats.org/officeDocument/2006/relationships" name="BS" sheetId="16" state="visible" r:id="rId16"/>
    <sheet xmlns:r="http://schemas.openxmlformats.org/officeDocument/2006/relationships" name="CF" sheetId="17" state="visible" r:id="rId17"/>
    <sheet xmlns:r="http://schemas.openxmlformats.org/officeDocument/2006/relationships" name="P&amp;L" sheetId="18" state="visible" r:id="rId18"/>
    <sheet xmlns:r="http://schemas.openxmlformats.org/officeDocument/2006/relationships" name="Revenue Analysis" sheetId="19" state="visible" r:id="rId19"/>
    <sheet xmlns:r="http://schemas.openxmlformats.org/officeDocument/2006/relationships" name="&gt;&gt;Client" sheetId="20" state="visible" r:id="rId20"/>
    <sheet xmlns:r="http://schemas.openxmlformats.org/officeDocument/2006/relationships" name="Client Analysis" sheetId="21" state="visible" r:id="rId21"/>
    <sheet xmlns:r="http://schemas.openxmlformats.org/officeDocument/2006/relationships" name="&gt;&gt;HR" sheetId="22" state="visible" r:id="rId22"/>
    <sheet xmlns:r="http://schemas.openxmlformats.org/officeDocument/2006/relationships" name="Headcount Analysis" sheetId="23" state="visible" r:id="rId23"/>
    <sheet xmlns:r="http://schemas.openxmlformats.org/officeDocument/2006/relationships" name="Certification Analysis" sheetId="24" state="visible" r:id="rId24"/>
  </sheets>
  <definedNames>
    <definedName name="_xlnm.Print_Area" localSheetId="1">'Valuation Summary and Football'!$A$1:$N$50</definedName>
    <definedName name="Z_33FF7CE7_4A47_47C0_9D99_FCA52B9F50EC_.wvu.Cols" localSheetId="2">Assumptions!#REF!</definedName>
    <definedName name="_xlnm.Print_Area" localSheetId="2">'Assumptions'!$A$1:$N$120</definedName>
    <definedName name="_xlnm.Print_Area" localSheetId="3">'Synergies and Intgn Exp'!$A$1:$K$52</definedName>
    <definedName name="Z_33FF7CE7_4A47_47C0_9D99_FCA52B9F50EC_.wvu.Cols" localSheetId="4">'Income Statement'!#REF!</definedName>
    <definedName name="_xlnm.Print_Area" localSheetId="4">'Income Statement'!$A$1:$K$55</definedName>
    <definedName name="Z_33FF7CE7_4A47_47C0_9D99_FCA52B9F50EC_.wvu.Cols" localSheetId="5">'Balance Sheet'!#REF!</definedName>
    <definedName name="_xlnm.Print_Area" localSheetId="5">'Balance Sheet'!$A$1:$K$47</definedName>
    <definedName name="Z_33FF7CE7_4A47_47C0_9D99_FCA52B9F50EC_.wvu.Cols" localSheetId="6">'Cash Flow'!#REF!</definedName>
    <definedName name="_xlnm.Print_Area" localSheetId="6">'Cash Flow'!$A$1:$K$27</definedName>
    <definedName name="Z_33FF7CE7_4A47_47C0_9D99_FCA52B9F50EC_.wvu.Cols" localSheetId="7">BS_Sch!#REF!</definedName>
    <definedName name="_xlnm.Print_Area" localSheetId="7">'BS_Sch'!$A$1:$K$45</definedName>
    <definedName name="Z_33FF7CE7_4A47_47C0_9D99_FCA52B9F50EC_.wvu.Cols" localSheetId="8">Ratios!#REF!</definedName>
    <definedName name="_xlnm.Print_Area" localSheetId="8">'Ratios'!$A$1:$K$25</definedName>
    <definedName name="_xlnm.Print_Area" localSheetId="9">'Valuation Summary'!$A$1:$N$50</definedName>
    <definedName name="Z_33FF7CE7_4A47_47C0_9D99_FCA52B9F50EC_.wvu.Cols" localSheetId="10">Graphs!#REF!</definedName>
    <definedName name="_xlnm.Print_Area" localSheetId="10">'Graphs'!$A$1:$K$60</definedName>
    <definedName name="_xlnm.Print_Area" localSheetId="11">'Trading Comps'!$A$1:$Y$20</definedName>
    <definedName name="IQ_NAMES_REVISION_DATE_" localSheetId="12">44461.2203703704</definedName>
    <definedName name="_xlnm.Print_Area" localSheetId="12">'Transaction Comps'!$A$1:$O$20</definedName>
  </definedNames>
  <calcPr calcId="191029" calcMode="auto" fullCalcOnLoad="1" iterate="1" forceFullCalc="1"/>
</workbook>
</file>

<file path=xl/styles.xml><?xml version="1.0" encoding="utf-8"?>
<styleSheet xmlns="http://schemas.openxmlformats.org/spreadsheetml/2006/main">
  <numFmts count="50">
    <numFmt numFmtId="164" formatCode="d\-mmm\-yy"/>
    <numFmt numFmtId="165" formatCode="_(\$* #,##0_);_(\$* \(#,##0\);_(\$* \-_);_(@_)"/>
    <numFmt numFmtId="166" formatCode="_(\$* #,##0.00_);_(\$* \(#,##0.00\);_(\$* \-??_);_(@_)"/>
    <numFmt numFmtId="167" formatCode="#,##0.0"/>
    <numFmt numFmtId="168" formatCode="&quot;FY &quot;#\E"/>
    <numFmt numFmtId="169" formatCode="_(* #,##0_);_(* \(#,##0\);_(* \-??_);_(@_)"/>
    <numFmt numFmtId="170" formatCode="0.0%"/>
    <numFmt numFmtId="171" formatCode="_(* #,##0.00_);_(* \(#,##0.00\);_(* \-??_);_(@_)"/>
    <numFmt numFmtId="172" formatCode="#&quot; A&quot;"/>
    <numFmt numFmtId="173" formatCode="#&quot; E&quot;"/>
    <numFmt numFmtId="174" formatCode="0.000%"/>
    <numFmt numFmtId="175" formatCode="#,##0_);\(#,##0\);\-"/>
    <numFmt numFmtId="176" formatCode="#,##0_);\(#,##0\)"/>
    <numFmt numFmtId="177" formatCode="[$$-409]#,##0.0_);\([$$-409]#,##0.0\);[$$-409]#,##0.0_);@_)"/>
    <numFmt numFmtId="178" formatCode="0.00%;\(#,#00.0%\)"/>
    <numFmt numFmtId="179" formatCode="0.0%;\(#,#00.0%\)"/>
    <numFmt numFmtId="180" formatCode="0.0%;\(#,#00%\)"/>
    <numFmt numFmtId="181" formatCode="0.0%;\(0.0%\)"/>
    <numFmt numFmtId="182" formatCode="#,##0.0_);\(#,##0.0\);\-"/>
    <numFmt numFmtId="183" formatCode="#,##0.00_);\(#,##0.00\);\-"/>
    <numFmt numFmtId="184" formatCode="#,##0.000"/>
    <numFmt numFmtId="185" formatCode="#,##0.00_);\(#,##0.00\);&quot;--&quot;_)"/>
    <numFmt numFmtId="186" formatCode="_-* #,##0_-;\-* #,##0_-;_-* \-??_-;_-@"/>
    <numFmt numFmtId="187" formatCode="#,##0.0%;\(#,##0.0%\);\–"/>
    <numFmt numFmtId="188" formatCode="_(* #,##0.0_);_(* \(#,##0.0\);_(* \-??_);_(@_)"/>
    <numFmt numFmtId="189" formatCode="0.0000%"/>
    <numFmt numFmtId="190" formatCode="_(* #,##0.000_);_(* \(#,##0.000\);_(* \-??_);_(@_)"/>
    <numFmt numFmtId="191" formatCode="_(#,##0.0%_);\(#,##0.0%\);_(\–_)_%;_(@_)_%"/>
    <numFmt numFmtId="192" formatCode="0.0\x;\(0.0&quot;x)&quot;"/>
    <numFmt numFmtId="193" formatCode="&quot;FY &quot;#\A"/>
    <numFmt numFmtId="194" formatCode="[$-409]d\-mmm\-yy"/>
    <numFmt numFmtId="195" formatCode="m/d/yy"/>
    <numFmt numFmtId="196" formatCode="0.0\x"/>
    <numFmt numFmtId="197" formatCode="0.00\x"/>
    <numFmt numFmtId="198" formatCode="0.0"/>
    <numFmt numFmtId="199" formatCode="[$-409]dd\-mmm\-yy"/>
    <numFmt numFmtId="200" formatCode="#,##0.00_);\(#,##0.00\)"/>
    <numFmt numFmtId="201" formatCode="0.00%_);\(0.00%\);&quot;--&quot;_)"/>
    <numFmt numFmtId="202" formatCode="mmm\-yy"/>
    <numFmt numFmtId="203" formatCode="&quot;FY&quot;0"/>
    <numFmt numFmtId="204" formatCode="[$-409]mmm/yy"/>
    <numFmt numFmtId="205" formatCode="#,##0.0_);\(#,##0.0\);&quot;--&quot;_)"/>
    <numFmt numFmtId="206" formatCode="_-* #,##0.00_-;\-* #,##0.00_-;_-* \-??_-;_-@"/>
    <numFmt numFmtId="207" formatCode="0.0%_);\(0.0%\);&quot;--&quot;_)"/>
    <numFmt numFmtId="208" formatCode="&quot;Client &quot;0"/>
    <numFmt numFmtId="209" formatCode="#,##0_);\(#,##0\);&quot;--&quot;_)"/>
    <numFmt numFmtId="210" formatCode="yyyy"/>
    <numFmt numFmtId="211" formatCode="&quot;CY&quot;yy"/>
    <numFmt numFmtId="212" formatCode="&quot;CY&quot;yy&quot; YTD&quot;"/>
    <numFmt numFmtId="213" formatCode="0.0%_);\(0.0%\)_);&quot;--&quot;_)"/>
  </numFmts>
  <fonts count="74">
    <font>
      <name val="Calibri"/>
      <charset val="1"/>
      <color rgb="FF000000"/>
      <sz val="11"/>
    </font>
    <font>
      <name val="Verdana"/>
      <family val="2"/>
      <color rgb="FF000000"/>
      <sz val="10"/>
    </font>
    <font>
      <name val="Arial"/>
      <family val="2"/>
      <b val="1"/>
      <color rgb="FF000000"/>
      <sz val="10"/>
    </font>
    <font>
      <name val="Verdana"/>
      <family val="2"/>
      <b val="1"/>
      <color rgb="FF000000"/>
      <sz val="10"/>
    </font>
    <font>
      <name val="Verdana"/>
      <family val="2"/>
      <b val="1"/>
      <color theme="0"/>
      <sz val="10"/>
    </font>
    <font>
      <name val="Arial"/>
      <family val="2"/>
      <b val="1"/>
      <color theme="0"/>
      <sz val="10"/>
    </font>
    <font>
      <name val="Verdana"/>
      <family val="2"/>
      <color theme="10"/>
      <sz val="10"/>
      <u val="single"/>
    </font>
    <font>
      <name val="Arial"/>
      <family val="2"/>
      <b val="1"/>
      <color theme="1"/>
      <sz val="10"/>
    </font>
    <font>
      <name val="Arial"/>
      <family val="2"/>
      <color rgb="FF000000"/>
      <sz val="10"/>
    </font>
    <font>
      <name val="Arial"/>
      <family val="2"/>
      <color theme="1"/>
      <sz val="10"/>
    </font>
    <font>
      <name val="Verdana"/>
      <family val="2"/>
      <color theme="1"/>
      <sz val="10"/>
    </font>
    <font>
      <name val="Verdana"/>
      <family val="2"/>
      <b val="1"/>
      <color theme="1"/>
      <sz val="10"/>
    </font>
    <font>
      <name val="Arial"/>
      <family val="2"/>
      <color rgb="FF0000FF"/>
      <sz val="10"/>
    </font>
    <font>
      <name val="Verdana"/>
      <family val="2"/>
      <color theme="0"/>
      <sz val="10"/>
    </font>
    <font>
      <name val="Arial"/>
      <family val="2"/>
      <b val="1"/>
      <color theme="1"/>
      <sz val="10"/>
      <u val="single"/>
    </font>
    <font>
      <name val="Verdana"/>
      <family val="2"/>
      <color rgb="FF0070C0"/>
      <sz val="10"/>
    </font>
    <font>
      <name val="Verdana"/>
      <family val="2"/>
      <b val="1"/>
      <color rgb="FFFF0000"/>
      <sz val="10"/>
    </font>
    <font>
      <name val="Arial"/>
      <family val="2"/>
      <i val="1"/>
      <color theme="1"/>
      <sz val="10"/>
      <u val="single"/>
    </font>
    <font>
      <name val="Verdana"/>
      <family val="2"/>
      <b val="1"/>
      <color rgb="FF0000FF"/>
      <sz val="10"/>
    </font>
    <font>
      <name val="Verdana"/>
      <family val="2"/>
      <color rgb="FF0000FF"/>
      <sz val="10"/>
    </font>
    <font>
      <name val="Verdana"/>
      <family val="2"/>
      <i val="1"/>
      <color theme="1"/>
      <sz val="10"/>
    </font>
    <font>
      <name val="Arial"/>
      <family val="2"/>
      <i val="1"/>
      <color theme="1"/>
      <sz val="10"/>
    </font>
    <font>
      <name val="Verdana"/>
      <family val="2"/>
      <i val="1"/>
      <color rgb="FFFF0000"/>
      <sz val="10"/>
    </font>
    <font>
      <name val="Verdana"/>
      <family val="2"/>
      <b val="1"/>
      <color rgb="FF000000"/>
      <sz val="9"/>
    </font>
    <font>
      <name val="Arial"/>
      <family val="2"/>
      <i val="1"/>
      <color rgb="FFFF0000"/>
      <sz val="10"/>
    </font>
    <font>
      <name val="Arial"/>
      <family val="2"/>
      <i val="1"/>
      <color rgb="FF008000"/>
      <sz val="10"/>
    </font>
    <font>
      <name val="Arial"/>
      <family val="2"/>
      <color theme="0"/>
      <sz val="10"/>
    </font>
    <font>
      <name val="Arial"/>
      <family val="2"/>
      <color rgb="FF008000"/>
      <sz val="10"/>
    </font>
    <font>
      <name val="Verdana"/>
      <family val="2"/>
      <color rgb="FF008000"/>
      <sz val="10"/>
    </font>
    <font>
      <name val="Verdana"/>
      <family val="2"/>
      <color rgb="FFFF0000"/>
      <sz val="10"/>
    </font>
    <font>
      <name val="Calibri"/>
      <family val="2"/>
      <color theme="1"/>
      <sz val="11"/>
    </font>
    <font>
      <name val="Arial"/>
      <family val="2"/>
      <b val="1"/>
      <color rgb="FF0000FF"/>
      <sz val="10"/>
    </font>
    <font>
      <name val="Arial"/>
      <family val="2"/>
      <color theme="10"/>
      <sz val="10"/>
      <u val="single"/>
    </font>
    <font>
      <name val="Arial"/>
      <family val="2"/>
      <color rgb="FF0000FF"/>
      <sz val="10"/>
      <u val="single"/>
    </font>
    <font>
      <name val="Arial"/>
      <family val="2"/>
      <b val="1"/>
      <color rgb="FF008000"/>
      <sz val="10"/>
    </font>
    <font>
      <name val="Arial"/>
      <family val="2"/>
      <i val="1"/>
      <color rgb="FF000000"/>
      <sz val="10"/>
    </font>
    <font>
      <name val="Arial"/>
      <family val="2"/>
      <b val="1"/>
      <color rgb="FF175A8E"/>
      <sz val="10"/>
    </font>
    <font>
      <name val="Verdana"/>
      <family val="2"/>
      <color rgb="FF000000"/>
      <sz val="9"/>
    </font>
    <font>
      <name val="Arial"/>
      <family val="2"/>
      <i val="1"/>
      <color rgb="FF000000"/>
      <sz val="9"/>
    </font>
    <font>
      <name val="Verdana"/>
      <family val="2"/>
      <i val="1"/>
      <color rgb="FF000000"/>
      <sz val="9"/>
    </font>
    <font>
      <name val="Arial"/>
      <family val="2"/>
      <b val="1"/>
      <color rgb="FF000000"/>
      <sz val="9"/>
    </font>
    <font>
      <name val="Calibri"/>
      <family val="2"/>
      <i val="1"/>
      <color rgb="FF000000"/>
      <sz val="11"/>
    </font>
    <font>
      <name val="Verdana"/>
      <family val="2"/>
      <color theme="1"/>
      <sz val="9"/>
    </font>
    <font>
      <name val="Arial"/>
      <family val="2"/>
      <b val="1"/>
      <color theme="1"/>
      <sz val="9"/>
      <u val="single"/>
    </font>
    <font>
      <name val="Arial"/>
      <family val="2"/>
      <color rgb="FF000000"/>
      <sz val="8"/>
    </font>
    <font>
      <name val="Arial"/>
      <family val="2"/>
      <color theme="1"/>
      <sz val="9"/>
    </font>
    <font>
      <name val="Verdana"/>
      <family val="2"/>
      <color rgb="FF000000"/>
      <sz val="11"/>
    </font>
    <font>
      <name val="Verdana"/>
      <family val="2"/>
      <color theme="1"/>
      <sz val="11"/>
    </font>
    <font>
      <name val="Arial"/>
      <family val="2"/>
      <b val="1"/>
      <color theme="1"/>
      <sz val="9"/>
    </font>
    <font>
      <name val="Arial"/>
      <family val="2"/>
      <color rgb="FF000000"/>
      <sz val="9"/>
    </font>
    <font>
      <name val="Verdana"/>
      <family val="2"/>
      <color rgb="FF000000"/>
      <sz val="8"/>
    </font>
    <font>
      <name val="Verdana"/>
      <family val="2"/>
      <b val="1"/>
      <color rgb="FF000000"/>
      <sz val="9"/>
      <u val="single"/>
    </font>
    <font>
      <name val="Verdana"/>
      <family val="2"/>
      <b val="1"/>
      <color theme="1"/>
      <sz val="9"/>
    </font>
    <font>
      <name val="Verdana"/>
      <family val="2"/>
      <color rgb="FF00B050"/>
      <sz val="9"/>
    </font>
    <font>
      <name val="Verdana"/>
      <family val="2"/>
      <b val="1"/>
      <color rgb="FF00B050"/>
      <sz val="9"/>
    </font>
    <font>
      <name val="Arial"/>
      <family val="2"/>
      <i val="1"/>
      <color theme="1"/>
      <sz val="9"/>
    </font>
    <font>
      <name val="Verdana"/>
      <family val="2"/>
      <i val="1"/>
      <color theme="1"/>
      <sz val="9"/>
    </font>
    <font>
      <name val="Arial"/>
      <family val="2"/>
      <b val="1"/>
      <i val="1"/>
      <color rgb="FF000000"/>
      <sz val="9"/>
    </font>
    <font>
      <name val="Arial"/>
      <family val="2"/>
      <b val="1"/>
      <i val="1"/>
      <color theme="1"/>
      <sz val="9"/>
    </font>
    <font>
      <name val="Verdana"/>
      <family val="2"/>
      <i val="1"/>
      <color theme="1"/>
      <sz val="11"/>
    </font>
    <font>
      <name val="Verdana"/>
      <family val="2"/>
      <i val="1"/>
      <color rgb="FF000000"/>
      <sz val="11"/>
    </font>
    <font>
      <name val="Verdana"/>
      <family val="2"/>
      <b val="1"/>
      <i val="1"/>
      <color rgb="FF000000"/>
      <sz val="9"/>
    </font>
    <font>
      <name val="Verdana"/>
      <family val="2"/>
      <color theme="0"/>
      <sz val="9"/>
    </font>
    <font>
      <name val="Calibri"/>
      <family val="2"/>
      <color rgb="FF000000"/>
      <sz val="9"/>
    </font>
    <font>
      <name val="Calibri"/>
      <family val="2"/>
      <color theme="1"/>
      <sz val="9"/>
    </font>
    <font>
      <name val="Verdana"/>
      <family val="2"/>
      <b val="1"/>
      <color theme="0"/>
      <sz val="9"/>
    </font>
    <font>
      <name val="Calibri"/>
      <family val="2"/>
      <b val="1"/>
      <color theme="1"/>
      <sz val="9"/>
    </font>
    <font>
      <name val="Calibri"/>
      <family val="2"/>
      <b val="1"/>
      <color rgb="FF000000"/>
      <sz val="9"/>
    </font>
    <font>
      <name val="Arial"/>
      <family val="2"/>
      <b val="1"/>
      <color theme="0"/>
      <sz val="9"/>
    </font>
    <font>
      <name val="Verdana"/>
      <family val="2"/>
      <color rgb="FF0000FF"/>
      <sz val="9"/>
    </font>
    <font>
      <name val="Verdana"/>
      <family val="2"/>
      <i val="1"/>
      <color rgb="FFFF0000"/>
      <sz val="9"/>
    </font>
    <font>
      <name val="Arial"/>
      <family val="2"/>
      <color theme="0"/>
      <sz val="9"/>
    </font>
    <font>
      <name val="Verdana"/>
      <family val="2"/>
      <i val="1"/>
      <color theme="0"/>
      <sz val="9"/>
    </font>
    <font>
      <name val="Verdana"/>
      <family val="2"/>
      <color rgb="FFFF0000"/>
      <sz val="9"/>
    </font>
  </fonts>
  <fills count="12">
    <fill>
      <patternFill/>
    </fill>
    <fill>
      <patternFill patternType="gray125"/>
    </fill>
    <fill>
      <patternFill patternType="solid">
        <fgColor rgb="FFFFFF00"/>
        <bgColor rgb="FFFFFF00"/>
      </patternFill>
    </fill>
    <fill>
      <patternFill patternType="solid">
        <fgColor rgb="FF203764"/>
        <bgColor rgb="FF1F3864"/>
      </patternFill>
    </fill>
    <fill>
      <patternFill patternType="solid">
        <fgColor rgb="FFD6DCE4"/>
        <bgColor rgb="FFD9D9D9"/>
      </patternFill>
    </fill>
    <fill>
      <patternFill patternType="solid">
        <fgColor rgb="FF1F3864"/>
        <bgColor rgb="FF203764"/>
      </patternFill>
    </fill>
    <fill>
      <patternFill patternType="solid">
        <fgColor rgb="FF222A35"/>
        <bgColor rgb="FF1A1A1A"/>
      </patternFill>
    </fill>
    <fill>
      <patternFill patternType="solid">
        <fgColor theme="0"/>
        <bgColor rgb="FFF2F2F2"/>
      </patternFill>
    </fill>
    <fill>
      <patternFill patternType="solid">
        <fgColor rgb="FFD9E2F3"/>
        <bgColor rgb="FFD6DCE4"/>
      </patternFill>
    </fill>
    <fill>
      <patternFill patternType="solid">
        <fgColor rgb="FF246496"/>
        <bgColor rgb="FF175A8E"/>
      </patternFill>
    </fill>
    <fill>
      <patternFill patternType="solid">
        <fgColor rgb="FFF2F2F2"/>
        <bgColor rgb="FFFFFFFF"/>
      </patternFill>
    </fill>
    <fill>
      <patternFill patternType="solid">
        <fgColor theme="0"/>
        <bgColor rgb="FFFFFF00"/>
      </patternFill>
    </fill>
  </fills>
  <borders count="72">
    <border>
      <left/>
      <right/>
      <top/>
      <bottom/>
      <diagonal/>
    </border>
    <border>
      <left/>
      <right/>
      <top/>
      <bottom style="thin">
        <color auto="1"/>
      </bottom>
      <diagonal/>
    </border>
    <border>
      <left style="thin">
        <color auto="1"/>
      </left>
      <right style="thin">
        <color rgb="FFD8D8D8"/>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rgb="FFD8D8D8"/>
      </top>
      <bottom style="medium">
        <color rgb="FFD8D8D8"/>
      </bottom>
      <diagonal/>
    </border>
    <border>
      <left/>
      <right style="thin">
        <color rgb="FFD8D8D8"/>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thin">
        <color auto="1"/>
      </top>
      <bottom/>
      <diagonal/>
    </border>
    <border>
      <left style="thin">
        <color auto="1"/>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rgb="FFD8D8D8"/>
      </right>
      <top style="medium">
        <color auto="1"/>
      </top>
      <bottom/>
      <diagonal/>
    </border>
    <border>
      <left/>
      <right style="thin">
        <color auto="1"/>
      </right>
      <top style="medium">
        <color auto="1"/>
      </top>
      <bottom/>
      <diagonal/>
    </border>
    <border>
      <left style="medium">
        <color auto="1"/>
      </left>
      <right style="thin">
        <color rgb="FFD8D8D8"/>
      </right>
      <top/>
      <bottom style="thin">
        <color auto="1"/>
      </bottom>
      <diagonal/>
    </border>
    <border>
      <left/>
      <right style="medium">
        <color auto="1"/>
      </right>
      <top/>
      <bottom style="thin">
        <color auto="1"/>
      </bottom>
      <diagonal/>
    </border>
    <border>
      <left style="medium">
        <color auto="1"/>
      </left>
      <right style="thin">
        <color rgb="FFD8D8D8"/>
      </right>
      <top/>
      <bottom/>
      <diagonal/>
    </border>
    <border>
      <left style="medium">
        <color auto="1"/>
      </left>
      <right style="thin">
        <color rgb="FFD8D8D8"/>
      </right>
      <top style="thin">
        <color auto="1"/>
      </top>
      <bottom/>
      <diagonal/>
    </border>
    <border>
      <left/>
      <right style="medium">
        <color auto="1"/>
      </right>
      <top style="thin">
        <color auto="1"/>
      </top>
      <bottom/>
      <diagonal/>
    </border>
    <border>
      <left style="medium">
        <color auto="1"/>
      </left>
      <right style="thin">
        <color rgb="FFD8D8D8"/>
      </right>
      <top/>
      <bottom style="medium">
        <color auto="1"/>
      </bottom>
      <diagonal/>
    </border>
    <border>
      <left/>
      <right style="thin">
        <color auto="1"/>
      </right>
      <top/>
      <bottom style="medium">
        <color auto="1"/>
      </bottom>
      <diagonal/>
    </border>
    <border>
      <left/>
      <right style="thin">
        <color rgb="FFD8D8D8"/>
      </right>
      <top style="thin">
        <color auto="1"/>
      </top>
      <bottom/>
      <diagonal/>
    </border>
    <border>
      <left/>
      <right style="thin">
        <color rgb="FFD8D8D8"/>
      </right>
      <top/>
      <bottom style="thin">
        <color auto="1"/>
      </bottom>
      <diagonal/>
    </border>
    <border>
      <left/>
      <right/>
      <top style="thin">
        <color auto="1"/>
      </top>
      <bottom style="thin">
        <color auto="1"/>
      </bottom>
      <diagonal/>
    </border>
    <border>
      <left/>
      <right/>
      <top/>
      <bottom style="thin">
        <color rgb="FFD8D8D8"/>
      </bottom>
      <diagonal/>
    </border>
    <border>
      <left/>
      <right style="thin">
        <color auto="1"/>
      </right>
      <top/>
      <bottom style="thin">
        <color rgb="FFD8D8D8"/>
      </bottom>
      <diagonal/>
    </border>
    <border>
      <left/>
      <right/>
      <top style="thin">
        <color rgb="FFD9D9D9"/>
      </top>
      <bottom/>
      <diagonal/>
    </border>
    <border>
      <left/>
      <right style="thin">
        <color auto="1"/>
      </right>
      <top style="thin">
        <color auto="1"/>
      </top>
      <bottom style="thin">
        <color auto="1"/>
      </bottom>
      <diagonal/>
    </border>
    <border>
      <left/>
      <right style="thin">
        <color auto="1"/>
      </right>
      <top style="thin">
        <color rgb="FFD8D8D8"/>
      </top>
      <bottom style="medium">
        <color rgb="FFD8D8D8"/>
      </bottom>
      <diagonal/>
    </border>
    <border>
      <left/>
      <right/>
      <top style="thin">
        <color auto="1"/>
      </top>
      <bottom style="double">
        <color auto="1"/>
      </bottom>
      <diagonal/>
    </border>
    <border>
      <left/>
      <right style="thin">
        <color rgb="FFD8D8D8"/>
      </right>
      <top style="thin">
        <color auto="1"/>
      </top>
      <bottom style="double">
        <color auto="1"/>
      </bottom>
      <diagonal/>
    </border>
    <border>
      <left/>
      <right style="thin">
        <color rgb="FFD8D8D8"/>
      </right>
      <top style="double">
        <color auto="1"/>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D8D8D8"/>
      </right>
      <top style="thin">
        <color auto="1"/>
      </top>
      <bottom style="thin">
        <color auto="1"/>
      </bottom>
      <diagonal/>
    </border>
    <border>
      <left/>
      <right style="thin">
        <color rgb="FFD8D8D8"/>
      </right>
      <top/>
      <bottom style="thin">
        <color rgb="FFD8D8D8"/>
      </bottom>
      <diagonal/>
    </border>
    <border>
      <left/>
      <right/>
      <top style="thin">
        <color auto="1"/>
      </top>
      <bottom style="medium">
        <color auto="1"/>
      </bottom>
      <diagonal/>
    </border>
    <border>
      <left/>
      <right style="thin">
        <color rgb="FFD8D8D8"/>
      </right>
      <top style="thin">
        <color auto="1"/>
      </top>
      <bottom style="medium">
        <color auto="1"/>
      </bottom>
      <diagonal/>
    </border>
    <border>
      <left/>
      <right style="thin">
        <color auto="1"/>
      </right>
      <top style="thin">
        <color auto="1"/>
      </top>
      <bottom style="medium">
        <color auto="1"/>
      </bottom>
      <diagonal/>
    </border>
    <border>
      <left/>
      <right style="thin">
        <color auto="1"/>
      </right>
      <top style="thin">
        <color rgb="FFD8D8D8"/>
      </top>
      <bottom style="thin">
        <color rgb="FFD8D8D8"/>
      </bottom>
      <diagonal/>
    </border>
    <border>
      <left/>
      <right style="hair">
        <color auto="1"/>
      </right>
      <top/>
      <bottom/>
      <diagonal/>
    </border>
    <border>
      <left/>
      <right style="hair">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bottom style="thick">
        <color rgb="FF175A8E"/>
      </bottom>
      <diagonal/>
    </border>
    <border>
      <left/>
      <right/>
      <top style="thick">
        <color rgb="FF175A8E"/>
      </top>
      <bottom/>
      <diagonal/>
    </border>
    <border>
      <left/>
      <right/>
      <top/>
      <bottom style="thin">
        <color theme="0"/>
      </bottom>
      <diagonal/>
    </border>
    <border>
      <left/>
      <right/>
      <top style="thin">
        <color theme="0"/>
      </top>
      <bottom/>
      <diagonal/>
    </border>
    <border>
      <left/>
      <right/>
      <top style="hair">
        <color rgb="FF246496"/>
      </top>
      <bottom style="hair">
        <color rgb="FF246496"/>
      </bottom>
      <diagonal/>
    </border>
    <border>
      <left style="medium">
        <color rgb="FFC00000"/>
      </left>
      <right style="medium">
        <color rgb="FFC00000"/>
      </right>
      <top style="medium">
        <color rgb="FFC00000"/>
      </top>
      <bottom style="medium">
        <color rgb="FFC00000"/>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1240">
    <xf numFmtId="0" fontId="0" fillId="0" borderId="0" pivotButton="0" quotePrefix="0" xfId="0"/>
    <xf numFmtId="0" fontId="11" fillId="0" borderId="0" applyAlignment="1" pivotButton="0" quotePrefix="0" xfId="0">
      <alignment vertical="center"/>
    </xf>
    <xf numFmtId="0" fontId="1" fillId="0" borderId="0" pivotButton="0" quotePrefix="0" xfId="0"/>
    <xf numFmtId="0" fontId="1" fillId="0" borderId="0" applyAlignment="1" pivotButton="0" quotePrefix="0" xfId="0">
      <alignment horizontal="right"/>
    </xf>
    <xf numFmtId="0" fontId="3" fillId="0" borderId="0" applyAlignment="1" pivotButton="0" quotePrefix="0" xfId="0">
      <alignment horizontal="right"/>
    </xf>
    <xf numFmtId="0" fontId="3" fillId="0" borderId="0" pivotButton="0" quotePrefix="0" xfId="0"/>
    <xf numFmtId="0" fontId="2" fillId="0" borderId="0" pivotButton="0" quotePrefix="0" xfId="0"/>
    <xf numFmtId="0" fontId="2" fillId="0" borderId="0" applyAlignment="1" pivotButton="0" quotePrefix="0" xfId="0">
      <alignment horizontal="center"/>
    </xf>
    <xf numFmtId="0" fontId="4" fillId="3" borderId="0" applyAlignment="1" pivotButton="0" quotePrefix="0" xfId="0">
      <alignment horizontal="center"/>
    </xf>
    <xf numFmtId="0" fontId="5" fillId="3" borderId="0" applyAlignment="1" pivotButton="0" quotePrefix="0" xfId="0">
      <alignment horizontal="right"/>
    </xf>
    <xf numFmtId="0" fontId="6" fillId="0" borderId="0" applyAlignment="1" pivotButton="0" quotePrefix="0" xfId="0">
      <alignment horizontal="left"/>
    </xf>
    <xf numFmtId="0" fontId="5" fillId="3" borderId="0" applyAlignment="1" pivotButton="0" quotePrefix="0" xfId="0">
      <alignment horizontal="center"/>
    </xf>
    <xf numFmtId="164" fontId="5" fillId="3" borderId="0" applyAlignment="1" pivotButton="0" quotePrefix="0" xfId="0">
      <alignment horizontal="right"/>
    </xf>
    <xf numFmtId="165" fontId="7" fillId="0" borderId="0" applyAlignment="1" pivotButton="0" quotePrefix="0" xfId="0">
      <alignment horizontal="right"/>
    </xf>
    <xf numFmtId="0" fontId="8" fillId="0" borderId="0" pivotButton="0" quotePrefix="0" xfId="0"/>
    <xf numFmtId="3" fontId="9" fillId="0" borderId="0" applyAlignment="1" pivotButton="0" quotePrefix="0" xfId="0">
      <alignment horizontal="right"/>
    </xf>
    <xf numFmtId="0" fontId="7" fillId="4" borderId="0" pivotButton="0" quotePrefix="0" xfId="0"/>
    <xf numFmtId="3" fontId="7" fillId="4" borderId="0" applyAlignment="1" pivotButton="0" quotePrefix="0" xfId="0">
      <alignment horizontal="right"/>
    </xf>
    <xf numFmtId="0" fontId="2" fillId="4" borderId="0" pivotButton="0" quotePrefix="0" xfId="0"/>
    <xf numFmtId="0" fontId="10" fillId="0" borderId="0" pivotButton="0" quotePrefix="0" xfId="0"/>
    <xf numFmtId="0" fontId="9" fillId="0" borderId="0" pivotButton="0" quotePrefix="0" xfId="0"/>
    <xf numFmtId="3" fontId="1" fillId="0" borderId="0" pivotButton="0" quotePrefix="0" xfId="0"/>
    <xf numFmtId="165" fontId="7" fillId="4" borderId="0" applyAlignment="1" pivotButton="0" quotePrefix="0" xfId="0">
      <alignment horizontal="right"/>
    </xf>
    <xf numFmtId="0" fontId="10" fillId="0" borderId="0" applyAlignment="1" pivotButton="0" quotePrefix="0" xfId="0">
      <alignment horizontal="right"/>
    </xf>
    <xf numFmtId="166" fontId="9" fillId="0" borderId="0" applyAlignment="1" pivotButton="0" quotePrefix="0" xfId="0">
      <alignment horizontal="right"/>
    </xf>
    <xf numFmtId="166" fontId="7" fillId="0" borderId="0" applyAlignment="1" pivotButton="0" quotePrefix="0" xfId="0">
      <alignment horizontal="right"/>
    </xf>
    <xf numFmtId="0" fontId="7" fillId="3" borderId="0" applyAlignment="1" pivotButton="0" quotePrefix="0" xfId="0">
      <alignment horizontal="right"/>
    </xf>
    <xf numFmtId="164" fontId="7" fillId="3" borderId="0" applyAlignment="1" pivotButton="0" quotePrefix="0" xfId="0">
      <alignment horizontal="right"/>
    </xf>
    <xf numFmtId="165" fontId="9" fillId="0" borderId="0" applyAlignment="1" pivotButton="0" quotePrefix="0" xfId="0">
      <alignment horizontal="right"/>
    </xf>
    <xf numFmtId="164" fontId="11" fillId="3" borderId="0" applyAlignment="1" pivotButton="0" quotePrefix="0" xfId="0">
      <alignment horizontal="right"/>
    </xf>
    <xf numFmtId="0" fontId="11" fillId="4" borderId="0" pivotButton="0" quotePrefix="0" xfId="0"/>
    <xf numFmtId="165" fontId="7" fillId="4" borderId="0" pivotButton="0" quotePrefix="0" xfId="0"/>
    <xf numFmtId="165" fontId="11" fillId="4" borderId="0" pivotButton="0" quotePrefix="0" xfId="0"/>
    <xf numFmtId="3" fontId="9" fillId="0" borderId="0" pivotButton="0" quotePrefix="0" xfId="0"/>
    <xf numFmtId="3" fontId="7" fillId="4" borderId="0" pivotButton="0" quotePrefix="0" xfId="0"/>
    <xf numFmtId="165" fontId="9" fillId="0" borderId="0" pivotButton="0" quotePrefix="0" xfId="0"/>
    <xf numFmtId="165" fontId="10" fillId="0" borderId="0" pivotButton="0" quotePrefix="0" xfId="0"/>
    <xf numFmtId="0" fontId="8" fillId="4" borderId="0" pivotButton="0" quotePrefix="0" xfId="0"/>
    <xf numFmtId="0" fontId="10" fillId="4" borderId="0" pivotButton="0" quotePrefix="0" xfId="0"/>
    <xf numFmtId="3" fontId="9" fillId="4" borderId="0" pivotButton="0" quotePrefix="0" xfId="0"/>
    <xf numFmtId="3" fontId="10" fillId="0" borderId="0" applyAlignment="1" pivotButton="0" quotePrefix="0" xfId="0">
      <alignment horizontal="right"/>
    </xf>
    <xf numFmtId="0" fontId="11" fillId="0" borderId="0" pivotButton="0" quotePrefix="0" xfId="0"/>
    <xf numFmtId="3" fontId="7" fillId="0" borderId="0" pivotButton="0" quotePrefix="0" xfId="0"/>
    <xf numFmtId="0" fontId="10" fillId="2" borderId="0" pivotButton="0" quotePrefix="0" xfId="0"/>
    <xf numFmtId="0" fontId="7" fillId="0" borderId="0" pivotButton="0" quotePrefix="0" xfId="0"/>
    <xf numFmtId="0" fontId="9" fillId="0" borderId="1" pivotButton="0" quotePrefix="0" xfId="0"/>
    <xf numFmtId="0" fontId="7" fillId="0" borderId="1" pivotButton="0" quotePrefix="0" xfId="0"/>
    <xf numFmtId="0" fontId="10" fillId="0" borderId="1" pivotButton="0" quotePrefix="0" xfId="0"/>
    <xf numFmtId="0" fontId="9" fillId="0" borderId="2" pivotButton="0" quotePrefix="0" xfId="0"/>
    <xf numFmtId="0" fontId="7" fillId="0" borderId="3" applyAlignment="1" pivotButton="0" quotePrefix="0" xfId="0">
      <alignment horizontal="center"/>
    </xf>
    <xf numFmtId="0" fontId="9" fillId="0" borderId="4" pivotButton="0" quotePrefix="0" xfId="0"/>
    <xf numFmtId="9" fontId="7" fillId="0" borderId="5" applyAlignment="1" pivotButton="0" quotePrefix="0" xfId="0">
      <alignment horizontal="center"/>
    </xf>
    <xf numFmtId="0" fontId="9" fillId="0" borderId="6" pivotButton="0" quotePrefix="0" xfId="0"/>
    <xf numFmtId="9" fontId="7" fillId="0" borderId="7" applyAlignment="1" pivotButton="0" quotePrefix="0" xfId="0">
      <alignment horizontal="center"/>
    </xf>
    <xf numFmtId="0" fontId="9" fillId="0" borderId="0" applyAlignment="1" pivotButton="0" quotePrefix="0" xfId="0">
      <alignment wrapText="1"/>
    </xf>
    <xf numFmtId="0" fontId="7" fillId="0" borderId="0" applyAlignment="1" pivotButton="0" quotePrefix="0" xfId="0">
      <alignment horizontal="center"/>
    </xf>
    <xf numFmtId="167" fontId="9" fillId="0" borderId="0" pivotButton="0" quotePrefix="0" xfId="0"/>
    <xf numFmtId="167" fontId="10" fillId="0" borderId="0" pivotButton="0" quotePrefix="0" xfId="0"/>
    <xf numFmtId="4" fontId="7" fillId="0" borderId="0" applyAlignment="1" pivotButton="0" quotePrefix="0" xfId="0">
      <alignment horizontal="center"/>
    </xf>
    <xf numFmtId="168" fontId="5" fillId="5" borderId="0" applyAlignment="1" pivotButton="0" quotePrefix="0" xfId="0">
      <alignment horizontal="center" vertical="center"/>
    </xf>
    <xf numFmtId="168" fontId="5" fillId="5" borderId="0" applyAlignment="1" pivotButton="0" quotePrefix="0" xfId="0">
      <alignment horizontal="center" vertical="center" wrapText="1"/>
    </xf>
    <xf numFmtId="169" fontId="9" fillId="0" borderId="0" pivotButton="0" quotePrefix="0" xfId="0"/>
    <xf numFmtId="170" fontId="9" fillId="0" borderId="0" pivotButton="0" quotePrefix="0" xfId="0"/>
    <xf numFmtId="3" fontId="8" fillId="0" borderId="0" pivotButton="0" quotePrefix="0" xfId="0"/>
    <xf numFmtId="0" fontId="7" fillId="4" borderId="8" pivotButton="0" quotePrefix="0" xfId="0"/>
    <xf numFmtId="169" fontId="11" fillId="4" borderId="8" pivotButton="0" quotePrefix="0" xfId="0"/>
    <xf numFmtId="3" fontId="2" fillId="4" borderId="8" pivotButton="0" quotePrefix="0" xfId="0"/>
    <xf numFmtId="0" fontId="12" fillId="4" borderId="8" pivotButton="0" quotePrefix="0" xfId="0"/>
    <xf numFmtId="167" fontId="2" fillId="4" borderId="8" pivotButton="0" quotePrefix="0" xfId="0"/>
    <xf numFmtId="171" fontId="10" fillId="4" borderId="8" pivotButton="0" quotePrefix="0" xfId="0"/>
    <xf numFmtId="0" fontId="10" fillId="4" borderId="8" pivotButton="0" quotePrefix="0" xfId="0"/>
    <xf numFmtId="169" fontId="11" fillId="0" borderId="0" pivotButton="0" quotePrefix="0" xfId="0"/>
    <xf numFmtId="4" fontId="11" fillId="0" borderId="0" pivotButton="0" quotePrefix="0" xfId="0"/>
    <xf numFmtId="171" fontId="10" fillId="0" borderId="0" pivotButton="0" quotePrefix="0" xfId="0"/>
    <xf numFmtId="9" fontId="9" fillId="0" borderId="0" pivotButton="0" quotePrefix="0" xfId="0"/>
    <xf numFmtId="0" fontId="5" fillId="5" borderId="9" pivotButton="0" quotePrefix="0" xfId="0"/>
    <xf numFmtId="0" fontId="12" fillId="0" borderId="0" pivotButton="0" quotePrefix="0" xfId="0"/>
    <xf numFmtId="0" fontId="9" fillId="0" borderId="10" pivotButton="0" quotePrefix="0" xfId="0"/>
    <xf numFmtId="167" fontId="8" fillId="0" borderId="10" pivotButton="0" quotePrefix="0" xfId="0"/>
    <xf numFmtId="0" fontId="10" fillId="0" borderId="0" applyAlignment="1" pivotButton="0" quotePrefix="0" xfId="0">
      <alignment wrapText="1"/>
    </xf>
    <xf numFmtId="0" fontId="10" fillId="0" borderId="11" pivotButton="0" quotePrefix="0" xfId="0"/>
    <xf numFmtId="0" fontId="7" fillId="0" borderId="12" applyAlignment="1" pivotButton="0" quotePrefix="0" xfId="0">
      <alignment wrapText="1"/>
    </xf>
    <xf numFmtId="167" fontId="10" fillId="0" borderId="12" pivotButton="0" quotePrefix="0" xfId="0"/>
    <xf numFmtId="167" fontId="10" fillId="0" borderId="13" pivotButton="0" quotePrefix="0" xfId="0"/>
    <xf numFmtId="0" fontId="4" fillId="6" borderId="0" pivotButton="0" quotePrefix="0" xfId="0"/>
    <xf numFmtId="0" fontId="5" fillId="6" borderId="0" applyAlignment="1" pivotButton="0" quotePrefix="0" xfId="0">
      <alignment horizontal="center"/>
    </xf>
    <xf numFmtId="0" fontId="4" fillId="6" borderId="0" applyAlignment="1" pivotButton="0" quotePrefix="0" xfId="0">
      <alignment horizontal="center"/>
    </xf>
    <xf numFmtId="0" fontId="10" fillId="0" borderId="14" pivotButton="0" quotePrefix="0" xfId="0"/>
    <xf numFmtId="0" fontId="10" fillId="0" borderId="15" pivotButton="0" quotePrefix="0" xfId="0"/>
    <xf numFmtId="0" fontId="13" fillId="6" borderId="0" pivotButton="0" quotePrefix="0" xfId="0"/>
    <xf numFmtId="167" fontId="5" fillId="0" borderId="10" pivotButton="0" quotePrefix="0" xfId="0"/>
    <xf numFmtId="10" fontId="7" fillId="0" borderId="16" pivotButton="0" quotePrefix="0" xfId="0"/>
    <xf numFmtId="10" fontId="7" fillId="0" borderId="3" pivotButton="0" quotePrefix="0" xfId="0"/>
    <xf numFmtId="9" fontId="7" fillId="0" borderId="4" pivotButton="0" quotePrefix="0" xfId="0"/>
    <xf numFmtId="167" fontId="9" fillId="0" borderId="17" pivotButton="0" quotePrefix="0" xfId="0"/>
    <xf numFmtId="167" fontId="9" fillId="0" borderId="16" pivotButton="0" quotePrefix="0" xfId="0"/>
    <xf numFmtId="167" fontId="9" fillId="0" borderId="3" pivotButton="0" quotePrefix="0" xfId="0"/>
    <xf numFmtId="167" fontId="9" fillId="0" borderId="4" pivotButton="0" quotePrefix="0" xfId="0"/>
    <xf numFmtId="167" fontId="9" fillId="0" borderId="5" pivotButton="0" quotePrefix="0" xfId="0"/>
    <xf numFmtId="167" fontId="7" fillId="0" borderId="0" pivotButton="0" quotePrefix="0" xfId="0"/>
    <xf numFmtId="9" fontId="7" fillId="0" borderId="6" pivotButton="0" quotePrefix="0" xfId="0"/>
    <xf numFmtId="167" fontId="9" fillId="0" borderId="6" pivotButton="0" quotePrefix="0" xfId="0"/>
    <xf numFmtId="167" fontId="9" fillId="0" borderId="1" pivotButton="0" quotePrefix="0" xfId="0"/>
    <xf numFmtId="167" fontId="9" fillId="0" borderId="7" pivotButton="0" quotePrefix="0" xfId="0"/>
    <xf numFmtId="170" fontId="2" fillId="0" borderId="16" pivotButton="0" quotePrefix="0" xfId="0"/>
    <xf numFmtId="9" fontId="2" fillId="0" borderId="4" pivotButton="0" quotePrefix="0" xfId="0"/>
    <xf numFmtId="167" fontId="8" fillId="0" borderId="17" pivotButton="0" quotePrefix="0" xfId="0"/>
    <xf numFmtId="167" fontId="8" fillId="0" borderId="16" pivotButton="0" quotePrefix="0" xfId="0"/>
    <xf numFmtId="167" fontId="8" fillId="0" borderId="3" pivotButton="0" quotePrefix="0" xfId="0"/>
    <xf numFmtId="167" fontId="8" fillId="0" borderId="4" pivotButton="0" quotePrefix="0" xfId="0"/>
    <xf numFmtId="167" fontId="8" fillId="0" borderId="0" pivotButton="0" quotePrefix="0" xfId="0"/>
    <xf numFmtId="167" fontId="8" fillId="0" borderId="5" pivotButton="0" quotePrefix="0" xfId="0"/>
    <xf numFmtId="167" fontId="2" fillId="0" borderId="0" pivotButton="0" quotePrefix="0" xfId="0"/>
    <xf numFmtId="9" fontId="2" fillId="0" borderId="6" pivotButton="0" quotePrefix="0" xfId="0"/>
    <xf numFmtId="167" fontId="8" fillId="0" borderId="6" pivotButton="0" quotePrefix="0" xfId="0"/>
    <xf numFmtId="167" fontId="8" fillId="0" borderId="1" pivotButton="0" quotePrefix="0" xfId="0"/>
    <xf numFmtId="167" fontId="8" fillId="0" borderId="7" pivotButton="0" quotePrefix="0" xfId="0"/>
    <xf numFmtId="9" fontId="10" fillId="0" borderId="0" pivotButton="0" quotePrefix="0" xfId="0"/>
    <xf numFmtId="0" fontId="10" fillId="0" borderId="18" pivotButton="0" quotePrefix="0" xfId="0"/>
    <xf numFmtId="0" fontId="10" fillId="0" borderId="19" pivotButton="0" quotePrefix="0" xfId="0"/>
    <xf numFmtId="0" fontId="10" fillId="0" borderId="20" pivotButton="0" quotePrefix="0" xfId="0"/>
    <xf numFmtId="0" fontId="10" fillId="0" borderId="9" pivotButton="0" quotePrefix="0" xfId="0"/>
    <xf numFmtId="0" fontId="10" fillId="0" borderId="5" pivotButton="0" quotePrefix="0" xfId="0"/>
    <xf numFmtId="0" fontId="7" fillId="0" borderId="9" pivotButton="0" quotePrefix="0" xfId="0"/>
    <xf numFmtId="172" fontId="5" fillId="5" borderId="0" pivotButton="0" quotePrefix="0" xfId="0"/>
    <xf numFmtId="172" fontId="5" fillId="5" borderId="5" pivotButton="0" quotePrefix="0" xfId="0"/>
    <xf numFmtId="173" fontId="5" fillId="5" borderId="0" pivotButton="0" quotePrefix="0" xfId="0"/>
    <xf numFmtId="0" fontId="9" fillId="0" borderId="21" pivotButton="0" quotePrefix="0" xfId="0"/>
    <xf numFmtId="0" fontId="10" fillId="0" borderId="12" pivotButton="0" quotePrefix="0" xfId="0"/>
    <xf numFmtId="0" fontId="10" fillId="0" borderId="22" pivotButton="0" quotePrefix="0" xfId="0"/>
    <xf numFmtId="170" fontId="9" fillId="0" borderId="12" pivotButton="0" quotePrefix="0" xfId="0"/>
    <xf numFmtId="170" fontId="9" fillId="0" borderId="13" pivotButton="0" quotePrefix="0" xfId="0"/>
    <xf numFmtId="0" fontId="9" fillId="0" borderId="23" pivotButton="0" quotePrefix="0" xfId="0"/>
    <xf numFmtId="0" fontId="10" fillId="0" borderId="7" pivotButton="0" quotePrefix="0" xfId="0"/>
    <xf numFmtId="170" fontId="9" fillId="0" borderId="1" pivotButton="0" quotePrefix="0" xfId="0"/>
    <xf numFmtId="170" fontId="9" fillId="0" borderId="24" pivotButton="0" quotePrefix="0" xfId="0"/>
    <xf numFmtId="0" fontId="14" fillId="0" borderId="25" pivotButton="0" quotePrefix="0" xfId="0"/>
    <xf numFmtId="170" fontId="10" fillId="0" borderId="0" pivotButton="0" quotePrefix="0" xfId="0"/>
    <xf numFmtId="170" fontId="10" fillId="0" borderId="15" pivotButton="0" quotePrefix="0" xfId="0"/>
    <xf numFmtId="0" fontId="9" fillId="0" borderId="26" applyAlignment="1" pivotButton="0" quotePrefix="0" xfId="0">
      <alignment horizontal="left"/>
    </xf>
    <xf numFmtId="0" fontId="10" fillId="0" borderId="16" pivotButton="0" quotePrefix="0" xfId="0"/>
    <xf numFmtId="170" fontId="9" fillId="0" borderId="3" pivotButton="0" quotePrefix="0" xfId="0"/>
    <xf numFmtId="170" fontId="9" fillId="0" borderId="16" pivotButton="0" quotePrefix="0" xfId="0"/>
    <xf numFmtId="170" fontId="9" fillId="0" borderId="27" pivotButton="0" quotePrefix="0" xfId="0"/>
    <xf numFmtId="169" fontId="15" fillId="0" borderId="0" pivotButton="0" quotePrefix="0" xfId="0"/>
    <xf numFmtId="0" fontId="9" fillId="0" borderId="25" applyAlignment="1" pivotButton="0" quotePrefix="0" xfId="0">
      <alignment horizontal="left"/>
    </xf>
    <xf numFmtId="170" fontId="9" fillId="0" borderId="5" pivotButton="0" quotePrefix="0" xfId="0"/>
    <xf numFmtId="170" fontId="9" fillId="0" borderId="15" pivotButton="0" quotePrefix="0" xfId="0"/>
    <xf numFmtId="0" fontId="9" fillId="0" borderId="23" applyAlignment="1" pivotButton="0" quotePrefix="0" xfId="0">
      <alignment horizontal="left"/>
    </xf>
    <xf numFmtId="170" fontId="9" fillId="0" borderId="7" pivotButton="0" quotePrefix="0" xfId="0"/>
    <xf numFmtId="0" fontId="10" fillId="0" borderId="25" applyAlignment="1" pivotButton="0" quotePrefix="0" xfId="0">
      <alignment horizontal="left"/>
    </xf>
    <xf numFmtId="170" fontId="10" fillId="0" borderId="5" pivotButton="0" quotePrefix="0" xfId="0"/>
    <xf numFmtId="0" fontId="7" fillId="0" borderId="25" pivotButton="0" quotePrefix="0" xfId="0"/>
    <xf numFmtId="0" fontId="9" fillId="0" borderId="26" pivotButton="0" quotePrefix="0" xfId="0"/>
    <xf numFmtId="0" fontId="9" fillId="0" borderId="25" pivotButton="0" quotePrefix="0" xfId="0"/>
    <xf numFmtId="0" fontId="9" fillId="0" borderId="28" pivotButton="0" quotePrefix="0" xfId="0"/>
    <xf numFmtId="170" fontId="9" fillId="0" borderId="29" pivotButton="0" quotePrefix="0" xfId="0"/>
    <xf numFmtId="170" fontId="9" fillId="0" borderId="19" pivotButton="0" quotePrefix="0" xfId="0"/>
    <xf numFmtId="170" fontId="9" fillId="0" borderId="20" pivotButton="0" quotePrefix="0" xfId="0"/>
    <xf numFmtId="0" fontId="16" fillId="0" borderId="9" pivotButton="0" quotePrefix="0" xfId="0"/>
    <xf numFmtId="0" fontId="10" fillId="7" borderId="0" pivotButton="0" quotePrefix="0" xfId="0"/>
    <xf numFmtId="0" fontId="7" fillId="0" borderId="21" pivotButton="0" quotePrefix="0" xfId="0"/>
    <xf numFmtId="170" fontId="9" fillId="7" borderId="12" pivotButton="0" quotePrefix="0" xfId="0"/>
    <xf numFmtId="170" fontId="9" fillId="7" borderId="13" pivotButton="0" quotePrefix="0" xfId="0"/>
    <xf numFmtId="170" fontId="9" fillId="7" borderId="0" pivotButton="0" quotePrefix="0" xfId="0"/>
    <xf numFmtId="170" fontId="9" fillId="7" borderId="15" pivotButton="0" quotePrefix="0" xfId="0"/>
    <xf numFmtId="170" fontId="9" fillId="7" borderId="1" pivotButton="0" quotePrefix="0" xfId="0"/>
    <xf numFmtId="170" fontId="9" fillId="7" borderId="24" pivotButton="0" quotePrefix="0" xfId="0"/>
    <xf numFmtId="170" fontId="10" fillId="7" borderId="0" pivotButton="0" quotePrefix="0" xfId="0"/>
    <xf numFmtId="170" fontId="10" fillId="7" borderId="15" pivotButton="0" quotePrefix="0" xfId="0"/>
    <xf numFmtId="170" fontId="9" fillId="7" borderId="16" pivotButton="0" quotePrefix="0" xfId="0"/>
    <xf numFmtId="170" fontId="9" fillId="7" borderId="27" pivotButton="0" quotePrefix="0" xfId="0"/>
    <xf numFmtId="169" fontId="15" fillId="7" borderId="0" pivotButton="0" quotePrefix="0" xfId="0"/>
    <xf numFmtId="0" fontId="10" fillId="7" borderId="15" pivotButton="0" quotePrefix="0" xfId="0"/>
    <xf numFmtId="10" fontId="9" fillId="0" borderId="3" pivotButton="0" quotePrefix="0" xfId="0"/>
    <xf numFmtId="10" fontId="9" fillId="7" borderId="16" pivotButton="0" quotePrefix="0" xfId="0"/>
    <xf numFmtId="10" fontId="9" fillId="7" borderId="27" pivotButton="0" quotePrefix="0" xfId="0"/>
    <xf numFmtId="10" fontId="9" fillId="0" borderId="5" pivotButton="0" quotePrefix="0" xfId="0"/>
    <xf numFmtId="10" fontId="9" fillId="7" borderId="0" pivotButton="0" quotePrefix="0" xfId="0"/>
    <xf numFmtId="10" fontId="9" fillId="7" borderId="15" pivotButton="0" quotePrefix="0" xfId="0"/>
    <xf numFmtId="10" fontId="9" fillId="0" borderId="29" pivotButton="0" quotePrefix="0" xfId="0"/>
    <xf numFmtId="10" fontId="9" fillId="7" borderId="19" pivotButton="0" quotePrefix="0" xfId="0"/>
    <xf numFmtId="10" fontId="9" fillId="7" borderId="20" pivotButton="0" quotePrefix="0" xfId="0"/>
    <xf numFmtId="0" fontId="7" fillId="0" borderId="21" applyAlignment="1" pivotButton="0" quotePrefix="0" xfId="0">
      <alignment horizontal="left"/>
    </xf>
    <xf numFmtId="170" fontId="10" fillId="0" borderId="22" pivotButton="0" quotePrefix="0" xfId="0"/>
    <xf numFmtId="170" fontId="9" fillId="7" borderId="19" pivotButton="0" quotePrefix="0" xfId="0"/>
    <xf numFmtId="170" fontId="9" fillId="7" borderId="20" pivotButton="0" quotePrefix="0" xfId="0"/>
    <xf numFmtId="172" fontId="7" fillId="5" borderId="0" pivotButton="0" quotePrefix="0" xfId="0"/>
    <xf numFmtId="172" fontId="7" fillId="5" borderId="5" pivotButton="0" quotePrefix="0" xfId="0"/>
    <xf numFmtId="173" fontId="7" fillId="7" borderId="0" pivotButton="0" quotePrefix="0" xfId="0"/>
    <xf numFmtId="0" fontId="9" fillId="0" borderId="16" pivotButton="0" quotePrefix="0" xfId="0"/>
    <xf numFmtId="0" fontId="10" fillId="0" borderId="3" pivotButton="0" quotePrefix="0" xfId="0"/>
    <xf numFmtId="167" fontId="9" fillId="7" borderId="16" applyAlignment="1" pivotButton="0" quotePrefix="0" xfId="0">
      <alignment horizontal="right"/>
    </xf>
    <xf numFmtId="0" fontId="9" fillId="0" borderId="1" applyAlignment="1" pivotButton="0" quotePrefix="0" xfId="0">
      <alignment horizontal="left"/>
    </xf>
    <xf numFmtId="170" fontId="10" fillId="0" borderId="1" pivotButton="0" quotePrefix="0" xfId="0"/>
    <xf numFmtId="174" fontId="9" fillId="7" borderId="1" applyAlignment="1" pivotButton="0" quotePrefix="0" xfId="0">
      <alignment horizontal="right"/>
    </xf>
    <xf numFmtId="170" fontId="9" fillId="7" borderId="1" applyAlignment="1" pivotButton="0" quotePrefix="0" xfId="0">
      <alignment horizontal="right"/>
    </xf>
    <xf numFmtId="0" fontId="10" fillId="7" borderId="0" applyAlignment="1" pivotButton="0" quotePrefix="0" xfId="0">
      <alignment horizontal="right"/>
    </xf>
    <xf numFmtId="0" fontId="9" fillId="0" borderId="9" pivotButton="0" quotePrefix="0" xfId="0"/>
    <xf numFmtId="170" fontId="9" fillId="7" borderId="0" applyAlignment="1" pivotButton="0" quotePrefix="0" xfId="0">
      <alignment horizontal="right"/>
    </xf>
    <xf numFmtId="170" fontId="10" fillId="7" borderId="0" applyAlignment="1" pivotButton="0" quotePrefix="0" xfId="0">
      <alignment horizontal="right"/>
    </xf>
    <xf numFmtId="170" fontId="10" fillId="0" borderId="3" pivotButton="0" quotePrefix="0" xfId="0"/>
    <xf numFmtId="170" fontId="9" fillId="7" borderId="16" applyAlignment="1" pivotButton="0" quotePrefix="0" xfId="0">
      <alignment horizontal="right"/>
    </xf>
    <xf numFmtId="170" fontId="10" fillId="0" borderId="7" pivotButton="0" quotePrefix="0" xfId="0"/>
    <xf numFmtId="175" fontId="10" fillId="0" borderId="0" pivotButton="0" quotePrefix="0" xfId="0"/>
    <xf numFmtId="175" fontId="10" fillId="0" borderId="5" pivotButton="0" quotePrefix="0" xfId="0"/>
    <xf numFmtId="175" fontId="10" fillId="7" borderId="0" applyAlignment="1" pivotButton="0" quotePrefix="0" xfId="0">
      <alignment horizontal="right"/>
    </xf>
    <xf numFmtId="0" fontId="9" fillId="0" borderId="30" pivotButton="0" quotePrefix="0" xfId="0"/>
    <xf numFmtId="175" fontId="9" fillId="0" borderId="16" applyAlignment="1" pivotButton="0" quotePrefix="0" xfId="0">
      <alignment horizontal="right"/>
    </xf>
    <xf numFmtId="175" fontId="9" fillId="0" borderId="3" applyAlignment="1" pivotButton="0" quotePrefix="0" xfId="0">
      <alignment horizontal="right"/>
    </xf>
    <xf numFmtId="169" fontId="9" fillId="7" borderId="16" applyAlignment="1" pivotButton="0" quotePrefix="0" xfId="0">
      <alignment horizontal="right"/>
    </xf>
    <xf numFmtId="0" fontId="9" fillId="0" borderId="31" pivotButton="0" quotePrefix="0" xfId="0"/>
    <xf numFmtId="3" fontId="9" fillId="0" borderId="1" applyAlignment="1" pivotButton="0" quotePrefix="0" xfId="0">
      <alignment horizontal="right"/>
    </xf>
    <xf numFmtId="3" fontId="9" fillId="0" borderId="7" applyAlignment="1" pivotButton="0" quotePrefix="0" xfId="0">
      <alignment horizontal="right"/>
    </xf>
    <xf numFmtId="3" fontId="9" fillId="7" borderId="1" applyAlignment="1" pivotButton="0" quotePrefix="0" xfId="0">
      <alignment horizontal="right"/>
    </xf>
    <xf numFmtId="170" fontId="15" fillId="0" borderId="0" pivotButton="0" quotePrefix="0" xfId="0"/>
    <xf numFmtId="0" fontId="7" fillId="7" borderId="0" pivotButton="0" quotePrefix="0" xfId="0"/>
    <xf numFmtId="0" fontId="11" fillId="7" borderId="0" pivotButton="0" quotePrefix="0" xfId="0"/>
    <xf numFmtId="0" fontId="9" fillId="7" borderId="0" pivotButton="0" quotePrefix="0" xfId="0"/>
    <xf numFmtId="3" fontId="9" fillId="7" borderId="0" pivotButton="0" quotePrefix="0" xfId="0"/>
    <xf numFmtId="3" fontId="10" fillId="7" borderId="0" pivotButton="0" quotePrefix="0" xfId="0"/>
    <xf numFmtId="0" fontId="7" fillId="7" borderId="32" pivotButton="0" quotePrefix="0" xfId="0"/>
    <xf numFmtId="0" fontId="11" fillId="7" borderId="32" pivotButton="0" quotePrefix="0" xfId="0"/>
    <xf numFmtId="3" fontId="7" fillId="7" borderId="32" pivotButton="0" quotePrefix="0" xfId="0"/>
    <xf numFmtId="176" fontId="9" fillId="7" borderId="0" applyAlignment="1" pivotButton="0" quotePrefix="0" xfId="0">
      <alignment horizontal="right"/>
    </xf>
    <xf numFmtId="176" fontId="9" fillId="7" borderId="0" pivotButton="0" quotePrefix="0" xfId="0"/>
    <xf numFmtId="176" fontId="10" fillId="7" borderId="0" applyAlignment="1" pivotButton="0" quotePrefix="0" xfId="0">
      <alignment horizontal="right"/>
    </xf>
    <xf numFmtId="176" fontId="10" fillId="7" borderId="0" pivotButton="0" quotePrefix="0" xfId="0"/>
    <xf numFmtId="0" fontId="17" fillId="7" borderId="0" applyAlignment="1" pivotButton="0" quotePrefix="0" xfId="0">
      <alignment horizontal="left"/>
    </xf>
    <xf numFmtId="0" fontId="9" fillId="7" borderId="0" applyAlignment="1" pivotButton="0" quotePrefix="0" xfId="0">
      <alignment horizontal="left"/>
    </xf>
    <xf numFmtId="0" fontId="9" fillId="7" borderId="1" applyAlignment="1" pivotButton="0" quotePrefix="0" xfId="0">
      <alignment horizontal="left"/>
    </xf>
    <xf numFmtId="176" fontId="9" fillId="7" borderId="1" pivotButton="0" quotePrefix="0" xfId="0"/>
    <xf numFmtId="176" fontId="10" fillId="7" borderId="1" pivotButton="0" quotePrefix="0" xfId="0"/>
    <xf numFmtId="176" fontId="7" fillId="7" borderId="32" pivotButton="0" quotePrefix="0" xfId="0"/>
    <xf numFmtId="9" fontId="9" fillId="7" borderId="0" pivotButton="0" quotePrefix="0" xfId="0"/>
    <xf numFmtId="164" fontId="10" fillId="0" borderId="0" pivotButton="0" quotePrefix="0" xfId="0"/>
    <xf numFmtId="164" fontId="10" fillId="0" borderId="5" pivotButton="0" quotePrefix="0" xfId="0"/>
    <xf numFmtId="3" fontId="10" fillId="0" borderId="5" pivotButton="0" quotePrefix="0" xfId="0"/>
    <xf numFmtId="3" fontId="10" fillId="0" borderId="0" pivotButton="0" quotePrefix="0" xfId="0"/>
    <xf numFmtId="0" fontId="5" fillId="5" borderId="0" pivotButton="0" quotePrefix="0" xfId="0"/>
    <xf numFmtId="0" fontId="18" fillId="0" borderId="0" pivotButton="0" quotePrefix="0" xfId="0"/>
    <xf numFmtId="169" fontId="7" fillId="7" borderId="33" applyAlignment="1" pivotButton="0" quotePrefix="0" xfId="0">
      <alignment horizontal="left"/>
    </xf>
    <xf numFmtId="169" fontId="7" fillId="7" borderId="34" applyAlignment="1" pivotButton="0" quotePrefix="0" xfId="0">
      <alignment horizontal="left"/>
    </xf>
    <xf numFmtId="177" fontId="19" fillId="0" borderId="0" pivotButton="0" quotePrefix="0" xfId="0"/>
    <xf numFmtId="0" fontId="9" fillId="7" borderId="35" applyAlignment="1" pivotButton="0" quotePrefix="0" xfId="0">
      <alignment horizontal="left"/>
    </xf>
    <xf numFmtId="170" fontId="9" fillId="7" borderId="5" pivotButton="0" quotePrefix="0" xfId="0"/>
    <xf numFmtId="178" fontId="9" fillId="7" borderId="0" pivotButton="0" quotePrefix="0" xfId="0"/>
    <xf numFmtId="0" fontId="9" fillId="7" borderId="1" pivotButton="0" quotePrefix="0" xfId="0"/>
    <xf numFmtId="175" fontId="10" fillId="7" borderId="0" pivotButton="0" quotePrefix="0" xfId="0"/>
    <xf numFmtId="175" fontId="10" fillId="7" borderId="5" pivotButton="0" quotePrefix="0" xfId="0"/>
    <xf numFmtId="169" fontId="9" fillId="7" borderId="0" pivotButton="0" quotePrefix="0" xfId="0"/>
    <xf numFmtId="175" fontId="9" fillId="7" borderId="0" pivotButton="0" quotePrefix="0" xfId="0"/>
    <xf numFmtId="0" fontId="7" fillId="7" borderId="1" pivotButton="0" quotePrefix="0" xfId="0"/>
    <xf numFmtId="169" fontId="7" fillId="7" borderId="32" pivotButton="0" quotePrefix="0" xfId="0"/>
    <xf numFmtId="169" fontId="7" fillId="7" borderId="36" pivotButton="0" quotePrefix="0" xfId="0"/>
    <xf numFmtId="169" fontId="9" fillId="7" borderId="5" pivotButton="0" quotePrefix="0" xfId="0"/>
    <xf numFmtId="0" fontId="7" fillId="7" borderId="0" applyAlignment="1" pivotButton="0" quotePrefix="0" xfId="0">
      <alignment horizontal="left"/>
    </xf>
    <xf numFmtId="169" fontId="10" fillId="7" borderId="0" pivotButton="0" quotePrefix="0" xfId="0"/>
    <xf numFmtId="169" fontId="10" fillId="7" borderId="5" pivotButton="0" quotePrefix="0" xfId="0"/>
    <xf numFmtId="0" fontId="20" fillId="0" borderId="0" pivotButton="0" quotePrefix="0" xfId="0"/>
    <xf numFmtId="179" fontId="21" fillId="7" borderId="0" pivotButton="0" quotePrefix="0" xfId="0"/>
    <xf numFmtId="179" fontId="21" fillId="7" borderId="5" pivotButton="0" quotePrefix="0" xfId="0"/>
    <xf numFmtId="10" fontId="10" fillId="7" borderId="0" pivotButton="0" quotePrefix="0" xfId="0"/>
    <xf numFmtId="180" fontId="21" fillId="7" borderId="0" pivotButton="0" quotePrefix="0" xfId="0"/>
    <xf numFmtId="180" fontId="21" fillId="7" borderId="5" pivotButton="0" quotePrefix="0" xfId="0"/>
    <xf numFmtId="0" fontId="10" fillId="7" borderId="0" applyAlignment="1" pivotButton="0" quotePrefix="0" xfId="0">
      <alignment horizontal="left"/>
    </xf>
    <xf numFmtId="10" fontId="20" fillId="7" borderId="0" pivotButton="0" quotePrefix="0" xfId="0"/>
    <xf numFmtId="10" fontId="20" fillId="7" borderId="5" pivotButton="0" quotePrefix="0" xfId="0"/>
    <xf numFmtId="175" fontId="9" fillId="7" borderId="5" pivotButton="0" quotePrefix="0" xfId="0"/>
    <xf numFmtId="1" fontId="10" fillId="0" borderId="0" pivotButton="0" quotePrefix="0" xfId="0"/>
    <xf numFmtId="175" fontId="7" fillId="7" borderId="32" pivotButton="0" quotePrefix="0" xfId="0"/>
    <xf numFmtId="175" fontId="7" fillId="7" borderId="36" pivotButton="0" quotePrefix="0" xfId="0"/>
    <xf numFmtId="0" fontId="9" fillId="7" borderId="33" pivotButton="0" quotePrefix="0" xfId="0"/>
    <xf numFmtId="169" fontId="9" fillId="7" borderId="33" pivotButton="0" quotePrefix="0" xfId="0"/>
    <xf numFmtId="169" fontId="9" fillId="7" borderId="34" pivotButton="0" quotePrefix="0" xfId="0"/>
    <xf numFmtId="169" fontId="10" fillId="7" borderId="33" pivotButton="0" quotePrefix="0" xfId="0"/>
    <xf numFmtId="0" fontId="7" fillId="7" borderId="33" pivotButton="0" quotePrefix="0" xfId="0"/>
    <xf numFmtId="169" fontId="7" fillId="7" borderId="33" pivotButton="0" quotePrefix="0" xfId="0"/>
    <xf numFmtId="169" fontId="7" fillId="7" borderId="34" pivotButton="0" quotePrefix="0" xfId="0"/>
    <xf numFmtId="178" fontId="21" fillId="7" borderId="0" pivotButton="0" quotePrefix="0" xfId="0"/>
    <xf numFmtId="181" fontId="21" fillId="7" borderId="5" pivotButton="0" quotePrefix="0" xfId="0"/>
    <xf numFmtId="182" fontId="10" fillId="7" borderId="0" pivotButton="0" quotePrefix="0" xfId="0"/>
    <xf numFmtId="182" fontId="20" fillId="7" borderId="5" pivotButton="0" quotePrefix="0" xfId="0"/>
    <xf numFmtId="4" fontId="10" fillId="7" borderId="0" pivotButton="0" quotePrefix="0" xfId="0"/>
    <xf numFmtId="0" fontId="9" fillId="7" borderId="33" applyAlignment="1" pivotButton="0" quotePrefix="0" xfId="0">
      <alignment horizontal="left"/>
    </xf>
    <xf numFmtId="175" fontId="9" fillId="7" borderId="33" pivotButton="0" quotePrefix="0" xfId="0"/>
    <xf numFmtId="175" fontId="7" fillId="7" borderId="33" pivotButton="0" quotePrefix="0" xfId="0"/>
    <xf numFmtId="175" fontId="7" fillId="7" borderId="34" pivotButton="0" quotePrefix="0" xfId="0"/>
    <xf numFmtId="9" fontId="10" fillId="7" borderId="0" pivotButton="0" quotePrefix="0" xfId="0"/>
    <xf numFmtId="171" fontId="10" fillId="7" borderId="0" pivotButton="0" quotePrefix="0" xfId="0"/>
    <xf numFmtId="171" fontId="10" fillId="7" borderId="5" pivotButton="0" quotePrefix="0" xfId="0"/>
    <xf numFmtId="169" fontId="7" fillId="7" borderId="8" pivotButton="0" quotePrefix="0" xfId="0"/>
    <xf numFmtId="169" fontId="7" fillId="7" borderId="37" pivotButton="0" quotePrefix="0" xfId="0"/>
    <xf numFmtId="0" fontId="21" fillId="7" borderId="0" pivotButton="0" quotePrefix="0" xfId="0"/>
    <xf numFmtId="0" fontId="20" fillId="7" borderId="0" pivotButton="0" quotePrefix="0" xfId="0"/>
    <xf numFmtId="175" fontId="21" fillId="7" borderId="5" pivotButton="0" quotePrefix="0" xfId="0"/>
    <xf numFmtId="169" fontId="21" fillId="7" borderId="0" pivotButton="0" quotePrefix="0" xfId="0"/>
    <xf numFmtId="10" fontId="10" fillId="7" borderId="5" pivotButton="0" quotePrefix="0" xfId="0"/>
    <xf numFmtId="169" fontId="10" fillId="0" borderId="0" pivotButton="0" quotePrefix="0" xfId="0"/>
    <xf numFmtId="169" fontId="10" fillId="0" borderId="5" pivotButton="0" quotePrefix="0" xfId="0"/>
    <xf numFmtId="164" fontId="10" fillId="0" borderId="0" applyAlignment="1" pivotButton="0" quotePrefix="0" xfId="0">
      <alignment horizontal="right"/>
    </xf>
    <xf numFmtId="164" fontId="10" fillId="0" borderId="9" applyAlignment="1" pivotButton="0" quotePrefix="0" xfId="0">
      <alignment horizontal="right"/>
    </xf>
    <xf numFmtId="0" fontId="10" fillId="0" borderId="9" applyAlignment="1" pivotButton="0" quotePrefix="0" xfId="0">
      <alignment horizontal="right"/>
    </xf>
    <xf numFmtId="175" fontId="11" fillId="0" borderId="0" applyAlignment="1" pivotButton="0" quotePrefix="0" xfId="0">
      <alignment horizontal="right"/>
    </xf>
    <xf numFmtId="175" fontId="11" fillId="0" borderId="9" applyAlignment="1" pivotButton="0" quotePrefix="0" xfId="0">
      <alignment horizontal="right"/>
    </xf>
    <xf numFmtId="0" fontId="11" fillId="0" borderId="0" applyAlignment="1" pivotButton="0" quotePrefix="0" xfId="0">
      <alignment horizontal="right"/>
    </xf>
    <xf numFmtId="175" fontId="9" fillId="0" borderId="0" applyAlignment="1" pivotButton="0" quotePrefix="0" xfId="0">
      <alignment horizontal="right"/>
    </xf>
    <xf numFmtId="175" fontId="9" fillId="0" borderId="9" applyAlignment="1" pivotButton="0" quotePrefix="0" xfId="0">
      <alignment horizontal="right"/>
    </xf>
    <xf numFmtId="175" fontId="9" fillId="7" borderId="0" applyAlignment="1" pivotButton="0" quotePrefix="0" xfId="0">
      <alignment horizontal="right"/>
    </xf>
    <xf numFmtId="0" fontId="7" fillId="0" borderId="16" pivotButton="0" quotePrefix="0" xfId="0"/>
    <xf numFmtId="175" fontId="7" fillId="0" borderId="16" applyAlignment="1" pivotButton="0" quotePrefix="0" xfId="0">
      <alignment horizontal="right"/>
    </xf>
    <xf numFmtId="175" fontId="7" fillId="0" borderId="30" applyAlignment="1" pivotButton="0" quotePrefix="0" xfId="0">
      <alignment horizontal="right"/>
    </xf>
    <xf numFmtId="175" fontId="10" fillId="0" borderId="0" applyAlignment="1" pivotButton="0" quotePrefix="0" xfId="0">
      <alignment horizontal="right"/>
    </xf>
    <xf numFmtId="175" fontId="10" fillId="0" borderId="9" applyAlignment="1" pivotButton="0" quotePrefix="0" xfId="0">
      <alignment horizontal="right"/>
    </xf>
    <xf numFmtId="175" fontId="0" fillId="0" borderId="0" pivotButton="0" quotePrefix="0" xfId="0"/>
    <xf numFmtId="0" fontId="7" fillId="0" borderId="38" pivotButton="0" quotePrefix="0" xfId="0"/>
    <xf numFmtId="175" fontId="7" fillId="0" borderId="38" applyAlignment="1" pivotButton="0" quotePrefix="0" xfId="0">
      <alignment horizontal="right"/>
    </xf>
    <xf numFmtId="175" fontId="7" fillId="0" borderId="39" applyAlignment="1" pivotButton="0" quotePrefix="0" xfId="0">
      <alignment horizontal="right"/>
    </xf>
    <xf numFmtId="175" fontId="11" fillId="0" borderId="0" pivotButton="0" quotePrefix="0" xfId="0"/>
    <xf numFmtId="175" fontId="10" fillId="0" borderId="40" applyAlignment="1" pivotButton="0" quotePrefix="0" xfId="0">
      <alignment horizontal="right"/>
    </xf>
    <xf numFmtId="0" fontId="9" fillId="0" borderId="41" pivotButton="0" quotePrefix="0" xfId="0"/>
    <xf numFmtId="175" fontId="9" fillId="0" borderId="41" applyAlignment="1" pivotButton="0" quotePrefix="0" xfId="0">
      <alignment horizontal="right"/>
    </xf>
    <xf numFmtId="175" fontId="9" fillId="0" borderId="42" applyAlignment="1" pivotButton="0" quotePrefix="0" xfId="0">
      <alignment horizontal="right"/>
    </xf>
    <xf numFmtId="0" fontId="7" fillId="0" borderId="43" pivotButton="0" quotePrefix="0" xfId="0"/>
    <xf numFmtId="175" fontId="7" fillId="0" borderId="43" applyAlignment="1" pivotButton="0" quotePrefix="0" xfId="0">
      <alignment horizontal="right"/>
    </xf>
    <xf numFmtId="175" fontId="7" fillId="0" borderId="44" applyAlignment="1" pivotButton="0" quotePrefix="0" xfId="0">
      <alignment horizontal="right"/>
    </xf>
    <xf numFmtId="3" fontId="10" fillId="0" borderId="9" applyAlignment="1" pivotButton="0" quotePrefix="0" xfId="0">
      <alignment horizontal="right"/>
    </xf>
    <xf numFmtId="0" fontId="22" fillId="0" borderId="0" pivotButton="0" quotePrefix="0" xfId="0"/>
    <xf numFmtId="0" fontId="21" fillId="0" borderId="0" pivotButton="0" quotePrefix="0" xfId="0"/>
    <xf numFmtId="183" fontId="21" fillId="0" borderId="0" applyAlignment="1" pivotButton="0" quotePrefix="0" xfId="0">
      <alignment horizontal="right"/>
    </xf>
    <xf numFmtId="175" fontId="21" fillId="0" borderId="9" applyAlignment="1" pivotButton="0" quotePrefix="0" xfId="0">
      <alignment horizontal="right"/>
    </xf>
    <xf numFmtId="169" fontId="21" fillId="0" borderId="0" applyAlignment="1" pivotButton="0" quotePrefix="0" xfId="0">
      <alignment horizontal="right"/>
    </xf>
    <xf numFmtId="184" fontId="10" fillId="0" borderId="0" applyAlignment="1" pivotButton="0" quotePrefix="0" xfId="0">
      <alignment horizontal="right"/>
    </xf>
    <xf numFmtId="175" fontId="21" fillId="0" borderId="0" applyAlignment="1" pivotButton="0" quotePrefix="0" xfId="0">
      <alignment horizontal="right"/>
    </xf>
    <xf numFmtId="164" fontId="10" fillId="0" borderId="9" pivotButton="0" quotePrefix="0" xfId="0"/>
    <xf numFmtId="0" fontId="11" fillId="7" borderId="9" pivotButton="0" quotePrefix="0" xfId="0"/>
    <xf numFmtId="185" fontId="9" fillId="7" borderId="0" pivotButton="0" quotePrefix="0" xfId="0"/>
    <xf numFmtId="175" fontId="9" fillId="7" borderId="9" pivotButton="0" quotePrefix="0" xfId="0"/>
    <xf numFmtId="185" fontId="7" fillId="7" borderId="43" applyAlignment="1" pivotButton="0" quotePrefix="0" xfId="0">
      <alignment horizontal="left"/>
    </xf>
    <xf numFmtId="175" fontId="7" fillId="7" borderId="43" pivotButton="0" quotePrefix="0" xfId="0"/>
    <xf numFmtId="175" fontId="7" fillId="7" borderId="44" pivotButton="0" quotePrefix="0" xfId="0"/>
    <xf numFmtId="175" fontId="10" fillId="7" borderId="9" pivotButton="0" quotePrefix="0" xfId="0"/>
    <xf numFmtId="175" fontId="11" fillId="7" borderId="0" pivotButton="0" quotePrefix="0" xfId="0"/>
    <xf numFmtId="175" fontId="11" fillId="7" borderId="9" pivotButton="0" quotePrefix="0" xfId="0"/>
    <xf numFmtId="175" fontId="7" fillId="7" borderId="16" pivotButton="0" quotePrefix="0" xfId="0"/>
    <xf numFmtId="175" fontId="7" fillId="7" borderId="30" pivotButton="0" quotePrefix="0" xfId="0"/>
    <xf numFmtId="169" fontId="11" fillId="7" borderId="0" pivotButton="0" quotePrefix="0" xfId="0"/>
    <xf numFmtId="169" fontId="11" fillId="7" borderId="9" pivotButton="0" quotePrefix="0" xfId="0"/>
    <xf numFmtId="169" fontId="10" fillId="7" borderId="9" pivotButton="0" quotePrefix="0" xfId="0"/>
    <xf numFmtId="183" fontId="10" fillId="7" borderId="0" pivotButton="0" quotePrefix="0" xfId="0"/>
    <xf numFmtId="183" fontId="10" fillId="7" borderId="9" pivotButton="0" quotePrefix="0" xfId="0"/>
    <xf numFmtId="175" fontId="7" fillId="7" borderId="45" pivotButton="0" quotePrefix="0" xfId="0"/>
    <xf numFmtId="175" fontId="11" fillId="7" borderId="38" pivotButton="0" quotePrefix="0" xfId="0"/>
    <xf numFmtId="175" fontId="7" fillId="7" borderId="38" pivotButton="0" quotePrefix="0" xfId="0"/>
    <xf numFmtId="175" fontId="7" fillId="7" borderId="39" pivotButton="0" quotePrefix="0" xfId="0"/>
    <xf numFmtId="185" fontId="23" fillId="0" borderId="0" pivotButton="0" quotePrefix="0" xfId="0"/>
    <xf numFmtId="182" fontId="10" fillId="0" borderId="0" pivotButton="0" quotePrefix="0" xfId="0"/>
    <xf numFmtId="0" fontId="24" fillId="0" borderId="33" pivotButton="0" quotePrefix="0" xfId="0"/>
    <xf numFmtId="183" fontId="20" fillId="0" borderId="33" pivotButton="0" quotePrefix="0" xfId="0"/>
    <xf numFmtId="183" fontId="25" fillId="0" borderId="46" pivotButton="0" quotePrefix="0" xfId="0"/>
    <xf numFmtId="183" fontId="25" fillId="0" borderId="33" pivotButton="0" quotePrefix="0" xfId="0"/>
    <xf numFmtId="164" fontId="10" fillId="0" borderId="5" applyAlignment="1" pivotButton="0" quotePrefix="0" xfId="0">
      <alignment horizontal="right"/>
    </xf>
    <xf numFmtId="0" fontId="10" fillId="0" borderId="5" applyAlignment="1" pivotButton="0" quotePrefix="0" xfId="0">
      <alignment horizontal="right"/>
    </xf>
    <xf numFmtId="0" fontId="7" fillId="8" borderId="0" pivotButton="0" quotePrefix="0" xfId="0"/>
    <xf numFmtId="186" fontId="10" fillId="0" borderId="0" applyAlignment="1" pivotButton="0" quotePrefix="0" xfId="0">
      <alignment horizontal="right"/>
    </xf>
    <xf numFmtId="186" fontId="10" fillId="0" borderId="5" applyAlignment="1" pivotButton="0" quotePrefix="0" xfId="0">
      <alignment horizontal="right"/>
    </xf>
    <xf numFmtId="186" fontId="9" fillId="0" borderId="0" applyAlignment="1" pivotButton="0" quotePrefix="0" xfId="0">
      <alignment horizontal="right"/>
    </xf>
    <xf numFmtId="0" fontId="7" fillId="0" borderId="47" pivotButton="0" quotePrefix="0" xfId="0"/>
    <xf numFmtId="186" fontId="11" fillId="0" borderId="48" applyAlignment="1" pivotButton="0" quotePrefix="0" xfId="0">
      <alignment horizontal="right"/>
    </xf>
    <xf numFmtId="186" fontId="11" fillId="0" borderId="47" applyAlignment="1" pivotButton="0" quotePrefix="0" xfId="0">
      <alignment horizontal="right"/>
    </xf>
    <xf numFmtId="186" fontId="7" fillId="0" borderId="49" applyAlignment="1" pivotButton="0" quotePrefix="0" xfId="0">
      <alignment horizontal="right"/>
    </xf>
    <xf numFmtId="186" fontId="7" fillId="0" borderId="47" applyAlignment="1" pivotButton="0" quotePrefix="0" xfId="0">
      <alignment horizontal="right"/>
    </xf>
    <xf numFmtId="186" fontId="9" fillId="0" borderId="5" applyAlignment="1" pivotButton="0" quotePrefix="0" xfId="0">
      <alignment horizontal="right"/>
    </xf>
    <xf numFmtId="187" fontId="1" fillId="0" borderId="0" pivotButton="0" quotePrefix="0" xfId="0"/>
    <xf numFmtId="186" fontId="7" fillId="0" borderId="48" applyAlignment="1" pivotButton="0" quotePrefix="0" xfId="0">
      <alignment horizontal="right"/>
    </xf>
    <xf numFmtId="170" fontId="10" fillId="0" borderId="0" applyAlignment="1" pivotButton="0" quotePrefix="0" xfId="0">
      <alignment horizontal="right"/>
    </xf>
    <xf numFmtId="170" fontId="9" fillId="0" borderId="5" applyAlignment="1" pivotButton="0" quotePrefix="0" xfId="0">
      <alignment horizontal="right"/>
    </xf>
    <xf numFmtId="170" fontId="9" fillId="0" borderId="0" applyAlignment="1" pivotButton="0" quotePrefix="0" xfId="0">
      <alignment horizontal="right"/>
    </xf>
    <xf numFmtId="168" fontId="5" fillId="5" borderId="0" pivotButton="0" quotePrefix="0" xfId="0"/>
    <xf numFmtId="169" fontId="11" fillId="0" borderId="43" pivotButton="0" quotePrefix="0" xfId="0"/>
    <xf numFmtId="169" fontId="7" fillId="0" borderId="43" pivotButton="0" quotePrefix="0" xfId="0"/>
    <xf numFmtId="169" fontId="7" fillId="0" borderId="50" pivotButton="0" quotePrefix="0" xfId="0"/>
    <xf numFmtId="169" fontId="20" fillId="0" borderId="0" pivotButton="0" quotePrefix="0" xfId="0"/>
    <xf numFmtId="169" fontId="20" fillId="0" borderId="5" pivotButton="0" quotePrefix="0" xfId="0"/>
    <xf numFmtId="170" fontId="21" fillId="0" borderId="0" pivotButton="0" quotePrefix="0" xfId="0"/>
    <xf numFmtId="170" fontId="20" fillId="0" borderId="0" pivotButton="0" quotePrefix="0" xfId="0"/>
    <xf numFmtId="0" fontId="9" fillId="0" borderId="43" pivotButton="0" quotePrefix="0" xfId="0"/>
    <xf numFmtId="188" fontId="10" fillId="0" borderId="43" pivotButton="0" quotePrefix="0" xfId="0"/>
    <xf numFmtId="188" fontId="9" fillId="0" borderId="50" pivotButton="0" quotePrefix="0" xfId="0"/>
    <xf numFmtId="188" fontId="9" fillId="0" borderId="43" pivotButton="0" quotePrefix="0" xfId="0"/>
    <xf numFmtId="0" fontId="7" fillId="0" borderId="5" pivotButton="0" quotePrefix="0" xfId="0"/>
    <xf numFmtId="186" fontId="10" fillId="0" borderId="0" pivotButton="0" quotePrefix="0" xfId="0"/>
    <xf numFmtId="186" fontId="10" fillId="0" borderId="5" pivotButton="0" quotePrefix="0" xfId="0"/>
    <xf numFmtId="0" fontId="9" fillId="0" borderId="5" pivotButton="0" quotePrefix="0" xfId="0"/>
    <xf numFmtId="186" fontId="9" fillId="0" borderId="0" pivotButton="0" quotePrefix="0" xfId="0"/>
    <xf numFmtId="186" fontId="9" fillId="0" borderId="5" pivotButton="0" quotePrefix="0" xfId="0"/>
    <xf numFmtId="0" fontId="9" fillId="0" borderId="34" pivotButton="0" quotePrefix="0" xfId="0"/>
    <xf numFmtId="186" fontId="9" fillId="0" borderId="33" pivotButton="0" quotePrefix="0" xfId="0"/>
    <xf numFmtId="186" fontId="9" fillId="0" borderId="34" pivotButton="0" quotePrefix="0" xfId="0"/>
    <xf numFmtId="0" fontId="4" fillId="5" borderId="0" pivotButton="0" quotePrefix="0" xfId="0"/>
    <xf numFmtId="0" fontId="10" fillId="0" borderId="51" pivotButton="0" quotePrefix="0" xfId="0"/>
    <xf numFmtId="170" fontId="9" fillId="0" borderId="51" pivotButton="0" quotePrefix="0" xfId="0"/>
    <xf numFmtId="188" fontId="9" fillId="0" borderId="0" pivotButton="0" quotePrefix="0" xfId="0"/>
    <xf numFmtId="188" fontId="9" fillId="0" borderId="51" pivotButton="0" quotePrefix="0" xfId="0"/>
    <xf numFmtId="188" fontId="10" fillId="0" borderId="0" pivotButton="0" quotePrefix="0" xfId="0"/>
    <xf numFmtId="188" fontId="10" fillId="0" borderId="51" pivotButton="0" quotePrefix="0" xfId="0"/>
    <xf numFmtId="169" fontId="9" fillId="0" borderId="1" pivotButton="0" quotePrefix="0" xfId="0"/>
    <xf numFmtId="169" fontId="9" fillId="0" borderId="52" pivotButton="0" quotePrefix="0" xfId="0"/>
    <xf numFmtId="164" fontId="12" fillId="0" borderId="0" pivotButton="0" quotePrefix="0" xfId="0"/>
    <xf numFmtId="164" fontId="19" fillId="0" borderId="0" pivotButton="0" quotePrefix="0" xfId="0"/>
    <xf numFmtId="164" fontId="5" fillId="5" borderId="0" applyAlignment="1" pivotButton="0" quotePrefix="0" xfId="0">
      <alignment horizontal="right"/>
    </xf>
    <xf numFmtId="0" fontId="5" fillId="5" borderId="0" applyAlignment="1" pivotButton="0" quotePrefix="0" xfId="0">
      <alignment horizontal="left"/>
    </xf>
    <xf numFmtId="169" fontId="10" fillId="5" borderId="0" pivotButton="0" quotePrefix="0" xfId="0"/>
    <xf numFmtId="169" fontId="26" fillId="0" borderId="0" pivotButton="0" quotePrefix="0" xfId="0"/>
    <xf numFmtId="164" fontId="15" fillId="0" borderId="0" pivotButton="0" quotePrefix="0" xfId="0"/>
    <xf numFmtId="164" fontId="8" fillId="0" borderId="0" pivotButton="0" quotePrefix="0" xfId="0"/>
    <xf numFmtId="0" fontId="9" fillId="8" borderId="0" pivotButton="0" quotePrefix="0" xfId="0"/>
    <xf numFmtId="169" fontId="27" fillId="8" borderId="0" pivotButton="0" quotePrefix="0" xfId="0"/>
    <xf numFmtId="170" fontId="8" fillId="8" borderId="0" pivotButton="0" quotePrefix="0" xfId="0"/>
    <xf numFmtId="164" fontId="1" fillId="0" borderId="0" pivotButton="0" quotePrefix="0" xfId="0"/>
    <xf numFmtId="0" fontId="10" fillId="8" borderId="0" pivotButton="0" quotePrefix="0" xfId="0"/>
    <xf numFmtId="169" fontId="28" fillId="8" borderId="0" pivotButton="0" quotePrefix="0" xfId="0"/>
    <xf numFmtId="170" fontId="1" fillId="8" borderId="0" pivotButton="0" quotePrefix="0" xfId="0"/>
    <xf numFmtId="169" fontId="13" fillId="0" borderId="0" pivotButton="0" quotePrefix="0" xfId="0"/>
    <xf numFmtId="9" fontId="29" fillId="0" borderId="0" pivotButton="0" quotePrefix="0" xfId="0"/>
    <xf numFmtId="188" fontId="10" fillId="0" borderId="41" pivotButton="0" quotePrefix="0" xfId="0"/>
    <xf numFmtId="169" fontId="9" fillId="0" borderId="41" pivotButton="0" quotePrefix="0" xfId="0"/>
    <xf numFmtId="169" fontId="10" fillId="0" borderId="41" pivotButton="0" quotePrefix="0" xfId="0"/>
    <xf numFmtId="169" fontId="7" fillId="8" borderId="0" pivotButton="0" quotePrefix="0" xfId="0"/>
    <xf numFmtId="170" fontId="7" fillId="8" borderId="0" pivotButton="0" quotePrefix="0" xfId="0"/>
    <xf numFmtId="0" fontId="30" fillId="0" borderId="0" pivotButton="0" quotePrefix="0" xfId="0"/>
    <xf numFmtId="170" fontId="7" fillId="7" borderId="0" pivotButton="0" quotePrefix="0" xfId="0"/>
    <xf numFmtId="0" fontId="7" fillId="5" borderId="0" applyAlignment="1" pivotButton="0" quotePrefix="0" xfId="0">
      <alignment horizontal="left"/>
    </xf>
    <xf numFmtId="0" fontId="11" fillId="5" borderId="0" applyAlignment="1" pivotButton="0" quotePrefix="0" xfId="0">
      <alignment horizontal="left"/>
    </xf>
    <xf numFmtId="0" fontId="11" fillId="7" borderId="0" applyAlignment="1" pivotButton="0" quotePrefix="0" xfId="0">
      <alignment horizontal="left"/>
    </xf>
    <xf numFmtId="169" fontId="31" fillId="0" borderId="43" pivotButton="0" quotePrefix="0" xfId="0"/>
    <xf numFmtId="169" fontId="18" fillId="0" borderId="43" pivotButton="0" quotePrefix="0" xfId="0"/>
    <xf numFmtId="169" fontId="2" fillId="0" borderId="43" pivotButton="0" quotePrefix="0" xfId="0"/>
    <xf numFmtId="169" fontId="32" fillId="0" borderId="0" pivotButton="0" quotePrefix="0" xfId="0"/>
    <xf numFmtId="169" fontId="1" fillId="0" borderId="0" pivotButton="0" quotePrefix="0" xfId="0"/>
    <xf numFmtId="171" fontId="9" fillId="7" borderId="0" pivotButton="0" quotePrefix="0" xfId="0"/>
    <xf numFmtId="189" fontId="6" fillId="0" borderId="0" pivotButton="0" quotePrefix="0" xfId="0"/>
    <xf numFmtId="0" fontId="7" fillId="0" borderId="41" pivotButton="0" quotePrefix="0" xfId="0"/>
    <xf numFmtId="188" fontId="2" fillId="0" borderId="41" pivotButton="0" quotePrefix="0" xfId="0"/>
    <xf numFmtId="188" fontId="3" fillId="0" borderId="41" pivotButton="0" quotePrefix="0" xfId="0"/>
    <xf numFmtId="188" fontId="11" fillId="0" borderId="41" pivotButton="0" quotePrefix="0" xfId="0"/>
    <xf numFmtId="169" fontId="2" fillId="0" borderId="41" pivotButton="0" quotePrefix="0" xfId="0"/>
    <xf numFmtId="171" fontId="12" fillId="0" borderId="0" pivotButton="0" quotePrefix="0" xfId="0"/>
    <xf numFmtId="0" fontId="10" fillId="0" borderId="43" pivotButton="0" quotePrefix="0" xfId="0"/>
    <xf numFmtId="170" fontId="7" fillId="7" borderId="43" pivotButton="0" quotePrefix="0" xfId="0"/>
    <xf numFmtId="190" fontId="10" fillId="0" borderId="0" pivotButton="0" quotePrefix="0" xfId="0"/>
    <xf numFmtId="171" fontId="9" fillId="0" borderId="0" pivotButton="0" quotePrefix="0" xfId="0"/>
    <xf numFmtId="190" fontId="33" fillId="0" borderId="0" pivotButton="0" quotePrefix="0" xfId="0"/>
    <xf numFmtId="4" fontId="9" fillId="0" borderId="0" pivotButton="0" quotePrefix="0" xfId="0"/>
    <xf numFmtId="0" fontId="7" fillId="0" borderId="8" pivotButton="0" quotePrefix="0" xfId="0"/>
    <xf numFmtId="169" fontId="11" fillId="0" borderId="8" pivotButton="0" quotePrefix="0" xfId="0"/>
    <xf numFmtId="169" fontId="2" fillId="0" borderId="8" pivotButton="0" quotePrefix="0" xfId="0"/>
    <xf numFmtId="169" fontId="8" fillId="0" borderId="0" pivotButton="0" quotePrefix="0" xfId="0"/>
    <xf numFmtId="191" fontId="8" fillId="0" borderId="0" pivotButton="0" quotePrefix="0" xfId="0"/>
    <xf numFmtId="0" fontId="7" fillId="0" borderId="53" pivotButton="0" quotePrefix="0" xfId="0"/>
    <xf numFmtId="169" fontId="2" fillId="0" borderId="54" pivotButton="0" quotePrefix="0" xfId="0"/>
    <xf numFmtId="169" fontId="3" fillId="0" borderId="0" pivotButton="0" quotePrefix="0" xfId="0"/>
    <xf numFmtId="0" fontId="7" fillId="2" borderId="43" pivotButton="0" quotePrefix="0" xfId="0"/>
    <xf numFmtId="0" fontId="10" fillId="2" borderId="43" pivotButton="0" quotePrefix="0" xfId="0"/>
    <xf numFmtId="170" fontId="7" fillId="2" borderId="43" pivotButton="0" quotePrefix="0" xfId="0"/>
    <xf numFmtId="0" fontId="11" fillId="2" borderId="0" pivotButton="0" quotePrefix="0" xfId="0"/>
    <xf numFmtId="170" fontId="3" fillId="7" borderId="0" pivotButton="0" quotePrefix="0" xfId="0"/>
    <xf numFmtId="169" fontId="26" fillId="7" borderId="0" pivotButton="0" quotePrefix="0" xfId="0"/>
    <xf numFmtId="169" fontId="27" fillId="0" borderId="0" pivotButton="0" quotePrefix="0" xfId="0"/>
    <xf numFmtId="170" fontId="11" fillId="7" borderId="0" pivotButton="0" quotePrefix="0" xfId="0"/>
    <xf numFmtId="170" fontId="2" fillId="0" borderId="54" pivotButton="0" quotePrefix="0" xfId="0"/>
    <xf numFmtId="0" fontId="14" fillId="0" borderId="0" pivotButton="0" quotePrefix="0" xfId="0"/>
    <xf numFmtId="0" fontId="4" fillId="5" borderId="5" pivotButton="0" quotePrefix="0" xfId="0"/>
    <xf numFmtId="0" fontId="5" fillId="5" borderId="55" applyAlignment="1" pivotButton="0" quotePrefix="0" xfId="0">
      <alignment horizontal="center"/>
    </xf>
    <xf numFmtId="0" fontId="11" fillId="0" borderId="0" applyAlignment="1" pivotButton="0" quotePrefix="0" xfId="0">
      <alignment horizontal="center" vertical="center" wrapText="1"/>
    </xf>
    <xf numFmtId="0" fontId="5" fillId="5" borderId="5" applyAlignment="1" pivotButton="0" quotePrefix="0" xfId="0">
      <alignment horizontal="center" vertical="center" wrapText="1"/>
    </xf>
    <xf numFmtId="0" fontId="5" fillId="5" borderId="55" applyAlignment="1" pivotButton="0" quotePrefix="0" xfId="0">
      <alignment horizontal="center" vertical="center" wrapText="1"/>
    </xf>
    <xf numFmtId="192" fontId="34" fillId="0" borderId="55" applyAlignment="1" pivotButton="0" quotePrefix="0" xfId="0">
      <alignment horizontal="right"/>
    </xf>
    <xf numFmtId="9" fontId="8" fillId="0" borderId="55" pivotButton="0" quotePrefix="0" xfId="0"/>
    <xf numFmtId="9" fontId="12" fillId="0" borderId="55" pivotButton="0" quotePrefix="0" xfId="0"/>
    <xf numFmtId="192" fontId="2" fillId="0" borderId="55" applyAlignment="1" pivotButton="0" quotePrefix="0" xfId="0">
      <alignment horizontal="right"/>
    </xf>
    <xf numFmtId="0" fontId="10" fillId="0" borderId="55" pivotButton="0" quotePrefix="0" xfId="0"/>
    <xf numFmtId="0" fontId="14" fillId="0" borderId="5" pivotButton="0" quotePrefix="0" xfId="0"/>
    <xf numFmtId="169" fontId="27" fillId="0" borderId="34" applyAlignment="1" pivotButton="0" quotePrefix="0" xfId="0">
      <alignment horizontal="left"/>
    </xf>
    <xf numFmtId="169" fontId="8" fillId="0" borderId="56" pivotButton="0" quotePrefix="0" xfId="0"/>
    <xf numFmtId="169" fontId="27" fillId="0" borderId="55" pivotButton="0" quotePrefix="0" xfId="0"/>
    <xf numFmtId="169" fontId="28" fillId="0" borderId="55" pivotButton="0" quotePrefix="0" xfId="0"/>
    <xf numFmtId="169" fontId="8" fillId="0" borderId="55" pivotButton="0" quotePrefix="0" xfId="0"/>
    <xf numFmtId="0" fontId="7" fillId="0" borderId="57" pivotButton="0" quotePrefix="0" xfId="0"/>
    <xf numFmtId="169" fontId="2" fillId="0" borderId="58" pivotButton="0" quotePrefix="0" xfId="0"/>
    <xf numFmtId="169" fontId="2" fillId="8" borderId="0" pivotButton="0" quotePrefix="0" xfId="0"/>
    <xf numFmtId="0" fontId="7" fillId="0" borderId="33" pivotButton="0" quotePrefix="0" xfId="0"/>
    <xf numFmtId="182" fontId="7" fillId="0" borderId="33" pivotButton="0" quotePrefix="0" xfId="0"/>
    <xf numFmtId="0" fontId="9" fillId="0" borderId="0" applyAlignment="1" pivotButton="0" quotePrefix="0" xfId="0">
      <alignment horizontal="left"/>
    </xf>
    <xf numFmtId="170" fontId="8" fillId="0" borderId="0" pivotButton="0" quotePrefix="0" xfId="0"/>
    <xf numFmtId="175" fontId="1" fillId="0" borderId="0" pivotButton="0" quotePrefix="0" xfId="0"/>
    <xf numFmtId="193" fontId="5" fillId="5" borderId="0" pivotButton="0" quotePrefix="0" xfId="0"/>
    <xf numFmtId="182" fontId="34" fillId="0" borderId="33" pivotButton="0" quotePrefix="0" xfId="0"/>
    <xf numFmtId="178" fontId="35" fillId="0" borderId="0" pivotButton="0" quotePrefix="0" xfId="0"/>
    <xf numFmtId="180" fontId="35" fillId="0" borderId="0" pivotButton="0" quotePrefix="0" xfId="0"/>
    <xf numFmtId="0" fontId="10" fillId="0" borderId="0" applyAlignment="1" pivotButton="0" quotePrefix="0" xfId="0">
      <alignment horizontal="left"/>
    </xf>
    <xf numFmtId="10" fontId="20" fillId="0" borderId="0" pivotButton="0" quotePrefix="0" xfId="0"/>
    <xf numFmtId="10" fontId="10" fillId="0" borderId="0" pivotButton="0" quotePrefix="0" xfId="0"/>
    <xf numFmtId="0" fontId="36" fillId="0" borderId="59" applyAlignment="1" pivotButton="0" quotePrefix="0" xfId="0">
      <alignment vertical="center"/>
    </xf>
    <xf numFmtId="0" fontId="10" fillId="0" borderId="59" applyAlignment="1" pivotButton="0" quotePrefix="0" xfId="0">
      <alignment horizontal="right" vertical="center"/>
    </xf>
    <xf numFmtId="0" fontId="6" fillId="0" borderId="59" applyAlignment="1" pivotButton="0" quotePrefix="0" xfId="0">
      <alignment horizontal="center" vertical="center"/>
    </xf>
    <xf numFmtId="0" fontId="10" fillId="0" borderId="59" applyAlignment="1" pivotButton="0" quotePrefix="0" xfId="0">
      <alignment horizontal="center" vertical="center"/>
    </xf>
    <xf numFmtId="0" fontId="10" fillId="0" borderId="59" applyAlignment="1" pivotButton="0" quotePrefix="0" xfId="0">
      <alignment vertical="center"/>
    </xf>
    <xf numFmtId="0" fontId="10" fillId="7" borderId="0" applyAlignment="1" pivotButton="0" quotePrefix="0" xfId="0">
      <alignment horizontal="right" vertical="center"/>
    </xf>
    <xf numFmtId="0" fontId="18" fillId="0" borderId="0" applyAlignment="1" pivotButton="0" quotePrefix="0" xfId="0">
      <alignment vertical="center"/>
    </xf>
    <xf numFmtId="167" fontId="4" fillId="3" borderId="0" applyAlignment="1" pivotButton="0" quotePrefix="0" xfId="0">
      <alignment vertical="center" wrapText="1"/>
    </xf>
    <xf numFmtId="0" fontId="4" fillId="3" borderId="0" applyAlignment="1" pivotButton="0" quotePrefix="0" xfId="0">
      <alignment vertical="center"/>
    </xf>
    <xf numFmtId="0" fontId="4" fillId="3" borderId="0" applyAlignment="1" pivotButton="0" quotePrefix="0" xfId="0">
      <alignment horizontal="center" vertical="center"/>
    </xf>
    <xf numFmtId="167" fontId="4" fillId="7" borderId="0" applyAlignment="1" pivotButton="0" quotePrefix="0" xfId="0">
      <alignment vertical="center" wrapText="1"/>
    </xf>
    <xf numFmtId="0" fontId="10" fillId="0" borderId="0" applyAlignment="1" pivotButton="0" quotePrefix="0" xfId="0">
      <alignment vertical="center"/>
    </xf>
    <xf numFmtId="0" fontId="11" fillId="0" borderId="0" applyAlignment="1" pivotButton="0" quotePrefix="0" xfId="0">
      <alignment horizontal="center" vertical="center"/>
    </xf>
    <xf numFmtId="194" fontId="11" fillId="0" borderId="0" applyAlignment="1" pivotButton="0" quotePrefix="0" xfId="0">
      <alignment horizontal="center" vertical="center"/>
    </xf>
    <xf numFmtId="0" fontId="10" fillId="0" borderId="0" applyAlignment="1" pivotButton="0" quotePrefix="0" xfId="0">
      <alignment horizontal="center" vertical="center"/>
    </xf>
    <xf numFmtId="0" fontId="5" fillId="3" borderId="62" applyAlignment="1" pivotButton="0" quotePrefix="0" xfId="0">
      <alignment horizontal="center" vertical="center"/>
    </xf>
    <xf numFmtId="167" fontId="4" fillId="3" borderId="0" applyAlignment="1" pivotButton="0" quotePrefix="0" xfId="0">
      <alignment horizontal="center" vertical="center" wrapText="1"/>
    </xf>
    <xf numFmtId="167" fontId="4" fillId="3" borderId="0" applyAlignment="1" pivotButton="0" quotePrefix="0" xfId="0">
      <alignment horizontal="center" vertical="center"/>
    </xf>
    <xf numFmtId="167" fontId="4" fillId="7" borderId="0" applyAlignment="1" pivotButton="0" quotePrefix="0" xfId="0">
      <alignment vertical="center"/>
    </xf>
    <xf numFmtId="167" fontId="4" fillId="0" borderId="0" applyAlignment="1" pivotButton="0" quotePrefix="0" xfId="0">
      <alignment vertical="center" wrapText="1"/>
    </xf>
    <xf numFmtId="195" fontId="4" fillId="0" borderId="0" applyAlignment="1" pivotButton="0" quotePrefix="0" xfId="0">
      <alignment vertical="center" wrapText="1"/>
    </xf>
    <xf numFmtId="0" fontId="4" fillId="0" borderId="0" applyAlignment="1" pivotButton="0" quotePrefix="0" xfId="0">
      <alignment horizontal="center" vertical="center"/>
    </xf>
    <xf numFmtId="167" fontId="4" fillId="0" borderId="0" applyAlignment="1" pivotButton="0" quotePrefix="0" xfId="0">
      <alignment horizontal="center" vertical="center" wrapText="1"/>
    </xf>
    <xf numFmtId="167" fontId="4" fillId="0" borderId="0" applyAlignment="1" pivotButton="0" quotePrefix="0" xfId="0">
      <alignment horizontal="center" vertical="center"/>
    </xf>
    <xf numFmtId="167" fontId="4" fillId="0" borderId="0" applyAlignment="1" pivotButton="0" quotePrefix="0" xfId="0">
      <alignment vertical="center"/>
    </xf>
    <xf numFmtId="0" fontId="11" fillId="0" borderId="0" applyAlignment="1" pivotButton="0" quotePrefix="0" xfId="0">
      <alignment horizontal="left" vertical="center"/>
    </xf>
    <xf numFmtId="0" fontId="9" fillId="0" borderId="63" applyAlignment="1" pivotButton="0" quotePrefix="0" xfId="0">
      <alignment horizontal="left" vertical="center"/>
    </xf>
    <xf numFmtId="188" fontId="9" fillId="0" borderId="63" applyAlignment="1" pivotButton="0" quotePrefix="0" xfId="0">
      <alignment horizontal="left" vertical="center"/>
    </xf>
    <xf numFmtId="2" fontId="8" fillId="0" borderId="63" applyAlignment="1" pivotButton="0" quotePrefix="0" xfId="0">
      <alignment horizontal="center" vertical="center"/>
    </xf>
    <xf numFmtId="170" fontId="8" fillId="0" borderId="63" applyAlignment="1" pivotButton="0" quotePrefix="0" xfId="0">
      <alignment horizontal="center" vertical="center"/>
    </xf>
    <xf numFmtId="170" fontId="8" fillId="7" borderId="63" applyAlignment="1" pivotButton="0" quotePrefix="0" xfId="0">
      <alignment horizontal="center" vertical="center"/>
    </xf>
    <xf numFmtId="1" fontId="8" fillId="7" borderId="63" applyAlignment="1" pivotButton="0" quotePrefix="0" xfId="0">
      <alignment horizontal="center" vertical="center"/>
    </xf>
    <xf numFmtId="167" fontId="8" fillId="7" borderId="63" applyAlignment="1" pivotButton="0" quotePrefix="0" xfId="0">
      <alignment horizontal="center" vertical="center"/>
    </xf>
    <xf numFmtId="196" fontId="8" fillId="7" borderId="63" applyAlignment="1" pivotButton="0" quotePrefix="0" xfId="0">
      <alignment horizontal="center" vertical="center"/>
    </xf>
    <xf numFmtId="196" fontId="9" fillId="7" borderId="63" applyAlignment="1" pivotButton="0" quotePrefix="0" xfId="0">
      <alignment horizontal="center" vertical="center"/>
    </xf>
    <xf numFmtId="196" fontId="10" fillId="7" borderId="63" applyAlignment="1" pivotButton="0" quotePrefix="0" xfId="0">
      <alignment horizontal="center" vertical="center"/>
    </xf>
    <xf numFmtId="197" fontId="10" fillId="0" borderId="0" applyAlignment="1" pivotButton="0" quotePrefix="0" xfId="0">
      <alignment horizontal="left" vertical="center"/>
    </xf>
    <xf numFmtId="0" fontId="12" fillId="0" borderId="0" applyAlignment="1" pivotButton="0" quotePrefix="0" xfId="0">
      <alignment vertical="center"/>
    </xf>
    <xf numFmtId="1" fontId="12" fillId="0" borderId="0" applyAlignment="1" pivotButton="0" quotePrefix="0" xfId="0">
      <alignment horizontal="center" vertical="center"/>
    </xf>
    <xf numFmtId="0" fontId="9" fillId="0" borderId="0" applyAlignment="1" pivotButton="0" quotePrefix="0" xfId="0">
      <alignment horizontal="center" vertical="center"/>
    </xf>
    <xf numFmtId="198" fontId="12" fillId="0" borderId="0" applyAlignment="1" pivotButton="0" quotePrefix="0" xfId="0">
      <alignment horizontal="center" vertical="center"/>
    </xf>
    <xf numFmtId="198" fontId="12" fillId="2" borderId="0" applyAlignment="1" pivotButton="0" quotePrefix="0" xfId="0">
      <alignment horizontal="center" vertical="center"/>
    </xf>
    <xf numFmtId="0" fontId="8" fillId="0" borderId="0" applyAlignment="1" pivotButton="0" quotePrefix="0" xfId="0">
      <alignment horizontal="left" vertical="center"/>
    </xf>
    <xf numFmtId="0" fontId="10" fillId="0" borderId="0" applyAlignment="1" pivotButton="0" quotePrefix="0" xfId="0">
      <alignment horizontal="right" vertical="center"/>
    </xf>
    <xf numFmtId="0" fontId="10" fillId="0" borderId="0" applyAlignment="1" pivotButton="0" quotePrefix="0" xfId="0">
      <alignment horizontal="left" vertical="center"/>
    </xf>
    <xf numFmtId="188" fontId="10" fillId="0" borderId="0" applyAlignment="1" pivotButton="0" quotePrefix="0" xfId="0">
      <alignment horizontal="left" vertical="center"/>
    </xf>
    <xf numFmtId="198" fontId="10" fillId="0" borderId="0" applyAlignment="1" pivotButton="0" quotePrefix="0" xfId="0">
      <alignment horizontal="center" vertical="center"/>
    </xf>
    <xf numFmtId="170" fontId="10" fillId="0" borderId="0" applyAlignment="1" pivotButton="0" quotePrefix="0" xfId="0">
      <alignment horizontal="center" vertical="center"/>
    </xf>
    <xf numFmtId="199" fontId="10" fillId="0" borderId="0" applyAlignment="1" pivotButton="0" quotePrefix="0" xfId="0">
      <alignment horizontal="center" vertical="center"/>
    </xf>
    <xf numFmtId="167" fontId="10" fillId="0" borderId="0" applyAlignment="1" pivotButton="0" quotePrefix="0" xfId="0">
      <alignment horizontal="center" vertical="center"/>
    </xf>
    <xf numFmtId="0" fontId="5" fillId="9" borderId="0" applyAlignment="1" pivotButton="0" quotePrefix="0" xfId="0">
      <alignment horizontal="center" vertical="center" wrapText="1"/>
    </xf>
    <xf numFmtId="196" fontId="5" fillId="9" borderId="0" applyAlignment="1" pivotButton="0" quotePrefix="0" xfId="0">
      <alignment horizontal="center" vertical="center"/>
    </xf>
    <xf numFmtId="196" fontId="5" fillId="9" borderId="64" applyAlignment="1" pivotButton="0" quotePrefix="0" xfId="0">
      <alignment horizontal="center" vertical="center"/>
    </xf>
    <xf numFmtId="196" fontId="4" fillId="7" borderId="0" applyAlignment="1" pivotButton="0" quotePrefix="0" xfId="0">
      <alignment horizontal="center" vertical="center"/>
    </xf>
    <xf numFmtId="9" fontId="10" fillId="0" borderId="0" applyAlignment="1" pivotButton="0" quotePrefix="0" xfId="0">
      <alignment horizontal="right"/>
    </xf>
    <xf numFmtId="0" fontId="10" fillId="0" borderId="0" applyAlignment="1" pivotButton="0" quotePrefix="0" xfId="0">
      <alignment horizontal="center"/>
    </xf>
    <xf numFmtId="0" fontId="36" fillId="0" borderId="0" applyAlignment="1" pivotButton="0" quotePrefix="0" xfId="0">
      <alignment vertical="center"/>
    </xf>
    <xf numFmtId="0" fontId="4" fillId="0" borderId="0" applyAlignment="1" pivotButton="0" quotePrefix="0" xfId="0">
      <alignment horizontal="center" vertical="center" wrapText="1"/>
    </xf>
    <xf numFmtId="0" fontId="5" fillId="3" borderId="65" applyAlignment="1" pivotButton="0" quotePrefix="0" xfId="0">
      <alignment horizontal="center" vertical="center" wrapText="1"/>
    </xf>
    <xf numFmtId="0" fontId="5" fillId="3" borderId="66" applyAlignment="1" pivotButton="0" quotePrefix="0" xfId="0">
      <alignment horizontal="center" vertical="center" wrapText="1"/>
    </xf>
    <xf numFmtId="0" fontId="5" fillId="3" borderId="54" applyAlignment="1" pivotButton="0" quotePrefix="0" xfId="0">
      <alignment horizontal="center" vertical="center" wrapText="1"/>
    </xf>
    <xf numFmtId="0" fontId="5" fillId="3" borderId="0" applyAlignment="1" pivotButton="0" quotePrefix="0" xfId="0">
      <alignment horizontal="center" vertical="center" wrapText="1"/>
    </xf>
    <xf numFmtId="164" fontId="9" fillId="0" borderId="67" applyAlignment="1" pivotButton="0" quotePrefix="0" xfId="0">
      <alignment horizontal="center"/>
    </xf>
    <xf numFmtId="0" fontId="9" fillId="0" borderId="55" pivotButton="0" quotePrefix="0" xfId="0"/>
    <xf numFmtId="0" fontId="8" fillId="0" borderId="55" pivotButton="0" quotePrefix="0" xfId="0"/>
    <xf numFmtId="0" fontId="8" fillId="0" borderId="55" applyAlignment="1" pivotButton="0" quotePrefix="0" xfId="0">
      <alignment wrapText="1"/>
    </xf>
    <xf numFmtId="0" fontId="9" fillId="0" borderId="55" applyAlignment="1" pivotButton="0" quotePrefix="0" xfId="0">
      <alignment horizontal="left"/>
    </xf>
    <xf numFmtId="188" fontId="9" fillId="0" borderId="55" applyAlignment="1" pivotButton="0" quotePrefix="0" xfId="0">
      <alignment horizontal="right"/>
    </xf>
    <xf numFmtId="196" fontId="9" fillId="0" borderId="55" applyAlignment="1" pivotButton="0" quotePrefix="0" xfId="0">
      <alignment horizontal="right"/>
    </xf>
    <xf numFmtId="4" fontId="8" fillId="0" borderId="55" applyAlignment="1" pivotButton="0" quotePrefix="0" xfId="0">
      <alignment horizontal="right"/>
    </xf>
    <xf numFmtId="4" fontId="8" fillId="0" borderId="15" applyAlignment="1" pivotButton="0" quotePrefix="0" xfId="0">
      <alignment horizontal="right"/>
    </xf>
    <xf numFmtId="170" fontId="8" fillId="0" borderId="0" applyAlignment="1" pivotButton="0" quotePrefix="0" xfId="0">
      <alignment horizontal="right"/>
    </xf>
    <xf numFmtId="171" fontId="9" fillId="0" borderId="67" pivotButton="0" quotePrefix="0" xfId="0"/>
    <xf numFmtId="188" fontId="8" fillId="0" borderId="55" applyAlignment="1" pivotButton="0" quotePrefix="0" xfId="0">
      <alignment horizontal="right"/>
    </xf>
    <xf numFmtId="188" fontId="8" fillId="0" borderId="15" applyAlignment="1" pivotButton="0" quotePrefix="0" xfId="0">
      <alignment horizontal="right"/>
    </xf>
    <xf numFmtId="171" fontId="8" fillId="0" borderId="67" applyAlignment="1" pivotButton="0" quotePrefix="0" xfId="0">
      <alignment wrapText="1"/>
    </xf>
    <xf numFmtId="0" fontId="9" fillId="0" borderId="67" pivotButton="0" quotePrefix="0" xfId="0"/>
    <xf numFmtId="0" fontId="8" fillId="0" borderId="67" pivotButton="0" quotePrefix="0" xfId="0"/>
    <xf numFmtId="0" fontId="10" fillId="0" borderId="68" pivotButton="0" quotePrefix="0" xfId="0"/>
    <xf numFmtId="0" fontId="11" fillId="0" borderId="49" pivotButton="0" quotePrefix="0" xfId="0"/>
    <xf numFmtId="0" fontId="10" fillId="0" borderId="49" pivotButton="0" quotePrefix="0" xfId="0"/>
    <xf numFmtId="0" fontId="5" fillId="9" borderId="69" applyAlignment="1" pivotButton="0" quotePrefix="0" xfId="0">
      <alignment horizontal="center" vertical="center" wrapText="1"/>
    </xf>
    <xf numFmtId="196" fontId="4" fillId="9" borderId="32" applyAlignment="1" pivotButton="0" quotePrefix="0" xfId="0">
      <alignment horizontal="center" vertical="center"/>
    </xf>
    <xf numFmtId="196" fontId="5" fillId="9" borderId="32" applyAlignment="1" pivotButton="0" quotePrefix="0" xfId="0">
      <alignment horizontal="right" vertical="center"/>
    </xf>
    <xf numFmtId="196" fontId="5" fillId="9" borderId="36" applyAlignment="1" pivotButton="0" quotePrefix="0" xfId="0">
      <alignment horizontal="right" vertical="center"/>
    </xf>
    <xf numFmtId="0" fontId="10" fillId="0" borderId="70" pivotButton="0" quotePrefix="0" xfId="0"/>
    <xf numFmtId="0" fontId="10" fillId="0" borderId="71" pivotButton="0" quotePrefix="0" xfId="0"/>
    <xf numFmtId="0" fontId="37" fillId="0" borderId="0" pivotButton="0" quotePrefix="0" xfId="0"/>
    <xf numFmtId="0" fontId="38" fillId="0" borderId="0" pivotButton="0" quotePrefix="0" xfId="0"/>
    <xf numFmtId="0" fontId="39" fillId="0" borderId="0" pivotButton="0" quotePrefix="0" xfId="0"/>
    <xf numFmtId="0" fontId="40" fillId="10" borderId="1" applyAlignment="1" pivotButton="0" quotePrefix="0" xfId="0">
      <alignment horizontal="right" vertical="center"/>
    </xf>
    <xf numFmtId="0" fontId="39" fillId="0" borderId="0" applyAlignment="1" pivotButton="0" quotePrefix="0" xfId="0">
      <alignment horizontal="right"/>
    </xf>
    <xf numFmtId="0" fontId="38" fillId="0" borderId="0" applyAlignment="1" pivotButton="0" quotePrefix="0" xfId="0">
      <alignment horizontal="right"/>
    </xf>
    <xf numFmtId="0" fontId="41" fillId="0" borderId="0" pivotButton="0" quotePrefix="0" xfId="0"/>
    <xf numFmtId="0" fontId="37" fillId="10" borderId="0" pivotButton="0" quotePrefix="0" xfId="0"/>
    <xf numFmtId="0" fontId="40" fillId="10" borderId="0" pivotButton="0" quotePrefix="0" xfId="0"/>
    <xf numFmtId="0" fontId="23" fillId="0" borderId="0" applyAlignment="1" pivotButton="0" quotePrefix="0" xfId="0">
      <alignment horizontal="right" vertical="center"/>
    </xf>
    <xf numFmtId="0" fontId="42" fillId="0" borderId="0" pivotButton="0" quotePrefix="0" xfId="0"/>
    <xf numFmtId="0" fontId="43" fillId="0" borderId="0" pivotButton="0" quotePrefix="0" xfId="0"/>
    <xf numFmtId="0" fontId="44" fillId="0" borderId="0" applyAlignment="1" pivotButton="0" quotePrefix="0" xfId="0">
      <alignment horizontal="left" wrapText="1"/>
    </xf>
    <xf numFmtId="185" fontId="45" fillId="0" borderId="0" pivotButton="0" quotePrefix="0" xfId="0"/>
    <xf numFmtId="0" fontId="46" fillId="0" borderId="0" pivotButton="0" quotePrefix="0" xfId="0"/>
    <xf numFmtId="0" fontId="47" fillId="0" borderId="0" pivotButton="0" quotePrefix="0" xfId="0"/>
    <xf numFmtId="0" fontId="48" fillId="0" borderId="32" pivotButton="0" quotePrefix="0" xfId="0"/>
    <xf numFmtId="185" fontId="48" fillId="0" borderId="32" pivotButton="0" quotePrefix="0" xfId="0"/>
    <xf numFmtId="185" fontId="42" fillId="0" borderId="0" pivotButton="0" quotePrefix="0" xfId="0"/>
    <xf numFmtId="185" fontId="46" fillId="0" borderId="0" pivotButton="0" quotePrefix="0" xfId="0"/>
    <xf numFmtId="200" fontId="49" fillId="0" borderId="0" pivotButton="0" quotePrefix="0" xfId="0"/>
    <xf numFmtId="0" fontId="37" fillId="0" borderId="0" applyAlignment="1" pivotButton="0" quotePrefix="0" xfId="0">
      <alignment horizontal="left"/>
    </xf>
    <xf numFmtId="0" fontId="40" fillId="0" borderId="0" pivotButton="0" quotePrefix="0" xfId="0"/>
    <xf numFmtId="0" fontId="37" fillId="0" borderId="0" applyAlignment="1" pivotButton="0" quotePrefix="0" xfId="0">
      <alignment horizontal="left" wrapText="1"/>
    </xf>
    <xf numFmtId="0" fontId="50" fillId="0" borderId="0" applyAlignment="1" pivotButton="0" quotePrefix="0" xfId="0">
      <alignment horizontal="left" wrapText="1"/>
    </xf>
    <xf numFmtId="0" fontId="37" fillId="7" borderId="0" pivotButton="0" quotePrefix="0" xfId="0"/>
    <xf numFmtId="0" fontId="38" fillId="7" borderId="0" pivotButton="0" quotePrefix="0" xfId="0"/>
    <xf numFmtId="0" fontId="0" fillId="7" borderId="0" pivotButton="0" quotePrefix="0" xfId="0"/>
    <xf numFmtId="0" fontId="23" fillId="7" borderId="0" applyAlignment="1" pivotButton="0" quotePrefix="0" xfId="0">
      <alignment horizontal="right" vertical="center"/>
    </xf>
    <xf numFmtId="0" fontId="51" fillId="0" borderId="0" applyAlignment="1" pivotButton="0" quotePrefix="0" xfId="0">
      <alignment horizontal="left" wrapText="1"/>
    </xf>
    <xf numFmtId="0" fontId="23" fillId="0" borderId="0" pivotButton="0" quotePrefix="0" xfId="0"/>
    <xf numFmtId="0" fontId="52" fillId="0" borderId="0" pivotButton="0" quotePrefix="0" xfId="0"/>
    <xf numFmtId="185" fontId="53" fillId="0" borderId="0" pivotButton="0" quotePrefix="0" xfId="0"/>
    <xf numFmtId="185" fontId="45" fillId="0" borderId="0" applyAlignment="1" pivotButton="0" quotePrefix="0" xfId="0">
      <alignment horizontal="left"/>
    </xf>
    <xf numFmtId="185" fontId="45" fillId="7" borderId="0" applyAlignment="1" pivotButton="0" quotePrefix="0" xfId="0">
      <alignment horizontal="right" vertical="center"/>
    </xf>
    <xf numFmtId="185" fontId="45" fillId="0" borderId="0" applyAlignment="1" pivotButton="0" quotePrefix="0" xfId="0">
      <alignment horizontal="right" vertical="center"/>
    </xf>
    <xf numFmtId="185" fontId="42" fillId="7" borderId="0" applyAlignment="1" pivotButton="0" quotePrefix="0" xfId="0">
      <alignment horizontal="right" vertical="center"/>
    </xf>
    <xf numFmtId="185" fontId="40" fillId="0" borderId="32" pivotButton="0" quotePrefix="0" xfId="0"/>
    <xf numFmtId="185" fontId="49" fillId="0" borderId="0" applyAlignment="1" pivotButton="0" quotePrefix="0" xfId="0">
      <alignment horizontal="left"/>
    </xf>
    <xf numFmtId="185" fontId="48" fillId="7" borderId="0" applyAlignment="1" pivotButton="0" quotePrefix="0" xfId="0">
      <alignment horizontal="right" vertical="center"/>
    </xf>
    <xf numFmtId="185" fontId="54" fillId="0" borderId="0" applyAlignment="1" pivotButton="0" quotePrefix="0" xfId="0">
      <alignment horizontal="left"/>
    </xf>
    <xf numFmtId="185" fontId="52" fillId="0" borderId="0" pivotButton="0" quotePrefix="0" xfId="0"/>
    <xf numFmtId="185" fontId="54" fillId="0" borderId="0" pivotButton="0" quotePrefix="0" xfId="0"/>
    <xf numFmtId="185" fontId="37" fillId="0" borderId="0" pivotButton="0" quotePrefix="0" xfId="0"/>
    <xf numFmtId="185" fontId="52" fillId="0" borderId="32" pivotButton="0" quotePrefix="0" xfId="0"/>
    <xf numFmtId="0" fontId="40" fillId="0" borderId="0" applyAlignment="1" pivotButton="0" quotePrefix="0" xfId="0">
      <alignment horizontal="left" vertical="top" wrapText="1"/>
    </xf>
    <xf numFmtId="0" fontId="23" fillId="0" borderId="0" applyAlignment="1" pivotButton="0" quotePrefix="0" xfId="0">
      <alignment horizontal="left" wrapText="1"/>
    </xf>
    <xf numFmtId="0" fontId="40" fillId="10" borderId="0" applyAlignment="1" pivotButton="0" quotePrefix="0" xfId="0">
      <alignment horizontal="left" wrapText="1"/>
    </xf>
    <xf numFmtId="0" fontId="42" fillId="7" borderId="0" pivotButton="0" quotePrefix="0" xfId="0"/>
    <xf numFmtId="0" fontId="40" fillId="0" borderId="32" applyAlignment="1" pivotButton="0" quotePrefix="0" xfId="0">
      <alignment horizontal="left" wrapText="1"/>
    </xf>
    <xf numFmtId="0" fontId="38" fillId="7" borderId="0" applyAlignment="1" pivotButton="0" quotePrefix="0" xfId="0">
      <alignment horizontal="left" wrapText="1"/>
    </xf>
    <xf numFmtId="201" fontId="55" fillId="0" borderId="0" pivotButton="0" quotePrefix="0" xfId="0"/>
    <xf numFmtId="0" fontId="49" fillId="7" borderId="0" applyAlignment="1" pivotButton="0" quotePrefix="0" xfId="0">
      <alignment horizontal="left" wrapText="1"/>
    </xf>
    <xf numFmtId="0" fontId="40" fillId="0" borderId="0" applyAlignment="1" pivotButton="0" quotePrefix="0" xfId="0">
      <alignment horizontal="left" wrapText="1"/>
    </xf>
    <xf numFmtId="185" fontId="48" fillId="0" borderId="0" pivotButton="0" quotePrefix="0" xfId="0"/>
    <xf numFmtId="0" fontId="39" fillId="7" borderId="0" applyAlignment="1" pivotButton="0" quotePrefix="0" xfId="0">
      <alignment horizontal="left" wrapText="1"/>
    </xf>
    <xf numFmtId="185" fontId="56" fillId="0" borderId="0" pivotButton="0" quotePrefix="0" xfId="0"/>
    <xf numFmtId="0" fontId="37" fillId="7" borderId="0" applyAlignment="1" pivotButton="0" quotePrefix="0" xfId="0">
      <alignment horizontal="left" wrapText="1"/>
    </xf>
    <xf numFmtId="0" fontId="39" fillId="10" borderId="0" pivotButton="0" quotePrefix="0" xfId="0"/>
    <xf numFmtId="0" fontId="48" fillId="10" borderId="0" applyAlignment="1" pivotButton="0" quotePrefix="0" xfId="0">
      <alignment horizontal="right" vertical="center"/>
    </xf>
    <xf numFmtId="0" fontId="39" fillId="7" borderId="0" pivotButton="0" quotePrefix="0" xfId="0"/>
    <xf numFmtId="202" fontId="48" fillId="10" borderId="1" applyAlignment="1" pivotButton="0" quotePrefix="0" xfId="0">
      <alignment horizontal="right" vertical="center"/>
    </xf>
    <xf numFmtId="0" fontId="57" fillId="0" borderId="32" applyAlignment="1" pivotButton="0" quotePrefix="0" xfId="0">
      <alignment horizontal="left" wrapText="1"/>
    </xf>
    <xf numFmtId="201" fontId="58" fillId="0" borderId="32" pivotButton="0" quotePrefix="0" xfId="0"/>
    <xf numFmtId="0" fontId="59" fillId="0" borderId="0" pivotButton="0" quotePrefix="0" xfId="0"/>
    <xf numFmtId="0" fontId="60" fillId="0" borderId="0" pivotButton="0" quotePrefix="0" xfId="0"/>
    <xf numFmtId="0" fontId="61" fillId="0" borderId="0" applyAlignment="1" pivotButton="0" quotePrefix="0" xfId="0">
      <alignment horizontal="left" wrapText="1"/>
    </xf>
    <xf numFmtId="0" fontId="56" fillId="0" borderId="0" pivotButton="0" quotePrefix="0" xfId="0"/>
    <xf numFmtId="0" fontId="57" fillId="0" borderId="0" applyAlignment="1" pivotButton="0" quotePrefix="0" xfId="0">
      <alignment horizontal="left" wrapText="1"/>
    </xf>
    <xf numFmtId="201" fontId="58" fillId="0" borderId="0" pivotButton="0" quotePrefix="0" xfId="0"/>
    <xf numFmtId="201" fontId="55" fillId="0" borderId="0" applyAlignment="1" pivotButton="0" quotePrefix="0" xfId="0">
      <alignment horizontal="right"/>
    </xf>
    <xf numFmtId="0" fontId="38" fillId="7" borderId="1" applyAlignment="1" pivotButton="0" quotePrefix="0" xfId="0">
      <alignment horizontal="left" wrapText="1"/>
    </xf>
    <xf numFmtId="201" fontId="55" fillId="0" borderId="1" pivotButton="0" quotePrefix="0" xfId="0"/>
    <xf numFmtId="0" fontId="62" fillId="7" borderId="0" applyAlignment="1" pivotButton="0" quotePrefix="0" xfId="0">
      <alignment vertical="center"/>
    </xf>
    <xf numFmtId="0" fontId="63" fillId="0" borderId="0" pivotButton="0" quotePrefix="0" xfId="0"/>
    <xf numFmtId="0" fontId="37" fillId="7" borderId="0" applyAlignment="1" pivotButton="0" quotePrefix="0" xfId="0">
      <alignment horizontal="right" vertical="center"/>
    </xf>
    <xf numFmtId="0" fontId="62" fillId="0" borderId="0" pivotButton="0" quotePrefix="0" xfId="0"/>
    <xf numFmtId="0" fontId="40" fillId="10" borderId="0" applyAlignment="1" pivotButton="0" quotePrefix="0" xfId="0">
      <alignment vertical="center"/>
    </xf>
    <xf numFmtId="169" fontId="39" fillId="10" borderId="0" applyAlignment="1" pivotButton="0" quotePrefix="0" xfId="0">
      <alignment horizontal="right" vertical="center"/>
    </xf>
    <xf numFmtId="0" fontId="37" fillId="10" borderId="0" applyAlignment="1" pivotButton="0" quotePrefix="0" xfId="0">
      <alignment horizontal="right" vertical="center"/>
    </xf>
    <xf numFmtId="0" fontId="62" fillId="7" borderId="0" pivotButton="0" quotePrefix="0" xfId="0"/>
    <xf numFmtId="0" fontId="40" fillId="7" borderId="1" applyAlignment="1" pivotButton="0" quotePrefix="0" xfId="0">
      <alignment vertical="center"/>
    </xf>
    <xf numFmtId="203" fontId="48" fillId="7" borderId="1" applyAlignment="1" pivotButton="0" quotePrefix="0" xfId="0">
      <alignment horizontal="right" vertical="center"/>
    </xf>
    <xf numFmtId="203" fontId="40" fillId="7" borderId="1" applyAlignment="1" pivotButton="0" quotePrefix="0" xfId="0">
      <alignment horizontal="right" vertical="center"/>
    </xf>
    <xf numFmtId="204" fontId="48" fillId="7" borderId="1" applyAlignment="1" pivotButton="0" quotePrefix="0" xfId="0">
      <alignment horizontal="right" vertical="center"/>
    </xf>
    <xf numFmtId="0" fontId="49" fillId="7" borderId="0" applyAlignment="1" pivotButton="0" quotePrefix="0" xfId="0">
      <alignment horizontal="left" vertical="center"/>
    </xf>
    <xf numFmtId="0" fontId="64" fillId="0" borderId="0" pivotButton="0" quotePrefix="0" xfId="0"/>
    <xf numFmtId="0" fontId="49" fillId="0" borderId="0" applyAlignment="1" pivotButton="0" quotePrefix="0" xfId="0">
      <alignment horizontal="left"/>
    </xf>
    <xf numFmtId="185" fontId="45" fillId="7" borderId="1" applyAlignment="1" pivotButton="0" quotePrefix="0" xfId="0">
      <alignment horizontal="right" vertical="center"/>
    </xf>
    <xf numFmtId="205" fontId="45" fillId="7" borderId="0" applyAlignment="1" pivotButton="0" quotePrefix="0" xfId="0">
      <alignment horizontal="right" vertical="center"/>
    </xf>
    <xf numFmtId="0" fontId="65" fillId="7" borderId="0" pivotButton="0" quotePrefix="0" xfId="0"/>
    <xf numFmtId="0" fontId="40" fillId="7" borderId="0" applyAlignment="1" pivotButton="0" quotePrefix="0" xfId="0">
      <alignment vertical="center"/>
    </xf>
    <xf numFmtId="185" fontId="48" fillId="7" borderId="16" applyAlignment="1" pivotButton="0" quotePrefix="0" xfId="0">
      <alignment horizontal="right" vertical="center"/>
    </xf>
    <xf numFmtId="206" fontId="52" fillId="0" borderId="0" pivotButton="0" quotePrefix="0" xfId="0"/>
    <xf numFmtId="0" fontId="66" fillId="0" borderId="0" pivotButton="0" quotePrefix="0" xfId="0"/>
    <xf numFmtId="0" fontId="67" fillId="0" borderId="0" pivotButton="0" quotePrefix="0" xfId="0"/>
    <xf numFmtId="0" fontId="23" fillId="7" borderId="0" applyAlignment="1" pivotButton="0" quotePrefix="0" xfId="0">
      <alignment vertical="center"/>
    </xf>
    <xf numFmtId="185" fontId="52" fillId="0" borderId="0" applyAlignment="1" pivotButton="0" quotePrefix="0" xfId="0">
      <alignment horizontal="right" vertical="center"/>
    </xf>
    <xf numFmtId="171" fontId="42" fillId="0" borderId="0" pivotButton="0" quotePrefix="0" xfId="0"/>
    <xf numFmtId="0" fontId="48" fillId="7" borderId="1" applyAlignment="1" pivotButton="0" quotePrefix="0" xfId="0">
      <alignment horizontal="right" vertical="center"/>
    </xf>
    <xf numFmtId="207" fontId="45" fillId="7" borderId="0" applyAlignment="1" pivotButton="0" quotePrefix="0" xfId="0">
      <alignment horizontal="right" vertical="center"/>
    </xf>
    <xf numFmtId="207" fontId="45" fillId="7" borderId="1" applyAlignment="1" pivotButton="0" quotePrefix="0" xfId="0">
      <alignment horizontal="right" vertical="center"/>
    </xf>
    <xf numFmtId="207" fontId="48" fillId="7" borderId="16" applyAlignment="1" pivotButton="0" quotePrefix="0" xfId="0">
      <alignment horizontal="right" vertical="center"/>
    </xf>
    <xf numFmtId="0" fontId="68" fillId="7" borderId="0" applyAlignment="1" pivotButton="0" quotePrefix="0" xfId="0">
      <alignment horizontal="right" vertical="center"/>
    </xf>
    <xf numFmtId="207" fontId="42" fillId="7" borderId="0" applyAlignment="1" pivotButton="0" quotePrefix="0" xfId="0">
      <alignment horizontal="right" vertical="center"/>
    </xf>
    <xf numFmtId="169" fontId="56" fillId="10" borderId="0" applyAlignment="1" pivotButton="0" quotePrefix="0" xfId="0">
      <alignment horizontal="right" vertical="center"/>
    </xf>
    <xf numFmtId="0" fontId="42" fillId="10" borderId="0" applyAlignment="1" pivotButton="0" quotePrefix="0" xfId="0">
      <alignment horizontal="right" vertical="center"/>
    </xf>
    <xf numFmtId="185" fontId="45" fillId="7" borderId="16" applyAlignment="1" pivotButton="0" quotePrefix="0" xfId="0">
      <alignment horizontal="right" vertical="center"/>
    </xf>
    <xf numFmtId="207" fontId="48" fillId="7" borderId="0" applyAlignment="1" pivotButton="0" quotePrefix="0" xfId="0">
      <alignment horizontal="right" vertical="center"/>
    </xf>
    <xf numFmtId="185" fontId="52" fillId="7" borderId="0" applyAlignment="1" pivotButton="0" quotePrefix="0" xfId="0">
      <alignment horizontal="right" vertical="center"/>
    </xf>
    <xf numFmtId="10" fontId="64" fillId="0" borderId="0" pivotButton="0" quotePrefix="0" xfId="0"/>
    <xf numFmtId="0" fontId="69" fillId="0" borderId="0" pivotButton="0" quotePrefix="0" xfId="0"/>
    <xf numFmtId="0" fontId="48" fillId="7" borderId="0" applyAlignment="1" pivotButton="0" quotePrefix="0" xfId="0">
      <alignment horizontal="right" vertical="center"/>
    </xf>
    <xf numFmtId="0" fontId="30" fillId="0" borderId="0" applyAlignment="1" pivotButton="0" quotePrefix="0" xfId="0">
      <alignment horizontal="left"/>
    </xf>
    <xf numFmtId="0" fontId="70" fillId="0" borderId="0" pivotButton="0" quotePrefix="0" xfId="0"/>
    <xf numFmtId="206" fontId="42" fillId="0" borderId="0" pivotButton="0" quotePrefix="0" xfId="0"/>
    <xf numFmtId="9" fontId="42" fillId="0" borderId="0" pivotButton="0" quotePrefix="0" xfId="0"/>
    <xf numFmtId="0" fontId="38" fillId="0" borderId="0" applyAlignment="1" pivotButton="0" quotePrefix="0" xfId="0">
      <alignment horizontal="left"/>
    </xf>
    <xf numFmtId="206" fontId="45" fillId="0" borderId="0" pivotButton="0" quotePrefix="0" xfId="0"/>
    <xf numFmtId="185" fontId="64" fillId="0" borderId="0" pivotButton="0" quotePrefix="0" xfId="0"/>
    <xf numFmtId="10" fontId="37" fillId="0" borderId="0" applyAlignment="1" pivotButton="0" quotePrefix="0" xfId="0">
      <alignment horizontal="right" wrapText="1"/>
    </xf>
    <xf numFmtId="0" fontId="65" fillId="0" borderId="0" applyAlignment="1" pivotButton="0" quotePrefix="0" xfId="0">
      <alignment horizontal="right" vertical="center"/>
    </xf>
    <xf numFmtId="0" fontId="71" fillId="7" borderId="0" pivotButton="0" quotePrefix="0" xfId="0"/>
    <xf numFmtId="0" fontId="37" fillId="7" borderId="0" applyAlignment="1" pivotButton="0" quotePrefix="0" xfId="0">
      <alignment vertical="center"/>
    </xf>
    <xf numFmtId="0" fontId="23" fillId="10" borderId="0" applyAlignment="1" pivotButton="0" quotePrefix="0" xfId="0">
      <alignment vertical="center"/>
    </xf>
    <xf numFmtId="0" fontId="42" fillId="7" borderId="0" applyAlignment="1" pivotButton="0" quotePrefix="0" xfId="0">
      <alignment vertical="center"/>
    </xf>
    <xf numFmtId="0" fontId="42" fillId="7" borderId="0" applyAlignment="1" pivotButton="0" quotePrefix="0" xfId="0">
      <alignment horizontal="right" vertical="center"/>
    </xf>
    <xf numFmtId="0" fontId="48" fillId="7" borderId="1" applyAlignment="1" pivotButton="0" quotePrefix="0" xfId="0">
      <alignment vertical="center"/>
    </xf>
    <xf numFmtId="0" fontId="52" fillId="7" borderId="1" applyAlignment="1" pivotButton="0" quotePrefix="0" xfId="0">
      <alignment vertical="center"/>
    </xf>
    <xf numFmtId="0" fontId="45" fillId="7" borderId="0" applyAlignment="1" pivotButton="0" quotePrefix="0" xfId="0">
      <alignment vertical="center"/>
    </xf>
    <xf numFmtId="208" fontId="45" fillId="7" borderId="0" applyAlignment="1" pivotButton="0" quotePrefix="0" xfId="0">
      <alignment horizontal="right" vertical="center"/>
    </xf>
    <xf numFmtId="0" fontId="42" fillId="7" borderId="0" applyAlignment="1" pivotButton="0" quotePrefix="0" xfId="0">
      <alignment horizontal="left" vertical="center"/>
    </xf>
    <xf numFmtId="169" fontId="42" fillId="7" borderId="0" applyAlignment="1" pivotButton="0" quotePrefix="0" xfId="0">
      <alignment horizontal="left" vertical="center"/>
    </xf>
    <xf numFmtId="0" fontId="48" fillId="10" borderId="0" applyAlignment="1" pivotButton="0" quotePrefix="0" xfId="0">
      <alignment vertical="center"/>
    </xf>
    <xf numFmtId="0" fontId="52" fillId="10" borderId="0" applyAlignment="1" pivotButton="0" quotePrefix="0" xfId="0">
      <alignment vertical="center"/>
    </xf>
    <xf numFmtId="169" fontId="42" fillId="7" borderId="0" applyAlignment="1" pivotButton="0" quotePrefix="0" xfId="0">
      <alignment horizontal="right" vertical="center"/>
    </xf>
    <xf numFmtId="0" fontId="65" fillId="7" borderId="0" applyAlignment="1" pivotButton="0" quotePrefix="0" xfId="0">
      <alignment vertical="center"/>
    </xf>
    <xf numFmtId="0" fontId="48" fillId="7" borderId="0" applyAlignment="1" pivotButton="0" quotePrefix="0" xfId="0">
      <alignment horizontal="left" vertical="center"/>
    </xf>
    <xf numFmtId="0" fontId="52" fillId="7" borderId="0" applyAlignment="1" pivotButton="0" quotePrefix="0" xfId="0">
      <alignment horizontal="left" vertical="center"/>
    </xf>
    <xf numFmtId="0" fontId="52" fillId="7" borderId="0" applyAlignment="1" pivotButton="0" quotePrefix="0" xfId="0">
      <alignment horizontal="right" vertical="center"/>
    </xf>
    <xf numFmtId="169" fontId="48" fillId="7" borderId="0" applyAlignment="1" pivotButton="0" quotePrefix="0" xfId="0">
      <alignment horizontal="right" vertical="center"/>
    </xf>
    <xf numFmtId="0" fontId="52" fillId="7" borderId="0" applyAlignment="1" pivotButton="0" quotePrefix="0" xfId="0">
      <alignment vertical="center"/>
    </xf>
    <xf numFmtId="0" fontId="45" fillId="7" borderId="0" applyAlignment="1" pivotButton="0" quotePrefix="0" xfId="0">
      <alignment horizontal="left" vertical="center"/>
    </xf>
    <xf numFmtId="169" fontId="45" fillId="7" borderId="0" applyAlignment="1" pivotButton="0" quotePrefix="0" xfId="0">
      <alignment horizontal="right" vertical="center"/>
    </xf>
    <xf numFmtId="169" fontId="48" fillId="7" borderId="32" applyAlignment="1" pivotButton="0" quotePrefix="0" xfId="0">
      <alignment horizontal="right" vertical="center"/>
    </xf>
    <xf numFmtId="0" fontId="55" fillId="7" borderId="0" applyAlignment="1" pivotButton="0" quotePrefix="0" xfId="0">
      <alignment horizontal="left" vertical="center"/>
    </xf>
    <xf numFmtId="0" fontId="56" fillId="7" borderId="0" applyAlignment="1" pivotButton="0" quotePrefix="0" xfId="0">
      <alignment horizontal="left" vertical="center"/>
    </xf>
    <xf numFmtId="169" fontId="56" fillId="7" borderId="0" applyAlignment="1" pivotButton="0" quotePrefix="0" xfId="0">
      <alignment horizontal="right" vertical="center"/>
    </xf>
    <xf numFmtId="169" fontId="55" fillId="7" borderId="0" applyAlignment="1" pivotButton="0" quotePrefix="0" xfId="0">
      <alignment horizontal="right" vertical="center"/>
    </xf>
    <xf numFmtId="0" fontId="72" fillId="7" borderId="0" applyAlignment="1" pivotButton="0" quotePrefix="0" xfId="0">
      <alignment vertical="center"/>
    </xf>
    <xf numFmtId="0" fontId="56" fillId="7" borderId="0" applyAlignment="1" pivotButton="0" quotePrefix="0" xfId="0">
      <alignment horizontal="right" vertical="center"/>
    </xf>
    <xf numFmtId="170" fontId="56" fillId="7" borderId="0" applyAlignment="1" pivotButton="0" quotePrefix="0" xfId="0">
      <alignment horizontal="right" vertical="center"/>
    </xf>
    <xf numFmtId="0" fontId="56" fillId="7" borderId="0" applyAlignment="1" pivotButton="0" quotePrefix="0" xfId="0">
      <alignment vertical="center"/>
    </xf>
    <xf numFmtId="0" fontId="39" fillId="7" borderId="0" applyAlignment="1" pivotButton="0" quotePrefix="0" xfId="0">
      <alignment vertical="center"/>
    </xf>
    <xf numFmtId="209" fontId="45" fillId="7" borderId="0" applyAlignment="1" pivotButton="0" quotePrefix="0" xfId="0">
      <alignment horizontal="right" vertical="center"/>
    </xf>
    <xf numFmtId="0" fontId="48" fillId="7" borderId="0" applyAlignment="1" pivotButton="0" quotePrefix="0" xfId="0">
      <alignment vertical="center"/>
    </xf>
    <xf numFmtId="0" fontId="48" fillId="7" borderId="1" applyAlignment="1" pivotButton="0" quotePrefix="0" xfId="0">
      <alignment horizontal="left" vertical="center"/>
    </xf>
    <xf numFmtId="208" fontId="45" fillId="7" borderId="0" applyAlignment="1" pivotButton="0" quotePrefix="0" xfId="0">
      <alignment horizontal="left" vertical="center" wrapText="1"/>
    </xf>
    <xf numFmtId="0" fontId="42" fillId="7" borderId="0" applyAlignment="1" pivotButton="0" quotePrefix="0" xfId="0">
      <alignment horizontal="left" wrapText="1"/>
    </xf>
    <xf numFmtId="208" fontId="42" fillId="7" borderId="0" applyAlignment="1" pivotButton="0" quotePrefix="0" xfId="0">
      <alignment horizontal="left" vertical="center" wrapText="1"/>
    </xf>
    <xf numFmtId="208" fontId="48" fillId="7" borderId="0" applyAlignment="1" pivotButton="0" quotePrefix="0" xfId="0">
      <alignment horizontal="left" vertical="center" wrapText="1"/>
    </xf>
    <xf numFmtId="208" fontId="52" fillId="7" borderId="0" applyAlignment="1" pivotButton="0" quotePrefix="0" xfId="0">
      <alignment horizontal="left" vertical="center" wrapText="1"/>
    </xf>
    <xf numFmtId="0" fontId="48" fillId="0" borderId="1" pivotButton="0" quotePrefix="0" xfId="0"/>
    <xf numFmtId="0" fontId="42" fillId="0" borderId="1" pivotButton="0" quotePrefix="0" xfId="0"/>
    <xf numFmtId="0" fontId="48" fillId="0" borderId="1" applyAlignment="1" pivotButton="0" quotePrefix="0" xfId="0">
      <alignment horizontal="right"/>
    </xf>
    <xf numFmtId="0" fontId="45" fillId="0" borderId="0" applyAlignment="1" pivotButton="0" quotePrefix="0" xfId="0">
      <alignment horizontal="left"/>
    </xf>
    <xf numFmtId="0" fontId="45" fillId="0" borderId="0" pivotButton="0" quotePrefix="0" xfId="0"/>
    <xf numFmtId="0" fontId="48" fillId="0" borderId="0" pivotButton="0" quotePrefix="0" xfId="0"/>
    <xf numFmtId="0" fontId="45" fillId="0" borderId="1" pivotButton="0" quotePrefix="0" xfId="0"/>
    <xf numFmtId="207" fontId="48" fillId="7" borderId="1" applyAlignment="1" pivotButton="0" quotePrefix="0" xfId="0">
      <alignment horizontal="right" vertical="center"/>
    </xf>
    <xf numFmtId="0" fontId="71" fillId="0" borderId="0" pivotButton="0" quotePrefix="0" xfId="0"/>
    <xf numFmtId="0" fontId="42" fillId="10" borderId="0" pivotButton="0" quotePrefix="0" xfId="0"/>
    <xf numFmtId="210" fontId="52" fillId="0" borderId="1" pivotButton="0" quotePrefix="0" xfId="0"/>
    <xf numFmtId="211" fontId="48" fillId="0" borderId="1" pivotButton="0" quotePrefix="0" xfId="0"/>
    <xf numFmtId="212" fontId="48" fillId="0" borderId="1" applyAlignment="1" pivotButton="0" quotePrefix="0" xfId="0">
      <alignment horizontal="right"/>
    </xf>
    <xf numFmtId="0" fontId="45" fillId="0" borderId="0" applyAlignment="1" pivotButton="0" quotePrefix="0" xfId="0">
      <alignment horizontal="right" vertical="center"/>
    </xf>
    <xf numFmtId="0" fontId="45" fillId="0" borderId="1" applyAlignment="1" pivotButton="0" quotePrefix="0" xfId="0">
      <alignment horizontal="right" vertical="center"/>
    </xf>
    <xf numFmtId="0" fontId="48" fillId="0" borderId="0" applyAlignment="1" pivotButton="0" quotePrefix="0" xfId="0">
      <alignment horizontal="left"/>
    </xf>
    <xf numFmtId="0" fontId="48" fillId="0" borderId="16" pivotButton="0" quotePrefix="0" xfId="0"/>
    <xf numFmtId="207" fontId="45" fillId="0" borderId="0" applyAlignment="1" pivotButton="0" quotePrefix="0" xfId="0">
      <alignment horizontal="right" vertical="center"/>
    </xf>
    <xf numFmtId="207" fontId="45" fillId="0" borderId="1" applyAlignment="1" pivotButton="0" quotePrefix="0" xfId="0">
      <alignment horizontal="right" vertical="center"/>
    </xf>
    <xf numFmtId="207" fontId="48" fillId="0" borderId="16" pivotButton="0" quotePrefix="0" xfId="0"/>
    <xf numFmtId="213" fontId="45" fillId="0" borderId="0" pivotButton="0" quotePrefix="0" xfId="0"/>
    <xf numFmtId="213" fontId="45" fillId="0" borderId="1" pivotButton="0" quotePrefix="0" xfId="0"/>
    <xf numFmtId="213" fontId="48" fillId="0" borderId="0" pivotButton="0" quotePrefix="0" xfId="0"/>
    <xf numFmtId="213" fontId="52" fillId="0" borderId="0" pivotButton="0" quotePrefix="0" xfId="0"/>
    <xf numFmtId="3" fontId="45" fillId="0" borderId="0" pivotButton="0" quotePrefix="0" xfId="0"/>
    <xf numFmtId="170" fontId="45" fillId="0" borderId="0" pivotButton="0" quotePrefix="0" xfId="0"/>
    <xf numFmtId="3" fontId="48" fillId="0" borderId="16" pivotButton="0" quotePrefix="0" xfId="0"/>
    <xf numFmtId="170" fontId="48" fillId="0" borderId="16" pivotButton="0" quotePrefix="0" xfId="0"/>
    <xf numFmtId="3" fontId="52" fillId="0" borderId="0" pivotButton="0" quotePrefix="0" xfId="0"/>
    <xf numFmtId="170" fontId="52" fillId="0" borderId="0" pivotButton="0" quotePrefix="0" xfId="0"/>
    <xf numFmtId="0" fontId="73" fillId="0" borderId="0" applyAlignment="1" pivotButton="0" quotePrefix="0" xfId="0">
      <alignment horizontal="right"/>
    </xf>
    <xf numFmtId="0" fontId="48" fillId="10" borderId="0" pivotButton="0" quotePrefix="0" xfId="0"/>
    <xf numFmtId="198" fontId="52" fillId="10" borderId="0" applyAlignment="1" pivotButton="0" quotePrefix="0" xfId="0">
      <alignment horizontal="right"/>
    </xf>
    <xf numFmtId="0" fontId="52" fillId="10" borderId="0" pivotButton="0" quotePrefix="0" xfId="0"/>
    <xf numFmtId="198" fontId="52" fillId="10" borderId="0" pivotButton="0" quotePrefix="0" xfId="0"/>
    <xf numFmtId="0" fontId="52" fillId="7" borderId="0" pivotButton="0" quotePrefix="0" xfId="0"/>
    <xf numFmtId="198" fontId="52" fillId="7" borderId="0" applyAlignment="1" pivotButton="0" quotePrefix="0" xfId="0">
      <alignment horizontal="right"/>
    </xf>
    <xf numFmtId="198" fontId="52" fillId="7" borderId="0" pivotButton="0" quotePrefix="0" xfId="0"/>
    <xf numFmtId="0" fontId="52" fillId="0" borderId="1" pivotButton="0" quotePrefix="0" xfId="0"/>
    <xf numFmtId="198" fontId="48" fillId="0" borderId="1" applyAlignment="1" pivotButton="0" quotePrefix="0" xfId="0">
      <alignment horizontal="right"/>
    </xf>
    <xf numFmtId="198" fontId="52" fillId="0" borderId="0" applyAlignment="1" pivotButton="0" quotePrefix="0" xfId="0">
      <alignment horizontal="right"/>
    </xf>
    <xf numFmtId="198" fontId="52" fillId="0" borderId="0" pivotButton="0" quotePrefix="0" xfId="0"/>
    <xf numFmtId="1" fontId="45" fillId="0" borderId="0" applyAlignment="1" pivotButton="0" quotePrefix="0" xfId="0">
      <alignment horizontal="right"/>
    </xf>
    <xf numFmtId="1" fontId="48" fillId="0" borderId="0" pivotButton="0" quotePrefix="0" xfId="0"/>
    <xf numFmtId="1" fontId="45" fillId="0" borderId="1" applyAlignment="1" pivotButton="0" quotePrefix="0" xfId="0">
      <alignment horizontal="right"/>
    </xf>
    <xf numFmtId="1" fontId="48" fillId="0" borderId="1" pivotButton="0" quotePrefix="0" xfId="0"/>
    <xf numFmtId="1" fontId="48" fillId="0" borderId="0" applyAlignment="1" pivotButton="0" quotePrefix="0" xfId="0">
      <alignment horizontal="right"/>
    </xf>
    <xf numFmtId="207" fontId="48" fillId="0" borderId="0" applyAlignment="1" pivotButton="0" quotePrefix="0" xfId="0">
      <alignment horizontal="right"/>
    </xf>
    <xf numFmtId="0" fontId="52" fillId="0" borderId="1" applyAlignment="1" pivotButton="0" quotePrefix="0" xfId="0">
      <alignment horizontal="center"/>
    </xf>
    <xf numFmtId="207" fontId="52" fillId="7" borderId="0" applyAlignment="1" pivotButton="0" quotePrefix="0" xfId="0">
      <alignment horizontal="right" vertical="center"/>
    </xf>
    <xf numFmtId="0" fontId="48" fillId="0" borderId="1" applyAlignment="1" pivotButton="0" quotePrefix="0" xfId="0">
      <alignment horizontal="left"/>
    </xf>
    <xf numFmtId="207" fontId="48" fillId="0" borderId="0" pivotButton="0" quotePrefix="0" xfId="0"/>
    <xf numFmtId="0" fontId="73" fillId="0" borderId="0" pivotButton="0" quotePrefix="0" xfId="0"/>
    <xf numFmtId="207" fontId="48" fillId="0" borderId="1" pivotButton="0" quotePrefix="0" xfId="0"/>
    <xf numFmtId="207" fontId="52" fillId="0" borderId="0" pivotButton="0" quotePrefix="0" xfId="0"/>
    <xf numFmtId="0" fontId="48" fillId="0" borderId="0" applyAlignment="1" pivotButton="0" quotePrefix="0" xfId="0">
      <alignment horizontal="left" vertical="center"/>
    </xf>
    <xf numFmtId="169" fontId="48" fillId="0" borderId="0" applyAlignment="1" pivotButton="0" quotePrefix="0" xfId="0">
      <alignment horizontal="right" vertical="center"/>
    </xf>
    <xf numFmtId="207" fontId="48" fillId="0" borderId="0" applyAlignment="1" pivotButton="0" quotePrefix="0" xfId="0">
      <alignment vertical="center"/>
    </xf>
    <xf numFmtId="211" fontId="52" fillId="0" borderId="1" pivotButton="0" quotePrefix="0" xfId="0"/>
    <xf numFmtId="0" fontId="48" fillId="0" borderId="0" applyAlignment="1" pivotButton="0" quotePrefix="0" xfId="0">
      <alignment horizontal="right" vertical="center"/>
    </xf>
    <xf numFmtId="0" fontId="45" fillId="0" borderId="0" applyAlignment="1" pivotButton="0" quotePrefix="0" xfId="0">
      <alignment horizontal="left" vertical="center"/>
    </xf>
    <xf numFmtId="169" fontId="42" fillId="0" borderId="0" applyAlignment="1" pivotButton="0" quotePrefix="0" xfId="0">
      <alignment horizontal="right" vertical="center"/>
    </xf>
    <xf numFmtId="169" fontId="45" fillId="0" borderId="0" applyAlignment="1" pivotButton="0" quotePrefix="0" xfId="0">
      <alignment horizontal="right" vertical="center"/>
    </xf>
    <xf numFmtId="169" fontId="45" fillId="0" borderId="1" applyAlignment="1" pivotButton="0" quotePrefix="0" xfId="0">
      <alignment horizontal="right" vertical="center"/>
    </xf>
    <xf numFmtId="213" fontId="48" fillId="0" borderId="69" pivotButton="0" quotePrefix="0" xfId="0"/>
    <xf numFmtId="213" fontId="48" fillId="0" borderId="32" pivotButton="0" quotePrefix="0" xfId="0"/>
    <xf numFmtId="213" fontId="48" fillId="0" borderId="36" pivotButton="0" quotePrefix="0" xfId="0"/>
    <xf numFmtId="213" fontId="42" fillId="0" borderId="0" pivotButton="0" quotePrefix="0" xfId="0"/>
    <xf numFmtId="0" fontId="68" fillId="0" borderId="0" applyAlignment="1" pivotButton="0" quotePrefix="0" xfId="0">
      <alignment horizontal="right" vertical="center"/>
    </xf>
    <xf numFmtId="0" fontId="40" fillId="0" borderId="1" pivotButton="0" quotePrefix="0" xfId="0"/>
    <xf numFmtId="0" fontId="57" fillId="0" borderId="1" applyAlignment="1" pivotButton="0" quotePrefix="0" xfId="0">
      <alignment horizontal="right"/>
    </xf>
    <xf numFmtId="207" fontId="55" fillId="7" borderId="0" applyAlignment="1" pivotButton="0" quotePrefix="0" xfId="0">
      <alignment horizontal="right" vertical="center"/>
    </xf>
    <xf numFmtId="0" fontId="42" fillId="0" borderId="0" applyAlignment="1" pivotButton="0" quotePrefix="0" xfId="0">
      <alignment horizontal="right"/>
    </xf>
    <xf numFmtId="0" fontId="45" fillId="7" borderId="0" applyAlignment="1" pivotButton="0" quotePrefix="0" xfId="0">
      <alignment horizontal="right"/>
    </xf>
    <xf numFmtId="0" fontId="69" fillId="7" borderId="0" applyAlignment="1" pivotButton="0" quotePrefix="0" xfId="0">
      <alignment horizontal="right"/>
    </xf>
    <xf numFmtId="0" fontId="10" fillId="11" borderId="0" pivotButton="0" quotePrefix="0" xfId="0"/>
    <xf numFmtId="0" fontId="2" fillId="11" borderId="0" pivotButton="0" quotePrefix="0" xfId="0"/>
    <xf numFmtId="171" fontId="9" fillId="11" borderId="0" pivotButton="0" quotePrefix="0" xfId="0"/>
    <xf numFmtId="196" fontId="2" fillId="4" borderId="8" pivotButton="0" quotePrefix="0" xfId="0"/>
    <xf numFmtId="170" fontId="9" fillId="11" borderId="0" pivotButton="0" quotePrefix="0" xfId="0"/>
    <xf numFmtId="0" fontId="1" fillId="11" borderId="0" pivotButton="0" quotePrefix="0" xfId="0"/>
    <xf numFmtId="176" fontId="9" fillId="11" borderId="0" pivotButton="0" quotePrefix="0" xfId="0"/>
    <xf numFmtId="176" fontId="9" fillId="11" borderId="1" pivotButton="0" quotePrefix="0" xfId="0"/>
    <xf numFmtId="169" fontId="7" fillId="11" borderId="32" pivotButton="0" quotePrefix="0" xfId="0"/>
    <xf numFmtId="169" fontId="7" fillId="11" borderId="36" pivotButton="0" quotePrefix="0" xfId="0"/>
    <xf numFmtId="178" fontId="21" fillId="11" borderId="0" pivotButton="0" quotePrefix="0" xfId="0"/>
    <xf numFmtId="180" fontId="21" fillId="11" borderId="0" pivotButton="0" quotePrefix="0" xfId="0"/>
    <xf numFmtId="169" fontId="10" fillId="11" borderId="33" pivotButton="0" quotePrefix="0" xfId="0"/>
    <xf numFmtId="175" fontId="9" fillId="11" borderId="0" applyAlignment="1" pivotButton="0" quotePrefix="0" xfId="0">
      <alignment horizontal="right"/>
    </xf>
    <xf numFmtId="188" fontId="9" fillId="11" borderId="0" pivotButton="0" quotePrefix="0" xfId="0"/>
    <xf numFmtId="188" fontId="9" fillId="11" borderId="51" pivotButton="0" quotePrefix="0" xfId="0"/>
    <xf numFmtId="0" fontId="16" fillId="0" borderId="0" applyAlignment="1" pivotButton="0" quotePrefix="0" xfId="0">
      <alignment horizontal="center" vertical="center"/>
    </xf>
    <xf numFmtId="0" fontId="0" fillId="0" borderId="0" pivotButton="0" quotePrefix="0" xfId="0"/>
    <xf numFmtId="0" fontId="5" fillId="6" borderId="4" applyAlignment="1" pivotButton="0" quotePrefix="0" xfId="0">
      <alignment horizontal="center" vertical="center"/>
    </xf>
    <xf numFmtId="0" fontId="0" fillId="0" borderId="4" pivotButton="0" quotePrefix="0" xfId="0"/>
    <xf numFmtId="0" fontId="16" fillId="0" borderId="0" applyAlignment="1" pivotButton="0" quotePrefix="0" xfId="0">
      <alignment horizontal="center"/>
    </xf>
    <xf numFmtId="0" fontId="5" fillId="3" borderId="61" applyAlignment="1" pivotButton="0" quotePrefix="0" xfId="0">
      <alignment horizontal="center" vertical="center"/>
    </xf>
    <xf numFmtId="0" fontId="0" fillId="0" borderId="61" pivotButton="0" quotePrefix="0" xfId="0"/>
    <xf numFmtId="195" fontId="5" fillId="3" borderId="0" applyAlignment="1" pivotButton="0" quotePrefix="0" xfId="0">
      <alignment vertical="center" wrapText="1"/>
    </xf>
    <xf numFmtId="167" fontId="5" fillId="3" borderId="0" applyAlignment="1" pivotButton="0" quotePrefix="0" xfId="0">
      <alignment horizontal="center" vertical="center" wrapText="1"/>
    </xf>
    <xf numFmtId="0" fontId="11" fillId="0" borderId="0" applyAlignment="1" pivotButton="0" quotePrefix="0" xfId="0">
      <alignment vertical="center"/>
    </xf>
    <xf numFmtId="172" fontId="5" fillId="3" borderId="60" applyAlignment="1" pivotButton="0" quotePrefix="0" xfId="0">
      <alignment horizontal="center" vertical="center"/>
    </xf>
    <xf numFmtId="167" fontId="5" fillId="3" borderId="61" applyAlignment="1" pivotButton="0" quotePrefix="0" xfId="0">
      <alignment horizontal="center" vertical="center" wrapText="1"/>
    </xf>
    <xf numFmtId="164" fontId="5" fillId="3" borderId="0" applyAlignment="1" pivotButton="0" quotePrefix="0" xfId="0">
      <alignment horizontal="right"/>
    </xf>
    <xf numFmtId="165" fontId="7" fillId="0" borderId="0" applyAlignment="1" pivotButton="0" quotePrefix="0" xfId="0">
      <alignment horizontal="right"/>
    </xf>
    <xf numFmtId="165" fontId="7" fillId="4" borderId="0" applyAlignment="1" pivotButton="0" quotePrefix="0" xfId="0">
      <alignment horizontal="right"/>
    </xf>
    <xf numFmtId="166" fontId="9" fillId="0" borderId="0" applyAlignment="1" pivotButton="0" quotePrefix="0" xfId="0">
      <alignment horizontal="right"/>
    </xf>
    <xf numFmtId="166" fontId="7" fillId="0" borderId="0" applyAlignment="1" pivotButton="0" quotePrefix="0" xfId="0">
      <alignment horizontal="right"/>
    </xf>
    <xf numFmtId="164" fontId="7" fillId="3" borderId="0" applyAlignment="1" pivotButton="0" quotePrefix="0" xfId="0">
      <alignment horizontal="right"/>
    </xf>
    <xf numFmtId="165" fontId="9" fillId="0" borderId="0" applyAlignment="1" pivotButton="0" quotePrefix="0" xfId="0">
      <alignment horizontal="right"/>
    </xf>
    <xf numFmtId="164" fontId="11" fillId="3" borderId="0" applyAlignment="1" pivotButton="0" quotePrefix="0" xfId="0">
      <alignment horizontal="right"/>
    </xf>
    <xf numFmtId="165" fontId="7" fillId="4" borderId="0" pivotButton="0" quotePrefix="0" xfId="0"/>
    <xf numFmtId="165" fontId="11" fillId="4" borderId="0" pivotButton="0" quotePrefix="0" xfId="0"/>
    <xf numFmtId="165" fontId="9" fillId="0" borderId="0" pivotButton="0" quotePrefix="0" xfId="0"/>
    <xf numFmtId="165" fontId="10" fillId="0" borderId="0" pivotButton="0" quotePrefix="0" xfId="0"/>
    <xf numFmtId="167" fontId="9" fillId="0" borderId="0" pivotButton="0" quotePrefix="0" xfId="0"/>
    <xf numFmtId="167" fontId="10" fillId="0" borderId="0" pivotButton="0" quotePrefix="0" xfId="0"/>
    <xf numFmtId="168" fontId="5" fillId="5" borderId="0" applyAlignment="1" pivotButton="0" quotePrefix="0" xfId="0">
      <alignment horizontal="center" vertical="center"/>
    </xf>
    <xf numFmtId="168" fontId="5" fillId="5" borderId="0" applyAlignment="1" pivotButton="0" quotePrefix="0" xfId="0">
      <alignment horizontal="center" vertical="center" wrapText="1"/>
    </xf>
    <xf numFmtId="169" fontId="9" fillId="0" borderId="0" pivotButton="0" quotePrefix="0" xfId="0"/>
    <xf numFmtId="170" fontId="9" fillId="0" borderId="0" pivotButton="0" quotePrefix="0" xfId="0"/>
    <xf numFmtId="171" fontId="9" fillId="11" borderId="0" pivotButton="0" quotePrefix="0" xfId="0"/>
    <xf numFmtId="169" fontId="11" fillId="4" borderId="8" pivotButton="0" quotePrefix="0" xfId="0"/>
    <xf numFmtId="167" fontId="2" fillId="4" borderId="8" pivotButton="0" quotePrefix="0" xfId="0"/>
    <xf numFmtId="171" fontId="10" fillId="4" borderId="8" pivotButton="0" quotePrefix="0" xfId="0"/>
    <xf numFmtId="169" fontId="11" fillId="0" borderId="0" pivotButton="0" quotePrefix="0" xfId="0"/>
    <xf numFmtId="171" fontId="10" fillId="0" borderId="0" pivotButton="0" quotePrefix="0" xfId="0"/>
    <xf numFmtId="167" fontId="8" fillId="0" borderId="10" pivotButton="0" quotePrefix="0" xfId="0"/>
    <xf numFmtId="167" fontId="10" fillId="0" borderId="12" pivotButton="0" quotePrefix="0" xfId="0"/>
    <xf numFmtId="167" fontId="10" fillId="0" borderId="13" pivotButton="0" quotePrefix="0" xfId="0"/>
    <xf numFmtId="167" fontId="5" fillId="0" borderId="10" pivotButton="0" quotePrefix="0" xfId="0"/>
    <xf numFmtId="167" fontId="9" fillId="0" borderId="17" pivotButton="0" quotePrefix="0" xfId="0"/>
    <xf numFmtId="167" fontId="9" fillId="0" borderId="16" pivotButton="0" quotePrefix="0" xfId="0"/>
    <xf numFmtId="167" fontId="9" fillId="0" borderId="3" pivotButton="0" quotePrefix="0" xfId="0"/>
    <xf numFmtId="167" fontId="9" fillId="0" borderId="4" pivotButton="0" quotePrefix="0" xfId="0"/>
    <xf numFmtId="167" fontId="9" fillId="0" borderId="5" pivotButton="0" quotePrefix="0" xfId="0"/>
    <xf numFmtId="167" fontId="7" fillId="0" borderId="0" pivotButton="0" quotePrefix="0" xfId="0"/>
    <xf numFmtId="167" fontId="9" fillId="0" borderId="6" pivotButton="0" quotePrefix="0" xfId="0"/>
    <xf numFmtId="167" fontId="9" fillId="0" borderId="1" pivotButton="0" quotePrefix="0" xfId="0"/>
    <xf numFmtId="167" fontId="9" fillId="0" borderId="7" pivotButton="0" quotePrefix="0" xfId="0"/>
    <xf numFmtId="170" fontId="2" fillId="0" borderId="16" pivotButton="0" quotePrefix="0" xfId="0"/>
    <xf numFmtId="167" fontId="8" fillId="0" borderId="17" pivotButton="0" quotePrefix="0" xfId="0"/>
    <xf numFmtId="167" fontId="8" fillId="0" borderId="16" pivotButton="0" quotePrefix="0" xfId="0"/>
    <xf numFmtId="167" fontId="8" fillId="0" borderId="3" pivotButton="0" quotePrefix="0" xfId="0"/>
    <xf numFmtId="167" fontId="8" fillId="0" borderId="4" pivotButton="0" quotePrefix="0" xfId="0"/>
    <xf numFmtId="167" fontId="8" fillId="0" borderId="0" pivotButton="0" quotePrefix="0" xfId="0"/>
    <xf numFmtId="167" fontId="8" fillId="0" borderId="5" pivotButton="0" quotePrefix="0" xfId="0"/>
    <xf numFmtId="167" fontId="2" fillId="0" borderId="0" pivotButton="0" quotePrefix="0" xfId="0"/>
    <xf numFmtId="167" fontId="8" fillId="0" borderId="6" pivotButton="0" quotePrefix="0" xfId="0"/>
    <xf numFmtId="167" fontId="8" fillId="0" borderId="1" pivotButton="0" quotePrefix="0" xfId="0"/>
    <xf numFmtId="167" fontId="8" fillId="0" borderId="7" pivotButton="0" quotePrefix="0" xfId="0"/>
    <xf numFmtId="172" fontId="5" fillId="5" borderId="0" pivotButton="0" quotePrefix="0" xfId="0"/>
    <xf numFmtId="172" fontId="5" fillId="5" borderId="5" pivotButton="0" quotePrefix="0" xfId="0"/>
    <xf numFmtId="173" fontId="5" fillId="5" borderId="0" pivotButton="0" quotePrefix="0" xfId="0"/>
    <xf numFmtId="170" fontId="9" fillId="0" borderId="12" pivotButton="0" quotePrefix="0" xfId="0"/>
    <xf numFmtId="170" fontId="9" fillId="0" borderId="13" pivotButton="0" quotePrefix="0" xfId="0"/>
    <xf numFmtId="170" fontId="9" fillId="0" borderId="1" pivotButton="0" quotePrefix="0" xfId="0"/>
    <xf numFmtId="170" fontId="9" fillId="0" borderId="24" pivotButton="0" quotePrefix="0" xfId="0"/>
    <xf numFmtId="170" fontId="10" fillId="0" borderId="0" pivotButton="0" quotePrefix="0" xfId="0"/>
    <xf numFmtId="170" fontId="10" fillId="0" borderId="15" pivotButton="0" quotePrefix="0" xfId="0"/>
    <xf numFmtId="170" fontId="9" fillId="0" borderId="3" pivotButton="0" quotePrefix="0" xfId="0"/>
    <xf numFmtId="170" fontId="9" fillId="0" borderId="16" pivotButton="0" quotePrefix="0" xfId="0"/>
    <xf numFmtId="170" fontId="9" fillId="0" borderId="27" pivotButton="0" quotePrefix="0" xfId="0"/>
    <xf numFmtId="169" fontId="15" fillId="0" borderId="0" pivotButton="0" quotePrefix="0" xfId="0"/>
    <xf numFmtId="170" fontId="9" fillId="0" borderId="5" pivotButton="0" quotePrefix="0" xfId="0"/>
    <xf numFmtId="170" fontId="9" fillId="0" borderId="15" pivotButton="0" quotePrefix="0" xfId="0"/>
    <xf numFmtId="170" fontId="9" fillId="0" borderId="7" pivotButton="0" quotePrefix="0" xfId="0"/>
    <xf numFmtId="170" fontId="10" fillId="0" borderId="5" pivotButton="0" quotePrefix="0" xfId="0"/>
    <xf numFmtId="170" fontId="9" fillId="0" borderId="29" pivotButton="0" quotePrefix="0" xfId="0"/>
    <xf numFmtId="170" fontId="9" fillId="0" borderId="19" pivotButton="0" quotePrefix="0" xfId="0"/>
    <xf numFmtId="170" fontId="9" fillId="0" borderId="20" pivotButton="0" quotePrefix="0" xfId="0"/>
    <xf numFmtId="170" fontId="9" fillId="7" borderId="12" pivotButton="0" quotePrefix="0" xfId="0"/>
    <xf numFmtId="170" fontId="9" fillId="7" borderId="13" pivotButton="0" quotePrefix="0" xfId="0"/>
    <xf numFmtId="170" fontId="9" fillId="7" borderId="0" pivotButton="0" quotePrefix="0" xfId="0"/>
    <xf numFmtId="170" fontId="9" fillId="7" borderId="15" pivotButton="0" quotePrefix="0" xfId="0"/>
    <xf numFmtId="170" fontId="9" fillId="7" borderId="1" pivotButton="0" quotePrefix="0" xfId="0"/>
    <xf numFmtId="170" fontId="9" fillId="7" borderId="24" pivotButton="0" quotePrefix="0" xfId="0"/>
    <xf numFmtId="170" fontId="10" fillId="7" borderId="0" pivotButton="0" quotePrefix="0" xfId="0"/>
    <xf numFmtId="170" fontId="10" fillId="7" borderId="15" pivotButton="0" quotePrefix="0" xfId="0"/>
    <xf numFmtId="170" fontId="9" fillId="7" borderId="16" pivotButton="0" quotePrefix="0" xfId="0"/>
    <xf numFmtId="170" fontId="9" fillId="7" borderId="27" pivotButton="0" quotePrefix="0" xfId="0"/>
    <xf numFmtId="169" fontId="15" fillId="7" borderId="0" pivotButton="0" quotePrefix="0" xfId="0"/>
    <xf numFmtId="170" fontId="10" fillId="0" borderId="22" pivotButton="0" quotePrefix="0" xfId="0"/>
    <xf numFmtId="170" fontId="9" fillId="7" borderId="19" pivotButton="0" quotePrefix="0" xfId="0"/>
    <xf numFmtId="170" fontId="9" fillId="7" borderId="20" pivotButton="0" quotePrefix="0" xfId="0"/>
    <xf numFmtId="172" fontId="7" fillId="5" borderId="0" pivotButton="0" quotePrefix="0" xfId="0"/>
    <xf numFmtId="172" fontId="7" fillId="5" borderId="5" pivotButton="0" quotePrefix="0" xfId="0"/>
    <xf numFmtId="173" fontId="7" fillId="7" borderId="0" pivotButton="0" quotePrefix="0" xfId="0"/>
    <xf numFmtId="167" fontId="9" fillId="7" borderId="16" applyAlignment="1" pivotButton="0" quotePrefix="0" xfId="0">
      <alignment horizontal="right"/>
    </xf>
    <xf numFmtId="170" fontId="10" fillId="0" borderId="1" pivotButton="0" quotePrefix="0" xfId="0"/>
    <xf numFmtId="174" fontId="9" fillId="7" borderId="1" applyAlignment="1" pivotButton="0" quotePrefix="0" xfId="0">
      <alignment horizontal="right"/>
    </xf>
    <xf numFmtId="170" fontId="9" fillId="7" borderId="1" applyAlignment="1" pivotButton="0" quotePrefix="0" xfId="0">
      <alignment horizontal="right"/>
    </xf>
    <xf numFmtId="170" fontId="9" fillId="7" borderId="0" applyAlignment="1" pivotButton="0" quotePrefix="0" xfId="0">
      <alignment horizontal="right"/>
    </xf>
    <xf numFmtId="170" fontId="10" fillId="7" borderId="0" applyAlignment="1" pivotButton="0" quotePrefix="0" xfId="0">
      <alignment horizontal="right"/>
    </xf>
    <xf numFmtId="170" fontId="10" fillId="0" borderId="3" pivotButton="0" quotePrefix="0" xfId="0"/>
    <xf numFmtId="170" fontId="9" fillId="7" borderId="16" applyAlignment="1" pivotButton="0" quotePrefix="0" xfId="0">
      <alignment horizontal="right"/>
    </xf>
    <xf numFmtId="170" fontId="10" fillId="0" borderId="7" pivotButton="0" quotePrefix="0" xfId="0"/>
    <xf numFmtId="175" fontId="10" fillId="0" borderId="0" pivotButton="0" quotePrefix="0" xfId="0"/>
    <xf numFmtId="175" fontId="10" fillId="0" borderId="5" pivotButton="0" quotePrefix="0" xfId="0"/>
    <xf numFmtId="175" fontId="10" fillId="7" borderId="0" applyAlignment="1" pivotButton="0" quotePrefix="0" xfId="0">
      <alignment horizontal="right"/>
    </xf>
    <xf numFmtId="175" fontId="9" fillId="0" borderId="16" applyAlignment="1" pivotButton="0" quotePrefix="0" xfId="0">
      <alignment horizontal="right"/>
    </xf>
    <xf numFmtId="175" fontId="9" fillId="0" borderId="3" applyAlignment="1" pivotButton="0" quotePrefix="0" xfId="0">
      <alignment horizontal="right"/>
    </xf>
    <xf numFmtId="169" fontId="9" fillId="7" borderId="16" applyAlignment="1" pivotButton="0" quotePrefix="0" xfId="0">
      <alignment horizontal="right"/>
    </xf>
    <xf numFmtId="170" fontId="9" fillId="11" borderId="0" pivotButton="0" quotePrefix="0" xfId="0"/>
    <xf numFmtId="170" fontId="15" fillId="0" borderId="0" pivotButton="0" quotePrefix="0" xfId="0"/>
    <xf numFmtId="176" fontId="9" fillId="7" borderId="0" applyAlignment="1" pivotButton="0" quotePrefix="0" xfId="0">
      <alignment horizontal="right"/>
    </xf>
    <xf numFmtId="176" fontId="9" fillId="7" borderId="0" pivotButton="0" quotePrefix="0" xfId="0"/>
    <xf numFmtId="176" fontId="10" fillId="7" borderId="0" applyAlignment="1" pivotButton="0" quotePrefix="0" xfId="0">
      <alignment horizontal="right"/>
    </xf>
    <xf numFmtId="176" fontId="10" fillId="7" borderId="0" pivotButton="0" quotePrefix="0" xfId="0"/>
    <xf numFmtId="176" fontId="9" fillId="7" borderId="1" pivotButton="0" quotePrefix="0" xfId="0"/>
    <xf numFmtId="176" fontId="9" fillId="11" borderId="0" pivotButton="0" quotePrefix="0" xfId="0"/>
    <xf numFmtId="176" fontId="9" fillId="11" borderId="1" pivotButton="0" quotePrefix="0" xfId="0"/>
    <xf numFmtId="176" fontId="10" fillId="7" borderId="1" pivotButton="0" quotePrefix="0" xfId="0"/>
    <xf numFmtId="176" fontId="7" fillId="7" borderId="32" pivotButton="0" quotePrefix="0" xfId="0"/>
    <xf numFmtId="164" fontId="10" fillId="0" borderId="0" pivotButton="0" quotePrefix="0" xfId="0"/>
    <xf numFmtId="164" fontId="10" fillId="0" borderId="5" pivotButton="0" quotePrefix="0" xfId="0"/>
    <xf numFmtId="169" fontId="7" fillId="7" borderId="33" applyAlignment="1" pivotButton="0" quotePrefix="0" xfId="0">
      <alignment horizontal="left"/>
    </xf>
    <xf numFmtId="169" fontId="7" fillId="7" borderId="34" applyAlignment="1" pivotButton="0" quotePrefix="0" xfId="0">
      <alignment horizontal="left"/>
    </xf>
    <xf numFmtId="177" fontId="19" fillId="0" borderId="0" pivotButton="0" quotePrefix="0" xfId="0"/>
    <xf numFmtId="170" fontId="9" fillId="7" borderId="5" pivotButton="0" quotePrefix="0" xfId="0"/>
    <xf numFmtId="178" fontId="9" fillId="7" borderId="0" pivotButton="0" quotePrefix="0" xfId="0"/>
    <xf numFmtId="175" fontId="10" fillId="7" borderId="0" pivotButton="0" quotePrefix="0" xfId="0"/>
    <xf numFmtId="175" fontId="10" fillId="7" borderId="5" pivotButton="0" quotePrefix="0" xfId="0"/>
    <xf numFmtId="169" fontId="9" fillId="7" borderId="0" pivotButton="0" quotePrefix="0" xfId="0"/>
    <xf numFmtId="175" fontId="9" fillId="7" borderId="0" pivotButton="0" quotePrefix="0" xfId="0"/>
    <xf numFmtId="169" fontId="7" fillId="7" borderId="32" pivotButton="0" quotePrefix="0" xfId="0"/>
    <xf numFmtId="169" fontId="7" fillId="7" borderId="36" pivotButton="0" quotePrefix="0" xfId="0"/>
    <xf numFmtId="169" fontId="9" fillId="7" borderId="5" pivotButton="0" quotePrefix="0" xfId="0"/>
    <xf numFmtId="169" fontId="10" fillId="7" borderId="0" pivotButton="0" quotePrefix="0" xfId="0"/>
    <xf numFmtId="169" fontId="10" fillId="7" borderId="5" pivotButton="0" quotePrefix="0" xfId="0"/>
    <xf numFmtId="169" fontId="7" fillId="11" borderId="32" pivotButton="0" quotePrefix="0" xfId="0"/>
    <xf numFmtId="169" fontId="7" fillId="11" borderId="36" pivotButton="0" quotePrefix="0" xfId="0"/>
    <xf numFmtId="179" fontId="21" fillId="7" borderId="0" pivotButton="0" quotePrefix="0" xfId="0"/>
    <xf numFmtId="179" fontId="21" fillId="7" borderId="5" pivotButton="0" quotePrefix="0" xfId="0"/>
    <xf numFmtId="178" fontId="21" fillId="11" borderId="0" pivotButton="0" quotePrefix="0" xfId="0"/>
    <xf numFmtId="180" fontId="21" fillId="7" borderId="0" pivotButton="0" quotePrefix="0" xfId="0"/>
    <xf numFmtId="180" fontId="21" fillId="7" borderId="5" pivotButton="0" quotePrefix="0" xfId="0"/>
    <xf numFmtId="180" fontId="21" fillId="11" borderId="0" pivotButton="0" quotePrefix="0" xfId="0"/>
    <xf numFmtId="175" fontId="9" fillId="7" borderId="5" pivotButton="0" quotePrefix="0" xfId="0"/>
    <xf numFmtId="175" fontId="7" fillId="7" borderId="32" pivotButton="0" quotePrefix="0" xfId="0"/>
    <xf numFmtId="175" fontId="7" fillId="7" borderId="36" pivotButton="0" quotePrefix="0" xfId="0"/>
    <xf numFmtId="169" fontId="9" fillId="7" borderId="33" pivotButton="0" quotePrefix="0" xfId="0"/>
    <xf numFmtId="169" fontId="9" fillId="7" borderId="34" pivotButton="0" quotePrefix="0" xfId="0"/>
    <xf numFmtId="169" fontId="10" fillId="11" borderId="33" pivotButton="0" quotePrefix="0" xfId="0"/>
    <xf numFmtId="169" fontId="10" fillId="7" borderId="33" pivotButton="0" quotePrefix="0" xfId="0"/>
    <xf numFmtId="169" fontId="7" fillId="7" borderId="33" pivotButton="0" quotePrefix="0" xfId="0"/>
    <xf numFmtId="169" fontId="7" fillId="7" borderId="34" pivotButton="0" quotePrefix="0" xfId="0"/>
    <xf numFmtId="178" fontId="21" fillId="7" borderId="0" pivotButton="0" quotePrefix="0" xfId="0"/>
    <xf numFmtId="181" fontId="21" fillId="7" borderId="5" pivotButton="0" quotePrefix="0" xfId="0"/>
    <xf numFmtId="182" fontId="10" fillId="7" borderId="0" pivotButton="0" quotePrefix="0" xfId="0"/>
    <xf numFmtId="182" fontId="20" fillId="7" borderId="5" pivotButton="0" quotePrefix="0" xfId="0"/>
    <xf numFmtId="175" fontId="9" fillId="7" borderId="33" pivotButton="0" quotePrefix="0" xfId="0"/>
    <xf numFmtId="175" fontId="7" fillId="7" borderId="33" pivotButton="0" quotePrefix="0" xfId="0"/>
    <xf numFmtId="175" fontId="7" fillId="7" borderId="34" pivotButton="0" quotePrefix="0" xfId="0"/>
    <xf numFmtId="171" fontId="10" fillId="7" borderId="0" pivotButton="0" quotePrefix="0" xfId="0"/>
    <xf numFmtId="171" fontId="10" fillId="7" borderId="5" pivotButton="0" quotePrefix="0" xfId="0"/>
    <xf numFmtId="169" fontId="7" fillId="7" borderId="8" pivotButton="0" quotePrefix="0" xfId="0"/>
    <xf numFmtId="169" fontId="7" fillId="7" borderId="37" pivotButton="0" quotePrefix="0" xfId="0"/>
    <xf numFmtId="175" fontId="21" fillId="7" borderId="5" pivotButton="0" quotePrefix="0" xfId="0"/>
    <xf numFmtId="169" fontId="21" fillId="7" borderId="0" pivotButton="0" quotePrefix="0" xfId="0"/>
    <xf numFmtId="169" fontId="10" fillId="0" borderId="0" pivotButton="0" quotePrefix="0" xfId="0"/>
    <xf numFmtId="169" fontId="10" fillId="0" borderId="5" pivotButton="0" quotePrefix="0" xfId="0"/>
    <xf numFmtId="164" fontId="10" fillId="0" borderId="0" applyAlignment="1" pivotButton="0" quotePrefix="0" xfId="0">
      <alignment horizontal="right"/>
    </xf>
    <xf numFmtId="164" fontId="10" fillId="0" borderId="9" applyAlignment="1" pivotButton="0" quotePrefix="0" xfId="0">
      <alignment horizontal="right"/>
    </xf>
    <xf numFmtId="175" fontId="11" fillId="0" borderId="0" applyAlignment="1" pivotButton="0" quotePrefix="0" xfId="0">
      <alignment horizontal="right"/>
    </xf>
    <xf numFmtId="175" fontId="11" fillId="0" borderId="9" applyAlignment="1" pivotButton="0" quotePrefix="0" xfId="0">
      <alignment horizontal="right"/>
    </xf>
    <xf numFmtId="175" fontId="9" fillId="0" borderId="0" applyAlignment="1" pivotButton="0" quotePrefix="0" xfId="0">
      <alignment horizontal="right"/>
    </xf>
    <xf numFmtId="175" fontId="9" fillId="0" borderId="9" applyAlignment="1" pivotButton="0" quotePrefix="0" xfId="0">
      <alignment horizontal="right"/>
    </xf>
    <xf numFmtId="175" fontId="9" fillId="7" borderId="0" applyAlignment="1" pivotButton="0" quotePrefix="0" xfId="0">
      <alignment horizontal="right"/>
    </xf>
    <xf numFmtId="175" fontId="7" fillId="0" borderId="16" applyAlignment="1" pivotButton="0" quotePrefix="0" xfId="0">
      <alignment horizontal="right"/>
    </xf>
    <xf numFmtId="175" fontId="7" fillId="0" borderId="30" applyAlignment="1" pivotButton="0" quotePrefix="0" xfId="0">
      <alignment horizontal="right"/>
    </xf>
    <xf numFmtId="175" fontId="10" fillId="0" borderId="0" applyAlignment="1" pivotButton="0" quotePrefix="0" xfId="0">
      <alignment horizontal="right"/>
    </xf>
    <xf numFmtId="175" fontId="10" fillId="0" borderId="9" applyAlignment="1" pivotButton="0" quotePrefix="0" xfId="0">
      <alignment horizontal="right"/>
    </xf>
    <xf numFmtId="175" fontId="0" fillId="0" borderId="0" pivotButton="0" quotePrefix="0" xfId="0"/>
    <xf numFmtId="175" fontId="7" fillId="0" borderId="38" applyAlignment="1" pivotButton="0" quotePrefix="0" xfId="0">
      <alignment horizontal="right"/>
    </xf>
    <xf numFmtId="175" fontId="7" fillId="0" borderId="39" applyAlignment="1" pivotButton="0" quotePrefix="0" xfId="0">
      <alignment horizontal="right"/>
    </xf>
    <xf numFmtId="175" fontId="11" fillId="0" borderId="0" pivotButton="0" quotePrefix="0" xfId="0"/>
    <xf numFmtId="175" fontId="10" fillId="0" borderId="40" applyAlignment="1" pivotButton="0" quotePrefix="0" xfId="0">
      <alignment horizontal="right"/>
    </xf>
    <xf numFmtId="175" fontId="9" fillId="0" borderId="41" applyAlignment="1" pivotButton="0" quotePrefix="0" xfId="0">
      <alignment horizontal="right"/>
    </xf>
    <xf numFmtId="175" fontId="9" fillId="0" borderId="42" applyAlignment="1" pivotButton="0" quotePrefix="0" xfId="0">
      <alignment horizontal="right"/>
    </xf>
    <xf numFmtId="175" fontId="9" fillId="11" borderId="0" applyAlignment="1" pivotButton="0" quotePrefix="0" xfId="0">
      <alignment horizontal="right"/>
    </xf>
    <xf numFmtId="175" fontId="7" fillId="0" borderId="43" applyAlignment="1" pivotButton="0" quotePrefix="0" xfId="0">
      <alignment horizontal="right"/>
    </xf>
    <xf numFmtId="175" fontId="7" fillId="0" borderId="44" applyAlignment="1" pivotButton="0" quotePrefix="0" xfId="0">
      <alignment horizontal="right"/>
    </xf>
    <xf numFmtId="183" fontId="21" fillId="0" borderId="0" applyAlignment="1" pivotButton="0" quotePrefix="0" xfId="0">
      <alignment horizontal="right"/>
    </xf>
    <xf numFmtId="175" fontId="21" fillId="0" borderId="9" applyAlignment="1" pivotButton="0" quotePrefix="0" xfId="0">
      <alignment horizontal="right"/>
    </xf>
    <xf numFmtId="169" fontId="21" fillId="0" borderId="0" applyAlignment="1" pivotButton="0" quotePrefix="0" xfId="0">
      <alignment horizontal="right"/>
    </xf>
    <xf numFmtId="184" fontId="10" fillId="0" borderId="0" applyAlignment="1" pivotButton="0" quotePrefix="0" xfId="0">
      <alignment horizontal="right"/>
    </xf>
    <xf numFmtId="175" fontId="21" fillId="0" borderId="0" applyAlignment="1" pivotButton="0" quotePrefix="0" xfId="0">
      <alignment horizontal="right"/>
    </xf>
    <xf numFmtId="164" fontId="10" fillId="0" borderId="9" pivotButton="0" quotePrefix="0" xfId="0"/>
    <xf numFmtId="185" fontId="9" fillId="7" borderId="0" pivotButton="0" quotePrefix="0" xfId="0"/>
    <xf numFmtId="175" fontId="9" fillId="7" borderId="9" pivotButton="0" quotePrefix="0" xfId="0"/>
    <xf numFmtId="185" fontId="7" fillId="7" borderId="43" applyAlignment="1" pivotButton="0" quotePrefix="0" xfId="0">
      <alignment horizontal="left"/>
    </xf>
    <xf numFmtId="175" fontId="7" fillId="7" borderId="43" pivotButton="0" quotePrefix="0" xfId="0"/>
    <xf numFmtId="175" fontId="7" fillId="7" borderId="44" pivotButton="0" quotePrefix="0" xfId="0"/>
    <xf numFmtId="175" fontId="10" fillId="7" borderId="9" pivotButton="0" quotePrefix="0" xfId="0"/>
    <xf numFmtId="175" fontId="11" fillId="7" borderId="0" pivotButton="0" quotePrefix="0" xfId="0"/>
    <xf numFmtId="175" fontId="11" fillId="7" borderId="9" pivotButton="0" quotePrefix="0" xfId="0"/>
    <xf numFmtId="175" fontId="7" fillId="7" borderId="16" pivotButton="0" quotePrefix="0" xfId="0"/>
    <xf numFmtId="175" fontId="7" fillId="7" borderId="30" pivotButton="0" quotePrefix="0" xfId="0"/>
    <xf numFmtId="169" fontId="11" fillId="7" borderId="0" pivotButton="0" quotePrefix="0" xfId="0"/>
    <xf numFmtId="169" fontId="11" fillId="7" borderId="9" pivotButton="0" quotePrefix="0" xfId="0"/>
    <xf numFmtId="169" fontId="10" fillId="7" borderId="9" pivotButton="0" quotePrefix="0" xfId="0"/>
    <xf numFmtId="183" fontId="10" fillId="7" borderId="0" pivotButton="0" quotePrefix="0" xfId="0"/>
    <xf numFmtId="183" fontId="10" fillId="7" borderId="9" pivotButton="0" quotePrefix="0" xfId="0"/>
    <xf numFmtId="175" fontId="7" fillId="7" borderId="45" pivotButton="0" quotePrefix="0" xfId="0"/>
    <xf numFmtId="175" fontId="11" fillId="7" borderId="38" pivotButton="0" quotePrefix="0" xfId="0"/>
    <xf numFmtId="175" fontId="7" fillId="7" borderId="38" pivotButton="0" quotePrefix="0" xfId="0"/>
    <xf numFmtId="175" fontId="7" fillId="7" borderId="39" pivotButton="0" quotePrefix="0" xfId="0"/>
    <xf numFmtId="185" fontId="23" fillId="0" borderId="0" pivotButton="0" quotePrefix="0" xfId="0"/>
    <xf numFmtId="182" fontId="10" fillId="0" borderId="0" pivotButton="0" quotePrefix="0" xfId="0"/>
    <xf numFmtId="183" fontId="20" fillId="0" borderId="33" pivotButton="0" quotePrefix="0" xfId="0"/>
    <xf numFmtId="183" fontId="25" fillId="0" borderId="46" pivotButton="0" quotePrefix="0" xfId="0"/>
    <xf numFmtId="183" fontId="25" fillId="0" borderId="33" pivotButton="0" quotePrefix="0" xfId="0"/>
    <xf numFmtId="164" fontId="10" fillId="0" borderId="5" applyAlignment="1" pivotButton="0" quotePrefix="0" xfId="0">
      <alignment horizontal="right"/>
    </xf>
    <xf numFmtId="186" fontId="10" fillId="0" borderId="0" applyAlignment="1" pivotButton="0" quotePrefix="0" xfId="0">
      <alignment horizontal="right"/>
    </xf>
    <xf numFmtId="186" fontId="10" fillId="0" borderId="5" applyAlignment="1" pivotButton="0" quotePrefix="0" xfId="0">
      <alignment horizontal="right"/>
    </xf>
    <xf numFmtId="186" fontId="9" fillId="0" borderId="0" applyAlignment="1" pivotButton="0" quotePrefix="0" xfId="0">
      <alignment horizontal="right"/>
    </xf>
    <xf numFmtId="186" fontId="11" fillId="0" borderId="48" applyAlignment="1" pivotButton="0" quotePrefix="0" xfId="0">
      <alignment horizontal="right"/>
    </xf>
    <xf numFmtId="186" fontId="11" fillId="0" borderId="47" applyAlignment="1" pivotButton="0" quotePrefix="0" xfId="0">
      <alignment horizontal="right"/>
    </xf>
    <xf numFmtId="186" fontId="7" fillId="0" borderId="49" applyAlignment="1" pivotButton="0" quotePrefix="0" xfId="0">
      <alignment horizontal="right"/>
    </xf>
    <xf numFmtId="186" fontId="7" fillId="0" borderId="47" applyAlignment="1" pivotButton="0" quotePrefix="0" xfId="0">
      <alignment horizontal="right"/>
    </xf>
    <xf numFmtId="186" fontId="9" fillId="0" borderId="5" applyAlignment="1" pivotButton="0" quotePrefix="0" xfId="0">
      <alignment horizontal="right"/>
    </xf>
    <xf numFmtId="187" fontId="1" fillId="0" borderId="0" pivotButton="0" quotePrefix="0" xfId="0"/>
    <xf numFmtId="186" fontId="7" fillId="0" borderId="48" applyAlignment="1" pivotButton="0" quotePrefix="0" xfId="0">
      <alignment horizontal="right"/>
    </xf>
    <xf numFmtId="170" fontId="10" fillId="0" borderId="0" applyAlignment="1" pivotButton="0" quotePrefix="0" xfId="0">
      <alignment horizontal="right"/>
    </xf>
    <xf numFmtId="170" fontId="9" fillId="0" borderId="5" applyAlignment="1" pivotButton="0" quotePrefix="0" xfId="0">
      <alignment horizontal="right"/>
    </xf>
    <xf numFmtId="170" fontId="9" fillId="0" borderId="0" applyAlignment="1" pivotButton="0" quotePrefix="0" xfId="0">
      <alignment horizontal="right"/>
    </xf>
    <xf numFmtId="168" fontId="5" fillId="5" borderId="0" pivotButton="0" quotePrefix="0" xfId="0"/>
    <xf numFmtId="169" fontId="11" fillId="0" borderId="43" pivotButton="0" quotePrefix="0" xfId="0"/>
    <xf numFmtId="169" fontId="7" fillId="0" borderId="43" pivotButton="0" quotePrefix="0" xfId="0"/>
    <xf numFmtId="169" fontId="7" fillId="0" borderId="50" pivotButton="0" quotePrefix="0" xfId="0"/>
    <xf numFmtId="169" fontId="20" fillId="0" borderId="0" pivotButton="0" quotePrefix="0" xfId="0"/>
    <xf numFmtId="169" fontId="20" fillId="0" borderId="5" pivotButton="0" quotePrefix="0" xfId="0"/>
    <xf numFmtId="170" fontId="21" fillId="0" borderId="0" pivotButton="0" quotePrefix="0" xfId="0"/>
    <xf numFmtId="170" fontId="20" fillId="0" borderId="0" pivotButton="0" quotePrefix="0" xfId="0"/>
    <xf numFmtId="188" fontId="10" fillId="0" borderId="43" pivotButton="0" quotePrefix="0" xfId="0"/>
    <xf numFmtId="188" fontId="9" fillId="0" borderId="50" pivotButton="0" quotePrefix="0" xfId="0"/>
    <xf numFmtId="188" fontId="9" fillId="0" borderId="43" pivotButton="0" quotePrefix="0" xfId="0"/>
    <xf numFmtId="186" fontId="10" fillId="0" borderId="0" pivotButton="0" quotePrefix="0" xfId="0"/>
    <xf numFmtId="186" fontId="10" fillId="0" borderId="5" pivotButton="0" quotePrefix="0" xfId="0"/>
    <xf numFmtId="186" fontId="9" fillId="0" borderId="0" pivotButton="0" quotePrefix="0" xfId="0"/>
    <xf numFmtId="186" fontId="9" fillId="0" borderId="5" pivotButton="0" quotePrefix="0" xfId="0"/>
    <xf numFmtId="186" fontId="9" fillId="0" borderId="33" pivotButton="0" quotePrefix="0" xfId="0"/>
    <xf numFmtId="186" fontId="9" fillId="0" borderId="34" pivotButton="0" quotePrefix="0" xfId="0"/>
    <xf numFmtId="170" fontId="9" fillId="0" borderId="51" pivotButton="0" quotePrefix="0" xfId="0"/>
    <xf numFmtId="188" fontId="9" fillId="0" borderId="0" pivotButton="0" quotePrefix="0" xfId="0"/>
    <xf numFmtId="188" fontId="9" fillId="0" borderId="51" pivotButton="0" quotePrefix="0" xfId="0"/>
    <xf numFmtId="188" fontId="10" fillId="0" borderId="0" pivotButton="0" quotePrefix="0" xfId="0"/>
    <xf numFmtId="188" fontId="10" fillId="0" borderId="51" pivotButton="0" quotePrefix="0" xfId="0"/>
    <xf numFmtId="188" fontId="9" fillId="11" borderId="0" pivotButton="0" quotePrefix="0" xfId="0"/>
    <xf numFmtId="188" fontId="9" fillId="11" borderId="51" pivotButton="0" quotePrefix="0" xfId="0"/>
    <xf numFmtId="169" fontId="9" fillId="0" borderId="1" pivotButton="0" quotePrefix="0" xfId="0"/>
    <xf numFmtId="169" fontId="9" fillId="0" borderId="52" pivotButton="0" quotePrefix="0" xfId="0"/>
    <xf numFmtId="164" fontId="12" fillId="0" borderId="0" pivotButton="0" quotePrefix="0" xfId="0"/>
    <xf numFmtId="164" fontId="19" fillId="0" borderId="0" pivotButton="0" quotePrefix="0" xfId="0"/>
    <xf numFmtId="164" fontId="5" fillId="5" borderId="0" applyAlignment="1" pivotButton="0" quotePrefix="0" xfId="0">
      <alignment horizontal="right"/>
    </xf>
    <xf numFmtId="169" fontId="10" fillId="5" borderId="0" pivotButton="0" quotePrefix="0" xfId="0"/>
    <xf numFmtId="169" fontId="26" fillId="0" borderId="0" pivotButton="0" quotePrefix="0" xfId="0"/>
    <xf numFmtId="164" fontId="15" fillId="0" borderId="0" pivotButton="0" quotePrefix="0" xfId="0"/>
    <xf numFmtId="164" fontId="8" fillId="0" borderId="0" pivotButton="0" quotePrefix="0" xfId="0"/>
    <xf numFmtId="169" fontId="27" fillId="8" borderId="0" pivotButton="0" quotePrefix="0" xfId="0"/>
    <xf numFmtId="170" fontId="8" fillId="8" borderId="0" pivotButton="0" quotePrefix="0" xfId="0"/>
    <xf numFmtId="164" fontId="1" fillId="0" borderId="0" pivotButton="0" quotePrefix="0" xfId="0"/>
    <xf numFmtId="169" fontId="28" fillId="8" borderId="0" pivotButton="0" quotePrefix="0" xfId="0"/>
    <xf numFmtId="170" fontId="1" fillId="8" borderId="0" pivotButton="0" quotePrefix="0" xfId="0"/>
    <xf numFmtId="169" fontId="13" fillId="0" borderId="0" pivotButton="0" quotePrefix="0" xfId="0"/>
    <xf numFmtId="188" fontId="10" fillId="0" borderId="41" pivotButton="0" quotePrefix="0" xfId="0"/>
    <xf numFmtId="169" fontId="9" fillId="0" borderId="41" pivotButton="0" quotePrefix="0" xfId="0"/>
    <xf numFmtId="169" fontId="10" fillId="0" borderId="41" pivotButton="0" quotePrefix="0" xfId="0"/>
    <xf numFmtId="169" fontId="7" fillId="8" borderId="0" pivotButton="0" quotePrefix="0" xfId="0"/>
    <xf numFmtId="170" fontId="7" fillId="8" borderId="0" pivotButton="0" quotePrefix="0" xfId="0"/>
    <xf numFmtId="170" fontId="7" fillId="7" borderId="0" pivotButton="0" quotePrefix="0" xfId="0"/>
    <xf numFmtId="169" fontId="31" fillId="0" borderId="43" pivotButton="0" quotePrefix="0" xfId="0"/>
    <xf numFmtId="169" fontId="18" fillId="0" borderId="43" pivotButton="0" quotePrefix="0" xfId="0"/>
    <xf numFmtId="169" fontId="2" fillId="0" borderId="43" pivotButton="0" quotePrefix="0" xfId="0"/>
    <xf numFmtId="169" fontId="32" fillId="0" borderId="0" pivotButton="0" quotePrefix="0" xfId="0"/>
    <xf numFmtId="169" fontId="1" fillId="0" borderId="0" pivotButton="0" quotePrefix="0" xfId="0"/>
    <xf numFmtId="171" fontId="9" fillId="7" borderId="0" pivotButton="0" quotePrefix="0" xfId="0"/>
    <xf numFmtId="189" fontId="6" fillId="0" borderId="0" pivotButton="0" quotePrefix="0" xfId="0"/>
    <xf numFmtId="188" fontId="2" fillId="0" borderId="41" pivotButton="0" quotePrefix="0" xfId="0"/>
    <xf numFmtId="188" fontId="3" fillId="0" borderId="41" pivotButton="0" quotePrefix="0" xfId="0"/>
    <xf numFmtId="188" fontId="11" fillId="0" borderId="41" pivotButton="0" quotePrefix="0" xfId="0"/>
    <xf numFmtId="169" fontId="2" fillId="0" borderId="41" pivotButton="0" quotePrefix="0" xfId="0"/>
    <xf numFmtId="171" fontId="12" fillId="0" borderId="0" pivotButton="0" quotePrefix="0" xfId="0"/>
    <xf numFmtId="170" fontId="7" fillId="7" borderId="43" pivotButton="0" quotePrefix="0" xfId="0"/>
    <xf numFmtId="190" fontId="10" fillId="0" borderId="0" pivotButton="0" quotePrefix="0" xfId="0"/>
    <xf numFmtId="171" fontId="9" fillId="0" borderId="0" pivotButton="0" quotePrefix="0" xfId="0"/>
    <xf numFmtId="190" fontId="33" fillId="0" borderId="0" pivotButton="0" quotePrefix="0" xfId="0"/>
    <xf numFmtId="169" fontId="11" fillId="0" borderId="8" pivotButton="0" quotePrefix="0" xfId="0"/>
    <xf numFmtId="169" fontId="2" fillId="0" borderId="8" pivotButton="0" quotePrefix="0" xfId="0"/>
    <xf numFmtId="169" fontId="8" fillId="0" borderId="0" pivotButton="0" quotePrefix="0" xfId="0"/>
    <xf numFmtId="191" fontId="8" fillId="0" borderId="0" pivotButton="0" quotePrefix="0" xfId="0"/>
    <xf numFmtId="169" fontId="2" fillId="0" borderId="54" pivotButton="0" quotePrefix="0" xfId="0"/>
    <xf numFmtId="169" fontId="3" fillId="0" borderId="0" pivotButton="0" quotePrefix="0" xfId="0"/>
    <xf numFmtId="170" fontId="7" fillId="2" borderId="43" pivotButton="0" quotePrefix="0" xfId="0"/>
    <xf numFmtId="170" fontId="3" fillId="7" borderId="0" pivotButton="0" quotePrefix="0" xfId="0"/>
    <xf numFmtId="169" fontId="26" fillId="7" borderId="0" pivotButton="0" quotePrefix="0" xfId="0"/>
    <xf numFmtId="169" fontId="27" fillId="0" borderId="0" pivotButton="0" quotePrefix="0" xfId="0"/>
    <xf numFmtId="170" fontId="11" fillId="7" borderId="0" pivotButton="0" quotePrefix="0" xfId="0"/>
    <xf numFmtId="170" fontId="2" fillId="0" borderId="54" pivotButton="0" quotePrefix="0" xfId="0"/>
    <xf numFmtId="192" fontId="34" fillId="0" borderId="55" applyAlignment="1" pivotButton="0" quotePrefix="0" xfId="0">
      <alignment horizontal="right"/>
    </xf>
    <xf numFmtId="192" fontId="2" fillId="0" borderId="55" applyAlignment="1" pivotButton="0" quotePrefix="0" xfId="0">
      <alignment horizontal="right"/>
    </xf>
    <xf numFmtId="169" fontId="27" fillId="0" borderId="34" applyAlignment="1" pivotButton="0" quotePrefix="0" xfId="0">
      <alignment horizontal="left"/>
    </xf>
    <xf numFmtId="169" fontId="8" fillId="0" borderId="56" pivotButton="0" quotePrefix="0" xfId="0"/>
    <xf numFmtId="169" fontId="27" fillId="0" borderId="55" pivotButton="0" quotePrefix="0" xfId="0"/>
    <xf numFmtId="169" fontId="28" fillId="0" borderId="55" pivotButton="0" quotePrefix="0" xfId="0"/>
    <xf numFmtId="169" fontId="8" fillId="0" borderId="55" pivotButton="0" quotePrefix="0" xfId="0"/>
    <xf numFmtId="169" fontId="2" fillId="0" borderId="58" pivotButton="0" quotePrefix="0" xfId="0"/>
    <xf numFmtId="169" fontId="2" fillId="8" borderId="0" pivotButton="0" quotePrefix="0" xfId="0"/>
    <xf numFmtId="182" fontId="7" fillId="0" borderId="33" pivotButton="0" quotePrefix="0" xfId="0"/>
    <xf numFmtId="170" fontId="8" fillId="0" borderId="0" pivotButton="0" quotePrefix="0" xfId="0"/>
    <xf numFmtId="175" fontId="1" fillId="0" borderId="0" pivotButton="0" quotePrefix="0" xfId="0"/>
    <xf numFmtId="193" fontId="5" fillId="5" borderId="0" pivotButton="0" quotePrefix="0" xfId="0"/>
    <xf numFmtId="182" fontId="34" fillId="0" borderId="33" pivotButton="0" quotePrefix="0" xfId="0"/>
    <xf numFmtId="178" fontId="35" fillId="0" borderId="0" pivotButton="0" quotePrefix="0" xfId="0"/>
    <xf numFmtId="180" fontId="35" fillId="0" borderId="0" pivotButton="0" quotePrefix="0" xfId="0"/>
    <xf numFmtId="172" fontId="5" fillId="3" borderId="60" applyAlignment="1" pivotButton="0" quotePrefix="0" xfId="0">
      <alignment horizontal="center" vertical="center"/>
    </xf>
    <xf numFmtId="195" fontId="5" fillId="3" borderId="0" applyAlignment="1" pivotButton="0" quotePrefix="0" xfId="0">
      <alignment vertical="center" wrapText="1"/>
    </xf>
    <xf numFmtId="167" fontId="5" fillId="3" borderId="0" applyAlignment="1" pivotButton="0" quotePrefix="0" xfId="0">
      <alignment horizontal="center" vertical="center" wrapText="1"/>
    </xf>
    <xf numFmtId="167" fontId="4" fillId="3" borderId="0" applyAlignment="1" pivotButton="0" quotePrefix="0" xfId="0">
      <alignment vertical="center" wrapText="1"/>
    </xf>
    <xf numFmtId="167" fontId="5" fillId="3" borderId="61" applyAlignment="1" pivotButton="0" quotePrefix="0" xfId="0">
      <alignment horizontal="center" vertical="center" wrapText="1"/>
    </xf>
    <xf numFmtId="167" fontId="4" fillId="7" borderId="0" applyAlignment="1" pivotButton="0" quotePrefix="0" xfId="0">
      <alignment vertical="center" wrapText="1"/>
    </xf>
    <xf numFmtId="194" fontId="11" fillId="0" borderId="0" applyAlignment="1" pivotButton="0" quotePrefix="0" xfId="0">
      <alignment horizontal="center" vertical="center"/>
    </xf>
    <xf numFmtId="167" fontId="4" fillId="3" borderId="0" applyAlignment="1" pivotButton="0" quotePrefix="0" xfId="0">
      <alignment horizontal="center" vertical="center" wrapText="1"/>
    </xf>
    <xf numFmtId="167" fontId="4" fillId="3" borderId="0" applyAlignment="1" pivotButton="0" quotePrefix="0" xfId="0">
      <alignment horizontal="center" vertical="center"/>
    </xf>
    <xf numFmtId="167" fontId="4" fillId="7" borderId="0" applyAlignment="1" pivotButton="0" quotePrefix="0" xfId="0">
      <alignment vertical="center"/>
    </xf>
    <xf numFmtId="167" fontId="4" fillId="0" borderId="0" applyAlignment="1" pivotButton="0" quotePrefix="0" xfId="0">
      <alignment vertical="center" wrapText="1"/>
    </xf>
    <xf numFmtId="195" fontId="4" fillId="0" borderId="0" applyAlignment="1" pivotButton="0" quotePrefix="0" xfId="0">
      <alignment vertical="center" wrapText="1"/>
    </xf>
    <xf numFmtId="167" fontId="4" fillId="0" borderId="0" applyAlignment="1" pivotButton="0" quotePrefix="0" xfId="0">
      <alignment horizontal="center" vertical="center" wrapText="1"/>
    </xf>
    <xf numFmtId="167" fontId="4" fillId="0" borderId="0" applyAlignment="1" pivotButton="0" quotePrefix="0" xfId="0">
      <alignment horizontal="center" vertical="center"/>
    </xf>
    <xf numFmtId="167" fontId="4" fillId="0" borderId="0" applyAlignment="1" pivotButton="0" quotePrefix="0" xfId="0">
      <alignment vertical="center"/>
    </xf>
    <xf numFmtId="188" fontId="9" fillId="0" borderId="63" applyAlignment="1" pivotButton="0" quotePrefix="0" xfId="0">
      <alignment horizontal="left" vertical="center"/>
    </xf>
    <xf numFmtId="170" fontId="8" fillId="0" borderId="63" applyAlignment="1" pivotButton="0" quotePrefix="0" xfId="0">
      <alignment horizontal="center" vertical="center"/>
    </xf>
    <xf numFmtId="170" fontId="8" fillId="7" borderId="63" applyAlignment="1" pivotButton="0" quotePrefix="0" xfId="0">
      <alignment horizontal="center" vertical="center"/>
    </xf>
    <xf numFmtId="167" fontId="8" fillId="7" borderId="63" applyAlignment="1" pivotButton="0" quotePrefix="0" xfId="0">
      <alignment horizontal="center" vertical="center"/>
    </xf>
    <xf numFmtId="188" fontId="10" fillId="0" borderId="0" applyAlignment="1" pivotButton="0" quotePrefix="0" xfId="0">
      <alignment horizontal="left" vertical="center"/>
    </xf>
    <xf numFmtId="170" fontId="10" fillId="0" borderId="0" applyAlignment="1" pivotButton="0" quotePrefix="0" xfId="0">
      <alignment horizontal="center" vertical="center"/>
    </xf>
    <xf numFmtId="167" fontId="10" fillId="0" borderId="0" applyAlignment="1" pivotButton="0" quotePrefix="0" xfId="0">
      <alignment horizontal="center" vertical="center"/>
    </xf>
    <xf numFmtId="164" fontId="9" fillId="0" borderId="67" applyAlignment="1" pivotButton="0" quotePrefix="0" xfId="0">
      <alignment horizontal="center"/>
    </xf>
    <xf numFmtId="188" fontId="9" fillId="0" borderId="55" applyAlignment="1" pivotButton="0" quotePrefix="0" xfId="0">
      <alignment horizontal="right"/>
    </xf>
    <xf numFmtId="170" fontId="8" fillId="0" borderId="0" applyAlignment="1" pivotButton="0" quotePrefix="0" xfId="0">
      <alignment horizontal="right"/>
    </xf>
    <xf numFmtId="171" fontId="9" fillId="0" borderId="67" pivotButton="0" quotePrefix="0" xfId="0"/>
    <xf numFmtId="188" fontId="8" fillId="0" borderId="55" applyAlignment="1" pivotButton="0" quotePrefix="0" xfId="0">
      <alignment horizontal="right"/>
    </xf>
    <xf numFmtId="188" fontId="8" fillId="0" borderId="15" applyAlignment="1" pivotButton="0" quotePrefix="0" xfId="0">
      <alignment horizontal="right"/>
    </xf>
    <xf numFmtId="171" fontId="8" fillId="0" borderId="67" applyAlignment="1" pivotButton="0" quotePrefix="0" xfId="0">
      <alignment wrapText="1"/>
    </xf>
    <xf numFmtId="185" fontId="45" fillId="0" borderId="0" pivotButton="0" quotePrefix="0" xfId="0"/>
    <xf numFmtId="185" fontId="48" fillId="0" borderId="32" pivotButton="0" quotePrefix="0" xfId="0"/>
    <xf numFmtId="185" fontId="42" fillId="0" borderId="0" pivotButton="0" quotePrefix="0" xfId="0"/>
    <xf numFmtId="185" fontId="46" fillId="0" borderId="0" pivotButton="0" quotePrefix="0" xfId="0"/>
    <xf numFmtId="185" fontId="53" fillId="0" borderId="0" pivotButton="0" quotePrefix="0" xfId="0"/>
    <xf numFmtId="185" fontId="45" fillId="0" borderId="0" applyAlignment="1" pivotButton="0" quotePrefix="0" xfId="0">
      <alignment horizontal="left"/>
    </xf>
    <xf numFmtId="185" fontId="45" fillId="7" borderId="0" applyAlignment="1" pivotButton="0" quotePrefix="0" xfId="0">
      <alignment horizontal="right" vertical="center"/>
    </xf>
    <xf numFmtId="185" fontId="45" fillId="0" borderId="0" applyAlignment="1" pivotButton="0" quotePrefix="0" xfId="0">
      <alignment horizontal="right" vertical="center"/>
    </xf>
    <xf numFmtId="185" fontId="42" fillId="7" borderId="0" applyAlignment="1" pivotButton="0" quotePrefix="0" xfId="0">
      <alignment horizontal="right" vertical="center"/>
    </xf>
    <xf numFmtId="185" fontId="40" fillId="0" borderId="32" pivotButton="0" quotePrefix="0" xfId="0"/>
    <xf numFmtId="185" fontId="49" fillId="0" borderId="0" applyAlignment="1" pivotButton="0" quotePrefix="0" xfId="0">
      <alignment horizontal="left"/>
    </xf>
    <xf numFmtId="185" fontId="48" fillId="7" borderId="0" applyAlignment="1" pivotButton="0" quotePrefix="0" xfId="0">
      <alignment horizontal="right" vertical="center"/>
    </xf>
    <xf numFmtId="185" fontId="54" fillId="0" borderId="0" applyAlignment="1" pivotButton="0" quotePrefix="0" xfId="0">
      <alignment horizontal="left"/>
    </xf>
    <xf numFmtId="185" fontId="52" fillId="0" borderId="0" pivotButton="0" quotePrefix="0" xfId="0"/>
    <xf numFmtId="185" fontId="54" fillId="0" borderId="0" pivotButton="0" quotePrefix="0" xfId="0"/>
    <xf numFmtId="185" fontId="37" fillId="0" borderId="0" pivotButton="0" quotePrefix="0" xfId="0"/>
    <xf numFmtId="185" fontId="52" fillId="0" borderId="32" pivotButton="0" quotePrefix="0" xfId="0"/>
    <xf numFmtId="185" fontId="48" fillId="0" borderId="0" pivotButton="0" quotePrefix="0" xfId="0"/>
    <xf numFmtId="185" fontId="56" fillId="0" borderId="0" pivotButton="0" quotePrefix="0" xfId="0"/>
    <xf numFmtId="169" fontId="39" fillId="10" borderId="0" applyAlignment="1" pivotButton="0" quotePrefix="0" xfId="0">
      <alignment horizontal="right" vertical="center"/>
    </xf>
    <xf numFmtId="185" fontId="45" fillId="7" borderId="1" applyAlignment="1" pivotButton="0" quotePrefix="0" xfId="0">
      <alignment horizontal="right" vertical="center"/>
    </xf>
    <xf numFmtId="185" fontId="48" fillId="7" borderId="16" applyAlignment="1" pivotButton="0" quotePrefix="0" xfId="0">
      <alignment horizontal="right" vertical="center"/>
    </xf>
    <xf numFmtId="185" fontId="52" fillId="0" borderId="0" applyAlignment="1" pivotButton="0" quotePrefix="0" xfId="0">
      <alignment horizontal="right" vertical="center"/>
    </xf>
    <xf numFmtId="171" fontId="42" fillId="0" borderId="0" pivotButton="0" quotePrefix="0" xfId="0"/>
    <xf numFmtId="169" fontId="56" fillId="10" borderId="0" applyAlignment="1" pivotButton="0" quotePrefix="0" xfId="0">
      <alignment horizontal="right" vertical="center"/>
    </xf>
    <xf numFmtId="185" fontId="45" fillId="7" borderId="16" applyAlignment="1" pivotButton="0" quotePrefix="0" xfId="0">
      <alignment horizontal="right" vertical="center"/>
    </xf>
    <xf numFmtId="185" fontId="52" fillId="7" borderId="0" applyAlignment="1" pivotButton="0" quotePrefix="0" xfId="0">
      <alignment horizontal="right" vertical="center"/>
    </xf>
    <xf numFmtId="185" fontId="64" fillId="0" borderId="0" pivotButton="0" quotePrefix="0" xfId="0"/>
    <xf numFmtId="169" fontId="42" fillId="7" borderId="0" applyAlignment="1" pivotButton="0" quotePrefix="0" xfId="0">
      <alignment horizontal="left" vertical="center"/>
    </xf>
    <xf numFmtId="169" fontId="42" fillId="7" borderId="0" applyAlignment="1" pivotButton="0" quotePrefix="0" xfId="0">
      <alignment horizontal="right" vertical="center"/>
    </xf>
    <xf numFmtId="169" fontId="48" fillId="7" borderId="0" applyAlignment="1" pivotButton="0" quotePrefix="0" xfId="0">
      <alignment horizontal="right" vertical="center"/>
    </xf>
    <xf numFmtId="169" fontId="45" fillId="7" borderId="0" applyAlignment="1" pivotButton="0" quotePrefix="0" xfId="0">
      <alignment horizontal="right" vertical="center"/>
    </xf>
    <xf numFmtId="169" fontId="48" fillId="7" borderId="32" applyAlignment="1" pivotButton="0" quotePrefix="0" xfId="0">
      <alignment horizontal="right" vertical="center"/>
    </xf>
    <xf numFmtId="169" fontId="56" fillId="7" borderId="0" applyAlignment="1" pivotButton="0" quotePrefix="0" xfId="0">
      <alignment horizontal="right" vertical="center"/>
    </xf>
    <xf numFmtId="169" fontId="55" fillId="7" borderId="0" applyAlignment="1" pivotButton="0" quotePrefix="0" xfId="0">
      <alignment horizontal="right" vertical="center"/>
    </xf>
    <xf numFmtId="170" fontId="56" fillId="7" borderId="0" applyAlignment="1" pivotButton="0" quotePrefix="0" xfId="0">
      <alignment horizontal="right" vertical="center"/>
    </xf>
    <xf numFmtId="170" fontId="45" fillId="0" borderId="0" pivotButton="0" quotePrefix="0" xfId="0"/>
    <xf numFmtId="170" fontId="48" fillId="0" borderId="16" pivotButton="0" quotePrefix="0" xfId="0"/>
    <xf numFmtId="170" fontId="52" fillId="0" borderId="0" pivotButton="0" quotePrefix="0" xfId="0"/>
    <xf numFmtId="169" fontId="48" fillId="0" borderId="0" applyAlignment="1" pivotButton="0" quotePrefix="0" xfId="0">
      <alignment horizontal="right" vertical="center"/>
    </xf>
    <xf numFmtId="169" fontId="42" fillId="0" borderId="0" applyAlignment="1" pivotButton="0" quotePrefix="0" xfId="0">
      <alignment horizontal="right" vertical="center"/>
    </xf>
    <xf numFmtId="169" fontId="45" fillId="0" borderId="0" applyAlignment="1" pivotButton="0" quotePrefix="0" xfId="0">
      <alignment horizontal="right" vertical="center"/>
    </xf>
    <xf numFmtId="169" fontId="45" fillId="0" borderId="1" applyAlignment="1" pivotButton="0" quotePrefix="0" xfId="0">
      <alignment horizontal="right"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70C0"/>
      <rgbColor rgb="FFD8D8D8"/>
      <rgbColor rgb="FF757575"/>
      <rgbColor rgb="FF9999FF"/>
      <rgbColor rgb="FF993366"/>
      <rgbColor rgb="FFF2F2F2"/>
      <rgbColor rgb="FFD9E2F3"/>
      <rgbColor rgb="FF660066"/>
      <rgbColor rgb="FFFF8080"/>
      <rgbColor rgb="FF0563C1"/>
      <rgbColor rgb="FFD6DCE4"/>
      <rgbColor rgb="FF000080"/>
      <rgbColor rgb="FFFF00FF"/>
      <rgbColor rgb="FFFFFF00"/>
      <rgbColor rgb="FF00FFFF"/>
      <rgbColor rgb="FF800080"/>
      <rgbColor rgb="FFC00000"/>
      <rgbColor rgb="FF246496"/>
      <rgbColor rgb="FF0000FF"/>
      <rgbColor rgb="FF00CCFF"/>
      <rgbColor rgb="FFCCFFFF"/>
      <rgbColor rgb="FFD9D9D9"/>
      <rgbColor rgb="FFFFFF99"/>
      <rgbColor rgb="FF99CCFF"/>
      <rgbColor rgb="FFFF99CC"/>
      <rgbColor rgb="FFCC99FF"/>
      <rgbColor rgb="FFFFC7CE"/>
      <rgbColor rgb="FF4472C4"/>
      <rgbColor rgb="FF33CCCC"/>
      <rgbColor rgb="FF99CC00"/>
      <rgbColor rgb="FFFFCC00"/>
      <rgbColor rgb="FFFF9900"/>
      <rgbColor rgb="FFED7D31"/>
      <rgbColor rgb="FF175A8E"/>
      <rgbColor rgb="FF8B8B8B"/>
      <rgbColor rgb="FF1F3864"/>
      <rgbColor rgb="FF00B050"/>
      <rgbColor rgb="FF003300"/>
      <rgbColor rgb="FF1A1A1A"/>
      <rgbColor rgb="FF993300"/>
      <rgbColor rgb="FF993366"/>
      <rgbColor rgb="FF203764"/>
      <rgbColor rgb="FF222A35"/>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xMode val="edge"/>
          <yMode val="edge"/>
          <wMode val="factor"/>
          <hMode val="factor"/>
          <x val="0.29947599887714"/>
          <y val="0.0509835769716658"/>
          <w val="0.66969214934032"/>
          <h val="0.897671900378993"/>
        </manualLayout>
      </layout>
      <barChart>
        <barDir val="bar"/>
        <grouping val="clustered"/>
        <varyColors val="0"/>
        <ser>
          <idx val="0"/>
          <order val="0"/>
          <tx>
            <v>Upper limit</v>
          </tx>
          <spPr>
            <a:solidFill xmlns:a="http://schemas.openxmlformats.org/drawingml/2006/main">
              <a:srgbClr val="4472C4"/>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dLblPos val="outEnd"/>
            <showLegendKey val="0"/>
            <showVal val="1"/>
            <showCatName val="0"/>
            <showSerName val="0"/>
            <showPercent val="0"/>
            <showBubbleSize val="1"/>
            <showLeaderLines val="0"/>
          </dLbls>
          <cat>
            <strRef>
              <f>'Valuation Summary and Football'!$C$22:$C$28</f>
              <strCache>
                <ptCount val="7"/>
                <pt idx="0">
                  <v xml:space="preserve">DCF as per Target Estimates </v>
                </pt>
                <pt idx="1">
                  <v>DCF as per Ramjet Projections</v>
                </pt>
                <pt idx="2">
                  <v>DCF as per Bear Case</v>
                </pt>
                <pt idx="3">
                  <v>Trading Comps EV/Revenue</v>
                </pt>
                <pt idx="4">
                  <v>Trading Comps EV/EBITDA</v>
                </pt>
                <pt idx="5">
                  <v>Transaction comps EV/Revenue</v>
                </pt>
                <pt idx="6">
                  <v>Transaction comps EV/EBITDA</v>
                </pt>
              </strCache>
            </strRef>
          </cat>
          <val>
            <numRef>
              <f>'Valuation Summary and Football'!$E$22:$E$28</f>
              <numCache>
                <formatCode>#,##0.0</formatCode>
                <ptCount val="7"/>
                <pt idx="0">
                  <v>54.48635289560654</v>
                </pt>
                <pt idx="1">
                  <v>54.86243755353423</v>
                </pt>
                <pt idx="2">
                  <v>46.82697231289151</v>
                </pt>
                <pt idx="3">
                  <v>30.67806198241441</v>
                </pt>
                <pt idx="4">
                  <v>39.74837322582412</v>
                </pt>
                <pt idx="5">
                  <v>24.77370777009019</v>
                </pt>
                <pt idx="6">
                  <v>43.00023676193497</v>
                </pt>
              </numCache>
            </numRef>
          </val>
        </ser>
        <ser>
          <idx val="1"/>
          <order val="1"/>
          <tx>
            <v>Lower limit</v>
          </tx>
          <spPr>
            <a:solidFill xmlns:a="http://schemas.openxmlformats.org/drawingml/2006/main">
              <a:srgbClr val="ED7D31"/>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dLblPos val="outEnd"/>
            <showLegendKey val="0"/>
            <showVal val="1"/>
            <showCatName val="0"/>
            <showSerName val="0"/>
            <showPercent val="0"/>
            <showBubbleSize val="1"/>
            <showLeaderLines val="0"/>
          </dLbls>
          <cat>
            <strRef>
              <f>'Valuation Summary and Football'!$C$22:$C$28</f>
              <strCache>
                <ptCount val="7"/>
                <pt idx="0">
                  <v xml:space="preserve">DCF as per Target Estimates </v>
                </pt>
                <pt idx="1">
                  <v>DCF as per Ramjet Projections</v>
                </pt>
                <pt idx="2">
                  <v>DCF as per Bear Case</v>
                </pt>
                <pt idx="3">
                  <v>Trading Comps EV/Revenue</v>
                </pt>
                <pt idx="4">
                  <v>Trading Comps EV/EBITDA</v>
                </pt>
                <pt idx="5">
                  <v>Transaction comps EV/Revenue</v>
                </pt>
                <pt idx="6">
                  <v>Transaction comps EV/EBITDA</v>
                </pt>
              </strCache>
            </strRef>
          </cat>
          <val>
            <numRef>
              <f>'Valuation Summary and Football'!$D$22:$D$28</f>
              <numCache>
                <formatCode>#,##0.0</formatCode>
                <ptCount val="7"/>
                <pt idx="0">
                  <v>49.2971764293583</v>
                </pt>
                <pt idx="1">
                  <v>49.63744350081667</v>
                </pt>
                <pt idx="2">
                  <v>42.3672606640447</v>
                </pt>
                <pt idx="3">
                  <v>27.75634179361303</v>
                </pt>
                <pt idx="4">
                  <v>35.96281387098372</v>
                </pt>
                <pt idx="5">
                  <v>22.41430703008159</v>
                </pt>
                <pt idx="6">
                  <v>38.90497611794115</v>
                </pt>
              </numCache>
            </numRef>
          </val>
        </ser>
        <dLbls>
          <showLegendKey val="0"/>
          <showVal val="0"/>
          <showCatName val="0"/>
          <showSerName val="0"/>
          <showPercent val="0"/>
          <showBubbleSize val="0"/>
        </dLbls>
        <gapWidth val="150"/>
        <axId val="65699547"/>
        <axId val="84417308"/>
      </barChart>
      <catAx>
        <axId val="65699547"/>
        <scaling>
          <orientation val="maxMin"/>
        </scaling>
        <delete val="0"/>
        <axPos val="l"/>
        <title>
          <tx>
            <rich>
              <a:bodyPr xmlns:a="http://schemas.openxmlformats.org/drawingml/2006/main" rot="-540000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84417308"/>
        <crosses val="autoZero"/>
        <auto val="1"/>
        <lblAlgn val="ctr"/>
        <lblOffset val="100"/>
        <noMultiLvlLbl val="0"/>
      </catAx>
      <valAx>
        <axId val="84417308"/>
        <scaling>
          <orientation val="minMax"/>
          <max val="100"/>
        </scaling>
        <delete val="0"/>
        <axPos val="b"/>
        <title>
          <tx>
            <rich>
              <a:bodyPr xmlns:a="http://schemas.openxmlformats.org/drawingml/2006/main" rot="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out"/>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65699547"/>
        <crosses val="max"/>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200" b="1" strike="noStrike" spc="-1">
                <a:solidFill>
                  <a:srgbClr val="757575"/>
                </a:solidFill>
                <a:latin typeface="Verdana"/>
                <a:ea typeface="Calibri"/>
              </a:defRPr>
            </a:pPr>
            <a:r>
              <a:rPr lang="en-GB" sz="1200" b="1" strike="noStrike" spc="-1">
                <a:solidFill>
                  <a:srgbClr val="757575"/>
                </a:solidFill>
                <a:latin typeface="Verdana"/>
                <a:ea typeface="Calibri"/>
              </a:rPr>
              <a:t>Revenue (EUR mn )</a:t>
            </a:r>
          </a:p>
        </rich>
      </tx>
      <overlay val="0"/>
      <spPr>
        <a:noFill xmlns:a="http://schemas.openxmlformats.org/drawingml/2006/main"/>
        <a:ln xmlns:a="http://schemas.openxmlformats.org/drawingml/2006/main" w="0">
          <a:noFill/>
          <a:prstDash val="solid"/>
        </a:ln>
      </spPr>
    </title>
    <plotArea>
      <layout>
        <manualLayout>
          <xMode val="edge"/>
          <yMode val="edge"/>
          <wMode val="factor"/>
          <hMode val="factor"/>
          <x val="0.0877994737570974"/>
          <y val="0.09377723548893151"/>
          <w val="0.88602686608503"/>
          <h val="0.7510894195572601"/>
        </manualLayout>
      </layout>
      <barChart>
        <barDir val="col"/>
        <grouping val="clustered"/>
        <varyColors val="0"/>
        <ser>
          <idx val="0"/>
          <order val="0"/>
          <tx>
            <v xml:space="preserve">Revenue </v>
          </tx>
          <spPr>
            <a:solidFill xmlns:a="http://schemas.openxmlformats.org/drawingml/2006/main">
              <a:srgbClr val="4472C4"/>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dLblPos val="outEnd"/>
            <showLegendKey val="0"/>
            <showVal val="1"/>
            <showCatName val="0"/>
            <showSerName val="0"/>
            <showPercent val="0"/>
            <showBubbleSize val="1"/>
            <showLeaderLines val="0"/>
          </dLbls>
          <cat>
            <numRef>
              <f>Graphs!$C$3:$K$3</f>
              <numCache>
                <formatCode>#" A"</formatCode>
                <ptCount val="9"/>
                <pt idx="0">
                  <v>2019</v>
                </pt>
                <pt idx="1">
                  <v>2020</v>
                </pt>
                <pt idx="2">
                  <v>2021</v>
                </pt>
                <pt idx="3">
                  <formatCode>#" E"</formatCode>
                  <v>2022</v>
                </pt>
                <pt idx="4">
                  <formatCode>#" E"</formatCode>
                  <v>2023</v>
                </pt>
                <pt idx="5">
                  <formatCode>#" E"</formatCode>
                  <v>2024</v>
                </pt>
                <pt idx="6">
                  <formatCode>#" E"</formatCode>
                  <v>2025</v>
                </pt>
                <pt idx="7">
                  <formatCode>#" E"</formatCode>
                  <v>2026</v>
                </pt>
                <pt idx="8">
                  <formatCode>#" E"</formatCode>
                  <v>2027</v>
                </pt>
              </numCache>
            </numRef>
          </cat>
          <val>
            <numRef>
              <f>Graphs!$C$4:$K$4</f>
              <numCache>
                <formatCode>#,##0.0_);\(#,##0.0\);\-</formatCode>
                <ptCount val="9"/>
                <pt idx="0">
                  <v>5.7835646</v>
                </pt>
                <pt idx="1">
                  <v>7.77700254</v>
                </pt>
                <pt idx="2">
                  <v>13.37972226</v>
                </pt>
                <pt idx="3">
                  <v>17.505970962</v>
                </pt>
                <pt idx="4">
                  <v>20.99027582886199</v>
                </pt>
                <pt idx="5">
                  <v>25.60813651121163</v>
                </pt>
                <pt idx="6">
                  <v>28.42503152744491</v>
                </pt>
                <pt idx="7">
                  <v>31.55178499546385</v>
                </pt>
                <pt idx="8">
                  <v>35.02248134496487</v>
                </pt>
              </numCache>
            </numRef>
          </val>
        </ser>
        <dLbls>
          <showLegendKey val="0"/>
          <showVal val="0"/>
          <showCatName val="0"/>
          <showSerName val="0"/>
          <showPercent val="0"/>
          <showBubbleSize val="0"/>
        </dLbls>
        <gapWidth val="150"/>
        <axId val="92598741"/>
        <axId val="29579791"/>
      </barChart>
      <catAx>
        <axId val="92598741"/>
        <scaling>
          <orientation val="minMax"/>
        </scaling>
        <delete val="0"/>
        <axPos val="b"/>
        <title>
          <tx>
            <rich>
              <a:bodyPr xmlns:a="http://schemas.openxmlformats.org/drawingml/2006/main" rot="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29579791"/>
        <crosses val="autoZero"/>
        <auto val="1"/>
        <lblAlgn val="ctr"/>
        <lblOffset val="100"/>
        <noMultiLvlLbl val="0"/>
      </catAx>
      <valAx>
        <axId val="29579791"/>
        <scaling>
          <orientation val="minMax"/>
        </scaling>
        <delete val="0"/>
        <axPos val="l"/>
        <title>
          <tx>
            <rich>
              <a:bodyPr xmlns:a="http://schemas.openxmlformats.org/drawingml/2006/main" rot="-540000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9259874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plotArea>
      <layout/>
      <lineChart>
        <grouping val="standard"/>
        <varyColors val="0"/>
        <ser>
          <idx val="0"/>
          <order val="0"/>
          <tx>
            <v>Revenue Growth (Y-o-Y)</v>
          </tx>
          <spPr>
            <a:ln xmlns:a="http://schemas.openxmlformats.org/drawingml/2006/main" w="28440">
              <a:solidFill>
                <a:srgbClr val="ED7D31"/>
              </a:solidFill>
              <a:prstDash val="solid"/>
              <a:round/>
            </a:ln>
          </spPr>
          <marker>
            <symbol val="circle"/>
            <size val="5"/>
            <spPr>
              <a:solidFill xmlns:a="http://schemas.openxmlformats.org/drawingml/2006/main">
                <a:srgbClr val="ED7D31"/>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dLblPos val="r"/>
            <showLegendKey val="0"/>
            <showVal val="1"/>
            <showCatName val="0"/>
            <showSerName val="0"/>
            <showPercent val="0"/>
            <showBubbleSize val="1"/>
            <showLeaderLines val="0"/>
          </dLbls>
          <cat>
            <numRef>
              <f>Graphs!$C$3:$K$3</f>
              <numCache>
                <formatCode>#" A"</formatCode>
                <ptCount val="9"/>
                <pt idx="0">
                  <v>2019</v>
                </pt>
                <pt idx="1">
                  <v>2020</v>
                </pt>
                <pt idx="2">
                  <v>2021</v>
                </pt>
                <pt idx="3">
                  <formatCode>#" E"</formatCode>
                  <v>2022</v>
                </pt>
                <pt idx="4">
                  <formatCode>#" E"</formatCode>
                  <v>2023</v>
                </pt>
                <pt idx="5">
                  <formatCode>#" E"</formatCode>
                  <v>2024</v>
                </pt>
                <pt idx="6">
                  <formatCode>#" E"</formatCode>
                  <v>2025</v>
                </pt>
                <pt idx="7">
                  <formatCode>#" E"</formatCode>
                  <v>2026</v>
                </pt>
                <pt idx="8">
                  <formatCode>#" E"</formatCode>
                  <v>2027</v>
                </pt>
              </numCache>
            </numRef>
          </cat>
          <val>
            <numRef>
              <f>Graphs!$C$5:$K$5</f>
              <numCache>
                <formatCode>0.0%</formatCode>
                <ptCount val="9"/>
                <pt idx="1">
                  <v>0.3446728925617948</v>
                </pt>
                <pt idx="2">
                  <v>0.7204214851651571</v>
                </pt>
                <pt idx="3">
                  <v>0.3083956917652788</v>
                </pt>
                <pt idx="4">
                  <v>0.1990352248627243</v>
                </pt>
                <pt idx="5">
                  <v>0.22</v>
                </pt>
                <pt idx="6">
                  <v>0.1100000000000001</v>
                </pt>
                <pt idx="7">
                  <v>0.1100000000000001</v>
                </pt>
                <pt idx="8">
                  <v>0.1100000000000001</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54999038"/>
        <axId val="75446711"/>
      </lineChart>
      <catAx>
        <axId val="54999038"/>
        <scaling>
          <orientation val="minMax"/>
        </scaling>
        <delete val="0"/>
        <axPos val="b"/>
        <title>
          <tx>
            <rich>
              <a:bodyPr xmlns:a="http://schemas.openxmlformats.org/drawingml/2006/main" rot="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75446711"/>
        <crosses val="autoZero"/>
        <auto val="1"/>
        <lblAlgn val="ctr"/>
        <lblOffset val="100"/>
        <noMultiLvlLbl val="0"/>
      </catAx>
      <valAx>
        <axId val="75446711"/>
        <scaling>
          <orientation val="minMax"/>
        </scaling>
        <delete val="0"/>
        <axPos val="l"/>
        <title>
          <tx>
            <rich>
              <a:bodyPr xmlns:a="http://schemas.openxmlformats.org/drawingml/2006/main" rot="-540000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54999038"/>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1A1A1A"/>
              </a:solidFill>
              <a:latin typeface="Verdana"/>
              <a:ea typeface="Calibri"/>
            </a:defRPr>
          </a:pPr>
          <a:r>
            <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200" b="1" strike="noStrike" spc="-1">
                <a:solidFill>
                  <a:srgbClr val="757575"/>
                </a:solidFill>
                <a:latin typeface="Verdana"/>
                <a:ea typeface="Calibri"/>
              </a:defRPr>
            </a:pPr>
            <a:r>
              <a:rPr lang="en-GB" sz="1200" b="1" strike="noStrike" spc="-1">
                <a:solidFill>
                  <a:srgbClr val="757575"/>
                </a:solidFill>
                <a:latin typeface="Verdana"/>
                <a:ea typeface="Calibri"/>
              </a:rPr>
              <a:t>EBITDA (EUR mn)</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v>EBITDA</v>
          </tx>
          <spPr>
            <a:solidFill xmlns:a="http://schemas.openxmlformats.org/drawingml/2006/main">
              <a:srgbClr val="4472C4"/>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dLblPos val="outEnd"/>
            <showLegendKey val="0"/>
            <showVal val="1"/>
            <showCatName val="0"/>
            <showSerName val="0"/>
            <showPercent val="0"/>
            <showBubbleSize val="1"/>
            <showLeaderLines val="0"/>
          </dLbls>
          <cat>
            <numRef>
              <f>Graphs!$C$3:$K$3</f>
              <numCache>
                <formatCode>#" A"</formatCode>
                <ptCount val="9"/>
                <pt idx="0">
                  <v>2019</v>
                </pt>
                <pt idx="1">
                  <v>2020</v>
                </pt>
                <pt idx="2">
                  <v>2021</v>
                </pt>
                <pt idx="3">
                  <formatCode>#" E"</formatCode>
                  <v>2022</v>
                </pt>
                <pt idx="4">
                  <formatCode>#" E"</formatCode>
                  <v>2023</v>
                </pt>
                <pt idx="5">
                  <formatCode>#" E"</formatCode>
                  <v>2024</v>
                </pt>
                <pt idx="6">
                  <formatCode>#" E"</formatCode>
                  <v>2025</v>
                </pt>
                <pt idx="7">
                  <formatCode>#" E"</formatCode>
                  <v>2026</v>
                </pt>
                <pt idx="8">
                  <formatCode>#" E"</formatCode>
                  <v>2027</v>
                </pt>
              </numCache>
            </numRef>
          </cat>
          <val>
            <numRef>
              <f>Graphs!$C$32:$K$32</f>
              <numCache>
                <formatCode>#,##0.0_);\(#,##0.0\);\-</formatCode>
                <ptCount val="9"/>
                <pt idx="0">
                  <v>0</v>
                </pt>
                <pt idx="1">
                  <v>0</v>
                </pt>
                <pt idx="2">
                  <v>0</v>
                </pt>
                <pt idx="3">
                  <v>0</v>
                </pt>
                <pt idx="4">
                  <v>0</v>
                </pt>
                <pt idx="5">
                  <v>0</v>
                </pt>
                <pt idx="6">
                  <v>0</v>
                </pt>
                <pt idx="7">
                  <v>0</v>
                </pt>
                <pt idx="8">
                  <v>0</v>
                </pt>
              </numCache>
            </numRef>
          </val>
        </ser>
        <dLbls>
          <showLegendKey val="0"/>
          <showVal val="0"/>
          <showCatName val="0"/>
          <showSerName val="0"/>
          <showPercent val="0"/>
          <showBubbleSize val="0"/>
        </dLbls>
        <gapWidth val="150"/>
        <axId val="10792462"/>
        <axId val="41283417"/>
      </barChart>
      <catAx>
        <axId val="10792462"/>
        <scaling>
          <orientation val="minMax"/>
        </scaling>
        <delete val="0"/>
        <axPos val="b"/>
        <title>
          <tx>
            <rich>
              <a:bodyPr xmlns:a="http://schemas.openxmlformats.org/drawingml/2006/main" rot="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41283417"/>
        <crosses val="autoZero"/>
        <auto val="1"/>
        <lblAlgn val="ctr"/>
        <lblOffset val="100"/>
        <noMultiLvlLbl val="0"/>
      </catAx>
      <valAx>
        <axId val="41283417"/>
        <scaling>
          <orientation val="minMax"/>
        </scaling>
        <delete val="0"/>
        <axPos val="l"/>
        <title>
          <tx>
            <rich>
              <a:bodyPr xmlns:a="http://schemas.openxmlformats.org/drawingml/2006/main" rot="-540000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1079246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200" b="1" strike="noStrike" spc="-1">
                <a:solidFill>
                  <a:srgbClr val="757575"/>
                </a:solidFill>
                <a:latin typeface="Verdana"/>
                <a:ea typeface="Calibri"/>
              </a:defRPr>
            </a:pPr>
            <a:r>
              <a:rPr lang="en-GB" sz="1200" b="1" strike="noStrike" spc="-1">
                <a:solidFill>
                  <a:srgbClr val="757575"/>
                </a:solidFill>
                <a:latin typeface="Verdana"/>
                <a:ea typeface="Calibri"/>
              </a:rPr>
              <a:t>Net Profit/(Loss) (EUR mn)</a:t>
            </a:r>
          </a:p>
        </rich>
      </tx>
      <layout>
        <manualLayout>
          <xMode val="edge"/>
          <yMode val="edge"/>
          <wMode val="factor"/>
          <hMode val="factor"/>
          <x val="0.305844065918848"/>
          <y val="0.0563803464121598"/>
        </manualLayout>
      </layout>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v>Net Profit/(Loss)</v>
          </tx>
          <spPr>
            <a:solidFill xmlns:a="http://schemas.openxmlformats.org/drawingml/2006/main">
              <a:srgbClr val="4472C4"/>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dLblPos val="outEnd"/>
            <showLegendKey val="0"/>
            <showVal val="1"/>
            <showCatName val="0"/>
            <showSerName val="0"/>
            <showPercent val="0"/>
            <showBubbleSize val="1"/>
            <showLeaderLines val="0"/>
          </dLbls>
          <cat>
            <numRef>
              <f>Graphs!$C$3:$K$3</f>
              <numCache>
                <formatCode>#" A"</formatCode>
                <ptCount val="9"/>
                <pt idx="0">
                  <v>2019</v>
                </pt>
                <pt idx="1">
                  <v>2020</v>
                </pt>
                <pt idx="2">
                  <v>2021</v>
                </pt>
                <pt idx="3">
                  <formatCode>#" E"</formatCode>
                  <v>2022</v>
                </pt>
                <pt idx="4">
                  <formatCode>#" E"</formatCode>
                  <v>2023</v>
                </pt>
                <pt idx="5">
                  <formatCode>#" E"</formatCode>
                  <v>2024</v>
                </pt>
                <pt idx="6">
                  <formatCode>#" E"</formatCode>
                  <v>2025</v>
                </pt>
                <pt idx="7">
                  <formatCode>#" E"</formatCode>
                  <v>2026</v>
                </pt>
                <pt idx="8">
                  <formatCode>#" E"</formatCode>
                  <v>2027</v>
                </pt>
              </numCache>
            </numRef>
          </cat>
          <val>
            <numRef>
              <f>Graphs!$C$49:$K$49</f>
              <numCache>
                <formatCode>#,##0.0_);\(#,##0.0\);\-</formatCode>
                <ptCount val="9"/>
                <pt idx="0">
                  <v>-0.09195379000000001</v>
                </pt>
                <pt idx="1">
                  <v>-0.09387450999999999</v>
                </pt>
                <pt idx="2">
                  <v>-0.53543033</v>
                </pt>
                <pt idx="3">
                  <v>-0.06187199435999999</v>
                </pt>
                <pt idx="4">
                  <v>-0.07148001344183225</v>
                </pt>
                <pt idx="5">
                  <v>-0.0826362859282064</v>
                </pt>
                <pt idx="6">
                  <v>-0.09459608271685153</v>
                </pt>
                <pt idx="7">
                  <v>-0.1073086416566322</v>
                </pt>
                <pt idx="8">
                  <v>-0.1206135816719806</v>
                </pt>
              </numCache>
            </numRef>
          </val>
        </ser>
        <dLbls>
          <showLegendKey val="0"/>
          <showVal val="0"/>
          <showCatName val="0"/>
          <showSerName val="0"/>
          <showPercent val="0"/>
          <showBubbleSize val="0"/>
        </dLbls>
        <gapWidth val="150"/>
        <axId val="69022952"/>
        <axId val="13654262"/>
      </barChart>
      <catAx>
        <axId val="69022952"/>
        <scaling>
          <orientation val="minMax"/>
        </scaling>
        <delete val="0"/>
        <axPos val="b"/>
        <title>
          <tx>
            <rich>
              <a:bodyPr xmlns:a="http://schemas.openxmlformats.org/drawingml/2006/main" rot="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13654262"/>
        <crosses val="autoZero"/>
        <auto val="1"/>
        <lblAlgn val="ctr"/>
        <lblOffset val="100"/>
        <noMultiLvlLbl val="0"/>
      </catAx>
      <valAx>
        <axId val="13654262"/>
        <scaling>
          <orientation val="minMax"/>
        </scaling>
        <delete val="0"/>
        <axPos val="l"/>
        <title>
          <tx>
            <rich>
              <a:bodyPr xmlns:a="http://schemas.openxmlformats.org/drawingml/2006/main" rot="-5400000"/>
              <a:lstStyle xmlns:a="http://schemas.openxmlformats.org/drawingml/2006/main"/>
              <a:p xmlns:a="http://schemas.openxmlformats.org/drawingml/2006/main">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Verdana"/>
                <a:ea typeface="Calibri"/>
              </a:defRPr>
            </a:pPr>
            <a:r>
              <a:t/>
            </a:r>
            <a:endParaRPr lang="en-US"/>
          </a:p>
        </txPr>
        <crossAx val="6902295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 Type="http://schemas.openxmlformats.org/officeDocument/2006/relationships/chart" Target="/xl/charts/chart5.xml" Id="rId4"/></Relationships>
</file>

<file path=xl/drawings/drawing1.xml><?xml version="1.0" encoding="utf-8"?>
<wsDr xmlns="http://schemas.openxmlformats.org/drawingml/2006/spreadsheetDrawing">
  <twoCellAnchor editAs="oneCell">
    <from>
      <col>2</col>
      <colOff>9360</colOff>
      <row>31</row>
      <rowOff>76320</rowOff>
    </from>
    <to>
      <col>5</col>
      <colOff>1083750</colOff>
      <row>54</row>
      <rowOff>123945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editAs="oneCell">
    <from>
      <col>2</col>
      <colOff>0</colOff>
      <row>5</row>
      <rowOff>28440</rowOff>
    </from>
    <to>
      <col>6</col>
      <colOff>385560</colOff>
      <row>17</row>
      <rowOff>36000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2</col>
      <colOff>0</colOff>
      <row>17</row>
      <rowOff>76320</rowOff>
    </from>
    <to>
      <col>6</col>
      <colOff>385560</colOff>
      <row>29</row>
      <rowOff>83880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2</col>
      <colOff>0</colOff>
      <row>33</row>
      <rowOff>104760</rowOff>
    </from>
    <to>
      <col>6</col>
      <colOff>385560</colOff>
      <row>45</row>
      <rowOff>112320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2</col>
      <colOff>0</colOff>
      <row>50</row>
      <rowOff>76320</rowOff>
    </from>
    <to>
      <col>6</col>
      <colOff>385560</colOff>
      <row>62</row>
      <rowOff>55440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hyperlink" Target="http://people.stern.nyu.edu/adamodar/pdfiles/country/illiquidity.pdf?mod=article_inline" TargetMode="External" Id="rId1"/></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Z1000"/>
  <sheetViews>
    <sheetView showGridLines="0" zoomScaleNormal="100" workbookViewId="0">
      <selection activeCell="B13" sqref="B13"/>
    </sheetView>
  </sheetViews>
  <sheetFormatPr baseColWidth="8" defaultColWidth="14.44140625" defaultRowHeight="14.4"/>
  <cols>
    <col width="9.109375" customWidth="1" style="844" min="1" max="1"/>
    <col width="55.5546875" customWidth="1" style="844" min="2" max="2"/>
    <col width="14.33203125" customWidth="1" style="844" min="3" max="6"/>
    <col width="9.109375" customWidth="1" style="844" min="9" max="9"/>
    <col width="14.109375" customWidth="1" style="844" min="10" max="10"/>
    <col width="9.109375" customWidth="1" style="844" min="11" max="26"/>
  </cols>
  <sheetData>
    <row r="1" ht="13.5" customHeight="1" s="844">
      <c r="A1" s="2" t="n"/>
      <c r="B1" s="2" t="n"/>
      <c r="C1" s="3" t="n"/>
      <c r="D1" s="3" t="n"/>
      <c r="E1" s="3" t="n"/>
      <c r="F1" s="3" t="n"/>
      <c r="G1" s="2" t="n"/>
      <c r="H1" s="2" t="n"/>
      <c r="I1" s="2" t="n"/>
      <c r="J1" s="2" t="n"/>
      <c r="K1" s="2" t="n"/>
      <c r="L1" s="2" t="n"/>
      <c r="M1" s="2" t="n"/>
      <c r="N1" s="2" t="n"/>
      <c r="O1" s="2" t="n"/>
      <c r="P1" s="2" t="n"/>
      <c r="Q1" s="2" t="n"/>
      <c r="R1" s="2" t="n"/>
      <c r="S1" s="2" t="n"/>
      <c r="T1" s="2" t="n"/>
      <c r="U1" s="2" t="n"/>
      <c r="V1" s="2" t="n"/>
      <c r="W1" s="2" t="n"/>
      <c r="X1" s="2" t="n"/>
      <c r="Y1" s="2" t="n"/>
      <c r="Z1" s="2" t="n"/>
    </row>
    <row r="2" ht="13.5" customHeight="1" s="844">
      <c r="A2" s="2" t="n"/>
      <c r="B2" s="828" t="inlineStr">
        <is>
          <t xml:space="preserve">Financials </t>
        </is>
      </c>
      <c r="C2" s="4" t="n"/>
      <c r="D2" s="3" t="n"/>
      <c r="E2" s="3" t="n"/>
      <c r="F2" s="3" t="n"/>
      <c r="G2" s="2" t="n"/>
      <c r="H2" s="2" t="n"/>
      <c r="I2" s="2" t="n"/>
      <c r="J2" s="2" t="n"/>
      <c r="K2" s="2" t="n"/>
      <c r="L2" s="2" t="n"/>
      <c r="M2" s="2" t="n"/>
      <c r="N2" s="2" t="n"/>
      <c r="O2" s="2" t="n"/>
      <c r="P2" s="2" t="n"/>
      <c r="Q2" s="2" t="n"/>
      <c r="R2" s="2" t="n"/>
      <c r="S2" s="2" t="n"/>
      <c r="T2" s="2" t="n"/>
      <c r="U2" s="2" t="n"/>
      <c r="V2" s="2" t="n"/>
      <c r="W2" s="2" t="n"/>
      <c r="X2" s="2" t="n"/>
      <c r="Y2" s="2" t="n"/>
      <c r="Z2" s="2" t="n"/>
    </row>
    <row r="3" ht="13.5" customHeight="1" s="844">
      <c r="A3" s="2" t="n"/>
      <c r="B3" s="2" t="n"/>
      <c r="C3" s="3" t="n"/>
      <c r="D3" s="3" t="n"/>
      <c r="E3" s="3" t="n"/>
      <c r="F3" s="3" t="n"/>
      <c r="G3" s="2" t="n"/>
      <c r="H3" s="2" t="n"/>
      <c r="I3" s="2" t="n"/>
      <c r="J3" s="2" t="n"/>
      <c r="K3" s="2" t="n"/>
      <c r="L3" s="2" t="n"/>
      <c r="M3" s="2" t="n"/>
      <c r="N3" s="2" t="n"/>
      <c r="O3" s="2" t="n"/>
      <c r="P3" s="2" t="n"/>
      <c r="Q3" s="2" t="n"/>
      <c r="R3" s="2" t="n"/>
      <c r="S3" s="2" t="n"/>
      <c r="T3" s="2" t="n"/>
      <c r="U3" s="2" t="n"/>
      <c r="V3" s="2" t="n"/>
      <c r="W3" s="2" t="n"/>
      <c r="X3" s="2" t="n"/>
      <c r="Y3" s="2" t="n"/>
      <c r="Z3" s="2" t="n"/>
    </row>
    <row r="4" ht="13.5" customHeight="1" s="844">
      <c r="A4" s="2" t="n"/>
      <c r="B4" s="5" t="n"/>
      <c r="C4" s="3" t="n"/>
      <c r="D4" s="3" t="n"/>
      <c r="E4" s="3" t="n"/>
      <c r="F4" s="3" t="n"/>
      <c r="G4" s="2" t="n"/>
      <c r="H4" s="2" t="n"/>
      <c r="I4" s="2" t="n"/>
      <c r="J4" s="2" t="n"/>
      <c r="K4" s="2" t="n"/>
      <c r="L4" s="2" t="n"/>
      <c r="M4" s="2" t="n"/>
      <c r="N4" s="2" t="n"/>
      <c r="O4" s="2" t="n"/>
      <c r="P4" s="2" t="n"/>
      <c r="Q4" s="2" t="n"/>
      <c r="R4" s="2" t="n"/>
      <c r="S4" s="2" t="n"/>
      <c r="T4" s="2" t="n"/>
      <c r="U4" s="2" t="n"/>
      <c r="V4" s="2" t="n"/>
      <c r="W4" s="2" t="n"/>
      <c r="X4" s="2" t="n"/>
      <c r="Y4" s="2" t="n"/>
      <c r="Z4" s="2" t="n"/>
    </row>
    <row r="5" ht="13.5" customHeight="1" s="844">
      <c r="A5" s="2" t="n"/>
      <c r="B5" s="6" t="inlineStr">
        <is>
          <t>Consolidated Statements Of Operations</t>
        </is>
      </c>
      <c r="C5" s="3" t="n"/>
      <c r="D5" s="3" t="n"/>
      <c r="E5" s="3" t="n"/>
      <c r="F5" s="3" t="n"/>
      <c r="G5" s="7" t="inlineStr">
        <is>
          <t>LFY</t>
        </is>
      </c>
      <c r="H5" s="7" t="inlineStr">
        <is>
          <t xml:space="preserve">LTM </t>
        </is>
      </c>
      <c r="I5" s="2" t="n"/>
      <c r="J5" s="2" t="n"/>
      <c r="K5" s="2" t="n"/>
      <c r="L5" s="2" t="n"/>
      <c r="M5" s="2" t="n"/>
      <c r="N5" s="2" t="n"/>
      <c r="O5" s="2" t="n"/>
      <c r="P5" s="2" t="n"/>
      <c r="Q5" s="2" t="n"/>
      <c r="R5" s="2" t="n"/>
      <c r="S5" s="2" t="n"/>
      <c r="T5" s="2" t="n"/>
      <c r="U5" s="2" t="n"/>
      <c r="V5" s="2" t="n"/>
      <c r="W5" s="2" t="n"/>
      <c r="X5" s="2" t="n"/>
      <c r="Y5" s="2" t="n"/>
      <c r="Z5" s="2" t="n"/>
    </row>
    <row r="6" ht="13.5" customHeight="1" s="844">
      <c r="A6" s="2" t="n"/>
      <c r="B6" s="8" t="n"/>
      <c r="C6" s="9" t="inlineStr">
        <is>
          <t xml:space="preserve">3M </t>
        </is>
      </c>
      <c r="D6" s="9" t="inlineStr">
        <is>
          <t xml:space="preserve">3M </t>
        </is>
      </c>
      <c r="E6" s="9" t="inlineStr">
        <is>
          <t>9M</t>
        </is>
      </c>
      <c r="F6" s="9" t="inlineStr">
        <is>
          <t>9M</t>
        </is>
      </c>
      <c r="G6" s="9" t="inlineStr">
        <is>
          <t>12 M</t>
        </is>
      </c>
      <c r="H6" s="9" t="inlineStr">
        <is>
          <t>12 M</t>
        </is>
      </c>
      <c r="I6" s="2" t="n"/>
      <c r="J6" s="2" t="n"/>
      <c r="K6" s="10" t="n"/>
      <c r="L6" s="2" t="n"/>
      <c r="M6" s="2" t="n"/>
      <c r="N6" s="2" t="n"/>
      <c r="O6" s="2" t="n"/>
      <c r="P6" s="2" t="n"/>
      <c r="Q6" s="2" t="n"/>
      <c r="R6" s="2" t="n"/>
      <c r="S6" s="2" t="n"/>
      <c r="T6" s="2" t="n"/>
      <c r="U6" s="2" t="n"/>
      <c r="V6" s="2" t="n"/>
      <c r="W6" s="2" t="n"/>
      <c r="X6" s="2" t="n"/>
      <c r="Y6" s="2" t="n"/>
      <c r="Z6" s="2" t="n"/>
    </row>
    <row r="7" ht="13.5" customHeight="1" s="844">
      <c r="A7" s="2" t="n"/>
      <c r="B7" s="11" t="inlineStr">
        <is>
          <t>Amounts in thousands, except per share amounts</t>
        </is>
      </c>
      <c r="C7" s="855" t="n">
        <v>44618</v>
      </c>
      <c r="D7" s="855" t="n">
        <v>44254</v>
      </c>
      <c r="E7" s="855" t="n">
        <v>44618</v>
      </c>
      <c r="F7" s="855" t="n">
        <v>44254</v>
      </c>
      <c r="G7" s="855" t="n">
        <v>44345</v>
      </c>
      <c r="H7" s="855">
        <f>E7</f>
        <v/>
      </c>
      <c r="I7" s="2" t="n"/>
      <c r="J7" s="2" t="n"/>
      <c r="K7" s="10" t="n"/>
      <c r="L7" s="2" t="n"/>
      <c r="M7" s="2" t="n"/>
      <c r="N7" s="2" t="n"/>
      <c r="O7" s="2" t="n"/>
      <c r="P7" s="2" t="n"/>
      <c r="Q7" s="2" t="n"/>
      <c r="R7" s="2" t="n"/>
      <c r="S7" s="2" t="n"/>
      <c r="T7" s="2" t="n"/>
      <c r="U7" s="2" t="n"/>
      <c r="V7" s="2" t="n"/>
      <c r="W7" s="2" t="n"/>
      <c r="X7" s="2" t="n"/>
      <c r="Y7" s="2" t="n"/>
      <c r="Z7" s="2" t="n"/>
    </row>
    <row r="8" ht="13.5" customHeight="1" s="844">
      <c r="A8" s="2" t="n"/>
      <c r="B8" s="6" t="inlineStr">
        <is>
          <t>Revenue</t>
        </is>
      </c>
      <c r="C8" s="856" t="n">
        <v>204609</v>
      </c>
      <c r="D8" s="856" t="n">
        <v>156631</v>
      </c>
      <c r="E8" s="856" t="n">
        <v>587987</v>
      </c>
      <c r="F8" s="856" t="n">
        <v>457199</v>
      </c>
      <c r="G8" s="856" t="n">
        <v>629516</v>
      </c>
      <c r="H8" s="856">
        <f>G8-F8+E8</f>
        <v/>
      </c>
      <c r="I8" s="2" t="n"/>
      <c r="J8" s="2" t="n"/>
      <c r="K8" s="2" t="n"/>
      <c r="L8" s="2" t="n"/>
      <c r="M8" s="2" t="n"/>
      <c r="N8" s="2" t="n"/>
      <c r="O8" s="2" t="n"/>
      <c r="P8" s="2" t="n"/>
      <c r="Q8" s="2" t="n"/>
      <c r="R8" s="2" t="n"/>
      <c r="S8" s="2" t="n"/>
      <c r="T8" s="2" t="n"/>
      <c r="U8" s="2" t="n"/>
      <c r="V8" s="2" t="n"/>
      <c r="W8" s="2" t="n"/>
      <c r="X8" s="2" t="n"/>
      <c r="Y8" s="2" t="n"/>
      <c r="Z8" s="2" t="n"/>
    </row>
    <row r="9" ht="13.5" customHeight="1" s="844">
      <c r="A9" s="2" t="n"/>
      <c r="B9" s="14" t="inlineStr">
        <is>
          <t>Direct cost of services</t>
        </is>
      </c>
      <c r="C9" s="15" t="n">
        <v>127815</v>
      </c>
      <c r="D9" s="15" t="n">
        <v>99584</v>
      </c>
      <c r="E9" s="15" t="n">
        <v>361020</v>
      </c>
      <c r="F9" s="15" t="n">
        <v>284078</v>
      </c>
      <c r="G9" s="15" t="n">
        <v>388112</v>
      </c>
      <c r="H9" s="15">
        <f>G9-F9+E9</f>
        <v/>
      </c>
      <c r="I9" s="2" t="n"/>
      <c r="J9" s="2" t="n"/>
      <c r="K9" s="2" t="n"/>
      <c r="L9" s="2" t="n"/>
      <c r="M9" s="2" t="n"/>
      <c r="N9" s="2" t="n"/>
      <c r="O9" s="2" t="n"/>
      <c r="P9" s="2" t="n"/>
      <c r="Q9" s="2" t="n"/>
      <c r="R9" s="2" t="n"/>
      <c r="S9" s="2" t="n"/>
      <c r="T9" s="2" t="n"/>
      <c r="U9" s="2" t="n"/>
      <c r="V9" s="2" t="n"/>
      <c r="W9" s="2" t="n"/>
      <c r="X9" s="2" t="n"/>
      <c r="Y9" s="2" t="n"/>
      <c r="Z9" s="2" t="n"/>
    </row>
    <row r="10" ht="13.5" customHeight="1" s="844">
      <c r="A10" s="2" t="n"/>
      <c r="B10" s="16" t="inlineStr">
        <is>
          <t>Gross profit</t>
        </is>
      </c>
      <c r="C10" s="17">
        <f>C8-C9</f>
        <v/>
      </c>
      <c r="D10" s="17">
        <f>D8-D9</f>
        <v/>
      </c>
      <c r="E10" s="17">
        <f>E8-E9</f>
        <v/>
      </c>
      <c r="F10" s="17">
        <f>F8-F9</f>
        <v/>
      </c>
      <c r="G10" s="17" t="n">
        <v>241404</v>
      </c>
      <c r="H10" s="17">
        <f>G10-F10+E10</f>
        <v/>
      </c>
      <c r="I10" s="2" t="n"/>
      <c r="J10" s="2" t="n"/>
      <c r="K10" s="2" t="n"/>
      <c r="L10" s="2" t="n"/>
      <c r="M10" s="2" t="n"/>
      <c r="N10" s="2" t="n"/>
      <c r="O10" s="2" t="n"/>
      <c r="P10" s="2" t="n"/>
      <c r="Q10" s="2" t="n"/>
      <c r="R10" s="2" t="n"/>
      <c r="S10" s="2" t="n"/>
      <c r="T10" s="2" t="n"/>
      <c r="U10" s="2" t="n"/>
      <c r="V10" s="2" t="n"/>
      <c r="W10" s="2" t="n"/>
      <c r="X10" s="2" t="n"/>
      <c r="Y10" s="2" t="n"/>
      <c r="Z10" s="2" t="n"/>
    </row>
    <row r="11" ht="13.5" customHeight="1" s="844">
      <c r="A11" s="2" t="n"/>
      <c r="B11" s="14" t="inlineStr">
        <is>
          <t>Selling, general and administrative expenses</t>
        </is>
      </c>
      <c r="C11" s="15" t="n">
        <v>57090</v>
      </c>
      <c r="D11" s="15" t="n">
        <v>52838</v>
      </c>
      <c r="E11" s="15" t="n">
        <v>165365</v>
      </c>
      <c r="F11" s="15" t="n">
        <v>158544</v>
      </c>
      <c r="G11" s="15" t="n">
        <v>209326</v>
      </c>
      <c r="H11" s="15">
        <f>G11-F11+E11</f>
        <v/>
      </c>
      <c r="I11" s="2" t="n"/>
      <c r="J11" s="2" t="n"/>
      <c r="K11" s="2" t="n"/>
      <c r="L11" s="2" t="n"/>
      <c r="M11" s="2" t="n"/>
      <c r="N11" s="2" t="n"/>
      <c r="O11" s="2" t="n"/>
      <c r="P11" s="2" t="n"/>
      <c r="Q11" s="2" t="n"/>
      <c r="R11" s="2" t="n"/>
      <c r="S11" s="2" t="n"/>
      <c r="T11" s="2" t="n"/>
      <c r="U11" s="2" t="n"/>
      <c r="V11" s="2" t="n"/>
      <c r="W11" s="2" t="n"/>
      <c r="X11" s="2" t="n"/>
      <c r="Y11" s="2" t="n"/>
      <c r="Z11" s="2" t="n"/>
    </row>
    <row r="12" ht="13.5" customHeight="1" s="844">
      <c r="A12" s="2" t="n"/>
      <c r="B12" s="14" t="inlineStr">
        <is>
          <t>Amortization of intangible assets</t>
        </is>
      </c>
      <c r="C12" s="15" t="n">
        <v>1321</v>
      </c>
      <c r="D12" s="15" t="n">
        <v>1202</v>
      </c>
      <c r="E12" s="15" t="n">
        <v>3608</v>
      </c>
      <c r="F12" s="15" t="n">
        <v>4125</v>
      </c>
      <c r="G12" s="15" t="n">
        <v>5228</v>
      </c>
      <c r="H12" s="15">
        <f>G12-F12+E12</f>
        <v/>
      </c>
      <c r="I12" s="2" t="n"/>
      <c r="J12" s="2" t="n"/>
      <c r="K12" s="2" t="n"/>
      <c r="L12" s="2" t="n"/>
      <c r="M12" s="2" t="n"/>
      <c r="N12" s="2" t="n"/>
      <c r="O12" s="2" t="n"/>
      <c r="P12" s="2" t="n"/>
      <c r="Q12" s="2" t="n"/>
      <c r="R12" s="2" t="n"/>
      <c r="S12" s="2" t="n"/>
      <c r="T12" s="2" t="n"/>
      <c r="U12" s="2" t="n"/>
      <c r="V12" s="2" t="n"/>
      <c r="W12" s="2" t="n"/>
      <c r="X12" s="2" t="n"/>
      <c r="Y12" s="2" t="n"/>
      <c r="Z12" s="2" t="n"/>
    </row>
    <row r="13" ht="13.5" customHeight="1" s="844">
      <c r="A13" s="2" t="n"/>
      <c r="B13" s="14" t="inlineStr">
        <is>
          <t>Depreciation expense</t>
        </is>
      </c>
      <c r="C13" s="15" t="n">
        <v>882</v>
      </c>
      <c r="D13" s="15" t="n">
        <v>963</v>
      </c>
      <c r="E13" s="15" t="n">
        <v>2694</v>
      </c>
      <c r="F13" s="15" t="n">
        <v>2954</v>
      </c>
      <c r="G13" s="15" t="n">
        <v>3897</v>
      </c>
      <c r="H13" s="15">
        <f>G13-F13+E13</f>
        <v/>
      </c>
      <c r="I13" s="2" t="n"/>
      <c r="J13" s="2" t="n"/>
      <c r="K13" s="2" t="n"/>
      <c r="L13" s="2" t="n"/>
      <c r="M13" s="2" t="n"/>
      <c r="N13" s="2" t="n"/>
      <c r="O13" s="2" t="n"/>
      <c r="P13" s="2" t="n"/>
      <c r="Q13" s="2" t="n"/>
      <c r="R13" s="2" t="n"/>
      <c r="S13" s="2" t="n"/>
      <c r="T13" s="2" t="n"/>
      <c r="U13" s="2" t="n"/>
      <c r="V13" s="2" t="n"/>
      <c r="W13" s="2" t="n"/>
      <c r="X13" s="2" t="n"/>
      <c r="Y13" s="2" t="n"/>
      <c r="Z13" s="2" t="n"/>
    </row>
    <row r="14" ht="13.5" customHeight="1" s="844">
      <c r="A14" s="2" t="n"/>
      <c r="B14" s="18" t="inlineStr">
        <is>
          <t>Income from operations</t>
        </is>
      </c>
      <c r="C14" s="17">
        <f>C10-SUM(C11:C13)</f>
        <v/>
      </c>
      <c r="D14" s="17">
        <f>D10-SUM(D11:D13)</f>
        <v/>
      </c>
      <c r="E14" s="17">
        <f>E10-SUM(E11:E13)</f>
        <v/>
      </c>
      <c r="F14" s="17">
        <f>F10-SUM(F11:F13)</f>
        <v/>
      </c>
      <c r="G14" s="17">
        <f>G10-SUM(G11:G13)</f>
        <v/>
      </c>
      <c r="H14" s="17">
        <f>H10-SUM(H11:H13)</f>
        <v/>
      </c>
      <c r="I14" s="2" t="n"/>
      <c r="J14" s="2" t="n"/>
      <c r="K14" s="2" t="n"/>
      <c r="L14" s="2" t="n"/>
      <c r="M14" s="2" t="n"/>
      <c r="N14" s="2" t="n"/>
      <c r="O14" s="2" t="n"/>
      <c r="P14" s="2" t="n"/>
      <c r="Q14" s="2" t="n"/>
      <c r="R14" s="2" t="n"/>
      <c r="S14" s="2" t="n"/>
      <c r="T14" s="2" t="n"/>
      <c r="U14" s="2" t="n"/>
      <c r="V14" s="2" t="n"/>
      <c r="W14" s="2" t="n"/>
      <c r="X14" s="2" t="n"/>
      <c r="Y14" s="2" t="n"/>
      <c r="Z14" s="2" t="n"/>
    </row>
    <row r="15" ht="13.5" customHeight="1" s="844">
      <c r="A15" s="2" t="n"/>
      <c r="B15" s="14" t="inlineStr">
        <is>
          <t>Interest expense, net</t>
        </is>
      </c>
      <c r="C15" s="15" t="n">
        <v>307</v>
      </c>
      <c r="D15" s="15" t="n">
        <v>361</v>
      </c>
      <c r="E15" s="15" t="n">
        <v>744</v>
      </c>
      <c r="F15" s="15" t="n">
        <v>1316</v>
      </c>
      <c r="G15" s="15" t="n">
        <v>1600</v>
      </c>
      <c r="H15" s="15">
        <f>G15-F15+E15</f>
        <v/>
      </c>
      <c r="I15" s="2" t="n"/>
      <c r="J15" s="2" t="n"/>
      <c r="K15" s="2" t="n"/>
      <c r="L15" s="2" t="n"/>
      <c r="M15" s="2" t="n"/>
      <c r="N15" s="2" t="n"/>
      <c r="O15" s="2" t="n"/>
      <c r="P15" s="2" t="n"/>
      <c r="Q15" s="2" t="n"/>
      <c r="R15" s="2" t="n"/>
      <c r="S15" s="2" t="n"/>
      <c r="T15" s="2" t="n"/>
      <c r="U15" s="2" t="n"/>
      <c r="V15" s="2" t="n"/>
      <c r="W15" s="2" t="n"/>
      <c r="X15" s="2" t="n"/>
      <c r="Y15" s="2" t="n"/>
      <c r="Z15" s="2" t="n"/>
    </row>
    <row r="16" ht="13.5" customHeight="1" s="844">
      <c r="A16" s="19" t="n"/>
      <c r="B16" s="20" t="inlineStr">
        <is>
          <t>Other income</t>
        </is>
      </c>
      <c r="C16" s="15" t="n">
        <v>-35</v>
      </c>
      <c r="D16" s="15" t="n">
        <v>-64</v>
      </c>
      <c r="E16" s="15" t="n">
        <v>-653</v>
      </c>
      <c r="F16" s="15" t="n">
        <v>-1069</v>
      </c>
      <c r="G16" s="15" t="n">
        <v>-1331</v>
      </c>
      <c r="H16" s="15">
        <f>G16-F16+E16</f>
        <v/>
      </c>
      <c r="I16" s="19" t="n"/>
      <c r="J16" s="19" t="n"/>
      <c r="K16" s="19" t="n"/>
      <c r="L16" s="19" t="n"/>
      <c r="M16" s="19" t="n"/>
      <c r="N16" s="19" t="n"/>
      <c r="O16" s="19" t="n"/>
      <c r="P16" s="19" t="n"/>
      <c r="Q16" s="19" t="n"/>
      <c r="R16" s="19" t="n"/>
      <c r="S16" s="19" t="n"/>
      <c r="T16" s="19" t="n"/>
      <c r="U16" s="19" t="n"/>
      <c r="V16" s="19" t="n"/>
      <c r="W16" s="19" t="n"/>
      <c r="X16" s="19" t="n"/>
      <c r="Y16" s="19" t="n"/>
      <c r="Z16" s="19" t="n"/>
    </row>
    <row r="17" ht="13.5" customHeight="1" s="844">
      <c r="A17" s="2" t="n"/>
      <c r="B17" s="18" t="inlineStr">
        <is>
          <t>Income before (benefit) provision for income taxes</t>
        </is>
      </c>
      <c r="C17" s="17">
        <f>C14-C15-C16</f>
        <v/>
      </c>
      <c r="D17" s="17">
        <f>D14-D15-D16</f>
        <v/>
      </c>
      <c r="E17" s="17">
        <f>E14-E15-E16</f>
        <v/>
      </c>
      <c r="F17" s="17">
        <f>F14-F15-F16</f>
        <v/>
      </c>
      <c r="G17" s="17">
        <f>G14-G15-G16</f>
        <v/>
      </c>
      <c r="H17" s="17">
        <f>H14-H15-H16</f>
        <v/>
      </c>
      <c r="I17" s="21" t="n"/>
      <c r="J17" s="2" t="n"/>
      <c r="K17" s="2" t="n"/>
      <c r="L17" s="2" t="n"/>
      <c r="M17" s="2" t="n"/>
      <c r="N17" s="2" t="n"/>
      <c r="O17" s="2" t="n"/>
      <c r="P17" s="2" t="n"/>
      <c r="Q17" s="2" t="n"/>
      <c r="R17" s="2" t="n"/>
      <c r="S17" s="2" t="n"/>
      <c r="T17" s="2" t="n"/>
      <c r="U17" s="2" t="n"/>
      <c r="V17" s="2" t="n"/>
      <c r="W17" s="2" t="n"/>
      <c r="X17" s="2" t="n"/>
      <c r="Y17" s="2" t="n"/>
      <c r="Z17" s="2" t="n"/>
    </row>
    <row r="18" ht="13.5" customHeight="1" s="844">
      <c r="A18" s="2" t="n"/>
      <c r="B18" s="14" t="inlineStr">
        <is>
          <t>(Benefit) provision for income taxes</t>
        </is>
      </c>
      <c r="C18" s="15" t="n">
        <v>-2192</v>
      </c>
      <c r="D18" s="15" t="n">
        <v>1057</v>
      </c>
      <c r="E18" s="15" t="n">
        <v>8561</v>
      </c>
      <c r="F18" s="15" t="n">
        <v>5270</v>
      </c>
      <c r="G18" s="15" t="n">
        <v>-2545</v>
      </c>
      <c r="H18" s="15">
        <f>G18-F18+E18</f>
        <v/>
      </c>
      <c r="I18" s="2" t="n"/>
      <c r="J18" s="2" t="n"/>
      <c r="K18" s="2" t="n"/>
      <c r="L18" s="2" t="n"/>
      <c r="M18" s="2" t="n"/>
      <c r="N18" s="2" t="n"/>
      <c r="O18" s="2" t="n"/>
      <c r="P18" s="2" t="n"/>
      <c r="Q18" s="2" t="n"/>
      <c r="R18" s="2" t="n"/>
      <c r="S18" s="2" t="n"/>
      <c r="T18" s="2" t="n"/>
      <c r="U18" s="2" t="n"/>
      <c r="V18" s="2" t="n"/>
      <c r="W18" s="2" t="n"/>
      <c r="X18" s="2" t="n"/>
      <c r="Y18" s="2" t="n"/>
      <c r="Z18" s="2" t="n"/>
    </row>
    <row r="19" ht="13.5" customHeight="1" s="844">
      <c r="A19" s="2" t="n"/>
      <c r="B19" s="18" t="inlineStr">
        <is>
          <t>Net income</t>
        </is>
      </c>
      <c r="C19" s="857">
        <f>C17-C18</f>
        <v/>
      </c>
      <c r="D19" s="857">
        <f>D17-D18</f>
        <v/>
      </c>
      <c r="E19" s="857">
        <f>E17-E18</f>
        <v/>
      </c>
      <c r="F19" s="857">
        <f>F17-F18</f>
        <v/>
      </c>
      <c r="G19" s="857">
        <f>G17-G18</f>
        <v/>
      </c>
      <c r="H19" s="857">
        <f>H17-H18</f>
        <v/>
      </c>
      <c r="I19" s="2" t="n"/>
      <c r="J19" s="2" t="n"/>
      <c r="K19" s="2" t="n"/>
      <c r="L19" s="2" t="n"/>
      <c r="M19" s="2" t="n"/>
      <c r="N19" s="2" t="n"/>
      <c r="O19" s="2" t="n"/>
      <c r="P19" s="2" t="n"/>
      <c r="Q19" s="2" t="n"/>
      <c r="R19" s="2" t="n"/>
      <c r="S19" s="2" t="n"/>
      <c r="T19" s="2" t="n"/>
      <c r="U19" s="2" t="n"/>
      <c r="V19" s="2" t="n"/>
      <c r="W19" s="2" t="n"/>
      <c r="X19" s="2" t="n"/>
      <c r="Y19" s="2" t="n"/>
      <c r="Z19" s="2" t="n"/>
    </row>
    <row r="20" ht="13.5" customHeight="1" s="844">
      <c r="A20" s="2" t="n"/>
      <c r="B20" s="6" t="inlineStr">
        <is>
          <t>Net income per common share:</t>
        </is>
      </c>
      <c r="C20" s="23" t="n"/>
      <c r="D20" s="23" t="n"/>
      <c r="E20" s="23" t="n"/>
      <c r="F20" s="23" t="n"/>
      <c r="G20" s="23" t="n"/>
      <c r="H20" s="23" t="n"/>
      <c r="I20" s="2" t="n"/>
      <c r="J20" s="2" t="n"/>
      <c r="K20" s="2" t="n"/>
      <c r="L20" s="2" t="n"/>
      <c r="M20" s="2" t="n"/>
      <c r="N20" s="2" t="n"/>
      <c r="O20" s="2" t="n"/>
      <c r="P20" s="2" t="n"/>
      <c r="Q20" s="2" t="n"/>
      <c r="R20" s="2" t="n"/>
      <c r="S20" s="2" t="n"/>
      <c r="T20" s="2" t="n"/>
      <c r="U20" s="2" t="n"/>
      <c r="V20" s="2" t="n"/>
      <c r="W20" s="2" t="n"/>
      <c r="X20" s="2" t="n"/>
      <c r="Y20" s="2" t="n"/>
      <c r="Z20" s="2" t="n"/>
    </row>
    <row r="21" ht="13.5" customHeight="1" s="844">
      <c r="A21" s="2" t="n"/>
      <c r="B21" s="14" t="inlineStr">
        <is>
          <t>Basic</t>
        </is>
      </c>
      <c r="C21" s="858">
        <f>C19/C24</f>
        <v/>
      </c>
      <c r="D21" s="858">
        <f>D19/D24</f>
        <v/>
      </c>
      <c r="E21" s="858">
        <f>E19/E24</f>
        <v/>
      </c>
      <c r="F21" s="858">
        <f>F19/F24</f>
        <v/>
      </c>
      <c r="G21" s="858">
        <f>G19/G24</f>
        <v/>
      </c>
      <c r="H21" s="858">
        <f>H19/H24</f>
        <v/>
      </c>
      <c r="I21" s="2" t="n"/>
      <c r="J21" s="2" t="n"/>
      <c r="K21" s="2" t="n"/>
      <c r="L21" s="2" t="n"/>
      <c r="M21" s="2" t="n"/>
      <c r="N21" s="2" t="n"/>
      <c r="O21" s="2" t="n"/>
      <c r="P21" s="2" t="n"/>
      <c r="Q21" s="2" t="n"/>
      <c r="R21" s="2" t="n"/>
      <c r="S21" s="2" t="n"/>
      <c r="T21" s="2" t="n"/>
      <c r="U21" s="2" t="n"/>
      <c r="V21" s="2" t="n"/>
      <c r="W21" s="2" t="n"/>
      <c r="X21" s="2" t="n"/>
      <c r="Y21" s="2" t="n"/>
      <c r="Z21" s="2" t="n"/>
    </row>
    <row r="22" ht="13.5" customHeight="1" s="844">
      <c r="A22" s="2" t="n"/>
      <c r="B22" s="14" t="inlineStr">
        <is>
          <t>Diluted</t>
        </is>
      </c>
      <c r="C22" s="858">
        <f>C19/C25</f>
        <v/>
      </c>
      <c r="D22" s="858">
        <f>D19/D25</f>
        <v/>
      </c>
      <c r="E22" s="858">
        <f>E19/E25</f>
        <v/>
      </c>
      <c r="F22" s="858">
        <f>F19/F25</f>
        <v/>
      </c>
      <c r="G22" s="858">
        <f>G19/G25</f>
        <v/>
      </c>
      <c r="H22" s="858">
        <f>H19/H25</f>
        <v/>
      </c>
      <c r="I22" s="2" t="n"/>
      <c r="J22" s="2" t="n"/>
      <c r="K22" s="2" t="n"/>
      <c r="L22" s="2" t="n"/>
      <c r="M22" s="2" t="n"/>
      <c r="N22" s="2" t="n"/>
      <c r="O22" s="2" t="n"/>
      <c r="P22" s="2" t="n"/>
      <c r="Q22" s="2" t="n"/>
      <c r="R22" s="2" t="n"/>
      <c r="S22" s="2" t="n"/>
      <c r="T22" s="2" t="n"/>
      <c r="U22" s="2" t="n"/>
      <c r="V22" s="2" t="n"/>
      <c r="W22" s="2" t="n"/>
      <c r="X22" s="2" t="n"/>
      <c r="Y22" s="2" t="n"/>
      <c r="Z22" s="2" t="n"/>
    </row>
    <row r="23" ht="13.5" customHeight="1" s="844">
      <c r="A23" s="2" t="n"/>
      <c r="B23" s="6" t="inlineStr">
        <is>
          <t>Weighted average common shares outstanding:</t>
        </is>
      </c>
      <c r="C23" s="23" t="n"/>
      <c r="D23" s="23" t="n"/>
      <c r="E23" s="23" t="n"/>
      <c r="F23" s="23" t="n"/>
      <c r="G23" s="23" t="n"/>
      <c r="H23" s="23" t="n"/>
      <c r="I23" s="2" t="n"/>
      <c r="J23" s="2" t="n"/>
      <c r="K23" s="2" t="n"/>
      <c r="L23" s="2" t="n"/>
      <c r="M23" s="2" t="n"/>
      <c r="N23" s="2" t="n"/>
      <c r="O23" s="2" t="n"/>
      <c r="P23" s="2" t="n"/>
      <c r="Q23" s="2" t="n"/>
      <c r="R23" s="2" t="n"/>
      <c r="S23" s="2" t="n"/>
      <c r="T23" s="2" t="n"/>
      <c r="U23" s="2" t="n"/>
      <c r="V23" s="2" t="n"/>
      <c r="W23" s="2" t="n"/>
      <c r="X23" s="2" t="n"/>
      <c r="Y23" s="2" t="n"/>
      <c r="Z23" s="2" t="n"/>
    </row>
    <row r="24" ht="13.5" customHeight="1" s="844">
      <c r="A24" s="2" t="n"/>
      <c r="B24" s="14" t="inlineStr">
        <is>
          <t>Basic</t>
        </is>
      </c>
      <c r="C24" s="15">
        <f>C32</f>
        <v/>
      </c>
      <c r="D24" s="15">
        <f>D32</f>
        <v/>
      </c>
      <c r="E24" s="15">
        <f>E32</f>
        <v/>
      </c>
      <c r="F24" s="15">
        <f>F32</f>
        <v/>
      </c>
      <c r="G24" s="15">
        <f>G32</f>
        <v/>
      </c>
      <c r="H24" s="15">
        <f>H32</f>
        <v/>
      </c>
      <c r="I24" s="2" t="n"/>
      <c r="J24" s="2" t="n"/>
      <c r="K24" s="2" t="n"/>
      <c r="L24" s="2" t="n"/>
      <c r="M24" s="2" t="n"/>
      <c r="N24" s="2" t="n"/>
      <c r="O24" s="2" t="n"/>
      <c r="P24" s="2" t="n"/>
      <c r="Q24" s="2" t="n"/>
      <c r="R24" s="2" t="n"/>
      <c r="S24" s="2" t="n"/>
      <c r="T24" s="2" t="n"/>
      <c r="U24" s="2" t="n"/>
      <c r="V24" s="2" t="n"/>
      <c r="W24" s="2" t="n"/>
      <c r="X24" s="2" t="n"/>
      <c r="Y24" s="2" t="n"/>
      <c r="Z24" s="2" t="n"/>
    </row>
    <row r="25" ht="13.5" customHeight="1" s="844">
      <c r="A25" s="2" t="n"/>
      <c r="B25" s="14" t="inlineStr">
        <is>
          <t>Diluted</t>
        </is>
      </c>
      <c r="C25" s="15">
        <f>C36</f>
        <v/>
      </c>
      <c r="D25" s="15">
        <f>D36</f>
        <v/>
      </c>
      <c r="E25" s="15">
        <f>E36</f>
        <v/>
      </c>
      <c r="F25" s="15">
        <f>F36</f>
        <v/>
      </c>
      <c r="G25" s="15">
        <f>G36</f>
        <v/>
      </c>
      <c r="H25" s="15">
        <f>H36</f>
        <v/>
      </c>
      <c r="I25" s="2" t="n"/>
      <c r="J25" s="2" t="n"/>
      <c r="K25" s="2" t="n"/>
      <c r="L25" s="2" t="n"/>
      <c r="M25" s="2" t="n"/>
      <c r="N25" s="2" t="n"/>
      <c r="O25" s="2" t="n"/>
      <c r="P25" s="2" t="n"/>
      <c r="Q25" s="2" t="n"/>
      <c r="R25" s="2" t="n"/>
      <c r="S25" s="2" t="n"/>
      <c r="T25" s="2" t="n"/>
      <c r="U25" s="2" t="n"/>
      <c r="V25" s="2" t="n"/>
      <c r="W25" s="2" t="n"/>
      <c r="X25" s="2" t="n"/>
      <c r="Y25" s="2" t="n"/>
      <c r="Z25" s="2" t="n"/>
    </row>
    <row r="26" ht="13.5" customHeight="1" s="844">
      <c r="A26" s="2" t="n"/>
      <c r="B26" s="6" t="inlineStr">
        <is>
          <t>Cash dividends declared per common share</t>
        </is>
      </c>
      <c r="C26" s="859" t="n">
        <v>0.14</v>
      </c>
      <c r="D26" s="859" t="n">
        <v>0.14</v>
      </c>
      <c r="E26" s="859" t="n">
        <v>0.42</v>
      </c>
      <c r="F26" s="859" t="n">
        <v>0.42</v>
      </c>
      <c r="G26" s="859" t="n">
        <v>0.5600000000000001</v>
      </c>
      <c r="H26" s="859" t="n">
        <v>0.5600000000000001</v>
      </c>
      <c r="I26" s="2" t="n"/>
      <c r="J26" s="2" t="n"/>
      <c r="K26" s="2" t="n"/>
      <c r="L26" s="2" t="n"/>
      <c r="M26" s="2" t="n"/>
      <c r="N26" s="2" t="n"/>
      <c r="O26" s="2" t="n"/>
      <c r="P26" s="2" t="n"/>
      <c r="Q26" s="2" t="n"/>
      <c r="R26" s="2" t="n"/>
      <c r="S26" s="2" t="n"/>
      <c r="T26" s="2" t="n"/>
      <c r="U26" s="2" t="n"/>
      <c r="V26" s="2" t="n"/>
      <c r="W26" s="2" t="n"/>
      <c r="X26" s="2" t="n"/>
      <c r="Y26" s="2" t="n"/>
      <c r="Z26" s="2" t="n"/>
    </row>
    <row r="27" ht="13.5" customHeight="1" s="844">
      <c r="A27" s="2" t="n"/>
      <c r="B27" s="2" t="n"/>
      <c r="C27" s="23" t="n"/>
      <c r="D27" s="23" t="n"/>
      <c r="E27" s="23" t="n"/>
      <c r="F27" s="23" t="n"/>
      <c r="G27" s="19" t="n"/>
      <c r="H27" s="19" t="n"/>
      <c r="I27" s="2" t="n"/>
      <c r="J27" s="2" t="n"/>
      <c r="K27" s="2" t="n"/>
      <c r="L27" s="2" t="n"/>
      <c r="M27" s="2" t="n"/>
      <c r="N27" s="2" t="n"/>
      <c r="O27" s="2" t="n"/>
      <c r="P27" s="2" t="n"/>
      <c r="Q27" s="2" t="n"/>
      <c r="R27" s="2" t="n"/>
      <c r="S27" s="2" t="n"/>
      <c r="T27" s="2" t="n"/>
      <c r="U27" s="2" t="n"/>
      <c r="V27" s="2" t="n"/>
      <c r="W27" s="2" t="n"/>
      <c r="X27" s="2" t="n"/>
      <c r="Y27" s="2" t="n"/>
      <c r="Z27" s="2" t="n"/>
    </row>
    <row r="28" ht="13.5" customHeight="1" s="844">
      <c r="A28" s="2" t="n"/>
      <c r="B28" s="8" t="n"/>
      <c r="C28" s="26" t="inlineStr">
        <is>
          <t xml:space="preserve">3M </t>
        </is>
      </c>
      <c r="D28" s="26" t="inlineStr">
        <is>
          <t xml:space="preserve">3M </t>
        </is>
      </c>
      <c r="E28" s="26" t="inlineStr">
        <is>
          <t>9M</t>
        </is>
      </c>
      <c r="F28" s="26" t="inlineStr">
        <is>
          <t>9M</t>
        </is>
      </c>
      <c r="G28" s="26">
        <f>G6</f>
        <v/>
      </c>
      <c r="H28" s="26" t="inlineStr">
        <is>
          <t>LTM</t>
        </is>
      </c>
      <c r="I28" s="2" t="n"/>
      <c r="J28" s="2" t="n"/>
      <c r="K28" s="10" t="n"/>
      <c r="L28" s="2" t="n"/>
      <c r="M28" s="2" t="n"/>
      <c r="N28" s="2" t="n"/>
      <c r="O28" s="2" t="n"/>
      <c r="P28" s="2" t="n"/>
      <c r="Q28" s="2" t="n"/>
      <c r="R28" s="2" t="n"/>
      <c r="S28" s="2" t="n"/>
      <c r="T28" s="2" t="n"/>
      <c r="U28" s="2" t="n"/>
      <c r="V28" s="2" t="n"/>
      <c r="W28" s="2" t="n"/>
      <c r="X28" s="2" t="n"/>
      <c r="Y28" s="2" t="n"/>
      <c r="Z28" s="2" t="n"/>
    </row>
    <row r="29" ht="13.5" customHeight="1" s="844">
      <c r="A29" s="2" t="n"/>
      <c r="B29" s="11" t="inlineStr">
        <is>
          <t>Amounts in thousands, except per share amounts</t>
        </is>
      </c>
      <c r="C29" s="860" t="n">
        <v>44618</v>
      </c>
      <c r="D29" s="860" t="n">
        <v>44254</v>
      </c>
      <c r="E29" s="860" t="n">
        <v>44618</v>
      </c>
      <c r="F29" s="860" t="n">
        <v>44254</v>
      </c>
      <c r="G29" s="860">
        <f>G7</f>
        <v/>
      </c>
      <c r="H29" s="860">
        <f>H7</f>
        <v/>
      </c>
      <c r="I29" s="2" t="n"/>
      <c r="J29" s="2" t="n"/>
      <c r="K29" s="10" t="n"/>
      <c r="L29" s="2" t="n"/>
      <c r="M29" s="2" t="n"/>
      <c r="N29" s="2" t="n"/>
      <c r="O29" s="2" t="n"/>
      <c r="P29" s="2" t="n"/>
      <c r="Q29" s="2" t="n"/>
      <c r="R29" s="2" t="n"/>
      <c r="S29" s="2" t="n"/>
      <c r="T29" s="2" t="n"/>
      <c r="U29" s="2" t="n"/>
      <c r="V29" s="2" t="n"/>
      <c r="W29" s="2" t="n"/>
      <c r="X29" s="2" t="n"/>
      <c r="Y29" s="2" t="n"/>
      <c r="Z29" s="2" t="n"/>
    </row>
    <row r="30" ht="13.5" customHeight="1" s="844">
      <c r="A30" s="2" t="n"/>
      <c r="B30" s="2" t="n"/>
      <c r="C30" s="23" t="n"/>
      <c r="D30" s="23" t="n"/>
      <c r="E30" s="23" t="n"/>
      <c r="F30" s="23" t="n"/>
      <c r="G30" s="23" t="n"/>
      <c r="H30" s="23" t="n"/>
      <c r="I30" s="2" t="n"/>
      <c r="J30" s="2" t="n"/>
      <c r="K30" s="2" t="n"/>
      <c r="L30" s="2" t="n"/>
      <c r="M30" s="2" t="n"/>
      <c r="N30" s="2" t="n"/>
      <c r="O30" s="2" t="n"/>
      <c r="P30" s="2" t="n"/>
      <c r="Q30" s="2" t="n"/>
      <c r="R30" s="2" t="n"/>
      <c r="S30" s="2" t="n"/>
      <c r="T30" s="2" t="n"/>
      <c r="U30" s="2" t="n"/>
      <c r="V30" s="2" t="n"/>
      <c r="W30" s="2" t="n"/>
      <c r="X30" s="2" t="n"/>
      <c r="Y30" s="2" t="n"/>
      <c r="Z30" s="2" t="n"/>
    </row>
    <row r="31" ht="13.5" customHeight="1" s="844">
      <c r="A31" s="2" t="n"/>
      <c r="B31" s="14" t="inlineStr">
        <is>
          <t>Net income</t>
        </is>
      </c>
      <c r="C31" s="861">
        <f>C19</f>
        <v/>
      </c>
      <c r="D31" s="861">
        <f>D19</f>
        <v/>
      </c>
      <c r="E31" s="861">
        <f>E19</f>
        <v/>
      </c>
      <c r="F31" s="861">
        <f>F19</f>
        <v/>
      </c>
      <c r="G31" s="861">
        <f>G19</f>
        <v/>
      </c>
      <c r="H31" s="861">
        <f>H19</f>
        <v/>
      </c>
      <c r="I31" s="2" t="n"/>
      <c r="J31" s="2" t="n"/>
      <c r="K31" s="2" t="n"/>
      <c r="L31" s="2" t="n"/>
      <c r="M31" s="2" t="n"/>
      <c r="N31" s="2" t="n"/>
      <c r="O31" s="2" t="n"/>
      <c r="P31" s="2" t="n"/>
      <c r="Q31" s="2" t="n"/>
      <c r="R31" s="2" t="n"/>
      <c r="S31" s="2" t="n"/>
      <c r="T31" s="2" t="n"/>
      <c r="U31" s="2" t="n"/>
      <c r="V31" s="2" t="n"/>
      <c r="W31" s="2" t="n"/>
      <c r="X31" s="2" t="n"/>
      <c r="Y31" s="2" t="n"/>
      <c r="Z31" s="2" t="n"/>
    </row>
    <row r="32" ht="13.5" customHeight="1" s="844">
      <c r="A32" s="2" t="n"/>
      <c r="B32" s="14" t="inlineStr">
        <is>
          <t>Basic: Weighted average shares</t>
        </is>
      </c>
      <c r="C32" s="15" t="n">
        <v>32738</v>
      </c>
      <c r="D32" s="15" t="n">
        <v>32520</v>
      </c>
      <c r="E32" s="15" t="n">
        <v>32951</v>
      </c>
      <c r="F32" s="15" t="n">
        <v>32353</v>
      </c>
      <c r="G32" s="15" t="n">
        <v>32444</v>
      </c>
      <c r="H32" s="15">
        <f>E32</f>
        <v/>
      </c>
      <c r="I32" s="2" t="n"/>
      <c r="J32" s="2" t="n"/>
      <c r="K32" s="2" t="n"/>
      <c r="L32" s="2" t="n"/>
      <c r="M32" s="2" t="n"/>
      <c r="N32" s="2" t="n"/>
      <c r="O32" s="2" t="n"/>
      <c r="P32" s="2" t="n"/>
      <c r="Q32" s="2" t="n"/>
      <c r="R32" s="2" t="n"/>
      <c r="S32" s="2" t="n"/>
      <c r="T32" s="2" t="n"/>
      <c r="U32" s="2" t="n"/>
      <c r="V32" s="2" t="n"/>
      <c r="W32" s="2" t="n"/>
      <c r="X32" s="2" t="n"/>
      <c r="Y32" s="2" t="n"/>
      <c r="Z32" s="2" t="n"/>
    </row>
    <row r="33" ht="13.5" customHeight="1" s="844">
      <c r="A33" s="2" t="n"/>
      <c r="B33" s="6" t="inlineStr">
        <is>
          <t xml:space="preserve">Diluted Shares </t>
        </is>
      </c>
      <c r="C33" s="23" t="n"/>
      <c r="D33" s="23" t="n"/>
      <c r="E33" s="23" t="n"/>
      <c r="F33" s="23" t="n"/>
      <c r="G33" s="23" t="n"/>
      <c r="H33" s="23" t="n"/>
      <c r="I33" s="2" t="n"/>
      <c r="J33" s="2" t="n"/>
      <c r="K33" s="2" t="n"/>
      <c r="L33" s="2" t="n"/>
      <c r="M33" s="2" t="n"/>
      <c r="N33" s="2" t="n"/>
      <c r="O33" s="2" t="n"/>
      <c r="P33" s="2" t="n"/>
      <c r="Q33" s="2" t="n"/>
      <c r="R33" s="2" t="n"/>
      <c r="S33" s="2" t="n"/>
      <c r="T33" s="2" t="n"/>
      <c r="U33" s="2" t="n"/>
      <c r="V33" s="2" t="n"/>
      <c r="W33" s="2" t="n"/>
      <c r="X33" s="2" t="n"/>
      <c r="Y33" s="2" t="n"/>
      <c r="Z33" s="2" t="n"/>
    </row>
    <row r="34" ht="13.5" customHeight="1" s="844">
      <c r="A34" s="2" t="n"/>
      <c r="B34" s="14" t="inlineStr">
        <is>
          <t>Weighted average shares</t>
        </is>
      </c>
      <c r="C34" s="15">
        <f>C32</f>
        <v/>
      </c>
      <c r="D34" s="15">
        <f>D32</f>
        <v/>
      </c>
      <c r="E34" s="15">
        <f>E32</f>
        <v/>
      </c>
      <c r="F34" s="15">
        <f>F32</f>
        <v/>
      </c>
      <c r="G34" s="15">
        <f>G32</f>
        <v/>
      </c>
      <c r="H34" s="15">
        <f>H32</f>
        <v/>
      </c>
      <c r="I34" s="2" t="n"/>
      <c r="J34" s="2" t="n"/>
      <c r="K34" s="2" t="n"/>
      <c r="L34" s="2" t="n"/>
      <c r="M34" s="2" t="n"/>
      <c r="N34" s="2" t="n"/>
      <c r="O34" s="2" t="n"/>
      <c r="P34" s="2" t="n"/>
      <c r="Q34" s="2" t="n"/>
      <c r="R34" s="2" t="n"/>
      <c r="S34" s="2" t="n"/>
      <c r="T34" s="2" t="n"/>
      <c r="U34" s="2" t="n"/>
      <c r="V34" s="2" t="n"/>
      <c r="W34" s="2" t="n"/>
      <c r="X34" s="2" t="n"/>
      <c r="Y34" s="2" t="n"/>
      <c r="Z34" s="2" t="n"/>
    </row>
    <row r="35" ht="13.5" customHeight="1" s="844">
      <c r="A35" s="2" t="n"/>
      <c r="B35" s="14" t="inlineStr">
        <is>
          <t>Potentially dilutive shares</t>
        </is>
      </c>
      <c r="C35" s="15" t="n">
        <v>637</v>
      </c>
      <c r="D35" s="15" t="n">
        <v>139</v>
      </c>
      <c r="E35" s="15" t="n">
        <v>605</v>
      </c>
      <c r="F35" s="15" t="n">
        <v>69</v>
      </c>
      <c r="G35" s="15" t="n">
        <v>108</v>
      </c>
      <c r="H35" s="15">
        <f>E35</f>
        <v/>
      </c>
      <c r="I35" s="2" t="n"/>
      <c r="J35" s="2" t="n"/>
      <c r="K35" s="2" t="n"/>
      <c r="L35" s="2" t="n"/>
      <c r="M35" s="2" t="n"/>
      <c r="N35" s="2" t="n"/>
      <c r="O35" s="2" t="n"/>
      <c r="P35" s="2" t="n"/>
      <c r="Q35" s="2" t="n"/>
      <c r="R35" s="2" t="n"/>
      <c r="S35" s="2" t="n"/>
      <c r="T35" s="2" t="n"/>
      <c r="U35" s="2" t="n"/>
      <c r="V35" s="2" t="n"/>
      <c r="W35" s="2" t="n"/>
      <c r="X35" s="2" t="n"/>
      <c r="Y35" s="2" t="n"/>
      <c r="Z35" s="2" t="n"/>
    </row>
    <row r="36" ht="13.5" customHeight="1" s="844">
      <c r="A36" s="5" t="n"/>
      <c r="B36" s="18" t="inlineStr">
        <is>
          <t>Total dilutive shares</t>
        </is>
      </c>
      <c r="C36" s="17">
        <f>C34+C35</f>
        <v/>
      </c>
      <c r="D36" s="17">
        <f>D34+D35</f>
        <v/>
      </c>
      <c r="E36" s="17">
        <f>E34+E35</f>
        <v/>
      </c>
      <c r="F36" s="17">
        <f>F34+F35</f>
        <v/>
      </c>
      <c r="G36" s="17" t="n">
        <v>32552</v>
      </c>
      <c r="H36" s="17">
        <f>H34+H35</f>
        <v/>
      </c>
      <c r="I36" s="5" t="n"/>
      <c r="J36" s="5" t="n"/>
      <c r="K36" s="5" t="n"/>
      <c r="L36" s="5" t="n"/>
      <c r="M36" s="5" t="n"/>
      <c r="N36" s="5" t="n"/>
      <c r="O36" s="5" t="n"/>
      <c r="P36" s="5" t="n"/>
      <c r="Q36" s="5" t="n"/>
      <c r="R36" s="5" t="n"/>
      <c r="S36" s="5" t="n"/>
      <c r="T36" s="5" t="n"/>
      <c r="U36" s="5" t="n"/>
      <c r="V36" s="5" t="n"/>
      <c r="W36" s="5" t="n"/>
      <c r="X36" s="5" t="n"/>
      <c r="Y36" s="5" t="n"/>
      <c r="Z36" s="5" t="n"/>
    </row>
    <row r="37" ht="13.5" customHeight="1" s="844">
      <c r="A37" s="2" t="n"/>
      <c r="B37" s="14" t="inlineStr">
        <is>
          <t>Net income per common share</t>
        </is>
      </c>
      <c r="C37" s="23" t="n"/>
      <c r="D37" s="23" t="n"/>
      <c r="E37" s="23" t="n"/>
      <c r="F37" s="23" t="n"/>
      <c r="G37" s="23" t="n"/>
      <c r="H37" s="23" t="n"/>
      <c r="I37" s="2" t="n"/>
      <c r="J37" s="2" t="n"/>
      <c r="K37" s="2" t="n"/>
      <c r="L37" s="2" t="n"/>
      <c r="M37" s="2" t="n"/>
      <c r="N37" s="2" t="n"/>
      <c r="O37" s="2" t="n"/>
      <c r="P37" s="2" t="n"/>
      <c r="Q37" s="2" t="n"/>
      <c r="R37" s="2" t="n"/>
      <c r="S37" s="2" t="n"/>
      <c r="T37" s="2" t="n"/>
      <c r="U37" s="2" t="n"/>
      <c r="V37" s="2" t="n"/>
      <c r="W37" s="2" t="n"/>
      <c r="X37" s="2" t="n"/>
      <c r="Y37" s="2" t="n"/>
      <c r="Z37" s="2" t="n"/>
    </row>
    <row r="38" ht="13.5" customHeight="1" s="844">
      <c r="A38" s="2" t="n"/>
      <c r="B38" s="14" t="inlineStr">
        <is>
          <t>Basic</t>
        </is>
      </c>
      <c r="C38" s="858" t="n">
        <v>0.59</v>
      </c>
      <c r="D38" s="858" t="n">
        <v>0.02</v>
      </c>
      <c r="E38" s="858" t="n">
        <v>1.42</v>
      </c>
      <c r="F38" s="858" t="n">
        <v>0.06</v>
      </c>
      <c r="G38" s="858" t="n">
        <v>0.78</v>
      </c>
      <c r="H38" s="858" t="n">
        <v>0.78</v>
      </c>
      <c r="I38" s="2" t="n"/>
      <c r="J38" s="2" t="n"/>
      <c r="K38" s="2" t="n"/>
      <c r="L38" s="2" t="n"/>
      <c r="M38" s="2" t="n"/>
      <c r="N38" s="2" t="n"/>
      <c r="O38" s="2" t="n"/>
      <c r="P38" s="2" t="n"/>
      <c r="Q38" s="2" t="n"/>
      <c r="R38" s="2" t="n"/>
      <c r="S38" s="2" t="n"/>
      <c r="T38" s="2" t="n"/>
      <c r="U38" s="2" t="n"/>
      <c r="V38" s="2" t="n"/>
      <c r="W38" s="2" t="n"/>
      <c r="X38" s="2" t="n"/>
      <c r="Y38" s="2" t="n"/>
      <c r="Z38" s="2" t="n"/>
    </row>
    <row r="39" ht="13.5" customHeight="1" s="844">
      <c r="A39" s="2" t="n"/>
      <c r="B39" s="14" t="inlineStr">
        <is>
          <t>Dilutive</t>
        </is>
      </c>
      <c r="C39" s="858" t="n">
        <v>0.58</v>
      </c>
      <c r="D39" s="858" t="n">
        <v>0.02</v>
      </c>
      <c r="E39" s="858" t="n">
        <v>1.39</v>
      </c>
      <c r="F39" s="858" t="n">
        <v>0.06</v>
      </c>
      <c r="G39" s="858" t="n">
        <v>0.78</v>
      </c>
      <c r="H39" s="858" t="n">
        <v>0.78</v>
      </c>
      <c r="I39" s="2" t="n"/>
      <c r="J39" s="2" t="n"/>
      <c r="K39" s="2" t="n"/>
      <c r="L39" s="2" t="n"/>
      <c r="M39" s="2" t="n"/>
      <c r="N39" s="2" t="n"/>
      <c r="O39" s="2" t="n"/>
      <c r="P39" s="2" t="n"/>
      <c r="Q39" s="2" t="n"/>
      <c r="R39" s="2" t="n"/>
      <c r="S39" s="2" t="n"/>
      <c r="T39" s="2" t="n"/>
      <c r="U39" s="2" t="n"/>
      <c r="V39" s="2" t="n"/>
      <c r="W39" s="2" t="n"/>
      <c r="X39" s="2" t="n"/>
      <c r="Y39" s="2" t="n"/>
      <c r="Z39" s="2" t="n"/>
    </row>
    <row r="40" ht="13.5" customHeight="1" s="844">
      <c r="A40" s="2" t="n"/>
      <c r="B40" s="14" t="inlineStr">
        <is>
          <t>Anti-dilutive shares not included above</t>
        </is>
      </c>
      <c r="C40" s="15" t="n">
        <v>1924</v>
      </c>
      <c r="D40" s="15" t="n">
        <v>4657</v>
      </c>
      <c r="E40" s="15" t="n">
        <v>2009</v>
      </c>
      <c r="F40" s="15" t="n">
        <v>5200</v>
      </c>
      <c r="G40" s="15" t="n">
        <v>4556</v>
      </c>
      <c r="H40" s="15" t="n">
        <v>4556</v>
      </c>
      <c r="I40" s="2" t="n"/>
      <c r="J40" s="2" t="n"/>
      <c r="K40" s="2" t="n"/>
      <c r="L40" s="2" t="n"/>
      <c r="M40" s="2" t="n"/>
      <c r="N40" s="2" t="n"/>
      <c r="O40" s="2" t="n"/>
      <c r="P40" s="2" t="n"/>
      <c r="Q40" s="2" t="n"/>
      <c r="R40" s="2" t="n"/>
      <c r="S40" s="2" t="n"/>
      <c r="T40" s="2" t="n"/>
      <c r="U40" s="2" t="n"/>
      <c r="V40" s="2" t="n"/>
      <c r="W40" s="2" t="n"/>
      <c r="X40" s="2" t="n"/>
      <c r="Y40" s="2" t="n"/>
      <c r="Z40" s="2" t="n"/>
    </row>
    <row r="41" ht="13.5" customHeight="1" s="844">
      <c r="A41" s="2" t="n"/>
      <c r="B41" s="2" t="n"/>
      <c r="C41" s="23" t="n"/>
      <c r="D41" s="23" t="n"/>
      <c r="E41" s="23" t="n"/>
      <c r="F41" s="23" t="n"/>
      <c r="G41" s="19" t="n"/>
      <c r="H41" s="19" t="n"/>
      <c r="I41" s="2" t="n"/>
      <c r="J41" s="2" t="n"/>
      <c r="K41" s="2" t="n"/>
      <c r="L41" s="2" t="n"/>
      <c r="M41" s="2" t="n"/>
      <c r="N41" s="2" t="n"/>
      <c r="O41" s="2" t="n"/>
      <c r="P41" s="2" t="n"/>
      <c r="Q41" s="2" t="n"/>
      <c r="R41" s="2" t="n"/>
      <c r="S41" s="2" t="n"/>
      <c r="T41" s="2" t="n"/>
      <c r="U41" s="2" t="n"/>
      <c r="V41" s="2" t="n"/>
      <c r="W41" s="2" t="n"/>
      <c r="X41" s="2" t="n"/>
      <c r="Y41" s="2" t="n"/>
      <c r="Z41" s="2" t="n"/>
    </row>
    <row r="42" ht="13.5" customHeight="1" s="844">
      <c r="A42" s="2" t="n"/>
      <c r="B42" s="6" t="inlineStr">
        <is>
          <t xml:space="preserve">Balance Sheet </t>
        </is>
      </c>
      <c r="C42" s="23" t="n"/>
      <c r="D42" s="23" t="n"/>
      <c r="E42" s="23" t="n"/>
      <c r="F42" s="23" t="n"/>
      <c r="G42" s="19" t="n"/>
      <c r="H42" s="19" t="n"/>
      <c r="I42" s="2" t="n"/>
      <c r="J42" s="2" t="n"/>
      <c r="K42" s="2" t="n"/>
      <c r="L42" s="2" t="n"/>
      <c r="M42" s="2" t="n"/>
      <c r="N42" s="2" t="n"/>
      <c r="O42" s="2" t="n"/>
      <c r="P42" s="2" t="n"/>
      <c r="Q42" s="2" t="n"/>
      <c r="R42" s="2" t="n"/>
      <c r="S42" s="2" t="n"/>
      <c r="T42" s="2" t="n"/>
      <c r="U42" s="2" t="n"/>
      <c r="V42" s="2" t="n"/>
      <c r="W42" s="2" t="n"/>
      <c r="X42" s="2" t="n"/>
      <c r="Y42" s="2" t="n"/>
      <c r="Z42" s="2" t="n"/>
    </row>
    <row r="43" ht="13.5" customHeight="1" s="844">
      <c r="A43" s="2" t="n"/>
      <c r="B43" s="11" t="inlineStr">
        <is>
          <t>Amounts in thousands, except per share amounts</t>
        </is>
      </c>
      <c r="C43" s="862" t="n"/>
      <c r="D43" s="862" t="n"/>
      <c r="E43" s="860">
        <f>E29</f>
        <v/>
      </c>
      <c r="F43" s="862" t="n"/>
      <c r="G43" s="860">
        <f>G29</f>
        <v/>
      </c>
      <c r="H43" s="862" t="n"/>
      <c r="I43" s="2" t="n"/>
      <c r="J43" s="2" t="n"/>
      <c r="K43" s="10" t="n"/>
      <c r="L43" s="2" t="n"/>
      <c r="M43" s="2" t="n"/>
      <c r="N43" s="2" t="n"/>
      <c r="O43" s="2" t="n"/>
      <c r="P43" s="2" t="n"/>
      <c r="Q43" s="2" t="n"/>
      <c r="R43" s="2" t="n"/>
      <c r="S43" s="2" t="n"/>
      <c r="T43" s="2" t="n"/>
      <c r="U43" s="2" t="n"/>
      <c r="V43" s="2" t="n"/>
      <c r="W43" s="2" t="n"/>
      <c r="X43" s="2" t="n"/>
      <c r="Y43" s="2" t="n"/>
      <c r="Z43" s="2" t="n"/>
    </row>
    <row r="44" ht="13.5" customHeight="1" s="844">
      <c r="A44" s="2" t="n"/>
      <c r="B44" s="6" t="inlineStr">
        <is>
          <t>ASSETS</t>
        </is>
      </c>
      <c r="C44" s="19" t="n"/>
      <c r="D44" s="19" t="n"/>
      <c r="E44" s="19" t="n"/>
      <c r="F44" s="19" t="n"/>
      <c r="G44" s="19" t="n"/>
      <c r="H44" s="19" t="n"/>
      <c r="I44" s="2" t="n"/>
      <c r="J44" s="2" t="n"/>
      <c r="K44" s="2" t="n"/>
      <c r="L44" s="2" t="n"/>
      <c r="M44" s="2" t="n"/>
      <c r="N44" s="2" t="n"/>
      <c r="O44" s="2" t="n"/>
      <c r="P44" s="2" t="n"/>
      <c r="Q44" s="2" t="n"/>
      <c r="R44" s="2" t="n"/>
      <c r="S44" s="2" t="n"/>
      <c r="T44" s="2" t="n"/>
      <c r="U44" s="2" t="n"/>
      <c r="V44" s="2" t="n"/>
      <c r="W44" s="2" t="n"/>
      <c r="X44" s="2" t="n"/>
      <c r="Y44" s="2" t="n"/>
      <c r="Z44" s="2" t="n"/>
    </row>
    <row r="45" ht="13.5" customHeight="1" s="844">
      <c r="A45" s="2" t="n"/>
      <c r="B45" s="6" t="inlineStr">
        <is>
          <t>Current assets:</t>
        </is>
      </c>
      <c r="C45" s="19" t="n"/>
      <c r="D45" s="19" t="n"/>
      <c r="E45" s="19" t="n"/>
      <c r="F45" s="19" t="n"/>
      <c r="G45" s="19" t="n"/>
      <c r="H45" s="19" t="n"/>
      <c r="I45" s="2" t="n"/>
      <c r="J45" s="2" t="n"/>
      <c r="K45" s="2" t="n"/>
      <c r="L45" s="2" t="n"/>
      <c r="M45" s="2" t="n"/>
      <c r="N45" s="2" t="n"/>
      <c r="O45" s="2" t="n"/>
      <c r="P45" s="2" t="n"/>
      <c r="Q45" s="2" t="n"/>
      <c r="R45" s="2" t="n"/>
      <c r="S45" s="2" t="n"/>
      <c r="T45" s="2" t="n"/>
      <c r="U45" s="2" t="n"/>
      <c r="V45" s="2" t="n"/>
      <c r="W45" s="2" t="n"/>
      <c r="X45" s="2" t="n"/>
      <c r="Y45" s="2" t="n"/>
      <c r="Z45" s="2" t="n"/>
    </row>
    <row r="46" ht="13.5" customHeight="1" s="844">
      <c r="A46" s="2" t="n"/>
      <c r="B46" s="18" t="inlineStr">
        <is>
          <t>Cash and cash equivalents</t>
        </is>
      </c>
      <c r="C46" s="30" t="n"/>
      <c r="D46" s="30" t="n"/>
      <c r="E46" s="863" t="n">
        <v>82189</v>
      </c>
      <c r="F46" s="864" t="n"/>
      <c r="G46" s="863" t="n">
        <v>74391</v>
      </c>
      <c r="H46" s="864" t="n"/>
      <c r="I46" s="2" t="n"/>
      <c r="J46" s="2" t="n"/>
      <c r="K46" s="2" t="n"/>
      <c r="L46" s="2" t="n"/>
      <c r="M46" s="2" t="n"/>
      <c r="N46" s="2" t="n"/>
      <c r="O46" s="2" t="n"/>
      <c r="P46" s="2" t="n"/>
      <c r="Q46" s="2" t="n"/>
      <c r="R46" s="2" t="n"/>
      <c r="S46" s="2" t="n"/>
      <c r="T46" s="2" t="n"/>
      <c r="U46" s="2" t="n"/>
      <c r="V46" s="2" t="n"/>
      <c r="W46" s="2" t="n"/>
      <c r="X46" s="2" t="n"/>
      <c r="Y46" s="2" t="n"/>
      <c r="Z46" s="2" t="n"/>
    </row>
    <row r="47" ht="13.5" customHeight="1" s="844">
      <c r="A47" s="2" t="n"/>
      <c r="B47" s="14" t="inlineStr">
        <is>
          <t>Trade accounts receivable, net of allowance for doubtful accounts of $ 2,064  and $ 2,032  as of February 26, 2022 and May 29, 2021, respectively</t>
        </is>
      </c>
      <c r="C47" s="19" t="n"/>
      <c r="D47" s="19" t="n"/>
      <c r="E47" s="33" t="n">
        <v>150524</v>
      </c>
      <c r="F47" s="19" t="n"/>
      <c r="G47" s="33" t="n">
        <v>116455</v>
      </c>
      <c r="H47" s="19" t="n"/>
      <c r="I47" s="2" t="n"/>
      <c r="J47" s="2" t="n"/>
      <c r="K47" s="2" t="n"/>
      <c r="L47" s="2" t="n"/>
      <c r="M47" s="2" t="n"/>
      <c r="N47" s="2" t="n"/>
      <c r="O47" s="2" t="n"/>
      <c r="P47" s="2" t="n"/>
      <c r="Q47" s="2" t="n"/>
      <c r="R47" s="2" t="n"/>
      <c r="S47" s="2" t="n"/>
      <c r="T47" s="2" t="n"/>
      <c r="U47" s="2" t="n"/>
      <c r="V47" s="2" t="n"/>
      <c r="W47" s="2" t="n"/>
      <c r="X47" s="2" t="n"/>
      <c r="Y47" s="2" t="n"/>
      <c r="Z47" s="2" t="n"/>
    </row>
    <row r="48" ht="13.5" customHeight="1" s="844">
      <c r="A48" s="2" t="n"/>
      <c r="B48" s="14" t="inlineStr">
        <is>
          <t>Prepaid expenses and other current assets</t>
        </is>
      </c>
      <c r="C48" s="19" t="n"/>
      <c r="D48" s="19" t="n"/>
      <c r="E48" s="33" t="n">
        <v>7840</v>
      </c>
      <c r="F48" s="19" t="n"/>
      <c r="G48" s="33" t="n">
        <v>7235</v>
      </c>
      <c r="H48" s="19" t="n"/>
      <c r="I48" s="2" t="n"/>
      <c r="J48" s="2" t="n"/>
      <c r="K48" s="2" t="n"/>
      <c r="L48" s="2" t="n"/>
      <c r="M48" s="2" t="n"/>
      <c r="N48" s="2" t="n"/>
      <c r="O48" s="2" t="n"/>
      <c r="P48" s="2" t="n"/>
      <c r="Q48" s="2" t="n"/>
      <c r="R48" s="2" t="n"/>
      <c r="S48" s="2" t="n"/>
      <c r="T48" s="2" t="n"/>
      <c r="U48" s="2" t="n"/>
      <c r="V48" s="2" t="n"/>
      <c r="W48" s="2" t="n"/>
      <c r="X48" s="2" t="n"/>
      <c r="Y48" s="2" t="n"/>
      <c r="Z48" s="2" t="n"/>
    </row>
    <row r="49" ht="13.5" customHeight="1" s="844">
      <c r="A49" s="2" t="n"/>
      <c r="B49" s="14" t="inlineStr">
        <is>
          <t>Income taxes receivable</t>
        </is>
      </c>
      <c r="C49" s="19" t="n"/>
      <c r="D49" s="19" t="n"/>
      <c r="E49" s="33" t="n">
        <v>37207</v>
      </c>
      <c r="F49" s="19" t="n"/>
      <c r="G49" s="33" t="n">
        <v>37184</v>
      </c>
      <c r="H49" s="19" t="n"/>
      <c r="I49" s="2" t="n"/>
      <c r="J49" s="2" t="n"/>
      <c r="K49" s="2" t="n"/>
      <c r="L49" s="2" t="n"/>
      <c r="M49" s="2" t="n"/>
      <c r="N49" s="2" t="n"/>
      <c r="O49" s="2" t="n"/>
      <c r="P49" s="2" t="n"/>
      <c r="Q49" s="2" t="n"/>
      <c r="R49" s="2" t="n"/>
      <c r="S49" s="2" t="n"/>
      <c r="T49" s="2" t="n"/>
      <c r="U49" s="2" t="n"/>
      <c r="V49" s="2" t="n"/>
      <c r="W49" s="2" t="n"/>
      <c r="X49" s="2" t="n"/>
      <c r="Y49" s="2" t="n"/>
      <c r="Z49" s="2" t="n"/>
    </row>
    <row r="50" ht="13.5" customHeight="1" s="844">
      <c r="A50" s="2" t="n"/>
      <c r="B50" s="18" t="inlineStr">
        <is>
          <t>Total current assets</t>
        </is>
      </c>
      <c r="C50" s="30" t="n"/>
      <c r="D50" s="30" t="n"/>
      <c r="E50" s="34" t="n">
        <v>277760</v>
      </c>
      <c r="F50" s="30" t="n"/>
      <c r="G50" s="34" t="n">
        <v>235265</v>
      </c>
      <c r="H50" s="30" t="n"/>
      <c r="I50" s="2" t="n"/>
      <c r="J50" s="2" t="n"/>
      <c r="K50" s="2" t="n"/>
      <c r="L50" s="2" t="n"/>
      <c r="M50" s="2" t="n"/>
      <c r="N50" s="2" t="n"/>
      <c r="O50" s="2" t="n"/>
      <c r="P50" s="2" t="n"/>
      <c r="Q50" s="2" t="n"/>
      <c r="R50" s="2" t="n"/>
      <c r="S50" s="2" t="n"/>
      <c r="T50" s="2" t="n"/>
      <c r="U50" s="2" t="n"/>
      <c r="V50" s="2" t="n"/>
      <c r="W50" s="2" t="n"/>
      <c r="X50" s="2" t="n"/>
      <c r="Y50" s="2" t="n"/>
      <c r="Z50" s="2" t="n"/>
    </row>
    <row r="51" ht="13.5" customHeight="1" s="844">
      <c r="A51" s="2" t="n"/>
      <c r="B51" s="14" t="inlineStr">
        <is>
          <t>Goodwill</t>
        </is>
      </c>
      <c r="C51" s="19" t="n"/>
      <c r="D51" s="19" t="n"/>
      <c r="E51" s="33" t="n">
        <v>214801</v>
      </c>
      <c r="F51" s="19" t="n"/>
      <c r="G51" s="33" t="n">
        <v>216758</v>
      </c>
      <c r="H51" s="19" t="n"/>
      <c r="I51" s="2" t="n"/>
      <c r="J51" s="2" t="n"/>
      <c r="K51" s="2" t="n"/>
      <c r="L51" s="2" t="n"/>
      <c r="M51" s="2" t="n"/>
      <c r="N51" s="2" t="n"/>
      <c r="O51" s="2" t="n"/>
      <c r="P51" s="2" t="n"/>
      <c r="Q51" s="2" t="n"/>
      <c r="R51" s="2" t="n"/>
      <c r="S51" s="2" t="n"/>
      <c r="T51" s="2" t="n"/>
      <c r="U51" s="2" t="n"/>
      <c r="V51" s="2" t="n"/>
      <c r="W51" s="2" t="n"/>
      <c r="X51" s="2" t="n"/>
      <c r="Y51" s="2" t="n"/>
      <c r="Z51" s="2" t="n"/>
    </row>
    <row r="52" ht="13.5" customHeight="1" s="844">
      <c r="A52" s="2" t="n"/>
      <c r="B52" s="14" t="inlineStr">
        <is>
          <t>Intangible assets, net</t>
        </is>
      </c>
      <c r="C52" s="19" t="n"/>
      <c r="D52" s="19" t="n"/>
      <c r="E52" s="33" t="n">
        <v>18047</v>
      </c>
      <c r="F52" s="19" t="n"/>
      <c r="G52" s="33" t="n">
        <v>20240</v>
      </c>
      <c r="H52" s="19" t="n"/>
      <c r="I52" s="2" t="n"/>
      <c r="J52" s="2" t="n"/>
      <c r="K52" s="2" t="n"/>
      <c r="L52" s="2" t="n"/>
      <c r="M52" s="2" t="n"/>
      <c r="N52" s="2" t="n"/>
      <c r="O52" s="2" t="n"/>
      <c r="P52" s="2" t="n"/>
      <c r="Q52" s="2" t="n"/>
      <c r="R52" s="2" t="n"/>
      <c r="S52" s="2" t="n"/>
      <c r="T52" s="2" t="n"/>
      <c r="U52" s="2" t="n"/>
      <c r="V52" s="2" t="n"/>
      <c r="W52" s="2" t="n"/>
      <c r="X52" s="2" t="n"/>
      <c r="Y52" s="2" t="n"/>
      <c r="Z52" s="2" t="n"/>
    </row>
    <row r="53" ht="13.5" customHeight="1" s="844">
      <c r="A53" s="2" t="n"/>
      <c r="B53" s="14" t="inlineStr">
        <is>
          <t>Property and equipment, net</t>
        </is>
      </c>
      <c r="C53" s="19" t="n"/>
      <c r="D53" s="19" t="n"/>
      <c r="E53" s="33" t="n">
        <v>18505</v>
      </c>
      <c r="F53" s="19" t="n"/>
      <c r="G53" s="33" t="n">
        <v>20543</v>
      </c>
      <c r="H53" s="19" t="n"/>
      <c r="I53" s="2" t="n"/>
      <c r="J53" s="2" t="n"/>
      <c r="K53" s="2" t="n"/>
      <c r="L53" s="2" t="n"/>
      <c r="M53" s="2" t="n"/>
      <c r="N53" s="2" t="n"/>
      <c r="O53" s="2" t="n"/>
      <c r="P53" s="2" t="n"/>
      <c r="Q53" s="2" t="n"/>
      <c r="R53" s="2" t="n"/>
      <c r="S53" s="2" t="n"/>
      <c r="T53" s="2" t="n"/>
      <c r="U53" s="2" t="n"/>
      <c r="V53" s="2" t="n"/>
      <c r="W53" s="2" t="n"/>
      <c r="X53" s="2" t="n"/>
      <c r="Y53" s="2" t="n"/>
      <c r="Z53" s="2" t="n"/>
    </row>
    <row r="54" ht="13.5" customHeight="1" s="844">
      <c r="A54" s="2" t="n"/>
      <c r="B54" s="14" t="inlineStr">
        <is>
          <t>Operating right-of-use assets</t>
        </is>
      </c>
      <c r="C54" s="19" t="n"/>
      <c r="D54" s="19" t="n"/>
      <c r="E54" s="33" t="n">
        <v>19632</v>
      </c>
      <c r="F54" s="19" t="n"/>
      <c r="G54" s="33" t="n">
        <v>24655</v>
      </c>
      <c r="H54" s="19" t="n"/>
      <c r="I54" s="2" t="n"/>
      <c r="J54" s="2" t="n"/>
      <c r="K54" s="2" t="n"/>
      <c r="L54" s="2" t="n"/>
      <c r="M54" s="2" t="n"/>
      <c r="N54" s="2" t="n"/>
      <c r="O54" s="2" t="n"/>
      <c r="P54" s="2" t="n"/>
      <c r="Q54" s="2" t="n"/>
      <c r="R54" s="2" t="n"/>
      <c r="S54" s="2" t="n"/>
      <c r="T54" s="2" t="n"/>
      <c r="U54" s="2" t="n"/>
      <c r="V54" s="2" t="n"/>
      <c r="W54" s="2" t="n"/>
      <c r="X54" s="2" t="n"/>
      <c r="Y54" s="2" t="n"/>
      <c r="Z54" s="2" t="n"/>
    </row>
    <row r="55" ht="13.5" customHeight="1" s="844">
      <c r="A55" s="2" t="n"/>
      <c r="B55" s="14" t="inlineStr">
        <is>
          <t>Deferred income taxes</t>
        </is>
      </c>
      <c r="C55" s="19" t="n"/>
      <c r="D55" s="19" t="n"/>
      <c r="E55" s="33" t="n">
        <v>8771</v>
      </c>
      <c r="F55" s="19" t="n"/>
      <c r="G55" s="33" t="n">
        <v>1691</v>
      </c>
      <c r="H55" s="19" t="n"/>
      <c r="I55" s="2" t="n"/>
      <c r="J55" s="2" t="n"/>
      <c r="K55" s="2" t="n"/>
      <c r="L55" s="2" t="n"/>
      <c r="M55" s="2" t="n"/>
      <c r="N55" s="2" t="n"/>
      <c r="O55" s="2" t="n"/>
      <c r="P55" s="2" t="n"/>
      <c r="Q55" s="2" t="n"/>
      <c r="R55" s="2" t="n"/>
      <c r="S55" s="2" t="n"/>
      <c r="T55" s="2" t="n"/>
      <c r="U55" s="2" t="n"/>
      <c r="V55" s="2" t="n"/>
      <c r="W55" s="2" t="n"/>
      <c r="X55" s="2" t="n"/>
      <c r="Y55" s="2" t="n"/>
      <c r="Z55" s="2" t="n"/>
    </row>
    <row r="56" ht="13.5" customHeight="1" s="844">
      <c r="A56" s="2" t="n"/>
      <c r="B56" s="14" t="inlineStr">
        <is>
          <t>Other assets</t>
        </is>
      </c>
      <c r="C56" s="19" t="n"/>
      <c r="D56" s="19" t="n"/>
      <c r="E56" s="33" t="n">
        <v>2222</v>
      </c>
      <c r="F56" s="19" t="n"/>
      <c r="G56" s="33" t="n">
        <v>1492</v>
      </c>
      <c r="H56" s="19" t="n"/>
      <c r="I56" s="2" t="n"/>
      <c r="J56" s="2" t="n"/>
      <c r="K56" s="2" t="n"/>
      <c r="L56" s="2" t="n"/>
      <c r="M56" s="2" t="n"/>
      <c r="N56" s="2" t="n"/>
      <c r="O56" s="2" t="n"/>
      <c r="P56" s="2" t="n"/>
      <c r="Q56" s="2" t="n"/>
      <c r="R56" s="2" t="n"/>
      <c r="S56" s="2" t="n"/>
      <c r="T56" s="2" t="n"/>
      <c r="U56" s="2" t="n"/>
      <c r="V56" s="2" t="n"/>
      <c r="W56" s="2" t="n"/>
      <c r="X56" s="2" t="n"/>
      <c r="Y56" s="2" t="n"/>
      <c r="Z56" s="2" t="n"/>
    </row>
    <row r="57" ht="13.5" customHeight="1" s="844">
      <c r="A57" s="5" t="n"/>
      <c r="B57" s="18" t="inlineStr">
        <is>
          <t>Total assets</t>
        </is>
      </c>
      <c r="C57" s="30" t="n"/>
      <c r="D57" s="30" t="n"/>
      <c r="E57" s="863" t="n">
        <v>559738</v>
      </c>
      <c r="F57" s="864" t="n"/>
      <c r="G57" s="863" t="n">
        <v>520644</v>
      </c>
      <c r="H57" s="30" t="n"/>
      <c r="I57" s="5" t="n"/>
      <c r="J57" s="5" t="n"/>
      <c r="K57" s="5" t="n"/>
      <c r="L57" s="5" t="n"/>
      <c r="M57" s="5" t="n"/>
      <c r="N57" s="5" t="n"/>
      <c r="O57" s="5" t="n"/>
      <c r="P57" s="5" t="n"/>
      <c r="Q57" s="5" t="n"/>
      <c r="R57" s="5" t="n"/>
      <c r="S57" s="5" t="n"/>
      <c r="T57" s="5" t="n"/>
      <c r="U57" s="5" t="n"/>
      <c r="V57" s="5" t="n"/>
      <c r="W57" s="5" t="n"/>
      <c r="X57" s="5" t="n"/>
      <c r="Y57" s="5" t="n"/>
      <c r="Z57" s="5" t="n"/>
    </row>
    <row r="58" ht="13.5" customHeight="1" s="844">
      <c r="A58" s="2" t="n"/>
      <c r="B58" s="2" t="n"/>
      <c r="C58" s="19" t="n"/>
      <c r="D58" s="19" t="n"/>
      <c r="E58" s="19" t="n"/>
      <c r="F58" s="19" t="n"/>
      <c r="G58" s="19" t="n"/>
      <c r="H58" s="19" t="n"/>
      <c r="I58" s="2" t="n"/>
      <c r="J58" s="2" t="n"/>
      <c r="K58" s="2" t="n"/>
      <c r="L58" s="2" t="n"/>
      <c r="M58" s="2" t="n"/>
      <c r="N58" s="2" t="n"/>
      <c r="O58" s="2" t="n"/>
      <c r="P58" s="2" t="n"/>
      <c r="Q58" s="2" t="n"/>
      <c r="R58" s="2" t="n"/>
      <c r="S58" s="2" t="n"/>
      <c r="T58" s="2" t="n"/>
      <c r="U58" s="2" t="n"/>
      <c r="V58" s="2" t="n"/>
      <c r="W58" s="2" t="n"/>
      <c r="X58" s="2" t="n"/>
      <c r="Y58" s="2" t="n"/>
      <c r="Z58" s="2" t="n"/>
    </row>
    <row r="59" ht="13.5" customHeight="1" s="844">
      <c r="A59" s="2" t="n"/>
      <c r="B59" s="6" t="inlineStr">
        <is>
          <t>LIABILITIES AND STOCKHOLDERS’ EQUITY</t>
        </is>
      </c>
      <c r="C59" s="19" t="n"/>
      <c r="D59" s="19" t="n"/>
      <c r="E59" s="19" t="n"/>
      <c r="F59" s="19" t="n"/>
      <c r="G59" s="19" t="n"/>
      <c r="H59" s="19" t="n"/>
      <c r="I59" s="2" t="n"/>
      <c r="J59" s="2" t="n"/>
      <c r="K59" s="2" t="n"/>
      <c r="L59" s="2" t="n"/>
      <c r="M59" s="2" t="n"/>
      <c r="N59" s="2" t="n"/>
      <c r="O59" s="2" t="n"/>
      <c r="P59" s="2" t="n"/>
      <c r="Q59" s="2" t="n"/>
      <c r="R59" s="2" t="n"/>
      <c r="S59" s="2" t="n"/>
      <c r="T59" s="2" t="n"/>
      <c r="U59" s="2" t="n"/>
      <c r="V59" s="2" t="n"/>
      <c r="W59" s="2" t="n"/>
      <c r="X59" s="2" t="n"/>
      <c r="Y59" s="2" t="n"/>
      <c r="Z59" s="2" t="n"/>
    </row>
    <row r="60" ht="13.5" customHeight="1" s="844">
      <c r="A60" s="2" t="n"/>
      <c r="B60" s="14" t="inlineStr">
        <is>
          <t>Current liabilities:</t>
        </is>
      </c>
      <c r="C60" s="19" t="n"/>
      <c r="D60" s="19" t="n"/>
      <c r="E60" s="19" t="n"/>
      <c r="F60" s="19" t="n"/>
      <c r="G60" s="19" t="n"/>
      <c r="H60" s="19" t="n"/>
      <c r="I60" s="2" t="n"/>
      <c r="J60" s="2" t="n"/>
      <c r="K60" s="2" t="n"/>
      <c r="L60" s="2" t="n"/>
      <c r="M60" s="2" t="n"/>
      <c r="N60" s="2" t="n"/>
      <c r="O60" s="2" t="n"/>
      <c r="P60" s="2" t="n"/>
      <c r="Q60" s="2" t="n"/>
      <c r="R60" s="2" t="n"/>
      <c r="S60" s="2" t="n"/>
      <c r="T60" s="2" t="n"/>
      <c r="U60" s="2" t="n"/>
      <c r="V60" s="2" t="n"/>
      <c r="W60" s="2" t="n"/>
      <c r="X60" s="2" t="n"/>
      <c r="Y60" s="2" t="n"/>
      <c r="Z60" s="2" t="n"/>
    </row>
    <row r="61" ht="13.5" customHeight="1" s="844">
      <c r="A61" s="2" t="n"/>
      <c r="B61" s="14" t="inlineStr">
        <is>
          <t>Accounts payable and accrued expenses</t>
        </is>
      </c>
      <c r="C61" s="19" t="n"/>
      <c r="D61" s="19" t="n"/>
      <c r="E61" s="865" t="n">
        <v>17768</v>
      </c>
      <c r="F61" s="866" t="n"/>
      <c r="G61" s="865" t="n">
        <v>15987</v>
      </c>
      <c r="H61" s="19" t="n"/>
      <c r="I61" s="2" t="n"/>
      <c r="J61" s="2" t="n"/>
      <c r="K61" s="2" t="n"/>
      <c r="L61" s="2" t="n"/>
      <c r="M61" s="2" t="n"/>
      <c r="N61" s="2" t="n"/>
      <c r="O61" s="2" t="n"/>
      <c r="P61" s="2" t="n"/>
      <c r="Q61" s="2" t="n"/>
      <c r="R61" s="2" t="n"/>
      <c r="S61" s="2" t="n"/>
      <c r="T61" s="2" t="n"/>
      <c r="U61" s="2" t="n"/>
      <c r="V61" s="2" t="n"/>
      <c r="W61" s="2" t="n"/>
      <c r="X61" s="2" t="n"/>
      <c r="Y61" s="2" t="n"/>
      <c r="Z61" s="2" t="n"/>
    </row>
    <row r="62" ht="13.5" customHeight="1" s="844">
      <c r="A62" s="2" t="n"/>
      <c r="B62" s="14" t="inlineStr">
        <is>
          <t>Accrued salaries and related obligations</t>
        </is>
      </c>
      <c r="C62" s="19" t="n"/>
      <c r="D62" s="19" t="n"/>
      <c r="E62" s="33" t="n">
        <v>78246</v>
      </c>
      <c r="F62" s="19" t="n"/>
      <c r="G62" s="33" t="n">
        <v>55513</v>
      </c>
      <c r="H62" s="19" t="n"/>
      <c r="I62" s="2" t="n"/>
      <c r="J62" s="2" t="n"/>
      <c r="K62" s="2" t="n"/>
      <c r="L62" s="2" t="n"/>
      <c r="M62" s="2" t="n"/>
      <c r="N62" s="2" t="n"/>
      <c r="O62" s="2" t="n"/>
      <c r="P62" s="2" t="n"/>
      <c r="Q62" s="2" t="n"/>
      <c r="R62" s="2" t="n"/>
      <c r="S62" s="2" t="n"/>
      <c r="T62" s="2" t="n"/>
      <c r="U62" s="2" t="n"/>
      <c r="V62" s="2" t="n"/>
      <c r="W62" s="2" t="n"/>
      <c r="X62" s="2" t="n"/>
      <c r="Y62" s="2" t="n"/>
      <c r="Z62" s="2" t="n"/>
    </row>
    <row r="63" ht="13.5" customHeight="1" s="844">
      <c r="A63" s="2" t="n"/>
      <c r="B63" s="14" t="inlineStr">
        <is>
          <t>Operating lease liabilities, current</t>
        </is>
      </c>
      <c r="C63" s="19" t="n"/>
      <c r="D63" s="19" t="n"/>
      <c r="E63" s="33" t="n">
        <v>8788</v>
      </c>
      <c r="F63" s="19" t="n"/>
      <c r="G63" s="33" t="n">
        <v>10206</v>
      </c>
      <c r="H63" s="19" t="n"/>
      <c r="I63" s="2" t="n"/>
      <c r="J63" s="2" t="n"/>
      <c r="K63" s="2" t="n"/>
      <c r="L63" s="2" t="n"/>
      <c r="M63" s="2" t="n"/>
      <c r="N63" s="2" t="n"/>
      <c r="O63" s="2" t="n"/>
      <c r="P63" s="2" t="n"/>
      <c r="Q63" s="2" t="n"/>
      <c r="R63" s="2" t="n"/>
      <c r="S63" s="2" t="n"/>
      <c r="T63" s="2" t="n"/>
      <c r="U63" s="2" t="n"/>
      <c r="V63" s="2" t="n"/>
      <c r="W63" s="2" t="n"/>
      <c r="X63" s="2" t="n"/>
      <c r="Y63" s="2" t="n"/>
      <c r="Z63" s="2" t="n"/>
    </row>
    <row r="64" ht="13.5" customHeight="1" s="844">
      <c r="A64" s="2" t="n"/>
      <c r="B64" s="14" t="inlineStr">
        <is>
          <t>Contingent consideration liabilities</t>
        </is>
      </c>
      <c r="C64" s="19" t="n"/>
      <c r="D64" s="19" t="n"/>
      <c r="E64" s="20" t="inlineStr">
        <is>
          <t>-</t>
        </is>
      </c>
      <c r="F64" s="19" t="n"/>
      <c r="G64" s="33" t="n">
        <v>7129</v>
      </c>
      <c r="H64" s="19" t="n"/>
      <c r="I64" s="2" t="n"/>
      <c r="J64" s="2" t="n"/>
      <c r="K64" s="2" t="n"/>
      <c r="L64" s="2" t="n"/>
      <c r="M64" s="2" t="n"/>
      <c r="N64" s="2" t="n"/>
      <c r="O64" s="2" t="n"/>
      <c r="P64" s="2" t="n"/>
      <c r="Q64" s="2" t="n"/>
      <c r="R64" s="2" t="n"/>
      <c r="S64" s="2" t="n"/>
      <c r="T64" s="2" t="n"/>
      <c r="U64" s="2" t="n"/>
      <c r="V64" s="2" t="n"/>
      <c r="W64" s="2" t="n"/>
      <c r="X64" s="2" t="n"/>
      <c r="Y64" s="2" t="n"/>
      <c r="Z64" s="2" t="n"/>
    </row>
    <row r="65" ht="13.5" customHeight="1" s="844">
      <c r="A65" s="2" t="n"/>
      <c r="B65" s="14" t="inlineStr">
        <is>
          <t>Other liabilities</t>
        </is>
      </c>
      <c r="C65" s="19" t="n"/>
      <c r="D65" s="19" t="n"/>
      <c r="E65" s="33" t="n">
        <v>10836</v>
      </c>
      <c r="F65" s="19" t="n"/>
      <c r="G65" s="33" t="n">
        <v>12071</v>
      </c>
      <c r="H65" s="19" t="n"/>
      <c r="I65" s="2" t="n"/>
      <c r="J65" s="2" t="n"/>
      <c r="K65" s="2" t="n"/>
      <c r="L65" s="2" t="n"/>
      <c r="M65" s="2" t="n"/>
      <c r="N65" s="2" t="n"/>
      <c r="O65" s="2" t="n"/>
      <c r="P65" s="2" t="n"/>
      <c r="Q65" s="2" t="n"/>
      <c r="R65" s="2" t="n"/>
      <c r="S65" s="2" t="n"/>
      <c r="T65" s="2" t="n"/>
      <c r="U65" s="2" t="n"/>
      <c r="V65" s="2" t="n"/>
      <c r="W65" s="2" t="n"/>
      <c r="X65" s="2" t="n"/>
      <c r="Y65" s="2" t="n"/>
      <c r="Z65" s="2" t="n"/>
    </row>
    <row r="66" ht="13.5" customHeight="1" s="844">
      <c r="A66" s="2" t="n"/>
      <c r="B66" s="18" t="inlineStr">
        <is>
          <t>Total current liabilities</t>
        </is>
      </c>
      <c r="C66" s="30" t="n"/>
      <c r="D66" s="30" t="n"/>
      <c r="E66" s="34" t="n">
        <v>115638</v>
      </c>
      <c r="F66" s="30" t="n"/>
      <c r="G66" s="34" t="n">
        <v>100906</v>
      </c>
      <c r="H66" s="30" t="n"/>
      <c r="I66" s="2" t="n"/>
      <c r="J66" s="2" t="n"/>
      <c r="K66" s="2" t="n"/>
      <c r="L66" s="2" t="n"/>
      <c r="M66" s="2" t="n"/>
      <c r="N66" s="2" t="n"/>
      <c r="O66" s="2" t="n"/>
      <c r="P66" s="2" t="n"/>
      <c r="Q66" s="2" t="n"/>
      <c r="R66" s="2" t="n"/>
      <c r="S66" s="2" t="n"/>
      <c r="T66" s="2" t="n"/>
      <c r="U66" s="2" t="n"/>
      <c r="V66" s="2" t="n"/>
      <c r="W66" s="2" t="n"/>
      <c r="X66" s="2" t="n"/>
      <c r="Y66" s="2" t="n"/>
      <c r="Z66" s="2" t="n"/>
    </row>
    <row r="67" ht="13.5" customHeight="1" s="844">
      <c r="A67" s="2" t="n"/>
      <c r="B67" s="14" t="inlineStr">
        <is>
          <t>Long-term debt</t>
        </is>
      </c>
      <c r="C67" s="19" t="n"/>
      <c r="D67" s="19" t="n"/>
      <c r="E67" s="33" t="n">
        <v>54000</v>
      </c>
      <c r="F67" s="19" t="n"/>
      <c r="G67" s="33" t="n">
        <v>43000</v>
      </c>
      <c r="H67" s="19" t="n"/>
      <c r="I67" s="2" t="n"/>
      <c r="J67" s="2" t="n"/>
      <c r="K67" s="2" t="n"/>
      <c r="L67" s="2" t="n"/>
      <c r="M67" s="2" t="n"/>
      <c r="N67" s="2" t="n"/>
      <c r="O67" s="2" t="n"/>
      <c r="P67" s="2" t="n"/>
      <c r="Q67" s="2" t="n"/>
      <c r="R67" s="2" t="n"/>
      <c r="S67" s="2" t="n"/>
      <c r="T67" s="2" t="n"/>
      <c r="U67" s="2" t="n"/>
      <c r="V67" s="2" t="n"/>
      <c r="W67" s="2" t="n"/>
      <c r="X67" s="2" t="n"/>
      <c r="Y67" s="2" t="n"/>
      <c r="Z67" s="2" t="n"/>
    </row>
    <row r="68" ht="13.5" customHeight="1" s="844">
      <c r="A68" s="2" t="n"/>
      <c r="B68" s="14" t="inlineStr">
        <is>
          <t>Operating lease liabilities, noncurrent</t>
        </is>
      </c>
      <c r="C68" s="19" t="n"/>
      <c r="D68" s="19" t="n"/>
      <c r="E68" s="33" t="n">
        <v>15390</v>
      </c>
      <c r="F68" s="19" t="n"/>
      <c r="G68" s="33" t="n">
        <v>20740</v>
      </c>
      <c r="H68" s="19" t="n"/>
      <c r="I68" s="2" t="n"/>
      <c r="J68" s="2" t="n"/>
      <c r="K68" s="2" t="n"/>
      <c r="L68" s="2" t="n"/>
      <c r="M68" s="2" t="n"/>
      <c r="N68" s="2" t="n"/>
      <c r="O68" s="2" t="n"/>
      <c r="P68" s="2" t="n"/>
      <c r="Q68" s="2" t="n"/>
      <c r="R68" s="2" t="n"/>
      <c r="S68" s="2" t="n"/>
      <c r="T68" s="2" t="n"/>
      <c r="U68" s="2" t="n"/>
      <c r="V68" s="2" t="n"/>
      <c r="W68" s="2" t="n"/>
      <c r="X68" s="2" t="n"/>
      <c r="Y68" s="2" t="n"/>
      <c r="Z68" s="2" t="n"/>
    </row>
    <row r="69" ht="13.5" customHeight="1" s="844">
      <c r="A69" s="2" t="n"/>
      <c r="B69" s="14" t="inlineStr">
        <is>
          <t>Deferred income taxes</t>
        </is>
      </c>
      <c r="C69" s="19" t="n"/>
      <c r="D69" s="19" t="n"/>
      <c r="E69" s="33" t="n">
        <v>14959</v>
      </c>
      <c r="F69" s="19" t="n"/>
      <c r="G69" s="33" t="n">
        <v>18382</v>
      </c>
      <c r="H69" s="19" t="n"/>
      <c r="I69" s="2" t="n"/>
      <c r="J69" s="2" t="n"/>
      <c r="K69" s="2" t="n"/>
      <c r="L69" s="2" t="n"/>
      <c r="M69" s="2" t="n"/>
      <c r="N69" s="2" t="n"/>
      <c r="O69" s="2" t="n"/>
      <c r="P69" s="2" t="n"/>
      <c r="Q69" s="2" t="n"/>
      <c r="R69" s="2" t="n"/>
      <c r="S69" s="2" t="n"/>
      <c r="T69" s="2" t="n"/>
      <c r="U69" s="2" t="n"/>
      <c r="V69" s="2" t="n"/>
      <c r="W69" s="2" t="n"/>
      <c r="X69" s="2" t="n"/>
      <c r="Y69" s="2" t="n"/>
      <c r="Z69" s="2" t="n"/>
    </row>
    <row r="70" ht="13.5" customHeight="1" s="844">
      <c r="A70" s="2" t="n"/>
      <c r="B70" s="14" t="inlineStr">
        <is>
          <t>Other long-term liabilities</t>
        </is>
      </c>
      <c r="C70" s="19" t="n"/>
      <c r="D70" s="19" t="n"/>
      <c r="E70" s="33" t="n">
        <v>2723</v>
      </c>
      <c r="F70" s="19" t="n"/>
      <c r="G70" s="33" t="n">
        <v>8070</v>
      </c>
      <c r="H70" s="19" t="n"/>
      <c r="I70" s="2" t="n"/>
      <c r="J70" s="2" t="n"/>
      <c r="K70" s="2" t="n"/>
      <c r="L70" s="2" t="n"/>
      <c r="M70" s="2" t="n"/>
      <c r="N70" s="2" t="n"/>
      <c r="O70" s="2" t="n"/>
      <c r="P70" s="2" t="n"/>
      <c r="Q70" s="2" t="n"/>
      <c r="R70" s="2" t="n"/>
      <c r="S70" s="2" t="n"/>
      <c r="T70" s="2" t="n"/>
      <c r="U70" s="2" t="n"/>
      <c r="V70" s="2" t="n"/>
      <c r="W70" s="2" t="n"/>
      <c r="X70" s="2" t="n"/>
      <c r="Y70" s="2" t="n"/>
      <c r="Z70" s="2" t="n"/>
    </row>
    <row r="71" ht="13.5" customHeight="1" s="844">
      <c r="A71" s="2" t="n"/>
      <c r="B71" s="37" t="inlineStr">
        <is>
          <t>Total liabilities</t>
        </is>
      </c>
      <c r="C71" s="38" t="n"/>
      <c r="D71" s="38" t="n"/>
      <c r="E71" s="39" t="n">
        <v>202710</v>
      </c>
      <c r="F71" s="38" t="n"/>
      <c r="G71" s="39" t="n">
        <v>191098</v>
      </c>
      <c r="H71" s="38" t="n"/>
      <c r="I71" s="2" t="n"/>
      <c r="J71" s="2" t="n"/>
      <c r="K71" s="2" t="n"/>
      <c r="L71" s="2" t="n"/>
      <c r="M71" s="2" t="n"/>
      <c r="N71" s="2" t="n"/>
      <c r="O71" s="2" t="n"/>
      <c r="P71" s="2" t="n"/>
      <c r="Q71" s="2" t="n"/>
      <c r="R71" s="2" t="n"/>
      <c r="S71" s="2" t="n"/>
      <c r="T71" s="2" t="n"/>
      <c r="U71" s="2" t="n"/>
      <c r="V71" s="2" t="n"/>
      <c r="W71" s="2" t="n"/>
      <c r="X71" s="2" t="n"/>
      <c r="Y71" s="2" t="n"/>
      <c r="Z71" s="2" t="n"/>
    </row>
    <row r="72" ht="13.5" customHeight="1" s="844">
      <c r="A72" s="2" t="n"/>
      <c r="B72" s="14" t="inlineStr">
        <is>
          <t>Commitments and contingencies</t>
        </is>
      </c>
      <c r="C72" s="19" t="n"/>
      <c r="D72" s="19" t="n"/>
      <c r="E72" s="19" t="n"/>
      <c r="F72" s="19" t="n"/>
      <c r="G72" s="19" t="n"/>
      <c r="H72" s="19" t="n"/>
      <c r="I72" s="2" t="n"/>
      <c r="J72" s="2" t="n"/>
      <c r="K72" s="2" t="n"/>
      <c r="L72" s="2" t="n"/>
      <c r="M72" s="2" t="n"/>
      <c r="N72" s="2" t="n"/>
      <c r="O72" s="2" t="n"/>
      <c r="P72" s="2" t="n"/>
      <c r="Q72" s="2" t="n"/>
      <c r="R72" s="2" t="n"/>
      <c r="S72" s="2" t="n"/>
      <c r="T72" s="2" t="n"/>
      <c r="U72" s="2" t="n"/>
      <c r="V72" s="2" t="n"/>
      <c r="W72" s="2" t="n"/>
      <c r="X72" s="2" t="n"/>
      <c r="Y72" s="2" t="n"/>
      <c r="Z72" s="2" t="n"/>
    </row>
    <row r="73" ht="13.5" customHeight="1" s="844">
      <c r="A73" s="2" t="n"/>
      <c r="B73" s="14" t="inlineStr">
        <is>
          <t>Stockholders’ equity:</t>
        </is>
      </c>
      <c r="C73" s="19" t="n"/>
      <c r="D73" s="19" t="n"/>
      <c r="E73" s="19" t="n"/>
      <c r="F73" s="19" t="n"/>
      <c r="G73" s="19" t="n"/>
      <c r="H73" s="19" t="n"/>
      <c r="I73" s="2" t="n"/>
      <c r="J73" s="2" t="n"/>
      <c r="K73" s="2" t="n"/>
      <c r="L73" s="2" t="n"/>
      <c r="M73" s="2" t="n"/>
      <c r="N73" s="2" t="n"/>
      <c r="O73" s="2" t="n"/>
      <c r="P73" s="2" t="n"/>
      <c r="Q73" s="2" t="n"/>
      <c r="R73" s="2" t="n"/>
      <c r="S73" s="2" t="n"/>
      <c r="T73" s="2" t="n"/>
      <c r="U73" s="2" t="n"/>
      <c r="V73" s="2" t="n"/>
      <c r="W73" s="2" t="n"/>
      <c r="X73" s="2" t="n"/>
      <c r="Y73" s="2" t="n"/>
      <c r="Z73" s="2" t="n"/>
    </row>
    <row r="74" ht="13.5" customHeight="1" s="844">
      <c r="A74" s="2" t="n"/>
      <c r="B74" s="14" t="inlineStr">
        <is>
          <t>Preferred stock, $ 0.01  par value,  5,000  shares authorized;  zero  shares issued and outstanding</t>
        </is>
      </c>
      <c r="C74" s="19" t="n"/>
      <c r="D74" s="19" t="n"/>
      <c r="E74" s="20" t="inlineStr">
        <is>
          <t>-</t>
        </is>
      </c>
      <c r="F74" s="19" t="n"/>
      <c r="G74" s="20" t="inlineStr">
        <is>
          <t>-</t>
        </is>
      </c>
      <c r="H74" s="19" t="n"/>
      <c r="I74" s="2" t="n"/>
      <c r="J74" s="2" t="n"/>
      <c r="K74" s="2" t="n"/>
      <c r="L74" s="2" t="n"/>
      <c r="M74" s="2" t="n"/>
      <c r="N74" s="2" t="n"/>
      <c r="O74" s="2" t="n"/>
      <c r="P74" s="2" t="n"/>
      <c r="Q74" s="2" t="n"/>
      <c r="R74" s="2" t="n"/>
      <c r="S74" s="2" t="n"/>
      <c r="T74" s="2" t="n"/>
      <c r="U74" s="2" t="n"/>
      <c r="V74" s="2" t="n"/>
      <c r="W74" s="2" t="n"/>
      <c r="X74" s="2" t="n"/>
      <c r="Y74" s="2" t="n"/>
      <c r="Z74" s="2" t="n"/>
    </row>
    <row r="75" ht="13.5" customHeight="1" s="844">
      <c r="A75" s="2" t="n"/>
      <c r="B75" s="14" t="inlineStr">
        <is>
          <t>Common stock, $ 0.01  par value,  70,000  shares authorized;  34,260  and  64,626  shares issued, and  33,105  and  32,885  shares outstanding as of February 26, 2022 and May 29, 2021, respectively</t>
        </is>
      </c>
      <c r="C75" s="19" t="n"/>
      <c r="D75" s="19" t="n"/>
      <c r="E75" s="33" t="n">
        <v>342</v>
      </c>
      <c r="F75" s="19" t="n"/>
      <c r="G75" s="33" t="n">
        <v>646</v>
      </c>
      <c r="H75" s="19" t="n"/>
      <c r="I75" s="2" t="n"/>
      <c r="J75" s="2" t="n"/>
      <c r="K75" s="2" t="n"/>
      <c r="L75" s="2" t="n"/>
      <c r="M75" s="2" t="n"/>
      <c r="N75" s="2" t="n"/>
      <c r="O75" s="2" t="n"/>
      <c r="P75" s="2" t="n"/>
      <c r="Q75" s="2" t="n"/>
      <c r="R75" s="2" t="n"/>
      <c r="S75" s="2" t="n"/>
      <c r="T75" s="2" t="n"/>
      <c r="U75" s="2" t="n"/>
      <c r="V75" s="2" t="n"/>
      <c r="W75" s="2" t="n"/>
      <c r="X75" s="2" t="n"/>
      <c r="Y75" s="2" t="n"/>
      <c r="Z75" s="2" t="n"/>
    </row>
    <row r="76" ht="13.5" customHeight="1" s="844">
      <c r="A76" s="2" t="n"/>
      <c r="B76" s="14" t="inlineStr">
        <is>
          <t>Additional paid-in capital</t>
        </is>
      </c>
      <c r="C76" s="19" t="n"/>
      <c r="D76" s="19" t="n"/>
      <c r="E76" s="33" t="n">
        <v>352128</v>
      </c>
      <c r="F76" s="19" t="n"/>
      <c r="G76" s="33" t="n">
        <v>489864</v>
      </c>
      <c r="H76" s="19" t="n"/>
      <c r="I76" s="2" t="n"/>
      <c r="J76" s="2" t="n"/>
      <c r="K76" s="2" t="n"/>
      <c r="L76" s="2" t="n"/>
      <c r="M76" s="2" t="n"/>
      <c r="N76" s="2" t="n"/>
      <c r="O76" s="2" t="n"/>
      <c r="P76" s="2" t="n"/>
      <c r="Q76" s="2" t="n"/>
      <c r="R76" s="2" t="n"/>
      <c r="S76" s="2" t="n"/>
      <c r="T76" s="2" t="n"/>
      <c r="U76" s="2" t="n"/>
      <c r="V76" s="2" t="n"/>
      <c r="W76" s="2" t="n"/>
      <c r="X76" s="2" t="n"/>
      <c r="Y76" s="2" t="n"/>
      <c r="Z76" s="2" t="n"/>
    </row>
    <row r="77" ht="13.5" customHeight="1" s="844">
      <c r="A77" s="2" t="n"/>
      <c r="B77" s="14" t="inlineStr">
        <is>
          <t>Accumulated other comprehensive loss</t>
        </is>
      </c>
      <c r="C77" s="19" t="n"/>
      <c r="D77" s="19" t="n"/>
      <c r="E77" s="15" t="n">
        <v>-12712</v>
      </c>
      <c r="F77" s="40" t="n"/>
      <c r="G77" s="15" t="n">
        <v>-7393</v>
      </c>
      <c r="H77" s="19" t="n"/>
      <c r="I77" s="2" t="n"/>
      <c r="J77" s="2" t="n"/>
      <c r="K77" s="2" t="n"/>
      <c r="L77" s="2" t="n"/>
      <c r="M77" s="2" t="n"/>
      <c r="N77" s="2" t="n"/>
      <c r="O77" s="2" t="n"/>
      <c r="P77" s="2" t="n"/>
      <c r="Q77" s="2" t="n"/>
      <c r="R77" s="2" t="n"/>
      <c r="S77" s="2" t="n"/>
      <c r="T77" s="2" t="n"/>
      <c r="U77" s="2" t="n"/>
      <c r="V77" s="2" t="n"/>
      <c r="W77" s="2" t="n"/>
      <c r="X77" s="2" t="n"/>
      <c r="Y77" s="2" t="n"/>
      <c r="Z77" s="2" t="n"/>
    </row>
    <row r="78" ht="13.5" customHeight="1" s="844">
      <c r="A78" s="2" t="n"/>
      <c r="B78" s="14" t="inlineStr">
        <is>
          <t>Retained earnings</t>
        </is>
      </c>
      <c r="C78" s="19" t="n"/>
      <c r="D78" s="19" t="n"/>
      <c r="E78" s="33" t="n">
        <v>36921</v>
      </c>
      <c r="F78" s="19" t="n"/>
      <c r="G78" s="33" t="n">
        <v>367229</v>
      </c>
      <c r="H78" s="19" t="n"/>
      <c r="I78" s="2" t="n"/>
      <c r="J78" s="2" t="n"/>
      <c r="K78" s="2" t="n"/>
      <c r="L78" s="2" t="n"/>
      <c r="M78" s="2" t="n"/>
      <c r="N78" s="2" t="n"/>
      <c r="O78" s="2" t="n"/>
      <c r="P78" s="2" t="n"/>
      <c r="Q78" s="2" t="n"/>
      <c r="R78" s="2" t="n"/>
      <c r="S78" s="2" t="n"/>
      <c r="T78" s="2" t="n"/>
      <c r="U78" s="2" t="n"/>
      <c r="V78" s="2" t="n"/>
      <c r="W78" s="2" t="n"/>
      <c r="X78" s="2" t="n"/>
      <c r="Y78" s="2" t="n"/>
      <c r="Z78" s="2" t="n"/>
    </row>
    <row r="79" ht="13.5" customHeight="1" s="844">
      <c r="A79" s="2" t="n"/>
      <c r="B79" s="14" t="inlineStr">
        <is>
          <t>Treasury stock at cost,  1,155  and  31,741  shares as of February 26, 2022 and May 29, 2021, respectively</t>
        </is>
      </c>
      <c r="C79" s="19" t="n"/>
      <c r="D79" s="19" t="n"/>
      <c r="E79" s="15" t="n">
        <v>-19651</v>
      </c>
      <c r="F79" s="40" t="n"/>
      <c r="G79" s="15" t="n">
        <v>-520800</v>
      </c>
      <c r="H79" s="19" t="n"/>
      <c r="I79" s="2" t="n"/>
      <c r="J79" s="2" t="n"/>
      <c r="K79" s="2" t="n"/>
      <c r="L79" s="2" t="n"/>
      <c r="M79" s="2" t="n"/>
      <c r="N79" s="2" t="n"/>
      <c r="O79" s="2" t="n"/>
      <c r="P79" s="2" t="n"/>
      <c r="Q79" s="2" t="n"/>
      <c r="R79" s="2" t="n"/>
      <c r="S79" s="2" t="n"/>
      <c r="T79" s="2" t="n"/>
      <c r="U79" s="2" t="n"/>
      <c r="V79" s="2" t="n"/>
      <c r="W79" s="2" t="n"/>
      <c r="X79" s="2" t="n"/>
      <c r="Y79" s="2" t="n"/>
      <c r="Z79" s="2" t="n"/>
    </row>
    <row r="80" ht="13.5" customHeight="1" s="844">
      <c r="A80" s="2" t="n"/>
      <c r="B80" s="6" t="inlineStr">
        <is>
          <t>Total stockholders’ equity</t>
        </is>
      </c>
      <c r="C80" s="41" t="n"/>
      <c r="D80" s="41" t="n"/>
      <c r="E80" s="42" t="n">
        <v>357028</v>
      </c>
      <c r="F80" s="41" t="n"/>
      <c r="G80" s="42" t="n">
        <v>329546</v>
      </c>
      <c r="H80" s="41" t="n"/>
      <c r="I80" s="2" t="n"/>
      <c r="J80" s="2" t="n"/>
      <c r="K80" s="2" t="n"/>
      <c r="L80" s="2" t="n"/>
      <c r="M80" s="2" t="n"/>
      <c r="N80" s="2" t="n"/>
      <c r="O80" s="2" t="n"/>
      <c r="P80" s="2" t="n"/>
      <c r="Q80" s="2" t="n"/>
      <c r="R80" s="2" t="n"/>
      <c r="S80" s="2" t="n"/>
      <c r="T80" s="2" t="n"/>
      <c r="U80" s="2" t="n"/>
      <c r="V80" s="2" t="n"/>
      <c r="W80" s="2" t="n"/>
      <c r="X80" s="2" t="n"/>
      <c r="Y80" s="2" t="n"/>
      <c r="Z80" s="2" t="n"/>
    </row>
    <row r="81" ht="13.5" customHeight="1" s="844">
      <c r="A81" s="2" t="n"/>
      <c r="B81" s="18" t="inlineStr">
        <is>
          <t>Total liabilities and stockholders’ equity</t>
        </is>
      </c>
      <c r="C81" s="30" t="n"/>
      <c r="D81" s="30" t="n"/>
      <c r="E81" s="863" t="n">
        <v>559738</v>
      </c>
      <c r="F81" s="864" t="n"/>
      <c r="G81" s="863" t="n">
        <v>520644</v>
      </c>
      <c r="H81" s="30" t="n"/>
      <c r="I81" s="2" t="n"/>
      <c r="J81" s="2" t="n"/>
      <c r="K81" s="2" t="n"/>
      <c r="L81" s="2" t="n"/>
      <c r="M81" s="2" t="n"/>
      <c r="N81" s="2" t="n"/>
      <c r="O81" s="2" t="n"/>
      <c r="P81" s="2" t="n"/>
      <c r="Q81" s="2" t="n"/>
      <c r="R81" s="2" t="n"/>
      <c r="S81" s="2" t="n"/>
      <c r="T81" s="2" t="n"/>
      <c r="U81" s="2" t="n"/>
      <c r="V81" s="2" t="n"/>
      <c r="W81" s="2" t="n"/>
      <c r="X81" s="2" t="n"/>
      <c r="Y81" s="2" t="n"/>
      <c r="Z81" s="2" t="n"/>
    </row>
    <row r="82" ht="13.5" customHeight="1" s="844">
      <c r="A82" s="2" t="n"/>
      <c r="B82" s="2" t="n"/>
      <c r="C82" s="3" t="n"/>
      <c r="D82" s="3" t="n"/>
      <c r="E82" s="3" t="n"/>
      <c r="F82" s="3" t="n"/>
      <c r="G82" s="2" t="n"/>
      <c r="H82" s="2" t="n"/>
      <c r="I82" s="2" t="n"/>
      <c r="J82" s="2" t="n"/>
      <c r="K82" s="2" t="n"/>
      <c r="L82" s="2" t="n"/>
      <c r="M82" s="2" t="n"/>
      <c r="N82" s="2" t="n"/>
      <c r="O82" s="2" t="n"/>
      <c r="P82" s="2" t="n"/>
      <c r="Q82" s="2" t="n"/>
      <c r="R82" s="2" t="n"/>
      <c r="S82" s="2" t="n"/>
      <c r="T82" s="2" t="n"/>
      <c r="U82" s="2" t="n"/>
      <c r="V82" s="2" t="n"/>
      <c r="W82" s="2" t="n"/>
      <c r="X82" s="2" t="n"/>
      <c r="Y82" s="2" t="n"/>
      <c r="Z82" s="2" t="n"/>
    </row>
    <row r="83" ht="13.5" customHeight="1" s="844">
      <c r="A83" s="2" t="n"/>
      <c r="B83" s="2" t="n"/>
      <c r="C83" s="3" t="n"/>
      <c r="D83" s="3" t="n"/>
      <c r="E83" s="3" t="n"/>
      <c r="F83" s="3" t="n"/>
      <c r="G83" s="2" t="n"/>
      <c r="H83" s="2" t="n"/>
      <c r="I83" s="2" t="n"/>
      <c r="J83" s="2" t="n"/>
      <c r="K83" s="2" t="n"/>
      <c r="L83" s="2" t="n"/>
      <c r="M83" s="2" t="n"/>
      <c r="N83" s="2" t="n"/>
      <c r="O83" s="2" t="n"/>
      <c r="P83" s="2" t="n"/>
      <c r="Q83" s="2" t="n"/>
      <c r="R83" s="2" t="n"/>
      <c r="S83" s="2" t="n"/>
      <c r="T83" s="2" t="n"/>
      <c r="U83" s="2" t="n"/>
      <c r="V83" s="2" t="n"/>
      <c r="W83" s="2" t="n"/>
      <c r="X83" s="2" t="n"/>
      <c r="Y83" s="2" t="n"/>
      <c r="Z83" s="2" t="n"/>
    </row>
    <row r="84" ht="13.5" customHeight="1" s="844">
      <c r="A84" s="2" t="n"/>
      <c r="B84" s="2" t="n"/>
      <c r="C84" s="3" t="n"/>
      <c r="D84" s="3" t="n"/>
      <c r="E84" s="3" t="n"/>
      <c r="F84" s="3" t="n"/>
      <c r="G84" s="2" t="n"/>
      <c r="H84" s="2" t="n"/>
      <c r="I84" s="2" t="n"/>
      <c r="J84" s="2" t="n"/>
      <c r="K84" s="2" t="n"/>
      <c r="L84" s="2" t="n"/>
      <c r="M84" s="2" t="n"/>
      <c r="N84" s="2" t="n"/>
      <c r="O84" s="2" t="n"/>
      <c r="P84" s="2" t="n"/>
      <c r="Q84" s="2" t="n"/>
      <c r="R84" s="2" t="n"/>
      <c r="S84" s="2" t="n"/>
      <c r="T84" s="2" t="n"/>
      <c r="U84" s="2" t="n"/>
      <c r="V84" s="2" t="n"/>
      <c r="W84" s="2" t="n"/>
      <c r="X84" s="2" t="n"/>
      <c r="Y84" s="2" t="n"/>
      <c r="Z84" s="2" t="n"/>
    </row>
    <row r="85" ht="13.5" customHeight="1" s="844">
      <c r="A85" s="2" t="n"/>
      <c r="B85" s="2" t="n"/>
      <c r="C85" s="3" t="n"/>
      <c r="D85" s="3" t="n"/>
      <c r="E85" s="3" t="n"/>
      <c r="F85" s="3" t="n"/>
      <c r="G85" s="2" t="n"/>
      <c r="H85" s="2" t="n"/>
      <c r="I85" s="2" t="n"/>
      <c r="J85" s="2" t="n"/>
      <c r="K85" s="2" t="n"/>
      <c r="L85" s="2" t="n"/>
      <c r="M85" s="2" t="n"/>
      <c r="N85" s="2" t="n"/>
      <c r="O85" s="2" t="n"/>
      <c r="P85" s="2" t="n"/>
      <c r="Q85" s="2" t="n"/>
      <c r="R85" s="2" t="n"/>
      <c r="S85" s="2" t="n"/>
      <c r="T85" s="2" t="n"/>
      <c r="U85" s="2" t="n"/>
      <c r="V85" s="2" t="n"/>
      <c r="W85" s="2" t="n"/>
      <c r="X85" s="2" t="n"/>
      <c r="Y85" s="2" t="n"/>
      <c r="Z85" s="2" t="n"/>
    </row>
    <row r="86" ht="13.5" customHeight="1" s="844">
      <c r="A86" s="2" t="n"/>
      <c r="B86" s="2" t="n"/>
      <c r="C86" s="3" t="n"/>
      <c r="D86" s="3" t="n"/>
      <c r="E86" s="3" t="n"/>
      <c r="F86" s="3" t="n"/>
      <c r="G86" s="2" t="n"/>
      <c r="H86" s="2" t="n"/>
      <c r="I86" s="2" t="n"/>
      <c r="J86" s="2" t="n"/>
      <c r="K86" s="2" t="n"/>
      <c r="L86" s="2" t="n"/>
      <c r="M86" s="2" t="n"/>
      <c r="N86" s="2" t="n"/>
      <c r="O86" s="2" t="n"/>
      <c r="P86" s="2" t="n"/>
      <c r="Q86" s="2" t="n"/>
      <c r="R86" s="2" t="n"/>
      <c r="S86" s="2" t="n"/>
      <c r="T86" s="2" t="n"/>
      <c r="U86" s="2" t="n"/>
      <c r="V86" s="2" t="n"/>
      <c r="W86" s="2" t="n"/>
      <c r="X86" s="2" t="n"/>
      <c r="Y86" s="2" t="n"/>
      <c r="Z86" s="2" t="n"/>
    </row>
    <row r="87" ht="13.5" customHeight="1" s="844">
      <c r="A87" s="2" t="n"/>
      <c r="B87" s="2" t="n"/>
      <c r="C87" s="3" t="n"/>
      <c r="D87" s="3" t="n"/>
      <c r="E87" s="3" t="n"/>
      <c r="F87" s="3" t="n"/>
      <c r="G87" s="2" t="n"/>
      <c r="H87" s="2" t="n"/>
      <c r="I87" s="2" t="n"/>
      <c r="J87" s="2" t="n"/>
      <c r="K87" s="2" t="n"/>
      <c r="L87" s="2" t="n"/>
      <c r="M87" s="2" t="n"/>
      <c r="N87" s="2" t="n"/>
      <c r="O87" s="2" t="n"/>
      <c r="P87" s="2" t="n"/>
      <c r="Q87" s="2" t="n"/>
      <c r="R87" s="2" t="n"/>
      <c r="S87" s="2" t="n"/>
      <c r="T87" s="2" t="n"/>
      <c r="U87" s="2" t="n"/>
      <c r="V87" s="2" t="n"/>
      <c r="W87" s="2" t="n"/>
      <c r="X87" s="2" t="n"/>
      <c r="Y87" s="2" t="n"/>
      <c r="Z87" s="2" t="n"/>
    </row>
    <row r="88" ht="13.5" customHeight="1" s="844">
      <c r="A88" s="2" t="n"/>
      <c r="B88" s="2" t="n"/>
      <c r="C88" s="3" t="n"/>
      <c r="D88" s="3" t="n"/>
      <c r="E88" s="3" t="n"/>
      <c r="F88" s="3" t="n"/>
      <c r="G88" s="2" t="n"/>
      <c r="H88" s="2" t="n"/>
      <c r="I88" s="2" t="n"/>
      <c r="J88" s="2" t="n"/>
      <c r="K88" s="2" t="n"/>
      <c r="L88" s="2" t="n"/>
      <c r="M88" s="2" t="n"/>
      <c r="N88" s="2" t="n"/>
      <c r="O88" s="2" t="n"/>
      <c r="P88" s="2" t="n"/>
      <c r="Q88" s="2" t="n"/>
      <c r="R88" s="2" t="n"/>
      <c r="S88" s="2" t="n"/>
      <c r="T88" s="2" t="n"/>
      <c r="U88" s="2" t="n"/>
      <c r="V88" s="2" t="n"/>
      <c r="W88" s="2" t="n"/>
      <c r="X88" s="2" t="n"/>
      <c r="Y88" s="2" t="n"/>
      <c r="Z88" s="2" t="n"/>
    </row>
    <row r="89" ht="13.5" customHeight="1" s="844">
      <c r="A89" s="2" t="n"/>
      <c r="B89" s="2" t="n"/>
      <c r="C89" s="3" t="n"/>
      <c r="D89" s="3" t="n"/>
      <c r="E89" s="3" t="n"/>
      <c r="F89" s="3" t="n"/>
      <c r="G89" s="2" t="n"/>
      <c r="H89" s="2" t="n"/>
      <c r="I89" s="2" t="n"/>
      <c r="J89" s="2" t="n"/>
      <c r="K89" s="2" t="n"/>
      <c r="L89" s="2" t="n"/>
      <c r="M89" s="2" t="n"/>
      <c r="N89" s="2" t="n"/>
      <c r="O89" s="2" t="n"/>
      <c r="P89" s="2" t="n"/>
      <c r="Q89" s="2" t="n"/>
      <c r="R89" s="2" t="n"/>
      <c r="S89" s="2" t="n"/>
      <c r="T89" s="2" t="n"/>
      <c r="U89" s="2" t="n"/>
      <c r="V89" s="2" t="n"/>
      <c r="W89" s="2" t="n"/>
      <c r="X89" s="2" t="n"/>
      <c r="Y89" s="2" t="n"/>
      <c r="Z89" s="2" t="n"/>
    </row>
    <row r="90" ht="13.5" customHeight="1" s="844">
      <c r="A90" s="2" t="n"/>
      <c r="B90" s="2" t="n"/>
      <c r="C90" s="3" t="n"/>
      <c r="D90" s="3" t="n"/>
      <c r="E90" s="3" t="n"/>
      <c r="F90" s="3" t="n"/>
      <c r="G90" s="2" t="n"/>
      <c r="H90" s="2" t="n"/>
      <c r="I90" s="2" t="n"/>
      <c r="J90" s="2" t="n"/>
      <c r="K90" s="2" t="n"/>
      <c r="L90" s="2" t="n"/>
      <c r="M90" s="2" t="n"/>
      <c r="N90" s="2" t="n"/>
      <c r="O90" s="2" t="n"/>
      <c r="P90" s="2" t="n"/>
      <c r="Q90" s="2" t="n"/>
      <c r="R90" s="2" t="n"/>
      <c r="S90" s="2" t="n"/>
      <c r="T90" s="2" t="n"/>
      <c r="U90" s="2" t="n"/>
      <c r="V90" s="2" t="n"/>
      <c r="W90" s="2" t="n"/>
      <c r="X90" s="2" t="n"/>
      <c r="Y90" s="2" t="n"/>
      <c r="Z90" s="2" t="n"/>
    </row>
    <row r="91" ht="13.5" customHeight="1" s="844">
      <c r="A91" s="2" t="n"/>
      <c r="B91" s="2" t="n"/>
      <c r="C91" s="3" t="n"/>
      <c r="D91" s="3" t="n"/>
      <c r="E91" s="3" t="n"/>
      <c r="F91" s="3" t="n"/>
      <c r="G91" s="2" t="n"/>
      <c r="H91" s="2" t="n"/>
      <c r="I91" s="2" t="n"/>
      <c r="J91" s="2" t="n"/>
      <c r="K91" s="2" t="n"/>
      <c r="L91" s="2" t="n"/>
      <c r="M91" s="2" t="n"/>
      <c r="N91" s="2" t="n"/>
      <c r="O91" s="2" t="n"/>
      <c r="P91" s="2" t="n"/>
      <c r="Q91" s="2" t="n"/>
      <c r="R91" s="2" t="n"/>
      <c r="S91" s="2" t="n"/>
      <c r="T91" s="2" t="n"/>
      <c r="U91" s="2" t="n"/>
      <c r="V91" s="2" t="n"/>
      <c r="W91" s="2" t="n"/>
      <c r="X91" s="2" t="n"/>
      <c r="Y91" s="2" t="n"/>
      <c r="Z91" s="2" t="n"/>
    </row>
    <row r="92" ht="13.5" customHeight="1" s="844">
      <c r="A92" s="2" t="n"/>
      <c r="B92" s="2" t="n"/>
      <c r="C92" s="3" t="n"/>
      <c r="D92" s="3" t="n"/>
      <c r="E92" s="3" t="n"/>
      <c r="F92" s="3" t="n"/>
      <c r="G92" s="2" t="n"/>
      <c r="H92" s="2" t="n"/>
      <c r="I92" s="2" t="n"/>
      <c r="J92" s="2" t="n"/>
      <c r="K92" s="2" t="n"/>
      <c r="L92" s="2" t="n"/>
      <c r="M92" s="2" t="n"/>
      <c r="N92" s="2" t="n"/>
      <c r="O92" s="2" t="n"/>
      <c r="P92" s="2" t="n"/>
      <c r="Q92" s="2" t="n"/>
      <c r="R92" s="2" t="n"/>
      <c r="S92" s="2" t="n"/>
      <c r="T92" s="2" t="n"/>
      <c r="U92" s="2" t="n"/>
      <c r="V92" s="2" t="n"/>
      <c r="W92" s="2" t="n"/>
      <c r="X92" s="2" t="n"/>
      <c r="Y92" s="2" t="n"/>
      <c r="Z92" s="2" t="n"/>
    </row>
    <row r="93" ht="13.5" customHeight="1" s="844">
      <c r="A93" s="2" t="n"/>
      <c r="B93" s="2" t="n"/>
      <c r="C93" s="3" t="n"/>
      <c r="D93" s="3" t="n"/>
      <c r="E93" s="3" t="n"/>
      <c r="F93" s="3" t="n"/>
      <c r="G93" s="2" t="n"/>
      <c r="H93" s="2" t="n"/>
      <c r="I93" s="2" t="n"/>
      <c r="J93" s="2" t="n"/>
      <c r="K93" s="2" t="n"/>
      <c r="L93" s="2" t="n"/>
      <c r="M93" s="2" t="n"/>
      <c r="N93" s="2" t="n"/>
      <c r="O93" s="2" t="n"/>
      <c r="P93" s="2" t="n"/>
      <c r="Q93" s="2" t="n"/>
      <c r="R93" s="2" t="n"/>
      <c r="S93" s="2" t="n"/>
      <c r="T93" s="2" t="n"/>
      <c r="U93" s="2" t="n"/>
      <c r="V93" s="2" t="n"/>
      <c r="W93" s="2" t="n"/>
      <c r="X93" s="2" t="n"/>
      <c r="Y93" s="2" t="n"/>
      <c r="Z93" s="2" t="n"/>
    </row>
    <row r="94" ht="13.5" customHeight="1" s="844">
      <c r="A94" s="2" t="n"/>
      <c r="B94" s="2" t="n"/>
      <c r="C94" s="3" t="n"/>
      <c r="D94" s="3" t="n"/>
      <c r="E94" s="3" t="n"/>
      <c r="F94" s="3" t="n"/>
      <c r="G94" s="2" t="n"/>
      <c r="H94" s="2" t="n"/>
      <c r="I94" s="2" t="n"/>
      <c r="J94" s="2" t="n"/>
      <c r="K94" s="2" t="n"/>
      <c r="L94" s="2" t="n"/>
      <c r="M94" s="2" t="n"/>
      <c r="N94" s="2" t="n"/>
      <c r="O94" s="2" t="n"/>
      <c r="P94" s="2" t="n"/>
      <c r="Q94" s="2" t="n"/>
      <c r="R94" s="2" t="n"/>
      <c r="S94" s="2" t="n"/>
      <c r="T94" s="2" t="n"/>
      <c r="U94" s="2" t="n"/>
      <c r="V94" s="2" t="n"/>
      <c r="W94" s="2" t="n"/>
      <c r="X94" s="2" t="n"/>
      <c r="Y94" s="2" t="n"/>
      <c r="Z94" s="2" t="n"/>
    </row>
    <row r="95" ht="13.5" customHeight="1" s="844">
      <c r="A95" s="2" t="n"/>
      <c r="B95" s="2" t="n"/>
      <c r="C95" s="3" t="n"/>
      <c r="D95" s="3" t="n"/>
      <c r="E95" s="3" t="n"/>
      <c r="F95" s="3" t="n"/>
      <c r="G95" s="2" t="n"/>
      <c r="H95" s="2" t="n"/>
      <c r="I95" s="2" t="n"/>
      <c r="J95" s="2" t="n"/>
      <c r="K95" s="2" t="n"/>
      <c r="L95" s="2" t="n"/>
      <c r="M95" s="2" t="n"/>
      <c r="N95" s="2" t="n"/>
      <c r="O95" s="2" t="n"/>
      <c r="P95" s="2" t="n"/>
      <c r="Q95" s="2" t="n"/>
      <c r="R95" s="2" t="n"/>
      <c r="S95" s="2" t="n"/>
      <c r="T95" s="2" t="n"/>
      <c r="U95" s="2" t="n"/>
      <c r="V95" s="2" t="n"/>
      <c r="W95" s="2" t="n"/>
      <c r="X95" s="2" t="n"/>
      <c r="Y95" s="2" t="n"/>
      <c r="Z95" s="2" t="n"/>
    </row>
    <row r="96" ht="13.5" customHeight="1" s="844">
      <c r="A96" s="2" t="n"/>
      <c r="B96" s="2" t="n"/>
      <c r="C96" s="3" t="n"/>
      <c r="D96" s="3" t="n"/>
      <c r="E96" s="3" t="n"/>
      <c r="F96" s="3" t="n"/>
      <c r="G96" s="2" t="n"/>
      <c r="H96" s="2" t="n"/>
      <c r="I96" s="2" t="n"/>
      <c r="J96" s="2" t="n"/>
      <c r="K96" s="2" t="n"/>
      <c r="L96" s="2" t="n"/>
      <c r="M96" s="2" t="n"/>
      <c r="N96" s="2" t="n"/>
      <c r="O96" s="2" t="n"/>
      <c r="P96" s="2" t="n"/>
      <c r="Q96" s="2" t="n"/>
      <c r="R96" s="2" t="n"/>
      <c r="S96" s="2" t="n"/>
      <c r="T96" s="2" t="n"/>
      <c r="U96" s="2" t="n"/>
      <c r="V96" s="2" t="n"/>
      <c r="W96" s="2" t="n"/>
      <c r="X96" s="2" t="n"/>
      <c r="Y96" s="2" t="n"/>
      <c r="Z96" s="2" t="n"/>
    </row>
    <row r="97" ht="13.5" customHeight="1" s="844">
      <c r="A97" s="2" t="n"/>
      <c r="B97" s="2" t="n"/>
      <c r="C97" s="3" t="n"/>
      <c r="D97" s="3" t="n"/>
      <c r="E97" s="3" t="n"/>
      <c r="F97" s="3" t="n"/>
      <c r="G97" s="2" t="n"/>
      <c r="H97" s="2" t="n"/>
      <c r="I97" s="2" t="n"/>
      <c r="J97" s="2" t="n"/>
      <c r="K97" s="2" t="n"/>
      <c r="L97" s="2" t="n"/>
      <c r="M97" s="2" t="n"/>
      <c r="N97" s="2" t="n"/>
      <c r="O97" s="2" t="n"/>
      <c r="P97" s="2" t="n"/>
      <c r="Q97" s="2" t="n"/>
      <c r="R97" s="2" t="n"/>
      <c r="S97" s="2" t="n"/>
      <c r="T97" s="2" t="n"/>
      <c r="U97" s="2" t="n"/>
      <c r="V97" s="2" t="n"/>
      <c r="W97" s="2" t="n"/>
      <c r="X97" s="2" t="n"/>
      <c r="Y97" s="2" t="n"/>
      <c r="Z97" s="2" t="n"/>
    </row>
    <row r="98" ht="13.5" customHeight="1" s="844">
      <c r="A98" s="2" t="n"/>
      <c r="B98" s="2" t="n"/>
      <c r="C98" s="3" t="n"/>
      <c r="D98" s="3" t="n"/>
      <c r="E98" s="3" t="n"/>
      <c r="F98" s="3" t="n"/>
      <c r="G98" s="2" t="n"/>
      <c r="H98" s="2" t="n"/>
      <c r="I98" s="2" t="n"/>
      <c r="J98" s="2" t="n"/>
      <c r="K98" s="2" t="n"/>
      <c r="L98" s="2" t="n"/>
      <c r="M98" s="2" t="n"/>
      <c r="N98" s="2" t="n"/>
      <c r="O98" s="2" t="n"/>
      <c r="P98" s="2" t="n"/>
      <c r="Q98" s="2" t="n"/>
      <c r="R98" s="2" t="n"/>
      <c r="S98" s="2" t="n"/>
      <c r="T98" s="2" t="n"/>
      <c r="U98" s="2" t="n"/>
      <c r="V98" s="2" t="n"/>
      <c r="W98" s="2" t="n"/>
      <c r="X98" s="2" t="n"/>
      <c r="Y98" s="2" t="n"/>
      <c r="Z98" s="2" t="n"/>
    </row>
    <row r="99" ht="13.5" customHeight="1" s="844">
      <c r="A99" s="2" t="n"/>
      <c r="B99" s="2" t="n"/>
      <c r="C99" s="3" t="n"/>
      <c r="D99" s="3" t="n"/>
      <c r="E99" s="3" t="n"/>
      <c r="F99" s="3"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3.5" customHeight="1" s="844">
      <c r="A100" s="2" t="n"/>
      <c r="B100" s="2" t="n"/>
      <c r="C100" s="3" t="n"/>
      <c r="D100" s="3" t="n"/>
      <c r="E100" s="3" t="n"/>
      <c r="F100" s="3"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3.5" customHeight="1" s="844">
      <c r="A101" s="2" t="n"/>
      <c r="B101" s="2" t="n"/>
      <c r="C101" s="3" t="n"/>
      <c r="D101" s="3" t="n"/>
      <c r="E101" s="3" t="n"/>
      <c r="F101" s="3"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3.5" customHeight="1" s="844">
      <c r="A102" s="2" t="n"/>
      <c r="B102" s="2" t="n"/>
      <c r="C102" s="3" t="n"/>
      <c r="D102" s="3" t="n"/>
      <c r="E102" s="3" t="n"/>
      <c r="F102" s="3"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3.5" customHeight="1" s="844">
      <c r="A103" s="2" t="n"/>
      <c r="B103" s="2" t="n"/>
      <c r="C103" s="3" t="n"/>
      <c r="D103" s="3" t="n"/>
      <c r="E103" s="3" t="n"/>
      <c r="F103" s="3"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3.5" customHeight="1" s="844">
      <c r="A104" s="2" t="n"/>
      <c r="B104" s="2" t="n"/>
      <c r="C104" s="3" t="n"/>
      <c r="D104" s="3" t="n"/>
      <c r="E104" s="3" t="n"/>
      <c r="F104" s="3"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3.5" customHeight="1" s="844">
      <c r="A105" s="2" t="n"/>
      <c r="B105" s="2" t="n"/>
      <c r="C105" s="3" t="n"/>
      <c r="D105" s="3" t="n"/>
      <c r="E105" s="3" t="n"/>
      <c r="F105" s="3"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3.5" customHeight="1" s="844">
      <c r="A106" s="2" t="n"/>
      <c r="B106" s="2" t="n"/>
      <c r="C106" s="3" t="n"/>
      <c r="D106" s="3" t="n"/>
      <c r="E106" s="3" t="n"/>
      <c r="F106" s="3"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3.5" customHeight="1" s="844">
      <c r="A107" s="2" t="n"/>
      <c r="B107" s="2" t="n"/>
      <c r="C107" s="3" t="n"/>
      <c r="D107" s="3" t="n"/>
      <c r="E107" s="3" t="n"/>
      <c r="F107" s="3"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3.5" customHeight="1" s="844">
      <c r="A108" s="2" t="n"/>
      <c r="B108" s="2" t="n"/>
      <c r="C108" s="3" t="n"/>
      <c r="D108" s="3" t="n"/>
      <c r="E108" s="3" t="n"/>
      <c r="F108" s="3"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3.5" customHeight="1" s="844">
      <c r="A109" s="2" t="n"/>
      <c r="B109" s="2" t="n"/>
      <c r="C109" s="3" t="n"/>
      <c r="D109" s="3" t="n"/>
      <c r="E109" s="3" t="n"/>
      <c r="F109" s="3"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3.5" customHeight="1" s="844">
      <c r="A110" s="2" t="n"/>
      <c r="B110" s="2" t="n"/>
      <c r="C110" s="3" t="n"/>
      <c r="D110" s="3" t="n"/>
      <c r="E110" s="3" t="n"/>
      <c r="F110" s="3"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3.5" customHeight="1" s="844">
      <c r="A111" s="2" t="n"/>
      <c r="B111" s="2" t="n"/>
      <c r="C111" s="3" t="n"/>
      <c r="D111" s="3" t="n"/>
      <c r="E111" s="3" t="n"/>
      <c r="F111" s="3"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3.5" customHeight="1" s="844">
      <c r="A112" s="2" t="n"/>
      <c r="B112" s="2" t="n"/>
      <c r="C112" s="3" t="n"/>
      <c r="D112" s="3" t="n"/>
      <c r="E112" s="3" t="n"/>
      <c r="F112" s="3"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3.5" customHeight="1" s="844">
      <c r="A113" s="2" t="n"/>
      <c r="B113" s="2" t="n"/>
      <c r="C113" s="3" t="n"/>
      <c r="D113" s="3" t="n"/>
      <c r="E113" s="3" t="n"/>
      <c r="F113" s="3"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3.5" customHeight="1" s="844">
      <c r="A114" s="2" t="n"/>
      <c r="B114" s="2" t="n"/>
      <c r="C114" s="3" t="n"/>
      <c r="D114" s="3" t="n"/>
      <c r="E114" s="3" t="n"/>
      <c r="F114" s="3"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3.5" customHeight="1" s="844">
      <c r="A115" s="2" t="n"/>
      <c r="B115" s="2" t="n"/>
      <c r="C115" s="3" t="n"/>
      <c r="D115" s="3" t="n"/>
      <c r="E115" s="3" t="n"/>
      <c r="F115" s="3"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3.5" customHeight="1" s="844">
      <c r="A116" s="2" t="n"/>
      <c r="B116" s="2" t="n"/>
      <c r="C116" s="3" t="n"/>
      <c r="D116" s="3" t="n"/>
      <c r="E116" s="3" t="n"/>
      <c r="F116" s="3"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3.5" customHeight="1" s="844">
      <c r="A117" s="2" t="n"/>
      <c r="B117" s="2" t="n"/>
      <c r="C117" s="3" t="n"/>
      <c r="D117" s="3" t="n"/>
      <c r="E117" s="3" t="n"/>
      <c r="F117" s="3"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3.5" customHeight="1" s="844">
      <c r="A118" s="2" t="n"/>
      <c r="B118" s="2" t="n"/>
      <c r="C118" s="3" t="n"/>
      <c r="D118" s="3" t="n"/>
      <c r="E118" s="3" t="n"/>
      <c r="F118" s="3"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3.5" customHeight="1" s="844">
      <c r="A119" s="2" t="n"/>
      <c r="B119" s="2" t="n"/>
      <c r="C119" s="3" t="n"/>
      <c r="D119" s="3" t="n"/>
      <c r="E119" s="3" t="n"/>
      <c r="F119" s="3"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3.5" customHeight="1" s="844">
      <c r="A120" s="2" t="n"/>
      <c r="B120" s="2" t="n"/>
      <c r="C120" s="3" t="n"/>
      <c r="D120" s="3" t="n"/>
      <c r="E120" s="3" t="n"/>
      <c r="F120" s="3"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3.5" customHeight="1" s="844">
      <c r="A121" s="2" t="n"/>
      <c r="B121" s="2" t="n"/>
      <c r="C121" s="3" t="n"/>
      <c r="D121" s="3" t="n"/>
      <c r="E121" s="3" t="n"/>
      <c r="F121" s="3"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3.5" customHeight="1" s="844">
      <c r="A122" s="2" t="n"/>
      <c r="B122" s="2" t="n"/>
      <c r="C122" s="3" t="n"/>
      <c r="D122" s="3" t="n"/>
      <c r="E122" s="3" t="n"/>
      <c r="F122" s="3"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3.5" customHeight="1" s="844">
      <c r="A123" s="2" t="n"/>
      <c r="B123" s="2" t="n"/>
      <c r="C123" s="3" t="n"/>
      <c r="D123" s="3" t="n"/>
      <c r="E123" s="3" t="n"/>
      <c r="F123" s="3"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3.5" customHeight="1" s="844">
      <c r="A124" s="2" t="n"/>
      <c r="B124" s="2" t="n"/>
      <c r="C124" s="3" t="n"/>
      <c r="D124" s="3" t="n"/>
      <c r="E124" s="3" t="n"/>
      <c r="F124" s="3"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3.5" customHeight="1" s="844">
      <c r="A125" s="2" t="n"/>
      <c r="B125" s="2" t="n"/>
      <c r="C125" s="3" t="n"/>
      <c r="D125" s="3" t="n"/>
      <c r="E125" s="3" t="n"/>
      <c r="F125" s="3"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3.5" customHeight="1" s="844">
      <c r="A126" s="2" t="n"/>
      <c r="B126" s="2" t="n"/>
      <c r="C126" s="3" t="n"/>
      <c r="D126" s="3" t="n"/>
      <c r="E126" s="3" t="n"/>
      <c r="F126" s="3"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3.5" customHeight="1" s="844">
      <c r="A127" s="2" t="n"/>
      <c r="B127" s="2" t="n"/>
      <c r="C127" s="3" t="n"/>
      <c r="D127" s="3" t="n"/>
      <c r="E127" s="3" t="n"/>
      <c r="F127" s="3"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3.5" customHeight="1" s="844">
      <c r="A128" s="2" t="n"/>
      <c r="B128" s="2" t="n"/>
      <c r="C128" s="3" t="n"/>
      <c r="D128" s="3" t="n"/>
      <c r="E128" s="3" t="n"/>
      <c r="F128" s="3"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3.5" customHeight="1" s="844">
      <c r="A129" s="2" t="n"/>
      <c r="B129" s="2" t="n"/>
      <c r="C129" s="3" t="n"/>
      <c r="D129" s="3" t="n"/>
      <c r="E129" s="3" t="n"/>
      <c r="F129" s="3"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3.5" customHeight="1" s="844">
      <c r="A130" s="2" t="n"/>
      <c r="B130" s="2" t="n"/>
      <c r="C130" s="3" t="n"/>
      <c r="D130" s="3" t="n"/>
      <c r="E130" s="3" t="n"/>
      <c r="F130" s="3"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3.5" customHeight="1" s="844">
      <c r="A131" s="2" t="n"/>
      <c r="B131" s="2" t="n"/>
      <c r="C131" s="3" t="n"/>
      <c r="D131" s="3" t="n"/>
      <c r="E131" s="3" t="n"/>
      <c r="F131" s="3"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3.5" customHeight="1" s="844">
      <c r="A132" s="2" t="n"/>
      <c r="B132" s="2" t="n"/>
      <c r="C132" s="3" t="n"/>
      <c r="D132" s="3" t="n"/>
      <c r="E132" s="3" t="n"/>
      <c r="F132" s="3"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3.5" customHeight="1" s="844">
      <c r="A133" s="2" t="n"/>
      <c r="B133" s="2" t="n"/>
      <c r="C133" s="3" t="n"/>
      <c r="D133" s="3" t="n"/>
      <c r="E133" s="3" t="n"/>
      <c r="F133" s="3"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3.5" customHeight="1" s="844">
      <c r="A134" s="2" t="n"/>
      <c r="B134" s="2" t="n"/>
      <c r="C134" s="3" t="n"/>
      <c r="D134" s="3" t="n"/>
      <c r="E134" s="3" t="n"/>
      <c r="F134" s="3"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3.5" customHeight="1" s="844">
      <c r="A135" s="2" t="n"/>
      <c r="B135" s="2" t="n"/>
      <c r="C135" s="3" t="n"/>
      <c r="D135" s="3" t="n"/>
      <c r="E135" s="3" t="n"/>
      <c r="F135" s="3"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3.5" customHeight="1" s="844">
      <c r="A136" s="2" t="n"/>
      <c r="B136" s="2" t="n"/>
      <c r="C136" s="3" t="n"/>
      <c r="D136" s="3" t="n"/>
      <c r="E136" s="3" t="n"/>
      <c r="F136" s="3"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3.5" customHeight="1" s="844">
      <c r="A137" s="2" t="n"/>
      <c r="B137" s="2" t="n"/>
      <c r="C137" s="3" t="n"/>
      <c r="D137" s="3" t="n"/>
      <c r="E137" s="3" t="n"/>
      <c r="F137" s="3"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3.5" customHeight="1" s="844">
      <c r="A138" s="2" t="n"/>
      <c r="B138" s="2" t="n"/>
      <c r="C138" s="3" t="n"/>
      <c r="D138" s="3" t="n"/>
      <c r="E138" s="3" t="n"/>
      <c r="F138" s="3"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3.5" customHeight="1" s="844">
      <c r="A139" s="2" t="n"/>
      <c r="B139" s="2" t="n"/>
      <c r="C139" s="3" t="n"/>
      <c r="D139" s="3" t="n"/>
      <c r="E139" s="3" t="n"/>
      <c r="F139" s="3"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3.5" customHeight="1" s="844">
      <c r="A140" s="2" t="n"/>
      <c r="B140" s="2" t="n"/>
      <c r="C140" s="3" t="n"/>
      <c r="D140" s="3" t="n"/>
      <c r="E140" s="3" t="n"/>
      <c r="F140" s="3"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3.5" customHeight="1" s="844">
      <c r="A141" s="2" t="n"/>
      <c r="B141" s="2" t="n"/>
      <c r="C141" s="3" t="n"/>
      <c r="D141" s="3" t="n"/>
      <c r="E141" s="3" t="n"/>
      <c r="F141" s="3"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3.5" customHeight="1" s="844">
      <c r="A142" s="2" t="n"/>
      <c r="B142" s="2" t="n"/>
      <c r="C142" s="3" t="n"/>
      <c r="D142" s="3" t="n"/>
      <c r="E142" s="3" t="n"/>
      <c r="F142" s="3"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3.5" customHeight="1" s="844">
      <c r="A143" s="2" t="n"/>
      <c r="B143" s="2" t="n"/>
      <c r="C143" s="3" t="n"/>
      <c r="D143" s="3" t="n"/>
      <c r="E143" s="3" t="n"/>
      <c r="F143" s="3"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3.5" customHeight="1" s="844">
      <c r="A144" s="2" t="n"/>
      <c r="B144" s="2" t="n"/>
      <c r="C144" s="3" t="n"/>
      <c r="D144" s="3" t="n"/>
      <c r="E144" s="3" t="n"/>
      <c r="F144" s="3"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3.5" customHeight="1" s="844">
      <c r="A145" s="2" t="n"/>
      <c r="B145" s="2" t="n"/>
      <c r="C145" s="3" t="n"/>
      <c r="D145" s="3" t="n"/>
      <c r="E145" s="3" t="n"/>
      <c r="F145" s="3"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3.5" customHeight="1" s="844">
      <c r="A146" s="2" t="n"/>
      <c r="B146" s="2" t="n"/>
      <c r="C146" s="3" t="n"/>
      <c r="D146" s="3" t="n"/>
      <c r="E146" s="3" t="n"/>
      <c r="F146" s="3"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3.5" customHeight="1" s="844">
      <c r="A147" s="2" t="n"/>
      <c r="B147" s="2" t="n"/>
      <c r="C147" s="3" t="n"/>
      <c r="D147" s="3" t="n"/>
      <c r="E147" s="3" t="n"/>
      <c r="F147" s="3"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3.5" customHeight="1" s="844">
      <c r="A148" s="2" t="n"/>
      <c r="B148" s="2" t="n"/>
      <c r="C148" s="3" t="n"/>
      <c r="D148" s="3" t="n"/>
      <c r="E148" s="3" t="n"/>
      <c r="F148" s="3"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3.5" customHeight="1" s="844">
      <c r="A149" s="2" t="n"/>
      <c r="B149" s="2" t="n"/>
      <c r="C149" s="3" t="n"/>
      <c r="D149" s="3" t="n"/>
      <c r="E149" s="3" t="n"/>
      <c r="F149" s="3"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3.5" customHeight="1" s="844">
      <c r="A150" s="2" t="n"/>
      <c r="B150" s="2" t="n"/>
      <c r="C150" s="3" t="n"/>
      <c r="D150" s="3" t="n"/>
      <c r="E150" s="3" t="n"/>
      <c r="F150" s="3"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3.5" customHeight="1" s="844">
      <c r="A151" s="2" t="n"/>
      <c r="B151" s="2" t="n"/>
      <c r="C151" s="3" t="n"/>
      <c r="D151" s="3" t="n"/>
      <c r="E151" s="3" t="n"/>
      <c r="F151" s="3"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3.5" customHeight="1" s="844">
      <c r="A152" s="2" t="n"/>
      <c r="B152" s="2" t="n"/>
      <c r="C152" s="3" t="n"/>
      <c r="D152" s="3" t="n"/>
      <c r="E152" s="3" t="n"/>
      <c r="F152" s="3"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3.5" customHeight="1" s="844">
      <c r="A153" s="2" t="n"/>
      <c r="B153" s="2" t="n"/>
      <c r="C153" s="3" t="n"/>
      <c r="D153" s="3" t="n"/>
      <c r="E153" s="3" t="n"/>
      <c r="F153" s="3"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3.5" customHeight="1" s="844">
      <c r="A154" s="2" t="n"/>
      <c r="B154" s="2" t="n"/>
      <c r="C154" s="3" t="n"/>
      <c r="D154" s="3" t="n"/>
      <c r="E154" s="3" t="n"/>
      <c r="F154" s="3"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3.5" customHeight="1" s="844">
      <c r="A155" s="2" t="n"/>
      <c r="B155" s="2" t="n"/>
      <c r="C155" s="3" t="n"/>
      <c r="D155" s="3" t="n"/>
      <c r="E155" s="3" t="n"/>
      <c r="F155" s="3"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3.5" customHeight="1" s="844">
      <c r="A156" s="2" t="n"/>
      <c r="B156" s="2" t="n"/>
      <c r="C156" s="3" t="n"/>
      <c r="D156" s="3" t="n"/>
      <c r="E156" s="3" t="n"/>
      <c r="F156" s="3"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3.5" customHeight="1" s="844">
      <c r="A157" s="2" t="n"/>
      <c r="B157" s="2" t="n"/>
      <c r="C157" s="3" t="n"/>
      <c r="D157" s="3" t="n"/>
      <c r="E157" s="3" t="n"/>
      <c r="F157" s="3"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3.5" customHeight="1" s="844">
      <c r="A158" s="2" t="n"/>
      <c r="B158" s="2" t="n"/>
      <c r="C158" s="3" t="n"/>
      <c r="D158" s="3" t="n"/>
      <c r="E158" s="3" t="n"/>
      <c r="F158" s="3"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3.5" customHeight="1" s="844">
      <c r="A159" s="2" t="n"/>
      <c r="B159" s="2" t="n"/>
      <c r="C159" s="3" t="n"/>
      <c r="D159" s="3" t="n"/>
      <c r="E159" s="3" t="n"/>
      <c r="F159" s="3"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3.5" customHeight="1" s="844">
      <c r="A160" s="2" t="n"/>
      <c r="B160" s="2" t="n"/>
      <c r="C160" s="3" t="n"/>
      <c r="D160" s="3" t="n"/>
      <c r="E160" s="3" t="n"/>
      <c r="F160" s="3"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3.5" customHeight="1" s="844">
      <c r="A161" s="2" t="n"/>
      <c r="B161" s="2" t="n"/>
      <c r="C161" s="3" t="n"/>
      <c r="D161" s="3" t="n"/>
      <c r="E161" s="3" t="n"/>
      <c r="F161" s="3"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3.5" customHeight="1" s="844">
      <c r="A162" s="2" t="n"/>
      <c r="B162" s="2" t="n"/>
      <c r="C162" s="3" t="n"/>
      <c r="D162" s="3" t="n"/>
      <c r="E162" s="3" t="n"/>
      <c r="F162" s="3"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3.5" customHeight="1" s="844">
      <c r="A163" s="2" t="n"/>
      <c r="B163" s="2" t="n"/>
      <c r="C163" s="3" t="n"/>
      <c r="D163" s="3" t="n"/>
      <c r="E163" s="3" t="n"/>
      <c r="F163" s="3"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3.5" customHeight="1" s="844">
      <c r="A164" s="2" t="n"/>
      <c r="B164" s="2" t="n"/>
      <c r="C164" s="3" t="n"/>
      <c r="D164" s="3" t="n"/>
      <c r="E164" s="3" t="n"/>
      <c r="F164" s="3"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3.5" customHeight="1" s="844">
      <c r="A165" s="2" t="n"/>
      <c r="B165" s="2" t="n"/>
      <c r="C165" s="3" t="n"/>
      <c r="D165" s="3" t="n"/>
      <c r="E165" s="3" t="n"/>
      <c r="F165" s="3"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3.5" customHeight="1" s="844">
      <c r="A166" s="2" t="n"/>
      <c r="B166" s="2" t="n"/>
      <c r="C166" s="3" t="n"/>
      <c r="D166" s="3" t="n"/>
      <c r="E166" s="3" t="n"/>
      <c r="F166" s="3"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3.5" customHeight="1" s="844">
      <c r="A167" s="2" t="n"/>
      <c r="B167" s="2" t="n"/>
      <c r="C167" s="3" t="n"/>
      <c r="D167" s="3" t="n"/>
      <c r="E167" s="3" t="n"/>
      <c r="F167" s="3"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3.5" customHeight="1" s="844">
      <c r="A168" s="2" t="n"/>
      <c r="B168" s="2" t="n"/>
      <c r="C168" s="3" t="n"/>
      <c r="D168" s="3" t="n"/>
      <c r="E168" s="3" t="n"/>
      <c r="F168" s="3"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3.5" customHeight="1" s="844">
      <c r="A169" s="2" t="n"/>
      <c r="B169" s="2" t="n"/>
      <c r="C169" s="3" t="n"/>
      <c r="D169" s="3" t="n"/>
      <c r="E169" s="3" t="n"/>
      <c r="F169" s="3"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3.5" customHeight="1" s="844">
      <c r="A170" s="2" t="n"/>
      <c r="B170" s="2" t="n"/>
      <c r="C170" s="3" t="n"/>
      <c r="D170" s="3" t="n"/>
      <c r="E170" s="3" t="n"/>
      <c r="F170" s="3"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3.5" customHeight="1" s="844">
      <c r="A171" s="2" t="n"/>
      <c r="B171" s="2" t="n"/>
      <c r="C171" s="3" t="n"/>
      <c r="D171" s="3" t="n"/>
      <c r="E171" s="3" t="n"/>
      <c r="F171" s="3"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3.5" customHeight="1" s="844">
      <c r="A172" s="2" t="n"/>
      <c r="B172" s="2" t="n"/>
      <c r="C172" s="3" t="n"/>
      <c r="D172" s="3" t="n"/>
      <c r="E172" s="3" t="n"/>
      <c r="F172" s="3"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3.5" customHeight="1" s="844">
      <c r="A173" s="2" t="n"/>
      <c r="B173" s="2" t="n"/>
      <c r="C173" s="3" t="n"/>
      <c r="D173" s="3" t="n"/>
      <c r="E173" s="3" t="n"/>
      <c r="F173" s="3"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3.5" customHeight="1" s="844">
      <c r="A174" s="2" t="n"/>
      <c r="B174" s="2" t="n"/>
      <c r="C174" s="3" t="n"/>
      <c r="D174" s="3" t="n"/>
      <c r="E174" s="3" t="n"/>
      <c r="F174" s="3"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3.5" customHeight="1" s="844">
      <c r="A175" s="2" t="n"/>
      <c r="B175" s="2" t="n"/>
      <c r="C175" s="3" t="n"/>
      <c r="D175" s="3" t="n"/>
      <c r="E175" s="3" t="n"/>
      <c r="F175" s="3"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3.5" customHeight="1" s="844">
      <c r="A176" s="2" t="n"/>
      <c r="B176" s="2" t="n"/>
      <c r="C176" s="3" t="n"/>
      <c r="D176" s="3" t="n"/>
      <c r="E176" s="3" t="n"/>
      <c r="F176" s="3"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3.5" customHeight="1" s="844">
      <c r="A177" s="2" t="n"/>
      <c r="B177" s="2" t="n"/>
      <c r="C177" s="3" t="n"/>
      <c r="D177" s="3" t="n"/>
      <c r="E177" s="3" t="n"/>
      <c r="F177" s="3"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3.5" customHeight="1" s="844">
      <c r="A178" s="2" t="n"/>
      <c r="B178" s="2" t="n"/>
      <c r="C178" s="3" t="n"/>
      <c r="D178" s="3" t="n"/>
      <c r="E178" s="3" t="n"/>
      <c r="F178" s="3"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3.5" customHeight="1" s="844">
      <c r="A179" s="2" t="n"/>
      <c r="B179" s="2" t="n"/>
      <c r="C179" s="3" t="n"/>
      <c r="D179" s="3" t="n"/>
      <c r="E179" s="3" t="n"/>
      <c r="F179" s="3"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3.5" customHeight="1" s="844">
      <c r="A180" s="2" t="n"/>
      <c r="B180" s="2" t="n"/>
      <c r="C180" s="3" t="n"/>
      <c r="D180" s="3" t="n"/>
      <c r="E180" s="3" t="n"/>
      <c r="F180" s="3"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3.5" customHeight="1" s="844">
      <c r="A181" s="2" t="n"/>
      <c r="B181" s="2" t="n"/>
      <c r="C181" s="3" t="n"/>
      <c r="D181" s="3" t="n"/>
      <c r="E181" s="3" t="n"/>
      <c r="F181" s="3"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3.5" customHeight="1" s="844">
      <c r="A182" s="2" t="n"/>
      <c r="B182" s="2" t="n"/>
      <c r="C182" s="3" t="n"/>
      <c r="D182" s="3" t="n"/>
      <c r="E182" s="3" t="n"/>
      <c r="F182" s="3"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3.5" customHeight="1" s="844">
      <c r="A183" s="2" t="n"/>
      <c r="B183" s="2" t="n"/>
      <c r="C183" s="3" t="n"/>
      <c r="D183" s="3" t="n"/>
      <c r="E183" s="3" t="n"/>
      <c r="F183" s="3"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3.5" customHeight="1" s="844">
      <c r="A184" s="2" t="n"/>
      <c r="B184" s="2" t="n"/>
      <c r="C184" s="3" t="n"/>
      <c r="D184" s="3" t="n"/>
      <c r="E184" s="3" t="n"/>
      <c r="F184" s="3"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3.5" customHeight="1" s="844">
      <c r="A185" s="2" t="n"/>
      <c r="B185" s="2" t="n"/>
      <c r="C185" s="3" t="n"/>
      <c r="D185" s="3" t="n"/>
      <c r="E185" s="3" t="n"/>
      <c r="F185" s="3"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3.5" customHeight="1" s="844">
      <c r="A186" s="2" t="n"/>
      <c r="B186" s="2" t="n"/>
      <c r="C186" s="3" t="n"/>
      <c r="D186" s="3" t="n"/>
      <c r="E186" s="3" t="n"/>
      <c r="F186" s="3"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3.5" customHeight="1" s="844">
      <c r="A187" s="2" t="n"/>
      <c r="B187" s="2" t="n"/>
      <c r="C187" s="3" t="n"/>
      <c r="D187" s="3" t="n"/>
      <c r="E187" s="3" t="n"/>
      <c r="F187" s="3"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3.5" customHeight="1" s="844">
      <c r="A188" s="2" t="n"/>
      <c r="B188" s="2" t="n"/>
      <c r="C188" s="3" t="n"/>
      <c r="D188" s="3" t="n"/>
      <c r="E188" s="3" t="n"/>
      <c r="F188" s="3"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3.5" customHeight="1" s="844">
      <c r="A189" s="2" t="n"/>
      <c r="B189" s="2" t="n"/>
      <c r="C189" s="3" t="n"/>
      <c r="D189" s="3" t="n"/>
      <c r="E189" s="3" t="n"/>
      <c r="F189" s="3"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3.5" customHeight="1" s="844">
      <c r="A190" s="2" t="n"/>
      <c r="B190" s="2" t="n"/>
      <c r="C190" s="3" t="n"/>
      <c r="D190" s="3" t="n"/>
      <c r="E190" s="3" t="n"/>
      <c r="F190" s="3"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3.5" customHeight="1" s="844">
      <c r="A191" s="2" t="n"/>
      <c r="B191" s="2" t="n"/>
      <c r="C191" s="3" t="n"/>
      <c r="D191" s="3" t="n"/>
      <c r="E191" s="3" t="n"/>
      <c r="F191" s="3"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3.5" customHeight="1" s="844">
      <c r="A192" s="2" t="n"/>
      <c r="B192" s="2" t="n"/>
      <c r="C192" s="3" t="n"/>
      <c r="D192" s="3" t="n"/>
      <c r="E192" s="3" t="n"/>
      <c r="F192" s="3"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3.5" customHeight="1" s="844">
      <c r="A193" s="2" t="n"/>
      <c r="B193" s="2" t="n"/>
      <c r="C193" s="3" t="n"/>
      <c r="D193" s="3" t="n"/>
      <c r="E193" s="3" t="n"/>
      <c r="F193" s="3"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3.5" customHeight="1" s="844">
      <c r="A194" s="2" t="n"/>
      <c r="B194" s="2" t="n"/>
      <c r="C194" s="3" t="n"/>
      <c r="D194" s="3" t="n"/>
      <c r="E194" s="3" t="n"/>
      <c r="F194" s="3"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3.5" customHeight="1" s="844">
      <c r="A195" s="2" t="n"/>
      <c r="B195" s="2" t="n"/>
      <c r="C195" s="3" t="n"/>
      <c r="D195" s="3" t="n"/>
      <c r="E195" s="3" t="n"/>
      <c r="F195" s="3"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3.5" customHeight="1" s="844">
      <c r="A196" s="2" t="n"/>
      <c r="B196" s="2" t="n"/>
      <c r="C196" s="3" t="n"/>
      <c r="D196" s="3" t="n"/>
      <c r="E196" s="3" t="n"/>
      <c r="F196" s="3"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3.5" customHeight="1" s="844">
      <c r="A197" s="2" t="n"/>
      <c r="B197" s="2" t="n"/>
      <c r="C197" s="3" t="n"/>
      <c r="D197" s="3" t="n"/>
      <c r="E197" s="3" t="n"/>
      <c r="F197" s="3"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3.5" customHeight="1" s="844">
      <c r="A198" s="2" t="n"/>
      <c r="B198" s="2" t="n"/>
      <c r="C198" s="3" t="n"/>
      <c r="D198" s="3" t="n"/>
      <c r="E198" s="3" t="n"/>
      <c r="F198" s="3"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3.5" customHeight="1" s="844">
      <c r="A199" s="2" t="n"/>
      <c r="B199" s="2" t="n"/>
      <c r="C199" s="3" t="n"/>
      <c r="D199" s="3" t="n"/>
      <c r="E199" s="3" t="n"/>
      <c r="F199" s="3"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3.5" customHeight="1" s="844">
      <c r="A200" s="2" t="n"/>
      <c r="B200" s="2" t="n"/>
      <c r="C200" s="3" t="n"/>
      <c r="D200" s="3" t="n"/>
      <c r="E200" s="3" t="n"/>
      <c r="F200" s="3"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3.5" customHeight="1" s="844">
      <c r="A201" s="2" t="n"/>
      <c r="B201" s="2" t="n"/>
      <c r="C201" s="3" t="n"/>
      <c r="D201" s="3" t="n"/>
      <c r="E201" s="3" t="n"/>
      <c r="F201" s="3"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3.5" customHeight="1" s="844">
      <c r="A202" s="2" t="n"/>
      <c r="B202" s="2" t="n"/>
      <c r="C202" s="3" t="n"/>
      <c r="D202" s="3" t="n"/>
      <c r="E202" s="3" t="n"/>
      <c r="F202" s="3"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3.5" customHeight="1" s="844">
      <c r="A203" s="2" t="n"/>
      <c r="B203" s="2" t="n"/>
      <c r="C203" s="3" t="n"/>
      <c r="D203" s="3" t="n"/>
      <c r="E203" s="3" t="n"/>
      <c r="F203" s="3"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3.5" customHeight="1" s="844">
      <c r="A204" s="2" t="n"/>
      <c r="B204" s="2" t="n"/>
      <c r="C204" s="3" t="n"/>
      <c r="D204" s="3" t="n"/>
      <c r="E204" s="3" t="n"/>
      <c r="F204" s="3"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3.5" customHeight="1" s="844">
      <c r="A205" s="2" t="n"/>
      <c r="B205" s="2" t="n"/>
      <c r="C205" s="3" t="n"/>
      <c r="D205" s="3" t="n"/>
      <c r="E205" s="3" t="n"/>
      <c r="F205" s="3"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3.5" customHeight="1" s="844">
      <c r="A206" s="2" t="n"/>
      <c r="B206" s="2" t="n"/>
      <c r="C206" s="3" t="n"/>
      <c r="D206" s="3" t="n"/>
      <c r="E206" s="3" t="n"/>
      <c r="F206" s="3"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3.5" customHeight="1" s="844">
      <c r="A207" s="2" t="n"/>
      <c r="B207" s="2" t="n"/>
      <c r="C207" s="3" t="n"/>
      <c r="D207" s="3" t="n"/>
      <c r="E207" s="3" t="n"/>
      <c r="F207" s="3"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3.5" customHeight="1" s="844">
      <c r="A208" s="2" t="n"/>
      <c r="B208" s="2" t="n"/>
      <c r="C208" s="3" t="n"/>
      <c r="D208" s="3" t="n"/>
      <c r="E208" s="3" t="n"/>
      <c r="F208" s="3"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3.5" customHeight="1" s="844">
      <c r="A209" s="2" t="n"/>
      <c r="B209" s="2" t="n"/>
      <c r="C209" s="3" t="n"/>
      <c r="D209" s="3" t="n"/>
      <c r="E209" s="3" t="n"/>
      <c r="F209" s="3"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3.5" customHeight="1" s="844">
      <c r="A210" s="2" t="n"/>
      <c r="B210" s="2" t="n"/>
      <c r="C210" s="3" t="n"/>
      <c r="D210" s="3" t="n"/>
      <c r="E210" s="3" t="n"/>
      <c r="F210" s="3"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3.5" customHeight="1" s="844">
      <c r="A211" s="2" t="n"/>
      <c r="B211" s="2" t="n"/>
      <c r="C211" s="3" t="n"/>
      <c r="D211" s="3" t="n"/>
      <c r="E211" s="3" t="n"/>
      <c r="F211" s="3"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3.5" customHeight="1" s="844">
      <c r="A212" s="2" t="n"/>
      <c r="B212" s="2" t="n"/>
      <c r="C212" s="3" t="n"/>
      <c r="D212" s="3" t="n"/>
      <c r="E212" s="3" t="n"/>
      <c r="F212" s="3"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3.5" customHeight="1" s="844">
      <c r="A213" s="2" t="n"/>
      <c r="B213" s="2" t="n"/>
      <c r="C213" s="3" t="n"/>
      <c r="D213" s="3" t="n"/>
      <c r="E213" s="3" t="n"/>
      <c r="F213" s="3"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3.5" customHeight="1" s="844">
      <c r="A214" s="2" t="n"/>
      <c r="B214" s="2" t="n"/>
      <c r="C214" s="3" t="n"/>
      <c r="D214" s="3" t="n"/>
      <c r="E214" s="3" t="n"/>
      <c r="F214" s="3"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3.5" customHeight="1" s="844">
      <c r="A215" s="2" t="n"/>
      <c r="B215" s="2" t="n"/>
      <c r="C215" s="3" t="n"/>
      <c r="D215" s="3" t="n"/>
      <c r="E215" s="3" t="n"/>
      <c r="F215" s="3"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3.5" customHeight="1" s="844">
      <c r="A216" s="2" t="n"/>
      <c r="B216" s="2" t="n"/>
      <c r="C216" s="3" t="n"/>
      <c r="D216" s="3" t="n"/>
      <c r="E216" s="3" t="n"/>
      <c r="F216" s="3"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3.5" customHeight="1" s="844">
      <c r="A217" s="2" t="n"/>
      <c r="B217" s="2" t="n"/>
      <c r="C217" s="3" t="n"/>
      <c r="D217" s="3" t="n"/>
      <c r="E217" s="3" t="n"/>
      <c r="F217" s="3"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3.5" customHeight="1" s="844">
      <c r="A218" s="2" t="n"/>
      <c r="B218" s="2" t="n"/>
      <c r="C218" s="3" t="n"/>
      <c r="D218" s="3" t="n"/>
      <c r="E218" s="3" t="n"/>
      <c r="F218" s="3"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3.5" customHeight="1" s="844">
      <c r="A219" s="2" t="n"/>
      <c r="B219" s="2" t="n"/>
      <c r="C219" s="3" t="n"/>
      <c r="D219" s="3" t="n"/>
      <c r="E219" s="3" t="n"/>
      <c r="F219" s="3"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3.5" customHeight="1" s="844">
      <c r="A220" s="2" t="n"/>
      <c r="B220" s="2" t="n"/>
      <c r="C220" s="3" t="n"/>
      <c r="D220" s="3" t="n"/>
      <c r="E220" s="3" t="n"/>
      <c r="F220" s="3"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3.5" customHeight="1" s="844">
      <c r="A221" s="2" t="n"/>
      <c r="B221" s="2" t="n"/>
      <c r="C221" s="3" t="n"/>
      <c r="D221" s="3" t="n"/>
      <c r="E221" s="3" t="n"/>
      <c r="F221" s="3"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3.5" customHeight="1" s="844">
      <c r="A222" s="2" t="n"/>
      <c r="B222" s="2" t="n"/>
      <c r="C222" s="3" t="n"/>
      <c r="D222" s="3" t="n"/>
      <c r="E222" s="3" t="n"/>
      <c r="F222" s="3"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3.5" customHeight="1" s="844">
      <c r="A223" s="2" t="n"/>
      <c r="B223" s="2" t="n"/>
      <c r="C223" s="3" t="n"/>
      <c r="D223" s="3" t="n"/>
      <c r="E223" s="3" t="n"/>
      <c r="F223" s="3"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3.5" customHeight="1" s="844">
      <c r="A224" s="2" t="n"/>
      <c r="B224" s="2" t="n"/>
      <c r="C224" s="3" t="n"/>
      <c r="D224" s="3" t="n"/>
      <c r="E224" s="3" t="n"/>
      <c r="F224" s="3"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3.5" customHeight="1" s="844">
      <c r="A225" s="2" t="n"/>
      <c r="B225" s="2" t="n"/>
      <c r="C225" s="3" t="n"/>
      <c r="D225" s="3" t="n"/>
      <c r="E225" s="3" t="n"/>
      <c r="F225" s="3"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3.5" customHeight="1" s="844">
      <c r="A226" s="2" t="n"/>
      <c r="B226" s="2" t="n"/>
      <c r="C226" s="3" t="n"/>
      <c r="D226" s="3" t="n"/>
      <c r="E226" s="3" t="n"/>
      <c r="F226" s="3"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3.5" customHeight="1" s="844">
      <c r="A227" s="2" t="n"/>
      <c r="B227" s="2" t="n"/>
      <c r="C227" s="3" t="n"/>
      <c r="D227" s="3" t="n"/>
      <c r="E227" s="3" t="n"/>
      <c r="F227" s="3"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3.5" customHeight="1" s="844">
      <c r="A228" s="2" t="n"/>
      <c r="B228" s="2" t="n"/>
      <c r="C228" s="3" t="n"/>
      <c r="D228" s="3" t="n"/>
      <c r="E228" s="3" t="n"/>
      <c r="F228" s="3"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3.5" customHeight="1" s="844">
      <c r="A229" s="2" t="n"/>
      <c r="B229" s="2" t="n"/>
      <c r="C229" s="3" t="n"/>
      <c r="D229" s="3" t="n"/>
      <c r="E229" s="3" t="n"/>
      <c r="F229" s="3"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3.5" customHeight="1" s="844">
      <c r="A230" s="2" t="n"/>
      <c r="B230" s="2" t="n"/>
      <c r="C230" s="3" t="n"/>
      <c r="D230" s="3" t="n"/>
      <c r="E230" s="3" t="n"/>
      <c r="F230" s="3"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3.5" customHeight="1" s="844">
      <c r="A231" s="2" t="n"/>
      <c r="B231" s="2" t="n"/>
      <c r="C231" s="3" t="n"/>
      <c r="D231" s="3" t="n"/>
      <c r="E231" s="3" t="n"/>
      <c r="F231" s="3"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3.5" customHeight="1" s="844">
      <c r="A232" s="2" t="n"/>
      <c r="B232" s="2" t="n"/>
      <c r="C232" s="3" t="n"/>
      <c r="D232" s="3" t="n"/>
      <c r="E232" s="3" t="n"/>
      <c r="F232" s="3"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3.5" customHeight="1" s="844">
      <c r="A233" s="2" t="n"/>
      <c r="B233" s="2" t="n"/>
      <c r="C233" s="3" t="n"/>
      <c r="D233" s="3" t="n"/>
      <c r="E233" s="3" t="n"/>
      <c r="F233" s="3"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3.5" customHeight="1" s="844">
      <c r="A234" s="2" t="n"/>
      <c r="B234" s="2" t="n"/>
      <c r="C234" s="3" t="n"/>
      <c r="D234" s="3" t="n"/>
      <c r="E234" s="3" t="n"/>
      <c r="F234" s="3"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3.5" customHeight="1" s="844">
      <c r="A235" s="2" t="n"/>
      <c r="B235" s="2" t="n"/>
      <c r="C235" s="3" t="n"/>
      <c r="D235" s="3" t="n"/>
      <c r="E235" s="3" t="n"/>
      <c r="F235" s="3"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3.5" customHeight="1" s="844">
      <c r="A236" s="2" t="n"/>
      <c r="B236" s="2" t="n"/>
      <c r="C236" s="3" t="n"/>
      <c r="D236" s="3" t="n"/>
      <c r="E236" s="3" t="n"/>
      <c r="F236" s="3"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3.5" customHeight="1" s="844">
      <c r="A237" s="2" t="n"/>
      <c r="B237" s="2" t="n"/>
      <c r="C237" s="3" t="n"/>
      <c r="D237" s="3" t="n"/>
      <c r="E237" s="3" t="n"/>
      <c r="F237" s="3"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3.5" customHeight="1" s="844">
      <c r="A238" s="2" t="n"/>
      <c r="B238" s="2" t="n"/>
      <c r="C238" s="3" t="n"/>
      <c r="D238" s="3" t="n"/>
      <c r="E238" s="3" t="n"/>
      <c r="F238" s="3"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3.5" customHeight="1" s="844">
      <c r="A239" s="2" t="n"/>
      <c r="B239" s="2" t="n"/>
      <c r="C239" s="3" t="n"/>
      <c r="D239" s="3" t="n"/>
      <c r="E239" s="3" t="n"/>
      <c r="F239" s="3"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3.5" customHeight="1" s="844">
      <c r="A240" s="2" t="n"/>
      <c r="B240" s="2" t="n"/>
      <c r="C240" s="3" t="n"/>
      <c r="D240" s="3" t="n"/>
      <c r="E240" s="3" t="n"/>
      <c r="F240" s="3"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3.5" customHeight="1" s="844">
      <c r="A241" s="2" t="n"/>
      <c r="B241" s="2" t="n"/>
      <c r="C241" s="3" t="n"/>
      <c r="D241" s="3" t="n"/>
      <c r="E241" s="3" t="n"/>
      <c r="F241" s="3"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3.5" customHeight="1" s="844">
      <c r="A242" s="2" t="n"/>
      <c r="B242" s="2" t="n"/>
      <c r="C242" s="3" t="n"/>
      <c r="D242" s="3" t="n"/>
      <c r="E242" s="3" t="n"/>
      <c r="F242" s="3"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3.5" customHeight="1" s="844">
      <c r="A243" s="2" t="n"/>
      <c r="B243" s="2" t="n"/>
      <c r="C243" s="3" t="n"/>
      <c r="D243" s="3" t="n"/>
      <c r="E243" s="3" t="n"/>
      <c r="F243" s="3"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3.5" customHeight="1" s="844">
      <c r="A244" s="2" t="n"/>
      <c r="B244" s="2" t="n"/>
      <c r="C244" s="3" t="n"/>
      <c r="D244" s="3" t="n"/>
      <c r="E244" s="3" t="n"/>
      <c r="F244" s="3"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3.5" customHeight="1" s="844">
      <c r="A245" s="2" t="n"/>
      <c r="B245" s="2" t="n"/>
      <c r="C245" s="3" t="n"/>
      <c r="D245" s="3" t="n"/>
      <c r="E245" s="3" t="n"/>
      <c r="F245" s="3"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3.5" customHeight="1" s="844">
      <c r="A246" s="2" t="n"/>
      <c r="B246" s="2" t="n"/>
      <c r="C246" s="3" t="n"/>
      <c r="D246" s="3" t="n"/>
      <c r="E246" s="3" t="n"/>
      <c r="F246" s="3"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3.5" customHeight="1" s="844">
      <c r="A247" s="2" t="n"/>
      <c r="B247" s="2" t="n"/>
      <c r="C247" s="3" t="n"/>
      <c r="D247" s="3" t="n"/>
      <c r="E247" s="3" t="n"/>
      <c r="F247" s="3"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3.5" customHeight="1" s="844">
      <c r="A248" s="2" t="n"/>
      <c r="B248" s="2" t="n"/>
      <c r="C248" s="3" t="n"/>
      <c r="D248" s="3" t="n"/>
      <c r="E248" s="3" t="n"/>
      <c r="F248" s="3"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3.5" customHeight="1" s="844">
      <c r="A249" s="2" t="n"/>
      <c r="B249" s="2" t="n"/>
      <c r="C249" s="3" t="n"/>
      <c r="D249" s="3" t="n"/>
      <c r="E249" s="3" t="n"/>
      <c r="F249" s="3"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3.5" customHeight="1" s="844">
      <c r="A250" s="2" t="n"/>
      <c r="B250" s="2" t="n"/>
      <c r="C250" s="3" t="n"/>
      <c r="D250" s="3" t="n"/>
      <c r="E250" s="3" t="n"/>
      <c r="F250" s="3"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3.5" customHeight="1" s="844">
      <c r="A251" s="2" t="n"/>
      <c r="B251" s="2" t="n"/>
      <c r="C251" s="3" t="n"/>
      <c r="D251" s="3" t="n"/>
      <c r="E251" s="3" t="n"/>
      <c r="F251" s="3"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3.5" customHeight="1" s="844">
      <c r="A252" s="2" t="n"/>
      <c r="B252" s="2" t="n"/>
      <c r="C252" s="3" t="n"/>
      <c r="D252" s="3" t="n"/>
      <c r="E252" s="3" t="n"/>
      <c r="F252" s="3"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3.5" customHeight="1" s="844">
      <c r="A253" s="2" t="n"/>
      <c r="B253" s="2" t="n"/>
      <c r="C253" s="3" t="n"/>
      <c r="D253" s="3" t="n"/>
      <c r="E253" s="3" t="n"/>
      <c r="F253" s="3"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3.5" customHeight="1" s="844">
      <c r="A254" s="2" t="n"/>
      <c r="B254" s="2" t="n"/>
      <c r="C254" s="3" t="n"/>
      <c r="D254" s="3" t="n"/>
      <c r="E254" s="3" t="n"/>
      <c r="F254" s="3"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3.5" customHeight="1" s="844">
      <c r="A255" s="2" t="n"/>
      <c r="B255" s="2" t="n"/>
      <c r="C255" s="3" t="n"/>
      <c r="D255" s="3" t="n"/>
      <c r="E255" s="3" t="n"/>
      <c r="F255" s="3"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3.5" customHeight="1" s="844">
      <c r="A256" s="2" t="n"/>
      <c r="B256" s="2" t="n"/>
      <c r="C256" s="3" t="n"/>
      <c r="D256" s="3" t="n"/>
      <c r="E256" s="3" t="n"/>
      <c r="F256" s="3"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3.5" customHeight="1" s="844">
      <c r="A257" s="2" t="n"/>
      <c r="B257" s="2" t="n"/>
      <c r="C257" s="3" t="n"/>
      <c r="D257" s="3" t="n"/>
      <c r="E257" s="3" t="n"/>
      <c r="F257" s="3"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3.5" customHeight="1" s="844">
      <c r="A258" s="2" t="n"/>
      <c r="B258" s="2" t="n"/>
      <c r="C258" s="3" t="n"/>
      <c r="D258" s="3" t="n"/>
      <c r="E258" s="3" t="n"/>
      <c r="F258" s="3"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3.5" customHeight="1" s="844">
      <c r="A259" s="2" t="n"/>
      <c r="B259" s="2" t="n"/>
      <c r="C259" s="3" t="n"/>
      <c r="D259" s="3" t="n"/>
      <c r="E259" s="3" t="n"/>
      <c r="F259" s="3"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3.5" customHeight="1" s="844">
      <c r="A260" s="2" t="n"/>
      <c r="B260" s="2" t="n"/>
      <c r="C260" s="3" t="n"/>
      <c r="D260" s="3" t="n"/>
      <c r="E260" s="3" t="n"/>
      <c r="F260" s="3"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3.5" customHeight="1" s="844">
      <c r="A261" s="2" t="n"/>
      <c r="B261" s="2" t="n"/>
      <c r="C261" s="3" t="n"/>
      <c r="D261" s="3" t="n"/>
      <c r="E261" s="3" t="n"/>
      <c r="F261" s="3"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3.5" customHeight="1" s="844">
      <c r="A262" s="2" t="n"/>
      <c r="B262" s="2" t="n"/>
      <c r="C262" s="3" t="n"/>
      <c r="D262" s="3" t="n"/>
      <c r="E262" s="3" t="n"/>
      <c r="F262" s="3"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3.5" customHeight="1" s="844">
      <c r="A263" s="2" t="n"/>
      <c r="B263" s="2" t="n"/>
      <c r="C263" s="3" t="n"/>
      <c r="D263" s="3" t="n"/>
      <c r="E263" s="3" t="n"/>
      <c r="F263" s="3"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3.5" customHeight="1" s="844">
      <c r="A264" s="2" t="n"/>
      <c r="B264" s="2" t="n"/>
      <c r="C264" s="3" t="n"/>
      <c r="D264" s="3" t="n"/>
      <c r="E264" s="3" t="n"/>
      <c r="F264" s="3"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3.5" customHeight="1" s="844">
      <c r="A265" s="2" t="n"/>
      <c r="B265" s="2" t="n"/>
      <c r="C265" s="3" t="n"/>
      <c r="D265" s="3" t="n"/>
      <c r="E265" s="3" t="n"/>
      <c r="F265" s="3"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3.5" customHeight="1" s="844">
      <c r="A266" s="2" t="n"/>
      <c r="B266" s="2" t="n"/>
      <c r="C266" s="3" t="n"/>
      <c r="D266" s="3" t="n"/>
      <c r="E266" s="3" t="n"/>
      <c r="F266" s="3"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3.5" customHeight="1" s="844">
      <c r="A267" s="2" t="n"/>
      <c r="B267" s="2" t="n"/>
      <c r="C267" s="3" t="n"/>
      <c r="D267" s="3" t="n"/>
      <c r="E267" s="3" t="n"/>
      <c r="F267" s="3"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3.5" customHeight="1" s="844">
      <c r="A268" s="2" t="n"/>
      <c r="B268" s="2" t="n"/>
      <c r="C268" s="3" t="n"/>
      <c r="D268" s="3" t="n"/>
      <c r="E268" s="3" t="n"/>
      <c r="F268" s="3"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3.5" customHeight="1" s="844">
      <c r="A269" s="2" t="n"/>
      <c r="B269" s="2" t="n"/>
      <c r="C269" s="3" t="n"/>
      <c r="D269" s="3" t="n"/>
      <c r="E269" s="3" t="n"/>
      <c r="F269" s="3"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3.5" customHeight="1" s="844">
      <c r="A270" s="2" t="n"/>
      <c r="B270" s="2" t="n"/>
      <c r="C270" s="3" t="n"/>
      <c r="D270" s="3" t="n"/>
      <c r="E270" s="3" t="n"/>
      <c r="F270" s="3"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3.5" customHeight="1" s="844">
      <c r="A271" s="2" t="n"/>
      <c r="B271" s="2" t="n"/>
      <c r="C271" s="3" t="n"/>
      <c r="D271" s="3" t="n"/>
      <c r="E271" s="3" t="n"/>
      <c r="F271" s="3"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3.5" customHeight="1" s="844">
      <c r="A272" s="2" t="n"/>
      <c r="B272" s="2" t="n"/>
      <c r="C272" s="3" t="n"/>
      <c r="D272" s="3" t="n"/>
      <c r="E272" s="3" t="n"/>
      <c r="F272" s="3"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3.5" customHeight="1" s="844">
      <c r="A273" s="2" t="n"/>
      <c r="B273" s="2" t="n"/>
      <c r="C273" s="3" t="n"/>
      <c r="D273" s="3" t="n"/>
      <c r="E273" s="3" t="n"/>
      <c r="F273" s="3"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3.5" customHeight="1" s="844">
      <c r="A274" s="2" t="n"/>
      <c r="B274" s="2" t="n"/>
      <c r="C274" s="3" t="n"/>
      <c r="D274" s="3" t="n"/>
      <c r="E274" s="3" t="n"/>
      <c r="F274" s="3"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3.5" customHeight="1" s="844">
      <c r="A275" s="2" t="n"/>
      <c r="B275" s="2" t="n"/>
      <c r="C275" s="3" t="n"/>
      <c r="D275" s="3" t="n"/>
      <c r="E275" s="3" t="n"/>
      <c r="F275" s="3"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3.5" customHeight="1" s="844">
      <c r="A276" s="2" t="n"/>
      <c r="B276" s="2" t="n"/>
      <c r="C276" s="3" t="n"/>
      <c r="D276" s="3" t="n"/>
      <c r="E276" s="3" t="n"/>
      <c r="F276" s="3"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3.5" customHeight="1" s="844">
      <c r="A277" s="2" t="n"/>
      <c r="B277" s="2" t="n"/>
      <c r="C277" s="3" t="n"/>
      <c r="D277" s="3" t="n"/>
      <c r="E277" s="3" t="n"/>
      <c r="F277" s="3"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3.5" customHeight="1" s="844">
      <c r="A278" s="2" t="n"/>
      <c r="B278" s="2" t="n"/>
      <c r="C278" s="3" t="n"/>
      <c r="D278" s="3" t="n"/>
      <c r="E278" s="3" t="n"/>
      <c r="F278" s="3"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3.5" customHeight="1" s="844">
      <c r="A279" s="2" t="n"/>
      <c r="B279" s="2" t="n"/>
      <c r="C279" s="3" t="n"/>
      <c r="D279" s="3" t="n"/>
      <c r="E279" s="3" t="n"/>
      <c r="F279" s="3"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3.5" customHeight="1" s="844">
      <c r="A280" s="2" t="n"/>
      <c r="B280" s="2" t="n"/>
      <c r="C280" s="3" t="n"/>
      <c r="D280" s="3" t="n"/>
      <c r="E280" s="3" t="n"/>
      <c r="F280" s="3"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3.5" customHeight="1" s="844">
      <c r="A281" s="2" t="n"/>
      <c r="B281" s="2" t="n"/>
      <c r="C281" s="3" t="n"/>
      <c r="D281" s="3" t="n"/>
      <c r="E281" s="3" t="n"/>
      <c r="F281" s="3"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3.5" customHeight="1" s="844">
      <c r="A282" s="2" t="n"/>
      <c r="B282" s="2" t="n"/>
      <c r="C282" s="3" t="n"/>
      <c r="D282" s="3" t="n"/>
      <c r="E282" s="3" t="n"/>
      <c r="F282" s="3"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3.5" customHeight="1" s="844">
      <c r="A283" s="2" t="n"/>
      <c r="B283" s="2" t="n"/>
      <c r="C283" s="3" t="n"/>
      <c r="D283" s="3" t="n"/>
      <c r="E283" s="3" t="n"/>
      <c r="F283" s="3"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3.5" customHeight="1" s="844">
      <c r="A284" s="2" t="n"/>
      <c r="B284" s="2" t="n"/>
      <c r="C284" s="3" t="n"/>
      <c r="D284" s="3" t="n"/>
      <c r="E284" s="3" t="n"/>
      <c r="F284" s="3"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3.5" customHeight="1" s="844">
      <c r="A285" s="2" t="n"/>
      <c r="B285" s="2" t="n"/>
      <c r="C285" s="3" t="n"/>
      <c r="D285" s="3" t="n"/>
      <c r="E285" s="3" t="n"/>
      <c r="F285" s="3"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3.5" customHeight="1" s="844">
      <c r="A286" s="2" t="n"/>
      <c r="B286" s="2" t="n"/>
      <c r="C286" s="3" t="n"/>
      <c r="D286" s="3" t="n"/>
      <c r="E286" s="3" t="n"/>
      <c r="F286" s="3"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3.5" customHeight="1" s="844">
      <c r="A287" s="2" t="n"/>
      <c r="B287" s="2" t="n"/>
      <c r="C287" s="3" t="n"/>
      <c r="D287" s="3" t="n"/>
      <c r="E287" s="3" t="n"/>
      <c r="F287" s="3"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3.5" customHeight="1" s="844">
      <c r="A288" s="2" t="n"/>
      <c r="B288" s="2" t="n"/>
      <c r="C288" s="3" t="n"/>
      <c r="D288" s="3" t="n"/>
      <c r="E288" s="3" t="n"/>
      <c r="F288" s="3"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3.5" customHeight="1" s="844">
      <c r="A289" s="2" t="n"/>
      <c r="B289" s="2" t="n"/>
      <c r="C289" s="3" t="n"/>
      <c r="D289" s="3" t="n"/>
      <c r="E289" s="3" t="n"/>
      <c r="F289" s="3"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3.5" customHeight="1" s="844">
      <c r="A290" s="2" t="n"/>
      <c r="B290" s="2" t="n"/>
      <c r="C290" s="3" t="n"/>
      <c r="D290" s="3" t="n"/>
      <c r="E290" s="3" t="n"/>
      <c r="F290" s="3"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3.5" customHeight="1" s="844">
      <c r="A291" s="2" t="n"/>
      <c r="B291" s="2" t="n"/>
      <c r="C291" s="3" t="n"/>
      <c r="D291" s="3" t="n"/>
      <c r="E291" s="3" t="n"/>
      <c r="F291" s="3"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3.5" customHeight="1" s="844">
      <c r="A292" s="2" t="n"/>
      <c r="B292" s="2" t="n"/>
      <c r="C292" s="3" t="n"/>
      <c r="D292" s="3" t="n"/>
      <c r="E292" s="3" t="n"/>
      <c r="F292" s="3"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3.5" customHeight="1" s="844">
      <c r="A293" s="2" t="n"/>
      <c r="B293" s="2" t="n"/>
      <c r="C293" s="3" t="n"/>
      <c r="D293" s="3" t="n"/>
      <c r="E293" s="3" t="n"/>
      <c r="F293" s="3"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3.5" customHeight="1" s="844">
      <c r="A294" s="2" t="n"/>
      <c r="B294" s="2" t="n"/>
      <c r="C294" s="3" t="n"/>
      <c r="D294" s="3" t="n"/>
      <c r="E294" s="3" t="n"/>
      <c r="F294" s="3"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3.5" customHeight="1" s="844">
      <c r="A295" s="2" t="n"/>
      <c r="B295" s="2" t="n"/>
      <c r="C295" s="3" t="n"/>
      <c r="D295" s="3" t="n"/>
      <c r="E295" s="3" t="n"/>
      <c r="F295" s="3"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3.5" customHeight="1" s="844">
      <c r="A296" s="2" t="n"/>
      <c r="B296" s="2" t="n"/>
      <c r="C296" s="3" t="n"/>
      <c r="D296" s="3" t="n"/>
      <c r="E296" s="3" t="n"/>
      <c r="F296" s="3"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3.5" customHeight="1" s="844">
      <c r="A297" s="2" t="n"/>
      <c r="B297" s="2" t="n"/>
      <c r="C297" s="3" t="n"/>
      <c r="D297" s="3" t="n"/>
      <c r="E297" s="3" t="n"/>
      <c r="F297" s="3"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3.5" customHeight="1" s="844">
      <c r="A298" s="2" t="n"/>
      <c r="B298" s="2" t="n"/>
      <c r="C298" s="3" t="n"/>
      <c r="D298" s="3" t="n"/>
      <c r="E298" s="3" t="n"/>
      <c r="F298" s="3"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3.5" customHeight="1" s="844">
      <c r="A299" s="2" t="n"/>
      <c r="B299" s="2" t="n"/>
      <c r="C299" s="3" t="n"/>
      <c r="D299" s="3" t="n"/>
      <c r="E299" s="3" t="n"/>
      <c r="F299" s="3"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3.5" customHeight="1" s="844">
      <c r="A300" s="2" t="n"/>
      <c r="B300" s="2" t="n"/>
      <c r="C300" s="3" t="n"/>
      <c r="D300" s="3" t="n"/>
      <c r="E300" s="3" t="n"/>
      <c r="F300" s="3"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3.5" customHeight="1" s="844">
      <c r="A301" s="2" t="n"/>
      <c r="B301" s="2" t="n"/>
      <c r="C301" s="3" t="n"/>
      <c r="D301" s="3" t="n"/>
      <c r="E301" s="3" t="n"/>
      <c r="F301" s="3"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3.5" customHeight="1" s="844">
      <c r="A302" s="2" t="n"/>
      <c r="B302" s="2" t="n"/>
      <c r="C302" s="3" t="n"/>
      <c r="D302" s="3" t="n"/>
      <c r="E302" s="3" t="n"/>
      <c r="F302" s="3"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3.5" customHeight="1" s="844">
      <c r="A303" s="2" t="n"/>
      <c r="B303" s="2" t="n"/>
      <c r="C303" s="3" t="n"/>
      <c r="D303" s="3" t="n"/>
      <c r="E303" s="3" t="n"/>
      <c r="F303" s="3"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3.5" customHeight="1" s="844">
      <c r="A304" s="2" t="n"/>
      <c r="B304" s="2" t="n"/>
      <c r="C304" s="3" t="n"/>
      <c r="D304" s="3" t="n"/>
      <c r="E304" s="3" t="n"/>
      <c r="F304" s="3"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3.5" customHeight="1" s="844">
      <c r="A305" s="2" t="n"/>
      <c r="B305" s="2" t="n"/>
      <c r="C305" s="3" t="n"/>
      <c r="D305" s="3" t="n"/>
      <c r="E305" s="3" t="n"/>
      <c r="F305" s="3"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3.5" customHeight="1" s="844">
      <c r="A306" s="2" t="n"/>
      <c r="B306" s="2" t="n"/>
      <c r="C306" s="3" t="n"/>
      <c r="D306" s="3" t="n"/>
      <c r="E306" s="3" t="n"/>
      <c r="F306" s="3"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3.5" customHeight="1" s="844">
      <c r="A307" s="2" t="n"/>
      <c r="B307" s="2" t="n"/>
      <c r="C307" s="3" t="n"/>
      <c r="D307" s="3" t="n"/>
      <c r="E307" s="3" t="n"/>
      <c r="F307" s="3"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3.5" customHeight="1" s="844">
      <c r="A308" s="2" t="n"/>
      <c r="B308" s="2" t="n"/>
      <c r="C308" s="3" t="n"/>
      <c r="D308" s="3" t="n"/>
      <c r="E308" s="3" t="n"/>
      <c r="F308" s="3"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3.5" customHeight="1" s="844">
      <c r="A309" s="2" t="n"/>
      <c r="B309" s="2" t="n"/>
      <c r="C309" s="3" t="n"/>
      <c r="D309" s="3" t="n"/>
      <c r="E309" s="3" t="n"/>
      <c r="F309" s="3"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3.5" customHeight="1" s="844">
      <c r="A310" s="2" t="n"/>
      <c r="B310" s="2" t="n"/>
      <c r="C310" s="3" t="n"/>
      <c r="D310" s="3" t="n"/>
      <c r="E310" s="3" t="n"/>
      <c r="F310" s="3"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3.5" customHeight="1" s="844">
      <c r="A311" s="2" t="n"/>
      <c r="B311" s="2" t="n"/>
      <c r="C311" s="3" t="n"/>
      <c r="D311" s="3" t="n"/>
      <c r="E311" s="3" t="n"/>
      <c r="F311" s="3"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3.5" customHeight="1" s="844">
      <c r="A312" s="2" t="n"/>
      <c r="B312" s="2" t="n"/>
      <c r="C312" s="3" t="n"/>
      <c r="D312" s="3" t="n"/>
      <c r="E312" s="3" t="n"/>
      <c r="F312" s="3"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3.5" customHeight="1" s="844">
      <c r="A313" s="2" t="n"/>
      <c r="B313" s="2" t="n"/>
      <c r="C313" s="3" t="n"/>
      <c r="D313" s="3" t="n"/>
      <c r="E313" s="3" t="n"/>
      <c r="F313" s="3"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3.5" customHeight="1" s="844">
      <c r="A314" s="2" t="n"/>
      <c r="B314" s="2" t="n"/>
      <c r="C314" s="3" t="n"/>
      <c r="D314" s="3" t="n"/>
      <c r="E314" s="3" t="n"/>
      <c r="F314" s="3"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3.5" customHeight="1" s="844">
      <c r="A315" s="2" t="n"/>
      <c r="B315" s="2" t="n"/>
      <c r="C315" s="3" t="n"/>
      <c r="D315" s="3" t="n"/>
      <c r="E315" s="3" t="n"/>
      <c r="F315" s="3"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3.5" customHeight="1" s="844">
      <c r="A316" s="2" t="n"/>
      <c r="B316" s="2" t="n"/>
      <c r="C316" s="3" t="n"/>
      <c r="D316" s="3" t="n"/>
      <c r="E316" s="3" t="n"/>
      <c r="F316" s="3"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3.5" customHeight="1" s="844">
      <c r="A317" s="2" t="n"/>
      <c r="B317" s="2" t="n"/>
      <c r="C317" s="3" t="n"/>
      <c r="D317" s="3" t="n"/>
      <c r="E317" s="3" t="n"/>
      <c r="F317" s="3"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3.5" customHeight="1" s="844">
      <c r="A318" s="2" t="n"/>
      <c r="B318" s="2" t="n"/>
      <c r="C318" s="3" t="n"/>
      <c r="D318" s="3" t="n"/>
      <c r="E318" s="3" t="n"/>
      <c r="F318" s="3"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3.5" customHeight="1" s="844">
      <c r="A319" s="2" t="n"/>
      <c r="B319" s="2" t="n"/>
      <c r="C319" s="3" t="n"/>
      <c r="D319" s="3" t="n"/>
      <c r="E319" s="3" t="n"/>
      <c r="F319" s="3"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3.5" customHeight="1" s="844">
      <c r="A320" s="2" t="n"/>
      <c r="B320" s="2" t="n"/>
      <c r="C320" s="3" t="n"/>
      <c r="D320" s="3" t="n"/>
      <c r="E320" s="3" t="n"/>
      <c r="F320" s="3"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3.5" customHeight="1" s="844">
      <c r="A321" s="2" t="n"/>
      <c r="B321" s="2" t="n"/>
      <c r="C321" s="3" t="n"/>
      <c r="D321" s="3" t="n"/>
      <c r="E321" s="3" t="n"/>
      <c r="F321" s="3"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3.5" customHeight="1" s="844">
      <c r="A322" s="2" t="n"/>
      <c r="B322" s="2" t="n"/>
      <c r="C322" s="3" t="n"/>
      <c r="D322" s="3" t="n"/>
      <c r="E322" s="3" t="n"/>
      <c r="F322" s="3"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3.5" customHeight="1" s="844">
      <c r="A323" s="2" t="n"/>
      <c r="B323" s="2" t="n"/>
      <c r="C323" s="3" t="n"/>
      <c r="D323" s="3" t="n"/>
      <c r="E323" s="3" t="n"/>
      <c r="F323" s="3"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3.5" customHeight="1" s="844">
      <c r="A324" s="2" t="n"/>
      <c r="B324" s="2" t="n"/>
      <c r="C324" s="3" t="n"/>
      <c r="D324" s="3" t="n"/>
      <c r="E324" s="3" t="n"/>
      <c r="F324" s="3"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3.5" customHeight="1" s="844">
      <c r="A325" s="2" t="n"/>
      <c r="B325" s="2" t="n"/>
      <c r="C325" s="3" t="n"/>
      <c r="D325" s="3" t="n"/>
      <c r="E325" s="3" t="n"/>
      <c r="F325" s="3"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3.5" customHeight="1" s="844">
      <c r="A326" s="2" t="n"/>
      <c r="B326" s="2" t="n"/>
      <c r="C326" s="3" t="n"/>
      <c r="D326" s="3" t="n"/>
      <c r="E326" s="3" t="n"/>
      <c r="F326" s="3"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3.5" customHeight="1" s="844">
      <c r="A327" s="2" t="n"/>
      <c r="B327" s="2" t="n"/>
      <c r="C327" s="3" t="n"/>
      <c r="D327" s="3" t="n"/>
      <c r="E327" s="3" t="n"/>
      <c r="F327" s="3"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3.5" customHeight="1" s="844">
      <c r="A328" s="2" t="n"/>
      <c r="B328" s="2" t="n"/>
      <c r="C328" s="3" t="n"/>
      <c r="D328" s="3" t="n"/>
      <c r="E328" s="3" t="n"/>
      <c r="F328" s="3"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3.5" customHeight="1" s="844">
      <c r="A329" s="2" t="n"/>
      <c r="B329" s="2" t="n"/>
      <c r="C329" s="3" t="n"/>
      <c r="D329" s="3" t="n"/>
      <c r="E329" s="3" t="n"/>
      <c r="F329" s="3"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3.5" customHeight="1" s="844">
      <c r="A330" s="2" t="n"/>
      <c r="B330" s="2" t="n"/>
      <c r="C330" s="3" t="n"/>
      <c r="D330" s="3" t="n"/>
      <c r="E330" s="3" t="n"/>
      <c r="F330" s="3"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3.5" customHeight="1" s="844">
      <c r="A331" s="2" t="n"/>
      <c r="B331" s="2" t="n"/>
      <c r="C331" s="3" t="n"/>
      <c r="D331" s="3" t="n"/>
      <c r="E331" s="3" t="n"/>
      <c r="F331" s="3"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3.5" customHeight="1" s="844">
      <c r="A332" s="2" t="n"/>
      <c r="B332" s="2" t="n"/>
      <c r="C332" s="3" t="n"/>
      <c r="D332" s="3" t="n"/>
      <c r="E332" s="3" t="n"/>
      <c r="F332" s="3"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3.5" customHeight="1" s="844">
      <c r="A333" s="2" t="n"/>
      <c r="B333" s="2" t="n"/>
      <c r="C333" s="3" t="n"/>
      <c r="D333" s="3" t="n"/>
      <c r="E333" s="3" t="n"/>
      <c r="F333" s="3"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3.5" customHeight="1" s="844">
      <c r="A334" s="2" t="n"/>
      <c r="B334" s="2" t="n"/>
      <c r="C334" s="3" t="n"/>
      <c r="D334" s="3" t="n"/>
      <c r="E334" s="3" t="n"/>
      <c r="F334" s="3"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3.5" customHeight="1" s="844">
      <c r="A335" s="2" t="n"/>
      <c r="B335" s="2" t="n"/>
      <c r="C335" s="3" t="n"/>
      <c r="D335" s="3" t="n"/>
      <c r="E335" s="3" t="n"/>
      <c r="F335" s="3"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3.5" customHeight="1" s="844">
      <c r="A336" s="2" t="n"/>
      <c r="B336" s="2" t="n"/>
      <c r="C336" s="3" t="n"/>
      <c r="D336" s="3" t="n"/>
      <c r="E336" s="3" t="n"/>
      <c r="F336" s="3"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3.5" customHeight="1" s="844">
      <c r="A337" s="2" t="n"/>
      <c r="B337" s="2" t="n"/>
      <c r="C337" s="3" t="n"/>
      <c r="D337" s="3" t="n"/>
      <c r="E337" s="3" t="n"/>
      <c r="F337" s="3"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3.5" customHeight="1" s="844">
      <c r="A338" s="2" t="n"/>
      <c r="B338" s="2" t="n"/>
      <c r="C338" s="3" t="n"/>
      <c r="D338" s="3" t="n"/>
      <c r="E338" s="3" t="n"/>
      <c r="F338" s="3"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3.5" customHeight="1" s="844">
      <c r="A339" s="2" t="n"/>
      <c r="B339" s="2" t="n"/>
      <c r="C339" s="3" t="n"/>
      <c r="D339" s="3" t="n"/>
      <c r="E339" s="3" t="n"/>
      <c r="F339" s="3"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3.5" customHeight="1" s="844">
      <c r="A340" s="2" t="n"/>
      <c r="B340" s="2" t="n"/>
      <c r="C340" s="3" t="n"/>
      <c r="D340" s="3" t="n"/>
      <c r="E340" s="3" t="n"/>
      <c r="F340" s="3"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3.5" customHeight="1" s="844">
      <c r="A341" s="2" t="n"/>
      <c r="B341" s="2" t="n"/>
      <c r="C341" s="3" t="n"/>
      <c r="D341" s="3" t="n"/>
      <c r="E341" s="3" t="n"/>
      <c r="F341" s="3"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3.5" customHeight="1" s="844">
      <c r="A342" s="2" t="n"/>
      <c r="B342" s="2" t="n"/>
      <c r="C342" s="3" t="n"/>
      <c r="D342" s="3" t="n"/>
      <c r="E342" s="3" t="n"/>
      <c r="F342" s="3"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3.5" customHeight="1" s="844">
      <c r="A343" s="2" t="n"/>
      <c r="B343" s="2" t="n"/>
      <c r="C343" s="3" t="n"/>
      <c r="D343" s="3" t="n"/>
      <c r="E343" s="3" t="n"/>
      <c r="F343" s="3"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3.5" customHeight="1" s="844">
      <c r="A344" s="2" t="n"/>
      <c r="B344" s="2" t="n"/>
      <c r="C344" s="3" t="n"/>
      <c r="D344" s="3" t="n"/>
      <c r="E344" s="3" t="n"/>
      <c r="F344" s="3"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3.5" customHeight="1" s="844">
      <c r="A345" s="2" t="n"/>
      <c r="B345" s="2" t="n"/>
      <c r="C345" s="3" t="n"/>
      <c r="D345" s="3" t="n"/>
      <c r="E345" s="3" t="n"/>
      <c r="F345" s="3"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3.5" customHeight="1" s="844">
      <c r="A346" s="2" t="n"/>
      <c r="B346" s="2" t="n"/>
      <c r="C346" s="3" t="n"/>
      <c r="D346" s="3" t="n"/>
      <c r="E346" s="3" t="n"/>
      <c r="F346" s="3"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3.5" customHeight="1" s="844">
      <c r="A347" s="2" t="n"/>
      <c r="B347" s="2" t="n"/>
      <c r="C347" s="3" t="n"/>
      <c r="D347" s="3" t="n"/>
      <c r="E347" s="3" t="n"/>
      <c r="F347" s="3"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3.5" customHeight="1" s="844">
      <c r="A348" s="2" t="n"/>
      <c r="B348" s="2" t="n"/>
      <c r="C348" s="3" t="n"/>
      <c r="D348" s="3" t="n"/>
      <c r="E348" s="3" t="n"/>
      <c r="F348" s="3"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3.5" customHeight="1" s="844">
      <c r="A349" s="2" t="n"/>
      <c r="B349" s="2" t="n"/>
      <c r="C349" s="3" t="n"/>
      <c r="D349" s="3" t="n"/>
      <c r="E349" s="3" t="n"/>
      <c r="F349" s="3"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3.5" customHeight="1" s="844">
      <c r="A350" s="2" t="n"/>
      <c r="B350" s="2" t="n"/>
      <c r="C350" s="3" t="n"/>
      <c r="D350" s="3" t="n"/>
      <c r="E350" s="3" t="n"/>
      <c r="F350" s="3"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3.5" customHeight="1" s="844">
      <c r="A351" s="2" t="n"/>
      <c r="B351" s="2" t="n"/>
      <c r="C351" s="3" t="n"/>
      <c r="D351" s="3" t="n"/>
      <c r="E351" s="3" t="n"/>
      <c r="F351" s="3"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3.5" customHeight="1" s="844">
      <c r="A352" s="2" t="n"/>
      <c r="B352" s="2" t="n"/>
      <c r="C352" s="3" t="n"/>
      <c r="D352" s="3" t="n"/>
      <c r="E352" s="3" t="n"/>
      <c r="F352" s="3"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3.5" customHeight="1" s="844">
      <c r="A353" s="2" t="n"/>
      <c r="B353" s="2" t="n"/>
      <c r="C353" s="3" t="n"/>
      <c r="D353" s="3" t="n"/>
      <c r="E353" s="3" t="n"/>
      <c r="F353" s="3"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3.5" customHeight="1" s="844">
      <c r="A354" s="2" t="n"/>
      <c r="B354" s="2" t="n"/>
      <c r="C354" s="3" t="n"/>
      <c r="D354" s="3" t="n"/>
      <c r="E354" s="3" t="n"/>
      <c r="F354" s="3"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3.5" customHeight="1" s="844">
      <c r="A355" s="2" t="n"/>
      <c r="B355" s="2" t="n"/>
      <c r="C355" s="3" t="n"/>
      <c r="D355" s="3" t="n"/>
      <c r="E355" s="3" t="n"/>
      <c r="F355" s="3"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3.5" customHeight="1" s="844">
      <c r="A356" s="2" t="n"/>
      <c r="B356" s="2" t="n"/>
      <c r="C356" s="3" t="n"/>
      <c r="D356" s="3" t="n"/>
      <c r="E356" s="3" t="n"/>
      <c r="F356" s="3"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3.5" customHeight="1" s="844">
      <c r="A357" s="2" t="n"/>
      <c r="B357" s="2" t="n"/>
      <c r="C357" s="3" t="n"/>
      <c r="D357" s="3" t="n"/>
      <c r="E357" s="3" t="n"/>
      <c r="F357" s="3"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3.5" customHeight="1" s="844">
      <c r="A358" s="2" t="n"/>
      <c r="B358" s="2" t="n"/>
      <c r="C358" s="3" t="n"/>
      <c r="D358" s="3" t="n"/>
      <c r="E358" s="3" t="n"/>
      <c r="F358" s="3"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3.5" customHeight="1" s="844">
      <c r="A359" s="2" t="n"/>
      <c r="B359" s="2" t="n"/>
      <c r="C359" s="3" t="n"/>
      <c r="D359" s="3" t="n"/>
      <c r="E359" s="3" t="n"/>
      <c r="F359" s="3"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3.5" customHeight="1" s="844">
      <c r="A360" s="2" t="n"/>
      <c r="B360" s="2" t="n"/>
      <c r="C360" s="3" t="n"/>
      <c r="D360" s="3" t="n"/>
      <c r="E360" s="3" t="n"/>
      <c r="F360" s="3"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3.5" customHeight="1" s="844">
      <c r="A361" s="2" t="n"/>
      <c r="B361" s="2" t="n"/>
      <c r="C361" s="3" t="n"/>
      <c r="D361" s="3" t="n"/>
      <c r="E361" s="3" t="n"/>
      <c r="F361" s="3"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3.5" customHeight="1" s="844">
      <c r="A362" s="2" t="n"/>
      <c r="B362" s="2" t="n"/>
      <c r="C362" s="3" t="n"/>
      <c r="D362" s="3" t="n"/>
      <c r="E362" s="3" t="n"/>
      <c r="F362" s="3"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3.5" customHeight="1" s="844">
      <c r="A363" s="2" t="n"/>
      <c r="B363" s="2" t="n"/>
      <c r="C363" s="3" t="n"/>
      <c r="D363" s="3" t="n"/>
      <c r="E363" s="3" t="n"/>
      <c r="F363" s="3"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3.5" customHeight="1" s="844">
      <c r="A364" s="2" t="n"/>
      <c r="B364" s="2" t="n"/>
      <c r="C364" s="3" t="n"/>
      <c r="D364" s="3" t="n"/>
      <c r="E364" s="3" t="n"/>
      <c r="F364" s="3"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3.5" customHeight="1" s="844">
      <c r="A365" s="2" t="n"/>
      <c r="B365" s="2" t="n"/>
      <c r="C365" s="3" t="n"/>
      <c r="D365" s="3" t="n"/>
      <c r="E365" s="3" t="n"/>
      <c r="F365" s="3"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3.5" customHeight="1" s="844">
      <c r="A366" s="2" t="n"/>
      <c r="B366" s="2" t="n"/>
      <c r="C366" s="3" t="n"/>
      <c r="D366" s="3" t="n"/>
      <c r="E366" s="3" t="n"/>
      <c r="F366" s="3"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3.5" customHeight="1" s="844">
      <c r="A367" s="2" t="n"/>
      <c r="B367" s="2" t="n"/>
      <c r="C367" s="3" t="n"/>
      <c r="D367" s="3" t="n"/>
      <c r="E367" s="3" t="n"/>
      <c r="F367" s="3"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3.5" customHeight="1" s="844">
      <c r="A368" s="2" t="n"/>
      <c r="B368" s="2" t="n"/>
      <c r="C368" s="3" t="n"/>
      <c r="D368" s="3" t="n"/>
      <c r="E368" s="3" t="n"/>
      <c r="F368" s="3"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3.5" customHeight="1" s="844">
      <c r="A369" s="2" t="n"/>
      <c r="B369" s="2" t="n"/>
      <c r="C369" s="3" t="n"/>
      <c r="D369" s="3" t="n"/>
      <c r="E369" s="3" t="n"/>
      <c r="F369" s="3"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3.5" customHeight="1" s="844">
      <c r="A370" s="2" t="n"/>
      <c r="B370" s="2" t="n"/>
      <c r="C370" s="3" t="n"/>
      <c r="D370" s="3" t="n"/>
      <c r="E370" s="3" t="n"/>
      <c r="F370" s="3"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3.5" customHeight="1" s="844">
      <c r="A371" s="2" t="n"/>
      <c r="B371" s="2" t="n"/>
      <c r="C371" s="3" t="n"/>
      <c r="D371" s="3" t="n"/>
      <c r="E371" s="3" t="n"/>
      <c r="F371" s="3"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3.5" customHeight="1" s="844">
      <c r="A372" s="2" t="n"/>
      <c r="B372" s="2" t="n"/>
      <c r="C372" s="3" t="n"/>
      <c r="D372" s="3" t="n"/>
      <c r="E372" s="3" t="n"/>
      <c r="F372" s="3"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3.5" customHeight="1" s="844">
      <c r="A373" s="2" t="n"/>
      <c r="B373" s="2" t="n"/>
      <c r="C373" s="3" t="n"/>
      <c r="D373" s="3" t="n"/>
      <c r="E373" s="3" t="n"/>
      <c r="F373" s="3"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3.5" customHeight="1" s="844">
      <c r="A374" s="2" t="n"/>
      <c r="B374" s="2" t="n"/>
      <c r="C374" s="3" t="n"/>
      <c r="D374" s="3" t="n"/>
      <c r="E374" s="3" t="n"/>
      <c r="F374" s="3"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3.5" customHeight="1" s="844">
      <c r="A375" s="2" t="n"/>
      <c r="B375" s="2" t="n"/>
      <c r="C375" s="3" t="n"/>
      <c r="D375" s="3" t="n"/>
      <c r="E375" s="3" t="n"/>
      <c r="F375" s="3"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3.5" customHeight="1" s="844">
      <c r="A376" s="2" t="n"/>
      <c r="B376" s="2" t="n"/>
      <c r="C376" s="3" t="n"/>
      <c r="D376" s="3" t="n"/>
      <c r="E376" s="3" t="n"/>
      <c r="F376" s="3"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3.5" customHeight="1" s="844">
      <c r="A377" s="2" t="n"/>
      <c r="B377" s="2" t="n"/>
      <c r="C377" s="3" t="n"/>
      <c r="D377" s="3" t="n"/>
      <c r="E377" s="3" t="n"/>
      <c r="F377" s="3"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3.5" customHeight="1" s="844">
      <c r="A378" s="2" t="n"/>
      <c r="B378" s="2" t="n"/>
      <c r="C378" s="3" t="n"/>
      <c r="D378" s="3" t="n"/>
      <c r="E378" s="3" t="n"/>
      <c r="F378" s="3"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3.5" customHeight="1" s="844">
      <c r="A379" s="2" t="n"/>
      <c r="B379" s="2" t="n"/>
      <c r="C379" s="3" t="n"/>
      <c r="D379" s="3" t="n"/>
      <c r="E379" s="3" t="n"/>
      <c r="F379" s="3"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3.5" customHeight="1" s="844">
      <c r="A380" s="2" t="n"/>
      <c r="B380" s="2" t="n"/>
      <c r="C380" s="3" t="n"/>
      <c r="D380" s="3" t="n"/>
      <c r="E380" s="3" t="n"/>
      <c r="F380" s="3"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3.5" customHeight="1" s="844">
      <c r="A381" s="2" t="n"/>
      <c r="B381" s="2" t="n"/>
      <c r="C381" s="3" t="n"/>
      <c r="D381" s="3" t="n"/>
      <c r="E381" s="3" t="n"/>
      <c r="F381" s="3"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3.5" customHeight="1" s="844">
      <c r="A382" s="2" t="n"/>
      <c r="B382" s="2" t="n"/>
      <c r="C382" s="3" t="n"/>
      <c r="D382" s="3" t="n"/>
      <c r="E382" s="3" t="n"/>
      <c r="F382" s="3"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3.5" customHeight="1" s="844">
      <c r="A383" s="2" t="n"/>
      <c r="B383" s="2" t="n"/>
      <c r="C383" s="3" t="n"/>
      <c r="D383" s="3" t="n"/>
      <c r="E383" s="3" t="n"/>
      <c r="F383" s="3"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3.5" customHeight="1" s="844">
      <c r="A384" s="2" t="n"/>
      <c r="B384" s="2" t="n"/>
      <c r="C384" s="3" t="n"/>
      <c r="D384" s="3" t="n"/>
      <c r="E384" s="3" t="n"/>
      <c r="F384" s="3"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3.5" customHeight="1" s="844">
      <c r="A385" s="2" t="n"/>
      <c r="B385" s="2" t="n"/>
      <c r="C385" s="3" t="n"/>
      <c r="D385" s="3" t="n"/>
      <c r="E385" s="3" t="n"/>
      <c r="F385" s="3"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3.5" customHeight="1" s="844">
      <c r="A386" s="2" t="n"/>
      <c r="B386" s="2" t="n"/>
      <c r="C386" s="3" t="n"/>
      <c r="D386" s="3" t="n"/>
      <c r="E386" s="3" t="n"/>
      <c r="F386" s="3"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3.5" customHeight="1" s="844">
      <c r="A387" s="2" t="n"/>
      <c r="B387" s="2" t="n"/>
      <c r="C387" s="3" t="n"/>
      <c r="D387" s="3" t="n"/>
      <c r="E387" s="3" t="n"/>
      <c r="F387" s="3"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3.5" customHeight="1" s="844">
      <c r="A388" s="2" t="n"/>
      <c r="B388" s="2" t="n"/>
      <c r="C388" s="3" t="n"/>
      <c r="D388" s="3" t="n"/>
      <c r="E388" s="3" t="n"/>
      <c r="F388" s="3"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3.5" customHeight="1" s="844">
      <c r="A389" s="2" t="n"/>
      <c r="B389" s="2" t="n"/>
      <c r="C389" s="3" t="n"/>
      <c r="D389" s="3" t="n"/>
      <c r="E389" s="3" t="n"/>
      <c r="F389" s="3"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3.5" customHeight="1" s="844">
      <c r="A390" s="2" t="n"/>
      <c r="B390" s="2" t="n"/>
      <c r="C390" s="3" t="n"/>
      <c r="D390" s="3" t="n"/>
      <c r="E390" s="3" t="n"/>
      <c r="F390" s="3"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3.5" customHeight="1" s="844">
      <c r="A391" s="2" t="n"/>
      <c r="B391" s="2" t="n"/>
      <c r="C391" s="3" t="n"/>
      <c r="D391" s="3" t="n"/>
      <c r="E391" s="3" t="n"/>
      <c r="F391" s="3"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3.5" customHeight="1" s="844">
      <c r="A392" s="2" t="n"/>
      <c r="B392" s="2" t="n"/>
      <c r="C392" s="3" t="n"/>
      <c r="D392" s="3" t="n"/>
      <c r="E392" s="3" t="n"/>
      <c r="F392" s="3"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3.5" customHeight="1" s="844">
      <c r="A393" s="2" t="n"/>
      <c r="B393" s="2" t="n"/>
      <c r="C393" s="3" t="n"/>
      <c r="D393" s="3" t="n"/>
      <c r="E393" s="3" t="n"/>
      <c r="F393" s="3"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3.5" customHeight="1" s="844">
      <c r="A394" s="2" t="n"/>
      <c r="B394" s="2" t="n"/>
      <c r="C394" s="3" t="n"/>
      <c r="D394" s="3" t="n"/>
      <c r="E394" s="3" t="n"/>
      <c r="F394" s="3"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3.5" customHeight="1" s="844">
      <c r="A395" s="2" t="n"/>
      <c r="B395" s="2" t="n"/>
      <c r="C395" s="3" t="n"/>
      <c r="D395" s="3" t="n"/>
      <c r="E395" s="3" t="n"/>
      <c r="F395" s="3"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3.5" customHeight="1" s="844">
      <c r="A396" s="2" t="n"/>
      <c r="B396" s="2" t="n"/>
      <c r="C396" s="3" t="n"/>
      <c r="D396" s="3" t="n"/>
      <c r="E396" s="3" t="n"/>
      <c r="F396" s="3"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3.5" customHeight="1" s="844">
      <c r="A397" s="2" t="n"/>
      <c r="B397" s="2" t="n"/>
      <c r="C397" s="3" t="n"/>
      <c r="D397" s="3" t="n"/>
      <c r="E397" s="3" t="n"/>
      <c r="F397" s="3"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3.5" customHeight="1" s="844">
      <c r="A398" s="2" t="n"/>
      <c r="B398" s="2" t="n"/>
      <c r="C398" s="3" t="n"/>
      <c r="D398" s="3" t="n"/>
      <c r="E398" s="3" t="n"/>
      <c r="F398" s="3"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3.5" customHeight="1" s="844">
      <c r="A399" s="2" t="n"/>
      <c r="B399" s="2" t="n"/>
      <c r="C399" s="3" t="n"/>
      <c r="D399" s="3" t="n"/>
      <c r="E399" s="3" t="n"/>
      <c r="F399" s="3"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3.5" customHeight="1" s="844">
      <c r="A400" s="2" t="n"/>
      <c r="B400" s="2" t="n"/>
      <c r="C400" s="3" t="n"/>
      <c r="D400" s="3" t="n"/>
      <c r="E400" s="3" t="n"/>
      <c r="F400" s="3"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3.5" customHeight="1" s="844">
      <c r="A401" s="2" t="n"/>
      <c r="B401" s="2" t="n"/>
      <c r="C401" s="3" t="n"/>
      <c r="D401" s="3" t="n"/>
      <c r="E401" s="3" t="n"/>
      <c r="F401" s="3"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3.5" customHeight="1" s="844">
      <c r="A402" s="2" t="n"/>
      <c r="B402" s="2" t="n"/>
      <c r="C402" s="3" t="n"/>
      <c r="D402" s="3" t="n"/>
      <c r="E402" s="3" t="n"/>
      <c r="F402" s="3"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3.5" customHeight="1" s="844">
      <c r="A403" s="2" t="n"/>
      <c r="B403" s="2" t="n"/>
      <c r="C403" s="3" t="n"/>
      <c r="D403" s="3" t="n"/>
      <c r="E403" s="3" t="n"/>
      <c r="F403" s="3"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3.5" customHeight="1" s="844">
      <c r="A404" s="2" t="n"/>
      <c r="B404" s="2" t="n"/>
      <c r="C404" s="3" t="n"/>
      <c r="D404" s="3" t="n"/>
      <c r="E404" s="3" t="n"/>
      <c r="F404" s="3"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3.5" customHeight="1" s="844">
      <c r="A405" s="2" t="n"/>
      <c r="B405" s="2" t="n"/>
      <c r="C405" s="3" t="n"/>
      <c r="D405" s="3" t="n"/>
      <c r="E405" s="3" t="n"/>
      <c r="F405" s="3"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3.5" customHeight="1" s="844">
      <c r="A406" s="2" t="n"/>
      <c r="B406" s="2" t="n"/>
      <c r="C406" s="3" t="n"/>
      <c r="D406" s="3" t="n"/>
      <c r="E406" s="3" t="n"/>
      <c r="F406" s="3"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3.5" customHeight="1" s="844">
      <c r="A407" s="2" t="n"/>
      <c r="B407" s="2" t="n"/>
      <c r="C407" s="3" t="n"/>
      <c r="D407" s="3" t="n"/>
      <c r="E407" s="3" t="n"/>
      <c r="F407" s="3"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3.5" customHeight="1" s="844">
      <c r="A408" s="2" t="n"/>
      <c r="B408" s="2" t="n"/>
      <c r="C408" s="3" t="n"/>
      <c r="D408" s="3" t="n"/>
      <c r="E408" s="3" t="n"/>
      <c r="F408" s="3"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3.5" customHeight="1" s="844">
      <c r="A409" s="2" t="n"/>
      <c r="B409" s="2" t="n"/>
      <c r="C409" s="3" t="n"/>
      <c r="D409" s="3" t="n"/>
      <c r="E409" s="3" t="n"/>
      <c r="F409" s="3"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3.5" customHeight="1" s="844">
      <c r="A410" s="2" t="n"/>
      <c r="B410" s="2" t="n"/>
      <c r="C410" s="3" t="n"/>
      <c r="D410" s="3" t="n"/>
      <c r="E410" s="3" t="n"/>
      <c r="F410" s="3"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3.5" customHeight="1" s="844">
      <c r="A411" s="2" t="n"/>
      <c r="B411" s="2" t="n"/>
      <c r="C411" s="3" t="n"/>
      <c r="D411" s="3" t="n"/>
      <c r="E411" s="3" t="n"/>
      <c r="F411" s="3"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3.5" customHeight="1" s="844">
      <c r="A412" s="2" t="n"/>
      <c r="B412" s="2" t="n"/>
      <c r="C412" s="3" t="n"/>
      <c r="D412" s="3" t="n"/>
      <c r="E412" s="3" t="n"/>
      <c r="F412" s="3"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3.5" customHeight="1" s="844">
      <c r="A413" s="2" t="n"/>
      <c r="B413" s="2" t="n"/>
      <c r="C413" s="3" t="n"/>
      <c r="D413" s="3" t="n"/>
      <c r="E413" s="3" t="n"/>
      <c r="F413" s="3"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3.5" customHeight="1" s="844">
      <c r="A414" s="2" t="n"/>
      <c r="B414" s="2" t="n"/>
      <c r="C414" s="3" t="n"/>
      <c r="D414" s="3" t="n"/>
      <c r="E414" s="3" t="n"/>
      <c r="F414" s="3"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3.5" customHeight="1" s="844">
      <c r="A415" s="2" t="n"/>
      <c r="B415" s="2" t="n"/>
      <c r="C415" s="3" t="n"/>
      <c r="D415" s="3" t="n"/>
      <c r="E415" s="3" t="n"/>
      <c r="F415" s="3"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3.5" customHeight="1" s="844">
      <c r="A416" s="2" t="n"/>
      <c r="B416" s="2" t="n"/>
      <c r="C416" s="3" t="n"/>
      <c r="D416" s="3" t="n"/>
      <c r="E416" s="3" t="n"/>
      <c r="F416" s="3"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3.5" customHeight="1" s="844">
      <c r="A417" s="2" t="n"/>
      <c r="B417" s="2" t="n"/>
      <c r="C417" s="3" t="n"/>
      <c r="D417" s="3" t="n"/>
      <c r="E417" s="3" t="n"/>
      <c r="F417" s="3"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3.5" customHeight="1" s="844">
      <c r="A418" s="2" t="n"/>
      <c r="B418" s="2" t="n"/>
      <c r="C418" s="3" t="n"/>
      <c r="D418" s="3" t="n"/>
      <c r="E418" s="3" t="n"/>
      <c r="F418" s="3"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3.5" customHeight="1" s="844">
      <c r="A419" s="2" t="n"/>
      <c r="B419" s="2" t="n"/>
      <c r="C419" s="3" t="n"/>
      <c r="D419" s="3" t="n"/>
      <c r="E419" s="3" t="n"/>
      <c r="F419" s="3"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3.5" customHeight="1" s="844">
      <c r="A420" s="2" t="n"/>
      <c r="B420" s="2" t="n"/>
      <c r="C420" s="3" t="n"/>
      <c r="D420" s="3" t="n"/>
      <c r="E420" s="3" t="n"/>
      <c r="F420" s="3"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3.5" customHeight="1" s="844">
      <c r="A421" s="2" t="n"/>
      <c r="B421" s="2" t="n"/>
      <c r="C421" s="3" t="n"/>
      <c r="D421" s="3" t="n"/>
      <c r="E421" s="3" t="n"/>
      <c r="F421" s="3"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3.5" customHeight="1" s="844">
      <c r="A422" s="2" t="n"/>
      <c r="B422" s="2" t="n"/>
      <c r="C422" s="3" t="n"/>
      <c r="D422" s="3" t="n"/>
      <c r="E422" s="3" t="n"/>
      <c r="F422" s="3"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3.5" customHeight="1" s="844">
      <c r="A423" s="2" t="n"/>
      <c r="B423" s="2" t="n"/>
      <c r="C423" s="3" t="n"/>
      <c r="D423" s="3" t="n"/>
      <c r="E423" s="3" t="n"/>
      <c r="F423" s="3"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3.5" customHeight="1" s="844">
      <c r="A424" s="2" t="n"/>
      <c r="B424" s="2" t="n"/>
      <c r="C424" s="3" t="n"/>
      <c r="D424" s="3" t="n"/>
      <c r="E424" s="3" t="n"/>
      <c r="F424" s="3"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3.5" customHeight="1" s="844">
      <c r="A425" s="2" t="n"/>
      <c r="B425" s="2" t="n"/>
      <c r="C425" s="3" t="n"/>
      <c r="D425" s="3" t="n"/>
      <c r="E425" s="3" t="n"/>
      <c r="F425" s="3"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3.5" customHeight="1" s="844">
      <c r="A426" s="2" t="n"/>
      <c r="B426" s="2" t="n"/>
      <c r="C426" s="3" t="n"/>
      <c r="D426" s="3" t="n"/>
      <c r="E426" s="3" t="n"/>
      <c r="F426" s="3"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3.5" customHeight="1" s="844">
      <c r="A427" s="2" t="n"/>
      <c r="B427" s="2" t="n"/>
      <c r="C427" s="3" t="n"/>
      <c r="D427" s="3" t="n"/>
      <c r="E427" s="3" t="n"/>
      <c r="F427" s="3"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3.5" customHeight="1" s="844">
      <c r="A428" s="2" t="n"/>
      <c r="B428" s="2" t="n"/>
      <c r="C428" s="3" t="n"/>
      <c r="D428" s="3" t="n"/>
      <c r="E428" s="3" t="n"/>
      <c r="F428" s="3"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3.5" customHeight="1" s="844">
      <c r="A429" s="2" t="n"/>
      <c r="B429" s="2" t="n"/>
      <c r="C429" s="3" t="n"/>
      <c r="D429" s="3" t="n"/>
      <c r="E429" s="3" t="n"/>
      <c r="F429" s="3"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3.5" customHeight="1" s="844">
      <c r="A430" s="2" t="n"/>
      <c r="B430" s="2" t="n"/>
      <c r="C430" s="3" t="n"/>
      <c r="D430" s="3" t="n"/>
      <c r="E430" s="3" t="n"/>
      <c r="F430" s="3"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3.5" customHeight="1" s="844">
      <c r="A431" s="2" t="n"/>
      <c r="B431" s="2" t="n"/>
      <c r="C431" s="3" t="n"/>
      <c r="D431" s="3" t="n"/>
      <c r="E431" s="3" t="n"/>
      <c r="F431" s="3"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3.5" customHeight="1" s="844">
      <c r="A432" s="2" t="n"/>
      <c r="B432" s="2" t="n"/>
      <c r="C432" s="3" t="n"/>
      <c r="D432" s="3" t="n"/>
      <c r="E432" s="3" t="n"/>
      <c r="F432" s="3"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3.5" customHeight="1" s="844">
      <c r="A433" s="2" t="n"/>
      <c r="B433" s="2" t="n"/>
      <c r="C433" s="3" t="n"/>
      <c r="D433" s="3" t="n"/>
      <c r="E433" s="3" t="n"/>
      <c r="F433" s="3"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3.5" customHeight="1" s="844">
      <c r="A434" s="2" t="n"/>
      <c r="B434" s="2" t="n"/>
      <c r="C434" s="3" t="n"/>
      <c r="D434" s="3" t="n"/>
      <c r="E434" s="3" t="n"/>
      <c r="F434" s="3"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3.5" customHeight="1" s="844">
      <c r="A435" s="2" t="n"/>
      <c r="B435" s="2" t="n"/>
      <c r="C435" s="3" t="n"/>
      <c r="D435" s="3" t="n"/>
      <c r="E435" s="3" t="n"/>
      <c r="F435" s="3"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3.5" customHeight="1" s="844">
      <c r="A436" s="2" t="n"/>
      <c r="B436" s="2" t="n"/>
      <c r="C436" s="3" t="n"/>
      <c r="D436" s="3" t="n"/>
      <c r="E436" s="3" t="n"/>
      <c r="F436" s="3"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3.5" customHeight="1" s="844">
      <c r="A437" s="2" t="n"/>
      <c r="B437" s="2" t="n"/>
      <c r="C437" s="3" t="n"/>
      <c r="D437" s="3" t="n"/>
      <c r="E437" s="3" t="n"/>
      <c r="F437" s="3"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3.5" customHeight="1" s="844">
      <c r="A438" s="2" t="n"/>
      <c r="B438" s="2" t="n"/>
      <c r="C438" s="3" t="n"/>
      <c r="D438" s="3" t="n"/>
      <c r="E438" s="3" t="n"/>
      <c r="F438" s="3"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3.5" customHeight="1" s="844">
      <c r="A439" s="2" t="n"/>
      <c r="B439" s="2" t="n"/>
      <c r="C439" s="3" t="n"/>
      <c r="D439" s="3" t="n"/>
      <c r="E439" s="3" t="n"/>
      <c r="F439" s="3"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3.5" customHeight="1" s="844">
      <c r="A440" s="2" t="n"/>
      <c r="B440" s="2" t="n"/>
      <c r="C440" s="3" t="n"/>
      <c r="D440" s="3" t="n"/>
      <c r="E440" s="3" t="n"/>
      <c r="F440" s="3"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3.5" customHeight="1" s="844">
      <c r="A441" s="2" t="n"/>
      <c r="B441" s="2" t="n"/>
      <c r="C441" s="3" t="n"/>
      <c r="D441" s="3" t="n"/>
      <c r="E441" s="3" t="n"/>
      <c r="F441" s="3"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3.5" customHeight="1" s="844">
      <c r="A442" s="2" t="n"/>
      <c r="B442" s="2" t="n"/>
      <c r="C442" s="3" t="n"/>
      <c r="D442" s="3" t="n"/>
      <c r="E442" s="3" t="n"/>
      <c r="F442" s="3"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3.5" customHeight="1" s="844">
      <c r="A443" s="2" t="n"/>
      <c r="B443" s="2" t="n"/>
      <c r="C443" s="3" t="n"/>
      <c r="D443" s="3" t="n"/>
      <c r="E443" s="3" t="n"/>
      <c r="F443" s="3"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3.5" customHeight="1" s="844">
      <c r="A444" s="2" t="n"/>
      <c r="B444" s="2" t="n"/>
      <c r="C444" s="3" t="n"/>
      <c r="D444" s="3" t="n"/>
      <c r="E444" s="3" t="n"/>
      <c r="F444" s="3"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3.5" customHeight="1" s="844">
      <c r="A445" s="2" t="n"/>
      <c r="B445" s="2" t="n"/>
      <c r="C445" s="3" t="n"/>
      <c r="D445" s="3" t="n"/>
      <c r="E445" s="3" t="n"/>
      <c r="F445" s="3"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3.5" customHeight="1" s="844">
      <c r="A446" s="2" t="n"/>
      <c r="B446" s="2" t="n"/>
      <c r="C446" s="3" t="n"/>
      <c r="D446" s="3" t="n"/>
      <c r="E446" s="3" t="n"/>
      <c r="F446" s="3"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3.5" customHeight="1" s="844">
      <c r="A447" s="2" t="n"/>
      <c r="B447" s="2" t="n"/>
      <c r="C447" s="3" t="n"/>
      <c r="D447" s="3" t="n"/>
      <c r="E447" s="3" t="n"/>
      <c r="F447" s="3"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3.5" customHeight="1" s="844">
      <c r="A448" s="2" t="n"/>
      <c r="B448" s="2" t="n"/>
      <c r="C448" s="3" t="n"/>
      <c r="D448" s="3" t="n"/>
      <c r="E448" s="3" t="n"/>
      <c r="F448" s="3"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3.5" customHeight="1" s="844">
      <c r="A449" s="2" t="n"/>
      <c r="B449" s="2" t="n"/>
      <c r="C449" s="3" t="n"/>
      <c r="D449" s="3" t="n"/>
      <c r="E449" s="3" t="n"/>
      <c r="F449" s="3"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3.5" customHeight="1" s="844">
      <c r="A450" s="2" t="n"/>
      <c r="B450" s="2" t="n"/>
      <c r="C450" s="3" t="n"/>
      <c r="D450" s="3" t="n"/>
      <c r="E450" s="3" t="n"/>
      <c r="F450" s="3"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3.5" customHeight="1" s="844">
      <c r="A451" s="2" t="n"/>
      <c r="B451" s="2" t="n"/>
      <c r="C451" s="3" t="n"/>
      <c r="D451" s="3" t="n"/>
      <c r="E451" s="3" t="n"/>
      <c r="F451" s="3"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3.5" customHeight="1" s="844">
      <c r="A452" s="2" t="n"/>
      <c r="B452" s="2" t="n"/>
      <c r="C452" s="3" t="n"/>
      <c r="D452" s="3" t="n"/>
      <c r="E452" s="3" t="n"/>
      <c r="F452" s="3"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3.5" customHeight="1" s="844">
      <c r="A453" s="2" t="n"/>
      <c r="B453" s="2" t="n"/>
      <c r="C453" s="3" t="n"/>
      <c r="D453" s="3" t="n"/>
      <c r="E453" s="3" t="n"/>
      <c r="F453" s="3"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3.5" customHeight="1" s="844">
      <c r="A454" s="2" t="n"/>
      <c r="B454" s="2" t="n"/>
      <c r="C454" s="3" t="n"/>
      <c r="D454" s="3" t="n"/>
      <c r="E454" s="3" t="n"/>
      <c r="F454" s="3"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3.5" customHeight="1" s="844">
      <c r="A455" s="2" t="n"/>
      <c r="B455" s="2" t="n"/>
      <c r="C455" s="3" t="n"/>
      <c r="D455" s="3" t="n"/>
      <c r="E455" s="3" t="n"/>
      <c r="F455" s="3"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3.5" customHeight="1" s="844">
      <c r="A456" s="2" t="n"/>
      <c r="B456" s="2" t="n"/>
      <c r="C456" s="3" t="n"/>
      <c r="D456" s="3" t="n"/>
      <c r="E456" s="3" t="n"/>
      <c r="F456" s="3"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3.5" customHeight="1" s="844">
      <c r="A457" s="2" t="n"/>
      <c r="B457" s="2" t="n"/>
      <c r="C457" s="3" t="n"/>
      <c r="D457" s="3" t="n"/>
      <c r="E457" s="3" t="n"/>
      <c r="F457" s="3"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3.5" customHeight="1" s="844">
      <c r="A458" s="2" t="n"/>
      <c r="B458" s="2" t="n"/>
      <c r="C458" s="3" t="n"/>
      <c r="D458" s="3" t="n"/>
      <c r="E458" s="3" t="n"/>
      <c r="F458" s="3"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3.5" customHeight="1" s="844">
      <c r="A459" s="2" t="n"/>
      <c r="B459" s="2" t="n"/>
      <c r="C459" s="3" t="n"/>
      <c r="D459" s="3" t="n"/>
      <c r="E459" s="3" t="n"/>
      <c r="F459" s="3"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3.5" customHeight="1" s="844">
      <c r="A460" s="2" t="n"/>
      <c r="B460" s="2" t="n"/>
      <c r="C460" s="3" t="n"/>
      <c r="D460" s="3" t="n"/>
      <c r="E460" s="3" t="n"/>
      <c r="F460" s="3"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3.5" customHeight="1" s="844">
      <c r="A461" s="2" t="n"/>
      <c r="B461" s="2" t="n"/>
      <c r="C461" s="3" t="n"/>
      <c r="D461" s="3" t="n"/>
      <c r="E461" s="3" t="n"/>
      <c r="F461" s="3"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3.5" customHeight="1" s="844">
      <c r="A462" s="2" t="n"/>
      <c r="B462" s="2" t="n"/>
      <c r="C462" s="3" t="n"/>
      <c r="D462" s="3" t="n"/>
      <c r="E462" s="3" t="n"/>
      <c r="F462" s="3"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3.5" customHeight="1" s="844">
      <c r="A463" s="2" t="n"/>
      <c r="B463" s="2" t="n"/>
      <c r="C463" s="3" t="n"/>
      <c r="D463" s="3" t="n"/>
      <c r="E463" s="3" t="n"/>
      <c r="F463" s="3"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3.5" customHeight="1" s="844">
      <c r="A464" s="2" t="n"/>
      <c r="B464" s="2" t="n"/>
      <c r="C464" s="3" t="n"/>
      <c r="D464" s="3" t="n"/>
      <c r="E464" s="3" t="n"/>
      <c r="F464" s="3"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3.5" customHeight="1" s="844">
      <c r="A465" s="2" t="n"/>
      <c r="B465" s="2" t="n"/>
      <c r="C465" s="3" t="n"/>
      <c r="D465" s="3" t="n"/>
      <c r="E465" s="3" t="n"/>
      <c r="F465" s="3"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3.5" customHeight="1" s="844">
      <c r="A466" s="2" t="n"/>
      <c r="B466" s="2" t="n"/>
      <c r="C466" s="3" t="n"/>
      <c r="D466" s="3" t="n"/>
      <c r="E466" s="3" t="n"/>
      <c r="F466" s="3"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3.5" customHeight="1" s="844">
      <c r="A467" s="2" t="n"/>
      <c r="B467" s="2" t="n"/>
      <c r="C467" s="3" t="n"/>
      <c r="D467" s="3" t="n"/>
      <c r="E467" s="3" t="n"/>
      <c r="F467" s="3"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3.5" customHeight="1" s="844">
      <c r="A468" s="2" t="n"/>
      <c r="B468" s="2" t="n"/>
      <c r="C468" s="3" t="n"/>
      <c r="D468" s="3" t="n"/>
      <c r="E468" s="3" t="n"/>
      <c r="F468" s="3"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3.5" customHeight="1" s="844">
      <c r="A469" s="2" t="n"/>
      <c r="B469" s="2" t="n"/>
      <c r="C469" s="3" t="n"/>
      <c r="D469" s="3" t="n"/>
      <c r="E469" s="3" t="n"/>
      <c r="F469" s="3"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3.5" customHeight="1" s="844">
      <c r="A470" s="2" t="n"/>
      <c r="B470" s="2" t="n"/>
      <c r="C470" s="3" t="n"/>
      <c r="D470" s="3" t="n"/>
      <c r="E470" s="3" t="n"/>
      <c r="F470" s="3"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3.5" customHeight="1" s="844">
      <c r="A471" s="2" t="n"/>
      <c r="B471" s="2" t="n"/>
      <c r="C471" s="3" t="n"/>
      <c r="D471" s="3" t="n"/>
      <c r="E471" s="3" t="n"/>
      <c r="F471" s="3"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3.5" customHeight="1" s="844">
      <c r="A472" s="2" t="n"/>
      <c r="B472" s="2" t="n"/>
      <c r="C472" s="3" t="n"/>
      <c r="D472" s="3" t="n"/>
      <c r="E472" s="3" t="n"/>
      <c r="F472" s="3"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3.5" customHeight="1" s="844">
      <c r="A473" s="2" t="n"/>
      <c r="B473" s="2" t="n"/>
      <c r="C473" s="3" t="n"/>
      <c r="D473" s="3" t="n"/>
      <c r="E473" s="3" t="n"/>
      <c r="F473" s="3"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3.5" customHeight="1" s="844">
      <c r="A474" s="2" t="n"/>
      <c r="B474" s="2" t="n"/>
      <c r="C474" s="3" t="n"/>
      <c r="D474" s="3" t="n"/>
      <c r="E474" s="3" t="n"/>
      <c r="F474" s="3"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3.5" customHeight="1" s="844">
      <c r="A475" s="2" t="n"/>
      <c r="B475" s="2" t="n"/>
      <c r="C475" s="3" t="n"/>
      <c r="D475" s="3" t="n"/>
      <c r="E475" s="3" t="n"/>
      <c r="F475" s="3"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3.5" customHeight="1" s="844">
      <c r="A476" s="2" t="n"/>
      <c r="B476" s="2" t="n"/>
      <c r="C476" s="3" t="n"/>
      <c r="D476" s="3" t="n"/>
      <c r="E476" s="3" t="n"/>
      <c r="F476" s="3"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3.5" customHeight="1" s="844">
      <c r="A477" s="2" t="n"/>
      <c r="B477" s="2" t="n"/>
      <c r="C477" s="3" t="n"/>
      <c r="D477" s="3" t="n"/>
      <c r="E477" s="3" t="n"/>
      <c r="F477" s="3"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3.5" customHeight="1" s="844">
      <c r="A478" s="2" t="n"/>
      <c r="B478" s="2" t="n"/>
      <c r="C478" s="3" t="n"/>
      <c r="D478" s="3" t="n"/>
      <c r="E478" s="3" t="n"/>
      <c r="F478" s="3"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3.5" customHeight="1" s="844">
      <c r="A479" s="2" t="n"/>
      <c r="B479" s="2" t="n"/>
      <c r="C479" s="3" t="n"/>
      <c r="D479" s="3" t="n"/>
      <c r="E479" s="3" t="n"/>
      <c r="F479" s="3"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3.5" customHeight="1" s="844">
      <c r="A480" s="2" t="n"/>
      <c r="B480" s="2" t="n"/>
      <c r="C480" s="3" t="n"/>
      <c r="D480" s="3" t="n"/>
      <c r="E480" s="3" t="n"/>
      <c r="F480" s="3"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3.5" customHeight="1" s="844">
      <c r="A481" s="2" t="n"/>
      <c r="B481" s="2" t="n"/>
      <c r="C481" s="3" t="n"/>
      <c r="D481" s="3" t="n"/>
      <c r="E481" s="3" t="n"/>
      <c r="F481" s="3"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3.5" customHeight="1" s="844">
      <c r="A482" s="2" t="n"/>
      <c r="B482" s="2" t="n"/>
      <c r="C482" s="3" t="n"/>
      <c r="D482" s="3" t="n"/>
      <c r="E482" s="3" t="n"/>
      <c r="F482" s="3"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3.5" customHeight="1" s="844">
      <c r="A483" s="2" t="n"/>
      <c r="B483" s="2" t="n"/>
      <c r="C483" s="3" t="n"/>
      <c r="D483" s="3" t="n"/>
      <c r="E483" s="3" t="n"/>
      <c r="F483" s="3"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3.5" customHeight="1" s="844">
      <c r="A484" s="2" t="n"/>
      <c r="B484" s="2" t="n"/>
      <c r="C484" s="3" t="n"/>
      <c r="D484" s="3" t="n"/>
      <c r="E484" s="3" t="n"/>
      <c r="F484" s="3"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3.5" customHeight="1" s="844">
      <c r="A485" s="2" t="n"/>
      <c r="B485" s="2" t="n"/>
      <c r="C485" s="3" t="n"/>
      <c r="D485" s="3" t="n"/>
      <c r="E485" s="3" t="n"/>
      <c r="F485" s="3"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3.5" customHeight="1" s="844">
      <c r="A486" s="2" t="n"/>
      <c r="B486" s="2" t="n"/>
      <c r="C486" s="3" t="n"/>
      <c r="D486" s="3" t="n"/>
      <c r="E486" s="3" t="n"/>
      <c r="F486" s="3"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3.5" customHeight="1" s="844">
      <c r="A487" s="2" t="n"/>
      <c r="B487" s="2" t="n"/>
      <c r="C487" s="3" t="n"/>
      <c r="D487" s="3" t="n"/>
      <c r="E487" s="3" t="n"/>
      <c r="F487" s="3"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3.5" customHeight="1" s="844">
      <c r="A488" s="2" t="n"/>
      <c r="B488" s="2" t="n"/>
      <c r="C488" s="3" t="n"/>
      <c r="D488" s="3" t="n"/>
      <c r="E488" s="3" t="n"/>
      <c r="F488" s="3"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3.5" customHeight="1" s="844">
      <c r="A489" s="2" t="n"/>
      <c r="B489" s="2" t="n"/>
      <c r="C489" s="3" t="n"/>
      <c r="D489" s="3" t="n"/>
      <c r="E489" s="3" t="n"/>
      <c r="F489" s="3"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3.5" customHeight="1" s="844">
      <c r="A490" s="2" t="n"/>
      <c r="B490" s="2" t="n"/>
      <c r="C490" s="3" t="n"/>
      <c r="D490" s="3" t="n"/>
      <c r="E490" s="3" t="n"/>
      <c r="F490" s="3"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3.5" customHeight="1" s="844">
      <c r="A491" s="2" t="n"/>
      <c r="B491" s="2" t="n"/>
      <c r="C491" s="3" t="n"/>
      <c r="D491" s="3" t="n"/>
      <c r="E491" s="3" t="n"/>
      <c r="F491" s="3"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3.5" customHeight="1" s="844">
      <c r="A492" s="2" t="n"/>
      <c r="B492" s="2" t="n"/>
      <c r="C492" s="3" t="n"/>
      <c r="D492" s="3" t="n"/>
      <c r="E492" s="3" t="n"/>
      <c r="F492" s="3"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3.5" customHeight="1" s="844">
      <c r="A493" s="2" t="n"/>
      <c r="B493" s="2" t="n"/>
      <c r="C493" s="3" t="n"/>
      <c r="D493" s="3" t="n"/>
      <c r="E493" s="3" t="n"/>
      <c r="F493" s="3"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3.5" customHeight="1" s="844">
      <c r="A494" s="2" t="n"/>
      <c r="B494" s="2" t="n"/>
      <c r="C494" s="3" t="n"/>
      <c r="D494" s="3" t="n"/>
      <c r="E494" s="3" t="n"/>
      <c r="F494" s="3"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3.5" customHeight="1" s="844">
      <c r="A495" s="2" t="n"/>
      <c r="B495" s="2" t="n"/>
      <c r="C495" s="3" t="n"/>
      <c r="D495" s="3" t="n"/>
      <c r="E495" s="3" t="n"/>
      <c r="F495" s="3"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3.5" customHeight="1" s="844">
      <c r="A496" s="2" t="n"/>
      <c r="B496" s="2" t="n"/>
      <c r="C496" s="3" t="n"/>
      <c r="D496" s="3" t="n"/>
      <c r="E496" s="3" t="n"/>
      <c r="F496" s="3"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3.5" customHeight="1" s="844">
      <c r="A497" s="2" t="n"/>
      <c r="B497" s="2" t="n"/>
      <c r="C497" s="3" t="n"/>
      <c r="D497" s="3" t="n"/>
      <c r="E497" s="3" t="n"/>
      <c r="F497" s="3"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3.5" customHeight="1" s="844">
      <c r="A498" s="2" t="n"/>
      <c r="B498" s="2" t="n"/>
      <c r="C498" s="3" t="n"/>
      <c r="D498" s="3" t="n"/>
      <c r="E498" s="3" t="n"/>
      <c r="F498" s="3"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3.5" customHeight="1" s="844">
      <c r="A499" s="2" t="n"/>
      <c r="B499" s="2" t="n"/>
      <c r="C499" s="3" t="n"/>
      <c r="D499" s="3" t="n"/>
      <c r="E499" s="3" t="n"/>
      <c r="F499" s="3"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3.5" customHeight="1" s="844">
      <c r="A500" s="2" t="n"/>
      <c r="B500" s="2" t="n"/>
      <c r="C500" s="3" t="n"/>
      <c r="D500" s="3" t="n"/>
      <c r="E500" s="3" t="n"/>
      <c r="F500" s="3"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3.5" customHeight="1" s="844">
      <c r="A501" s="2" t="n"/>
      <c r="B501" s="2" t="n"/>
      <c r="C501" s="3" t="n"/>
      <c r="D501" s="3" t="n"/>
      <c r="E501" s="3" t="n"/>
      <c r="F501" s="3"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3.5" customHeight="1" s="844">
      <c r="A502" s="2" t="n"/>
      <c r="B502" s="2" t="n"/>
      <c r="C502" s="3" t="n"/>
      <c r="D502" s="3" t="n"/>
      <c r="E502" s="3" t="n"/>
      <c r="F502" s="3"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3.5" customHeight="1" s="844">
      <c r="A503" s="2" t="n"/>
      <c r="B503" s="2" t="n"/>
      <c r="C503" s="3" t="n"/>
      <c r="D503" s="3" t="n"/>
      <c r="E503" s="3" t="n"/>
      <c r="F503" s="3"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3.5" customHeight="1" s="844">
      <c r="A504" s="2" t="n"/>
      <c r="B504" s="2" t="n"/>
      <c r="C504" s="3" t="n"/>
      <c r="D504" s="3" t="n"/>
      <c r="E504" s="3" t="n"/>
      <c r="F504" s="3"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3.5" customHeight="1" s="844">
      <c r="A505" s="2" t="n"/>
      <c r="B505" s="2" t="n"/>
      <c r="C505" s="3" t="n"/>
      <c r="D505" s="3" t="n"/>
      <c r="E505" s="3" t="n"/>
      <c r="F505" s="3"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3.5" customHeight="1" s="844">
      <c r="A506" s="2" t="n"/>
      <c r="B506" s="2" t="n"/>
      <c r="C506" s="3" t="n"/>
      <c r="D506" s="3" t="n"/>
      <c r="E506" s="3" t="n"/>
      <c r="F506" s="3"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3.5" customHeight="1" s="844">
      <c r="A507" s="2" t="n"/>
      <c r="B507" s="2" t="n"/>
      <c r="C507" s="3" t="n"/>
      <c r="D507" s="3" t="n"/>
      <c r="E507" s="3" t="n"/>
      <c r="F507" s="3"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3.5" customHeight="1" s="844">
      <c r="A508" s="2" t="n"/>
      <c r="B508" s="2" t="n"/>
      <c r="C508" s="3" t="n"/>
      <c r="D508" s="3" t="n"/>
      <c r="E508" s="3" t="n"/>
      <c r="F508" s="3"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3.5" customHeight="1" s="844">
      <c r="A509" s="2" t="n"/>
      <c r="B509" s="2" t="n"/>
      <c r="C509" s="3" t="n"/>
      <c r="D509" s="3" t="n"/>
      <c r="E509" s="3" t="n"/>
      <c r="F509" s="3"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3.5" customHeight="1" s="844">
      <c r="A510" s="2" t="n"/>
      <c r="B510" s="2" t="n"/>
      <c r="C510" s="3" t="n"/>
      <c r="D510" s="3" t="n"/>
      <c r="E510" s="3" t="n"/>
      <c r="F510" s="3"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3.5" customHeight="1" s="844">
      <c r="A511" s="2" t="n"/>
      <c r="B511" s="2" t="n"/>
      <c r="C511" s="3" t="n"/>
      <c r="D511" s="3" t="n"/>
      <c r="E511" s="3" t="n"/>
      <c r="F511" s="3"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3.5" customHeight="1" s="844">
      <c r="A512" s="2" t="n"/>
      <c r="B512" s="2" t="n"/>
      <c r="C512" s="3" t="n"/>
      <c r="D512" s="3" t="n"/>
      <c r="E512" s="3" t="n"/>
      <c r="F512" s="3"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3.5" customHeight="1" s="844">
      <c r="A513" s="2" t="n"/>
      <c r="B513" s="2" t="n"/>
      <c r="C513" s="3" t="n"/>
      <c r="D513" s="3" t="n"/>
      <c r="E513" s="3" t="n"/>
      <c r="F513" s="3"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3.5" customHeight="1" s="844">
      <c r="A514" s="2" t="n"/>
      <c r="B514" s="2" t="n"/>
      <c r="C514" s="3" t="n"/>
      <c r="D514" s="3" t="n"/>
      <c r="E514" s="3" t="n"/>
      <c r="F514" s="3"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3.5" customHeight="1" s="844">
      <c r="A515" s="2" t="n"/>
      <c r="B515" s="2" t="n"/>
      <c r="C515" s="3" t="n"/>
      <c r="D515" s="3" t="n"/>
      <c r="E515" s="3" t="n"/>
      <c r="F515" s="3"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3.5" customHeight="1" s="844">
      <c r="A516" s="2" t="n"/>
      <c r="B516" s="2" t="n"/>
      <c r="C516" s="3" t="n"/>
      <c r="D516" s="3" t="n"/>
      <c r="E516" s="3" t="n"/>
      <c r="F516" s="3"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3.5" customHeight="1" s="844">
      <c r="A517" s="2" t="n"/>
      <c r="B517" s="2" t="n"/>
      <c r="C517" s="3" t="n"/>
      <c r="D517" s="3" t="n"/>
      <c r="E517" s="3" t="n"/>
      <c r="F517" s="3"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3.5" customHeight="1" s="844">
      <c r="A518" s="2" t="n"/>
      <c r="B518" s="2" t="n"/>
      <c r="C518" s="3" t="n"/>
      <c r="D518" s="3" t="n"/>
      <c r="E518" s="3" t="n"/>
      <c r="F518" s="3"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3.5" customHeight="1" s="844">
      <c r="A519" s="2" t="n"/>
      <c r="B519" s="2" t="n"/>
      <c r="C519" s="3" t="n"/>
      <c r="D519" s="3" t="n"/>
      <c r="E519" s="3" t="n"/>
      <c r="F519" s="3"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3.5" customHeight="1" s="844">
      <c r="A520" s="2" t="n"/>
      <c r="B520" s="2" t="n"/>
      <c r="C520" s="3" t="n"/>
      <c r="D520" s="3" t="n"/>
      <c r="E520" s="3" t="n"/>
      <c r="F520" s="3"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3.5" customHeight="1" s="844">
      <c r="A521" s="2" t="n"/>
      <c r="B521" s="2" t="n"/>
      <c r="C521" s="3" t="n"/>
      <c r="D521" s="3" t="n"/>
      <c r="E521" s="3" t="n"/>
      <c r="F521" s="3"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3.5" customHeight="1" s="844">
      <c r="A522" s="2" t="n"/>
      <c r="B522" s="2" t="n"/>
      <c r="C522" s="3" t="n"/>
      <c r="D522" s="3" t="n"/>
      <c r="E522" s="3" t="n"/>
      <c r="F522" s="3"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3.5" customHeight="1" s="844">
      <c r="A523" s="2" t="n"/>
      <c r="B523" s="2" t="n"/>
      <c r="C523" s="3" t="n"/>
      <c r="D523" s="3" t="n"/>
      <c r="E523" s="3" t="n"/>
      <c r="F523" s="3"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3.5" customHeight="1" s="844">
      <c r="A524" s="2" t="n"/>
      <c r="B524" s="2" t="n"/>
      <c r="C524" s="3" t="n"/>
      <c r="D524" s="3" t="n"/>
      <c r="E524" s="3" t="n"/>
      <c r="F524" s="3"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3.5" customHeight="1" s="844">
      <c r="A525" s="2" t="n"/>
      <c r="B525" s="2" t="n"/>
      <c r="C525" s="3" t="n"/>
      <c r="D525" s="3" t="n"/>
      <c r="E525" s="3" t="n"/>
      <c r="F525" s="3"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3.5" customHeight="1" s="844">
      <c r="A526" s="2" t="n"/>
      <c r="B526" s="2" t="n"/>
      <c r="C526" s="3" t="n"/>
      <c r="D526" s="3" t="n"/>
      <c r="E526" s="3" t="n"/>
      <c r="F526" s="3"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3.5" customHeight="1" s="844">
      <c r="A527" s="2" t="n"/>
      <c r="B527" s="2" t="n"/>
      <c r="C527" s="3" t="n"/>
      <c r="D527" s="3" t="n"/>
      <c r="E527" s="3" t="n"/>
      <c r="F527" s="3"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3.5" customHeight="1" s="844">
      <c r="A528" s="2" t="n"/>
      <c r="B528" s="2" t="n"/>
      <c r="C528" s="3" t="n"/>
      <c r="D528" s="3" t="n"/>
      <c r="E528" s="3" t="n"/>
      <c r="F528" s="3"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3.5" customHeight="1" s="844">
      <c r="A529" s="2" t="n"/>
      <c r="B529" s="2" t="n"/>
      <c r="C529" s="3" t="n"/>
      <c r="D529" s="3" t="n"/>
      <c r="E529" s="3" t="n"/>
      <c r="F529" s="3"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3.5" customHeight="1" s="844">
      <c r="A530" s="2" t="n"/>
      <c r="B530" s="2" t="n"/>
      <c r="C530" s="3" t="n"/>
      <c r="D530" s="3" t="n"/>
      <c r="E530" s="3" t="n"/>
      <c r="F530" s="3"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3.5" customHeight="1" s="844">
      <c r="A531" s="2" t="n"/>
      <c r="B531" s="2" t="n"/>
      <c r="C531" s="3" t="n"/>
      <c r="D531" s="3" t="n"/>
      <c r="E531" s="3" t="n"/>
      <c r="F531" s="3"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3.5" customHeight="1" s="844">
      <c r="A532" s="2" t="n"/>
      <c r="B532" s="2" t="n"/>
      <c r="C532" s="3" t="n"/>
      <c r="D532" s="3" t="n"/>
      <c r="E532" s="3" t="n"/>
      <c r="F532" s="3"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3.5" customHeight="1" s="844">
      <c r="A533" s="2" t="n"/>
      <c r="B533" s="2" t="n"/>
      <c r="C533" s="3" t="n"/>
      <c r="D533" s="3" t="n"/>
      <c r="E533" s="3" t="n"/>
      <c r="F533" s="3"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3.5" customHeight="1" s="844">
      <c r="A534" s="2" t="n"/>
      <c r="B534" s="2" t="n"/>
      <c r="C534" s="3" t="n"/>
      <c r="D534" s="3" t="n"/>
      <c r="E534" s="3" t="n"/>
      <c r="F534" s="3"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3.5" customHeight="1" s="844">
      <c r="A535" s="2" t="n"/>
      <c r="B535" s="2" t="n"/>
      <c r="C535" s="3" t="n"/>
      <c r="D535" s="3" t="n"/>
      <c r="E535" s="3" t="n"/>
      <c r="F535" s="3"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3.5" customHeight="1" s="844">
      <c r="A536" s="2" t="n"/>
      <c r="B536" s="2" t="n"/>
      <c r="C536" s="3" t="n"/>
      <c r="D536" s="3" t="n"/>
      <c r="E536" s="3" t="n"/>
      <c r="F536" s="3"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3.5" customHeight="1" s="844">
      <c r="A537" s="2" t="n"/>
      <c r="B537" s="2" t="n"/>
      <c r="C537" s="3" t="n"/>
      <c r="D537" s="3" t="n"/>
      <c r="E537" s="3" t="n"/>
      <c r="F537" s="3"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3.5" customHeight="1" s="844">
      <c r="A538" s="2" t="n"/>
      <c r="B538" s="2" t="n"/>
      <c r="C538" s="3" t="n"/>
      <c r="D538" s="3" t="n"/>
      <c r="E538" s="3" t="n"/>
      <c r="F538" s="3"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3.5" customHeight="1" s="844">
      <c r="A539" s="2" t="n"/>
      <c r="B539" s="2" t="n"/>
      <c r="C539" s="3" t="n"/>
      <c r="D539" s="3" t="n"/>
      <c r="E539" s="3" t="n"/>
      <c r="F539" s="3"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3.5" customHeight="1" s="844">
      <c r="A540" s="2" t="n"/>
      <c r="B540" s="2" t="n"/>
      <c r="C540" s="3" t="n"/>
      <c r="D540" s="3" t="n"/>
      <c r="E540" s="3" t="n"/>
      <c r="F540" s="3"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3.5" customHeight="1" s="844">
      <c r="A541" s="2" t="n"/>
      <c r="B541" s="2" t="n"/>
      <c r="C541" s="3" t="n"/>
      <c r="D541" s="3" t="n"/>
      <c r="E541" s="3" t="n"/>
      <c r="F541" s="3"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3.5" customHeight="1" s="844">
      <c r="A542" s="2" t="n"/>
      <c r="B542" s="2" t="n"/>
      <c r="C542" s="3" t="n"/>
      <c r="D542" s="3" t="n"/>
      <c r="E542" s="3" t="n"/>
      <c r="F542" s="3"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3.5" customHeight="1" s="844">
      <c r="A543" s="2" t="n"/>
      <c r="B543" s="2" t="n"/>
      <c r="C543" s="3" t="n"/>
      <c r="D543" s="3" t="n"/>
      <c r="E543" s="3" t="n"/>
      <c r="F543" s="3"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3.5" customHeight="1" s="844">
      <c r="A544" s="2" t="n"/>
      <c r="B544" s="2" t="n"/>
      <c r="C544" s="3" t="n"/>
      <c r="D544" s="3" t="n"/>
      <c r="E544" s="3" t="n"/>
      <c r="F544" s="3"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3.5" customHeight="1" s="844">
      <c r="A545" s="2" t="n"/>
      <c r="B545" s="2" t="n"/>
      <c r="C545" s="3" t="n"/>
      <c r="D545" s="3" t="n"/>
      <c r="E545" s="3" t="n"/>
      <c r="F545" s="3"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3.5" customHeight="1" s="844">
      <c r="A546" s="2" t="n"/>
      <c r="B546" s="2" t="n"/>
      <c r="C546" s="3" t="n"/>
      <c r="D546" s="3" t="n"/>
      <c r="E546" s="3" t="n"/>
      <c r="F546" s="3"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3.5" customHeight="1" s="844">
      <c r="A547" s="2" t="n"/>
      <c r="B547" s="2" t="n"/>
      <c r="C547" s="3" t="n"/>
      <c r="D547" s="3" t="n"/>
      <c r="E547" s="3" t="n"/>
      <c r="F547" s="3"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3.5" customHeight="1" s="844">
      <c r="A548" s="2" t="n"/>
      <c r="B548" s="2" t="n"/>
      <c r="C548" s="3" t="n"/>
      <c r="D548" s="3" t="n"/>
      <c r="E548" s="3" t="n"/>
      <c r="F548" s="3"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3.5" customHeight="1" s="844">
      <c r="A549" s="2" t="n"/>
      <c r="B549" s="2" t="n"/>
      <c r="C549" s="3" t="n"/>
      <c r="D549" s="3" t="n"/>
      <c r="E549" s="3" t="n"/>
      <c r="F549" s="3"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3.5" customHeight="1" s="844">
      <c r="A550" s="2" t="n"/>
      <c r="B550" s="2" t="n"/>
      <c r="C550" s="3" t="n"/>
      <c r="D550" s="3" t="n"/>
      <c r="E550" s="3" t="n"/>
      <c r="F550" s="3"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3.5" customHeight="1" s="844">
      <c r="A551" s="2" t="n"/>
      <c r="B551" s="2" t="n"/>
      <c r="C551" s="3" t="n"/>
      <c r="D551" s="3" t="n"/>
      <c r="E551" s="3" t="n"/>
      <c r="F551" s="3"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3.5" customHeight="1" s="844">
      <c r="A552" s="2" t="n"/>
      <c r="B552" s="2" t="n"/>
      <c r="C552" s="3" t="n"/>
      <c r="D552" s="3" t="n"/>
      <c r="E552" s="3" t="n"/>
      <c r="F552" s="3"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3.5" customHeight="1" s="844">
      <c r="A553" s="2" t="n"/>
      <c r="B553" s="2" t="n"/>
      <c r="C553" s="3" t="n"/>
      <c r="D553" s="3" t="n"/>
      <c r="E553" s="3" t="n"/>
      <c r="F553" s="3"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3.5" customHeight="1" s="844">
      <c r="A554" s="2" t="n"/>
      <c r="B554" s="2" t="n"/>
      <c r="C554" s="3" t="n"/>
      <c r="D554" s="3" t="n"/>
      <c r="E554" s="3" t="n"/>
      <c r="F554" s="3"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3.5" customHeight="1" s="844">
      <c r="A555" s="2" t="n"/>
      <c r="B555" s="2" t="n"/>
      <c r="C555" s="3" t="n"/>
      <c r="D555" s="3" t="n"/>
      <c r="E555" s="3" t="n"/>
      <c r="F555" s="3"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3.5" customHeight="1" s="844">
      <c r="A556" s="2" t="n"/>
      <c r="B556" s="2" t="n"/>
      <c r="C556" s="3" t="n"/>
      <c r="D556" s="3" t="n"/>
      <c r="E556" s="3" t="n"/>
      <c r="F556" s="3"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3.5" customHeight="1" s="844">
      <c r="A557" s="2" t="n"/>
      <c r="B557" s="2" t="n"/>
      <c r="C557" s="3" t="n"/>
      <c r="D557" s="3" t="n"/>
      <c r="E557" s="3" t="n"/>
      <c r="F557" s="3"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3.5" customHeight="1" s="844">
      <c r="A558" s="2" t="n"/>
      <c r="B558" s="2" t="n"/>
      <c r="C558" s="3" t="n"/>
      <c r="D558" s="3" t="n"/>
      <c r="E558" s="3" t="n"/>
      <c r="F558" s="3"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3.5" customHeight="1" s="844">
      <c r="A559" s="2" t="n"/>
      <c r="B559" s="2" t="n"/>
      <c r="C559" s="3" t="n"/>
      <c r="D559" s="3" t="n"/>
      <c r="E559" s="3" t="n"/>
      <c r="F559" s="3"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3.5" customHeight="1" s="844">
      <c r="A560" s="2" t="n"/>
      <c r="B560" s="2" t="n"/>
      <c r="C560" s="3" t="n"/>
      <c r="D560" s="3" t="n"/>
      <c r="E560" s="3" t="n"/>
      <c r="F560" s="3"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3.5" customHeight="1" s="844">
      <c r="A561" s="2" t="n"/>
      <c r="B561" s="2" t="n"/>
      <c r="C561" s="3" t="n"/>
      <c r="D561" s="3" t="n"/>
      <c r="E561" s="3" t="n"/>
      <c r="F561" s="3"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3.5" customHeight="1" s="844">
      <c r="A562" s="2" t="n"/>
      <c r="B562" s="2" t="n"/>
      <c r="C562" s="3" t="n"/>
      <c r="D562" s="3" t="n"/>
      <c r="E562" s="3" t="n"/>
      <c r="F562" s="3"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3.5" customHeight="1" s="844">
      <c r="A563" s="2" t="n"/>
      <c r="B563" s="2" t="n"/>
      <c r="C563" s="3" t="n"/>
      <c r="D563" s="3" t="n"/>
      <c r="E563" s="3" t="n"/>
      <c r="F563" s="3"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3.5" customHeight="1" s="844">
      <c r="A564" s="2" t="n"/>
      <c r="B564" s="2" t="n"/>
      <c r="C564" s="3" t="n"/>
      <c r="D564" s="3" t="n"/>
      <c r="E564" s="3" t="n"/>
      <c r="F564" s="3"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3.5" customHeight="1" s="844">
      <c r="A565" s="2" t="n"/>
      <c r="B565" s="2" t="n"/>
      <c r="C565" s="3" t="n"/>
      <c r="D565" s="3" t="n"/>
      <c r="E565" s="3" t="n"/>
      <c r="F565" s="3"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3.5" customHeight="1" s="844">
      <c r="A566" s="2" t="n"/>
      <c r="B566" s="2" t="n"/>
      <c r="C566" s="3" t="n"/>
      <c r="D566" s="3" t="n"/>
      <c r="E566" s="3" t="n"/>
      <c r="F566" s="3"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3.5" customHeight="1" s="844">
      <c r="A567" s="2" t="n"/>
      <c r="B567" s="2" t="n"/>
      <c r="C567" s="3" t="n"/>
      <c r="D567" s="3" t="n"/>
      <c r="E567" s="3" t="n"/>
      <c r="F567" s="3"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3.5" customHeight="1" s="844">
      <c r="A568" s="2" t="n"/>
      <c r="B568" s="2" t="n"/>
      <c r="C568" s="3" t="n"/>
      <c r="D568" s="3" t="n"/>
      <c r="E568" s="3" t="n"/>
      <c r="F568" s="3"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3.5" customHeight="1" s="844">
      <c r="A569" s="2" t="n"/>
      <c r="B569" s="2" t="n"/>
      <c r="C569" s="3" t="n"/>
      <c r="D569" s="3" t="n"/>
      <c r="E569" s="3" t="n"/>
      <c r="F569" s="3"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3.5" customHeight="1" s="844">
      <c r="A570" s="2" t="n"/>
      <c r="B570" s="2" t="n"/>
      <c r="C570" s="3" t="n"/>
      <c r="D570" s="3" t="n"/>
      <c r="E570" s="3" t="n"/>
      <c r="F570" s="3"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3.5" customHeight="1" s="844">
      <c r="A571" s="2" t="n"/>
      <c r="B571" s="2" t="n"/>
      <c r="C571" s="3" t="n"/>
      <c r="D571" s="3" t="n"/>
      <c r="E571" s="3" t="n"/>
      <c r="F571" s="3"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3.5" customHeight="1" s="844">
      <c r="A572" s="2" t="n"/>
      <c r="B572" s="2" t="n"/>
      <c r="C572" s="3" t="n"/>
      <c r="D572" s="3" t="n"/>
      <c r="E572" s="3" t="n"/>
      <c r="F572" s="3"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3.5" customHeight="1" s="844">
      <c r="A573" s="2" t="n"/>
      <c r="B573" s="2" t="n"/>
      <c r="C573" s="3" t="n"/>
      <c r="D573" s="3" t="n"/>
      <c r="E573" s="3" t="n"/>
      <c r="F573" s="3"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3.5" customHeight="1" s="844">
      <c r="A574" s="2" t="n"/>
      <c r="B574" s="2" t="n"/>
      <c r="C574" s="3" t="n"/>
      <c r="D574" s="3" t="n"/>
      <c r="E574" s="3" t="n"/>
      <c r="F574" s="3"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3.5" customHeight="1" s="844">
      <c r="A575" s="2" t="n"/>
      <c r="B575" s="2" t="n"/>
      <c r="C575" s="3" t="n"/>
      <c r="D575" s="3" t="n"/>
      <c r="E575" s="3" t="n"/>
      <c r="F575" s="3"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3.5" customHeight="1" s="844">
      <c r="A576" s="2" t="n"/>
      <c r="B576" s="2" t="n"/>
      <c r="C576" s="3" t="n"/>
      <c r="D576" s="3" t="n"/>
      <c r="E576" s="3" t="n"/>
      <c r="F576" s="3"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3.5" customHeight="1" s="844">
      <c r="A577" s="2" t="n"/>
      <c r="B577" s="2" t="n"/>
      <c r="C577" s="3" t="n"/>
      <c r="D577" s="3" t="n"/>
      <c r="E577" s="3" t="n"/>
      <c r="F577" s="3"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3.5" customHeight="1" s="844">
      <c r="A578" s="2" t="n"/>
      <c r="B578" s="2" t="n"/>
      <c r="C578" s="3" t="n"/>
      <c r="D578" s="3" t="n"/>
      <c r="E578" s="3" t="n"/>
      <c r="F578" s="3"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3.5" customHeight="1" s="844">
      <c r="A579" s="2" t="n"/>
      <c r="B579" s="2" t="n"/>
      <c r="C579" s="3" t="n"/>
      <c r="D579" s="3" t="n"/>
      <c r="E579" s="3" t="n"/>
      <c r="F579" s="3"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3.5" customHeight="1" s="844">
      <c r="A580" s="2" t="n"/>
      <c r="B580" s="2" t="n"/>
      <c r="C580" s="3" t="n"/>
      <c r="D580" s="3" t="n"/>
      <c r="E580" s="3" t="n"/>
      <c r="F580" s="3"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3.5" customHeight="1" s="844">
      <c r="A581" s="2" t="n"/>
      <c r="B581" s="2" t="n"/>
      <c r="C581" s="3" t="n"/>
      <c r="D581" s="3" t="n"/>
      <c r="E581" s="3" t="n"/>
      <c r="F581" s="3"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3.5" customHeight="1" s="844">
      <c r="A582" s="2" t="n"/>
      <c r="B582" s="2" t="n"/>
      <c r="C582" s="3" t="n"/>
      <c r="D582" s="3" t="n"/>
      <c r="E582" s="3" t="n"/>
      <c r="F582" s="3"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3.5" customHeight="1" s="844">
      <c r="A583" s="2" t="n"/>
      <c r="B583" s="2" t="n"/>
      <c r="C583" s="3" t="n"/>
      <c r="D583" s="3" t="n"/>
      <c r="E583" s="3" t="n"/>
      <c r="F583" s="3"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3.5" customHeight="1" s="844">
      <c r="A584" s="2" t="n"/>
      <c r="B584" s="2" t="n"/>
      <c r="C584" s="3" t="n"/>
      <c r="D584" s="3" t="n"/>
      <c r="E584" s="3" t="n"/>
      <c r="F584" s="3"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3.5" customHeight="1" s="844">
      <c r="A585" s="2" t="n"/>
      <c r="B585" s="2" t="n"/>
      <c r="C585" s="3" t="n"/>
      <c r="D585" s="3" t="n"/>
      <c r="E585" s="3" t="n"/>
      <c r="F585" s="3"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3.5" customHeight="1" s="844">
      <c r="A586" s="2" t="n"/>
      <c r="B586" s="2" t="n"/>
      <c r="C586" s="3" t="n"/>
      <c r="D586" s="3" t="n"/>
      <c r="E586" s="3" t="n"/>
      <c r="F586" s="3"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3.5" customHeight="1" s="844">
      <c r="A587" s="2" t="n"/>
      <c r="B587" s="2" t="n"/>
      <c r="C587" s="3" t="n"/>
      <c r="D587" s="3" t="n"/>
      <c r="E587" s="3" t="n"/>
      <c r="F587" s="3"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3.5" customHeight="1" s="844">
      <c r="A588" s="2" t="n"/>
      <c r="B588" s="2" t="n"/>
      <c r="C588" s="3" t="n"/>
      <c r="D588" s="3" t="n"/>
      <c r="E588" s="3" t="n"/>
      <c r="F588" s="3"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3.5" customHeight="1" s="844">
      <c r="A589" s="2" t="n"/>
      <c r="B589" s="2" t="n"/>
      <c r="C589" s="3" t="n"/>
      <c r="D589" s="3" t="n"/>
      <c r="E589" s="3" t="n"/>
      <c r="F589" s="3"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3.5" customHeight="1" s="844">
      <c r="A590" s="2" t="n"/>
      <c r="B590" s="2" t="n"/>
      <c r="C590" s="3" t="n"/>
      <c r="D590" s="3" t="n"/>
      <c r="E590" s="3" t="n"/>
      <c r="F590" s="3"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3.5" customHeight="1" s="844">
      <c r="A591" s="2" t="n"/>
      <c r="B591" s="2" t="n"/>
      <c r="C591" s="3" t="n"/>
      <c r="D591" s="3" t="n"/>
      <c r="E591" s="3" t="n"/>
      <c r="F591" s="3"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3.5" customHeight="1" s="844">
      <c r="A592" s="2" t="n"/>
      <c r="B592" s="2" t="n"/>
      <c r="C592" s="3" t="n"/>
      <c r="D592" s="3" t="n"/>
      <c r="E592" s="3" t="n"/>
      <c r="F592" s="3"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3.5" customHeight="1" s="844">
      <c r="A593" s="2" t="n"/>
      <c r="B593" s="2" t="n"/>
      <c r="C593" s="3" t="n"/>
      <c r="D593" s="3" t="n"/>
      <c r="E593" s="3" t="n"/>
      <c r="F593" s="3"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3.5" customHeight="1" s="844">
      <c r="A594" s="2" t="n"/>
      <c r="B594" s="2" t="n"/>
      <c r="C594" s="3" t="n"/>
      <c r="D594" s="3" t="n"/>
      <c r="E594" s="3" t="n"/>
      <c r="F594" s="3"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3.5" customHeight="1" s="844">
      <c r="A595" s="2" t="n"/>
      <c r="B595" s="2" t="n"/>
      <c r="C595" s="3" t="n"/>
      <c r="D595" s="3" t="n"/>
      <c r="E595" s="3" t="n"/>
      <c r="F595" s="3"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3.5" customHeight="1" s="844">
      <c r="A596" s="2" t="n"/>
      <c r="B596" s="2" t="n"/>
      <c r="C596" s="3" t="n"/>
      <c r="D596" s="3" t="n"/>
      <c r="E596" s="3" t="n"/>
      <c r="F596" s="3"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3.5" customHeight="1" s="844">
      <c r="A597" s="2" t="n"/>
      <c r="B597" s="2" t="n"/>
      <c r="C597" s="3" t="n"/>
      <c r="D597" s="3" t="n"/>
      <c r="E597" s="3" t="n"/>
      <c r="F597" s="3"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3.5" customHeight="1" s="844">
      <c r="A598" s="2" t="n"/>
      <c r="B598" s="2" t="n"/>
      <c r="C598" s="3" t="n"/>
      <c r="D598" s="3" t="n"/>
      <c r="E598" s="3" t="n"/>
      <c r="F598" s="3"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3.5" customHeight="1" s="844">
      <c r="A599" s="2" t="n"/>
      <c r="B599" s="2" t="n"/>
      <c r="C599" s="3" t="n"/>
      <c r="D599" s="3" t="n"/>
      <c r="E599" s="3" t="n"/>
      <c r="F599" s="3"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3.5" customHeight="1" s="844">
      <c r="A600" s="2" t="n"/>
      <c r="B600" s="2" t="n"/>
      <c r="C600" s="3" t="n"/>
      <c r="D600" s="3" t="n"/>
      <c r="E600" s="3" t="n"/>
      <c r="F600" s="3"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3.5" customHeight="1" s="844">
      <c r="A601" s="2" t="n"/>
      <c r="B601" s="2" t="n"/>
      <c r="C601" s="3" t="n"/>
      <c r="D601" s="3" t="n"/>
      <c r="E601" s="3" t="n"/>
      <c r="F601" s="3"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3.5" customHeight="1" s="844">
      <c r="A602" s="2" t="n"/>
      <c r="B602" s="2" t="n"/>
      <c r="C602" s="3" t="n"/>
      <c r="D602" s="3" t="n"/>
      <c r="E602" s="3" t="n"/>
      <c r="F602" s="3"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3.5" customHeight="1" s="844">
      <c r="A603" s="2" t="n"/>
      <c r="B603" s="2" t="n"/>
      <c r="C603" s="3" t="n"/>
      <c r="D603" s="3" t="n"/>
      <c r="E603" s="3" t="n"/>
      <c r="F603" s="3"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3.5" customHeight="1" s="844">
      <c r="A604" s="2" t="n"/>
      <c r="B604" s="2" t="n"/>
      <c r="C604" s="3" t="n"/>
      <c r="D604" s="3" t="n"/>
      <c r="E604" s="3" t="n"/>
      <c r="F604" s="3"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3.5" customHeight="1" s="844">
      <c r="A605" s="2" t="n"/>
      <c r="B605" s="2" t="n"/>
      <c r="C605" s="3" t="n"/>
      <c r="D605" s="3" t="n"/>
      <c r="E605" s="3" t="n"/>
      <c r="F605" s="3"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3.5" customHeight="1" s="844">
      <c r="A606" s="2" t="n"/>
      <c r="B606" s="2" t="n"/>
      <c r="C606" s="3" t="n"/>
      <c r="D606" s="3" t="n"/>
      <c r="E606" s="3" t="n"/>
      <c r="F606" s="3"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3.5" customHeight="1" s="844">
      <c r="A607" s="2" t="n"/>
      <c r="B607" s="2" t="n"/>
      <c r="C607" s="3" t="n"/>
      <c r="D607" s="3" t="n"/>
      <c r="E607" s="3" t="n"/>
      <c r="F607" s="3"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3.5" customHeight="1" s="844">
      <c r="A608" s="2" t="n"/>
      <c r="B608" s="2" t="n"/>
      <c r="C608" s="3" t="n"/>
      <c r="D608" s="3" t="n"/>
      <c r="E608" s="3" t="n"/>
      <c r="F608" s="3"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3.5" customHeight="1" s="844">
      <c r="A609" s="2" t="n"/>
      <c r="B609" s="2" t="n"/>
      <c r="C609" s="3" t="n"/>
      <c r="D609" s="3" t="n"/>
      <c r="E609" s="3" t="n"/>
      <c r="F609" s="3"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3.5" customHeight="1" s="844">
      <c r="A610" s="2" t="n"/>
      <c r="B610" s="2" t="n"/>
      <c r="C610" s="3" t="n"/>
      <c r="D610" s="3" t="n"/>
      <c r="E610" s="3" t="n"/>
      <c r="F610" s="3"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3.5" customHeight="1" s="844">
      <c r="A611" s="2" t="n"/>
      <c r="B611" s="2" t="n"/>
      <c r="C611" s="3" t="n"/>
      <c r="D611" s="3" t="n"/>
      <c r="E611" s="3" t="n"/>
      <c r="F611" s="3"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3.5" customHeight="1" s="844">
      <c r="A612" s="2" t="n"/>
      <c r="B612" s="2" t="n"/>
      <c r="C612" s="3" t="n"/>
      <c r="D612" s="3" t="n"/>
      <c r="E612" s="3" t="n"/>
      <c r="F612" s="3"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3.5" customHeight="1" s="844">
      <c r="A613" s="2" t="n"/>
      <c r="B613" s="2" t="n"/>
      <c r="C613" s="3" t="n"/>
      <c r="D613" s="3" t="n"/>
      <c r="E613" s="3" t="n"/>
      <c r="F613" s="3"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3.5" customHeight="1" s="844">
      <c r="A614" s="2" t="n"/>
      <c r="B614" s="2" t="n"/>
      <c r="C614" s="3" t="n"/>
      <c r="D614" s="3" t="n"/>
      <c r="E614" s="3" t="n"/>
      <c r="F614" s="3"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3.5" customHeight="1" s="844">
      <c r="A615" s="2" t="n"/>
      <c r="B615" s="2" t="n"/>
      <c r="C615" s="3" t="n"/>
      <c r="D615" s="3" t="n"/>
      <c r="E615" s="3" t="n"/>
      <c r="F615" s="3"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3.5" customHeight="1" s="844">
      <c r="A616" s="2" t="n"/>
      <c r="B616" s="2" t="n"/>
      <c r="C616" s="3" t="n"/>
      <c r="D616" s="3" t="n"/>
      <c r="E616" s="3" t="n"/>
      <c r="F616" s="3"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3.5" customHeight="1" s="844">
      <c r="A617" s="2" t="n"/>
      <c r="B617" s="2" t="n"/>
      <c r="C617" s="3" t="n"/>
      <c r="D617" s="3" t="n"/>
      <c r="E617" s="3" t="n"/>
      <c r="F617" s="3"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3.5" customHeight="1" s="844">
      <c r="A618" s="2" t="n"/>
      <c r="B618" s="2" t="n"/>
      <c r="C618" s="3" t="n"/>
      <c r="D618" s="3" t="n"/>
      <c r="E618" s="3" t="n"/>
      <c r="F618" s="3"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3.5" customHeight="1" s="844">
      <c r="A619" s="2" t="n"/>
      <c r="B619" s="2" t="n"/>
      <c r="C619" s="3" t="n"/>
      <c r="D619" s="3" t="n"/>
      <c r="E619" s="3" t="n"/>
      <c r="F619" s="3"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3.5" customHeight="1" s="844">
      <c r="A620" s="2" t="n"/>
      <c r="B620" s="2" t="n"/>
      <c r="C620" s="3" t="n"/>
      <c r="D620" s="3" t="n"/>
      <c r="E620" s="3" t="n"/>
      <c r="F620" s="3"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3.5" customHeight="1" s="844">
      <c r="A621" s="2" t="n"/>
      <c r="B621" s="2" t="n"/>
      <c r="C621" s="3" t="n"/>
      <c r="D621" s="3" t="n"/>
      <c r="E621" s="3" t="n"/>
      <c r="F621" s="3"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3.5" customHeight="1" s="844">
      <c r="A622" s="2" t="n"/>
      <c r="B622" s="2" t="n"/>
      <c r="C622" s="3" t="n"/>
      <c r="D622" s="3" t="n"/>
      <c r="E622" s="3" t="n"/>
      <c r="F622" s="3"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3.5" customHeight="1" s="844">
      <c r="A623" s="2" t="n"/>
      <c r="B623" s="2" t="n"/>
      <c r="C623" s="3" t="n"/>
      <c r="D623" s="3" t="n"/>
      <c r="E623" s="3" t="n"/>
      <c r="F623" s="3"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3.5" customHeight="1" s="844">
      <c r="A624" s="2" t="n"/>
      <c r="B624" s="2" t="n"/>
      <c r="C624" s="3" t="n"/>
      <c r="D624" s="3" t="n"/>
      <c r="E624" s="3" t="n"/>
      <c r="F624" s="3"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3.5" customHeight="1" s="844">
      <c r="A625" s="2" t="n"/>
      <c r="B625" s="2" t="n"/>
      <c r="C625" s="3" t="n"/>
      <c r="D625" s="3" t="n"/>
      <c r="E625" s="3" t="n"/>
      <c r="F625" s="3"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3.5" customHeight="1" s="844">
      <c r="A626" s="2" t="n"/>
      <c r="B626" s="2" t="n"/>
      <c r="C626" s="3" t="n"/>
      <c r="D626" s="3" t="n"/>
      <c r="E626" s="3" t="n"/>
      <c r="F626" s="3"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3.5" customHeight="1" s="844">
      <c r="A627" s="2" t="n"/>
      <c r="B627" s="2" t="n"/>
      <c r="C627" s="3" t="n"/>
      <c r="D627" s="3" t="n"/>
      <c r="E627" s="3" t="n"/>
      <c r="F627" s="3"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3.5" customHeight="1" s="844">
      <c r="A628" s="2" t="n"/>
      <c r="B628" s="2" t="n"/>
      <c r="C628" s="3" t="n"/>
      <c r="D628" s="3" t="n"/>
      <c r="E628" s="3" t="n"/>
      <c r="F628" s="3"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3.5" customHeight="1" s="844">
      <c r="A629" s="2" t="n"/>
      <c r="B629" s="2" t="n"/>
      <c r="C629" s="3" t="n"/>
      <c r="D629" s="3" t="n"/>
      <c r="E629" s="3" t="n"/>
      <c r="F629" s="3"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3.5" customHeight="1" s="844">
      <c r="A630" s="2" t="n"/>
      <c r="B630" s="2" t="n"/>
      <c r="C630" s="3" t="n"/>
      <c r="D630" s="3" t="n"/>
      <c r="E630" s="3" t="n"/>
      <c r="F630" s="3"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3.5" customHeight="1" s="844">
      <c r="A631" s="2" t="n"/>
      <c r="B631" s="2" t="n"/>
      <c r="C631" s="3" t="n"/>
      <c r="D631" s="3" t="n"/>
      <c r="E631" s="3" t="n"/>
      <c r="F631" s="3"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3.5" customHeight="1" s="844">
      <c r="A632" s="2" t="n"/>
      <c r="B632" s="2" t="n"/>
      <c r="C632" s="3" t="n"/>
      <c r="D632" s="3" t="n"/>
      <c r="E632" s="3" t="n"/>
      <c r="F632" s="3"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3.5" customHeight="1" s="844">
      <c r="A633" s="2" t="n"/>
      <c r="B633" s="2" t="n"/>
      <c r="C633" s="3" t="n"/>
      <c r="D633" s="3" t="n"/>
      <c r="E633" s="3" t="n"/>
      <c r="F633" s="3"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3.5" customHeight="1" s="844">
      <c r="A634" s="2" t="n"/>
      <c r="B634" s="2" t="n"/>
      <c r="C634" s="3" t="n"/>
      <c r="D634" s="3" t="n"/>
      <c r="E634" s="3" t="n"/>
      <c r="F634" s="3"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3.5" customHeight="1" s="844">
      <c r="A635" s="2" t="n"/>
      <c r="B635" s="2" t="n"/>
      <c r="C635" s="3" t="n"/>
      <c r="D635" s="3" t="n"/>
      <c r="E635" s="3" t="n"/>
      <c r="F635" s="3"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3.5" customHeight="1" s="844">
      <c r="A636" s="2" t="n"/>
      <c r="B636" s="2" t="n"/>
      <c r="C636" s="3" t="n"/>
      <c r="D636" s="3" t="n"/>
      <c r="E636" s="3" t="n"/>
      <c r="F636" s="3"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3.5" customHeight="1" s="844">
      <c r="A637" s="2" t="n"/>
      <c r="B637" s="2" t="n"/>
      <c r="C637" s="3" t="n"/>
      <c r="D637" s="3" t="n"/>
      <c r="E637" s="3" t="n"/>
      <c r="F637" s="3"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3.5" customHeight="1" s="844">
      <c r="A638" s="2" t="n"/>
      <c r="B638" s="2" t="n"/>
      <c r="C638" s="3" t="n"/>
      <c r="D638" s="3" t="n"/>
      <c r="E638" s="3" t="n"/>
      <c r="F638" s="3"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3.5" customHeight="1" s="844">
      <c r="A639" s="2" t="n"/>
      <c r="B639" s="2" t="n"/>
      <c r="C639" s="3" t="n"/>
      <c r="D639" s="3" t="n"/>
      <c r="E639" s="3" t="n"/>
      <c r="F639" s="3"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3.5" customHeight="1" s="844">
      <c r="A640" s="2" t="n"/>
      <c r="B640" s="2" t="n"/>
      <c r="C640" s="3" t="n"/>
      <c r="D640" s="3" t="n"/>
      <c r="E640" s="3" t="n"/>
      <c r="F640" s="3"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3.5" customHeight="1" s="844">
      <c r="A641" s="2" t="n"/>
      <c r="B641" s="2" t="n"/>
      <c r="C641" s="3" t="n"/>
      <c r="D641" s="3" t="n"/>
      <c r="E641" s="3" t="n"/>
      <c r="F641" s="3"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3.5" customHeight="1" s="844">
      <c r="A642" s="2" t="n"/>
      <c r="B642" s="2" t="n"/>
      <c r="C642" s="3" t="n"/>
      <c r="D642" s="3" t="n"/>
      <c r="E642" s="3" t="n"/>
      <c r="F642" s="3"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3.5" customHeight="1" s="844">
      <c r="A643" s="2" t="n"/>
      <c r="B643" s="2" t="n"/>
      <c r="C643" s="3" t="n"/>
      <c r="D643" s="3" t="n"/>
      <c r="E643" s="3" t="n"/>
      <c r="F643" s="3"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3.5" customHeight="1" s="844">
      <c r="A644" s="2" t="n"/>
      <c r="B644" s="2" t="n"/>
      <c r="C644" s="3" t="n"/>
      <c r="D644" s="3" t="n"/>
      <c r="E644" s="3" t="n"/>
      <c r="F644" s="3"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3.5" customHeight="1" s="844">
      <c r="A645" s="2" t="n"/>
      <c r="B645" s="2" t="n"/>
      <c r="C645" s="3" t="n"/>
      <c r="D645" s="3" t="n"/>
      <c r="E645" s="3" t="n"/>
      <c r="F645" s="3"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3.5" customHeight="1" s="844">
      <c r="A646" s="2" t="n"/>
      <c r="B646" s="2" t="n"/>
      <c r="C646" s="3" t="n"/>
      <c r="D646" s="3" t="n"/>
      <c r="E646" s="3" t="n"/>
      <c r="F646" s="3"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3.5" customHeight="1" s="844">
      <c r="A647" s="2" t="n"/>
      <c r="B647" s="2" t="n"/>
      <c r="C647" s="3" t="n"/>
      <c r="D647" s="3" t="n"/>
      <c r="E647" s="3" t="n"/>
      <c r="F647" s="3"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3.5" customHeight="1" s="844">
      <c r="A648" s="2" t="n"/>
      <c r="B648" s="2" t="n"/>
      <c r="C648" s="3" t="n"/>
      <c r="D648" s="3" t="n"/>
      <c r="E648" s="3" t="n"/>
      <c r="F648" s="3"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3.5" customHeight="1" s="844">
      <c r="A649" s="2" t="n"/>
      <c r="B649" s="2" t="n"/>
      <c r="C649" s="3" t="n"/>
      <c r="D649" s="3" t="n"/>
      <c r="E649" s="3" t="n"/>
      <c r="F649" s="3"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3.5" customHeight="1" s="844">
      <c r="A650" s="2" t="n"/>
      <c r="B650" s="2" t="n"/>
      <c r="C650" s="3" t="n"/>
      <c r="D650" s="3" t="n"/>
      <c r="E650" s="3" t="n"/>
      <c r="F650" s="3"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3.5" customHeight="1" s="844">
      <c r="A651" s="2" t="n"/>
      <c r="B651" s="2" t="n"/>
      <c r="C651" s="3" t="n"/>
      <c r="D651" s="3" t="n"/>
      <c r="E651" s="3" t="n"/>
      <c r="F651" s="3"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3.5" customHeight="1" s="844">
      <c r="A652" s="2" t="n"/>
      <c r="B652" s="2" t="n"/>
      <c r="C652" s="3" t="n"/>
      <c r="D652" s="3" t="n"/>
      <c r="E652" s="3" t="n"/>
      <c r="F652" s="3"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3.5" customHeight="1" s="844">
      <c r="A653" s="2" t="n"/>
      <c r="B653" s="2" t="n"/>
      <c r="C653" s="3" t="n"/>
      <c r="D653" s="3" t="n"/>
      <c r="E653" s="3" t="n"/>
      <c r="F653" s="3"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3.5" customHeight="1" s="844">
      <c r="A654" s="2" t="n"/>
      <c r="B654" s="2" t="n"/>
      <c r="C654" s="3" t="n"/>
      <c r="D654" s="3" t="n"/>
      <c r="E654" s="3" t="n"/>
      <c r="F654" s="3"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3.5" customHeight="1" s="844">
      <c r="A655" s="2" t="n"/>
      <c r="B655" s="2" t="n"/>
      <c r="C655" s="3" t="n"/>
      <c r="D655" s="3" t="n"/>
      <c r="E655" s="3" t="n"/>
      <c r="F655" s="3"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3.5" customHeight="1" s="844">
      <c r="A656" s="2" t="n"/>
      <c r="B656" s="2" t="n"/>
      <c r="C656" s="3" t="n"/>
      <c r="D656" s="3" t="n"/>
      <c r="E656" s="3" t="n"/>
      <c r="F656" s="3"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3.5" customHeight="1" s="844">
      <c r="A657" s="2" t="n"/>
      <c r="B657" s="2" t="n"/>
      <c r="C657" s="3" t="n"/>
      <c r="D657" s="3" t="n"/>
      <c r="E657" s="3" t="n"/>
      <c r="F657" s="3"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3.5" customHeight="1" s="844">
      <c r="A658" s="2" t="n"/>
      <c r="B658" s="2" t="n"/>
      <c r="C658" s="3" t="n"/>
      <c r="D658" s="3" t="n"/>
      <c r="E658" s="3" t="n"/>
      <c r="F658" s="3"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3.5" customHeight="1" s="844">
      <c r="A659" s="2" t="n"/>
      <c r="B659" s="2" t="n"/>
      <c r="C659" s="3" t="n"/>
      <c r="D659" s="3" t="n"/>
      <c r="E659" s="3" t="n"/>
      <c r="F659" s="3"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3.5" customHeight="1" s="844">
      <c r="A660" s="2" t="n"/>
      <c r="B660" s="2" t="n"/>
      <c r="C660" s="3" t="n"/>
      <c r="D660" s="3" t="n"/>
      <c r="E660" s="3" t="n"/>
      <c r="F660" s="3"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3.5" customHeight="1" s="844">
      <c r="A661" s="2" t="n"/>
      <c r="B661" s="2" t="n"/>
      <c r="C661" s="3" t="n"/>
      <c r="D661" s="3" t="n"/>
      <c r="E661" s="3" t="n"/>
      <c r="F661" s="3"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3.5" customHeight="1" s="844">
      <c r="A662" s="2" t="n"/>
      <c r="B662" s="2" t="n"/>
      <c r="C662" s="3" t="n"/>
      <c r="D662" s="3" t="n"/>
      <c r="E662" s="3" t="n"/>
      <c r="F662" s="3"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3.5" customHeight="1" s="844">
      <c r="A663" s="2" t="n"/>
      <c r="B663" s="2" t="n"/>
      <c r="C663" s="3" t="n"/>
      <c r="D663" s="3" t="n"/>
      <c r="E663" s="3" t="n"/>
      <c r="F663" s="3"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3.5" customHeight="1" s="844">
      <c r="A664" s="2" t="n"/>
      <c r="B664" s="2" t="n"/>
      <c r="C664" s="3" t="n"/>
      <c r="D664" s="3" t="n"/>
      <c r="E664" s="3" t="n"/>
      <c r="F664" s="3"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3.5" customHeight="1" s="844">
      <c r="A665" s="2" t="n"/>
      <c r="B665" s="2" t="n"/>
      <c r="C665" s="3" t="n"/>
      <c r="D665" s="3" t="n"/>
      <c r="E665" s="3" t="n"/>
      <c r="F665" s="3"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3.5" customHeight="1" s="844">
      <c r="A666" s="2" t="n"/>
      <c r="B666" s="2" t="n"/>
      <c r="C666" s="3" t="n"/>
      <c r="D666" s="3" t="n"/>
      <c r="E666" s="3" t="n"/>
      <c r="F666" s="3"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3.5" customHeight="1" s="844">
      <c r="A667" s="2" t="n"/>
      <c r="B667" s="2" t="n"/>
      <c r="C667" s="3" t="n"/>
      <c r="D667" s="3" t="n"/>
      <c r="E667" s="3" t="n"/>
      <c r="F667" s="3"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3.5" customHeight="1" s="844">
      <c r="A668" s="2" t="n"/>
      <c r="B668" s="2" t="n"/>
      <c r="C668" s="3" t="n"/>
      <c r="D668" s="3" t="n"/>
      <c r="E668" s="3" t="n"/>
      <c r="F668" s="3"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3.5" customHeight="1" s="844">
      <c r="A669" s="2" t="n"/>
      <c r="B669" s="2" t="n"/>
      <c r="C669" s="3" t="n"/>
      <c r="D669" s="3" t="n"/>
      <c r="E669" s="3" t="n"/>
      <c r="F669" s="3"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3.5" customHeight="1" s="844">
      <c r="A670" s="2" t="n"/>
      <c r="B670" s="2" t="n"/>
      <c r="C670" s="3" t="n"/>
      <c r="D670" s="3" t="n"/>
      <c r="E670" s="3" t="n"/>
      <c r="F670" s="3"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3.5" customHeight="1" s="844">
      <c r="A671" s="2" t="n"/>
      <c r="B671" s="2" t="n"/>
      <c r="C671" s="3" t="n"/>
      <c r="D671" s="3" t="n"/>
      <c r="E671" s="3" t="n"/>
      <c r="F671" s="3"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3.5" customHeight="1" s="844">
      <c r="A672" s="2" t="n"/>
      <c r="B672" s="2" t="n"/>
      <c r="C672" s="3" t="n"/>
      <c r="D672" s="3" t="n"/>
      <c r="E672" s="3" t="n"/>
      <c r="F672" s="3"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3.5" customHeight="1" s="844">
      <c r="A673" s="2" t="n"/>
      <c r="B673" s="2" t="n"/>
      <c r="C673" s="3" t="n"/>
      <c r="D673" s="3" t="n"/>
      <c r="E673" s="3" t="n"/>
      <c r="F673" s="3"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3.5" customHeight="1" s="844">
      <c r="A674" s="2" t="n"/>
      <c r="B674" s="2" t="n"/>
      <c r="C674" s="3" t="n"/>
      <c r="D674" s="3" t="n"/>
      <c r="E674" s="3" t="n"/>
      <c r="F674" s="3"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3.5" customHeight="1" s="844">
      <c r="A675" s="2" t="n"/>
      <c r="B675" s="2" t="n"/>
      <c r="C675" s="3" t="n"/>
      <c r="D675" s="3" t="n"/>
      <c r="E675" s="3" t="n"/>
      <c r="F675" s="3"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3.5" customHeight="1" s="844">
      <c r="A676" s="2" t="n"/>
      <c r="B676" s="2" t="n"/>
      <c r="C676" s="3" t="n"/>
      <c r="D676" s="3" t="n"/>
      <c r="E676" s="3" t="n"/>
      <c r="F676" s="3"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3.5" customHeight="1" s="844">
      <c r="A677" s="2" t="n"/>
      <c r="B677" s="2" t="n"/>
      <c r="C677" s="3" t="n"/>
      <c r="D677" s="3" t="n"/>
      <c r="E677" s="3" t="n"/>
      <c r="F677" s="3"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3.5" customHeight="1" s="844">
      <c r="A678" s="2" t="n"/>
      <c r="B678" s="2" t="n"/>
      <c r="C678" s="3" t="n"/>
      <c r="D678" s="3" t="n"/>
      <c r="E678" s="3" t="n"/>
      <c r="F678" s="3"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3.5" customHeight="1" s="844">
      <c r="A679" s="2" t="n"/>
      <c r="B679" s="2" t="n"/>
      <c r="C679" s="3" t="n"/>
      <c r="D679" s="3" t="n"/>
      <c r="E679" s="3" t="n"/>
      <c r="F679" s="3"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3.5" customHeight="1" s="844">
      <c r="A680" s="2" t="n"/>
      <c r="B680" s="2" t="n"/>
      <c r="C680" s="3" t="n"/>
      <c r="D680" s="3" t="n"/>
      <c r="E680" s="3" t="n"/>
      <c r="F680" s="3"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3.5" customHeight="1" s="844">
      <c r="A681" s="2" t="n"/>
      <c r="B681" s="2" t="n"/>
      <c r="C681" s="3" t="n"/>
      <c r="D681" s="3" t="n"/>
      <c r="E681" s="3" t="n"/>
      <c r="F681" s="3"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3.5" customHeight="1" s="844">
      <c r="A682" s="2" t="n"/>
      <c r="B682" s="2" t="n"/>
      <c r="C682" s="3" t="n"/>
      <c r="D682" s="3" t="n"/>
      <c r="E682" s="3" t="n"/>
      <c r="F682" s="3"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3.5" customHeight="1" s="844">
      <c r="A683" s="2" t="n"/>
      <c r="B683" s="2" t="n"/>
      <c r="C683" s="3" t="n"/>
      <c r="D683" s="3" t="n"/>
      <c r="E683" s="3" t="n"/>
      <c r="F683" s="3"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3.5" customHeight="1" s="844">
      <c r="A684" s="2" t="n"/>
      <c r="B684" s="2" t="n"/>
      <c r="C684" s="3" t="n"/>
      <c r="D684" s="3" t="n"/>
      <c r="E684" s="3" t="n"/>
      <c r="F684" s="3"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3.5" customHeight="1" s="844">
      <c r="A685" s="2" t="n"/>
      <c r="B685" s="2" t="n"/>
      <c r="C685" s="3" t="n"/>
      <c r="D685" s="3" t="n"/>
      <c r="E685" s="3" t="n"/>
      <c r="F685" s="3"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3.5" customHeight="1" s="844">
      <c r="A686" s="2" t="n"/>
      <c r="B686" s="2" t="n"/>
      <c r="C686" s="3" t="n"/>
      <c r="D686" s="3" t="n"/>
      <c r="E686" s="3" t="n"/>
      <c r="F686" s="3"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3.5" customHeight="1" s="844">
      <c r="A687" s="2" t="n"/>
      <c r="B687" s="2" t="n"/>
      <c r="C687" s="3" t="n"/>
      <c r="D687" s="3" t="n"/>
      <c r="E687" s="3" t="n"/>
      <c r="F687" s="3"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3.5" customHeight="1" s="844">
      <c r="A688" s="2" t="n"/>
      <c r="B688" s="2" t="n"/>
      <c r="C688" s="3" t="n"/>
      <c r="D688" s="3" t="n"/>
      <c r="E688" s="3" t="n"/>
      <c r="F688" s="3"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3.5" customHeight="1" s="844">
      <c r="A689" s="2" t="n"/>
      <c r="B689" s="2" t="n"/>
      <c r="C689" s="3" t="n"/>
      <c r="D689" s="3" t="n"/>
      <c r="E689" s="3" t="n"/>
      <c r="F689" s="3"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3.5" customHeight="1" s="844">
      <c r="A690" s="2" t="n"/>
      <c r="B690" s="2" t="n"/>
      <c r="C690" s="3" t="n"/>
      <c r="D690" s="3" t="n"/>
      <c r="E690" s="3" t="n"/>
      <c r="F690" s="3"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3.5" customHeight="1" s="844">
      <c r="A691" s="2" t="n"/>
      <c r="B691" s="2" t="n"/>
      <c r="C691" s="3" t="n"/>
      <c r="D691" s="3" t="n"/>
      <c r="E691" s="3" t="n"/>
      <c r="F691" s="3"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3.5" customHeight="1" s="844">
      <c r="A692" s="2" t="n"/>
      <c r="B692" s="2" t="n"/>
      <c r="C692" s="3" t="n"/>
      <c r="D692" s="3" t="n"/>
      <c r="E692" s="3" t="n"/>
      <c r="F692" s="3"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3.5" customHeight="1" s="844">
      <c r="A693" s="2" t="n"/>
      <c r="B693" s="2" t="n"/>
      <c r="C693" s="3" t="n"/>
      <c r="D693" s="3" t="n"/>
      <c r="E693" s="3" t="n"/>
      <c r="F693" s="3"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3.5" customHeight="1" s="844">
      <c r="A694" s="2" t="n"/>
      <c r="B694" s="2" t="n"/>
      <c r="C694" s="3" t="n"/>
      <c r="D694" s="3" t="n"/>
      <c r="E694" s="3" t="n"/>
      <c r="F694" s="3"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3.5" customHeight="1" s="844">
      <c r="A695" s="2" t="n"/>
      <c r="B695" s="2" t="n"/>
      <c r="C695" s="3" t="n"/>
      <c r="D695" s="3" t="n"/>
      <c r="E695" s="3" t="n"/>
      <c r="F695" s="3"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3.5" customHeight="1" s="844">
      <c r="A696" s="2" t="n"/>
      <c r="B696" s="2" t="n"/>
      <c r="C696" s="3" t="n"/>
      <c r="D696" s="3" t="n"/>
      <c r="E696" s="3" t="n"/>
      <c r="F696" s="3"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3.5" customHeight="1" s="844">
      <c r="A697" s="2" t="n"/>
      <c r="B697" s="2" t="n"/>
      <c r="C697" s="3" t="n"/>
      <c r="D697" s="3" t="n"/>
      <c r="E697" s="3" t="n"/>
      <c r="F697" s="3"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3.5" customHeight="1" s="844">
      <c r="A698" s="2" t="n"/>
      <c r="B698" s="2" t="n"/>
      <c r="C698" s="3" t="n"/>
      <c r="D698" s="3" t="n"/>
      <c r="E698" s="3" t="n"/>
      <c r="F698" s="3"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3.5" customHeight="1" s="844">
      <c r="A699" s="2" t="n"/>
      <c r="B699" s="2" t="n"/>
      <c r="C699" s="3" t="n"/>
      <c r="D699" s="3" t="n"/>
      <c r="E699" s="3" t="n"/>
      <c r="F699" s="3"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3.5" customHeight="1" s="844">
      <c r="A700" s="2" t="n"/>
      <c r="B700" s="2" t="n"/>
      <c r="C700" s="3" t="n"/>
      <c r="D700" s="3" t="n"/>
      <c r="E700" s="3" t="n"/>
      <c r="F700" s="3"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3.5" customHeight="1" s="844">
      <c r="A701" s="2" t="n"/>
      <c r="B701" s="2" t="n"/>
      <c r="C701" s="3" t="n"/>
      <c r="D701" s="3" t="n"/>
      <c r="E701" s="3" t="n"/>
      <c r="F701" s="3"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3.5" customHeight="1" s="844">
      <c r="A702" s="2" t="n"/>
      <c r="B702" s="2" t="n"/>
      <c r="C702" s="3" t="n"/>
      <c r="D702" s="3" t="n"/>
      <c r="E702" s="3" t="n"/>
      <c r="F702" s="3"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3.5" customHeight="1" s="844">
      <c r="A703" s="2" t="n"/>
      <c r="B703" s="2" t="n"/>
      <c r="C703" s="3" t="n"/>
      <c r="D703" s="3" t="n"/>
      <c r="E703" s="3" t="n"/>
      <c r="F703" s="3"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3.5" customHeight="1" s="844">
      <c r="A704" s="2" t="n"/>
      <c r="B704" s="2" t="n"/>
      <c r="C704" s="3" t="n"/>
      <c r="D704" s="3" t="n"/>
      <c r="E704" s="3" t="n"/>
      <c r="F704" s="3"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3.5" customHeight="1" s="844">
      <c r="A705" s="2" t="n"/>
      <c r="B705" s="2" t="n"/>
      <c r="C705" s="3" t="n"/>
      <c r="D705" s="3" t="n"/>
      <c r="E705" s="3" t="n"/>
      <c r="F705" s="3"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3.5" customHeight="1" s="844">
      <c r="A706" s="2" t="n"/>
      <c r="B706" s="2" t="n"/>
      <c r="C706" s="3" t="n"/>
      <c r="D706" s="3" t="n"/>
      <c r="E706" s="3" t="n"/>
      <c r="F706" s="3"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3.5" customHeight="1" s="844">
      <c r="A707" s="2" t="n"/>
      <c r="B707" s="2" t="n"/>
      <c r="C707" s="3" t="n"/>
      <c r="D707" s="3" t="n"/>
      <c r="E707" s="3" t="n"/>
      <c r="F707" s="3"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3.5" customHeight="1" s="844">
      <c r="A708" s="2" t="n"/>
      <c r="B708" s="2" t="n"/>
      <c r="C708" s="3" t="n"/>
      <c r="D708" s="3" t="n"/>
      <c r="E708" s="3" t="n"/>
      <c r="F708" s="3"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3.5" customHeight="1" s="844">
      <c r="A709" s="2" t="n"/>
      <c r="B709" s="2" t="n"/>
      <c r="C709" s="3" t="n"/>
      <c r="D709" s="3" t="n"/>
      <c r="E709" s="3" t="n"/>
      <c r="F709" s="3"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3.5" customHeight="1" s="844">
      <c r="A710" s="2" t="n"/>
      <c r="B710" s="2" t="n"/>
      <c r="C710" s="3" t="n"/>
      <c r="D710" s="3" t="n"/>
      <c r="E710" s="3" t="n"/>
      <c r="F710" s="3"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3.5" customHeight="1" s="844">
      <c r="A711" s="2" t="n"/>
      <c r="B711" s="2" t="n"/>
      <c r="C711" s="3" t="n"/>
      <c r="D711" s="3" t="n"/>
      <c r="E711" s="3" t="n"/>
      <c r="F711" s="3"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3.5" customHeight="1" s="844">
      <c r="A712" s="2" t="n"/>
      <c r="B712" s="2" t="n"/>
      <c r="C712" s="3" t="n"/>
      <c r="D712" s="3" t="n"/>
      <c r="E712" s="3" t="n"/>
      <c r="F712" s="3"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3.5" customHeight="1" s="844">
      <c r="A713" s="2" t="n"/>
      <c r="B713" s="2" t="n"/>
      <c r="C713" s="3" t="n"/>
      <c r="D713" s="3" t="n"/>
      <c r="E713" s="3" t="n"/>
      <c r="F713" s="3"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3.5" customHeight="1" s="844">
      <c r="A714" s="2" t="n"/>
      <c r="B714" s="2" t="n"/>
      <c r="C714" s="3" t="n"/>
      <c r="D714" s="3" t="n"/>
      <c r="E714" s="3" t="n"/>
      <c r="F714" s="3"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3.5" customHeight="1" s="844">
      <c r="A715" s="2" t="n"/>
      <c r="B715" s="2" t="n"/>
      <c r="C715" s="3" t="n"/>
      <c r="D715" s="3" t="n"/>
      <c r="E715" s="3" t="n"/>
      <c r="F715" s="3"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3.5" customHeight="1" s="844">
      <c r="A716" s="2" t="n"/>
      <c r="B716" s="2" t="n"/>
      <c r="C716" s="3" t="n"/>
      <c r="D716" s="3" t="n"/>
      <c r="E716" s="3" t="n"/>
      <c r="F716" s="3"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3.5" customHeight="1" s="844">
      <c r="A717" s="2" t="n"/>
      <c r="B717" s="2" t="n"/>
      <c r="C717" s="3" t="n"/>
      <c r="D717" s="3" t="n"/>
      <c r="E717" s="3" t="n"/>
      <c r="F717" s="3"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3.5" customHeight="1" s="844">
      <c r="A718" s="2" t="n"/>
      <c r="B718" s="2" t="n"/>
      <c r="C718" s="3" t="n"/>
      <c r="D718" s="3" t="n"/>
      <c r="E718" s="3" t="n"/>
      <c r="F718" s="3"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3.5" customHeight="1" s="844">
      <c r="A719" s="2" t="n"/>
      <c r="B719" s="2" t="n"/>
      <c r="C719" s="3" t="n"/>
      <c r="D719" s="3" t="n"/>
      <c r="E719" s="3" t="n"/>
      <c r="F719" s="3"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3.5" customHeight="1" s="844">
      <c r="A720" s="2" t="n"/>
      <c r="B720" s="2" t="n"/>
      <c r="C720" s="3" t="n"/>
      <c r="D720" s="3" t="n"/>
      <c r="E720" s="3" t="n"/>
      <c r="F720" s="3"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3.5" customHeight="1" s="844">
      <c r="A721" s="2" t="n"/>
      <c r="B721" s="2" t="n"/>
      <c r="C721" s="3" t="n"/>
      <c r="D721" s="3" t="n"/>
      <c r="E721" s="3" t="n"/>
      <c r="F721" s="3"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3.5" customHeight="1" s="844">
      <c r="A722" s="2" t="n"/>
      <c r="B722" s="2" t="n"/>
      <c r="C722" s="3" t="n"/>
      <c r="D722" s="3" t="n"/>
      <c r="E722" s="3" t="n"/>
      <c r="F722" s="3"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3.5" customHeight="1" s="844">
      <c r="A723" s="2" t="n"/>
      <c r="B723" s="2" t="n"/>
      <c r="C723" s="3" t="n"/>
      <c r="D723" s="3" t="n"/>
      <c r="E723" s="3" t="n"/>
      <c r="F723" s="3"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3.5" customHeight="1" s="844">
      <c r="A724" s="2" t="n"/>
      <c r="B724" s="2" t="n"/>
      <c r="C724" s="3" t="n"/>
      <c r="D724" s="3" t="n"/>
      <c r="E724" s="3" t="n"/>
      <c r="F724" s="3"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3.5" customHeight="1" s="844">
      <c r="A725" s="2" t="n"/>
      <c r="B725" s="2" t="n"/>
      <c r="C725" s="3" t="n"/>
      <c r="D725" s="3" t="n"/>
      <c r="E725" s="3" t="n"/>
      <c r="F725" s="3"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3.5" customHeight="1" s="844">
      <c r="A726" s="2" t="n"/>
      <c r="B726" s="2" t="n"/>
      <c r="C726" s="3" t="n"/>
      <c r="D726" s="3" t="n"/>
      <c r="E726" s="3" t="n"/>
      <c r="F726" s="3"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3.5" customHeight="1" s="844">
      <c r="A727" s="2" t="n"/>
      <c r="B727" s="2" t="n"/>
      <c r="C727" s="3" t="n"/>
      <c r="D727" s="3" t="n"/>
      <c r="E727" s="3" t="n"/>
      <c r="F727" s="3"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3.5" customHeight="1" s="844">
      <c r="A728" s="2" t="n"/>
      <c r="B728" s="2" t="n"/>
      <c r="C728" s="3" t="n"/>
      <c r="D728" s="3" t="n"/>
      <c r="E728" s="3" t="n"/>
      <c r="F728" s="3"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3.5" customHeight="1" s="844">
      <c r="A729" s="2" t="n"/>
      <c r="B729" s="2" t="n"/>
      <c r="C729" s="3" t="n"/>
      <c r="D729" s="3" t="n"/>
      <c r="E729" s="3" t="n"/>
      <c r="F729" s="3"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3.5" customHeight="1" s="844">
      <c r="A730" s="2" t="n"/>
      <c r="B730" s="2" t="n"/>
      <c r="C730" s="3" t="n"/>
      <c r="D730" s="3" t="n"/>
      <c r="E730" s="3" t="n"/>
      <c r="F730" s="3"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3.5" customHeight="1" s="844">
      <c r="A731" s="2" t="n"/>
      <c r="B731" s="2" t="n"/>
      <c r="C731" s="3" t="n"/>
      <c r="D731" s="3" t="n"/>
      <c r="E731" s="3" t="n"/>
      <c r="F731" s="3"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3.5" customHeight="1" s="844">
      <c r="A732" s="2" t="n"/>
      <c r="B732" s="2" t="n"/>
      <c r="C732" s="3" t="n"/>
      <c r="D732" s="3" t="n"/>
      <c r="E732" s="3" t="n"/>
      <c r="F732" s="3"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3.5" customHeight="1" s="844">
      <c r="A733" s="2" t="n"/>
      <c r="B733" s="2" t="n"/>
      <c r="C733" s="3" t="n"/>
      <c r="D733" s="3" t="n"/>
      <c r="E733" s="3" t="n"/>
      <c r="F733" s="3"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3.5" customHeight="1" s="844">
      <c r="A734" s="2" t="n"/>
      <c r="B734" s="2" t="n"/>
      <c r="C734" s="3" t="n"/>
      <c r="D734" s="3" t="n"/>
      <c r="E734" s="3" t="n"/>
      <c r="F734" s="3"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3.5" customHeight="1" s="844">
      <c r="A735" s="2" t="n"/>
      <c r="B735" s="2" t="n"/>
      <c r="C735" s="3" t="n"/>
      <c r="D735" s="3" t="n"/>
      <c r="E735" s="3" t="n"/>
      <c r="F735" s="3"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3.5" customHeight="1" s="844">
      <c r="A736" s="2" t="n"/>
      <c r="B736" s="2" t="n"/>
      <c r="C736" s="3" t="n"/>
      <c r="D736" s="3" t="n"/>
      <c r="E736" s="3" t="n"/>
      <c r="F736" s="3"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3.5" customHeight="1" s="844">
      <c r="A737" s="2" t="n"/>
      <c r="B737" s="2" t="n"/>
      <c r="C737" s="3" t="n"/>
      <c r="D737" s="3" t="n"/>
      <c r="E737" s="3" t="n"/>
      <c r="F737" s="3"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3.5" customHeight="1" s="844">
      <c r="A738" s="2" t="n"/>
      <c r="B738" s="2" t="n"/>
      <c r="C738" s="3" t="n"/>
      <c r="D738" s="3" t="n"/>
      <c r="E738" s="3" t="n"/>
      <c r="F738" s="3"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3.5" customHeight="1" s="844">
      <c r="A739" s="2" t="n"/>
      <c r="B739" s="2" t="n"/>
      <c r="C739" s="3" t="n"/>
      <c r="D739" s="3" t="n"/>
      <c r="E739" s="3" t="n"/>
      <c r="F739" s="3"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3.5" customHeight="1" s="844">
      <c r="A740" s="2" t="n"/>
      <c r="B740" s="2" t="n"/>
      <c r="C740" s="3" t="n"/>
      <c r="D740" s="3" t="n"/>
      <c r="E740" s="3" t="n"/>
      <c r="F740" s="3"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3.5" customHeight="1" s="844">
      <c r="A741" s="2" t="n"/>
      <c r="B741" s="2" t="n"/>
      <c r="C741" s="3" t="n"/>
      <c r="D741" s="3" t="n"/>
      <c r="E741" s="3" t="n"/>
      <c r="F741" s="3"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3.5" customHeight="1" s="844">
      <c r="A742" s="2" t="n"/>
      <c r="B742" s="2" t="n"/>
      <c r="C742" s="3" t="n"/>
      <c r="D742" s="3" t="n"/>
      <c r="E742" s="3" t="n"/>
      <c r="F742" s="3"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3.5" customHeight="1" s="844">
      <c r="A743" s="2" t="n"/>
      <c r="B743" s="2" t="n"/>
      <c r="C743" s="3" t="n"/>
      <c r="D743" s="3" t="n"/>
      <c r="E743" s="3" t="n"/>
      <c r="F743" s="3"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3.5" customHeight="1" s="844">
      <c r="A744" s="2" t="n"/>
      <c r="B744" s="2" t="n"/>
      <c r="C744" s="3" t="n"/>
      <c r="D744" s="3" t="n"/>
      <c r="E744" s="3" t="n"/>
      <c r="F744" s="3"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3.5" customHeight="1" s="844">
      <c r="A745" s="2" t="n"/>
      <c r="B745" s="2" t="n"/>
      <c r="C745" s="3" t="n"/>
      <c r="D745" s="3" t="n"/>
      <c r="E745" s="3" t="n"/>
      <c r="F745" s="3"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3.5" customHeight="1" s="844">
      <c r="A746" s="2" t="n"/>
      <c r="B746" s="2" t="n"/>
      <c r="C746" s="3" t="n"/>
      <c r="D746" s="3" t="n"/>
      <c r="E746" s="3" t="n"/>
      <c r="F746" s="3"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3.5" customHeight="1" s="844">
      <c r="A747" s="2" t="n"/>
      <c r="B747" s="2" t="n"/>
      <c r="C747" s="3" t="n"/>
      <c r="D747" s="3" t="n"/>
      <c r="E747" s="3" t="n"/>
      <c r="F747" s="3"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3.5" customHeight="1" s="844">
      <c r="A748" s="2" t="n"/>
      <c r="B748" s="2" t="n"/>
      <c r="C748" s="3" t="n"/>
      <c r="D748" s="3" t="n"/>
      <c r="E748" s="3" t="n"/>
      <c r="F748" s="3"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3.5" customHeight="1" s="844">
      <c r="A749" s="2" t="n"/>
      <c r="B749" s="2" t="n"/>
      <c r="C749" s="3" t="n"/>
      <c r="D749" s="3" t="n"/>
      <c r="E749" s="3" t="n"/>
      <c r="F749" s="3"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3.5" customHeight="1" s="844">
      <c r="A750" s="2" t="n"/>
      <c r="B750" s="2" t="n"/>
      <c r="C750" s="3" t="n"/>
      <c r="D750" s="3" t="n"/>
      <c r="E750" s="3" t="n"/>
      <c r="F750" s="3"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3.5" customHeight="1" s="844">
      <c r="A751" s="2" t="n"/>
      <c r="B751" s="2" t="n"/>
      <c r="C751" s="3" t="n"/>
      <c r="D751" s="3" t="n"/>
      <c r="E751" s="3" t="n"/>
      <c r="F751" s="3"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3.5" customHeight="1" s="844">
      <c r="A752" s="2" t="n"/>
      <c r="B752" s="2" t="n"/>
      <c r="C752" s="3" t="n"/>
      <c r="D752" s="3" t="n"/>
      <c r="E752" s="3" t="n"/>
      <c r="F752" s="3"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3.5" customHeight="1" s="844">
      <c r="A753" s="2" t="n"/>
      <c r="B753" s="2" t="n"/>
      <c r="C753" s="3" t="n"/>
      <c r="D753" s="3" t="n"/>
      <c r="E753" s="3" t="n"/>
      <c r="F753" s="3"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3.5" customHeight="1" s="844">
      <c r="A754" s="2" t="n"/>
      <c r="B754" s="2" t="n"/>
      <c r="C754" s="3" t="n"/>
      <c r="D754" s="3" t="n"/>
      <c r="E754" s="3" t="n"/>
      <c r="F754" s="3"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3.5" customHeight="1" s="844">
      <c r="A755" s="2" t="n"/>
      <c r="B755" s="2" t="n"/>
      <c r="C755" s="3" t="n"/>
      <c r="D755" s="3" t="n"/>
      <c r="E755" s="3" t="n"/>
      <c r="F755" s="3"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3.5" customHeight="1" s="844">
      <c r="A756" s="2" t="n"/>
      <c r="B756" s="2" t="n"/>
      <c r="C756" s="3" t="n"/>
      <c r="D756" s="3" t="n"/>
      <c r="E756" s="3" t="n"/>
      <c r="F756" s="3"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3.5" customHeight="1" s="844">
      <c r="A757" s="2" t="n"/>
      <c r="B757" s="2" t="n"/>
      <c r="C757" s="3" t="n"/>
      <c r="D757" s="3" t="n"/>
      <c r="E757" s="3" t="n"/>
      <c r="F757" s="3"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3.5" customHeight="1" s="844">
      <c r="A758" s="2" t="n"/>
      <c r="B758" s="2" t="n"/>
      <c r="C758" s="3" t="n"/>
      <c r="D758" s="3" t="n"/>
      <c r="E758" s="3" t="n"/>
      <c r="F758" s="3"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3.5" customHeight="1" s="844">
      <c r="A759" s="2" t="n"/>
      <c r="B759" s="2" t="n"/>
      <c r="C759" s="3" t="n"/>
      <c r="D759" s="3" t="n"/>
      <c r="E759" s="3" t="n"/>
      <c r="F759" s="3"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3.5" customHeight="1" s="844">
      <c r="A760" s="2" t="n"/>
      <c r="B760" s="2" t="n"/>
      <c r="C760" s="3" t="n"/>
      <c r="D760" s="3" t="n"/>
      <c r="E760" s="3" t="n"/>
      <c r="F760" s="3"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3.5" customHeight="1" s="844">
      <c r="A761" s="2" t="n"/>
      <c r="B761" s="2" t="n"/>
      <c r="C761" s="3" t="n"/>
      <c r="D761" s="3" t="n"/>
      <c r="E761" s="3" t="n"/>
      <c r="F761" s="3"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3.5" customHeight="1" s="844">
      <c r="A762" s="2" t="n"/>
      <c r="B762" s="2" t="n"/>
      <c r="C762" s="3" t="n"/>
      <c r="D762" s="3" t="n"/>
      <c r="E762" s="3" t="n"/>
      <c r="F762" s="3"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3.5" customHeight="1" s="844">
      <c r="A763" s="2" t="n"/>
      <c r="B763" s="2" t="n"/>
      <c r="C763" s="3" t="n"/>
      <c r="D763" s="3" t="n"/>
      <c r="E763" s="3" t="n"/>
      <c r="F763" s="3"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3.5" customHeight="1" s="844">
      <c r="A764" s="2" t="n"/>
      <c r="B764" s="2" t="n"/>
      <c r="C764" s="3" t="n"/>
      <c r="D764" s="3" t="n"/>
      <c r="E764" s="3" t="n"/>
      <c r="F764" s="3"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3.5" customHeight="1" s="844">
      <c r="A765" s="2" t="n"/>
      <c r="B765" s="2" t="n"/>
      <c r="C765" s="3" t="n"/>
      <c r="D765" s="3" t="n"/>
      <c r="E765" s="3" t="n"/>
      <c r="F765" s="3"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3.5" customHeight="1" s="844">
      <c r="A766" s="2" t="n"/>
      <c r="B766" s="2" t="n"/>
      <c r="C766" s="3" t="n"/>
      <c r="D766" s="3" t="n"/>
      <c r="E766" s="3" t="n"/>
      <c r="F766" s="3"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3.5" customHeight="1" s="844">
      <c r="A767" s="2" t="n"/>
      <c r="B767" s="2" t="n"/>
      <c r="C767" s="3" t="n"/>
      <c r="D767" s="3" t="n"/>
      <c r="E767" s="3" t="n"/>
      <c r="F767" s="3"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3.5" customHeight="1" s="844">
      <c r="A768" s="2" t="n"/>
      <c r="B768" s="2" t="n"/>
      <c r="C768" s="3" t="n"/>
      <c r="D768" s="3" t="n"/>
      <c r="E768" s="3" t="n"/>
      <c r="F768" s="3"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3.5" customHeight="1" s="844">
      <c r="A769" s="2" t="n"/>
      <c r="B769" s="2" t="n"/>
      <c r="C769" s="3" t="n"/>
      <c r="D769" s="3" t="n"/>
      <c r="E769" s="3" t="n"/>
      <c r="F769" s="3"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3.5" customHeight="1" s="844">
      <c r="A770" s="2" t="n"/>
      <c r="B770" s="2" t="n"/>
      <c r="C770" s="3" t="n"/>
      <c r="D770" s="3" t="n"/>
      <c r="E770" s="3" t="n"/>
      <c r="F770" s="3"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3.5" customHeight="1" s="844">
      <c r="A771" s="2" t="n"/>
      <c r="B771" s="2" t="n"/>
      <c r="C771" s="3" t="n"/>
      <c r="D771" s="3" t="n"/>
      <c r="E771" s="3" t="n"/>
      <c r="F771" s="3"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3.5" customHeight="1" s="844">
      <c r="A772" s="2" t="n"/>
      <c r="B772" s="2" t="n"/>
      <c r="C772" s="3" t="n"/>
      <c r="D772" s="3" t="n"/>
      <c r="E772" s="3" t="n"/>
      <c r="F772" s="3"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3.5" customHeight="1" s="844">
      <c r="A773" s="2" t="n"/>
      <c r="B773" s="2" t="n"/>
      <c r="C773" s="3" t="n"/>
      <c r="D773" s="3" t="n"/>
      <c r="E773" s="3" t="n"/>
      <c r="F773" s="3"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3.5" customHeight="1" s="844">
      <c r="A774" s="2" t="n"/>
      <c r="B774" s="2" t="n"/>
      <c r="C774" s="3" t="n"/>
      <c r="D774" s="3" t="n"/>
      <c r="E774" s="3" t="n"/>
      <c r="F774" s="3"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3.5" customHeight="1" s="844">
      <c r="A775" s="2" t="n"/>
      <c r="B775" s="2" t="n"/>
      <c r="C775" s="3" t="n"/>
      <c r="D775" s="3" t="n"/>
      <c r="E775" s="3" t="n"/>
      <c r="F775" s="3"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3.5" customHeight="1" s="844">
      <c r="A776" s="2" t="n"/>
      <c r="B776" s="2" t="n"/>
      <c r="C776" s="3" t="n"/>
      <c r="D776" s="3" t="n"/>
      <c r="E776" s="3" t="n"/>
      <c r="F776" s="3"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3.5" customHeight="1" s="844">
      <c r="A777" s="2" t="n"/>
      <c r="B777" s="2" t="n"/>
      <c r="C777" s="3" t="n"/>
      <c r="D777" s="3" t="n"/>
      <c r="E777" s="3" t="n"/>
      <c r="F777" s="3"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3.5" customHeight="1" s="844">
      <c r="A778" s="2" t="n"/>
      <c r="B778" s="2" t="n"/>
      <c r="C778" s="3" t="n"/>
      <c r="D778" s="3" t="n"/>
      <c r="E778" s="3" t="n"/>
      <c r="F778" s="3"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3.5" customHeight="1" s="844">
      <c r="A779" s="2" t="n"/>
      <c r="B779" s="2" t="n"/>
      <c r="C779" s="3" t="n"/>
      <c r="D779" s="3" t="n"/>
      <c r="E779" s="3" t="n"/>
      <c r="F779" s="3"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3.5" customHeight="1" s="844">
      <c r="A780" s="2" t="n"/>
      <c r="B780" s="2" t="n"/>
      <c r="C780" s="3" t="n"/>
      <c r="D780" s="3" t="n"/>
      <c r="E780" s="3" t="n"/>
      <c r="F780" s="3"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3.5" customHeight="1" s="844">
      <c r="A781" s="2" t="n"/>
      <c r="B781" s="2" t="n"/>
      <c r="C781" s="3" t="n"/>
      <c r="D781" s="3" t="n"/>
      <c r="E781" s="3" t="n"/>
      <c r="F781" s="3"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3.5" customHeight="1" s="844">
      <c r="A782" s="2" t="n"/>
      <c r="B782" s="2" t="n"/>
      <c r="C782" s="3" t="n"/>
      <c r="D782" s="3" t="n"/>
      <c r="E782" s="3" t="n"/>
      <c r="F782" s="3"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3.5" customHeight="1" s="844">
      <c r="A783" s="2" t="n"/>
      <c r="B783" s="2" t="n"/>
      <c r="C783" s="3" t="n"/>
      <c r="D783" s="3" t="n"/>
      <c r="E783" s="3" t="n"/>
      <c r="F783" s="3"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3.5" customHeight="1" s="844">
      <c r="A784" s="2" t="n"/>
      <c r="B784" s="2" t="n"/>
      <c r="C784" s="3" t="n"/>
      <c r="D784" s="3" t="n"/>
      <c r="E784" s="3" t="n"/>
      <c r="F784" s="3"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3.5" customHeight="1" s="844">
      <c r="A785" s="2" t="n"/>
      <c r="B785" s="2" t="n"/>
      <c r="C785" s="3" t="n"/>
      <c r="D785" s="3" t="n"/>
      <c r="E785" s="3" t="n"/>
      <c r="F785" s="3"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3.5" customHeight="1" s="844">
      <c r="A786" s="2" t="n"/>
      <c r="B786" s="2" t="n"/>
      <c r="C786" s="3" t="n"/>
      <c r="D786" s="3" t="n"/>
      <c r="E786" s="3" t="n"/>
      <c r="F786" s="3"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3.5" customHeight="1" s="844">
      <c r="A787" s="2" t="n"/>
      <c r="B787" s="2" t="n"/>
      <c r="C787" s="3" t="n"/>
      <c r="D787" s="3" t="n"/>
      <c r="E787" s="3" t="n"/>
      <c r="F787" s="3"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3.5" customHeight="1" s="844">
      <c r="A788" s="2" t="n"/>
      <c r="B788" s="2" t="n"/>
      <c r="C788" s="3" t="n"/>
      <c r="D788" s="3" t="n"/>
      <c r="E788" s="3" t="n"/>
      <c r="F788" s="3"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3.5" customHeight="1" s="844">
      <c r="A789" s="2" t="n"/>
      <c r="B789" s="2" t="n"/>
      <c r="C789" s="3" t="n"/>
      <c r="D789" s="3" t="n"/>
      <c r="E789" s="3" t="n"/>
      <c r="F789" s="3"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3.5" customHeight="1" s="844">
      <c r="A790" s="2" t="n"/>
      <c r="B790" s="2" t="n"/>
      <c r="C790" s="3" t="n"/>
      <c r="D790" s="3" t="n"/>
      <c r="E790" s="3" t="n"/>
      <c r="F790" s="3"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3.5" customHeight="1" s="844">
      <c r="A791" s="2" t="n"/>
      <c r="B791" s="2" t="n"/>
      <c r="C791" s="3" t="n"/>
      <c r="D791" s="3" t="n"/>
      <c r="E791" s="3" t="n"/>
      <c r="F791" s="3"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3.5" customHeight="1" s="844">
      <c r="A792" s="2" t="n"/>
      <c r="B792" s="2" t="n"/>
      <c r="C792" s="3" t="n"/>
      <c r="D792" s="3" t="n"/>
      <c r="E792" s="3" t="n"/>
      <c r="F792" s="3"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3.5" customHeight="1" s="844">
      <c r="A793" s="2" t="n"/>
      <c r="B793" s="2" t="n"/>
      <c r="C793" s="3" t="n"/>
      <c r="D793" s="3" t="n"/>
      <c r="E793" s="3" t="n"/>
      <c r="F793" s="3"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3.5" customHeight="1" s="844">
      <c r="A794" s="2" t="n"/>
      <c r="B794" s="2" t="n"/>
      <c r="C794" s="3" t="n"/>
      <c r="D794" s="3" t="n"/>
      <c r="E794" s="3" t="n"/>
      <c r="F794" s="3"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3.5" customHeight="1" s="844">
      <c r="A795" s="2" t="n"/>
      <c r="B795" s="2" t="n"/>
      <c r="C795" s="3" t="n"/>
      <c r="D795" s="3" t="n"/>
      <c r="E795" s="3" t="n"/>
      <c r="F795" s="3"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3.5" customHeight="1" s="844">
      <c r="A796" s="2" t="n"/>
      <c r="B796" s="2" t="n"/>
      <c r="C796" s="3" t="n"/>
      <c r="D796" s="3" t="n"/>
      <c r="E796" s="3" t="n"/>
      <c r="F796" s="3"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3.5" customHeight="1" s="844">
      <c r="A797" s="2" t="n"/>
      <c r="B797" s="2" t="n"/>
      <c r="C797" s="3" t="n"/>
      <c r="D797" s="3" t="n"/>
      <c r="E797" s="3" t="n"/>
      <c r="F797" s="3"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3.5" customHeight="1" s="844">
      <c r="A798" s="2" t="n"/>
      <c r="B798" s="2" t="n"/>
      <c r="C798" s="3" t="n"/>
      <c r="D798" s="3" t="n"/>
      <c r="E798" s="3" t="n"/>
      <c r="F798" s="3"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3.5" customHeight="1" s="844">
      <c r="A799" s="2" t="n"/>
      <c r="B799" s="2" t="n"/>
      <c r="C799" s="3" t="n"/>
      <c r="D799" s="3" t="n"/>
      <c r="E799" s="3" t="n"/>
      <c r="F799" s="3"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3.5" customHeight="1" s="844">
      <c r="A800" s="2" t="n"/>
      <c r="B800" s="2" t="n"/>
      <c r="C800" s="3" t="n"/>
      <c r="D800" s="3" t="n"/>
      <c r="E800" s="3" t="n"/>
      <c r="F800" s="3"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3.5" customHeight="1" s="844">
      <c r="A801" s="2" t="n"/>
      <c r="B801" s="2" t="n"/>
      <c r="C801" s="3" t="n"/>
      <c r="D801" s="3" t="n"/>
      <c r="E801" s="3" t="n"/>
      <c r="F801" s="3"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3.5" customHeight="1" s="844">
      <c r="A802" s="2" t="n"/>
      <c r="B802" s="2" t="n"/>
      <c r="C802" s="3" t="n"/>
      <c r="D802" s="3" t="n"/>
      <c r="E802" s="3" t="n"/>
      <c r="F802" s="3"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3.5" customHeight="1" s="844">
      <c r="A803" s="2" t="n"/>
      <c r="B803" s="2" t="n"/>
      <c r="C803" s="3" t="n"/>
      <c r="D803" s="3" t="n"/>
      <c r="E803" s="3" t="n"/>
      <c r="F803" s="3"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3.5" customHeight="1" s="844">
      <c r="A804" s="2" t="n"/>
      <c r="B804" s="2" t="n"/>
      <c r="C804" s="3" t="n"/>
      <c r="D804" s="3" t="n"/>
      <c r="E804" s="3" t="n"/>
      <c r="F804" s="3"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3.5" customHeight="1" s="844">
      <c r="A805" s="2" t="n"/>
      <c r="B805" s="2" t="n"/>
      <c r="C805" s="3" t="n"/>
      <c r="D805" s="3" t="n"/>
      <c r="E805" s="3" t="n"/>
      <c r="F805" s="3"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3.5" customHeight="1" s="844">
      <c r="A806" s="2" t="n"/>
      <c r="B806" s="2" t="n"/>
      <c r="C806" s="3" t="n"/>
      <c r="D806" s="3" t="n"/>
      <c r="E806" s="3" t="n"/>
      <c r="F806" s="3"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3.5" customHeight="1" s="844">
      <c r="A807" s="2" t="n"/>
      <c r="B807" s="2" t="n"/>
      <c r="C807" s="3" t="n"/>
      <c r="D807" s="3" t="n"/>
      <c r="E807" s="3" t="n"/>
      <c r="F807" s="3"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3.5" customHeight="1" s="844">
      <c r="A808" s="2" t="n"/>
      <c r="B808" s="2" t="n"/>
      <c r="C808" s="3" t="n"/>
      <c r="D808" s="3" t="n"/>
      <c r="E808" s="3" t="n"/>
      <c r="F808" s="3"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3.5" customHeight="1" s="844">
      <c r="A809" s="2" t="n"/>
      <c r="B809" s="2" t="n"/>
      <c r="C809" s="3" t="n"/>
      <c r="D809" s="3" t="n"/>
      <c r="E809" s="3" t="n"/>
      <c r="F809" s="3"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3.5" customHeight="1" s="844">
      <c r="A810" s="2" t="n"/>
      <c r="B810" s="2" t="n"/>
      <c r="C810" s="3" t="n"/>
      <c r="D810" s="3" t="n"/>
      <c r="E810" s="3" t="n"/>
      <c r="F810" s="3"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3.5" customHeight="1" s="844">
      <c r="A811" s="2" t="n"/>
      <c r="B811" s="2" t="n"/>
      <c r="C811" s="3" t="n"/>
      <c r="D811" s="3" t="n"/>
      <c r="E811" s="3" t="n"/>
      <c r="F811" s="3"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3.5" customHeight="1" s="844">
      <c r="A812" s="2" t="n"/>
      <c r="B812" s="2" t="n"/>
      <c r="C812" s="3" t="n"/>
      <c r="D812" s="3" t="n"/>
      <c r="E812" s="3" t="n"/>
      <c r="F812" s="3"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3.5" customHeight="1" s="844">
      <c r="A813" s="2" t="n"/>
      <c r="B813" s="2" t="n"/>
      <c r="C813" s="3" t="n"/>
      <c r="D813" s="3" t="n"/>
      <c r="E813" s="3" t="n"/>
      <c r="F813" s="3"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3.5" customHeight="1" s="844">
      <c r="A814" s="2" t="n"/>
      <c r="B814" s="2" t="n"/>
      <c r="C814" s="3" t="n"/>
      <c r="D814" s="3" t="n"/>
      <c r="E814" s="3" t="n"/>
      <c r="F814" s="3"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3.5" customHeight="1" s="844">
      <c r="A815" s="2" t="n"/>
      <c r="B815" s="2" t="n"/>
      <c r="C815" s="3" t="n"/>
      <c r="D815" s="3" t="n"/>
      <c r="E815" s="3" t="n"/>
      <c r="F815" s="3"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3.5" customHeight="1" s="844">
      <c r="A816" s="2" t="n"/>
      <c r="B816" s="2" t="n"/>
      <c r="C816" s="3" t="n"/>
      <c r="D816" s="3" t="n"/>
      <c r="E816" s="3" t="n"/>
      <c r="F816" s="3"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3.5" customHeight="1" s="844">
      <c r="A817" s="2" t="n"/>
      <c r="B817" s="2" t="n"/>
      <c r="C817" s="3" t="n"/>
      <c r="D817" s="3" t="n"/>
      <c r="E817" s="3" t="n"/>
      <c r="F817" s="3"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3.5" customHeight="1" s="844">
      <c r="A818" s="2" t="n"/>
      <c r="B818" s="2" t="n"/>
      <c r="C818" s="3" t="n"/>
      <c r="D818" s="3" t="n"/>
      <c r="E818" s="3" t="n"/>
      <c r="F818" s="3"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3.5" customHeight="1" s="844">
      <c r="A819" s="2" t="n"/>
      <c r="B819" s="2" t="n"/>
      <c r="C819" s="3" t="n"/>
      <c r="D819" s="3" t="n"/>
      <c r="E819" s="3" t="n"/>
      <c r="F819" s="3"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3.5" customHeight="1" s="844">
      <c r="A820" s="2" t="n"/>
      <c r="B820" s="2" t="n"/>
      <c r="C820" s="3" t="n"/>
      <c r="D820" s="3" t="n"/>
      <c r="E820" s="3" t="n"/>
      <c r="F820" s="3"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3.5" customHeight="1" s="844">
      <c r="A821" s="2" t="n"/>
      <c r="B821" s="2" t="n"/>
      <c r="C821" s="3" t="n"/>
      <c r="D821" s="3" t="n"/>
      <c r="E821" s="3" t="n"/>
      <c r="F821" s="3"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3.5" customHeight="1" s="844">
      <c r="A822" s="2" t="n"/>
      <c r="B822" s="2" t="n"/>
      <c r="C822" s="3" t="n"/>
      <c r="D822" s="3" t="n"/>
      <c r="E822" s="3" t="n"/>
      <c r="F822" s="3"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3.5" customHeight="1" s="844">
      <c r="A823" s="2" t="n"/>
      <c r="B823" s="2" t="n"/>
      <c r="C823" s="3" t="n"/>
      <c r="D823" s="3" t="n"/>
      <c r="E823" s="3" t="n"/>
      <c r="F823" s="3"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3.5" customHeight="1" s="844">
      <c r="A824" s="2" t="n"/>
      <c r="B824" s="2" t="n"/>
      <c r="C824" s="3" t="n"/>
      <c r="D824" s="3" t="n"/>
      <c r="E824" s="3" t="n"/>
      <c r="F824" s="3"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3.5" customHeight="1" s="844">
      <c r="A825" s="2" t="n"/>
      <c r="B825" s="2" t="n"/>
      <c r="C825" s="3" t="n"/>
      <c r="D825" s="3" t="n"/>
      <c r="E825" s="3" t="n"/>
      <c r="F825" s="3"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3.5" customHeight="1" s="844">
      <c r="A826" s="2" t="n"/>
      <c r="B826" s="2" t="n"/>
      <c r="C826" s="3" t="n"/>
      <c r="D826" s="3" t="n"/>
      <c r="E826" s="3" t="n"/>
      <c r="F826" s="3"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3.5" customHeight="1" s="844">
      <c r="A827" s="2" t="n"/>
      <c r="B827" s="2" t="n"/>
      <c r="C827" s="3" t="n"/>
      <c r="D827" s="3" t="n"/>
      <c r="E827" s="3" t="n"/>
      <c r="F827" s="3"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3.5" customHeight="1" s="844">
      <c r="A828" s="2" t="n"/>
      <c r="B828" s="2" t="n"/>
      <c r="C828" s="3" t="n"/>
      <c r="D828" s="3" t="n"/>
      <c r="E828" s="3" t="n"/>
      <c r="F828" s="3"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3.5" customHeight="1" s="844">
      <c r="A829" s="2" t="n"/>
      <c r="B829" s="2" t="n"/>
      <c r="C829" s="3" t="n"/>
      <c r="D829" s="3" t="n"/>
      <c r="E829" s="3" t="n"/>
      <c r="F829" s="3"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3.5" customHeight="1" s="844">
      <c r="A830" s="2" t="n"/>
      <c r="B830" s="2" t="n"/>
      <c r="C830" s="3" t="n"/>
      <c r="D830" s="3" t="n"/>
      <c r="E830" s="3" t="n"/>
      <c r="F830" s="3"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3.5" customHeight="1" s="844">
      <c r="A831" s="2" t="n"/>
      <c r="B831" s="2" t="n"/>
      <c r="C831" s="3" t="n"/>
      <c r="D831" s="3" t="n"/>
      <c r="E831" s="3" t="n"/>
      <c r="F831" s="3"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3.5" customHeight="1" s="844">
      <c r="A832" s="2" t="n"/>
      <c r="B832" s="2" t="n"/>
      <c r="C832" s="3" t="n"/>
      <c r="D832" s="3" t="n"/>
      <c r="E832" s="3" t="n"/>
      <c r="F832" s="3"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3.5" customHeight="1" s="844">
      <c r="A833" s="2" t="n"/>
      <c r="B833" s="2" t="n"/>
      <c r="C833" s="3" t="n"/>
      <c r="D833" s="3" t="n"/>
      <c r="E833" s="3" t="n"/>
      <c r="F833" s="3"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3.5" customHeight="1" s="844">
      <c r="A834" s="2" t="n"/>
      <c r="B834" s="2" t="n"/>
      <c r="C834" s="3" t="n"/>
      <c r="D834" s="3" t="n"/>
      <c r="E834" s="3" t="n"/>
      <c r="F834" s="3"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3.5" customHeight="1" s="844">
      <c r="A835" s="2" t="n"/>
      <c r="B835" s="2" t="n"/>
      <c r="C835" s="3" t="n"/>
      <c r="D835" s="3" t="n"/>
      <c r="E835" s="3" t="n"/>
      <c r="F835" s="3"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3.5" customHeight="1" s="844">
      <c r="A836" s="2" t="n"/>
      <c r="B836" s="2" t="n"/>
      <c r="C836" s="3" t="n"/>
      <c r="D836" s="3" t="n"/>
      <c r="E836" s="3" t="n"/>
      <c r="F836" s="3"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3.5" customHeight="1" s="844">
      <c r="A837" s="2" t="n"/>
      <c r="B837" s="2" t="n"/>
      <c r="C837" s="3" t="n"/>
      <c r="D837" s="3" t="n"/>
      <c r="E837" s="3" t="n"/>
      <c r="F837" s="3"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3.5" customHeight="1" s="844">
      <c r="A838" s="2" t="n"/>
      <c r="B838" s="2" t="n"/>
      <c r="C838" s="3" t="n"/>
      <c r="D838" s="3" t="n"/>
      <c r="E838" s="3" t="n"/>
      <c r="F838" s="3"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3.5" customHeight="1" s="844">
      <c r="A839" s="2" t="n"/>
      <c r="B839" s="2" t="n"/>
      <c r="C839" s="3" t="n"/>
      <c r="D839" s="3" t="n"/>
      <c r="E839" s="3" t="n"/>
      <c r="F839" s="3"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3.5" customHeight="1" s="844">
      <c r="A840" s="2" t="n"/>
      <c r="B840" s="2" t="n"/>
      <c r="C840" s="3" t="n"/>
      <c r="D840" s="3" t="n"/>
      <c r="E840" s="3" t="n"/>
      <c r="F840" s="3"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3.5" customHeight="1" s="844">
      <c r="A841" s="2" t="n"/>
      <c r="B841" s="2" t="n"/>
      <c r="C841" s="3" t="n"/>
      <c r="D841" s="3" t="n"/>
      <c r="E841" s="3" t="n"/>
      <c r="F841" s="3"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3.5" customHeight="1" s="844">
      <c r="A842" s="2" t="n"/>
      <c r="B842" s="2" t="n"/>
      <c r="C842" s="3" t="n"/>
      <c r="D842" s="3" t="n"/>
      <c r="E842" s="3" t="n"/>
      <c r="F842" s="3"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3.5" customHeight="1" s="844">
      <c r="A843" s="2" t="n"/>
      <c r="B843" s="2" t="n"/>
      <c r="C843" s="3" t="n"/>
      <c r="D843" s="3" t="n"/>
      <c r="E843" s="3" t="n"/>
      <c r="F843" s="3"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3.5" customHeight="1" s="844">
      <c r="A844" s="2" t="n"/>
      <c r="B844" s="2" t="n"/>
      <c r="C844" s="3" t="n"/>
      <c r="D844" s="3" t="n"/>
      <c r="E844" s="3" t="n"/>
      <c r="F844" s="3"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3.5" customHeight="1" s="844">
      <c r="A845" s="2" t="n"/>
      <c r="B845" s="2" t="n"/>
      <c r="C845" s="3" t="n"/>
      <c r="D845" s="3" t="n"/>
      <c r="E845" s="3" t="n"/>
      <c r="F845" s="3"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3.5" customHeight="1" s="844">
      <c r="A846" s="2" t="n"/>
      <c r="B846" s="2" t="n"/>
      <c r="C846" s="3" t="n"/>
      <c r="D846" s="3" t="n"/>
      <c r="E846" s="3" t="n"/>
      <c r="F846" s="3"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3.5" customHeight="1" s="844">
      <c r="A847" s="2" t="n"/>
      <c r="B847" s="2" t="n"/>
      <c r="C847" s="3" t="n"/>
      <c r="D847" s="3" t="n"/>
      <c r="E847" s="3" t="n"/>
      <c r="F847" s="3"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3.5" customHeight="1" s="844">
      <c r="A848" s="2" t="n"/>
      <c r="B848" s="2" t="n"/>
      <c r="C848" s="3" t="n"/>
      <c r="D848" s="3" t="n"/>
      <c r="E848" s="3" t="n"/>
      <c r="F848" s="3"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3.5" customHeight="1" s="844">
      <c r="A849" s="2" t="n"/>
      <c r="B849" s="2" t="n"/>
      <c r="C849" s="3" t="n"/>
      <c r="D849" s="3" t="n"/>
      <c r="E849" s="3" t="n"/>
      <c r="F849" s="3"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3.5" customHeight="1" s="844">
      <c r="A850" s="2" t="n"/>
      <c r="B850" s="2" t="n"/>
      <c r="C850" s="3" t="n"/>
      <c r="D850" s="3" t="n"/>
      <c r="E850" s="3" t="n"/>
      <c r="F850" s="3"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3.5" customHeight="1" s="844">
      <c r="A851" s="2" t="n"/>
      <c r="B851" s="2" t="n"/>
      <c r="C851" s="3" t="n"/>
      <c r="D851" s="3" t="n"/>
      <c r="E851" s="3" t="n"/>
      <c r="F851" s="3"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3.5" customHeight="1" s="844">
      <c r="A852" s="2" t="n"/>
      <c r="B852" s="2" t="n"/>
      <c r="C852" s="3" t="n"/>
      <c r="D852" s="3" t="n"/>
      <c r="E852" s="3" t="n"/>
      <c r="F852" s="3"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3.5" customHeight="1" s="844">
      <c r="A853" s="2" t="n"/>
      <c r="B853" s="2" t="n"/>
      <c r="C853" s="3" t="n"/>
      <c r="D853" s="3" t="n"/>
      <c r="E853" s="3" t="n"/>
      <c r="F853" s="3"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3.5" customHeight="1" s="844">
      <c r="A854" s="2" t="n"/>
      <c r="B854" s="2" t="n"/>
      <c r="C854" s="3" t="n"/>
      <c r="D854" s="3" t="n"/>
      <c r="E854" s="3" t="n"/>
      <c r="F854" s="3"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3.5" customHeight="1" s="844">
      <c r="A855" s="2" t="n"/>
      <c r="B855" s="2" t="n"/>
      <c r="C855" s="3" t="n"/>
      <c r="D855" s="3" t="n"/>
      <c r="E855" s="3" t="n"/>
      <c r="F855" s="3"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3.5" customHeight="1" s="844">
      <c r="A856" s="2" t="n"/>
      <c r="B856" s="2" t="n"/>
      <c r="C856" s="3" t="n"/>
      <c r="D856" s="3" t="n"/>
      <c r="E856" s="3" t="n"/>
      <c r="F856" s="3"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3.5" customHeight="1" s="844">
      <c r="A857" s="2" t="n"/>
      <c r="B857" s="2" t="n"/>
      <c r="C857" s="3" t="n"/>
      <c r="D857" s="3" t="n"/>
      <c r="E857" s="3" t="n"/>
      <c r="F857" s="3"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3.5" customHeight="1" s="844">
      <c r="A858" s="2" t="n"/>
      <c r="B858" s="2" t="n"/>
      <c r="C858" s="3" t="n"/>
      <c r="D858" s="3" t="n"/>
      <c r="E858" s="3" t="n"/>
      <c r="F858" s="3"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3.5" customHeight="1" s="844">
      <c r="A859" s="2" t="n"/>
      <c r="B859" s="2" t="n"/>
      <c r="C859" s="3" t="n"/>
      <c r="D859" s="3" t="n"/>
      <c r="E859" s="3" t="n"/>
      <c r="F859" s="3"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3.5" customHeight="1" s="844">
      <c r="A860" s="2" t="n"/>
      <c r="B860" s="2" t="n"/>
      <c r="C860" s="3" t="n"/>
      <c r="D860" s="3" t="n"/>
      <c r="E860" s="3" t="n"/>
      <c r="F860" s="3"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3.5" customHeight="1" s="844">
      <c r="A861" s="2" t="n"/>
      <c r="B861" s="2" t="n"/>
      <c r="C861" s="3" t="n"/>
      <c r="D861" s="3" t="n"/>
      <c r="E861" s="3" t="n"/>
      <c r="F861" s="3"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3.5" customHeight="1" s="844">
      <c r="A862" s="2" t="n"/>
      <c r="B862" s="2" t="n"/>
      <c r="C862" s="3" t="n"/>
      <c r="D862" s="3" t="n"/>
      <c r="E862" s="3" t="n"/>
      <c r="F862" s="3"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3.5" customHeight="1" s="844">
      <c r="A863" s="2" t="n"/>
      <c r="B863" s="2" t="n"/>
      <c r="C863" s="3" t="n"/>
      <c r="D863" s="3" t="n"/>
      <c r="E863" s="3" t="n"/>
      <c r="F863" s="3"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3.5" customHeight="1" s="844">
      <c r="A864" s="2" t="n"/>
      <c r="B864" s="2" t="n"/>
      <c r="C864" s="3" t="n"/>
      <c r="D864" s="3" t="n"/>
      <c r="E864" s="3" t="n"/>
      <c r="F864" s="3"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3.5" customHeight="1" s="844">
      <c r="A865" s="2" t="n"/>
      <c r="B865" s="2" t="n"/>
      <c r="C865" s="3" t="n"/>
      <c r="D865" s="3" t="n"/>
      <c r="E865" s="3" t="n"/>
      <c r="F865" s="3"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3.5" customHeight="1" s="844">
      <c r="A866" s="2" t="n"/>
      <c r="B866" s="2" t="n"/>
      <c r="C866" s="3" t="n"/>
      <c r="D866" s="3" t="n"/>
      <c r="E866" s="3" t="n"/>
      <c r="F866" s="3"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3.5" customHeight="1" s="844">
      <c r="A867" s="2" t="n"/>
      <c r="B867" s="2" t="n"/>
      <c r="C867" s="3" t="n"/>
      <c r="D867" s="3" t="n"/>
      <c r="E867" s="3" t="n"/>
      <c r="F867" s="3"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3.5" customHeight="1" s="844">
      <c r="A868" s="2" t="n"/>
      <c r="B868" s="2" t="n"/>
      <c r="C868" s="3" t="n"/>
      <c r="D868" s="3" t="n"/>
      <c r="E868" s="3" t="n"/>
      <c r="F868" s="3"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3.5" customHeight="1" s="844">
      <c r="A869" s="2" t="n"/>
      <c r="B869" s="2" t="n"/>
      <c r="C869" s="3" t="n"/>
      <c r="D869" s="3" t="n"/>
      <c r="E869" s="3" t="n"/>
      <c r="F869" s="3"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3.5" customHeight="1" s="844">
      <c r="A870" s="2" t="n"/>
      <c r="B870" s="2" t="n"/>
      <c r="C870" s="3" t="n"/>
      <c r="D870" s="3" t="n"/>
      <c r="E870" s="3" t="n"/>
      <c r="F870" s="3"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3.5" customHeight="1" s="844">
      <c r="A871" s="2" t="n"/>
      <c r="B871" s="2" t="n"/>
      <c r="C871" s="3" t="n"/>
      <c r="D871" s="3" t="n"/>
      <c r="E871" s="3" t="n"/>
      <c r="F871" s="3"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3.5" customHeight="1" s="844">
      <c r="A872" s="2" t="n"/>
      <c r="B872" s="2" t="n"/>
      <c r="C872" s="3" t="n"/>
      <c r="D872" s="3" t="n"/>
      <c r="E872" s="3" t="n"/>
      <c r="F872" s="3"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3.5" customHeight="1" s="844">
      <c r="A873" s="2" t="n"/>
      <c r="B873" s="2" t="n"/>
      <c r="C873" s="3" t="n"/>
      <c r="D873" s="3" t="n"/>
      <c r="E873" s="3" t="n"/>
      <c r="F873" s="3"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3.5" customHeight="1" s="844">
      <c r="A874" s="2" t="n"/>
      <c r="B874" s="2" t="n"/>
      <c r="C874" s="3" t="n"/>
      <c r="D874" s="3" t="n"/>
      <c r="E874" s="3" t="n"/>
      <c r="F874" s="3"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3.5" customHeight="1" s="844">
      <c r="A875" s="2" t="n"/>
      <c r="B875" s="2" t="n"/>
      <c r="C875" s="3" t="n"/>
      <c r="D875" s="3" t="n"/>
      <c r="E875" s="3" t="n"/>
      <c r="F875" s="3"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3.5" customHeight="1" s="844">
      <c r="A876" s="2" t="n"/>
      <c r="B876" s="2" t="n"/>
      <c r="C876" s="3" t="n"/>
      <c r="D876" s="3" t="n"/>
      <c r="E876" s="3" t="n"/>
      <c r="F876" s="3"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3.5" customHeight="1" s="844">
      <c r="A877" s="2" t="n"/>
      <c r="B877" s="2" t="n"/>
      <c r="C877" s="3" t="n"/>
      <c r="D877" s="3" t="n"/>
      <c r="E877" s="3" t="n"/>
      <c r="F877" s="3"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3.5" customHeight="1" s="844">
      <c r="A878" s="2" t="n"/>
      <c r="B878" s="2" t="n"/>
      <c r="C878" s="3" t="n"/>
      <c r="D878" s="3" t="n"/>
      <c r="E878" s="3" t="n"/>
      <c r="F878" s="3"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3.5" customHeight="1" s="844">
      <c r="A879" s="2" t="n"/>
      <c r="B879" s="2" t="n"/>
      <c r="C879" s="3" t="n"/>
      <c r="D879" s="3" t="n"/>
      <c r="E879" s="3" t="n"/>
      <c r="F879" s="3"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3.5" customHeight="1" s="844">
      <c r="A880" s="2" t="n"/>
      <c r="B880" s="2" t="n"/>
      <c r="C880" s="3" t="n"/>
      <c r="D880" s="3" t="n"/>
      <c r="E880" s="3" t="n"/>
      <c r="F880" s="3"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3.5" customHeight="1" s="844">
      <c r="A881" s="2" t="n"/>
      <c r="B881" s="2" t="n"/>
      <c r="C881" s="3" t="n"/>
      <c r="D881" s="3" t="n"/>
      <c r="E881" s="3" t="n"/>
      <c r="F881" s="3"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3.5" customHeight="1" s="844">
      <c r="A882" s="2" t="n"/>
      <c r="B882" s="2" t="n"/>
      <c r="C882" s="3" t="n"/>
      <c r="D882" s="3" t="n"/>
      <c r="E882" s="3" t="n"/>
      <c r="F882" s="3"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3.5" customHeight="1" s="844">
      <c r="A883" s="2" t="n"/>
      <c r="B883" s="2" t="n"/>
      <c r="C883" s="3" t="n"/>
      <c r="D883" s="3" t="n"/>
      <c r="E883" s="3" t="n"/>
      <c r="F883" s="3"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3.5" customHeight="1" s="844">
      <c r="A884" s="2" t="n"/>
      <c r="B884" s="2" t="n"/>
      <c r="C884" s="3" t="n"/>
      <c r="D884" s="3" t="n"/>
      <c r="E884" s="3" t="n"/>
      <c r="F884" s="3"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3.5" customHeight="1" s="844">
      <c r="A885" s="2" t="n"/>
      <c r="B885" s="2" t="n"/>
      <c r="C885" s="3" t="n"/>
      <c r="D885" s="3" t="n"/>
      <c r="E885" s="3" t="n"/>
      <c r="F885" s="3"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3.5" customHeight="1" s="844">
      <c r="A886" s="2" t="n"/>
      <c r="B886" s="2" t="n"/>
      <c r="C886" s="3" t="n"/>
      <c r="D886" s="3" t="n"/>
      <c r="E886" s="3" t="n"/>
      <c r="F886" s="3"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3.5" customHeight="1" s="844">
      <c r="A887" s="2" t="n"/>
      <c r="B887" s="2" t="n"/>
      <c r="C887" s="3" t="n"/>
      <c r="D887" s="3" t="n"/>
      <c r="E887" s="3" t="n"/>
      <c r="F887" s="3"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3.5" customHeight="1" s="844">
      <c r="A888" s="2" t="n"/>
      <c r="B888" s="2" t="n"/>
      <c r="C888" s="3" t="n"/>
      <c r="D888" s="3" t="n"/>
      <c r="E888" s="3" t="n"/>
      <c r="F888" s="3"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3.5" customHeight="1" s="844">
      <c r="A889" s="2" t="n"/>
      <c r="B889" s="2" t="n"/>
      <c r="C889" s="3" t="n"/>
      <c r="D889" s="3" t="n"/>
      <c r="E889" s="3" t="n"/>
      <c r="F889" s="3"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3.5" customHeight="1" s="844">
      <c r="A890" s="2" t="n"/>
      <c r="B890" s="2" t="n"/>
      <c r="C890" s="3" t="n"/>
      <c r="D890" s="3" t="n"/>
      <c r="E890" s="3" t="n"/>
      <c r="F890" s="3"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3.5" customHeight="1" s="844">
      <c r="A891" s="2" t="n"/>
      <c r="B891" s="2" t="n"/>
      <c r="C891" s="3" t="n"/>
      <c r="D891" s="3" t="n"/>
      <c r="E891" s="3" t="n"/>
      <c r="F891" s="3"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3.5" customHeight="1" s="844">
      <c r="A892" s="2" t="n"/>
      <c r="B892" s="2" t="n"/>
      <c r="C892" s="3" t="n"/>
      <c r="D892" s="3" t="n"/>
      <c r="E892" s="3" t="n"/>
      <c r="F892" s="3"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3.5" customHeight="1" s="844">
      <c r="A893" s="2" t="n"/>
      <c r="B893" s="2" t="n"/>
      <c r="C893" s="3" t="n"/>
      <c r="D893" s="3" t="n"/>
      <c r="E893" s="3" t="n"/>
      <c r="F893" s="3"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3.5" customHeight="1" s="844">
      <c r="A894" s="2" t="n"/>
      <c r="B894" s="2" t="n"/>
      <c r="C894" s="3" t="n"/>
      <c r="D894" s="3" t="n"/>
      <c r="E894" s="3" t="n"/>
      <c r="F894" s="3"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3.5" customHeight="1" s="844">
      <c r="A895" s="2" t="n"/>
      <c r="B895" s="2" t="n"/>
      <c r="C895" s="3" t="n"/>
      <c r="D895" s="3" t="n"/>
      <c r="E895" s="3" t="n"/>
      <c r="F895" s="3"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3.5" customHeight="1" s="844">
      <c r="A896" s="2" t="n"/>
      <c r="B896" s="2" t="n"/>
      <c r="C896" s="3" t="n"/>
      <c r="D896" s="3" t="n"/>
      <c r="E896" s="3" t="n"/>
      <c r="F896" s="3"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3.5" customHeight="1" s="844">
      <c r="A897" s="2" t="n"/>
      <c r="B897" s="2" t="n"/>
      <c r="C897" s="3" t="n"/>
      <c r="D897" s="3" t="n"/>
      <c r="E897" s="3" t="n"/>
      <c r="F897" s="3"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3.5" customHeight="1" s="844">
      <c r="A898" s="2" t="n"/>
      <c r="B898" s="2" t="n"/>
      <c r="C898" s="3" t="n"/>
      <c r="D898" s="3" t="n"/>
      <c r="E898" s="3" t="n"/>
      <c r="F898" s="3"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3.5" customHeight="1" s="844">
      <c r="A899" s="2" t="n"/>
      <c r="B899" s="2" t="n"/>
      <c r="C899" s="3" t="n"/>
      <c r="D899" s="3" t="n"/>
      <c r="E899" s="3" t="n"/>
      <c r="F899" s="3"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3.5" customHeight="1" s="844">
      <c r="A900" s="2" t="n"/>
      <c r="B900" s="2" t="n"/>
      <c r="C900" s="3" t="n"/>
      <c r="D900" s="3" t="n"/>
      <c r="E900" s="3" t="n"/>
      <c r="F900" s="3"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3.5" customHeight="1" s="844">
      <c r="A901" s="2" t="n"/>
      <c r="B901" s="2" t="n"/>
      <c r="C901" s="3" t="n"/>
      <c r="D901" s="3" t="n"/>
      <c r="E901" s="3" t="n"/>
      <c r="F901" s="3"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3.5" customHeight="1" s="844">
      <c r="A902" s="2" t="n"/>
      <c r="B902" s="2" t="n"/>
      <c r="C902" s="3" t="n"/>
      <c r="D902" s="3" t="n"/>
      <c r="E902" s="3" t="n"/>
      <c r="F902" s="3"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3.5" customHeight="1" s="844">
      <c r="A903" s="2" t="n"/>
      <c r="B903" s="2" t="n"/>
      <c r="C903" s="3" t="n"/>
      <c r="D903" s="3" t="n"/>
      <c r="E903" s="3" t="n"/>
      <c r="F903" s="3"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3.5" customHeight="1" s="844">
      <c r="A904" s="2" t="n"/>
      <c r="B904" s="2" t="n"/>
      <c r="C904" s="3" t="n"/>
      <c r="D904" s="3" t="n"/>
      <c r="E904" s="3" t="n"/>
      <c r="F904" s="3"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3.5" customHeight="1" s="844">
      <c r="A905" s="2" t="n"/>
      <c r="B905" s="2" t="n"/>
      <c r="C905" s="3" t="n"/>
      <c r="D905" s="3" t="n"/>
      <c r="E905" s="3" t="n"/>
      <c r="F905" s="3"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3.5" customHeight="1" s="844">
      <c r="A906" s="2" t="n"/>
      <c r="B906" s="2" t="n"/>
      <c r="C906" s="3" t="n"/>
      <c r="D906" s="3" t="n"/>
      <c r="E906" s="3" t="n"/>
      <c r="F906" s="3"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3.5" customHeight="1" s="844">
      <c r="A907" s="2" t="n"/>
      <c r="B907" s="2" t="n"/>
      <c r="C907" s="3" t="n"/>
      <c r="D907" s="3" t="n"/>
      <c r="E907" s="3" t="n"/>
      <c r="F907" s="3"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3.5" customHeight="1" s="844">
      <c r="A908" s="2" t="n"/>
      <c r="B908" s="2" t="n"/>
      <c r="C908" s="3" t="n"/>
      <c r="D908" s="3" t="n"/>
      <c r="E908" s="3" t="n"/>
      <c r="F908" s="3"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3.5" customHeight="1" s="844">
      <c r="A909" s="2" t="n"/>
      <c r="B909" s="2" t="n"/>
      <c r="C909" s="3" t="n"/>
      <c r="D909" s="3" t="n"/>
      <c r="E909" s="3" t="n"/>
      <c r="F909" s="3"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3.5" customHeight="1" s="844">
      <c r="A910" s="2" t="n"/>
      <c r="B910" s="2" t="n"/>
      <c r="C910" s="3" t="n"/>
      <c r="D910" s="3" t="n"/>
      <c r="E910" s="3" t="n"/>
      <c r="F910" s="3"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3.5" customHeight="1" s="844">
      <c r="A911" s="2" t="n"/>
      <c r="B911" s="2" t="n"/>
      <c r="C911" s="3" t="n"/>
      <c r="D911" s="3" t="n"/>
      <c r="E911" s="3" t="n"/>
      <c r="F911" s="3"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3.5" customHeight="1" s="844">
      <c r="A912" s="2" t="n"/>
      <c r="B912" s="2" t="n"/>
      <c r="C912" s="3" t="n"/>
      <c r="D912" s="3" t="n"/>
      <c r="E912" s="3" t="n"/>
      <c r="F912" s="3"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3.5" customHeight="1" s="844">
      <c r="A913" s="2" t="n"/>
      <c r="B913" s="2" t="n"/>
      <c r="C913" s="3" t="n"/>
      <c r="D913" s="3" t="n"/>
      <c r="E913" s="3" t="n"/>
      <c r="F913" s="3"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3.5" customHeight="1" s="844">
      <c r="A914" s="2" t="n"/>
      <c r="B914" s="2" t="n"/>
      <c r="C914" s="3" t="n"/>
      <c r="D914" s="3" t="n"/>
      <c r="E914" s="3" t="n"/>
      <c r="F914" s="3"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3.5" customHeight="1" s="844">
      <c r="A915" s="2" t="n"/>
      <c r="B915" s="2" t="n"/>
      <c r="C915" s="3" t="n"/>
      <c r="D915" s="3" t="n"/>
      <c r="E915" s="3" t="n"/>
      <c r="F915" s="3"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3.5" customHeight="1" s="844">
      <c r="A916" s="2" t="n"/>
      <c r="B916" s="2" t="n"/>
      <c r="C916" s="3" t="n"/>
      <c r="D916" s="3" t="n"/>
      <c r="E916" s="3" t="n"/>
      <c r="F916" s="3"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3.5" customHeight="1" s="844">
      <c r="A917" s="2" t="n"/>
      <c r="B917" s="2" t="n"/>
      <c r="C917" s="3" t="n"/>
      <c r="D917" s="3" t="n"/>
      <c r="E917" s="3" t="n"/>
      <c r="F917" s="3"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3.5" customHeight="1" s="844">
      <c r="A918" s="2" t="n"/>
      <c r="B918" s="2" t="n"/>
      <c r="C918" s="3" t="n"/>
      <c r="D918" s="3" t="n"/>
      <c r="E918" s="3" t="n"/>
      <c r="F918" s="3"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3.5" customHeight="1" s="844">
      <c r="A919" s="2" t="n"/>
      <c r="B919" s="2" t="n"/>
      <c r="C919" s="3" t="n"/>
      <c r="D919" s="3" t="n"/>
      <c r="E919" s="3" t="n"/>
      <c r="F919" s="3"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3.5" customHeight="1" s="844">
      <c r="A920" s="2" t="n"/>
      <c r="B920" s="2" t="n"/>
      <c r="C920" s="3" t="n"/>
      <c r="D920" s="3" t="n"/>
      <c r="E920" s="3" t="n"/>
      <c r="F920" s="3"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3.5" customHeight="1" s="844">
      <c r="A921" s="2" t="n"/>
      <c r="B921" s="2" t="n"/>
      <c r="C921" s="3" t="n"/>
      <c r="D921" s="3" t="n"/>
      <c r="E921" s="3" t="n"/>
      <c r="F921" s="3"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3.5" customHeight="1" s="844">
      <c r="A922" s="2" t="n"/>
      <c r="B922" s="2" t="n"/>
      <c r="C922" s="3" t="n"/>
      <c r="D922" s="3" t="n"/>
      <c r="E922" s="3" t="n"/>
      <c r="F922" s="3"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3.5" customHeight="1" s="844">
      <c r="A923" s="2" t="n"/>
      <c r="B923" s="2" t="n"/>
      <c r="C923" s="3" t="n"/>
      <c r="D923" s="3" t="n"/>
      <c r="E923" s="3" t="n"/>
      <c r="F923" s="3"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3.5" customHeight="1" s="844">
      <c r="A924" s="2" t="n"/>
      <c r="B924" s="2" t="n"/>
      <c r="C924" s="3" t="n"/>
      <c r="D924" s="3" t="n"/>
      <c r="E924" s="3" t="n"/>
      <c r="F924" s="3"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3.5" customHeight="1" s="844">
      <c r="A925" s="2" t="n"/>
      <c r="B925" s="2" t="n"/>
      <c r="C925" s="3" t="n"/>
      <c r="D925" s="3" t="n"/>
      <c r="E925" s="3" t="n"/>
      <c r="F925" s="3"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3.5" customHeight="1" s="844">
      <c r="A926" s="2" t="n"/>
      <c r="B926" s="2" t="n"/>
      <c r="C926" s="3" t="n"/>
      <c r="D926" s="3" t="n"/>
      <c r="E926" s="3" t="n"/>
      <c r="F926" s="3"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3.5" customHeight="1" s="844">
      <c r="A927" s="2" t="n"/>
      <c r="B927" s="2" t="n"/>
      <c r="C927" s="3" t="n"/>
      <c r="D927" s="3" t="n"/>
      <c r="E927" s="3" t="n"/>
      <c r="F927" s="3"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3.5" customHeight="1" s="844">
      <c r="A928" s="2" t="n"/>
      <c r="B928" s="2" t="n"/>
      <c r="C928" s="3" t="n"/>
      <c r="D928" s="3" t="n"/>
      <c r="E928" s="3" t="n"/>
      <c r="F928" s="3"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3.5" customHeight="1" s="844">
      <c r="A929" s="2" t="n"/>
      <c r="B929" s="2" t="n"/>
      <c r="C929" s="3" t="n"/>
      <c r="D929" s="3" t="n"/>
      <c r="E929" s="3" t="n"/>
      <c r="F929" s="3"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3.5" customHeight="1" s="844">
      <c r="A930" s="2" t="n"/>
      <c r="B930" s="2" t="n"/>
      <c r="C930" s="3" t="n"/>
      <c r="D930" s="3" t="n"/>
      <c r="E930" s="3" t="n"/>
      <c r="F930" s="3"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3.5" customHeight="1" s="844">
      <c r="A931" s="2" t="n"/>
      <c r="B931" s="2" t="n"/>
      <c r="C931" s="3" t="n"/>
      <c r="D931" s="3" t="n"/>
      <c r="E931" s="3" t="n"/>
      <c r="F931" s="3"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3.5" customHeight="1" s="844">
      <c r="A932" s="2" t="n"/>
      <c r="B932" s="2" t="n"/>
      <c r="C932" s="3" t="n"/>
      <c r="D932" s="3" t="n"/>
      <c r="E932" s="3" t="n"/>
      <c r="F932" s="3"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3.5" customHeight="1" s="844">
      <c r="A933" s="2" t="n"/>
      <c r="B933" s="2" t="n"/>
      <c r="C933" s="3" t="n"/>
      <c r="D933" s="3" t="n"/>
      <c r="E933" s="3" t="n"/>
      <c r="F933" s="3"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3.5" customHeight="1" s="844">
      <c r="A934" s="2" t="n"/>
      <c r="B934" s="2" t="n"/>
      <c r="C934" s="3" t="n"/>
      <c r="D934" s="3" t="n"/>
      <c r="E934" s="3" t="n"/>
      <c r="F934" s="3"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3.5" customHeight="1" s="844">
      <c r="A935" s="2" t="n"/>
      <c r="B935" s="2" t="n"/>
      <c r="C935" s="3" t="n"/>
      <c r="D935" s="3" t="n"/>
      <c r="E935" s="3" t="n"/>
      <c r="F935" s="3"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3.5" customHeight="1" s="844">
      <c r="A936" s="2" t="n"/>
      <c r="B936" s="2" t="n"/>
      <c r="C936" s="3" t="n"/>
      <c r="D936" s="3" t="n"/>
      <c r="E936" s="3" t="n"/>
      <c r="F936" s="3"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3.5" customHeight="1" s="844">
      <c r="A937" s="2" t="n"/>
      <c r="B937" s="2" t="n"/>
      <c r="C937" s="3" t="n"/>
      <c r="D937" s="3" t="n"/>
      <c r="E937" s="3" t="n"/>
      <c r="F937" s="3"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3.5" customHeight="1" s="844">
      <c r="A938" s="2" t="n"/>
      <c r="B938" s="2" t="n"/>
      <c r="C938" s="3" t="n"/>
      <c r="D938" s="3" t="n"/>
      <c r="E938" s="3" t="n"/>
      <c r="F938" s="3"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3.5" customHeight="1" s="844">
      <c r="A939" s="2" t="n"/>
      <c r="B939" s="2" t="n"/>
      <c r="C939" s="3" t="n"/>
      <c r="D939" s="3" t="n"/>
      <c r="E939" s="3" t="n"/>
      <c r="F939" s="3"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3.5" customHeight="1" s="844">
      <c r="A940" s="2" t="n"/>
      <c r="B940" s="2" t="n"/>
      <c r="C940" s="3" t="n"/>
      <c r="D940" s="3" t="n"/>
      <c r="E940" s="3" t="n"/>
      <c r="F940" s="3"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3.5" customHeight="1" s="844">
      <c r="A941" s="2" t="n"/>
      <c r="B941" s="2" t="n"/>
      <c r="C941" s="3" t="n"/>
      <c r="D941" s="3" t="n"/>
      <c r="E941" s="3" t="n"/>
      <c r="F941" s="3"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3.5" customHeight="1" s="844">
      <c r="A942" s="2" t="n"/>
      <c r="B942" s="2" t="n"/>
      <c r="C942" s="3" t="n"/>
      <c r="D942" s="3" t="n"/>
      <c r="E942" s="3" t="n"/>
      <c r="F942" s="3"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3.5" customHeight="1" s="844">
      <c r="A943" s="2" t="n"/>
      <c r="B943" s="2" t="n"/>
      <c r="C943" s="3" t="n"/>
      <c r="D943" s="3" t="n"/>
      <c r="E943" s="3" t="n"/>
      <c r="F943" s="3"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3.5" customHeight="1" s="844">
      <c r="A944" s="2" t="n"/>
      <c r="B944" s="2" t="n"/>
      <c r="C944" s="3" t="n"/>
      <c r="D944" s="3" t="n"/>
      <c r="E944" s="3" t="n"/>
      <c r="F944" s="3"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3.5" customHeight="1" s="844">
      <c r="A945" s="2" t="n"/>
      <c r="B945" s="2" t="n"/>
      <c r="C945" s="3" t="n"/>
      <c r="D945" s="3" t="n"/>
      <c r="E945" s="3" t="n"/>
      <c r="F945" s="3"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3.5" customHeight="1" s="844">
      <c r="A946" s="2" t="n"/>
      <c r="B946" s="2" t="n"/>
      <c r="C946" s="3" t="n"/>
      <c r="D946" s="3" t="n"/>
      <c r="E946" s="3" t="n"/>
      <c r="F946" s="3"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3.5" customHeight="1" s="844">
      <c r="A947" s="2" t="n"/>
      <c r="B947" s="2" t="n"/>
      <c r="C947" s="3" t="n"/>
      <c r="D947" s="3" t="n"/>
      <c r="E947" s="3" t="n"/>
      <c r="F947" s="3"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3.5" customHeight="1" s="844">
      <c r="A948" s="2" t="n"/>
      <c r="B948" s="2" t="n"/>
      <c r="C948" s="3" t="n"/>
      <c r="D948" s="3" t="n"/>
      <c r="E948" s="3" t="n"/>
      <c r="F948" s="3"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3.5" customHeight="1" s="844">
      <c r="A949" s="2" t="n"/>
      <c r="B949" s="2" t="n"/>
      <c r="C949" s="3" t="n"/>
      <c r="D949" s="3" t="n"/>
      <c r="E949" s="3" t="n"/>
      <c r="F949" s="3"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3.5" customHeight="1" s="844">
      <c r="A950" s="2" t="n"/>
      <c r="B950" s="2" t="n"/>
      <c r="C950" s="3" t="n"/>
      <c r="D950" s="3" t="n"/>
      <c r="E950" s="3" t="n"/>
      <c r="F950" s="3"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3.5" customHeight="1" s="844">
      <c r="A951" s="2" t="n"/>
      <c r="B951" s="2" t="n"/>
      <c r="C951" s="3" t="n"/>
      <c r="D951" s="3" t="n"/>
      <c r="E951" s="3" t="n"/>
      <c r="F951" s="3"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3.5" customHeight="1" s="844">
      <c r="A952" s="2" t="n"/>
      <c r="B952" s="2" t="n"/>
      <c r="C952" s="3" t="n"/>
      <c r="D952" s="3" t="n"/>
      <c r="E952" s="3" t="n"/>
      <c r="F952" s="3"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3.5" customHeight="1" s="844">
      <c r="A953" s="2" t="n"/>
      <c r="B953" s="2" t="n"/>
      <c r="C953" s="3" t="n"/>
      <c r="D953" s="3" t="n"/>
      <c r="E953" s="3" t="n"/>
      <c r="F953" s="3"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3.5" customHeight="1" s="844">
      <c r="A954" s="2" t="n"/>
      <c r="B954" s="2" t="n"/>
      <c r="C954" s="3" t="n"/>
      <c r="D954" s="3" t="n"/>
      <c r="E954" s="3" t="n"/>
      <c r="F954" s="3"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3.5" customHeight="1" s="844">
      <c r="A955" s="2" t="n"/>
      <c r="B955" s="2" t="n"/>
      <c r="C955" s="3" t="n"/>
      <c r="D955" s="3" t="n"/>
      <c r="E955" s="3" t="n"/>
      <c r="F955" s="3"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3.5" customHeight="1" s="844">
      <c r="A956" s="2" t="n"/>
      <c r="B956" s="2" t="n"/>
      <c r="C956" s="3" t="n"/>
      <c r="D956" s="3" t="n"/>
      <c r="E956" s="3" t="n"/>
      <c r="F956" s="3"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3.5" customHeight="1" s="844">
      <c r="A957" s="2" t="n"/>
      <c r="B957" s="2" t="n"/>
      <c r="C957" s="3" t="n"/>
      <c r="D957" s="3" t="n"/>
      <c r="E957" s="3" t="n"/>
      <c r="F957" s="3"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3.5" customHeight="1" s="844">
      <c r="A958" s="2" t="n"/>
      <c r="B958" s="2" t="n"/>
      <c r="C958" s="3" t="n"/>
      <c r="D958" s="3" t="n"/>
      <c r="E958" s="3" t="n"/>
      <c r="F958" s="3"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3.5" customHeight="1" s="844">
      <c r="A959" s="2" t="n"/>
      <c r="B959" s="2" t="n"/>
      <c r="C959" s="3" t="n"/>
      <c r="D959" s="3" t="n"/>
      <c r="E959" s="3" t="n"/>
      <c r="F959" s="3"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3.5" customHeight="1" s="844">
      <c r="A960" s="2" t="n"/>
      <c r="B960" s="2" t="n"/>
      <c r="C960" s="3" t="n"/>
      <c r="D960" s="3" t="n"/>
      <c r="E960" s="3" t="n"/>
      <c r="F960" s="3"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3.5" customHeight="1" s="844">
      <c r="A961" s="2" t="n"/>
      <c r="B961" s="2" t="n"/>
      <c r="C961" s="3" t="n"/>
      <c r="D961" s="3" t="n"/>
      <c r="E961" s="3" t="n"/>
      <c r="F961" s="3"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3.5" customHeight="1" s="844">
      <c r="A962" s="2" t="n"/>
      <c r="B962" s="2" t="n"/>
      <c r="C962" s="3" t="n"/>
      <c r="D962" s="3" t="n"/>
      <c r="E962" s="3" t="n"/>
      <c r="F962" s="3"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3.5" customHeight="1" s="844">
      <c r="A963" s="2" t="n"/>
      <c r="B963" s="2" t="n"/>
      <c r="C963" s="3" t="n"/>
      <c r="D963" s="3" t="n"/>
      <c r="E963" s="3" t="n"/>
      <c r="F963" s="3"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3.5" customHeight="1" s="844">
      <c r="A964" s="2" t="n"/>
      <c r="B964" s="2" t="n"/>
      <c r="C964" s="3" t="n"/>
      <c r="D964" s="3" t="n"/>
      <c r="E964" s="3" t="n"/>
      <c r="F964" s="3"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3.5" customHeight="1" s="844">
      <c r="A965" s="2" t="n"/>
      <c r="B965" s="2" t="n"/>
      <c r="C965" s="3" t="n"/>
      <c r="D965" s="3" t="n"/>
      <c r="E965" s="3" t="n"/>
      <c r="F965" s="3"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3.5" customHeight="1" s="844">
      <c r="A966" s="2" t="n"/>
      <c r="B966" s="2" t="n"/>
      <c r="C966" s="3" t="n"/>
      <c r="D966" s="3" t="n"/>
      <c r="E966" s="3" t="n"/>
      <c r="F966" s="3"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3.5" customHeight="1" s="844">
      <c r="A967" s="2" t="n"/>
      <c r="B967" s="2" t="n"/>
      <c r="C967" s="3" t="n"/>
      <c r="D967" s="3" t="n"/>
      <c r="E967" s="3" t="n"/>
      <c r="F967" s="3"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3.5" customHeight="1" s="844">
      <c r="A968" s="2" t="n"/>
      <c r="B968" s="2" t="n"/>
      <c r="C968" s="3" t="n"/>
      <c r="D968" s="3" t="n"/>
      <c r="E968" s="3" t="n"/>
      <c r="F968" s="3"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3.5" customHeight="1" s="844">
      <c r="A969" s="2" t="n"/>
      <c r="B969" s="2" t="n"/>
      <c r="C969" s="3" t="n"/>
      <c r="D969" s="3" t="n"/>
      <c r="E969" s="3" t="n"/>
      <c r="F969" s="3"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3.5" customHeight="1" s="844">
      <c r="A970" s="2" t="n"/>
      <c r="B970" s="2" t="n"/>
      <c r="C970" s="3" t="n"/>
      <c r="D970" s="3" t="n"/>
      <c r="E970" s="3" t="n"/>
      <c r="F970" s="3"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3.5" customHeight="1" s="844">
      <c r="A971" s="2" t="n"/>
      <c r="B971" s="2" t="n"/>
      <c r="C971" s="3" t="n"/>
      <c r="D971" s="3" t="n"/>
      <c r="E971" s="3" t="n"/>
      <c r="F971" s="3"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3.5" customHeight="1" s="844">
      <c r="A972" s="2" t="n"/>
      <c r="B972" s="2" t="n"/>
      <c r="C972" s="3" t="n"/>
      <c r="D972" s="3" t="n"/>
      <c r="E972" s="3" t="n"/>
      <c r="F972" s="3"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3.5" customHeight="1" s="844">
      <c r="A973" s="2" t="n"/>
      <c r="B973" s="2" t="n"/>
      <c r="C973" s="3" t="n"/>
      <c r="D973" s="3" t="n"/>
      <c r="E973" s="3" t="n"/>
      <c r="F973" s="3"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3.5" customHeight="1" s="844">
      <c r="A974" s="2" t="n"/>
      <c r="B974" s="2" t="n"/>
      <c r="C974" s="3" t="n"/>
      <c r="D974" s="3" t="n"/>
      <c r="E974" s="3" t="n"/>
      <c r="F974" s="3"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3.5" customHeight="1" s="844">
      <c r="A975" s="2" t="n"/>
      <c r="B975" s="2" t="n"/>
      <c r="C975" s="3" t="n"/>
      <c r="D975" s="3" t="n"/>
      <c r="E975" s="3" t="n"/>
      <c r="F975" s="3"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3.5" customHeight="1" s="844">
      <c r="A976" s="2" t="n"/>
      <c r="B976" s="2" t="n"/>
      <c r="C976" s="3" t="n"/>
      <c r="D976" s="3" t="n"/>
      <c r="E976" s="3" t="n"/>
      <c r="F976" s="3"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3.5" customHeight="1" s="844">
      <c r="A977" s="2" t="n"/>
      <c r="B977" s="2" t="n"/>
      <c r="C977" s="3" t="n"/>
      <c r="D977" s="3" t="n"/>
      <c r="E977" s="3" t="n"/>
      <c r="F977" s="3"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3.5" customHeight="1" s="844">
      <c r="A978" s="2" t="n"/>
      <c r="B978" s="2" t="n"/>
      <c r="C978" s="3" t="n"/>
      <c r="D978" s="3" t="n"/>
      <c r="E978" s="3" t="n"/>
      <c r="F978" s="3"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3.5" customHeight="1" s="844">
      <c r="A979" s="2" t="n"/>
      <c r="B979" s="2" t="n"/>
      <c r="C979" s="3" t="n"/>
      <c r="D979" s="3" t="n"/>
      <c r="E979" s="3" t="n"/>
      <c r="F979" s="3"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3.5" customHeight="1" s="844">
      <c r="A980" s="2" t="n"/>
      <c r="B980" s="2" t="n"/>
      <c r="C980" s="3" t="n"/>
      <c r="D980" s="3" t="n"/>
      <c r="E980" s="3" t="n"/>
      <c r="F980" s="3"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3.5" customHeight="1" s="844">
      <c r="A981" s="2" t="n"/>
      <c r="B981" s="2" t="n"/>
      <c r="C981" s="3" t="n"/>
      <c r="D981" s="3" t="n"/>
      <c r="E981" s="3" t="n"/>
      <c r="F981" s="3"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3.5" customHeight="1" s="844">
      <c r="A982" s="2" t="n"/>
      <c r="B982" s="2" t="n"/>
      <c r="C982" s="3" t="n"/>
      <c r="D982" s="3" t="n"/>
      <c r="E982" s="3" t="n"/>
      <c r="F982" s="3"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3.5" customHeight="1" s="844">
      <c r="A983" s="2" t="n"/>
      <c r="B983" s="2" t="n"/>
      <c r="C983" s="3" t="n"/>
      <c r="D983" s="3" t="n"/>
      <c r="E983" s="3" t="n"/>
      <c r="F983" s="3"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3.5" customHeight="1" s="844">
      <c r="A984" s="2" t="n"/>
      <c r="B984" s="2" t="n"/>
      <c r="C984" s="3" t="n"/>
      <c r="D984" s="3" t="n"/>
      <c r="E984" s="3" t="n"/>
      <c r="F984" s="3"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3.5" customHeight="1" s="844">
      <c r="A985" s="2" t="n"/>
      <c r="B985" s="2" t="n"/>
      <c r="C985" s="3" t="n"/>
      <c r="D985" s="3" t="n"/>
      <c r="E985" s="3" t="n"/>
      <c r="F985" s="3"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3.5" customHeight="1" s="844">
      <c r="A986" s="2" t="n"/>
      <c r="B986" s="2" t="n"/>
      <c r="C986" s="3" t="n"/>
      <c r="D986" s="3" t="n"/>
      <c r="E986" s="3" t="n"/>
      <c r="F986" s="3"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3.5" customHeight="1" s="844">
      <c r="A987" s="2" t="n"/>
      <c r="B987" s="2" t="n"/>
      <c r="C987" s="3" t="n"/>
      <c r="D987" s="3" t="n"/>
      <c r="E987" s="3" t="n"/>
      <c r="F987" s="3"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3.5" customHeight="1" s="844">
      <c r="A988" s="2" t="n"/>
      <c r="B988" s="2" t="n"/>
      <c r="C988" s="3" t="n"/>
      <c r="D988" s="3" t="n"/>
      <c r="E988" s="3" t="n"/>
      <c r="F988" s="3"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3.5" customHeight="1" s="844">
      <c r="A989" s="2" t="n"/>
      <c r="B989" s="2" t="n"/>
      <c r="C989" s="3" t="n"/>
      <c r="D989" s="3" t="n"/>
      <c r="E989" s="3" t="n"/>
      <c r="F989" s="3"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3.5" customHeight="1" s="844">
      <c r="A990" s="2" t="n"/>
      <c r="B990" s="2" t="n"/>
      <c r="C990" s="3" t="n"/>
      <c r="D990" s="3" t="n"/>
      <c r="E990" s="3" t="n"/>
      <c r="F990" s="3"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3.5" customHeight="1" s="844">
      <c r="A991" s="2" t="n"/>
      <c r="B991" s="2" t="n"/>
      <c r="C991" s="3" t="n"/>
      <c r="D991" s="3" t="n"/>
      <c r="E991" s="3" t="n"/>
      <c r="F991" s="3"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3.5" customHeight="1" s="844">
      <c r="A992" s="2" t="n"/>
      <c r="B992" s="2" t="n"/>
      <c r="C992" s="3" t="n"/>
      <c r="D992" s="3" t="n"/>
      <c r="E992" s="3" t="n"/>
      <c r="F992" s="3"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3.5" customHeight="1" s="844">
      <c r="A993" s="2" t="n"/>
      <c r="B993" s="2" t="n"/>
      <c r="C993" s="3" t="n"/>
      <c r="D993" s="3" t="n"/>
      <c r="E993" s="3" t="n"/>
      <c r="F993" s="3"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3.5" customHeight="1" s="844">
      <c r="A994" s="2" t="n"/>
      <c r="B994" s="2" t="n"/>
      <c r="C994" s="3" t="n"/>
      <c r="D994" s="3" t="n"/>
      <c r="E994" s="3" t="n"/>
      <c r="F994" s="3"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3.5" customHeight="1" s="844">
      <c r="A995" s="2" t="n"/>
      <c r="B995" s="2" t="n"/>
      <c r="C995" s="3" t="n"/>
      <c r="D995" s="3" t="n"/>
      <c r="E995" s="3" t="n"/>
      <c r="F995" s="3"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3.5" customHeight="1" s="844">
      <c r="A996" s="2" t="n"/>
      <c r="B996" s="2" t="n"/>
      <c r="C996" s="3" t="n"/>
      <c r="D996" s="3" t="n"/>
      <c r="E996" s="3" t="n"/>
      <c r="F996" s="3"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3.5" customHeight="1" s="844">
      <c r="A997" s="2" t="n"/>
      <c r="B997" s="2" t="n"/>
      <c r="C997" s="3" t="n"/>
      <c r="D997" s="3" t="n"/>
      <c r="E997" s="3" t="n"/>
      <c r="F997" s="3"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3.5" customHeight="1" s="844">
      <c r="A998" s="2" t="n"/>
      <c r="B998" s="2" t="n"/>
      <c r="C998" s="3" t="n"/>
      <c r="D998" s="3" t="n"/>
      <c r="E998" s="3" t="n"/>
      <c r="F998" s="3"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3.5" customHeight="1" s="844">
      <c r="A999" s="2" t="n"/>
      <c r="B999" s="2" t="n"/>
      <c r="C999" s="3" t="n"/>
      <c r="D999" s="3" t="n"/>
      <c r="E999" s="3" t="n"/>
      <c r="F999" s="3"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3.5" customHeight="1" s="844">
      <c r="A1000" s="2" t="n"/>
      <c r="B1000" s="2" t="n"/>
      <c r="C1000" s="3" t="n"/>
      <c r="D1000" s="3" t="n"/>
      <c r="E1000" s="3" t="n"/>
      <c r="F1000" s="3"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sheetPr codeName="Sheet2">
    <outlinePr summaryBelow="1" summaryRight="1"/>
    <pageSetUpPr fitToPage="1"/>
  </sheetPr>
  <dimension ref="A1:Z1000"/>
  <sheetViews>
    <sheetView showGridLines="0" topLeftCell="C1" zoomScaleNormal="100" workbookViewId="0">
      <selection activeCell="D23" sqref="D23"/>
    </sheetView>
  </sheetViews>
  <sheetFormatPr baseColWidth="8" defaultColWidth="14.44140625" defaultRowHeight="14.4"/>
  <cols>
    <col width="9.109375" customWidth="1" style="844" min="1" max="1"/>
    <col width="3.44140625" customWidth="1" style="844" min="2" max="2"/>
    <col width="59.33203125" customWidth="1" style="844" min="3" max="3"/>
    <col width="20.33203125" customWidth="1" style="844" min="4" max="4"/>
    <col width="14.33203125" customWidth="1" style="844" min="5" max="5"/>
    <col width="25.5546875" customWidth="1" style="844" min="6" max="6"/>
    <col width="30" customWidth="1" style="844" min="7" max="8"/>
    <col width="9.109375" customWidth="1" style="844" min="9" max="26"/>
  </cols>
  <sheetData>
    <row r="1" ht="13.5" customHeight="1" s="844">
      <c r="A1" s="827" t="n"/>
      <c r="B1" s="19" t="n"/>
      <c r="C1" s="19" t="n"/>
      <c r="D1" s="19" t="n"/>
      <c r="E1" s="19" t="n"/>
      <c r="F1" s="19" t="n"/>
      <c r="G1" s="19" t="n"/>
      <c r="H1" s="19" t="n"/>
      <c r="I1" s="19" t="n"/>
      <c r="J1" s="19" t="n"/>
      <c r="K1" s="19" t="n"/>
      <c r="L1" s="19" t="n"/>
      <c r="M1" s="19" t="n"/>
      <c r="N1" s="19" t="n"/>
      <c r="O1" s="19" t="n"/>
      <c r="P1" s="19" t="n"/>
      <c r="Q1" s="19" t="n"/>
      <c r="R1" s="19" t="n"/>
      <c r="S1" s="19" t="n"/>
      <c r="T1" s="19" t="n"/>
      <c r="U1" s="19" t="n"/>
      <c r="V1" s="19" t="n"/>
      <c r="W1" s="19" t="n"/>
      <c r="X1" s="19" t="n"/>
      <c r="Y1" s="19" t="n"/>
      <c r="Z1" s="19" t="n"/>
    </row>
    <row r="2" ht="13.5" customHeight="1" s="844">
      <c r="A2" s="20" t="inlineStr">
        <is>
          <t xml:space="preserve"> </t>
        </is>
      </c>
      <c r="B2" s="44" t="inlineStr">
        <is>
          <t>Project Ramjet</t>
        </is>
      </c>
      <c r="C2" s="19" t="n"/>
      <c r="D2" s="19"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13.5" customHeight="1" s="844">
      <c r="A3" s="19" t="n"/>
      <c r="B3" s="45" t="inlineStr">
        <is>
          <t>A</t>
        </is>
      </c>
      <c r="C3" s="46" t="inlineStr">
        <is>
          <t>Football Field</t>
        </is>
      </c>
      <c r="D3" s="47" t="n"/>
      <c r="E3" s="47" t="n"/>
      <c r="F3" s="47" t="n"/>
      <c r="G3" s="47" t="n"/>
      <c r="H3" s="47" t="n"/>
      <c r="I3" s="19" t="n"/>
      <c r="J3" s="19" t="n"/>
      <c r="K3" s="19" t="n"/>
      <c r="L3" s="19" t="n"/>
      <c r="M3" s="19" t="n"/>
      <c r="N3" s="19" t="n"/>
      <c r="O3" s="19" t="n"/>
      <c r="P3" s="19" t="n"/>
      <c r="Q3" s="19" t="n"/>
      <c r="R3" s="19" t="n"/>
      <c r="S3" s="19" t="n"/>
      <c r="T3" s="19" t="n"/>
      <c r="U3" s="19" t="n"/>
      <c r="V3" s="19" t="n"/>
      <c r="W3" s="19" t="n"/>
      <c r="X3" s="19" t="n"/>
      <c r="Y3" s="19" t="n"/>
      <c r="Z3" s="19" t="n"/>
    </row>
    <row r="4" ht="13.5" customHeight="1" s="844">
      <c r="A4" s="19" t="n"/>
      <c r="B4" s="19" t="n"/>
      <c r="C4" s="48" t="inlineStr">
        <is>
          <t>Case</t>
        </is>
      </c>
      <c r="D4" s="49" t="n">
        <v>2</v>
      </c>
      <c r="E4" s="20" t="inlineStr">
        <is>
          <t>1 (Target Estimates -100%), 2 (Ramjet Case -90%), 3 (Bear Case -80%)</t>
        </is>
      </c>
      <c r="F4" s="19" t="n"/>
      <c r="G4" s="19" t="n"/>
      <c r="H4" s="19" t="n"/>
      <c r="I4" s="19" t="n"/>
      <c r="J4" s="19" t="n"/>
      <c r="K4" s="19" t="n"/>
      <c r="L4" s="19" t="n"/>
      <c r="M4" s="20" t="inlineStr">
        <is>
          <t>1 (Target Estimates -100%), 2 (Ramjet Case -90%), 3 (Bear Case -80%)</t>
        </is>
      </c>
      <c r="N4" s="19" t="n"/>
      <c r="O4" s="19" t="n"/>
      <c r="P4" s="19" t="n"/>
      <c r="Q4" s="19" t="n"/>
      <c r="R4" s="19" t="n"/>
      <c r="S4" s="19" t="n"/>
      <c r="T4" s="19" t="n"/>
      <c r="U4" s="19" t="n"/>
      <c r="V4" s="19" t="n"/>
      <c r="W4" s="19" t="n"/>
      <c r="X4" s="19" t="n"/>
      <c r="Y4" s="19" t="n"/>
      <c r="Z4" s="19" t="n"/>
    </row>
    <row r="5" ht="13.5" customHeight="1" s="844">
      <c r="A5" s="19" t="n"/>
      <c r="B5" s="19" t="n"/>
      <c r="C5" s="50" t="inlineStr">
        <is>
          <t xml:space="preserve">Revenue Synergies </t>
        </is>
      </c>
      <c r="D5" s="51" t="inlineStr">
        <is>
          <t>No</t>
        </is>
      </c>
      <c r="E5" s="19" t="n"/>
      <c r="F5" s="19" t="n"/>
      <c r="G5" s="19" t="n"/>
      <c r="H5" s="19" t="n"/>
      <c r="I5" s="19" t="n"/>
      <c r="J5" s="19" t="n"/>
      <c r="K5" s="19" t="n"/>
      <c r="L5" s="19" t="n"/>
      <c r="M5" s="20" t="inlineStr">
        <is>
          <t>Include Revenue Synergies (yes / no)</t>
        </is>
      </c>
      <c r="N5" s="19" t="n"/>
      <c r="O5" s="19" t="n"/>
      <c r="P5" s="19" t="n"/>
      <c r="Q5" s="19" t="n"/>
      <c r="R5" s="19" t="n"/>
      <c r="S5" s="19" t="n"/>
      <c r="T5" s="19" t="n"/>
      <c r="U5" s="19" t="n"/>
      <c r="V5" s="19" t="n"/>
      <c r="W5" s="19" t="n"/>
      <c r="X5" s="19" t="n"/>
      <c r="Y5" s="19" t="n"/>
      <c r="Z5" s="19" t="n"/>
    </row>
    <row r="6" ht="13.5" customHeight="1" s="844">
      <c r="A6" s="19" t="n"/>
      <c r="B6" s="19" t="n"/>
      <c r="C6" s="50" t="inlineStr">
        <is>
          <t xml:space="preserve">Cost Synergies </t>
        </is>
      </c>
      <c r="D6" s="51" t="inlineStr">
        <is>
          <t>No</t>
        </is>
      </c>
      <c r="E6" s="19" t="n"/>
      <c r="F6" s="19" t="n"/>
      <c r="G6" s="19" t="n"/>
      <c r="H6" s="19" t="n"/>
      <c r="I6" s="19" t="n"/>
      <c r="J6" s="19" t="n"/>
      <c r="K6" s="19" t="n"/>
      <c r="L6" s="19" t="n"/>
      <c r="M6" s="20" t="inlineStr">
        <is>
          <t>Include Cost Synergies (yes / no)</t>
        </is>
      </c>
      <c r="N6" s="19" t="n"/>
      <c r="O6" s="19" t="n"/>
      <c r="P6" s="19" t="n"/>
      <c r="Q6" s="19" t="n"/>
      <c r="R6" s="19" t="n"/>
      <c r="S6" s="19" t="n"/>
      <c r="T6" s="19" t="n"/>
      <c r="U6" s="19" t="n"/>
      <c r="V6" s="19" t="n"/>
      <c r="W6" s="19" t="n"/>
      <c r="X6" s="19" t="n"/>
      <c r="Y6" s="19" t="n"/>
      <c r="Z6" s="19" t="n"/>
    </row>
    <row r="7" ht="13.5" customHeight="1" s="844">
      <c r="A7" s="19" t="n"/>
      <c r="B7" s="19" t="n"/>
      <c r="C7" s="52" t="inlineStr">
        <is>
          <t>Total Integration and Transaction cost expenses</t>
        </is>
      </c>
      <c r="D7" s="53" t="inlineStr">
        <is>
          <t>No</t>
        </is>
      </c>
      <c r="E7" s="19" t="n"/>
      <c r="F7" s="19" t="n"/>
      <c r="G7" s="19" t="n"/>
      <c r="H7" s="19" t="n"/>
      <c r="I7" s="19" t="n"/>
      <c r="J7" s="19" t="n"/>
      <c r="K7" s="19" t="n"/>
      <c r="L7" s="19" t="n"/>
      <c r="M7" s="20" t="inlineStr">
        <is>
          <t>Include Integration and Transaction Expenses (yes / no)</t>
        </is>
      </c>
      <c r="N7" s="19" t="n"/>
      <c r="O7" s="19" t="n"/>
      <c r="P7" s="19" t="n"/>
      <c r="Q7" s="19" t="n"/>
      <c r="R7" s="19" t="n"/>
      <c r="S7" s="19" t="n"/>
      <c r="T7" s="19" t="n"/>
      <c r="U7" s="19" t="n"/>
      <c r="V7" s="19" t="n"/>
      <c r="W7" s="19" t="n"/>
      <c r="X7" s="19" t="n"/>
      <c r="Y7" s="19" t="n"/>
      <c r="Z7" s="19" t="n"/>
    </row>
    <row r="8" ht="13.5" customHeight="1" s="844">
      <c r="A8" s="19" t="n"/>
      <c r="B8" s="19" t="n"/>
      <c r="C8" s="54" t="inlineStr">
        <is>
          <t xml:space="preserve">Currency Options: 1 - EUR, 2 USD </t>
        </is>
      </c>
      <c r="D8" s="55" t="n">
        <v>2</v>
      </c>
      <c r="E8" s="867">
        <f>IF(D8=1,"EUR mn","USD mn")</f>
        <v/>
      </c>
      <c r="F8" s="868" t="n"/>
      <c r="G8" s="19" t="n"/>
      <c r="H8" s="19" t="n"/>
      <c r="I8" s="19" t="n"/>
      <c r="J8" s="19" t="n"/>
      <c r="K8" s="19" t="n"/>
      <c r="L8" s="19" t="n"/>
      <c r="M8" s="19" t="n"/>
      <c r="N8" s="19" t="n"/>
      <c r="O8" s="19" t="n"/>
      <c r="P8" s="19" t="n"/>
      <c r="Q8" s="19" t="n"/>
      <c r="R8" s="19" t="n"/>
      <c r="S8" s="19" t="n"/>
      <c r="T8" s="19" t="n"/>
      <c r="U8" s="19" t="n"/>
      <c r="V8" s="19" t="n"/>
      <c r="W8" s="19" t="n"/>
      <c r="X8" s="19" t="n"/>
      <c r="Y8" s="19" t="n"/>
      <c r="Z8" s="19" t="n"/>
    </row>
    <row r="9" ht="13.5" customHeight="1" s="844">
      <c r="A9" s="19" t="n"/>
      <c r="B9" s="19" t="n"/>
      <c r="C9" s="54" t="inlineStr">
        <is>
          <t>EUR to USD</t>
        </is>
      </c>
      <c r="D9" s="58" t="n">
        <v>1.0768291</v>
      </c>
      <c r="E9" s="868" t="n"/>
      <c r="F9" s="868" t="n"/>
      <c r="G9" s="19" t="n"/>
      <c r="H9" s="19" t="n"/>
      <c r="I9" s="19" t="n"/>
      <c r="J9" s="19" t="n"/>
      <c r="K9" s="19" t="n"/>
      <c r="L9" s="19" t="n"/>
      <c r="M9" s="19" t="n"/>
      <c r="N9" s="19" t="n"/>
      <c r="O9" s="19" t="n"/>
      <c r="P9" s="19" t="n"/>
      <c r="Q9" s="19" t="n"/>
      <c r="R9" s="19" t="n"/>
      <c r="S9" s="19" t="n"/>
      <c r="T9" s="19" t="n"/>
      <c r="U9" s="19" t="n"/>
      <c r="V9" s="19" t="n"/>
      <c r="W9" s="19" t="n"/>
      <c r="X9" s="19" t="n"/>
      <c r="Y9" s="19" t="n"/>
      <c r="Z9" s="19" t="n"/>
    </row>
    <row r="10" ht="13.5" customHeight="1" s="844">
      <c r="A10" s="852" t="n"/>
      <c r="B10" s="852" t="n"/>
      <c r="C10" s="869" t="inlineStr">
        <is>
          <t>Blended Valuation</t>
        </is>
      </c>
      <c r="D10" s="869" t="inlineStr">
        <is>
          <t>Value (EUR)</t>
        </is>
      </c>
      <c r="E10" s="869" t="inlineStr">
        <is>
          <t>Weight</t>
        </is>
      </c>
      <c r="F10" s="869" t="inlineStr">
        <is>
          <t>Weighted Value (EUR)</t>
        </is>
      </c>
      <c r="G10" s="870" t="inlineStr">
        <is>
          <t>Implied EBITDA Multiple</t>
        </is>
      </c>
      <c r="H10" s="869" t="inlineStr">
        <is>
          <t>Implied Revenue Multiple</t>
        </is>
      </c>
      <c r="I10" s="869" t="inlineStr">
        <is>
          <t>Year</t>
        </is>
      </c>
      <c r="J10" s="19" t="n"/>
      <c r="K10" s="19" t="n"/>
      <c r="L10" s="19" t="n"/>
      <c r="M10" s="852" t="n"/>
      <c r="N10" s="19" t="n"/>
      <c r="O10" s="19" t="n"/>
      <c r="P10" s="852" t="n"/>
      <c r="Q10" s="852" t="n"/>
      <c r="R10" s="852" t="n"/>
      <c r="S10" s="852" t="n"/>
      <c r="T10" s="852" t="n"/>
      <c r="U10" s="852" t="n"/>
      <c r="V10" s="852" t="n"/>
      <c r="W10" s="852" t="n"/>
      <c r="X10" s="852" t="n"/>
      <c r="Y10" s="852" t="n"/>
      <c r="Z10" s="852" t="n"/>
    </row>
    <row r="11" ht="13.5" customHeight="1" s="844">
      <c r="A11" s="19" t="n"/>
      <c r="B11" s="19" t="n"/>
      <c r="C11" s="20" t="inlineStr">
        <is>
          <t>DCF</t>
        </is>
      </c>
      <c r="D11" s="871">
        <f>'Valuation Summary'!C22</f>
        <v/>
      </c>
      <c r="E11" s="872" t="n">
        <v>0.5</v>
      </c>
      <c r="F11" s="63">
        <f>D11*E11</f>
        <v/>
      </c>
      <c r="G11" s="873">
        <f>$D11/'Income Statement'!$E$34</f>
        <v/>
      </c>
      <c r="H11" s="873">
        <f>$D11/'Income Statement'!$E$7</f>
        <v/>
      </c>
      <c r="I11" s="19" t="n"/>
      <c r="J11" s="19" t="n"/>
      <c r="K11" s="19" t="n"/>
      <c r="L11" s="19" t="n"/>
      <c r="M11" s="19" t="n"/>
      <c r="N11" s="19" t="n"/>
      <c r="O11" s="19" t="n"/>
      <c r="P11" s="19" t="n"/>
      <c r="Q11" s="19" t="n"/>
      <c r="R11" s="19" t="n"/>
      <c r="S11" s="19" t="n"/>
      <c r="T11" s="19" t="n"/>
      <c r="U11" s="19" t="n"/>
      <c r="V11" s="19" t="n"/>
      <c r="W11" s="19" t="n"/>
      <c r="X11" s="19" t="n"/>
      <c r="Y11" s="19" t="n"/>
      <c r="Z11" s="19" t="n"/>
    </row>
    <row r="12" ht="13.5" customHeight="1" s="844">
      <c r="A12" s="19" t="n"/>
      <c r="B12" s="19" t="n"/>
      <c r="C12" s="20">
        <f>"Trading Comps - EV / Reveune "</f>
        <v/>
      </c>
      <c r="D12" s="871">
        <f>'Valuation Summary'!D44</f>
        <v/>
      </c>
      <c r="E12" s="872" t="n">
        <v>0.125</v>
      </c>
      <c r="F12" s="63">
        <f>+D12*E12</f>
        <v/>
      </c>
      <c r="G12" s="873">
        <f>$D12/'Income Statement'!$E$34</f>
        <v/>
      </c>
      <c r="H12" s="873">
        <f>$D12/'Income Statement'!$E$7</f>
        <v/>
      </c>
      <c r="I12" s="19" t="n"/>
      <c r="J12" s="19" t="n"/>
      <c r="K12" s="19" t="n"/>
      <c r="L12" s="19" t="n"/>
      <c r="M12" s="19" t="n"/>
      <c r="N12" s="19" t="n"/>
      <c r="O12" s="19" t="n"/>
      <c r="P12" s="19" t="n"/>
      <c r="Q12" s="19" t="n"/>
      <c r="R12" s="19" t="n"/>
      <c r="S12" s="19" t="n"/>
      <c r="T12" s="19" t="n"/>
      <c r="U12" s="19" t="n"/>
      <c r="V12" s="19" t="n"/>
      <c r="W12" s="19" t="n"/>
      <c r="X12" s="19" t="n"/>
      <c r="Y12" s="19" t="n"/>
      <c r="Z12" s="19" t="n"/>
    </row>
    <row r="13" ht="13.5" customHeight="1" s="844">
      <c r="A13" s="19" t="n"/>
      <c r="B13" s="19" t="n"/>
      <c r="C13" s="20">
        <f>"Trading Comps - EV / EBITDA "</f>
        <v/>
      </c>
      <c r="D13" s="871" t="n"/>
      <c r="E13" s="872" t="n">
        <v>0.125</v>
      </c>
      <c r="F13" s="63">
        <f>+D13*E13</f>
        <v/>
      </c>
      <c r="G13" s="873">
        <f>$D13/'Income Statement'!$E$34</f>
        <v/>
      </c>
      <c r="H13" s="873">
        <f>$D13/'Income Statement'!$E$7</f>
        <v/>
      </c>
      <c r="I13" s="19" t="n"/>
      <c r="J13" s="19" t="n"/>
      <c r="K13" s="19" t="n"/>
      <c r="L13" s="19" t="n"/>
      <c r="M13" s="19" t="n"/>
      <c r="N13" s="19" t="n"/>
      <c r="O13" s="19" t="n"/>
      <c r="P13" s="19" t="n"/>
      <c r="Q13" s="19" t="n"/>
      <c r="R13" s="19" t="n"/>
      <c r="S13" s="19" t="n"/>
      <c r="T13" s="19" t="n"/>
      <c r="U13" s="19" t="n"/>
      <c r="V13" s="19" t="n"/>
      <c r="W13" s="19" t="n"/>
      <c r="X13" s="19" t="n"/>
      <c r="Y13" s="19" t="n"/>
      <c r="Z13" s="19" t="n"/>
    </row>
    <row r="14" ht="13.5" customHeight="1" s="844">
      <c r="A14" s="19" t="n"/>
      <c r="B14" s="19" t="n"/>
      <c r="C14" s="20" t="inlineStr">
        <is>
          <t>Transaction Comps Implied EV/Revenue</t>
        </is>
      </c>
      <c r="D14" s="871">
        <f>'Valuation Summary'!F44</f>
        <v/>
      </c>
      <c r="E14" s="872" t="n">
        <v>0.125</v>
      </c>
      <c r="F14" s="63">
        <f>+D14*E14</f>
        <v/>
      </c>
      <c r="G14" s="873">
        <f>$D14/'Income Statement'!$E$34</f>
        <v/>
      </c>
      <c r="H14" s="873">
        <f>$D14/'Income Statement'!$E$7</f>
        <v/>
      </c>
      <c r="I14" s="19" t="n"/>
      <c r="J14" s="19" t="n"/>
      <c r="K14" s="19" t="n"/>
      <c r="L14" s="19" t="n"/>
      <c r="M14" s="19" t="n"/>
      <c r="N14" s="19" t="n"/>
      <c r="O14" s="19" t="n"/>
      <c r="P14" s="19" t="n"/>
      <c r="Q14" s="19" t="n"/>
      <c r="R14" s="19" t="n"/>
      <c r="S14" s="19" t="n"/>
      <c r="T14" s="19" t="n"/>
      <c r="U14" s="19" t="n"/>
      <c r="V14" s="19" t="n"/>
      <c r="W14" s="19" t="n"/>
      <c r="X14" s="19" t="n"/>
      <c r="Y14" s="19" t="n"/>
      <c r="Z14" s="19" t="n"/>
    </row>
    <row r="15" ht="13.5" customHeight="1" s="844">
      <c r="A15" s="19" t="n"/>
      <c r="B15" s="19" t="n"/>
      <c r="C15" s="20">
        <f>'Valuation Summary'!E33&amp;" "&amp;'Valuation Summary'!E34</f>
        <v/>
      </c>
      <c r="D15" s="871">
        <f>'Valuation Summary'!E44</f>
        <v/>
      </c>
      <c r="E15" s="872" t="n">
        <v>0.125</v>
      </c>
      <c r="F15" s="63">
        <f>D15*E15</f>
        <v/>
      </c>
      <c r="G15" s="873">
        <f>$D15/'Income Statement'!$E$34</f>
        <v/>
      </c>
      <c r="H15" s="873">
        <f>$D15/'Income Statement'!$E$7</f>
        <v/>
      </c>
      <c r="I15" s="19" t="n"/>
      <c r="J15" s="19" t="n"/>
      <c r="K15" s="19" t="n"/>
      <c r="L15" s="19" t="n"/>
      <c r="M15" s="19" t="n"/>
      <c r="N15" s="19" t="n"/>
      <c r="O15" s="19" t="n"/>
      <c r="P15" s="19" t="n"/>
      <c r="Q15" s="19" t="n"/>
      <c r="R15" s="19" t="n"/>
      <c r="S15" s="19" t="n"/>
      <c r="T15" s="19" t="n"/>
      <c r="U15" s="19" t="n"/>
      <c r="V15" s="19" t="n"/>
      <c r="W15" s="19" t="n"/>
      <c r="X15" s="19" t="n"/>
      <c r="Y15" s="19" t="n"/>
      <c r="Z15" s="19" t="n"/>
    </row>
    <row r="16" ht="13.5" customHeight="1" s="844">
      <c r="A16" s="19" t="n"/>
      <c r="B16" s="19" t="n"/>
      <c r="C16" s="64" t="inlineStr">
        <is>
          <t>Enterprise Value</t>
        </is>
      </c>
      <c r="D16" s="874" t="n"/>
      <c r="E16" s="874" t="n"/>
      <c r="F16" s="66">
        <f>SUM(F11:F15)</f>
        <v/>
      </c>
      <c r="G16" s="830">
        <f>F16/'Income Statement'!$E$34</f>
        <v/>
      </c>
      <c r="H16" s="830">
        <f>$F16/'Income Statement'!$E$7</f>
        <v/>
      </c>
      <c r="I16" s="67" t="n">
        <v>2021</v>
      </c>
      <c r="J16" s="19" t="n"/>
      <c r="K16" s="19" t="n"/>
      <c r="L16" s="19" t="n"/>
      <c r="M16" s="19" t="n"/>
      <c r="N16" s="19" t="n"/>
      <c r="O16" s="19" t="n"/>
      <c r="P16" s="19" t="n"/>
      <c r="Q16" s="19" t="n"/>
      <c r="R16" s="19" t="n"/>
      <c r="S16" s="19" t="n"/>
      <c r="T16" s="19" t="n"/>
      <c r="U16" s="19" t="n"/>
      <c r="V16" s="19" t="n"/>
      <c r="W16" s="19" t="n"/>
      <c r="X16" s="19" t="n"/>
      <c r="Y16" s="19" t="n"/>
      <c r="Z16" s="19" t="n"/>
    </row>
    <row r="17" ht="13.5" customHeight="1" s="844">
      <c r="A17" s="19" t="n"/>
      <c r="B17" s="19" t="n"/>
      <c r="C17" s="64" t="inlineStr">
        <is>
          <t>Enterprise Value (EUR mn)</t>
        </is>
      </c>
      <c r="D17" s="874" t="n"/>
      <c r="E17" s="874" t="n"/>
      <c r="F17" s="875">
        <f>F16/10^6</f>
        <v/>
      </c>
      <c r="G17" s="876" t="n"/>
      <c r="H17" s="70" t="n"/>
      <c r="I17" s="70" t="n"/>
      <c r="J17" s="19" t="n"/>
      <c r="K17" s="19" t="n"/>
      <c r="L17" s="19" t="n"/>
      <c r="M17" s="19" t="n"/>
      <c r="N17" s="19" t="n"/>
      <c r="O17" s="19" t="n"/>
      <c r="P17" s="19" t="n"/>
      <c r="Q17" s="19" t="n"/>
      <c r="R17" s="19" t="n"/>
      <c r="S17" s="19" t="n"/>
      <c r="T17" s="19" t="n"/>
      <c r="U17" s="19" t="n"/>
      <c r="V17" s="19" t="n"/>
      <c r="W17" s="19" t="n"/>
      <c r="X17" s="19" t="n"/>
      <c r="Y17" s="19" t="n"/>
      <c r="Z17" s="19" t="n"/>
    </row>
    <row r="18" ht="13.5" customHeight="1" s="844">
      <c r="A18" s="19" t="n"/>
      <c r="B18" s="19" t="n"/>
      <c r="C18" s="41" t="n"/>
      <c r="D18" s="877" t="n"/>
      <c r="E18" s="877" t="n"/>
      <c r="F18" s="72" t="n"/>
      <c r="G18" s="878"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ht="13.5" customHeight="1" s="844">
      <c r="A19" s="19" t="n"/>
      <c r="B19" s="45" t="inlineStr">
        <is>
          <t>N</t>
        </is>
      </c>
      <c r="C19" s="46" t="inlineStr">
        <is>
          <t>Football Field</t>
        </is>
      </c>
      <c r="D19" s="47" t="n"/>
      <c r="E19" s="47" t="n"/>
      <c r="F19" s="47" t="n"/>
      <c r="G19" s="47"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ht="13.5" customHeight="1" s="844">
      <c r="A20" s="19" t="n"/>
      <c r="B20" s="19" t="n"/>
      <c r="C20" s="44" t="inlineStr">
        <is>
          <t xml:space="preserve">Sensitivity </t>
        </is>
      </c>
      <c r="D20" s="74" t="n">
        <v>0.05</v>
      </c>
      <c r="E20" s="74" t="n">
        <v>0.05</v>
      </c>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ht="13.5" customHeight="1" s="844">
      <c r="A21" s="19" t="n"/>
      <c r="B21" s="19" t="n"/>
      <c r="C21" s="75" t="inlineStr">
        <is>
          <t xml:space="preserve">US$ mn </t>
        </is>
      </c>
      <c r="D21" s="75" t="inlineStr">
        <is>
          <t>Lower limit</t>
        </is>
      </c>
      <c r="E21" s="75" t="inlineStr">
        <is>
          <t>Upper limit</t>
        </is>
      </c>
      <c r="F21" s="75" t="inlineStr">
        <is>
          <t xml:space="preserve">Base Case </t>
        </is>
      </c>
      <c r="G21" s="20" t="inlineStr">
        <is>
          <t xml:space="preserve">Remarks </t>
        </is>
      </c>
      <c r="H21" s="19" t="n"/>
      <c r="I21" s="19" t="n"/>
      <c r="J21" s="19" t="n"/>
      <c r="K21" s="19" t="n"/>
      <c r="L21" s="19" t="n"/>
      <c r="M21" s="19" t="n"/>
      <c r="N21" s="19" t="n"/>
      <c r="O21" s="19" t="n"/>
      <c r="P21" s="19" t="n"/>
      <c r="Q21" s="19" t="n"/>
      <c r="R21" s="19" t="n"/>
      <c r="S21" s="19" t="n"/>
      <c r="T21" s="19" t="n"/>
      <c r="U21" s="19" t="n"/>
      <c r="V21" s="19" t="n"/>
      <c r="W21" s="19" t="n"/>
      <c r="X21" s="19" t="n"/>
      <c r="Y21" s="19" t="n"/>
      <c r="Z21" s="19" t="n"/>
    </row>
    <row r="22" ht="13.5" customHeight="1" s="844">
      <c r="A22" s="19" t="n"/>
      <c r="B22" s="76" t="n">
        <v>1</v>
      </c>
      <c r="C22" s="77" t="inlineStr">
        <is>
          <t xml:space="preserve">DCF as per Target Estimates </t>
        </is>
      </c>
      <c r="D22" s="879">
        <f>+F22*(1-$D$20)*IF(D8=1,1,D9)</f>
        <v/>
      </c>
      <c r="E22" s="879">
        <f>+F22*(1+$E$20)*IF(D8=1,1,D9)</f>
        <v/>
      </c>
      <c r="F22" s="879" t="n">
        <v>48.1894152586352</v>
      </c>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ht="13.5" customHeight="1" s="844">
      <c r="A23" s="19" t="n"/>
      <c r="B23" s="76" t="n">
        <v>2</v>
      </c>
      <c r="C23" s="77" t="inlineStr">
        <is>
          <t>DCF as per Ramjet Projections</t>
        </is>
      </c>
      <c r="D23" s="879">
        <f>+F23*(1-$D$20)*IF(D8=1,1,D9)</f>
        <v/>
      </c>
      <c r="E23" s="879">
        <f>+F23*(1+$E$20)*IF(D8=1,1,D9)</f>
        <v/>
      </c>
      <c r="F23" s="879" t="n">
        <v>48.5220361589183</v>
      </c>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ht="13.5" customHeight="1" s="844">
      <c r="A24" s="19" t="n"/>
      <c r="B24" s="76" t="n">
        <v>3</v>
      </c>
      <c r="C24" s="77" t="inlineStr">
        <is>
          <t>DCF as per Bear Case</t>
        </is>
      </c>
      <c r="D24" s="879">
        <f>+F24*(1-$D$20)*IF(D8=1,1,D9)</f>
        <v/>
      </c>
      <c r="E24" s="879">
        <f>+F24*(1+$E$20)*IF(D8=1,1,D9)</f>
        <v/>
      </c>
      <c r="F24" s="879" t="n">
        <v>41.4152222376495</v>
      </c>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ht="13.5" customHeight="1" s="844">
      <c r="A25" s="19" t="n"/>
      <c r="B25" s="76" t="n">
        <v>7</v>
      </c>
      <c r="C25" s="77" t="inlineStr">
        <is>
          <t>Trading Comps EV/Revenue</t>
        </is>
      </c>
      <c r="D25" s="879">
        <f>+F25*(1-$D$20)*IF(D8=1,1,D9)</f>
        <v/>
      </c>
      <c r="E25" s="879">
        <f>+F25*(1+$E$20)*IF(D8=1,1,D9)</f>
        <v/>
      </c>
      <c r="F25" s="879" t="n">
        <v>27.132626605293</v>
      </c>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ht="13.5" customHeight="1" s="844">
      <c r="A26" s="19" t="n"/>
      <c r="B26" s="76" t="n">
        <v>4</v>
      </c>
      <c r="C26" s="77" t="inlineStr">
        <is>
          <t>Trading Comps EV/EBITDA</t>
        </is>
      </c>
      <c r="D26" s="879">
        <f>+F26*(1-$D$20)*IF(D8=1,1,D9)</f>
        <v/>
      </c>
      <c r="E26" s="879">
        <f>+F26*(1+$E$20)*IF(D8=1,1,D9)</f>
        <v/>
      </c>
      <c r="F26" s="879" t="n">
        <v>35.1546903296019</v>
      </c>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ht="13.5" customHeight="1" s="844">
      <c r="A27" s="19" t="n"/>
      <c r="B27" s="76" t="n">
        <v>6</v>
      </c>
      <c r="C27" s="77" t="inlineStr">
        <is>
          <t>Transaction comps EV/Revenue</t>
        </is>
      </c>
      <c r="D27" s="879">
        <f>+F27*(1-$D$20)*IF(D8=1,1,D9)</f>
        <v/>
      </c>
      <c r="E27" s="879">
        <f>+F27*(1+$E$20)*IF(D8=1,1,D9)</f>
        <v/>
      </c>
      <c r="F27" s="879" t="n">
        <v>21.910633172976</v>
      </c>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ht="13.5" customHeight="1" s="844">
      <c r="A28" s="19" t="n"/>
      <c r="B28" s="76" t="n">
        <v>5</v>
      </c>
      <c r="C28" s="77" t="inlineStr">
        <is>
          <t>Transaction comps EV/EBITDA</t>
        </is>
      </c>
      <c r="D28" s="879">
        <f>+F28*(1-$D$20)*IF(D8=1,1,D9)</f>
        <v/>
      </c>
      <c r="E28" s="879">
        <f>+F28*(1+$E$20)*IF(D8=1,1,D9)</f>
        <v/>
      </c>
      <c r="F28" s="879" t="n">
        <v>38.03073899093</v>
      </c>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ht="13.5" customHeight="1" s="844">
      <c r="A29" s="19" t="n"/>
      <c r="B29" s="19" t="n"/>
      <c r="C29" s="19" t="n"/>
      <c r="D29" s="19" t="n"/>
      <c r="E29" s="19" t="n"/>
      <c r="F29" s="19" t="n"/>
      <c r="G29" s="19" t="n"/>
      <c r="H29" s="19" t="n"/>
      <c r="I29" s="19" t="n"/>
      <c r="J29" s="19" t="n"/>
      <c r="K29" s="20" t="inlineStr">
        <is>
          <t>(EUR Mn)</t>
        </is>
      </c>
      <c r="L29" s="19" t="n"/>
      <c r="M29" s="19" t="n"/>
      <c r="N29" s="19" t="n"/>
      <c r="O29" s="19" t="n"/>
      <c r="P29" s="19" t="n"/>
      <c r="Q29" s="19" t="n"/>
      <c r="R29" s="19" t="n"/>
      <c r="S29" s="19" t="n"/>
      <c r="T29" s="19" t="n"/>
      <c r="U29" s="19" t="n"/>
      <c r="V29" s="19" t="n"/>
      <c r="W29" s="19" t="n"/>
      <c r="X29" s="19" t="n"/>
      <c r="Y29" s="19" t="n"/>
      <c r="Z29" s="19" t="n"/>
    </row>
    <row r="30" ht="13.5" customHeight="1" s="844">
      <c r="A30" s="19" t="n"/>
      <c r="B30" s="19" t="n"/>
      <c r="C30" s="79" t="n"/>
      <c r="D30" s="868" t="n"/>
      <c r="E30" s="868" t="n"/>
      <c r="F30" s="868" t="n"/>
      <c r="G30" s="19" t="n"/>
      <c r="H30" s="19" t="n"/>
      <c r="I30" s="19" t="n"/>
      <c r="J30" s="19" t="n"/>
      <c r="K30" s="20" t="inlineStr">
        <is>
          <t>Sensitivity Analysis between Terminal growth Rate vs. WACC</t>
        </is>
      </c>
      <c r="L30" s="19" t="n"/>
      <c r="M30" s="19" t="n"/>
      <c r="N30" s="19" t="n"/>
      <c r="O30" s="19" t="n"/>
      <c r="P30" s="19" t="n"/>
      <c r="Q30" s="19" t="n"/>
      <c r="R30" s="19" t="n"/>
      <c r="S30" s="19" t="n"/>
      <c r="T30" s="19" t="n"/>
      <c r="U30" s="19" t="n"/>
      <c r="V30" s="19" t="n"/>
      <c r="W30" s="19" t="n"/>
      <c r="X30" s="19" t="n"/>
      <c r="Y30" s="19" t="n"/>
      <c r="Z30" s="19" t="n"/>
    </row>
    <row r="31" ht="13.5" customHeight="1" s="844">
      <c r="A31" s="19" t="n"/>
      <c r="B31" s="80" t="n"/>
      <c r="C31" s="81">
        <f>"Valuation Summary (Figures "&amp;E8&amp;")"</f>
        <v/>
      </c>
      <c r="D31" s="880" t="n"/>
      <c r="E31" s="880" t="n"/>
      <c r="F31" s="881" t="n"/>
      <c r="G31" s="19" t="n"/>
      <c r="H31" s="19" t="n"/>
      <c r="I31" s="19" t="n"/>
      <c r="J31" s="19" t="n"/>
      <c r="K31" s="19" t="n"/>
      <c r="L31" s="84" t="n"/>
      <c r="M31" s="85" t="inlineStr">
        <is>
          <t xml:space="preserve">Terminal Growth Rate </t>
        </is>
      </c>
      <c r="N31" s="86" t="n"/>
      <c r="O31" s="86" t="n"/>
      <c r="P31" s="86" t="n"/>
      <c r="Q31" s="86" t="n"/>
      <c r="R31" s="86" t="n"/>
      <c r="S31" s="86" t="n"/>
      <c r="T31" s="19" t="n"/>
      <c r="U31" s="19" t="n"/>
      <c r="V31" s="19" t="n"/>
      <c r="W31" s="19" t="n"/>
      <c r="X31" s="19" t="n"/>
      <c r="Y31" s="19" t="n"/>
      <c r="Z31" s="19" t="n"/>
    </row>
    <row r="32" ht="13.5" customHeight="1" s="844">
      <c r="A32" s="19" t="n"/>
      <c r="B32" s="87" t="n"/>
      <c r="C32" s="19" t="n"/>
      <c r="D32" s="19" t="n"/>
      <c r="E32" s="19" t="n"/>
      <c r="F32" s="88" t="n"/>
      <c r="G32" s="19" t="n"/>
      <c r="H32" s="19" t="n"/>
      <c r="I32" s="19" t="n"/>
      <c r="J32" s="19" t="n"/>
      <c r="K32" s="89" t="n"/>
      <c r="L32" s="882">
        <f>Assumptions!#REF!</f>
        <v/>
      </c>
      <c r="M32" s="91">
        <f>Assumptions!#REF!</f>
        <v/>
      </c>
      <c r="N32" s="91">
        <f>Assumptions!#REF!</f>
        <v/>
      </c>
      <c r="O32" s="91">
        <f>Assumptions!#REF!</f>
        <v/>
      </c>
      <c r="P32" s="91">
        <f>Assumptions!#REF!</f>
        <v/>
      </c>
      <c r="Q32" s="91">
        <f>Assumptions!#REF!</f>
        <v/>
      </c>
      <c r="R32" s="91">
        <f>Assumptions!#REF!</f>
        <v/>
      </c>
      <c r="S32" s="92">
        <f>Assumptions!#REF!</f>
        <v/>
      </c>
      <c r="T32" s="19" t="n"/>
      <c r="U32" s="19" t="n"/>
      <c r="V32" s="19" t="n"/>
      <c r="W32" s="19" t="n"/>
      <c r="X32" s="19" t="n"/>
      <c r="Y32" s="19" t="n"/>
      <c r="Z32" s="19" t="n"/>
    </row>
    <row r="33" ht="13.5" customHeight="1" s="844">
      <c r="A33" s="19" t="n"/>
      <c r="B33" s="87" t="n"/>
      <c r="C33" s="19" t="n"/>
      <c r="D33" s="19" t="n"/>
      <c r="E33" s="19" t="n"/>
      <c r="F33" s="88" t="n"/>
      <c r="G33" s="19" t="n"/>
      <c r="H33" s="19" t="n"/>
      <c r="I33" s="19" t="n"/>
      <c r="J33" s="19" t="n"/>
      <c r="K33" s="845" t="inlineStr">
        <is>
          <t>WACC</t>
        </is>
      </c>
      <c r="L33" s="93">
        <f>Assumptions!#REF!</f>
        <v/>
      </c>
      <c r="M33" s="883">
        <f>Assumptions!#REF!</f>
        <v/>
      </c>
      <c r="N33" s="884">
        <f>Assumptions!#REF!</f>
        <v/>
      </c>
      <c r="O33" s="884">
        <f>Assumptions!#REF!</f>
        <v/>
      </c>
      <c r="P33" s="884">
        <f>Assumptions!#REF!</f>
        <v/>
      </c>
      <c r="Q33" s="884">
        <f>Assumptions!#REF!</f>
        <v/>
      </c>
      <c r="R33" s="884">
        <f>Assumptions!#REF!</f>
        <v/>
      </c>
      <c r="S33" s="885">
        <f>Assumptions!#REF!</f>
        <v/>
      </c>
      <c r="T33" s="19" t="n"/>
      <c r="U33" s="19" t="n"/>
      <c r="V33" s="19" t="n"/>
      <c r="W33" s="19" t="n"/>
      <c r="X33" s="19" t="n"/>
      <c r="Y33" s="19" t="n"/>
      <c r="Z33" s="19" t="n"/>
    </row>
    <row r="34" ht="13.5" customHeight="1" s="844">
      <c r="A34" s="19" t="n"/>
      <c r="B34" s="87" t="n"/>
      <c r="C34" s="19" t="n"/>
      <c r="D34" s="19" t="n"/>
      <c r="E34" s="19" t="n"/>
      <c r="F34" s="88" t="n"/>
      <c r="G34" s="19" t="n"/>
      <c r="H34" s="19" t="n"/>
      <c r="I34" s="19" t="n"/>
      <c r="J34" s="19" t="n"/>
      <c r="K34" s="846" t="n"/>
      <c r="L34" s="93">
        <f>Assumptions!#REF!</f>
        <v/>
      </c>
      <c r="M34" s="886">
        <f>Assumptions!#REF!</f>
        <v/>
      </c>
      <c r="N34" s="867">
        <f>Assumptions!#REF!</f>
        <v/>
      </c>
      <c r="O34" s="867">
        <f>Assumptions!#REF!</f>
        <v/>
      </c>
      <c r="P34" s="867">
        <f>Assumptions!#REF!</f>
        <v/>
      </c>
      <c r="Q34" s="867">
        <f>Assumptions!#REF!</f>
        <v/>
      </c>
      <c r="R34" s="867">
        <f>Assumptions!#REF!</f>
        <v/>
      </c>
      <c r="S34" s="887">
        <f>Assumptions!#REF!</f>
        <v/>
      </c>
      <c r="T34" s="19" t="n"/>
      <c r="U34" s="19" t="n"/>
      <c r="V34" s="19" t="n"/>
      <c r="W34" s="19" t="n"/>
      <c r="X34" s="19" t="n"/>
      <c r="Y34" s="19" t="n"/>
      <c r="Z34" s="19" t="n"/>
    </row>
    <row r="35" ht="13.5" customHeight="1" s="844">
      <c r="A35" s="19" t="n"/>
      <c r="B35" s="87" t="n"/>
      <c r="C35" s="19" t="n"/>
      <c r="D35" s="19" t="n"/>
      <c r="E35" s="19" t="n"/>
      <c r="F35" s="88" t="n"/>
      <c r="G35" s="19" t="n"/>
      <c r="H35" s="19" t="n"/>
      <c r="I35" s="19" t="n"/>
      <c r="J35" s="19" t="n"/>
      <c r="K35" s="846" t="n"/>
      <c r="L35" s="93">
        <f>Assumptions!#REF!</f>
        <v/>
      </c>
      <c r="M35" s="886">
        <f>Assumptions!#REF!</f>
        <v/>
      </c>
      <c r="N35" s="867">
        <f>Assumptions!#REF!</f>
        <v/>
      </c>
      <c r="O35" s="867">
        <f>Assumptions!#REF!</f>
        <v/>
      </c>
      <c r="P35" s="867">
        <f>Assumptions!#REF!</f>
        <v/>
      </c>
      <c r="Q35" s="888">
        <f>Assumptions!#REF!</f>
        <v/>
      </c>
      <c r="R35" s="867">
        <f>Assumptions!#REF!</f>
        <v/>
      </c>
      <c r="S35" s="887">
        <f>Assumptions!#REF!</f>
        <v/>
      </c>
      <c r="T35" s="19" t="n"/>
      <c r="U35" s="19" t="n"/>
      <c r="V35" s="19" t="n"/>
      <c r="W35" s="19" t="n"/>
      <c r="X35" s="19" t="n"/>
      <c r="Y35" s="19" t="n"/>
      <c r="Z35" s="19" t="n"/>
    </row>
    <row r="36" ht="13.5" customHeight="1" s="844">
      <c r="A36" s="19" t="n"/>
      <c r="B36" s="87" t="n"/>
      <c r="C36" s="19" t="n"/>
      <c r="D36" s="19" t="n"/>
      <c r="E36" s="19" t="n"/>
      <c r="F36" s="88" t="n"/>
      <c r="G36" s="19" t="n"/>
      <c r="H36" s="19" t="n"/>
      <c r="I36" s="19" t="n"/>
      <c r="J36" s="19" t="n"/>
      <c r="K36" s="846" t="n"/>
      <c r="L36" s="93">
        <f>Assumptions!#REF!</f>
        <v/>
      </c>
      <c r="M36" s="886">
        <f>Assumptions!#REF!</f>
        <v/>
      </c>
      <c r="N36" s="867">
        <f>Assumptions!#REF!</f>
        <v/>
      </c>
      <c r="O36" s="867">
        <f>Assumptions!#REF!</f>
        <v/>
      </c>
      <c r="P36" s="867">
        <f>Assumptions!#REF!</f>
        <v/>
      </c>
      <c r="Q36" s="867">
        <f>Assumptions!#REF!</f>
        <v/>
      </c>
      <c r="R36" s="867">
        <f>Assumptions!#REF!</f>
        <v/>
      </c>
      <c r="S36" s="887">
        <f>Assumptions!#REF!</f>
        <v/>
      </c>
      <c r="T36" s="19" t="n"/>
      <c r="U36" s="19" t="n"/>
      <c r="V36" s="19" t="n"/>
      <c r="W36" s="19" t="n"/>
      <c r="X36" s="19" t="n"/>
      <c r="Y36" s="19" t="n"/>
      <c r="Z36" s="19" t="n"/>
    </row>
    <row r="37" ht="13.5" customHeight="1" s="844">
      <c r="A37" s="19" t="n"/>
      <c r="B37" s="87" t="n"/>
      <c r="C37" s="19" t="n"/>
      <c r="D37" s="19" t="n"/>
      <c r="E37" s="19" t="n"/>
      <c r="F37" s="88" t="n"/>
      <c r="G37" s="19" t="n"/>
      <c r="H37" s="19" t="n"/>
      <c r="I37" s="19" t="n"/>
      <c r="J37" s="19" t="n"/>
      <c r="K37" s="846" t="n"/>
      <c r="L37" s="100">
        <f>Assumptions!#REF!</f>
        <v/>
      </c>
      <c r="M37" s="889">
        <f>Assumptions!#REF!</f>
        <v/>
      </c>
      <c r="N37" s="890">
        <f>Assumptions!#REF!</f>
        <v/>
      </c>
      <c r="O37" s="890">
        <f>Assumptions!#REF!</f>
        <v/>
      </c>
      <c r="P37" s="890">
        <f>Assumptions!#REF!</f>
        <v/>
      </c>
      <c r="Q37" s="890">
        <f>Assumptions!#REF!</f>
        <v/>
      </c>
      <c r="R37" s="890">
        <f>Assumptions!#REF!</f>
        <v/>
      </c>
      <c r="S37" s="891">
        <f>Assumptions!#REF!</f>
        <v/>
      </c>
      <c r="T37" s="19" t="n"/>
      <c r="U37" s="19" t="n"/>
      <c r="V37" s="19" t="n"/>
      <c r="W37" s="19" t="n"/>
      <c r="X37" s="19" t="n"/>
      <c r="Y37" s="19" t="n"/>
      <c r="Z37" s="19" t="n"/>
    </row>
    <row r="38" ht="13.5" customHeight="1" s="844">
      <c r="A38" s="19" t="n"/>
      <c r="B38" s="87" t="n"/>
      <c r="C38" s="19" t="n"/>
      <c r="D38" s="19" t="n"/>
      <c r="E38" s="19" t="n"/>
      <c r="F38" s="88"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ht="13.5" customHeight="1" s="844">
      <c r="A39" s="19" t="n"/>
      <c r="B39" s="87" t="n"/>
      <c r="C39" s="19" t="n"/>
      <c r="D39" s="19" t="n"/>
      <c r="E39" s="19" t="n"/>
      <c r="F39" s="88" t="n"/>
      <c r="G39" s="19" t="n"/>
      <c r="H39" s="19" t="n"/>
      <c r="I39" s="19" t="n"/>
      <c r="J39" s="19" t="n"/>
      <c r="K39" s="20" t="inlineStr">
        <is>
          <t>(USD Mn)</t>
        </is>
      </c>
      <c r="L39" s="19" t="n"/>
      <c r="M39" s="19" t="n"/>
      <c r="N39" s="19" t="n"/>
      <c r="O39" s="19" t="n"/>
      <c r="P39" s="19" t="n"/>
      <c r="Q39" s="19" t="n"/>
      <c r="R39" s="19" t="n"/>
      <c r="S39" s="19" t="n"/>
      <c r="T39" s="19" t="n"/>
      <c r="U39" s="19" t="n"/>
      <c r="V39" s="19" t="n"/>
      <c r="W39" s="19" t="n"/>
      <c r="X39" s="19" t="n"/>
      <c r="Y39" s="19" t="n"/>
      <c r="Z39" s="19" t="n"/>
    </row>
    <row r="40" ht="13.5" customHeight="1" s="844">
      <c r="A40" s="19" t="n"/>
      <c r="B40" s="87" t="n"/>
      <c r="C40" s="19" t="n"/>
      <c r="D40" s="19" t="n"/>
      <c r="E40" s="19" t="n"/>
      <c r="F40" s="88" t="n"/>
      <c r="G40" s="19" t="n"/>
      <c r="H40" s="19" t="n"/>
      <c r="I40" s="19" t="n"/>
      <c r="J40" s="19" t="n"/>
      <c r="L40" s="84" t="n"/>
      <c r="M40" s="85" t="inlineStr">
        <is>
          <t xml:space="preserve">Terminal Growth Rate </t>
        </is>
      </c>
      <c r="N40" s="86" t="n"/>
      <c r="O40" s="86" t="n"/>
      <c r="P40" s="86" t="n"/>
      <c r="Q40" s="86" t="n"/>
      <c r="R40" s="86" t="n"/>
      <c r="S40" s="86" t="n"/>
      <c r="T40" s="19" t="n"/>
      <c r="U40" s="19" t="n"/>
      <c r="V40" s="19" t="n"/>
      <c r="W40" s="19" t="n"/>
      <c r="X40" s="19" t="n"/>
      <c r="Y40" s="19" t="n"/>
      <c r="Z40" s="19" t="n"/>
    </row>
    <row r="41" ht="13.5" customHeight="1" s="844">
      <c r="A41" s="19" t="n"/>
      <c r="B41" s="87" t="n"/>
      <c r="C41" s="19" t="n"/>
      <c r="D41" s="19" t="n"/>
      <c r="E41" s="19" t="n"/>
      <c r="F41" s="88" t="n"/>
      <c r="G41" s="19" t="n"/>
      <c r="H41" s="19" t="n"/>
      <c r="I41" s="19" t="n"/>
      <c r="J41" s="19" t="n"/>
      <c r="K41" s="89" t="n"/>
      <c r="L41" s="882">
        <f>L32*$D$9</f>
        <v/>
      </c>
      <c r="M41" s="892">
        <f>M32</f>
        <v/>
      </c>
      <c r="N41" s="892">
        <f>N32</f>
        <v/>
      </c>
      <c r="O41" s="892">
        <f>O32</f>
        <v/>
      </c>
      <c r="P41" s="892">
        <f>P32</f>
        <v/>
      </c>
      <c r="Q41" s="892">
        <f>Q32</f>
        <v/>
      </c>
      <c r="R41" s="892">
        <f>R32</f>
        <v/>
      </c>
      <c r="S41" s="892">
        <f>S32</f>
        <v/>
      </c>
      <c r="T41" s="19" t="n"/>
      <c r="U41" s="19" t="n"/>
      <c r="V41" s="19" t="n"/>
      <c r="W41" s="19" t="n"/>
      <c r="X41" s="19" t="n"/>
      <c r="Y41" s="19" t="n"/>
      <c r="Z41" s="19" t="n"/>
    </row>
    <row r="42" ht="13.5" customHeight="1" s="844">
      <c r="A42" s="19" t="n"/>
      <c r="B42" s="87" t="n"/>
      <c r="C42" s="19" t="n"/>
      <c r="D42" s="19" t="n"/>
      <c r="E42" s="19" t="n"/>
      <c r="F42" s="88" t="n"/>
      <c r="G42" s="19" t="n"/>
      <c r="H42" s="19" t="n"/>
      <c r="I42" s="19" t="n"/>
      <c r="J42" s="19" t="n"/>
      <c r="K42" s="845" t="inlineStr">
        <is>
          <t>WACC</t>
        </is>
      </c>
      <c r="L42" s="105">
        <f>L33</f>
        <v/>
      </c>
      <c r="M42" s="893">
        <f>M33*$D$9</f>
        <v/>
      </c>
      <c r="N42" s="894">
        <f>N33*$D$9</f>
        <v/>
      </c>
      <c r="O42" s="894">
        <f>O33*$D$9</f>
        <v/>
      </c>
      <c r="P42" s="894">
        <f>P33*$D$9</f>
        <v/>
      </c>
      <c r="Q42" s="894">
        <f>Q33*$D$9</f>
        <v/>
      </c>
      <c r="R42" s="894">
        <f>R33*$D$9</f>
        <v/>
      </c>
      <c r="S42" s="895">
        <f>S33*$D$9</f>
        <v/>
      </c>
      <c r="T42" s="19" t="n"/>
      <c r="U42" s="19" t="n"/>
      <c r="V42" s="19" t="n"/>
      <c r="W42" s="19" t="n"/>
      <c r="X42" s="19" t="n"/>
      <c r="Y42" s="19" t="n"/>
      <c r="Z42" s="19" t="n"/>
    </row>
    <row r="43" ht="13.5" customHeight="1" s="844">
      <c r="A43" s="19" t="n"/>
      <c r="B43" s="87" t="n"/>
      <c r="C43" s="19" t="n"/>
      <c r="D43" s="19" t="n"/>
      <c r="E43" s="19" t="n"/>
      <c r="F43" s="88" t="n"/>
      <c r="G43" s="19" t="n"/>
      <c r="H43" s="19" t="n"/>
      <c r="I43" s="19" t="n"/>
      <c r="J43" s="19" t="n"/>
      <c r="K43" s="846" t="n"/>
      <c r="L43" s="105">
        <f>L34</f>
        <v/>
      </c>
      <c r="M43" s="896">
        <f>M34*$D$9</f>
        <v/>
      </c>
      <c r="N43" s="897">
        <f>N34*$D$9</f>
        <v/>
      </c>
      <c r="O43" s="897">
        <f>O34*$D$9</f>
        <v/>
      </c>
      <c r="P43" s="897">
        <f>P34*$D$9</f>
        <v/>
      </c>
      <c r="Q43" s="897">
        <f>Q34*$D$9</f>
        <v/>
      </c>
      <c r="R43" s="897">
        <f>R34*$D$9</f>
        <v/>
      </c>
      <c r="S43" s="898">
        <f>S34*$D$9</f>
        <v/>
      </c>
      <c r="T43" s="19" t="n"/>
      <c r="U43" s="19" t="n"/>
      <c r="V43" s="19" t="n"/>
      <c r="W43" s="19" t="n"/>
      <c r="X43" s="19" t="n"/>
      <c r="Y43" s="19" t="n"/>
      <c r="Z43" s="19" t="n"/>
    </row>
    <row r="44" ht="13.5" customHeight="1" s="844">
      <c r="A44" s="19" t="n"/>
      <c r="B44" s="87" t="n"/>
      <c r="C44" s="19" t="n"/>
      <c r="D44" s="19" t="n"/>
      <c r="E44" s="19" t="n"/>
      <c r="F44" s="88" t="n"/>
      <c r="G44" s="19" t="n"/>
      <c r="H44" s="19" t="n"/>
      <c r="I44" s="19" t="n"/>
      <c r="J44" s="19" t="n"/>
      <c r="K44" s="846" t="n"/>
      <c r="L44" s="105">
        <f>L35</f>
        <v/>
      </c>
      <c r="M44" s="896">
        <f>M35*$D$9</f>
        <v/>
      </c>
      <c r="N44" s="897">
        <f>N35*$D$9</f>
        <v/>
      </c>
      <c r="O44" s="897">
        <f>O35*$D$9</f>
        <v/>
      </c>
      <c r="P44" s="897">
        <f>P35*$D$9</f>
        <v/>
      </c>
      <c r="Q44" s="899">
        <f>Q35*$D$9</f>
        <v/>
      </c>
      <c r="R44" s="897">
        <f>R35*$D$9</f>
        <v/>
      </c>
      <c r="S44" s="898">
        <f>S35*$D$9</f>
        <v/>
      </c>
      <c r="T44" s="19" t="n"/>
      <c r="U44" s="19" t="n"/>
      <c r="V44" s="19" t="n"/>
      <c r="W44" s="19" t="n"/>
      <c r="X44" s="19" t="n"/>
      <c r="Y44" s="19" t="n"/>
      <c r="Z44" s="19" t="n"/>
    </row>
    <row r="45" ht="13.5" customHeight="1" s="844">
      <c r="A45" s="19" t="n"/>
      <c r="B45" s="87" t="n"/>
      <c r="C45" s="19" t="n"/>
      <c r="D45" s="19" t="n"/>
      <c r="E45" s="19" t="n"/>
      <c r="F45" s="88" t="n"/>
      <c r="G45" s="19" t="n"/>
      <c r="H45" s="19" t="n"/>
      <c r="I45" s="19" t="n"/>
      <c r="J45" s="19" t="n"/>
      <c r="K45" s="846" t="n"/>
      <c r="L45" s="105">
        <f>L36</f>
        <v/>
      </c>
      <c r="M45" s="896">
        <f>M36*$D$9</f>
        <v/>
      </c>
      <c r="N45" s="897">
        <f>N36*$D$9</f>
        <v/>
      </c>
      <c r="O45" s="897">
        <f>O36*$D$9</f>
        <v/>
      </c>
      <c r="P45" s="897">
        <f>P36*$D$9</f>
        <v/>
      </c>
      <c r="Q45" s="897">
        <f>Q36*$D$9</f>
        <v/>
      </c>
      <c r="R45" s="897">
        <f>R36*$D$9</f>
        <v/>
      </c>
      <c r="S45" s="898">
        <f>S36*$D$9</f>
        <v/>
      </c>
      <c r="T45" s="19" t="n"/>
      <c r="U45" s="19" t="n"/>
      <c r="V45" s="19" t="n"/>
      <c r="W45" s="19" t="n"/>
      <c r="X45" s="19" t="n"/>
      <c r="Y45" s="19" t="n"/>
      <c r="Z45" s="19" t="n"/>
    </row>
    <row r="46" ht="13.5" customHeight="1" s="844">
      <c r="A46" s="19" t="n"/>
      <c r="B46" s="87" t="n"/>
      <c r="C46" s="19" t="n"/>
      <c r="D46" s="19" t="n"/>
      <c r="E46" s="19" t="n"/>
      <c r="F46" s="88" t="n"/>
      <c r="G46" s="19" t="n"/>
      <c r="H46" s="19" t="n"/>
      <c r="I46" s="19" t="n"/>
      <c r="J46" s="19" t="n"/>
      <c r="K46" s="846" t="n"/>
      <c r="L46" s="113">
        <f>L37</f>
        <v/>
      </c>
      <c r="M46" s="900">
        <f>M37*$D$9</f>
        <v/>
      </c>
      <c r="N46" s="901">
        <f>N37*$D$9</f>
        <v/>
      </c>
      <c r="O46" s="901">
        <f>O37*$D$9</f>
        <v/>
      </c>
      <c r="P46" s="901">
        <f>P37*$D$9</f>
        <v/>
      </c>
      <c r="Q46" s="901">
        <f>Q37*$D$9</f>
        <v/>
      </c>
      <c r="R46" s="901">
        <f>R37*$D$9</f>
        <v/>
      </c>
      <c r="S46" s="902">
        <f>S37*$D$9</f>
        <v/>
      </c>
      <c r="T46" s="19" t="n"/>
      <c r="U46" s="19" t="n"/>
      <c r="V46" s="19" t="n"/>
      <c r="W46" s="19" t="n"/>
      <c r="X46" s="19" t="n"/>
      <c r="Y46" s="19" t="n"/>
      <c r="Z46" s="19" t="n"/>
    </row>
    <row r="47" ht="13.5" customHeight="1" s="844">
      <c r="A47" s="19" t="n"/>
      <c r="B47" s="87" t="n"/>
      <c r="C47" s="19" t="n"/>
      <c r="D47" s="19" t="n"/>
      <c r="E47" s="19" t="n"/>
      <c r="F47" s="88" t="n"/>
      <c r="G47" s="19" t="n"/>
      <c r="H47" s="19" t="n"/>
      <c r="I47" s="19" t="n"/>
      <c r="J47" s="117" t="n"/>
      <c r="K47" s="19" t="n"/>
      <c r="L47" s="19" t="n"/>
      <c r="M47" s="19" t="n"/>
      <c r="N47" s="19" t="n"/>
      <c r="O47" s="19" t="n"/>
      <c r="P47" s="19" t="n"/>
      <c r="Q47" s="19" t="n"/>
      <c r="R47" s="19" t="n"/>
      <c r="S47" s="19" t="n"/>
      <c r="T47" s="19" t="n"/>
      <c r="U47" s="19" t="n"/>
      <c r="V47" s="19" t="n"/>
      <c r="W47" s="19" t="n"/>
      <c r="X47" s="19" t="n"/>
      <c r="Y47" s="19" t="n"/>
      <c r="Z47" s="19" t="n"/>
    </row>
    <row r="48" ht="13.5" customHeight="1" s="844">
      <c r="A48" s="19" t="n"/>
      <c r="B48" s="87" t="n"/>
      <c r="C48" s="19" t="n"/>
      <c r="D48" s="19" t="n"/>
      <c r="E48" s="19" t="n"/>
      <c r="F48" s="88" t="n"/>
      <c r="G48" s="19" t="n"/>
      <c r="H48" s="19" t="n"/>
      <c r="I48" s="19" t="n"/>
      <c r="J48" s="117" t="n"/>
      <c r="K48" s="19" t="n"/>
      <c r="L48" s="19" t="n"/>
      <c r="M48" s="19" t="n"/>
      <c r="N48" s="19" t="n"/>
      <c r="O48" s="19" t="n"/>
      <c r="P48" s="19" t="n"/>
      <c r="Q48" s="19" t="n"/>
      <c r="R48" s="19" t="n"/>
      <c r="S48" s="19" t="n"/>
      <c r="T48" s="19" t="n"/>
      <c r="U48" s="19" t="n"/>
      <c r="V48" s="19" t="n"/>
      <c r="W48" s="19" t="n"/>
      <c r="X48" s="19" t="n"/>
      <c r="Y48" s="19" t="n"/>
      <c r="Z48" s="19" t="n"/>
    </row>
    <row r="49" ht="13.5" customHeight="1" s="844">
      <c r="A49" s="19" t="n"/>
      <c r="B49" s="87" t="n"/>
      <c r="C49" s="19" t="n"/>
      <c r="D49" s="19" t="n"/>
      <c r="E49" s="19" t="n"/>
      <c r="F49" s="88" t="n"/>
      <c r="G49" s="19" t="n"/>
      <c r="H49" s="19" t="n"/>
      <c r="I49" s="19" t="n"/>
      <c r="J49" s="117" t="n"/>
      <c r="K49" s="19" t="n"/>
      <c r="L49" s="19" t="n"/>
      <c r="M49" s="19" t="n"/>
      <c r="N49" s="19" t="n"/>
      <c r="O49" s="19" t="n"/>
      <c r="P49" s="19" t="n"/>
      <c r="Q49" s="19" t="n"/>
      <c r="R49" s="19" t="n"/>
      <c r="S49" s="19" t="n"/>
      <c r="T49" s="19" t="n"/>
      <c r="U49" s="19" t="n"/>
      <c r="V49" s="19" t="n"/>
      <c r="W49" s="19" t="n"/>
      <c r="X49" s="19" t="n"/>
      <c r="Y49" s="19" t="n"/>
      <c r="Z49" s="19" t="n"/>
    </row>
    <row r="50" ht="13.5" customHeight="1" s="844">
      <c r="A50" s="19" t="n"/>
      <c r="B50" s="87" t="n"/>
      <c r="C50" s="19" t="n"/>
      <c r="D50" s="19" t="n"/>
      <c r="E50" s="19" t="n"/>
      <c r="F50" s="88" t="n"/>
      <c r="G50" s="19" t="n"/>
      <c r="H50" s="19" t="n"/>
      <c r="I50" s="19" t="n"/>
      <c r="J50" s="117" t="n"/>
      <c r="K50" s="19" t="n"/>
      <c r="L50" s="19" t="n"/>
      <c r="M50" s="19" t="n"/>
      <c r="N50" s="19" t="n"/>
      <c r="O50" s="19" t="n"/>
      <c r="P50" s="19" t="n"/>
      <c r="Q50" s="19" t="n"/>
      <c r="R50" s="19" t="n"/>
      <c r="S50" s="19" t="n"/>
      <c r="T50" s="19" t="n"/>
      <c r="U50" s="19" t="n"/>
      <c r="V50" s="19" t="n"/>
      <c r="W50" s="19" t="n"/>
      <c r="X50" s="19" t="n"/>
      <c r="Y50" s="19" t="n"/>
      <c r="Z50" s="19" t="n"/>
    </row>
    <row r="51" ht="13.5" customHeight="1" s="844">
      <c r="A51" s="19" t="n"/>
      <c r="B51" s="87" t="n"/>
      <c r="C51" s="19" t="n"/>
      <c r="D51" s="19" t="n"/>
      <c r="E51" s="19" t="n"/>
      <c r="F51" s="88" t="n"/>
      <c r="G51" s="19" t="n"/>
      <c r="H51" s="19" t="n"/>
      <c r="I51" s="19" t="n"/>
      <c r="J51" s="117" t="n"/>
      <c r="K51" s="19" t="n"/>
      <c r="L51" s="19" t="n"/>
      <c r="M51" s="19" t="n"/>
      <c r="N51" s="19" t="n"/>
      <c r="O51" s="19" t="n"/>
      <c r="P51" s="19" t="n"/>
      <c r="Q51" s="19" t="n"/>
      <c r="R51" s="19" t="n"/>
      <c r="S51" s="19" t="n"/>
      <c r="T51" s="19" t="n"/>
      <c r="U51" s="19" t="n"/>
      <c r="V51" s="19" t="n"/>
      <c r="W51" s="19" t="n"/>
      <c r="X51" s="19" t="n"/>
      <c r="Y51" s="19" t="n"/>
      <c r="Z51" s="19" t="n"/>
    </row>
    <row r="52" ht="13.5" customHeight="1" s="844">
      <c r="A52" s="19" t="n"/>
      <c r="B52" s="87" t="n"/>
      <c r="C52" s="19" t="n"/>
      <c r="D52" s="19" t="n"/>
      <c r="E52" s="19" t="n"/>
      <c r="F52" s="88" t="n"/>
      <c r="G52" s="19" t="n"/>
      <c r="H52" s="19" t="n"/>
      <c r="I52" s="19" t="n"/>
      <c r="J52" s="117" t="n"/>
      <c r="K52" s="19" t="n"/>
      <c r="L52" s="19" t="n"/>
      <c r="M52" s="19" t="n"/>
      <c r="N52" s="19" t="n"/>
      <c r="O52" s="19" t="n"/>
      <c r="P52" s="19" t="n"/>
      <c r="Q52" s="19" t="n"/>
      <c r="R52" s="19" t="n"/>
      <c r="S52" s="19" t="n"/>
      <c r="T52" s="19" t="n"/>
      <c r="U52" s="19" t="n"/>
      <c r="V52" s="19" t="n"/>
      <c r="W52" s="19" t="n"/>
      <c r="X52" s="19" t="n"/>
      <c r="Y52" s="19" t="n"/>
      <c r="Z52" s="19" t="n"/>
    </row>
    <row r="53" ht="13.5" customHeight="1" s="844">
      <c r="A53" s="19" t="n"/>
      <c r="B53" s="87" t="n"/>
      <c r="C53" s="19" t="n"/>
      <c r="D53" s="19" t="n"/>
      <c r="E53" s="19" t="n"/>
      <c r="F53" s="88"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ht="13.5" customHeight="1" s="844">
      <c r="A54" s="19" t="n"/>
      <c r="B54" s="87" t="n"/>
      <c r="C54" s="19" t="n"/>
      <c r="D54" s="19" t="n"/>
      <c r="E54" s="19" t="n"/>
      <c r="F54" s="88"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ht="13.5" customHeight="1" s="844">
      <c r="A55" s="19" t="n"/>
      <c r="B55" s="87" t="n"/>
      <c r="C55" s="19" t="n"/>
      <c r="D55" s="19" t="n"/>
      <c r="E55" s="19" t="n"/>
      <c r="F55" s="88"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ht="13.5" customHeight="1" s="844">
      <c r="A56" s="19" t="n"/>
      <c r="B56" s="118" t="n"/>
      <c r="C56" s="119" t="n"/>
      <c r="D56" s="119" t="n"/>
      <c r="E56" s="119" t="n"/>
      <c r="F56" s="120"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ht="13.5" customHeight="1" s="844">
      <c r="A57" s="19" t="n"/>
      <c r="B57" s="19" t="n"/>
      <c r="C57" s="19"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ht="13.5" customHeight="1" s="844">
      <c r="A58" s="19" t="n"/>
      <c r="B58" s="19" t="n"/>
      <c r="C58" s="19" t="n"/>
      <c r="D58" s="19"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ht="13.5" customHeight="1" s="844">
      <c r="A59" s="19" t="n"/>
      <c r="B59" s="19" t="n"/>
      <c r="C59" s="19"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ht="13.5" customHeight="1" s="844">
      <c r="A60" s="19" t="n"/>
      <c r="B60" s="19" t="n"/>
      <c r="C60" s="19" t="n"/>
      <c r="D60" s="19"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ht="13.5" customHeight="1" s="844">
      <c r="A61" s="19" t="n"/>
      <c r="B61" s="19"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ht="13.5" customHeight="1" s="844">
      <c r="A62" s="19" t="n"/>
      <c r="B62" s="19"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ht="13.5" customHeight="1" s="844">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ht="13.5" customHeight="1" s="844">
      <c r="A64" s="19" t="n"/>
      <c r="B64" s="19"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ht="13.5" customHeight="1" s="844">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ht="13.5" customHeight="1" s="844">
      <c r="A66" s="19" t="n"/>
      <c r="B66" s="19"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ht="13.5" customHeight="1" s="844">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ht="13.5" customHeight="1" s="844">
      <c r="A68" s="19" t="n"/>
      <c r="B68" s="19"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ht="13.5" customHeight="1" s="844">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ht="13.5" customHeight="1" s="844">
      <c r="A70" s="19"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ht="13.5" customHeight="1" s="844">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ht="13.5" customHeight="1" s="844">
      <c r="A72" s="19"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ht="13.5" customHeight="1" s="844">
      <c r="A73" s="19"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ht="13.5" customHeight="1" s="844">
      <c r="A74" s="19" t="n"/>
      <c r="B74" s="19"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ht="13.5" customHeight="1" s="844">
      <c r="A75" s="19"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ht="13.5" customHeight="1" s="844">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ht="13.5" customHeight="1" s="844">
      <c r="A77" s="19"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ht="13.5" customHeight="1" s="844">
      <c r="A78" s="19" t="n"/>
      <c r="B78" s="19"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ht="13.5" customHeight="1" s="844">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ht="13.5" customHeight="1" s="844">
      <c r="A80" s="19" t="n"/>
      <c r="B80" s="19"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ht="13.5" customHeight="1" s="844">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ht="13.5" customHeight="1" s="844">
      <c r="A82" s="19" t="n"/>
      <c r="B82" s="19"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ht="13.5" customHeight="1" s="844">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ht="13.5" customHeight="1" s="844">
      <c r="A84" s="19" t="n"/>
      <c r="B84" s="19"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ht="13.5" customHeight="1" s="844">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ht="13.5" customHeight="1" s="844">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ht="13.5" customHeight="1" s="844">
      <c r="A87" s="19"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ht="13.5" customHeight="1" s="844">
      <c r="A88" s="19" t="n"/>
      <c r="B88" s="19"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ht="13.5" customHeight="1" s="844">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ht="13.5" customHeight="1" s="844">
      <c r="A90" s="19" t="n"/>
      <c r="B90" s="19"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ht="13.5" customHeight="1" s="844">
      <c r="A91" s="19"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ht="13.5" customHeight="1" s="844">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ht="13.5" customHeight="1" s="844">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ht="13.5" customHeight="1" s="844">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ht="13.5" customHeight="1" s="844">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ht="13.5" customHeight="1" s="844">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ht="13.5" customHeight="1" s="84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ht="13.5" customHeight="1" s="844">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ht="13.5" customHeight="1" s="84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ht="13.5" customHeight="1" s="844">
      <c r="A100" s="19"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ht="13.5" customHeight="1" s="844">
      <c r="A101" s="19"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ht="13.5" customHeight="1" s="84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ht="13.5" customHeight="1" s="844">
      <c r="A103" s="19"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ht="13.5" customHeight="1" s="844">
      <c r="A104" s="19"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ht="13.5" customHeight="1" s="84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ht="13.5" customHeight="1" s="844">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ht="13.5" customHeight="1" s="844">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ht="13.5" customHeight="1" s="84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ht="13.5" customHeight="1" s="844">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ht="13.5" customHeight="1" s="84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ht="13.5" customHeight="1" s="844">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ht="13.5" customHeight="1" s="844">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ht="13.5" customHeight="1" s="84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ht="13.5" customHeight="1" s="844">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ht="13.5" customHeight="1" s="84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ht="13.5" customHeight="1" s="844">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ht="13.5" customHeight="1" s="844">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ht="13.5" customHeight="1" s="844">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ht="13.5" customHeight="1" s="844">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ht="13.5" customHeight="1" s="844">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ht="13.5" customHeight="1" s="844">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ht="13.5" customHeight="1" s="844">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ht="13.5" customHeight="1" s="844">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ht="13.5" customHeight="1" s="84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ht="13.5" customHeight="1" s="84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ht="13.5" customHeight="1" s="844">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ht="13.5" customHeight="1" s="844">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ht="13.5" customHeight="1" s="84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ht="13.5" customHeight="1" s="844">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ht="13.5" customHeight="1" s="844">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ht="13.5" customHeight="1" s="84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ht="13.5" customHeight="1" s="844">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ht="13.5" customHeight="1" s="84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ht="13.5" customHeight="1" s="84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ht="13.5" customHeight="1" s="844">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ht="13.5" customHeight="1" s="84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ht="13.5" customHeight="1" s="844">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ht="13.5" customHeight="1" s="844">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ht="13.5" customHeight="1" s="844">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ht="13.5" customHeight="1" s="84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ht="13.5" customHeight="1" s="844">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ht="13.5" customHeight="1" s="844">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ht="13.5" customHeight="1" s="84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ht="13.5" customHeight="1" s="8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ht="13.5" customHeight="1" s="844">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ht="13.5" customHeight="1" s="844">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ht="13.5" customHeight="1" s="84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ht="13.5" customHeight="1" s="844">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ht="13.5" customHeight="1" s="844">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ht="13.5" customHeight="1" s="84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ht="13.5" customHeight="1" s="844">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ht="13.5" customHeight="1" s="844">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ht="13.5" customHeight="1" s="84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ht="13.5" customHeight="1" s="84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ht="13.5" customHeight="1" s="844">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ht="13.5" customHeight="1" s="84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ht="13.5" customHeight="1" s="844">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ht="13.5" customHeight="1" s="844">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ht="13.5" customHeight="1" s="844">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ht="13.5" customHeight="1" s="84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ht="13.5" customHeight="1" s="844">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ht="13.5" customHeight="1" s="844">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ht="13.5" customHeight="1" s="84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ht="13.5" customHeight="1" s="84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ht="13.5" customHeight="1" s="844">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ht="13.5" customHeight="1" s="84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ht="13.5" customHeight="1" s="844">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ht="13.5" customHeight="1" s="844">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ht="13.5" customHeight="1" s="84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ht="13.5" customHeight="1" s="844">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ht="13.5" customHeight="1" s="844">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ht="13.5" customHeight="1" s="844">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ht="13.5" customHeight="1" s="844">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ht="13.5" customHeight="1" s="84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ht="13.5" customHeight="1" s="844">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ht="13.5" customHeight="1" s="844">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ht="13.5" customHeight="1" s="84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ht="13.5" customHeight="1" s="844">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ht="13.5" customHeight="1" s="844">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ht="13.5" customHeight="1" s="84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ht="13.5" customHeight="1" s="844">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ht="13.5" customHeight="1" s="844">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ht="13.5" customHeight="1" s="84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ht="13.5" customHeight="1" s="84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ht="13.5" customHeight="1" s="84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ht="13.5" customHeight="1" s="844">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ht="13.5" customHeight="1" s="844">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ht="13.5" customHeight="1" s="84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ht="13.5" customHeight="1" s="844">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ht="13.5" customHeight="1" s="844">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ht="13.5" customHeight="1" s="844">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ht="13.5" customHeight="1" s="84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ht="13.5" customHeight="1" s="844">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ht="13.5" customHeight="1" s="84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ht="13.5" customHeight="1" s="84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ht="13.5" customHeight="1" s="844">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ht="13.5" customHeight="1" s="844">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ht="13.5" customHeight="1" s="84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ht="13.5" customHeight="1" s="844">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ht="13.5" customHeight="1" s="844">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ht="13.5" customHeight="1" s="844">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ht="13.5" customHeight="1" s="844">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ht="13.5" customHeight="1" s="84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ht="13.5" customHeight="1" s="84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ht="13.5" customHeight="1" s="844">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ht="13.5" customHeight="1" s="844">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ht="13.5" customHeight="1" s="84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ht="13.5" customHeight="1" s="844">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ht="13.5" customHeight="1" s="844">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ht="13.5" customHeight="1" s="844">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ht="13.5" customHeight="1" s="844">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ht="13.5" customHeight="1" s="84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ht="13.5" customHeight="1" s="844">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ht="13.5" customHeight="1" s="84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ht="13.5" customHeight="1" s="844">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ht="13.5" customHeight="1" s="844">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ht="13.5" customHeight="1" s="844">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ht="13.5" customHeight="1" s="844">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ht="13.5" customHeight="1" s="84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ht="13.5" customHeight="1" s="844">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ht="13.5" customHeight="1" s="844">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ht="13.5" customHeight="1" s="84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ht="13.5" customHeight="1" s="844">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ht="13.5" customHeight="1" s="84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ht="13.5" customHeight="1" s="84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ht="13.5" customHeight="1" s="844">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ht="13.5" customHeight="1" s="844">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ht="13.5" customHeight="1" s="84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ht="13.5" customHeight="1" s="844">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ht="13.5" customHeight="1" s="84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ht="13.5" customHeight="1" s="844">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ht="13.5" customHeight="1" s="844">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ht="13.5" customHeight="1" s="84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ht="13.5" customHeight="1" s="84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ht="13.5" customHeight="1" s="844">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ht="13.5" customHeight="1" s="84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ht="13.5" customHeight="1" s="844">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ht="13.5" customHeight="1" s="844">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ht="13.5" customHeight="1" s="84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ht="13.5" customHeight="1" s="844">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ht="13.5" customHeight="1" s="84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ht="13.5" customHeight="1" s="844">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ht="13.5" customHeight="1" s="84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ht="13.5" customHeight="1" s="8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ht="13.5" customHeight="1" s="84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ht="13.5" customHeight="1" s="844">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ht="13.5" customHeight="1" s="844">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ht="13.5" customHeight="1" s="844">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ht="13.5" customHeight="1" s="844">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ht="13.5" customHeight="1" s="844">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ht="13.5" customHeight="1" s="84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ht="13.5" customHeight="1" s="844">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ht="13.5" customHeight="1" s="844">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ht="13.5" customHeight="1" s="84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ht="13.5" customHeight="1" s="844">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ht="13.5" customHeight="1" s="84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ht="13.5" customHeight="1" s="844">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ht="13.5" customHeight="1" s="844">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ht="13.5" customHeight="1" s="844">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ht="13.5" customHeight="1" s="844">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ht="13.5" customHeight="1" s="844">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ht="13.5" customHeight="1" s="844">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ht="13.5" customHeight="1" s="844">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ht="13.5" customHeight="1" s="84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ht="13.5" customHeight="1" s="844">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ht="13.5" customHeight="1" s="844">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ht="13.5" customHeight="1" s="844">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ht="13.5" customHeight="1" s="844">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ht="13.5" customHeight="1" s="844">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ht="13.5" customHeight="1" s="844">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ht="13.5" customHeight="1" s="844">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ht="13.5" customHeight="1" s="844">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ht="13.5" customHeight="1" s="844">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3.5" customHeight="1" s="84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3.5" customHeight="1" s="844">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3.5" customHeight="1" s="844">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3.5" customHeight="1" s="844">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3.5" customHeight="1" s="844">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3.5" customHeight="1" s="844">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3.5" customHeight="1" s="844">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3.5" customHeight="1" s="844">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3.5" customHeight="1" s="844">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3.5" customHeight="1" s="844">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3.5" customHeight="1" s="84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3.5" customHeight="1" s="844">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3.5" customHeight="1" s="844">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3.5" customHeight="1" s="844">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3.5" customHeight="1" s="844">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3.5" customHeight="1" s="844">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3.5" customHeight="1" s="844">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3.5" customHeight="1" s="844">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3.5" customHeight="1" s="844">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3.5" customHeight="1" s="844">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3.5" customHeight="1" s="84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3.5" customHeight="1" s="844">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3.5" customHeight="1" s="844">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3.5" customHeight="1" s="844">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3.5" customHeight="1" s="844">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3.5" customHeight="1" s="844">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3.5" customHeight="1" s="844">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3.5" customHeight="1" s="844">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3.5" customHeight="1" s="844">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3.5" customHeight="1" s="844">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3.5" customHeight="1" s="84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3.5" customHeight="1" s="844">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3.5" customHeight="1" s="844">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3.5" customHeight="1" s="844">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3.5" customHeight="1" s="844">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3.5" customHeight="1" s="844">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3.5" customHeight="1" s="844">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3.5" customHeight="1" s="844">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3.5" customHeight="1" s="844">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3.5" customHeight="1" s="844">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3.5" customHeight="1" s="84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3.5" customHeight="1" s="844">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3.5" customHeight="1" s="844">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3.5" customHeight="1" s="844">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3.5" customHeight="1" s="844">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3.5" customHeight="1" s="844">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3.5" customHeight="1" s="844">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3.5" customHeight="1" s="844">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3.5" customHeight="1" s="844">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3.5" customHeight="1" s="844">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3.5" customHeight="1" s="84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3.5" customHeight="1" s="844">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3.5" customHeight="1" s="844">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3.5" customHeight="1" s="844">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3.5" customHeight="1" s="844">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3.5" customHeight="1" s="844">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3.5" customHeight="1" s="844">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3.5" customHeight="1" s="844">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3.5" customHeight="1" s="844">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3.5" customHeight="1" s="844">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3.5" customHeight="1" s="84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3.5" customHeight="1" s="844">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3.5" customHeight="1" s="844">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3.5" customHeight="1" s="844">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3.5" customHeight="1" s="844">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3.5" customHeight="1" s="844">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3.5" customHeight="1" s="844">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3.5" customHeight="1" s="844">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3.5" customHeight="1" s="844">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3.5" customHeight="1" s="844">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3.5" customHeight="1" s="8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3.5" customHeight="1" s="844">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3.5" customHeight="1" s="844">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3.5" customHeight="1" s="844">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3.5" customHeight="1" s="844">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3.5" customHeight="1" s="844">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3.5" customHeight="1" s="844">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3.5" customHeight="1" s="844">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3.5" customHeight="1" s="844">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3.5" customHeight="1" s="844">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3.5" customHeight="1" s="84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3.5" customHeight="1" s="844">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3.5" customHeight="1" s="844">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3.5" customHeight="1" s="844">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3.5" customHeight="1" s="844">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3.5" customHeight="1" s="844">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3.5" customHeight="1" s="844">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3.5" customHeight="1" s="844">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3.5" customHeight="1" s="844">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3.5" customHeight="1" s="844">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3.5" customHeight="1" s="84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3.5" customHeight="1" s="844">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3.5" customHeight="1" s="844">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3.5" customHeight="1" s="844">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3.5" customHeight="1" s="844">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3.5" customHeight="1" s="844">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3.5" customHeight="1" s="844">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3.5" customHeight="1" s="844">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3.5" customHeight="1" s="844">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3.5" customHeight="1" s="844">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3.5" customHeight="1" s="84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3.5" customHeight="1" s="844">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3.5" customHeight="1" s="844">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3.5" customHeight="1" s="844">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3.5" customHeight="1" s="844">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3.5" customHeight="1" s="844">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3.5" customHeight="1" s="844">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3.5" customHeight="1" s="844">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3.5" customHeight="1" s="844">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3.5" customHeight="1" s="844">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3.5" customHeight="1" s="84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3.5" customHeight="1" s="844">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3.5" customHeight="1" s="844">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3.5" customHeight="1" s="844">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3.5" customHeight="1" s="844">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3.5" customHeight="1" s="844">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3.5" customHeight="1" s="844">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3.5" customHeight="1" s="844">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3.5" customHeight="1" s="844">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3.5" customHeight="1" s="844">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3.5" customHeight="1" s="84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3.5" customHeight="1" s="844">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3.5" customHeight="1" s="844">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3.5" customHeight="1" s="844">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3.5" customHeight="1" s="844">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3.5" customHeight="1" s="844">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3.5" customHeight="1" s="844">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3.5" customHeight="1" s="844">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3.5" customHeight="1" s="844">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3.5" customHeight="1" s="844">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3.5" customHeight="1" s="84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3.5" customHeight="1" s="844">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3.5" customHeight="1" s="844">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3.5" customHeight="1" s="844">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3.5" customHeight="1" s="844">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3.5" customHeight="1" s="844">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3.5" customHeight="1" s="8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3.5" customHeight="1" s="8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3.5" customHeight="1" s="8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3.5" customHeight="1" s="8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3.5" customHeight="1" s="8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3.5" customHeight="1" s="8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3.5" customHeight="1" s="8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3.5" customHeight="1" s="8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3.5" customHeight="1" s="8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3.5" customHeight="1" s="8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3.5" customHeight="1" s="8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3.5" customHeight="1" s="8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3.5" customHeight="1" s="8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3.5" customHeight="1" s="8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3.5" customHeight="1" s="8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3.5" customHeight="1" s="8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3.5" customHeight="1" s="8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3.5" customHeight="1" s="8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3.5" customHeight="1" s="8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3.5" customHeight="1" s="8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3.5" customHeight="1" s="8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3.5" customHeight="1" s="8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3.5" customHeight="1" s="8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3.5" customHeight="1" s="8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3.5" customHeight="1" s="8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3.5" customHeight="1" s="8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3.5" customHeight="1" s="8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3.5" customHeight="1" s="8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3.5" customHeight="1" s="8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3.5" customHeight="1" s="8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3.5" customHeight="1" s="8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3.5" customHeight="1" s="8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3.5" customHeight="1" s="8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3.5" customHeight="1" s="8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3.5" customHeight="1" s="8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3.5" customHeight="1" s="8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3.5" customHeight="1" s="8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3.5" customHeight="1" s="8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3.5" customHeight="1" s="8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3.5" customHeight="1" s="8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3.5" customHeight="1" s="8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3.5" customHeight="1" s="8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3.5" customHeight="1" s="8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3.5" customHeight="1" s="8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3.5" customHeight="1" s="8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3.5" customHeight="1" s="8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3.5" customHeight="1" s="8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3.5" customHeight="1" s="8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3.5" customHeight="1" s="8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3.5" customHeight="1" s="8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3.5" customHeight="1" s="8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3.5" customHeight="1" s="8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3.5" customHeight="1" s="8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3.5" customHeight="1" s="8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3.5" customHeight="1" s="8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3.5" customHeight="1" s="8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3.5" customHeight="1" s="8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3.5" customHeight="1" s="8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3.5" customHeight="1" s="8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3.5" customHeight="1" s="8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3.5" customHeight="1" s="8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3.5" customHeight="1" s="8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3.5" customHeight="1" s="8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3.5" customHeight="1" s="8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3.5" customHeight="1" s="8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3.5" customHeight="1" s="8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3.5" customHeight="1" s="8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3.5" customHeight="1" s="8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3.5" customHeight="1" s="8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3.5" customHeight="1" s="8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3.5" customHeight="1" s="8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3.5" customHeight="1" s="8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3.5" customHeight="1" s="8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3.5" customHeight="1" s="8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3.5" customHeight="1" s="8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3.5" customHeight="1" s="8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3.5" customHeight="1" s="8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3.5" customHeight="1" s="8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3.5" customHeight="1" s="8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3.5" customHeight="1" s="8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3.5" customHeight="1" s="8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3.5" customHeight="1" s="8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3.5" customHeight="1" s="8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3.5" customHeight="1" s="8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3.5" customHeight="1" s="8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3.5" customHeight="1" s="8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3.5" customHeight="1" s="8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3.5" customHeight="1" s="8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3.5" customHeight="1" s="8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3.5" customHeight="1" s="8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3.5" customHeight="1" s="8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3.5" customHeight="1" s="8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3.5" customHeight="1" s="8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3.5" customHeight="1" s="8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3.5" customHeight="1" s="8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3.5" customHeight="1" s="8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3.5" customHeight="1" s="8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3.5" customHeight="1" s="8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3.5" customHeight="1" s="8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3.5" customHeight="1" s="8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3.5" customHeight="1" s="8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3.5" customHeight="1" s="8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3.5" customHeight="1" s="8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3.5" customHeight="1" s="8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3.5" customHeight="1" s="8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3.5" customHeight="1" s="8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3.5" customHeight="1" s="8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3.5" customHeight="1" s="8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3.5" customHeight="1" s="8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3.5" customHeight="1" s="8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3.5" customHeight="1" s="8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3.5" customHeight="1" s="8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3.5" customHeight="1" s="8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3.5" customHeight="1" s="8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3.5" customHeight="1" s="8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3.5" customHeight="1" s="8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3.5" customHeight="1" s="8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3.5" customHeight="1" s="8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3.5" customHeight="1" s="8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3.5" customHeight="1" s="8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3.5" customHeight="1" s="8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3.5" customHeight="1" s="8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3.5" customHeight="1" s="8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3.5" customHeight="1" s="8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3.5" customHeight="1" s="8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3.5" customHeight="1" s="8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3.5" customHeight="1" s="8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3.5" customHeight="1" s="8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3.5" customHeight="1" s="8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3.5" customHeight="1" s="8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3.5" customHeight="1" s="8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3.5" customHeight="1" s="8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3.5" customHeight="1" s="8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3.5" customHeight="1" s="8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3.5" customHeight="1" s="8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3.5" customHeight="1" s="8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3.5" customHeight="1" s="8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3.5" customHeight="1" s="8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3.5" customHeight="1" s="8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3.5" customHeight="1" s="8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3.5" customHeight="1" s="8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3.5" customHeight="1" s="8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3.5" customHeight="1" s="8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3.5" customHeight="1" s="8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3.5" customHeight="1" s="8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3.5" customHeight="1" s="8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3.5" customHeight="1" s="8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3.5" customHeight="1" s="8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3.5" customHeight="1" s="8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3.5" customHeight="1" s="8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3.5" customHeight="1" s="8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3.5" customHeight="1" s="8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3.5" customHeight="1" s="8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3.5" customHeight="1" s="8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3.5" customHeight="1" s="8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3.5" customHeight="1" s="8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3.5" customHeight="1" s="8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3.5" customHeight="1" s="8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3.5" customHeight="1" s="8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3.5" customHeight="1" s="8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3.5" customHeight="1" s="8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3.5" customHeight="1" s="8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3.5" customHeight="1" s="8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3.5" customHeight="1" s="8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3.5" customHeight="1" s="8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3.5" customHeight="1" s="8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3.5" customHeight="1" s="8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3.5" customHeight="1" s="8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3.5" customHeight="1" s="8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3.5" customHeight="1" s="8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3.5" customHeight="1" s="8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3.5" customHeight="1" s="8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3.5" customHeight="1" s="8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3.5" customHeight="1" s="8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3.5" customHeight="1" s="8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3.5" customHeight="1" s="8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3.5" customHeight="1" s="8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3.5" customHeight="1" s="8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3.5" customHeight="1" s="8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3.5" customHeight="1" s="8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3.5" customHeight="1" s="8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3.5" customHeight="1" s="8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3.5" customHeight="1" s="8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3.5" customHeight="1" s="8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3.5" customHeight="1" s="8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3.5" customHeight="1" s="8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3.5" customHeight="1" s="8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3.5" customHeight="1" s="8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3.5" customHeight="1" s="8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3.5" customHeight="1" s="8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3.5" customHeight="1" s="8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3.5" customHeight="1" s="8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3.5" customHeight="1" s="8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3.5" customHeight="1" s="8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3.5" customHeight="1" s="8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3.5" customHeight="1" s="8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3.5" customHeight="1" s="8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3.5" customHeight="1" s="8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3.5" customHeight="1" s="8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3.5" customHeight="1" s="8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3.5" customHeight="1" s="8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3.5" customHeight="1" s="8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3.5" customHeight="1" s="8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3.5" customHeight="1" s="8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3.5" customHeight="1" s="8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3.5" customHeight="1" s="8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3.5" customHeight="1" s="8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3.5" customHeight="1" s="8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3.5" customHeight="1" s="8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3.5" customHeight="1" s="8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3.5" customHeight="1" s="8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3.5" customHeight="1" s="8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3.5" customHeight="1" s="8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3.5" customHeight="1" s="8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3.5" customHeight="1" s="8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3.5" customHeight="1" s="8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3.5" customHeight="1" s="8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3.5" customHeight="1" s="8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3.5" customHeight="1" s="8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3.5" customHeight="1" s="8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3.5" customHeight="1" s="8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3.5" customHeight="1" s="8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3.5" customHeight="1" s="8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3.5" customHeight="1" s="8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3.5" customHeight="1" s="8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3.5" customHeight="1" s="8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3.5" customHeight="1" s="8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3.5" customHeight="1" s="8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3.5" customHeight="1" s="8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3.5" customHeight="1" s="8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3.5" customHeight="1" s="8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3.5" customHeight="1" s="8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3.5" customHeight="1" s="8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3.5" customHeight="1" s="8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3.5" customHeight="1" s="8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3.5" customHeight="1" s="8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3.5" customHeight="1" s="8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3.5" customHeight="1" s="8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3.5" customHeight="1" s="8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3.5" customHeight="1" s="8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3.5" customHeight="1" s="8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3.5" customHeight="1" s="8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3.5" customHeight="1" s="8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3.5" customHeight="1" s="8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3.5" customHeight="1" s="8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3.5" customHeight="1" s="8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3.5" customHeight="1" s="8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3.5" customHeight="1" s="8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3.5" customHeight="1" s="8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3.5" customHeight="1" s="8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3.5" customHeight="1" s="8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3.5" customHeight="1" s="8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3.5" customHeight="1" s="8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3.5" customHeight="1" s="8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3.5" customHeight="1" s="8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3.5" customHeight="1" s="8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3.5" customHeight="1" s="8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3.5" customHeight="1" s="8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3.5" customHeight="1" s="8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3.5" customHeight="1" s="8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3.5" customHeight="1" s="8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3.5" customHeight="1" s="8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3.5" customHeight="1" s="8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3.5" customHeight="1" s="8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3.5" customHeight="1" s="8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3.5" customHeight="1" s="8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3.5" customHeight="1" s="8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3.5" customHeight="1" s="8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3.5" customHeight="1" s="8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3.5" customHeight="1" s="8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3.5" customHeight="1" s="8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3.5" customHeight="1" s="8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3.5" customHeight="1" s="8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3.5" customHeight="1" s="8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3.5" customHeight="1" s="8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3.5" customHeight="1" s="8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3.5" customHeight="1" s="8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3.5" customHeight="1" s="8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3.5" customHeight="1" s="8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3.5" customHeight="1" s="8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3.5" customHeight="1" s="8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3.5" customHeight="1" s="8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3.5" customHeight="1" s="8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3.5" customHeight="1" s="8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3.5" customHeight="1" s="8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3.5" customHeight="1" s="8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3.5" customHeight="1" s="8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3.5" customHeight="1" s="8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3.5" customHeight="1" s="8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3.5" customHeight="1" s="8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3.5" customHeight="1" s="8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3.5" customHeight="1" s="8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3.5" customHeight="1" s="8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3.5" customHeight="1" s="8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3.5" customHeight="1" s="8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3.5" customHeight="1" s="8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3.5" customHeight="1" s="8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3.5" customHeight="1" s="8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3.5" customHeight="1" s="8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3.5" customHeight="1" s="8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3.5" customHeight="1" s="8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3.5" customHeight="1" s="8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3.5" customHeight="1" s="8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3.5" customHeight="1" s="8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3.5" customHeight="1" s="8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3.5" customHeight="1" s="8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3.5" customHeight="1" s="8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3.5" customHeight="1" s="8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3.5" customHeight="1" s="8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3.5" customHeight="1" s="8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3.5" customHeight="1" s="8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3.5" customHeight="1" s="8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3.5" customHeight="1" s="8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3.5" customHeight="1" s="8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3.5" customHeight="1" s="8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3.5" customHeight="1" s="8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3.5" customHeight="1" s="8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3.5" customHeight="1" s="8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3.5" customHeight="1" s="8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3.5" customHeight="1" s="8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3.5" customHeight="1" s="8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3.5" customHeight="1" s="8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3.5" customHeight="1" s="8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3.5" customHeight="1" s="8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3.5" customHeight="1" s="8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3.5" customHeight="1" s="8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3.5" customHeight="1" s="8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3.5" customHeight="1" s="8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3.5" customHeight="1" s="8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3.5" customHeight="1" s="8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3.5" customHeight="1" s="8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3.5" customHeight="1" s="8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3.5" customHeight="1" s="8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3.5" customHeight="1" s="8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3.5" customHeight="1" s="8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3.5" customHeight="1" s="8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3.5" customHeight="1" s="8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3.5" customHeight="1" s="8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3.5" customHeight="1" s="8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3.5" customHeight="1" s="8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3.5" customHeight="1" s="8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3.5" customHeight="1" s="8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3.5" customHeight="1" s="8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3.5" customHeight="1" s="8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3.5" customHeight="1" s="8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3.5" customHeight="1" s="8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3.5" customHeight="1" s="8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3.5" customHeight="1" s="8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3.5" customHeight="1" s="8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3.5" customHeight="1" s="8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3.5" customHeight="1" s="8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3.5" customHeight="1" s="8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3.5" customHeight="1" s="8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3.5" customHeight="1" s="8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3.5" customHeight="1" s="8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3.5" customHeight="1" s="8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3.5" customHeight="1" s="8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3.5" customHeight="1" s="8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3.5" customHeight="1" s="8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3.5" customHeight="1" s="8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3.5" customHeight="1" s="8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3.5" customHeight="1" s="8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3.5" customHeight="1" s="8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3.5" customHeight="1" s="8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3.5" customHeight="1" s="8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3.5" customHeight="1" s="8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3.5" customHeight="1" s="8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3.5" customHeight="1" s="8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3.5" customHeight="1" s="8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3.5" customHeight="1" s="8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3.5" customHeight="1" s="8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3.5" customHeight="1" s="8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3.5" customHeight="1" s="8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3.5" customHeight="1" s="8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3.5" customHeight="1" s="8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3.5" customHeight="1" s="8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3.5" customHeight="1" s="8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3.5" customHeight="1" s="8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3.5" customHeight="1" s="8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3.5" customHeight="1" s="8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3.5" customHeight="1" s="8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3.5" customHeight="1" s="8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3.5" customHeight="1" s="8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3.5" customHeight="1" s="8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3.5" customHeight="1" s="8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3.5" customHeight="1" s="8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3.5" customHeight="1" s="8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3.5" customHeight="1" s="8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3.5" customHeight="1" s="8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3.5" customHeight="1" s="8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3.5" customHeight="1" s="8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3.5" customHeight="1" s="8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3.5" customHeight="1" s="8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3.5" customHeight="1" s="8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3.5" customHeight="1" s="8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3.5" customHeight="1" s="8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3.5" customHeight="1" s="8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3.5" customHeight="1" s="8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3.5" customHeight="1" s="8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3.5" customHeight="1" s="8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3.5" customHeight="1" s="8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3.5" customHeight="1" s="8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3.5" customHeight="1" s="8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3.5" customHeight="1" s="8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3.5" customHeight="1" s="8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3.5" customHeight="1" s="8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3.5" customHeight="1" s="8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3.5" customHeight="1" s="8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3.5" customHeight="1" s="8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3.5" customHeight="1" s="8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3.5" customHeight="1" s="8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3.5" customHeight="1" s="8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3.5" customHeight="1" s="8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3.5" customHeight="1" s="8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3.5" customHeight="1" s="8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3.5" customHeight="1" s="8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3.5" customHeight="1" s="8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3.5" customHeight="1" s="8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3.5" customHeight="1" s="8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3.5" customHeight="1" s="8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3.5" customHeight="1" s="8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3.5" customHeight="1" s="8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3.5" customHeight="1" s="8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3.5" customHeight="1" s="8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3.5" customHeight="1" s="8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3.5" customHeight="1" s="8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3.5" customHeight="1" s="8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3.5" customHeight="1" s="8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3.5" customHeight="1" s="8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3.5" customHeight="1" s="8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3.5" customHeight="1" s="8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3.5" customHeight="1" s="8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3.5" customHeight="1" s="8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3.5" customHeight="1" s="8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3.5" customHeight="1" s="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3.5" customHeight="1" s="8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3.5" customHeight="1" s="8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3.5" customHeight="1" s="8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3.5" customHeight="1" s="8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3.5" customHeight="1" s="8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3.5" customHeight="1" s="8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3.5" customHeight="1" s="8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3.5" customHeight="1" s="8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3.5" customHeight="1" s="8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3.5" customHeight="1" s="8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3.5" customHeight="1" s="8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3.5" customHeight="1" s="8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3.5" customHeight="1" s="8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3.5" customHeight="1" s="8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3.5" customHeight="1" s="8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3.5" customHeight="1" s="8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3.5" customHeight="1" s="8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3.5" customHeight="1" s="8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3.5" customHeight="1" s="8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3.5" customHeight="1" s="8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3.5" customHeight="1" s="8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3.5" customHeight="1" s="8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3.5" customHeight="1" s="8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3.5" customHeight="1" s="8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3.5" customHeight="1" s="8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3.5" customHeight="1" s="8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3.5" customHeight="1" s="8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3.5" customHeight="1" s="8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3.5" customHeight="1" s="8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3.5" customHeight="1" s="8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3.5" customHeight="1" s="8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3.5" customHeight="1" s="8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3.5" customHeight="1" s="8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3.5" customHeight="1" s="8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3.5" customHeight="1" s="8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3.5" customHeight="1" s="8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3.5" customHeight="1" s="8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3.5" customHeight="1" s="8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3.5" customHeight="1" s="8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3.5" customHeight="1" s="8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3.5" customHeight="1" s="8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3.5" customHeight="1" s="8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3.5" customHeight="1" s="8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3.5" customHeight="1" s="8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3.5" customHeight="1" s="8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3.5" customHeight="1" s="8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3.5" customHeight="1" s="8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3.5" customHeight="1" s="8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3.5" customHeight="1" s="8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3.5" customHeight="1" s="8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3.5" customHeight="1" s="8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3.5" customHeight="1" s="8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3.5" customHeight="1" s="8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3.5" customHeight="1" s="8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3.5" customHeight="1" s="8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3.5" customHeight="1" s="8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3.5" customHeight="1" s="8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3.5" customHeight="1" s="8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3.5" customHeight="1" s="8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3.5" customHeight="1" s="8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3.5" customHeight="1" s="8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3.5" customHeight="1" s="8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3.5" customHeight="1" s="8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3.5" customHeight="1" s="8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3.5" customHeight="1" s="8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3.5" customHeight="1" s="8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3.5" customHeight="1" s="8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3.5" customHeight="1" s="8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3.5" customHeight="1" s="8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3.5" customHeight="1" s="8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3.5" customHeight="1" s="8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3.5" customHeight="1" s="8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3.5" customHeight="1" s="8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3.5" customHeight="1" s="8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3.5" customHeight="1" s="8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3.5" customHeight="1" s="8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3.5" customHeight="1" s="8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3.5" customHeight="1" s="8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3.5" customHeight="1" s="8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3.5" customHeight="1" s="8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3.5" customHeight="1" s="8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3.5" customHeight="1" s="8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3.5" customHeight="1" s="8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3.5" customHeight="1" s="8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3.5" customHeight="1" s="8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3.5" customHeight="1" s="8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3.5" customHeight="1" s="8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3.5" customHeight="1" s="8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3.5" customHeight="1" s="8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3.5" customHeight="1" s="8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3.5" customHeight="1" s="8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3.5" customHeight="1" s="8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3.5" customHeight="1" s="8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3.5" customHeight="1" s="8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3.5" customHeight="1" s="8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3.5" customHeight="1" s="8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3.5" customHeight="1" s="8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3.5" customHeight="1" s="8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3.5" customHeight="1" s="8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3.5" customHeight="1" s="8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3.5" customHeight="1" s="8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3.5" customHeight="1" s="8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3.5" customHeight="1" s="8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3.5" customHeight="1" s="8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3.5" customHeight="1" s="8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3.5" customHeight="1" s="8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3.5" customHeight="1" s="8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3.5" customHeight="1" s="8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3.5" customHeight="1" s="8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3.5" customHeight="1" s="8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3.5" customHeight="1" s="8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3.5" customHeight="1" s="8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3.5" customHeight="1" s="8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3.5" customHeight="1" s="8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3.5" customHeight="1" s="8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3.5" customHeight="1" s="8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3.5" customHeight="1" s="8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3.5" customHeight="1" s="8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3.5" customHeight="1" s="8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3.5" customHeight="1" s="8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3.5" customHeight="1" s="8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3.5" customHeight="1" s="8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3.5" customHeight="1" s="8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3.5" customHeight="1" s="8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3.5" customHeight="1" s="8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3.5" customHeight="1" s="8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3.5" customHeight="1" s="8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3.5" customHeight="1" s="8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3.5" customHeight="1" s="8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3.5" customHeight="1" s="8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3.5" customHeight="1" s="8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3.5" customHeight="1" s="8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3.5" customHeight="1" s="8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3.5" customHeight="1" s="8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3.5" customHeight="1" s="8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3.5" customHeight="1" s="8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3.5" customHeight="1" s="8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3.5" customHeight="1" s="8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3.5" customHeight="1" s="8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3.5" customHeight="1" s="8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3.5" customHeight="1" s="8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3.5" customHeight="1" s="8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3.5" customHeight="1" s="8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3.5" customHeight="1" s="8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3.5" customHeight="1" s="8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3.5" customHeight="1" s="8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3.5" customHeight="1" s="8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3.5" customHeight="1" s="8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3.5" customHeight="1" s="8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3.5" customHeight="1" s="8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3.5" customHeight="1" s="8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3.5" customHeight="1" s="8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3.5" customHeight="1" s="8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3.5" customHeight="1" s="8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3.5" customHeight="1" s="8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3.5" customHeight="1" s="844">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mergeCells count="2">
    <mergeCell ref="K33:K37"/>
    <mergeCell ref="K42:K46"/>
  </mergeCells>
  <pageMargins left="0.7" right="0.7" top="0.75" bottom="0.75" header="0.511811023622047" footer="0.511811023622047"/>
  <pageSetup orientation="landscape" fitToHeight="0" horizontalDpi="300" verticalDpi="300"/>
  <drawing xmlns:r="http://schemas.openxmlformats.org/officeDocument/2006/relationships" r:id="rId1"/>
</worksheet>
</file>

<file path=xl/worksheets/sheet3.xml><?xml version="1.0" encoding="utf-8"?>
<worksheet xmlns="http://schemas.openxmlformats.org/spreadsheetml/2006/main">
  <sheetPr codeName="Sheet3">
    <tabColor rgb="FFD8D8D8"/>
    <outlinePr summaryBelow="1" summaryRight="1"/>
    <pageSetUpPr fitToPage="1"/>
  </sheetPr>
  <dimension ref="A1:Z992"/>
  <sheetViews>
    <sheetView showGridLines="0" zoomScaleNormal="100" workbookViewId="0">
      <pane xSplit="2" ySplit="3" topLeftCell="D54" activePane="bottomRight" state="frozen"/>
      <selection pane="topRight" activeCell="C1" sqref="C1"/>
      <selection pane="bottomLeft" activeCell="A4" sqref="A4"/>
      <selection pane="bottomRight" activeCell="A121" sqref="A121:XFD128"/>
    </sheetView>
  </sheetViews>
  <sheetFormatPr baseColWidth="8" defaultColWidth="14.44140625" defaultRowHeight="14.4"/>
  <cols>
    <col width="6.44140625" customWidth="1" style="844" min="1" max="1"/>
    <col width="39.5546875" customWidth="1" style="844" min="2" max="2"/>
    <col width="15.109375" customWidth="1" style="844" min="3" max="11"/>
    <col width="10" customWidth="1" style="844" min="12" max="12"/>
    <col width="9.109375" customWidth="1" style="844" min="13" max="26"/>
  </cols>
  <sheetData>
    <row r="1" ht="13.5" customHeight="1" s="844">
      <c r="A1" s="827" t="n"/>
      <c r="B1" s="121" t="n"/>
      <c r="C1" s="19" t="n"/>
      <c r="D1" s="19" t="n"/>
      <c r="E1" s="122" t="n"/>
      <c r="F1" s="19" t="n"/>
      <c r="G1" s="19" t="n"/>
      <c r="H1" s="19" t="n"/>
      <c r="I1" s="19" t="n"/>
      <c r="J1" s="19" t="n"/>
      <c r="K1" s="19" t="n"/>
      <c r="L1" s="19" t="n"/>
      <c r="M1" s="19" t="n"/>
      <c r="N1" s="19" t="n"/>
      <c r="O1" s="19" t="n"/>
      <c r="P1" s="19" t="n"/>
      <c r="Q1" s="19" t="n"/>
      <c r="R1" s="19" t="n"/>
      <c r="S1" s="19" t="n"/>
      <c r="T1" s="19" t="n"/>
      <c r="U1" s="19" t="n"/>
      <c r="V1" s="19" t="n"/>
      <c r="W1" s="19" t="n"/>
      <c r="X1" s="19" t="n"/>
      <c r="Y1" s="19" t="n"/>
      <c r="Z1" s="19" t="n"/>
    </row>
    <row r="2" ht="13.5" customHeight="1" s="844">
      <c r="A2" s="19" t="n"/>
      <c r="B2" s="123" t="inlineStr">
        <is>
          <t>Standalone Assumptions</t>
        </is>
      </c>
      <c r="C2" s="19" t="n"/>
      <c r="D2" s="19" t="n"/>
      <c r="E2" s="122"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13.5" customHeight="1" s="844">
      <c r="A3" s="19" t="n"/>
      <c r="B3" s="75" t="inlineStr">
        <is>
          <t xml:space="preserve">Particulars </t>
        </is>
      </c>
      <c r="C3" s="903" t="n">
        <v>2019</v>
      </c>
      <c r="D3" s="903" t="n">
        <v>2020</v>
      </c>
      <c r="E3" s="904" t="n">
        <v>2021</v>
      </c>
      <c r="F3" s="905" t="n">
        <v>2022</v>
      </c>
      <c r="G3" s="905" t="n">
        <v>2023</v>
      </c>
      <c r="H3" s="905" t="n">
        <v>2024</v>
      </c>
      <c r="I3" s="905" t="n">
        <v>2025</v>
      </c>
      <c r="J3" s="905" t="n">
        <v>2026</v>
      </c>
      <c r="K3" s="905" t="n">
        <v>2027</v>
      </c>
      <c r="L3" s="19" t="n"/>
      <c r="M3" s="19" t="n"/>
      <c r="N3" s="19" t="n"/>
      <c r="O3" s="19" t="n"/>
      <c r="P3" s="19" t="n"/>
      <c r="Q3" s="19" t="n"/>
      <c r="R3" s="19" t="n"/>
      <c r="S3" s="19" t="n"/>
      <c r="T3" s="19" t="n"/>
      <c r="U3" s="19" t="n"/>
      <c r="V3" s="19" t="n"/>
      <c r="W3" s="19" t="n"/>
      <c r="X3" s="19" t="n"/>
      <c r="Y3" s="19" t="n"/>
      <c r="Z3" s="19" t="n"/>
    </row>
    <row r="4" ht="13.5" customHeight="1" s="844">
      <c r="A4" s="41" t="n"/>
      <c r="B4" s="123">
        <f>CHOOSE('Valuation Summary and Football'!$D$4,Assumptions!B27,B52,B77)</f>
        <v/>
      </c>
      <c r="C4" s="19" t="n"/>
      <c r="D4" s="19" t="n"/>
      <c r="E4" s="122"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ht="13.5" customHeight="1" s="844">
      <c r="A5" s="76" t="n">
        <v>1</v>
      </c>
      <c r="B5" s="127" t="inlineStr">
        <is>
          <t xml:space="preserve">Target Estimates </t>
        </is>
      </c>
      <c r="C5" s="128" t="n"/>
      <c r="D5" s="128" t="n"/>
      <c r="E5" s="129" t="n"/>
      <c r="F5" s="906">
        <f>CHOOSE('Valuation Summary and Football'!$D$4,Assumptions!F29,F54,F79)</f>
        <v/>
      </c>
      <c r="G5" s="906">
        <f>CHOOSE('Valuation Summary and Football'!$D$4,Assumptions!G29,G54,G79)</f>
        <v/>
      </c>
      <c r="H5" s="906">
        <f>CHOOSE('Valuation Summary and Football'!$D$4,Assumptions!H29,H54,H79)</f>
        <v/>
      </c>
      <c r="I5" s="906">
        <f>CHOOSE('Valuation Summary and Football'!$D$4,Assumptions!I29,I54,I79)</f>
        <v/>
      </c>
      <c r="J5" s="906">
        <f>CHOOSE('Valuation Summary and Football'!$D$4,Assumptions!J29,J54,J79)</f>
        <v/>
      </c>
      <c r="K5" s="907">
        <f>CHOOSE('Valuation Summary and Football'!$D$4,Assumptions!K29,K54,K79)</f>
        <v/>
      </c>
      <c r="L5" s="19" t="n"/>
      <c r="M5" s="19" t="n"/>
      <c r="N5" s="19" t="n"/>
      <c r="O5" s="19" t="n"/>
      <c r="P5" s="19" t="n"/>
      <c r="Q5" s="19" t="n"/>
      <c r="R5" s="19" t="n"/>
      <c r="S5" s="19" t="n"/>
      <c r="T5" s="19" t="n"/>
      <c r="U5" s="19" t="n"/>
      <c r="V5" s="19" t="n"/>
      <c r="W5" s="19" t="n"/>
      <c r="X5" s="19" t="n"/>
      <c r="Y5" s="19" t="n"/>
      <c r="Z5" s="19" t="n"/>
    </row>
    <row r="6" ht="13.5" customHeight="1" s="844">
      <c r="A6" s="19" t="n"/>
      <c r="B6" s="132" t="inlineStr">
        <is>
          <t xml:space="preserve">Implied Revenue growth </t>
        </is>
      </c>
      <c r="C6" s="47" t="n"/>
      <c r="D6" s="47" t="n"/>
      <c r="E6" s="133" t="n"/>
      <c r="F6" s="908">
        <f>CHOOSE('Valuation Summary and Football'!$D$4,Assumptions!F30,F55,F80)</f>
        <v/>
      </c>
      <c r="G6" s="908">
        <f>CHOOSE('Valuation Summary and Football'!$D$4,Assumptions!G30,G55,G80)</f>
        <v/>
      </c>
      <c r="H6" s="908">
        <f>CHOOSE('Valuation Summary and Football'!$D$4,Assumptions!H30,H55,H80)</f>
        <v/>
      </c>
      <c r="I6" s="908">
        <f>CHOOSE('Valuation Summary and Football'!$D$4,Assumptions!I30,I55,I80)</f>
        <v/>
      </c>
      <c r="J6" s="908">
        <f>CHOOSE('Valuation Summary and Football'!$D$4,Assumptions!J30,J55,J80)</f>
        <v/>
      </c>
      <c r="K6" s="909">
        <f>CHOOSE('Valuation Summary and Football'!$D$4,Assumptions!K30,K55,K80)</f>
        <v/>
      </c>
      <c r="L6" s="19" t="n"/>
      <c r="M6" s="19" t="n"/>
      <c r="N6" s="19" t="n"/>
      <c r="O6" s="19" t="n"/>
      <c r="P6" s="19" t="n"/>
      <c r="Q6" s="19" t="n"/>
      <c r="R6" s="19" t="n"/>
      <c r="S6" s="19" t="n"/>
      <c r="T6" s="19" t="n"/>
      <c r="U6" s="19" t="n"/>
      <c r="V6" s="19" t="n"/>
      <c r="W6" s="19" t="n"/>
      <c r="X6" s="19" t="n"/>
      <c r="Y6" s="19" t="n"/>
      <c r="Z6" s="19" t="n"/>
    </row>
    <row r="7" ht="13.5" customHeight="1" s="844">
      <c r="A7" s="19" t="n"/>
      <c r="B7" s="136">
        <f>'Income Statement'!B14</f>
        <v/>
      </c>
      <c r="C7" s="19" t="n"/>
      <c r="D7" s="19" t="n"/>
      <c r="E7" s="122" t="n"/>
      <c r="F7" s="910" t="n"/>
      <c r="G7" s="910" t="n"/>
      <c r="H7" s="910" t="n"/>
      <c r="I7" s="910" t="n"/>
      <c r="J7" s="910" t="n"/>
      <c r="K7" s="911" t="n"/>
      <c r="L7" s="19" t="n"/>
      <c r="M7" s="19" t="n"/>
      <c r="N7" s="19" t="n"/>
      <c r="O7" s="19" t="n"/>
      <c r="P7" s="19" t="n"/>
      <c r="Q7" s="19" t="n"/>
      <c r="R7" s="19" t="n"/>
      <c r="S7" s="19" t="n"/>
      <c r="T7" s="19" t="n"/>
      <c r="U7" s="19" t="n"/>
      <c r="V7" s="19" t="n"/>
      <c r="W7" s="19" t="n"/>
      <c r="X7" s="19" t="n"/>
      <c r="Y7" s="19" t="n"/>
      <c r="Z7" s="19" t="n"/>
    </row>
    <row r="8" ht="13.5" customHeight="1" s="844">
      <c r="A8" s="19" t="n"/>
      <c r="B8" s="139">
        <f>'Income Statement'!B9</f>
        <v/>
      </c>
      <c r="C8" s="140" t="n"/>
      <c r="D8" s="140" t="n"/>
      <c r="E8" s="912">
        <f>-'Income Statement'!E9/'Income Statement'!$E$4</f>
        <v/>
      </c>
      <c r="F8" s="913">
        <f>CHOOSE('Valuation Summary and Football'!$D$4,Assumptions!F32,F57,F82)</f>
        <v/>
      </c>
      <c r="G8" s="913">
        <f>CHOOSE('Valuation Summary and Football'!$D$4,Assumptions!G32,G57,G82)</f>
        <v/>
      </c>
      <c r="H8" s="913">
        <f>CHOOSE('Valuation Summary and Football'!$D$4,Assumptions!H32,H57,H82)</f>
        <v/>
      </c>
      <c r="I8" s="913">
        <f>CHOOSE('Valuation Summary and Football'!$D$4,Assumptions!I32,I57,I82)</f>
        <v/>
      </c>
      <c r="J8" s="913">
        <f>CHOOSE('Valuation Summary and Football'!$D$4,Assumptions!J32,J57,J82)</f>
        <v/>
      </c>
      <c r="K8" s="914">
        <f>CHOOSE('Valuation Summary and Football'!$D$4,Assumptions!K32,K57,K82)</f>
        <v/>
      </c>
      <c r="L8" s="915" t="n"/>
      <c r="M8" s="19" t="n"/>
      <c r="N8" s="19" t="n"/>
      <c r="O8" s="19" t="n"/>
      <c r="P8" s="19" t="n"/>
      <c r="Q8" s="19" t="n"/>
      <c r="R8" s="19" t="n"/>
      <c r="S8" s="19" t="n"/>
      <c r="T8" s="19" t="n"/>
      <c r="U8" s="19" t="n"/>
      <c r="V8" s="19" t="n"/>
      <c r="W8" s="19" t="n"/>
      <c r="X8" s="19" t="n"/>
      <c r="Y8" s="19" t="n"/>
      <c r="Z8" s="19" t="n"/>
    </row>
    <row r="9" ht="13.5" customHeight="1" s="844">
      <c r="A9" s="19" t="n"/>
      <c r="B9" s="145">
        <f>'Income Statement'!B10</f>
        <v/>
      </c>
      <c r="C9" s="19" t="n"/>
      <c r="D9" s="19" t="n"/>
      <c r="E9" s="916">
        <f>-'Income Statement'!E10/'Income Statement'!$E$4</f>
        <v/>
      </c>
      <c r="F9" s="872">
        <f>CHOOSE('Valuation Summary and Football'!$D$4,Assumptions!F33,F58,F83)</f>
        <v/>
      </c>
      <c r="G9" s="872">
        <f>CHOOSE('Valuation Summary and Football'!$D$4,Assumptions!G33,G58,G83)</f>
        <v/>
      </c>
      <c r="H9" s="872">
        <f>CHOOSE('Valuation Summary and Football'!$D$4,Assumptions!H33,H58,H83)</f>
        <v/>
      </c>
      <c r="I9" s="872">
        <f>CHOOSE('Valuation Summary and Football'!$D$4,Assumptions!I33,I58,I83)</f>
        <v/>
      </c>
      <c r="J9" s="872">
        <f>CHOOSE('Valuation Summary and Football'!$D$4,Assumptions!J33,J58,J83)</f>
        <v/>
      </c>
      <c r="K9" s="917">
        <f>CHOOSE('Valuation Summary and Football'!$D$4,Assumptions!K33,K58,K83)</f>
        <v/>
      </c>
      <c r="L9" s="915" t="n"/>
      <c r="M9" s="19" t="n"/>
      <c r="N9" s="19" t="n"/>
      <c r="O9" s="19" t="n"/>
      <c r="P9" s="19" t="n"/>
      <c r="Q9" s="19" t="n"/>
      <c r="R9" s="19" t="n"/>
      <c r="S9" s="19" t="n"/>
      <c r="T9" s="19" t="n"/>
      <c r="U9" s="19" t="n"/>
      <c r="V9" s="19" t="n"/>
      <c r="W9" s="19" t="n"/>
      <c r="X9" s="19" t="n"/>
      <c r="Y9" s="19" t="n"/>
      <c r="Z9" s="19" t="n"/>
    </row>
    <row r="10" ht="13.5" customHeight="1" s="844">
      <c r="A10" s="19" t="n"/>
      <c r="B10" s="145">
        <f>'Income Statement'!B11</f>
        <v/>
      </c>
      <c r="C10" s="19" t="n"/>
      <c r="D10" s="19" t="n"/>
      <c r="E10" s="916">
        <f>-'Income Statement'!E11/'Income Statement'!$E$4</f>
        <v/>
      </c>
      <c r="F10" s="872">
        <f>CHOOSE('Valuation Summary and Football'!$D$4,Assumptions!F34,F59,F84)</f>
        <v/>
      </c>
      <c r="G10" s="872">
        <f>CHOOSE('Valuation Summary and Football'!$D$4,Assumptions!G34,G59,G84)</f>
        <v/>
      </c>
      <c r="H10" s="872">
        <f>CHOOSE('Valuation Summary and Football'!$D$4,Assumptions!H34,H59,H84)</f>
        <v/>
      </c>
      <c r="I10" s="872">
        <f>CHOOSE('Valuation Summary and Football'!$D$4,Assumptions!I34,I59,I84)</f>
        <v/>
      </c>
      <c r="J10" s="872">
        <f>CHOOSE('Valuation Summary and Football'!$D$4,Assumptions!J34,J59,J84)</f>
        <v/>
      </c>
      <c r="K10" s="917">
        <f>CHOOSE('Valuation Summary and Football'!$D$4,Assumptions!K34,K59,K84)</f>
        <v/>
      </c>
      <c r="L10" s="915" t="n"/>
      <c r="M10" s="19" t="n"/>
      <c r="N10" s="19" t="n"/>
      <c r="O10" s="19" t="n"/>
      <c r="P10" s="19" t="n"/>
      <c r="Q10" s="19" t="n"/>
      <c r="R10" s="19" t="n"/>
      <c r="S10" s="19" t="n"/>
      <c r="T10" s="19" t="n"/>
      <c r="U10" s="19" t="n"/>
      <c r="V10" s="19" t="n"/>
      <c r="W10" s="19" t="n"/>
      <c r="X10" s="19" t="n"/>
      <c r="Y10" s="19" t="n"/>
      <c r="Z10" s="19" t="n"/>
    </row>
    <row r="11" ht="13.5" customHeight="1" s="844">
      <c r="A11" s="19" t="n"/>
      <c r="B11" s="148">
        <f>'Income Statement'!B12</f>
        <v/>
      </c>
      <c r="C11" s="47" t="n"/>
      <c r="D11" s="47" t="n"/>
      <c r="E11" s="918">
        <f>-'Income Statement'!E12/'Income Statement'!$E$4</f>
        <v/>
      </c>
      <c r="F11" s="908">
        <f>CHOOSE('Valuation Summary and Football'!$D$4,Assumptions!F35,F60,F85)</f>
        <v/>
      </c>
      <c r="G11" s="908">
        <f>CHOOSE('Valuation Summary and Football'!$D$4,Assumptions!G35,G60,G85)</f>
        <v/>
      </c>
      <c r="H11" s="908">
        <f>CHOOSE('Valuation Summary and Football'!$D$4,Assumptions!H35,H60,H85)</f>
        <v/>
      </c>
      <c r="I11" s="908">
        <f>CHOOSE('Valuation Summary and Football'!$D$4,Assumptions!I35,I60,I85)</f>
        <v/>
      </c>
      <c r="J11" s="908">
        <f>CHOOSE('Valuation Summary and Football'!$D$4,Assumptions!J35,J60,J85)</f>
        <v/>
      </c>
      <c r="K11" s="909">
        <f>CHOOSE('Valuation Summary and Football'!$D$4,Assumptions!K35,K60,K85)</f>
        <v/>
      </c>
      <c r="L11" s="915" t="n"/>
      <c r="M11" s="19" t="n"/>
      <c r="N11" s="19" t="n"/>
      <c r="O11" s="19" t="n"/>
      <c r="P11" s="19" t="n"/>
      <c r="Q11" s="19" t="n"/>
      <c r="R11" s="19" t="n"/>
      <c r="S11" s="19" t="n"/>
      <c r="T11" s="19" t="n"/>
      <c r="U11" s="19" t="n"/>
      <c r="V11" s="19" t="n"/>
      <c r="W11" s="19" t="n"/>
      <c r="X11" s="19" t="n"/>
      <c r="Y11" s="19" t="n"/>
      <c r="Z11" s="19" t="n"/>
    </row>
    <row r="12" ht="13.5" customHeight="1" s="844">
      <c r="A12" s="19" t="n"/>
      <c r="B12" s="150" t="n"/>
      <c r="C12" s="19" t="n"/>
      <c r="D12" s="19" t="n"/>
      <c r="E12" s="919" t="n"/>
      <c r="F12" s="910" t="n"/>
      <c r="G12" s="910" t="n"/>
      <c r="H12" s="910" t="n"/>
      <c r="I12" s="910" t="n"/>
      <c r="J12" s="910" t="n"/>
      <c r="K12" s="911" t="n"/>
      <c r="L12" s="915" t="n"/>
      <c r="M12" s="19" t="n"/>
      <c r="N12" s="19" t="n"/>
      <c r="O12" s="19" t="n"/>
      <c r="P12" s="19" t="n"/>
      <c r="Q12" s="19" t="n"/>
      <c r="R12" s="19" t="n"/>
      <c r="S12" s="19" t="n"/>
      <c r="T12" s="19" t="n"/>
      <c r="U12" s="19" t="n"/>
      <c r="V12" s="19" t="n"/>
      <c r="W12" s="19" t="n"/>
      <c r="X12" s="19" t="n"/>
      <c r="Y12" s="19" t="n"/>
      <c r="Z12" s="19" t="n"/>
    </row>
    <row r="13" ht="13.5" customHeight="1" s="844">
      <c r="A13" s="19" t="n"/>
      <c r="B13" s="152">
        <f>'Income Statement'!B32</f>
        <v/>
      </c>
      <c r="C13" s="19" t="n"/>
      <c r="D13" s="19" t="n"/>
      <c r="E13" s="122" t="n"/>
      <c r="F13" s="19" t="n"/>
      <c r="G13" s="19" t="n"/>
      <c r="H13" s="19" t="n"/>
      <c r="I13" s="19" t="n"/>
      <c r="J13" s="19" t="n"/>
      <c r="K13" s="88" t="n"/>
      <c r="L13" s="19" t="n"/>
      <c r="M13" s="19" t="n"/>
      <c r="N13" s="19" t="n"/>
      <c r="O13" s="19" t="n"/>
      <c r="P13" s="19" t="n"/>
      <c r="Q13" s="19" t="n"/>
      <c r="R13" s="19" t="n"/>
      <c r="S13" s="19" t="n"/>
      <c r="T13" s="19" t="n"/>
      <c r="U13" s="19" t="n"/>
      <c r="V13" s="19" t="n"/>
      <c r="W13" s="19" t="n"/>
      <c r="X13" s="19" t="n"/>
      <c r="Y13" s="19" t="n"/>
      <c r="Z13" s="19" t="n"/>
    </row>
    <row r="14" ht="13.5" customHeight="1" s="844">
      <c r="A14" s="19" t="n"/>
      <c r="B14" s="153">
        <f>'Income Statement'!B19</f>
        <v/>
      </c>
      <c r="C14" s="140" t="n"/>
      <c r="D14" s="140" t="n"/>
      <c r="E14" s="912">
        <f>'Income Statement'!E19/'Income Statement'!$E$4</f>
        <v/>
      </c>
      <c r="F14" s="913">
        <f>CHOOSE('Valuation Summary and Football'!$D$4,Assumptions!F38,F63,F88)</f>
        <v/>
      </c>
      <c r="G14" s="913">
        <f>CHOOSE('Valuation Summary and Football'!$D$4,Assumptions!G38,G63,G88)</f>
        <v/>
      </c>
      <c r="H14" s="913">
        <f>CHOOSE('Valuation Summary and Football'!$D$4,Assumptions!H38,H63,H88)</f>
        <v/>
      </c>
      <c r="I14" s="913">
        <f>CHOOSE('Valuation Summary and Football'!$D$4,Assumptions!I38,I63,I88)</f>
        <v/>
      </c>
      <c r="J14" s="913">
        <f>CHOOSE('Valuation Summary and Football'!$D$4,Assumptions!J38,J63,J88)</f>
        <v/>
      </c>
      <c r="K14" s="914">
        <f>CHOOSE('Valuation Summary and Football'!$D$4,Assumptions!K38,K63,K88)</f>
        <v/>
      </c>
      <c r="L14" s="19" t="n"/>
      <c r="M14" s="19" t="n"/>
      <c r="N14" s="19" t="n"/>
      <c r="O14" s="19" t="n"/>
      <c r="P14" s="19" t="n"/>
      <c r="Q14" s="19" t="n"/>
      <c r="R14" s="19" t="n"/>
      <c r="S14" s="19" t="n"/>
      <c r="T14" s="19" t="n"/>
      <c r="U14" s="19" t="n"/>
      <c r="V14" s="19" t="n"/>
      <c r="W14" s="19" t="n"/>
      <c r="X14" s="19" t="n"/>
      <c r="Y14" s="19" t="n"/>
      <c r="Z14" s="19" t="n"/>
    </row>
    <row r="15" ht="13.5" customHeight="1" s="844">
      <c r="A15" s="19" t="n"/>
      <c r="B15" s="154">
        <f>'Income Statement'!B20</f>
        <v/>
      </c>
      <c r="C15" s="19" t="n"/>
      <c r="D15" s="19" t="n"/>
      <c r="E15" s="916">
        <f>-'Income Statement'!E20/'Income Statement'!$E$4</f>
        <v/>
      </c>
      <c r="F15" s="872">
        <f>CHOOSE('Valuation Summary and Football'!$D$4,Assumptions!F39,F64,F89)</f>
        <v/>
      </c>
      <c r="G15" s="872">
        <f>CHOOSE('Valuation Summary and Football'!$D$4,Assumptions!G39,G64,G89)</f>
        <v/>
      </c>
      <c r="H15" s="872">
        <f>CHOOSE('Valuation Summary and Football'!$D$4,Assumptions!H39,H64,H89)</f>
        <v/>
      </c>
      <c r="I15" s="872">
        <f>CHOOSE('Valuation Summary and Football'!$D$4,Assumptions!I39,I64,I89)</f>
        <v/>
      </c>
      <c r="J15" s="872">
        <f>CHOOSE('Valuation Summary and Football'!$D$4,Assumptions!J39,J64,J89)</f>
        <v/>
      </c>
      <c r="K15" s="917">
        <f>CHOOSE('Valuation Summary and Football'!$D$4,Assumptions!K39,K64,K89)</f>
        <v/>
      </c>
      <c r="L15" s="19" t="n"/>
      <c r="M15" s="19" t="n"/>
      <c r="N15" s="19" t="n"/>
      <c r="O15" s="19" t="n"/>
      <c r="P15" s="19" t="n"/>
      <c r="Q15" s="19" t="n"/>
      <c r="R15" s="19" t="n"/>
      <c r="S15" s="19" t="n"/>
      <c r="T15" s="19" t="n"/>
      <c r="U15" s="19" t="n"/>
      <c r="V15" s="19" t="n"/>
      <c r="W15" s="19" t="n"/>
      <c r="X15" s="19" t="n"/>
      <c r="Y15" s="19" t="n"/>
      <c r="Z15" s="19" t="n"/>
    </row>
    <row r="16" ht="13.5" customHeight="1" s="844">
      <c r="A16" s="19" t="n"/>
      <c r="B16" s="154">
        <f>'Income Statement'!B21</f>
        <v/>
      </c>
      <c r="C16" s="19" t="n"/>
      <c r="D16" s="19" t="n"/>
      <c r="E16" s="916">
        <f>-'Income Statement'!E21/'Income Statement'!$E$4</f>
        <v/>
      </c>
      <c r="F16" s="872">
        <f>CHOOSE('Valuation Summary and Football'!$D$4,Assumptions!F40,F65,F90)</f>
        <v/>
      </c>
      <c r="G16" s="872">
        <f>CHOOSE('Valuation Summary and Football'!$D$4,Assumptions!G40,G65,G90)</f>
        <v/>
      </c>
      <c r="H16" s="872">
        <f>CHOOSE('Valuation Summary and Football'!$D$4,Assumptions!H40,H65,H90)</f>
        <v/>
      </c>
      <c r="I16" s="872">
        <f>CHOOSE('Valuation Summary and Football'!$D$4,Assumptions!I40,I65,I90)</f>
        <v/>
      </c>
      <c r="J16" s="872">
        <f>CHOOSE('Valuation Summary and Football'!$D$4,Assumptions!J40,J65,J90)</f>
        <v/>
      </c>
      <c r="K16" s="917">
        <f>CHOOSE('Valuation Summary and Football'!$D$4,Assumptions!K40,K65,K90)</f>
        <v/>
      </c>
      <c r="L16" s="19" t="n"/>
      <c r="M16" s="19" t="n"/>
      <c r="N16" s="19" t="n"/>
      <c r="O16" s="19" t="n"/>
      <c r="P16" s="19" t="n"/>
      <c r="Q16" s="19" t="n"/>
      <c r="R16" s="19" t="n"/>
      <c r="S16" s="19" t="n"/>
      <c r="T16" s="19" t="n"/>
      <c r="U16" s="19" t="n"/>
      <c r="V16" s="19" t="n"/>
      <c r="W16" s="19" t="n"/>
      <c r="X16" s="19" t="n"/>
      <c r="Y16" s="19" t="n"/>
      <c r="Z16" s="19" t="n"/>
    </row>
    <row r="17" ht="13.5" customHeight="1" s="844">
      <c r="A17" s="19" t="n"/>
      <c r="B17" s="154">
        <f>'Income Statement'!B22</f>
        <v/>
      </c>
      <c r="C17" s="19" t="n"/>
      <c r="D17" s="19" t="n"/>
      <c r="E17" s="916">
        <f>-'Income Statement'!E22/'Income Statement'!$E$4</f>
        <v/>
      </c>
      <c r="F17" s="872">
        <f>CHOOSE('Valuation Summary and Football'!$D$4,Assumptions!F41,F66,F91)</f>
        <v/>
      </c>
      <c r="G17" s="872">
        <f>CHOOSE('Valuation Summary and Football'!$D$4,Assumptions!G41,G66,G91)</f>
        <v/>
      </c>
      <c r="H17" s="872">
        <f>CHOOSE('Valuation Summary and Football'!$D$4,Assumptions!H41,H66,H91)</f>
        <v/>
      </c>
      <c r="I17" s="872">
        <f>CHOOSE('Valuation Summary and Football'!$D$4,Assumptions!I41,I66,I91)</f>
        <v/>
      </c>
      <c r="J17" s="872">
        <f>CHOOSE('Valuation Summary and Football'!$D$4,Assumptions!J41,J66,J91)</f>
        <v/>
      </c>
      <c r="K17" s="917">
        <f>CHOOSE('Valuation Summary and Football'!$D$4,Assumptions!K41,K66,K91)</f>
        <v/>
      </c>
      <c r="L17" s="19" t="n"/>
      <c r="M17" s="19" t="n"/>
      <c r="N17" s="19" t="n"/>
      <c r="O17" s="19" t="n"/>
      <c r="P17" s="19" t="n"/>
      <c r="Q17" s="19" t="n"/>
      <c r="R17" s="19" t="n"/>
      <c r="S17" s="19" t="n"/>
      <c r="T17" s="19" t="n"/>
      <c r="U17" s="19" t="n"/>
      <c r="V17" s="19" t="n"/>
      <c r="W17" s="19" t="n"/>
      <c r="X17" s="19" t="n"/>
      <c r="Y17" s="19" t="n"/>
      <c r="Z17" s="19" t="n"/>
    </row>
    <row r="18" ht="13.5" customHeight="1" s="844">
      <c r="A18" s="19" t="n"/>
      <c r="B18" s="154">
        <f>'Income Statement'!B23</f>
        <v/>
      </c>
      <c r="C18" s="19" t="n"/>
      <c r="D18" s="19" t="n"/>
      <c r="E18" s="916">
        <f>-'Income Statement'!E23/'Income Statement'!$E$4</f>
        <v/>
      </c>
      <c r="F18" s="872">
        <f>CHOOSE('Valuation Summary and Football'!$D$4,Assumptions!F42,F67,F92)</f>
        <v/>
      </c>
      <c r="G18" s="872">
        <f>CHOOSE('Valuation Summary and Football'!$D$4,Assumptions!G42,G67,G92)</f>
        <v/>
      </c>
      <c r="H18" s="872">
        <f>CHOOSE('Valuation Summary and Football'!$D$4,Assumptions!H42,H67,H92)</f>
        <v/>
      </c>
      <c r="I18" s="872">
        <f>CHOOSE('Valuation Summary and Football'!$D$4,Assumptions!I42,I67,I92)</f>
        <v/>
      </c>
      <c r="J18" s="872">
        <f>CHOOSE('Valuation Summary and Football'!$D$4,Assumptions!J42,J67,J92)</f>
        <v/>
      </c>
      <c r="K18" s="917">
        <f>CHOOSE('Valuation Summary and Football'!$D$4,Assumptions!K42,K67,K92)</f>
        <v/>
      </c>
      <c r="L18" s="19" t="n"/>
      <c r="M18" s="19" t="n"/>
      <c r="N18" s="19" t="n"/>
      <c r="O18" s="19" t="n"/>
      <c r="P18" s="19" t="n"/>
      <c r="Q18" s="19" t="n"/>
      <c r="R18" s="19" t="n"/>
      <c r="S18" s="19" t="n"/>
      <c r="T18" s="19" t="n"/>
      <c r="U18" s="19" t="n"/>
      <c r="V18" s="19" t="n"/>
      <c r="W18" s="19" t="n"/>
      <c r="X18" s="19" t="n"/>
      <c r="Y18" s="19" t="n"/>
      <c r="Z18" s="19" t="n"/>
    </row>
    <row r="19" ht="13.5" customHeight="1" s="844">
      <c r="A19" s="19" t="n"/>
      <c r="B19" s="154">
        <f>'Income Statement'!B24</f>
        <v/>
      </c>
      <c r="C19" s="19" t="n"/>
      <c r="D19" s="19" t="n"/>
      <c r="E19" s="916">
        <f>-'Income Statement'!E24/'Income Statement'!$E$4</f>
        <v/>
      </c>
      <c r="F19" s="872">
        <f>CHOOSE('Valuation Summary and Football'!$D$4,Assumptions!F43,F68,F93)</f>
        <v/>
      </c>
      <c r="G19" s="872">
        <f>CHOOSE('Valuation Summary and Football'!$D$4,Assumptions!G43,G68,G93)</f>
        <v/>
      </c>
      <c r="H19" s="872">
        <f>CHOOSE('Valuation Summary and Football'!$D$4,Assumptions!H43,H68,H93)</f>
        <v/>
      </c>
      <c r="I19" s="872">
        <f>CHOOSE('Valuation Summary and Football'!$D$4,Assumptions!I43,I68,I93)</f>
        <v/>
      </c>
      <c r="J19" s="872">
        <f>CHOOSE('Valuation Summary and Football'!$D$4,Assumptions!J43,J68,J93)</f>
        <v/>
      </c>
      <c r="K19" s="917">
        <f>CHOOSE('Valuation Summary and Football'!$D$4,Assumptions!K43,K68,K93)</f>
        <v/>
      </c>
      <c r="L19" s="19" t="n"/>
      <c r="M19" s="19" t="n"/>
      <c r="N19" s="19" t="n"/>
      <c r="O19" s="19" t="n"/>
      <c r="P19" s="19" t="n"/>
      <c r="Q19" s="19" t="n"/>
      <c r="R19" s="19" t="n"/>
      <c r="S19" s="19" t="n"/>
      <c r="T19" s="19" t="n"/>
      <c r="U19" s="19" t="n"/>
      <c r="V19" s="19" t="n"/>
      <c r="W19" s="19" t="n"/>
      <c r="X19" s="19" t="n"/>
      <c r="Y19" s="19" t="n"/>
      <c r="Z19" s="19" t="n"/>
    </row>
    <row r="20" ht="13.5" customHeight="1" s="844">
      <c r="A20" s="19" t="n"/>
      <c r="B20" s="154">
        <f>'Income Statement'!B25</f>
        <v/>
      </c>
      <c r="C20" s="19" t="n"/>
      <c r="D20" s="19" t="n"/>
      <c r="E20" s="916">
        <f>-'Income Statement'!E25/'Income Statement'!$E$4</f>
        <v/>
      </c>
      <c r="F20" s="872">
        <f>CHOOSE('Valuation Summary and Football'!$D$4,Assumptions!F44,F69,F94)</f>
        <v/>
      </c>
      <c r="G20" s="872">
        <f>CHOOSE('Valuation Summary and Football'!$D$4,Assumptions!G44,G69,G94)</f>
        <v/>
      </c>
      <c r="H20" s="872">
        <f>CHOOSE('Valuation Summary and Football'!$D$4,Assumptions!H44,H69,H94)</f>
        <v/>
      </c>
      <c r="I20" s="872">
        <f>CHOOSE('Valuation Summary and Football'!$D$4,Assumptions!I44,I69,I94)</f>
        <v/>
      </c>
      <c r="J20" s="872">
        <f>CHOOSE('Valuation Summary and Football'!$D$4,Assumptions!J44,J69,J94)</f>
        <v/>
      </c>
      <c r="K20" s="917">
        <f>CHOOSE('Valuation Summary and Football'!$D$4,Assumptions!K44,K69,K94)</f>
        <v/>
      </c>
      <c r="L20" s="19" t="n"/>
      <c r="M20" s="19" t="n"/>
      <c r="N20" s="19" t="n"/>
      <c r="O20" s="19" t="n"/>
      <c r="P20" s="19" t="n"/>
      <c r="Q20" s="19" t="n"/>
      <c r="R20" s="19" t="n"/>
      <c r="S20" s="19" t="n"/>
      <c r="T20" s="19" t="n"/>
      <c r="U20" s="19" t="n"/>
      <c r="V20" s="19" t="n"/>
      <c r="W20" s="19" t="n"/>
      <c r="X20" s="19" t="n"/>
      <c r="Y20" s="19" t="n"/>
      <c r="Z20" s="19" t="n"/>
    </row>
    <row r="21" ht="13.5" customHeight="1" s="844">
      <c r="A21" s="19" t="n"/>
      <c r="B21" s="154">
        <f>'Income Statement'!B26</f>
        <v/>
      </c>
      <c r="C21" s="19" t="n"/>
      <c r="D21" s="19" t="n"/>
      <c r="E21" s="916">
        <f>-'Income Statement'!E26/'Income Statement'!$E$4</f>
        <v/>
      </c>
      <c r="F21" s="872">
        <f>CHOOSE('Valuation Summary and Football'!$D$4,Assumptions!F45,F70,F95)</f>
        <v/>
      </c>
      <c r="G21" s="872">
        <f>CHOOSE('Valuation Summary and Football'!$D$4,Assumptions!G45,G70,G95)</f>
        <v/>
      </c>
      <c r="H21" s="872">
        <f>CHOOSE('Valuation Summary and Football'!$D$4,Assumptions!H45,H70,H95)</f>
        <v/>
      </c>
      <c r="I21" s="872">
        <f>CHOOSE('Valuation Summary and Football'!$D$4,Assumptions!I45,I70,I95)</f>
        <v/>
      </c>
      <c r="J21" s="872">
        <f>CHOOSE('Valuation Summary and Football'!$D$4,Assumptions!J45,J70,J95)</f>
        <v/>
      </c>
      <c r="K21" s="917">
        <f>CHOOSE('Valuation Summary and Football'!$D$4,Assumptions!K45,K70,K95)</f>
        <v/>
      </c>
      <c r="L21" s="19" t="n"/>
      <c r="M21" s="19" t="n"/>
      <c r="N21" s="19" t="n"/>
      <c r="O21" s="19" t="n"/>
      <c r="P21" s="19" t="n"/>
      <c r="Q21" s="19" t="n"/>
      <c r="R21" s="19" t="n"/>
      <c r="S21" s="19" t="n"/>
      <c r="T21" s="19" t="n"/>
      <c r="U21" s="19" t="n"/>
      <c r="V21" s="19" t="n"/>
      <c r="W21" s="19" t="n"/>
      <c r="X21" s="19" t="n"/>
      <c r="Y21" s="19" t="n"/>
      <c r="Z21" s="19" t="n"/>
    </row>
    <row r="22" ht="13.5" customHeight="1" s="844">
      <c r="A22" s="19" t="n"/>
      <c r="B22" s="154">
        <f>'Income Statement'!B27</f>
        <v/>
      </c>
      <c r="C22" s="19" t="n"/>
      <c r="D22" s="19" t="n"/>
      <c r="E22" s="916">
        <f>-'Income Statement'!E27/'Income Statement'!$E$4</f>
        <v/>
      </c>
      <c r="F22" s="872">
        <f>CHOOSE('Valuation Summary and Football'!$D$4,Assumptions!F46,F71,F96)</f>
        <v/>
      </c>
      <c r="G22" s="872">
        <f>CHOOSE('Valuation Summary and Football'!$D$4,Assumptions!G46,G71,G96)</f>
        <v/>
      </c>
      <c r="H22" s="872">
        <f>CHOOSE('Valuation Summary and Football'!$D$4,Assumptions!H46,H71,H96)</f>
        <v/>
      </c>
      <c r="I22" s="872">
        <f>CHOOSE('Valuation Summary and Football'!$D$4,Assumptions!I46,I71,I96)</f>
        <v/>
      </c>
      <c r="J22" s="872">
        <f>CHOOSE('Valuation Summary and Football'!$D$4,Assumptions!J46,J71,J96)</f>
        <v/>
      </c>
      <c r="K22" s="917">
        <f>CHOOSE('Valuation Summary and Football'!$D$4,Assumptions!K46,K71,K96)</f>
        <v/>
      </c>
      <c r="L22" s="19" t="n"/>
      <c r="M22" s="19" t="n"/>
      <c r="N22" s="19" t="n"/>
      <c r="O22" s="19" t="n"/>
      <c r="P22" s="19" t="n"/>
      <c r="Q22" s="19" t="n"/>
      <c r="R22" s="19" t="n"/>
      <c r="S22" s="19" t="n"/>
      <c r="T22" s="19" t="n"/>
      <c r="U22" s="19" t="n"/>
      <c r="V22" s="19" t="n"/>
      <c r="W22" s="19" t="n"/>
      <c r="X22" s="19" t="n"/>
      <c r="Y22" s="19" t="n"/>
      <c r="Z22" s="19" t="n"/>
    </row>
    <row r="23" ht="13.5" customHeight="1" s="844">
      <c r="A23" s="19" t="n"/>
      <c r="B23" s="154">
        <f>'Income Statement'!B28</f>
        <v/>
      </c>
      <c r="C23" s="19" t="n"/>
      <c r="D23" s="19" t="n"/>
      <c r="E23" s="916">
        <f>-'Income Statement'!E28/'Income Statement'!$E$4</f>
        <v/>
      </c>
      <c r="F23" s="872">
        <f>CHOOSE('Valuation Summary and Football'!$D$4,Assumptions!F47,F72,F97)</f>
        <v/>
      </c>
      <c r="G23" s="872">
        <f>CHOOSE('Valuation Summary and Football'!$D$4,Assumptions!G47,G72,G97)</f>
        <v/>
      </c>
      <c r="H23" s="872">
        <f>CHOOSE('Valuation Summary and Football'!$D$4,Assumptions!H47,H72,H97)</f>
        <v/>
      </c>
      <c r="I23" s="872">
        <f>CHOOSE('Valuation Summary and Football'!$D$4,Assumptions!I47,I72,I97)</f>
        <v/>
      </c>
      <c r="J23" s="872">
        <f>CHOOSE('Valuation Summary and Football'!$D$4,Assumptions!J47,J72,J97)</f>
        <v/>
      </c>
      <c r="K23" s="917">
        <f>CHOOSE('Valuation Summary and Football'!$D$4,Assumptions!K47,K72,K97)</f>
        <v/>
      </c>
      <c r="L23" s="19" t="n"/>
      <c r="M23" s="19" t="n"/>
      <c r="N23" s="19" t="n"/>
      <c r="O23" s="19" t="n"/>
      <c r="P23" s="19" t="n"/>
      <c r="Q23" s="19" t="n"/>
      <c r="R23" s="19" t="n"/>
      <c r="S23" s="19" t="n"/>
      <c r="T23" s="19" t="n"/>
      <c r="U23" s="19" t="n"/>
      <c r="V23" s="19" t="n"/>
      <c r="W23" s="19" t="n"/>
      <c r="X23" s="19" t="n"/>
      <c r="Y23" s="19" t="n"/>
      <c r="Z23" s="19" t="n"/>
    </row>
    <row r="24" ht="13.5" customHeight="1" s="844">
      <c r="A24" s="19" t="n"/>
      <c r="B24" s="155">
        <f>'Income Statement'!B29</f>
        <v/>
      </c>
      <c r="C24" s="119" t="n"/>
      <c r="D24" s="119" t="n"/>
      <c r="E24" s="920">
        <f>-'Income Statement'!E29/'Income Statement'!$E$4</f>
        <v/>
      </c>
      <c r="F24" s="921">
        <f>CHOOSE('Valuation Summary and Football'!$D$4,Assumptions!F48,F73,F98)</f>
        <v/>
      </c>
      <c r="G24" s="921">
        <f>CHOOSE('Valuation Summary and Football'!$D$4,Assumptions!G48,G73,G98)</f>
        <v/>
      </c>
      <c r="H24" s="921">
        <f>CHOOSE('Valuation Summary and Football'!$D$4,Assumptions!H48,H73,H98)</f>
        <v/>
      </c>
      <c r="I24" s="921">
        <f>CHOOSE('Valuation Summary and Football'!$D$4,Assumptions!I48,I73,I98)</f>
        <v/>
      </c>
      <c r="J24" s="921">
        <f>CHOOSE('Valuation Summary and Football'!$D$4,Assumptions!J48,J73,J98)</f>
        <v/>
      </c>
      <c r="K24" s="922">
        <f>CHOOSE('Valuation Summary and Football'!$D$4,Assumptions!K48,K73,K98)</f>
        <v/>
      </c>
      <c r="L24" s="19" t="n"/>
      <c r="M24" s="19" t="n"/>
      <c r="N24" s="19" t="n"/>
      <c r="O24" s="19" t="n"/>
      <c r="P24" s="19" t="n"/>
      <c r="Q24" s="19" t="n"/>
      <c r="R24" s="19" t="n"/>
      <c r="S24" s="19" t="n"/>
      <c r="T24" s="19" t="n"/>
      <c r="U24" s="19" t="n"/>
      <c r="V24" s="19" t="n"/>
      <c r="W24" s="19" t="n"/>
      <c r="X24" s="19" t="n"/>
      <c r="Y24" s="19" t="n"/>
      <c r="Z24" s="19" t="n"/>
    </row>
    <row r="25" ht="13.5" customHeight="1" s="844">
      <c r="A25" s="19" t="n"/>
      <c r="B25" s="121" t="n"/>
      <c r="C25" s="19" t="n"/>
      <c r="D25" s="19" t="n"/>
      <c r="E25" s="122"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ht="13.5" customHeight="1" s="844">
      <c r="A26" s="19" t="n"/>
      <c r="B26" s="159" t="n"/>
      <c r="C26" s="19" t="n"/>
      <c r="D26" s="19" t="n"/>
      <c r="E26" s="122"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ht="13.5" customHeight="1" s="844">
      <c r="A27" s="19" t="n"/>
      <c r="B27" s="123" t="inlineStr">
        <is>
          <t xml:space="preserve">Case 1- Target Estimates </t>
        </is>
      </c>
      <c r="C27" s="19" t="n"/>
      <c r="D27" s="19" t="n"/>
      <c r="E27" s="122" t="n"/>
      <c r="F27" s="160" t="n"/>
      <c r="G27" s="160" t="n"/>
      <c r="H27" s="160" t="n"/>
      <c r="I27" s="160" t="n"/>
      <c r="J27" s="160" t="n"/>
      <c r="K27" s="160" t="n"/>
      <c r="L27" s="160" t="n"/>
      <c r="M27" s="19" t="n"/>
      <c r="N27" s="19" t="n"/>
      <c r="O27" s="19" t="n"/>
      <c r="P27" s="19" t="n"/>
      <c r="Q27" s="19" t="n"/>
      <c r="R27" s="19" t="n"/>
      <c r="S27" s="19" t="n"/>
      <c r="T27" s="19" t="n"/>
      <c r="U27" s="19" t="n"/>
      <c r="V27" s="19" t="n"/>
      <c r="W27" s="19" t="n"/>
      <c r="X27" s="19" t="n"/>
      <c r="Y27" s="19" t="n"/>
      <c r="Z27" s="19" t="n"/>
    </row>
    <row r="28" ht="13.5" customHeight="1" s="844">
      <c r="A28" s="41" t="n"/>
      <c r="B28" s="161" t="inlineStr">
        <is>
          <t xml:space="preserve">Revenue Growth </t>
        </is>
      </c>
      <c r="C28" s="128" t="n"/>
      <c r="D28" s="128" t="n"/>
      <c r="E28" s="129" t="n"/>
      <c r="F28" s="923">
        <f>'P&amp;L'!G8</f>
        <v/>
      </c>
      <c r="G28" s="923">
        <f>'P&amp;L'!H8</f>
        <v/>
      </c>
      <c r="H28" s="923">
        <f>'P&amp;L'!I8</f>
        <v/>
      </c>
      <c r="I28" s="923" t="n">
        <v>0.1</v>
      </c>
      <c r="J28" s="923" t="n">
        <v>0.1</v>
      </c>
      <c r="K28" s="924" t="n">
        <v>0.1</v>
      </c>
      <c r="L28" s="160" t="n"/>
      <c r="M28" s="19" t="n"/>
      <c r="N28" s="19" t="n"/>
      <c r="O28" s="19" t="n"/>
      <c r="P28" s="19" t="n"/>
      <c r="Q28" s="19" t="n"/>
      <c r="R28" s="19" t="n"/>
      <c r="S28" s="19" t="n"/>
      <c r="T28" s="19" t="n"/>
      <c r="U28" s="19" t="n"/>
      <c r="V28" s="19" t="n"/>
      <c r="W28" s="19" t="n"/>
      <c r="X28" s="19" t="n"/>
      <c r="Y28" s="19" t="n"/>
      <c r="Z28" s="19" t="n"/>
    </row>
    <row r="29" ht="13.5" customHeight="1" s="844">
      <c r="A29" s="19" t="n"/>
      <c r="B29" s="154" t="inlineStr">
        <is>
          <t xml:space="preserve">Target Estimates </t>
        </is>
      </c>
      <c r="C29" s="19" t="n"/>
      <c r="D29" s="19" t="n"/>
      <c r="E29" s="122" t="n"/>
      <c r="F29" s="925" t="n">
        <v>1</v>
      </c>
      <c r="G29" s="925" t="n">
        <v>1</v>
      </c>
      <c r="H29" s="925" t="n">
        <v>1</v>
      </c>
      <c r="I29" s="925" t="n">
        <v>1</v>
      </c>
      <c r="J29" s="925" t="n">
        <v>1</v>
      </c>
      <c r="K29" s="926" t="n">
        <v>1</v>
      </c>
      <c r="L29" s="160" t="n"/>
      <c r="M29" s="19" t="n"/>
      <c r="N29" s="19" t="n"/>
      <c r="O29" s="19" t="n"/>
      <c r="P29" s="19" t="n"/>
      <c r="Q29" s="19" t="n"/>
      <c r="R29" s="19" t="n"/>
      <c r="S29" s="19" t="n"/>
      <c r="T29" s="19" t="n"/>
      <c r="U29" s="19" t="n"/>
      <c r="V29" s="19" t="n"/>
      <c r="W29" s="19" t="n"/>
      <c r="X29" s="19" t="n"/>
      <c r="Y29" s="19" t="n"/>
      <c r="Z29" s="19" t="n"/>
    </row>
    <row r="30" ht="13.5" customHeight="1" s="844">
      <c r="A30" s="19" t="n"/>
      <c r="B30" s="132" t="inlineStr">
        <is>
          <t xml:space="preserve">Implied Revenue growth </t>
        </is>
      </c>
      <c r="C30" s="47" t="n"/>
      <c r="D30" s="47" t="n"/>
      <c r="E30" s="133" t="n"/>
      <c r="F30" s="927">
        <f>F28*F29</f>
        <v/>
      </c>
      <c r="G30" s="927">
        <f>G28*G29</f>
        <v/>
      </c>
      <c r="H30" s="927">
        <f>H28*H29</f>
        <v/>
      </c>
      <c r="I30" s="927">
        <f>I28*I29</f>
        <v/>
      </c>
      <c r="J30" s="927">
        <f>J28*J29</f>
        <v/>
      </c>
      <c r="K30" s="928">
        <f>K28*K29</f>
        <v/>
      </c>
      <c r="L30" s="160" t="n"/>
      <c r="M30" s="19" t="n"/>
      <c r="N30" s="19" t="n"/>
      <c r="O30" s="19" t="n"/>
      <c r="P30" s="19" t="n"/>
      <c r="Q30" s="19" t="n"/>
      <c r="R30" s="19" t="n"/>
      <c r="S30" s="19" t="n"/>
      <c r="T30" s="19" t="n"/>
      <c r="U30" s="19" t="n"/>
      <c r="V30" s="19" t="n"/>
      <c r="W30" s="19" t="n"/>
      <c r="X30" s="19" t="n"/>
      <c r="Y30" s="19" t="n"/>
      <c r="Z30" s="19" t="n"/>
    </row>
    <row r="31" ht="13.5" customHeight="1" s="844">
      <c r="A31" s="19" t="n"/>
      <c r="B31" s="136">
        <f>B56</f>
        <v/>
      </c>
      <c r="C31" s="19" t="n"/>
      <c r="D31" s="19" t="n"/>
      <c r="E31" s="122" t="n"/>
      <c r="F31" s="929" t="n"/>
      <c r="G31" s="929" t="n"/>
      <c r="H31" s="929" t="n"/>
      <c r="I31" s="929" t="n"/>
      <c r="J31" s="929" t="n"/>
      <c r="K31" s="930" t="n"/>
      <c r="L31" s="160" t="n"/>
      <c r="M31" s="19" t="n"/>
      <c r="N31" s="19" t="n"/>
      <c r="O31" s="19" t="n"/>
      <c r="P31" s="19" t="n"/>
      <c r="Q31" s="19" t="n"/>
      <c r="R31" s="19" t="n"/>
      <c r="S31" s="19" t="n"/>
      <c r="T31" s="19" t="n"/>
      <c r="U31" s="19" t="n"/>
      <c r="V31" s="19" t="n"/>
      <c r="W31" s="19" t="n"/>
      <c r="X31" s="19" t="n"/>
      <c r="Y31" s="19" t="n"/>
      <c r="Z31" s="19" t="n"/>
    </row>
    <row r="32" ht="13.5" customHeight="1" s="844">
      <c r="A32" s="19" t="n"/>
      <c r="B32" s="139">
        <f>B8</f>
        <v/>
      </c>
      <c r="C32" s="140" t="n"/>
      <c r="D32" s="140" t="n"/>
      <c r="E32" s="912">
        <f>-'Income Statement'!E9/'Income Statement'!$E$4</f>
        <v/>
      </c>
      <c r="F32" s="931" t="n">
        <v>0.357115683281019</v>
      </c>
      <c r="G32" s="931" t="n">
        <v>0.357240813248795</v>
      </c>
      <c r="H32" s="931" t="n">
        <v>0.357240813248795</v>
      </c>
      <c r="I32" s="931">
        <f>H32+0.02%</f>
        <v/>
      </c>
      <c r="J32" s="931">
        <f>I32+0.02%</f>
        <v/>
      </c>
      <c r="K32" s="932">
        <f>J32+0.02%</f>
        <v/>
      </c>
      <c r="L32" s="933" t="n"/>
      <c r="M32" s="19" t="n"/>
      <c r="N32" s="19" t="n"/>
      <c r="O32" s="19" t="n"/>
      <c r="P32" s="19" t="n"/>
      <c r="Q32" s="19" t="n"/>
      <c r="R32" s="19" t="n"/>
      <c r="S32" s="19" t="n"/>
      <c r="T32" s="19" t="n"/>
      <c r="U32" s="19" t="n"/>
      <c r="V32" s="19" t="n"/>
      <c r="W32" s="19" t="n"/>
      <c r="X32" s="19" t="n"/>
      <c r="Y32" s="19" t="n"/>
      <c r="Z32" s="19" t="n"/>
    </row>
    <row r="33" ht="13.5" customHeight="1" s="844">
      <c r="A33" s="19" t="n"/>
      <c r="B33" s="145">
        <f>B9</f>
        <v/>
      </c>
      <c r="C33" s="19" t="n"/>
      <c r="D33" s="19" t="n"/>
      <c r="E33" s="916">
        <f>-'Income Statement'!E10/'Income Statement'!$E$4</f>
        <v/>
      </c>
      <c r="F33" s="925" t="n">
        <v>0.216201828320084</v>
      </c>
      <c r="G33" s="925" t="n">
        <v>0.216277583401916</v>
      </c>
      <c r="H33" s="925" t="n">
        <v>0.216277583401916</v>
      </c>
      <c r="I33" s="925">
        <f>H33+0.02%</f>
        <v/>
      </c>
      <c r="J33" s="925">
        <f>I33+0.02%</f>
        <v/>
      </c>
      <c r="K33" s="926">
        <f>J33+0.02%</f>
        <v/>
      </c>
      <c r="L33" s="933" t="n"/>
      <c r="M33" s="19" t="n"/>
      <c r="N33" s="19" t="n"/>
      <c r="O33" s="19" t="n"/>
      <c r="P33" s="19" t="n"/>
      <c r="Q33" s="19" t="n"/>
      <c r="R33" s="19" t="n"/>
      <c r="S33" s="19" t="n"/>
      <c r="T33" s="19" t="n"/>
      <c r="U33" s="19" t="n"/>
      <c r="V33" s="19" t="n"/>
      <c r="W33" s="19" t="n"/>
      <c r="X33" s="19" t="n"/>
      <c r="Y33" s="19" t="n"/>
      <c r="Z33" s="19" t="n"/>
    </row>
    <row r="34" ht="13.5" customHeight="1" s="844">
      <c r="A34" s="19" t="n"/>
      <c r="B34" s="145">
        <f>B10</f>
        <v/>
      </c>
      <c r="C34" s="19" t="n"/>
      <c r="D34" s="19" t="n"/>
      <c r="E34" s="916">
        <f>-'Income Statement'!E11/'Income Statement'!$E$4</f>
        <v/>
      </c>
      <c r="F34" s="925" t="n">
        <v>0.0119830617359346</v>
      </c>
      <c r="G34" s="925" t="n">
        <v>0.0119872604877651</v>
      </c>
      <c r="H34" s="925" t="n">
        <v>0.0119872604877651</v>
      </c>
      <c r="I34" s="925">
        <f>H34+0.02%</f>
        <v/>
      </c>
      <c r="J34" s="925">
        <f>I34+0.02%</f>
        <v/>
      </c>
      <c r="K34" s="926">
        <f>J34+0.02%</f>
        <v/>
      </c>
      <c r="L34" s="933" t="n"/>
      <c r="M34" s="19" t="n"/>
      <c r="N34" s="19" t="n"/>
      <c r="O34" s="19" t="n"/>
      <c r="P34" s="19" t="n"/>
      <c r="Q34" s="19" t="n"/>
      <c r="R34" s="19" t="n"/>
      <c r="S34" s="19" t="n"/>
      <c r="T34" s="19" t="n"/>
      <c r="U34" s="19" t="n"/>
      <c r="V34" s="19" t="n"/>
      <c r="W34" s="19" t="n"/>
      <c r="X34" s="19" t="n"/>
      <c r="Y34" s="19" t="n"/>
      <c r="Z34" s="19" t="n"/>
    </row>
    <row r="35" ht="13.5" customHeight="1" s="844">
      <c r="A35" s="19" t="n"/>
      <c r="B35" s="148">
        <f>B11</f>
        <v/>
      </c>
      <c r="C35" s="47" t="n"/>
      <c r="D35" s="47" t="n"/>
      <c r="E35" s="918">
        <f>-'Income Statement'!E12/'Income Statement'!$E$4</f>
        <v/>
      </c>
      <c r="F35" s="927" t="n">
        <v>0.00588800664537608</v>
      </c>
      <c r="G35" s="927" t="n">
        <v>0.00589006974737997</v>
      </c>
      <c r="H35" s="927" t="n">
        <v>0.00589006974737997</v>
      </c>
      <c r="I35" s="927">
        <f>H35+0.02%</f>
        <v/>
      </c>
      <c r="J35" s="927">
        <f>I35+0.02%</f>
        <v/>
      </c>
      <c r="K35" s="928">
        <f>J35+0.02%</f>
        <v/>
      </c>
      <c r="L35" s="933" t="n"/>
      <c r="M35" s="19" t="n"/>
      <c r="N35" s="19" t="n"/>
      <c r="O35" s="19" t="n"/>
      <c r="P35" s="19" t="n"/>
      <c r="Q35" s="19" t="n"/>
      <c r="R35" s="19" t="n"/>
      <c r="S35" s="19" t="n"/>
      <c r="T35" s="19" t="n"/>
      <c r="U35" s="19" t="n"/>
      <c r="V35" s="19" t="n"/>
      <c r="W35" s="19" t="n"/>
      <c r="X35" s="19" t="n"/>
      <c r="Y35" s="19" t="n"/>
      <c r="Z35" s="19" t="n"/>
    </row>
    <row r="36" ht="13.5" customHeight="1" s="844">
      <c r="A36" s="19" t="n"/>
      <c r="B36" s="150" t="n"/>
      <c r="C36" s="19" t="n"/>
      <c r="D36" s="19" t="n"/>
      <c r="E36" s="919" t="n"/>
      <c r="F36" s="929" t="n"/>
      <c r="G36" s="929" t="n"/>
      <c r="H36" s="929" t="n"/>
      <c r="I36" s="929" t="n"/>
      <c r="J36" s="929" t="n"/>
      <c r="K36" s="930" t="n"/>
      <c r="L36" s="933" t="n"/>
      <c r="M36" s="19" t="n"/>
      <c r="N36" s="19" t="n"/>
      <c r="O36" s="19" t="n"/>
      <c r="P36" s="19" t="n"/>
      <c r="Q36" s="19" t="n"/>
      <c r="R36" s="19" t="n"/>
      <c r="S36" s="19" t="n"/>
      <c r="T36" s="19" t="n"/>
      <c r="U36" s="19" t="n"/>
      <c r="V36" s="19" t="n"/>
      <c r="W36" s="19" t="n"/>
      <c r="X36" s="19" t="n"/>
      <c r="Y36" s="19" t="n"/>
      <c r="Z36" s="19" t="n"/>
    </row>
    <row r="37" ht="13.5" customHeight="1" s="844">
      <c r="A37" s="19" t="n"/>
      <c r="B37" s="152">
        <f>B13</f>
        <v/>
      </c>
      <c r="C37" s="19" t="n"/>
      <c r="D37" s="19" t="n"/>
      <c r="E37" s="122" t="n"/>
      <c r="F37" s="160" t="n"/>
      <c r="G37" s="160" t="n"/>
      <c r="H37" s="160" t="n"/>
      <c r="I37" s="160" t="n"/>
      <c r="J37" s="160" t="n"/>
      <c r="K37" s="173" t="n"/>
      <c r="L37" s="160" t="n"/>
      <c r="M37" s="19" t="n"/>
      <c r="N37" s="19" t="n"/>
      <c r="O37" s="19" t="n"/>
      <c r="P37" s="19" t="n"/>
      <c r="Q37" s="19" t="n"/>
      <c r="R37" s="19" t="n"/>
      <c r="S37" s="19" t="n"/>
      <c r="T37" s="19" t="n"/>
      <c r="U37" s="19" t="n"/>
      <c r="V37" s="19" t="n"/>
      <c r="W37" s="19" t="n"/>
      <c r="X37" s="19" t="n"/>
      <c r="Y37" s="19" t="n"/>
      <c r="Z37" s="19" t="n"/>
    </row>
    <row r="38" ht="13.5" customHeight="1" s="844">
      <c r="A38" s="19" t="n"/>
      <c r="B38" s="153">
        <f>B14</f>
        <v/>
      </c>
      <c r="C38" s="140" t="n"/>
      <c r="D38" s="140" t="n"/>
      <c r="E38" s="174">
        <f>'Income Statement'!E19/'Income Statement'!$E$4</f>
        <v/>
      </c>
      <c r="F38" s="175" t="n">
        <v>0.00531335648911941</v>
      </c>
      <c r="G38" s="175" t="n">
        <v>0</v>
      </c>
      <c r="H38" s="175">
        <f>G38</f>
        <v/>
      </c>
      <c r="I38" s="175">
        <f>H38</f>
        <v/>
      </c>
      <c r="J38" s="175">
        <f>I38</f>
        <v/>
      </c>
      <c r="K38" s="176">
        <f>J38</f>
        <v/>
      </c>
      <c r="L38" s="160" t="n"/>
      <c r="M38" s="19" t="n"/>
      <c r="N38" s="19" t="n"/>
      <c r="O38" s="19" t="n"/>
      <c r="P38" s="19" t="n"/>
      <c r="Q38" s="19" t="n"/>
      <c r="R38" s="19" t="n"/>
      <c r="S38" s="19" t="n"/>
      <c r="T38" s="19" t="n"/>
      <c r="U38" s="19" t="n"/>
      <c r="V38" s="19" t="n"/>
      <c r="W38" s="19" t="n"/>
      <c r="X38" s="19" t="n"/>
      <c r="Y38" s="19" t="n"/>
      <c r="Z38" s="19" t="n"/>
    </row>
    <row r="39" ht="13.5" customHeight="1" s="844">
      <c r="A39" s="19" t="n"/>
      <c r="B39" s="154">
        <f>B15</f>
        <v/>
      </c>
      <c r="C39" s="19" t="n"/>
      <c r="D39" s="19" t="n"/>
      <c r="E39" s="177">
        <f>-'Income Statement'!E20/'Income Statement'!$E$4</f>
        <v/>
      </c>
      <c r="F39" s="178" t="n">
        <v>0.124287250663542</v>
      </c>
      <c r="G39" s="178" t="n">
        <v>0.116183881627351</v>
      </c>
      <c r="H39" s="178" t="n">
        <v>0.111342886559545</v>
      </c>
      <c r="I39" s="178">
        <f>H39</f>
        <v/>
      </c>
      <c r="J39" s="178">
        <f>I39</f>
        <v/>
      </c>
      <c r="K39" s="179">
        <f>J39</f>
        <v/>
      </c>
      <c r="L39" s="160" t="n"/>
      <c r="M39" s="19" t="n"/>
      <c r="N39" s="910" t="n"/>
      <c r="O39" s="910" t="n"/>
      <c r="P39" s="910" t="n"/>
      <c r="Q39" s="910" t="n"/>
      <c r="R39" s="910" t="n"/>
      <c r="S39" s="910" t="n"/>
      <c r="T39" s="19" t="n"/>
      <c r="U39" s="19" t="n"/>
      <c r="V39" s="19" t="n"/>
      <c r="W39" s="19" t="n"/>
      <c r="X39" s="19" t="n"/>
      <c r="Y39" s="19" t="n"/>
      <c r="Z39" s="19" t="n"/>
    </row>
    <row r="40" ht="13.5" customHeight="1" s="844">
      <c r="A40" s="19" t="n"/>
      <c r="B40" s="154">
        <f>B16</f>
        <v/>
      </c>
      <c r="C40" s="19" t="n"/>
      <c r="D40" s="19" t="n"/>
      <c r="E40" s="177">
        <f>-'Income Statement'!E21/'Income Statement'!$E$4</f>
        <v/>
      </c>
      <c r="F40" s="178" t="n">
        <v>0.0305758442594994</v>
      </c>
      <c r="G40" s="178" t="n">
        <v>0.0285823385032369</v>
      </c>
      <c r="H40" s="178" t="n">
        <v>0.0273914077322687</v>
      </c>
      <c r="I40" s="178">
        <f>H40</f>
        <v/>
      </c>
      <c r="J40" s="178">
        <f>I40</f>
        <v/>
      </c>
      <c r="K40" s="179">
        <f>J40</f>
        <v/>
      </c>
      <c r="L40" s="160" t="n"/>
      <c r="M40" s="19" t="n"/>
      <c r="N40" s="910" t="n"/>
      <c r="O40" s="910" t="n"/>
      <c r="P40" s="910" t="n"/>
      <c r="Q40" s="910" t="n"/>
      <c r="R40" s="910" t="n"/>
      <c r="S40" s="910" t="n"/>
      <c r="T40" s="19" t="n"/>
      <c r="U40" s="19" t="n"/>
      <c r="V40" s="19" t="n"/>
      <c r="W40" s="19" t="n"/>
      <c r="X40" s="19" t="n"/>
      <c r="Y40" s="19" t="n"/>
      <c r="Z40" s="19" t="n"/>
    </row>
    <row r="41" ht="13.5" customHeight="1" s="844">
      <c r="A41" s="19" t="n"/>
      <c r="B41" s="154">
        <f>B17</f>
        <v/>
      </c>
      <c r="C41" s="19" t="n"/>
      <c r="D41" s="19" t="n"/>
      <c r="E41" s="177">
        <f>-'Income Statement'!E22/'Income Statement'!$E$4</f>
        <v/>
      </c>
      <c r="F41" s="178" t="n">
        <v>0.009599501616388549</v>
      </c>
      <c r="G41" s="178" t="n">
        <v>0.00897362644620164</v>
      </c>
      <c r="H41" s="178" t="n">
        <v>0.00859972534427657</v>
      </c>
      <c r="I41" s="178">
        <f>H41</f>
        <v/>
      </c>
      <c r="J41" s="178">
        <f>I41</f>
        <v/>
      </c>
      <c r="K41" s="179">
        <f>J41</f>
        <v/>
      </c>
      <c r="L41" s="160" t="n"/>
      <c r="M41" s="19" t="n"/>
      <c r="N41" s="910" t="n"/>
      <c r="O41" s="910" t="n"/>
      <c r="P41" s="910" t="n"/>
      <c r="Q41" s="910" t="n"/>
      <c r="R41" s="910" t="n"/>
      <c r="S41" s="910" t="n"/>
      <c r="T41" s="19" t="n"/>
      <c r="U41" s="19" t="n"/>
      <c r="V41" s="19" t="n"/>
      <c r="W41" s="19" t="n"/>
      <c r="X41" s="19" t="n"/>
      <c r="Y41" s="19" t="n"/>
      <c r="Z41" s="19" t="n"/>
    </row>
    <row r="42" ht="13.5" customHeight="1" s="844">
      <c r="A42" s="19" t="n"/>
      <c r="B42" s="154">
        <f>B18</f>
        <v/>
      </c>
      <c r="C42" s="19" t="n"/>
      <c r="D42" s="19" t="n"/>
      <c r="E42" s="177">
        <f>-'Income Statement'!E23/'Income Statement'!$E$4</f>
        <v/>
      </c>
      <c r="F42" s="178" t="n">
        <v>0.0108794433295161</v>
      </c>
      <c r="G42" s="178" t="n">
        <v>0.0101701176043373</v>
      </c>
      <c r="H42" s="178" t="n">
        <v>0.009746362704156601</v>
      </c>
      <c r="I42" s="178">
        <f>H42</f>
        <v/>
      </c>
      <c r="J42" s="178">
        <f>I42</f>
        <v/>
      </c>
      <c r="K42" s="179">
        <f>J42</f>
        <v/>
      </c>
      <c r="L42" s="160" t="n"/>
      <c r="M42" s="19" t="n"/>
      <c r="N42" s="910" t="n"/>
      <c r="O42" s="910" t="n"/>
      <c r="P42" s="910" t="n"/>
      <c r="Q42" s="910" t="n"/>
      <c r="R42" s="910" t="n"/>
      <c r="S42" s="910" t="n"/>
      <c r="T42" s="19" t="n"/>
      <c r="U42" s="19" t="n"/>
      <c r="V42" s="19" t="n"/>
      <c r="W42" s="19" t="n"/>
      <c r="X42" s="19" t="n"/>
      <c r="Y42" s="19" t="n"/>
      <c r="Z42" s="19" t="n"/>
    </row>
    <row r="43" ht="13.5" customHeight="1" s="844">
      <c r="A43" s="19" t="n"/>
      <c r="B43" s="154">
        <f>B19</f>
        <v/>
      </c>
      <c r="C43" s="19" t="n"/>
      <c r="D43" s="19" t="n"/>
      <c r="E43" s="177">
        <f>-'Income Statement'!E24/'Income Statement'!$E$4</f>
        <v/>
      </c>
      <c r="F43" s="178" t="n">
        <v>0.00781374906460779</v>
      </c>
      <c r="G43" s="178" t="n">
        <v>0.00730430266613435</v>
      </c>
      <c r="H43" s="178" t="n">
        <v>0.00699995672171208</v>
      </c>
      <c r="I43" s="178">
        <f>H43</f>
        <v/>
      </c>
      <c r="J43" s="178">
        <f>I43</f>
        <v/>
      </c>
      <c r="K43" s="179">
        <f>J43</f>
        <v/>
      </c>
      <c r="L43" s="160" t="n"/>
      <c r="M43" s="19" t="n"/>
      <c r="N43" s="910" t="n"/>
      <c r="O43" s="910" t="n"/>
      <c r="P43" s="910" t="n"/>
      <c r="Q43" s="910" t="n"/>
      <c r="R43" s="910" t="n"/>
      <c r="S43" s="910" t="n"/>
      <c r="T43" s="19" t="n"/>
      <c r="U43" s="19" t="n"/>
      <c r="V43" s="19" t="n"/>
      <c r="W43" s="19" t="n"/>
      <c r="X43" s="19" t="n"/>
      <c r="Y43" s="19" t="n"/>
      <c r="Z43" s="19" t="n"/>
    </row>
    <row r="44" ht="13.5" customHeight="1" s="844">
      <c r="A44" s="19" t="n"/>
      <c r="B44" s="154">
        <f>B20</f>
        <v/>
      </c>
      <c r="C44" s="19" t="n"/>
      <c r="D44" s="19" t="n"/>
      <c r="E44" s="177">
        <f>-'Income Statement'!E25/'Income Statement'!$E$4</f>
        <v/>
      </c>
      <c r="F44" s="178" t="n">
        <v>0.00371320529612866</v>
      </c>
      <c r="G44" s="178" t="n">
        <v>0.00347110908222879</v>
      </c>
      <c r="H44" s="178" t="n">
        <v>0.00332647953713592</v>
      </c>
      <c r="I44" s="178">
        <f>H44</f>
        <v/>
      </c>
      <c r="J44" s="178">
        <f>I44</f>
        <v/>
      </c>
      <c r="K44" s="179">
        <f>J44</f>
        <v/>
      </c>
      <c r="L44" s="160" t="n"/>
      <c r="M44" s="19" t="n"/>
      <c r="N44" s="910" t="n"/>
      <c r="O44" s="910" t="n"/>
      <c r="P44" s="910" t="n"/>
      <c r="Q44" s="910" t="n"/>
      <c r="R44" s="910" t="n"/>
      <c r="S44" s="910" t="n"/>
      <c r="T44" s="19" t="n"/>
      <c r="U44" s="19" t="n"/>
      <c r="V44" s="19" t="n"/>
      <c r="W44" s="19" t="n"/>
      <c r="X44" s="19" t="n"/>
      <c r="Y44" s="19" t="n"/>
      <c r="Z44" s="19" t="n"/>
    </row>
    <row r="45" ht="13.5" customHeight="1" s="844">
      <c r="A45" s="19" t="n"/>
      <c r="B45" s="154">
        <f>B21</f>
        <v/>
      </c>
      <c r="C45" s="19" t="n"/>
      <c r="D45" s="19" t="n"/>
      <c r="E45" s="177">
        <f>-'Income Statement'!E26/'Income Statement'!$E$4</f>
        <v/>
      </c>
      <c r="F45" s="178" t="n">
        <v>0.00284172461602795</v>
      </c>
      <c r="G45" s="178" t="n">
        <v>0.0026564478226323</v>
      </c>
      <c r="H45" s="178" t="n">
        <v>0.00254576249668929</v>
      </c>
      <c r="I45" s="178">
        <f>H45</f>
        <v/>
      </c>
      <c r="J45" s="178">
        <f>I45</f>
        <v/>
      </c>
      <c r="K45" s="179">
        <f>J45</f>
        <v/>
      </c>
      <c r="L45" s="160" t="n"/>
      <c r="M45" s="19" t="n"/>
      <c r="N45" s="910" t="n"/>
      <c r="O45" s="910" t="n"/>
      <c r="P45" s="910" t="n"/>
      <c r="Q45" s="910" t="n"/>
      <c r="R45" s="910" t="n"/>
      <c r="S45" s="910" t="n"/>
      <c r="T45" s="19" t="n"/>
      <c r="U45" s="19" t="n"/>
      <c r="V45" s="19" t="n"/>
      <c r="W45" s="19" t="n"/>
      <c r="X45" s="19" t="n"/>
      <c r="Y45" s="19" t="n"/>
      <c r="Z45" s="19" t="n"/>
    </row>
    <row r="46" ht="13.5" customHeight="1" s="844">
      <c r="A46" s="19" t="n"/>
      <c r="B46" s="154">
        <f>B22</f>
        <v/>
      </c>
      <c r="C46" s="19" t="n"/>
      <c r="D46" s="19" t="n"/>
      <c r="E46" s="177">
        <f>-'Income Statement'!E27/'Income Statement'!$E$4</f>
        <v/>
      </c>
      <c r="F46" s="178" t="n">
        <v>0.0017590086110457</v>
      </c>
      <c r="G46" s="178" t="n">
        <v>0.00164432350990264</v>
      </c>
      <c r="H46" s="178" t="n">
        <v>0.00157581003032337</v>
      </c>
      <c r="I46" s="178">
        <f>H46</f>
        <v/>
      </c>
      <c r="J46" s="178">
        <f>I46</f>
        <v/>
      </c>
      <c r="K46" s="179">
        <f>J46</f>
        <v/>
      </c>
      <c r="L46" s="160" t="n"/>
      <c r="M46" s="19" t="n"/>
      <c r="N46" s="910" t="n"/>
      <c r="O46" s="910" t="n"/>
      <c r="P46" s="910" t="n"/>
      <c r="Q46" s="910" t="n"/>
      <c r="R46" s="910" t="n"/>
      <c r="S46" s="910" t="n"/>
      <c r="T46" s="19" t="n"/>
      <c r="U46" s="19" t="n"/>
      <c r="V46" s="19" t="n"/>
      <c r="W46" s="19" t="n"/>
      <c r="X46" s="19" t="n"/>
      <c r="Y46" s="19" t="n"/>
      <c r="Z46" s="19" t="n"/>
    </row>
    <row r="47" ht="13.5" customHeight="1" s="844">
      <c r="A47" s="19" t="n"/>
      <c r="B47" s="154">
        <f>B23</f>
        <v/>
      </c>
      <c r="C47" s="19" t="n"/>
      <c r="D47" s="19" t="n"/>
      <c r="E47" s="177">
        <f>-'Income Statement'!E28/'Income Statement'!$E$4</f>
        <v/>
      </c>
      <c r="F47" s="178" t="n">
        <v>0.00204601611740255</v>
      </c>
      <c r="G47" s="178" t="n">
        <v>0.00191261849564495</v>
      </c>
      <c r="H47" s="178" t="n">
        <v>0.00183292605832641</v>
      </c>
      <c r="I47" s="178">
        <f>H47</f>
        <v/>
      </c>
      <c r="J47" s="178">
        <f>I47</f>
        <v/>
      </c>
      <c r="K47" s="179">
        <f>J47</f>
        <v/>
      </c>
      <c r="L47" s="160" t="n"/>
      <c r="M47" s="19" t="n"/>
      <c r="N47" s="910" t="n"/>
      <c r="O47" s="910" t="n"/>
      <c r="P47" s="910" t="n"/>
      <c r="Q47" s="910" t="n"/>
      <c r="R47" s="910" t="n"/>
      <c r="S47" s="910" t="n"/>
      <c r="T47" s="19" t="n"/>
      <c r="U47" s="19" t="n"/>
      <c r="V47" s="19" t="n"/>
      <c r="W47" s="19" t="n"/>
      <c r="X47" s="19" t="n"/>
      <c r="Y47" s="19" t="n"/>
      <c r="Z47" s="19" t="n"/>
    </row>
    <row r="48" ht="13.5" customHeight="1" s="844">
      <c r="A48" s="19" t="n"/>
      <c r="B48" s="155">
        <f>B24</f>
        <v/>
      </c>
      <c r="C48" s="119" t="n"/>
      <c r="D48" s="119" t="n"/>
      <c r="E48" s="180">
        <f>-'Income Statement'!E29/'Income Statement'!$E$4</f>
        <v/>
      </c>
      <c r="F48" s="181" t="n">
        <v>0.00058686873712284</v>
      </c>
      <c r="G48" s="181" t="n">
        <v>0.000548605649579102</v>
      </c>
      <c r="H48" s="181" t="n">
        <v>0.000525747080846639</v>
      </c>
      <c r="I48" s="181">
        <f>H48</f>
        <v/>
      </c>
      <c r="J48" s="181">
        <f>I48</f>
        <v/>
      </c>
      <c r="K48" s="182">
        <f>J48</f>
        <v/>
      </c>
      <c r="L48" s="160" t="n"/>
      <c r="M48" s="19" t="n"/>
      <c r="N48" s="910" t="n"/>
      <c r="O48" s="910" t="n"/>
      <c r="P48" s="910" t="n"/>
      <c r="Q48" s="910" t="n"/>
      <c r="R48" s="910" t="n"/>
      <c r="S48" s="910" t="n"/>
      <c r="T48" s="19" t="n"/>
      <c r="U48" s="19" t="n"/>
      <c r="V48" s="19" t="n"/>
      <c r="W48" s="19" t="n"/>
      <c r="X48" s="19" t="n"/>
      <c r="Y48" s="19" t="n"/>
      <c r="Z48" s="19" t="n"/>
    </row>
    <row r="49" ht="13.5" customHeight="1" s="844">
      <c r="A49" s="19" t="n"/>
      <c r="B49" s="121" t="n"/>
      <c r="C49" s="19" t="n"/>
      <c r="D49" s="19" t="n"/>
      <c r="E49" s="122" t="n"/>
      <c r="F49" s="160" t="n"/>
      <c r="G49" s="160" t="n"/>
      <c r="H49" s="160" t="n"/>
      <c r="I49" s="160" t="n"/>
      <c r="J49" s="160" t="n"/>
      <c r="K49" s="160" t="n"/>
      <c r="L49" s="160" t="n"/>
      <c r="M49" s="19" t="n"/>
      <c r="N49" s="19" t="n"/>
      <c r="O49" s="19" t="n"/>
      <c r="P49" s="19" t="n"/>
      <c r="Q49" s="19" t="n"/>
      <c r="R49" s="19" t="n"/>
      <c r="S49" s="19" t="n"/>
      <c r="T49" s="19" t="n"/>
      <c r="U49" s="19" t="n"/>
      <c r="V49" s="19" t="n"/>
      <c r="W49" s="19" t="n"/>
      <c r="X49" s="19" t="n"/>
      <c r="Y49" s="19" t="n"/>
      <c r="Z49" s="19" t="n"/>
    </row>
    <row r="50" ht="13.5" customHeight="1" s="844">
      <c r="A50" s="19" t="n"/>
      <c r="B50" s="121" t="n"/>
      <c r="C50" s="19" t="n"/>
      <c r="D50" s="19" t="n"/>
      <c r="E50" s="122" t="n"/>
      <c r="F50" s="160" t="n"/>
      <c r="G50" s="160" t="n"/>
      <c r="H50" s="160" t="n"/>
      <c r="I50" s="160" t="n"/>
      <c r="J50" s="160" t="n"/>
      <c r="K50" s="160" t="n"/>
      <c r="L50" s="160" t="n"/>
      <c r="M50" s="19" t="n"/>
      <c r="N50" s="19" t="n"/>
      <c r="O50" s="19" t="n"/>
      <c r="P50" s="19" t="n"/>
      <c r="Q50" s="19" t="n"/>
      <c r="R50" s="19" t="n"/>
      <c r="S50" s="19" t="n"/>
      <c r="T50" s="19" t="n"/>
      <c r="U50" s="19" t="n"/>
      <c r="V50" s="19" t="n"/>
      <c r="W50" s="19" t="n"/>
      <c r="X50" s="19" t="n"/>
      <c r="Y50" s="19" t="n"/>
      <c r="Z50" s="19" t="n"/>
    </row>
    <row r="51" ht="13.5" customHeight="1" s="844">
      <c r="A51" s="19" t="n"/>
      <c r="B51" s="159" t="n"/>
      <c r="C51" s="19" t="n"/>
      <c r="D51" s="19" t="n"/>
      <c r="E51" s="122" t="n"/>
      <c r="F51" s="160" t="n"/>
      <c r="G51" s="160" t="n"/>
      <c r="H51" s="160" t="n"/>
      <c r="I51" s="160" t="n"/>
      <c r="J51" s="160" t="n"/>
      <c r="K51" s="160" t="n"/>
      <c r="L51" s="160" t="n"/>
      <c r="M51" s="19" t="n"/>
      <c r="N51" s="19" t="n"/>
      <c r="O51" s="19" t="n"/>
      <c r="P51" s="19" t="n"/>
      <c r="Q51" s="19" t="n"/>
      <c r="R51" s="19" t="n"/>
      <c r="S51" s="19" t="n"/>
      <c r="T51" s="19" t="n"/>
      <c r="U51" s="19" t="n"/>
      <c r="V51" s="19" t="n"/>
      <c r="W51" s="19" t="n"/>
      <c r="X51" s="19" t="n"/>
      <c r="Y51" s="19" t="n"/>
      <c r="Z51" s="19" t="n"/>
    </row>
    <row r="52" ht="13.5" customHeight="1" s="844">
      <c r="A52" s="19" t="n"/>
      <c r="B52" s="123" t="inlineStr">
        <is>
          <t>Case 2 - Ramjet Case</t>
        </is>
      </c>
      <c r="C52" s="19" t="n"/>
      <c r="D52" s="19" t="n"/>
      <c r="E52" s="122" t="n"/>
      <c r="F52" s="160" t="n"/>
      <c r="G52" s="160" t="n"/>
      <c r="H52" s="160" t="n"/>
      <c r="I52" s="160" t="n"/>
      <c r="J52" s="160" t="n"/>
      <c r="K52" s="160" t="n"/>
      <c r="L52" s="160" t="n"/>
      <c r="M52" s="19" t="n"/>
      <c r="N52" s="19" t="n"/>
      <c r="O52" s="19" t="n"/>
      <c r="P52" s="19" t="n"/>
      <c r="Q52" s="19" t="n"/>
      <c r="R52" s="19" t="n"/>
      <c r="S52" s="19" t="n"/>
      <c r="T52" s="19" t="n"/>
      <c r="U52" s="19" t="n"/>
      <c r="V52" s="19" t="n"/>
      <c r="W52" s="19" t="n"/>
      <c r="X52" s="19" t="n"/>
      <c r="Y52" s="19" t="n"/>
      <c r="Z52" s="19" t="n"/>
    </row>
    <row r="53" ht="13.5" customHeight="1" s="844">
      <c r="A53" s="19" t="n"/>
      <c r="B53" s="183">
        <f>B28</f>
        <v/>
      </c>
      <c r="C53" s="128" t="n"/>
      <c r="D53" s="128" t="n"/>
      <c r="E53" s="934" t="n"/>
      <c r="F53" s="923">
        <f>'P&amp;L'!G8</f>
        <v/>
      </c>
      <c r="G53" s="923">
        <f>'P&amp;L'!H8</f>
        <v/>
      </c>
      <c r="H53" s="923">
        <f>'P&amp;L'!I8</f>
        <v/>
      </c>
      <c r="I53" s="923" t="n">
        <v>0.1</v>
      </c>
      <c r="J53" s="923" t="n">
        <v>0.1</v>
      </c>
      <c r="K53" s="924" t="n">
        <v>0.1</v>
      </c>
      <c r="L53" s="160" t="n"/>
      <c r="M53" s="19" t="n"/>
      <c r="N53" s="19" t="n"/>
      <c r="O53" s="19" t="n"/>
      <c r="P53" s="19" t="n"/>
      <c r="Q53" s="19" t="n"/>
      <c r="R53" s="19" t="n"/>
      <c r="S53" s="19" t="n"/>
      <c r="T53" s="19" t="n"/>
      <c r="U53" s="19" t="n"/>
      <c r="V53" s="19" t="n"/>
      <c r="W53" s="19" t="n"/>
      <c r="X53" s="19" t="n"/>
      <c r="Y53" s="19" t="n"/>
      <c r="Z53" s="19" t="n"/>
    </row>
    <row r="54" ht="13.5" customHeight="1" s="844">
      <c r="A54" s="19" t="n"/>
      <c r="B54" s="152">
        <f>B52</f>
        <v/>
      </c>
      <c r="C54" s="19" t="n"/>
      <c r="D54" s="19" t="n"/>
      <c r="E54" s="919" t="n"/>
      <c r="F54" s="925" t="n">
        <v>0.9</v>
      </c>
      <c r="G54" s="925" t="n">
        <v>1</v>
      </c>
      <c r="H54" s="925" t="n">
        <v>1.1</v>
      </c>
      <c r="I54" s="925" t="n">
        <v>1.1</v>
      </c>
      <c r="J54" s="925" t="n">
        <v>1.1</v>
      </c>
      <c r="K54" s="926" t="n">
        <v>1.1</v>
      </c>
      <c r="L54" s="160" t="n"/>
      <c r="M54" s="19" t="n"/>
      <c r="N54" s="19" t="n"/>
      <c r="O54" s="19" t="n"/>
      <c r="P54" s="19" t="n"/>
      <c r="Q54" s="19" t="n"/>
      <c r="R54" s="19" t="n"/>
      <c r="S54" s="19" t="n"/>
      <c r="T54" s="19" t="n"/>
      <c r="U54" s="19" t="n"/>
      <c r="V54" s="19" t="n"/>
      <c r="W54" s="19" t="n"/>
      <c r="X54" s="19" t="n"/>
      <c r="Y54" s="19" t="n"/>
      <c r="Z54" s="19" t="n"/>
    </row>
    <row r="55" ht="13.5" customHeight="1" s="844">
      <c r="A55" s="19" t="n"/>
      <c r="B55" s="132" t="inlineStr">
        <is>
          <t xml:space="preserve">Implied Revenue growth </t>
        </is>
      </c>
      <c r="C55" s="47" t="n"/>
      <c r="D55" s="47" t="n"/>
      <c r="E55" s="133" t="n"/>
      <c r="F55" s="927">
        <f>F54*F53</f>
        <v/>
      </c>
      <c r="G55" s="927">
        <f>G54*G53</f>
        <v/>
      </c>
      <c r="H55" s="927">
        <f>H54*H53</f>
        <v/>
      </c>
      <c r="I55" s="927">
        <f>I54*I53</f>
        <v/>
      </c>
      <c r="J55" s="927">
        <f>J54*J53</f>
        <v/>
      </c>
      <c r="K55" s="928">
        <f>K54*K53</f>
        <v/>
      </c>
      <c r="L55" s="160" t="n"/>
      <c r="M55" s="19" t="n"/>
      <c r="N55" s="19" t="n"/>
      <c r="O55" s="19" t="n"/>
      <c r="P55" s="19" t="n"/>
      <c r="Q55" s="19" t="n"/>
      <c r="R55" s="19" t="n"/>
      <c r="S55" s="19" t="n"/>
      <c r="T55" s="19" t="n"/>
      <c r="U55" s="19" t="n"/>
      <c r="V55" s="19" t="n"/>
      <c r="W55" s="19" t="n"/>
      <c r="X55" s="19" t="n"/>
      <c r="Y55" s="19" t="n"/>
      <c r="Z55" s="19" t="n"/>
    </row>
    <row r="56" ht="13.5" customHeight="1" s="844">
      <c r="A56" s="19" t="n"/>
      <c r="B56" s="136" t="inlineStr">
        <is>
          <t>Total Cost of Sales</t>
        </is>
      </c>
      <c r="C56" s="19" t="n"/>
      <c r="D56" s="19" t="n"/>
      <c r="E56" s="122" t="n"/>
      <c r="F56" s="160" t="n"/>
      <c r="G56" s="160" t="n"/>
      <c r="H56" s="160" t="n"/>
      <c r="I56" s="160" t="n"/>
      <c r="J56" s="160" t="n"/>
      <c r="K56" s="173" t="n"/>
      <c r="L56" s="160" t="n"/>
      <c r="M56" s="19" t="n"/>
      <c r="N56" s="19" t="n"/>
      <c r="O56" s="19" t="n"/>
      <c r="P56" s="19" t="n"/>
      <c r="Q56" s="19" t="n"/>
      <c r="R56" s="19" t="n"/>
      <c r="S56" s="19" t="n"/>
      <c r="T56" s="19" t="n"/>
      <c r="U56" s="19" t="n"/>
      <c r="V56" s="19" t="n"/>
      <c r="W56" s="19" t="n"/>
      <c r="X56" s="19" t="n"/>
      <c r="Y56" s="19" t="n"/>
      <c r="Z56" s="19" t="n"/>
    </row>
    <row r="57" ht="13.5" customHeight="1" s="844">
      <c r="A57" s="19" t="n"/>
      <c r="B57" s="139" t="inlineStr">
        <is>
          <t>Direct Labour</t>
        </is>
      </c>
      <c r="C57" s="140" t="n"/>
      <c r="D57" s="140" t="n"/>
      <c r="E57" s="912">
        <f>E32</f>
        <v/>
      </c>
      <c r="F57" s="931">
        <f>F32</f>
        <v/>
      </c>
      <c r="G57" s="931">
        <f>G32</f>
        <v/>
      </c>
      <c r="H57" s="931">
        <f>H32</f>
        <v/>
      </c>
      <c r="I57" s="931">
        <f>I32</f>
        <v/>
      </c>
      <c r="J57" s="931">
        <f>J32</f>
        <v/>
      </c>
      <c r="K57" s="932">
        <f>K32</f>
        <v/>
      </c>
      <c r="L57" s="160" t="n"/>
      <c r="M57" s="19" t="n"/>
      <c r="N57" s="19" t="n"/>
      <c r="O57" s="19" t="n"/>
      <c r="P57" s="19" t="n"/>
      <c r="Q57" s="19" t="n"/>
      <c r="R57" s="19" t="n"/>
      <c r="S57" s="19" t="n"/>
      <c r="T57" s="19" t="n"/>
      <c r="U57" s="19" t="n"/>
      <c r="V57" s="19" t="n"/>
      <c r="W57" s="19" t="n"/>
      <c r="X57" s="19" t="n"/>
      <c r="Y57" s="19" t="n"/>
      <c r="Z57" s="19" t="n"/>
    </row>
    <row r="58" ht="13.5" customHeight="1" s="844">
      <c r="A58" s="19" t="n"/>
      <c r="B58" s="145" t="inlineStr">
        <is>
          <t>Software Outsourcing</t>
        </is>
      </c>
      <c r="C58" s="19" t="n"/>
      <c r="D58" s="19" t="n"/>
      <c r="E58" s="916">
        <f>E33</f>
        <v/>
      </c>
      <c r="F58" s="925">
        <f>F33</f>
        <v/>
      </c>
      <c r="G58" s="925">
        <f>G33</f>
        <v/>
      </c>
      <c r="H58" s="925">
        <f>H33</f>
        <v/>
      </c>
      <c r="I58" s="925">
        <f>I33</f>
        <v/>
      </c>
      <c r="J58" s="925">
        <f>J33</f>
        <v/>
      </c>
      <c r="K58" s="926">
        <f>K33</f>
        <v/>
      </c>
      <c r="L58" s="160" t="n"/>
      <c r="M58" s="19" t="n"/>
      <c r="N58" s="19" t="n"/>
      <c r="O58" s="19" t="n"/>
      <c r="P58" s="19" t="n"/>
      <c r="Q58" s="19" t="n"/>
      <c r="R58" s="19" t="n"/>
      <c r="S58" s="19" t="n"/>
      <c r="T58" s="19" t="n"/>
      <c r="U58" s="19" t="n"/>
      <c r="V58" s="19" t="n"/>
      <c r="W58" s="19" t="n"/>
      <c r="X58" s="19" t="n"/>
      <c r="Y58" s="19" t="n"/>
      <c r="Z58" s="19" t="n"/>
    </row>
    <row r="59" ht="13.5" customHeight="1" s="844">
      <c r="A59" s="19" t="n"/>
      <c r="B59" s="145" t="inlineStr">
        <is>
          <t>Software Subscriptions</t>
        </is>
      </c>
      <c r="C59" s="19" t="n"/>
      <c r="D59" s="19" t="n"/>
      <c r="E59" s="916">
        <f>E34</f>
        <v/>
      </c>
      <c r="F59" s="925">
        <f>F34</f>
        <v/>
      </c>
      <c r="G59" s="925">
        <f>G34</f>
        <v/>
      </c>
      <c r="H59" s="925">
        <f>H34</f>
        <v/>
      </c>
      <c r="I59" s="925">
        <f>I34</f>
        <v/>
      </c>
      <c r="J59" s="925">
        <f>J34</f>
        <v/>
      </c>
      <c r="K59" s="926">
        <f>K34</f>
        <v/>
      </c>
      <c r="L59" s="160" t="n"/>
      <c r="M59" s="19" t="n"/>
      <c r="N59" s="19" t="n"/>
      <c r="O59" s="19" t="n"/>
      <c r="P59" s="19" t="n"/>
      <c r="Q59" s="19" t="n"/>
      <c r="R59" s="19" t="n"/>
      <c r="S59" s="19" t="n"/>
      <c r="T59" s="19" t="n"/>
      <c r="U59" s="19" t="n"/>
      <c r="V59" s="19" t="n"/>
      <c r="W59" s="19" t="n"/>
      <c r="X59" s="19" t="n"/>
      <c r="Y59" s="19" t="n"/>
      <c r="Z59" s="19" t="n"/>
    </row>
    <row r="60" ht="13.5" customHeight="1" s="844">
      <c r="A60" s="19" t="n"/>
      <c r="B60" s="148" t="inlineStr">
        <is>
          <t>Subcontractors</t>
        </is>
      </c>
      <c r="C60" s="47" t="n"/>
      <c r="D60" s="47" t="n"/>
      <c r="E60" s="918">
        <f>E35</f>
        <v/>
      </c>
      <c r="F60" s="927">
        <f>F35</f>
        <v/>
      </c>
      <c r="G60" s="927">
        <f>G35</f>
        <v/>
      </c>
      <c r="H60" s="927">
        <f>H35</f>
        <v/>
      </c>
      <c r="I60" s="927">
        <f>I35</f>
        <v/>
      </c>
      <c r="J60" s="927">
        <f>J35</f>
        <v/>
      </c>
      <c r="K60" s="928">
        <f>K35</f>
        <v/>
      </c>
      <c r="L60" s="160" t="n"/>
      <c r="M60" s="19" t="n"/>
      <c r="N60" s="19" t="n"/>
      <c r="O60" s="19" t="n"/>
      <c r="P60" s="19" t="n"/>
      <c r="Q60" s="19" t="n"/>
      <c r="R60" s="19" t="n"/>
      <c r="S60" s="19" t="n"/>
      <c r="T60" s="19" t="n"/>
      <c r="U60" s="19" t="n"/>
      <c r="V60" s="19" t="n"/>
      <c r="W60" s="19" t="n"/>
      <c r="X60" s="19" t="n"/>
      <c r="Y60" s="19" t="n"/>
      <c r="Z60" s="19" t="n"/>
    </row>
    <row r="61" ht="13.5" customHeight="1" s="844">
      <c r="A61" s="19" t="n"/>
      <c r="B61" s="150" t="n"/>
      <c r="C61" s="19" t="n"/>
      <c r="D61" s="19" t="n"/>
      <c r="E61" s="919" t="n"/>
      <c r="F61" s="929" t="n"/>
      <c r="G61" s="929" t="n"/>
      <c r="H61" s="929" t="n"/>
      <c r="I61" s="929" t="n"/>
      <c r="J61" s="929" t="n"/>
      <c r="K61" s="930" t="n"/>
      <c r="L61" s="160" t="n"/>
      <c r="M61" s="19" t="n"/>
      <c r="N61" s="19" t="n"/>
      <c r="O61" s="19" t="n"/>
      <c r="P61" s="19" t="n"/>
      <c r="Q61" s="19" t="n"/>
      <c r="R61" s="19" t="n"/>
      <c r="S61" s="19" t="n"/>
      <c r="T61" s="19" t="n"/>
      <c r="U61" s="19" t="n"/>
      <c r="V61" s="19" t="n"/>
      <c r="W61" s="19" t="n"/>
      <c r="X61" s="19" t="n"/>
      <c r="Y61" s="19" t="n"/>
      <c r="Z61" s="19" t="n"/>
    </row>
    <row r="62" ht="13.5" customHeight="1" s="844">
      <c r="A62" s="19" t="n"/>
      <c r="B62" s="152" t="inlineStr">
        <is>
          <t>Total Operating Expenses</t>
        </is>
      </c>
      <c r="C62" s="19" t="n"/>
      <c r="D62" s="19" t="n"/>
      <c r="E62" s="122" t="n"/>
      <c r="F62" s="160" t="n"/>
      <c r="G62" s="160" t="n"/>
      <c r="H62" s="160" t="n"/>
      <c r="I62" s="160" t="n"/>
      <c r="J62" s="160" t="n"/>
      <c r="K62" s="173" t="n"/>
      <c r="L62" s="160" t="n"/>
      <c r="M62" s="19" t="n"/>
      <c r="N62" s="19" t="n"/>
      <c r="O62" s="19" t="n"/>
      <c r="P62" s="19" t="n"/>
      <c r="Q62" s="19" t="n"/>
      <c r="R62" s="19" t="n"/>
      <c r="S62" s="19" t="n"/>
      <c r="T62" s="19" t="n"/>
      <c r="U62" s="19" t="n"/>
      <c r="V62" s="19" t="n"/>
      <c r="W62" s="19" t="n"/>
      <c r="X62" s="19" t="n"/>
      <c r="Y62" s="19" t="n"/>
      <c r="Z62" s="19" t="n"/>
    </row>
    <row r="63" ht="13.5" customHeight="1" s="844">
      <c r="A63" s="19" t="n"/>
      <c r="B63" s="153" t="inlineStr">
        <is>
          <t>Other Income (Expenses)</t>
        </is>
      </c>
      <c r="C63" s="140" t="n"/>
      <c r="D63" s="140" t="n"/>
      <c r="E63" s="912">
        <f>E38</f>
        <v/>
      </c>
      <c r="F63" s="931">
        <f>F38</f>
        <v/>
      </c>
      <c r="G63" s="931">
        <f>G38</f>
        <v/>
      </c>
      <c r="H63" s="931">
        <f>H38</f>
        <v/>
      </c>
      <c r="I63" s="931">
        <f>I38</f>
        <v/>
      </c>
      <c r="J63" s="931">
        <f>J38</f>
        <v/>
      </c>
      <c r="K63" s="932">
        <f>K38</f>
        <v/>
      </c>
      <c r="L63" s="160" t="n"/>
      <c r="M63" s="19" t="n"/>
      <c r="N63" s="19" t="n"/>
      <c r="O63" s="19" t="n"/>
      <c r="P63" s="19" t="n"/>
      <c r="Q63" s="19" t="n"/>
      <c r="R63" s="19" t="n"/>
      <c r="S63" s="19" t="n"/>
      <c r="T63" s="19" t="n"/>
      <c r="U63" s="19" t="n"/>
      <c r="V63" s="19" t="n"/>
      <c r="W63" s="19" t="n"/>
      <c r="X63" s="19" t="n"/>
      <c r="Y63" s="19" t="n"/>
      <c r="Z63" s="19" t="n"/>
    </row>
    <row r="64" ht="13.5" customHeight="1" s="844">
      <c r="A64" s="19" t="n"/>
      <c r="B64" s="154" t="inlineStr">
        <is>
          <t>Staff Expenses</t>
        </is>
      </c>
      <c r="C64" s="19" t="n"/>
      <c r="D64" s="19" t="n"/>
      <c r="E64" s="916">
        <f>E39</f>
        <v/>
      </c>
      <c r="F64" s="925">
        <f>F39</f>
        <v/>
      </c>
      <c r="G64" s="925">
        <f>G39</f>
        <v/>
      </c>
      <c r="H64" s="925">
        <f>H39</f>
        <v/>
      </c>
      <c r="I64" s="925">
        <f>I39</f>
        <v/>
      </c>
      <c r="J64" s="925">
        <f>J39</f>
        <v/>
      </c>
      <c r="K64" s="926">
        <f>K39</f>
        <v/>
      </c>
      <c r="L64" s="160" t="n"/>
      <c r="M64" s="19" t="n"/>
      <c r="N64" s="19" t="n"/>
      <c r="O64" s="19" t="n"/>
      <c r="P64" s="19" t="n"/>
      <c r="Q64" s="19" t="n"/>
      <c r="R64" s="19" t="n"/>
      <c r="S64" s="19" t="n"/>
      <c r="T64" s="19" t="n"/>
      <c r="U64" s="19" t="n"/>
      <c r="V64" s="19" t="n"/>
      <c r="W64" s="19" t="n"/>
      <c r="X64" s="19" t="n"/>
      <c r="Y64" s="19" t="n"/>
      <c r="Z64" s="19" t="n"/>
    </row>
    <row r="65" ht="13.5" customHeight="1" s="844">
      <c r="A65" s="19" t="n"/>
      <c r="B65" s="154" t="inlineStr">
        <is>
          <t>Rent &amp; Utilities</t>
        </is>
      </c>
      <c r="C65" s="19" t="n"/>
      <c r="D65" s="19" t="n"/>
      <c r="E65" s="916">
        <f>E40</f>
        <v/>
      </c>
      <c r="F65" s="925">
        <f>F40</f>
        <v/>
      </c>
      <c r="G65" s="925">
        <f>G40</f>
        <v/>
      </c>
      <c r="H65" s="925">
        <f>H40</f>
        <v/>
      </c>
      <c r="I65" s="925">
        <f>I40</f>
        <v/>
      </c>
      <c r="J65" s="925">
        <f>J40</f>
        <v/>
      </c>
      <c r="K65" s="926">
        <f>K40</f>
        <v/>
      </c>
      <c r="L65" s="160" t="n"/>
      <c r="M65" s="19" t="n"/>
      <c r="N65" s="19" t="n"/>
      <c r="O65" s="19" t="n"/>
      <c r="P65" s="19" t="n"/>
      <c r="Q65" s="19" t="n"/>
      <c r="R65" s="19" t="n"/>
      <c r="S65" s="19" t="n"/>
      <c r="T65" s="19" t="n"/>
      <c r="U65" s="19" t="n"/>
      <c r="V65" s="19" t="n"/>
      <c r="W65" s="19" t="n"/>
      <c r="X65" s="19" t="n"/>
      <c r="Y65" s="19" t="n"/>
      <c r="Z65" s="19" t="n"/>
    </row>
    <row r="66" ht="13.5" customHeight="1" s="844">
      <c r="A66" s="19" t="n"/>
      <c r="B66" s="154" t="inlineStr">
        <is>
          <t>Recruitment Costs</t>
        </is>
      </c>
      <c r="C66" s="19" t="n"/>
      <c r="D66" s="19" t="n"/>
      <c r="E66" s="916">
        <f>E41</f>
        <v/>
      </c>
      <c r="F66" s="925">
        <f>F41</f>
        <v/>
      </c>
      <c r="G66" s="925">
        <f>G41</f>
        <v/>
      </c>
      <c r="H66" s="925">
        <f>H41</f>
        <v/>
      </c>
      <c r="I66" s="925">
        <f>I41</f>
        <v/>
      </c>
      <c r="J66" s="925">
        <f>J41</f>
        <v/>
      </c>
      <c r="K66" s="926">
        <f>K41</f>
        <v/>
      </c>
      <c r="L66" s="160" t="n"/>
      <c r="M66" s="19" t="n"/>
      <c r="N66" s="19" t="n"/>
      <c r="O66" s="19" t="n"/>
      <c r="P66" s="19" t="n"/>
      <c r="Q66" s="19" t="n"/>
      <c r="R66" s="19" t="n"/>
      <c r="S66" s="19" t="n"/>
      <c r="T66" s="19" t="n"/>
      <c r="U66" s="19" t="n"/>
      <c r="V66" s="19" t="n"/>
      <c r="W66" s="19" t="n"/>
      <c r="X66" s="19" t="n"/>
      <c r="Y66" s="19" t="n"/>
      <c r="Z66" s="19" t="n"/>
    </row>
    <row r="67" ht="13.5" customHeight="1" s="844">
      <c r="A67" s="19" t="n"/>
      <c r="B67" s="154" t="inlineStr">
        <is>
          <t>Marketing Expenses</t>
        </is>
      </c>
      <c r="C67" s="19" t="n"/>
      <c r="D67" s="19" t="n"/>
      <c r="E67" s="916">
        <f>E42</f>
        <v/>
      </c>
      <c r="F67" s="925">
        <f>F42</f>
        <v/>
      </c>
      <c r="G67" s="925">
        <f>G42</f>
        <v/>
      </c>
      <c r="H67" s="925">
        <f>H42</f>
        <v/>
      </c>
      <c r="I67" s="925">
        <f>I42</f>
        <v/>
      </c>
      <c r="J67" s="925">
        <f>J42</f>
        <v/>
      </c>
      <c r="K67" s="926">
        <f>K42</f>
        <v/>
      </c>
      <c r="L67" s="160" t="n"/>
      <c r="M67" s="19" t="n"/>
      <c r="N67" s="19" t="n"/>
      <c r="O67" s="19" t="n"/>
      <c r="P67" s="19" t="n"/>
      <c r="Q67" s="19" t="n"/>
      <c r="R67" s="19" t="n"/>
      <c r="S67" s="19" t="n"/>
      <c r="T67" s="19" t="n"/>
      <c r="U67" s="19" t="n"/>
      <c r="V67" s="19" t="n"/>
      <c r="W67" s="19" t="n"/>
      <c r="X67" s="19" t="n"/>
      <c r="Y67" s="19" t="n"/>
      <c r="Z67" s="19" t="n"/>
    </row>
    <row r="68" ht="13.5" customHeight="1" s="844">
      <c r="A68" s="19" t="n"/>
      <c r="B68" s="154" t="inlineStr">
        <is>
          <t>G&amp;A Expenses</t>
        </is>
      </c>
      <c r="C68" s="19" t="n"/>
      <c r="D68" s="19" t="n"/>
      <c r="E68" s="916">
        <f>E43</f>
        <v/>
      </c>
      <c r="F68" s="925">
        <f>F43</f>
        <v/>
      </c>
      <c r="G68" s="925">
        <f>G43</f>
        <v/>
      </c>
      <c r="H68" s="925">
        <f>H43</f>
        <v/>
      </c>
      <c r="I68" s="925">
        <f>I43</f>
        <v/>
      </c>
      <c r="J68" s="925">
        <f>J43</f>
        <v/>
      </c>
      <c r="K68" s="926">
        <f>K43</f>
        <v/>
      </c>
      <c r="L68" s="160" t="n"/>
      <c r="M68" s="19" t="n"/>
      <c r="N68" s="19" t="n"/>
      <c r="O68" s="19" t="n"/>
      <c r="P68" s="19" t="n"/>
      <c r="Q68" s="19" t="n"/>
      <c r="R68" s="19" t="n"/>
      <c r="S68" s="19" t="n"/>
      <c r="T68" s="19" t="n"/>
      <c r="U68" s="19" t="n"/>
      <c r="V68" s="19" t="n"/>
      <c r="W68" s="19" t="n"/>
      <c r="X68" s="19" t="n"/>
      <c r="Y68" s="19" t="n"/>
      <c r="Z68" s="19" t="n"/>
    </row>
    <row r="69" ht="13.5" customHeight="1" s="844">
      <c r="A69" s="19" t="n"/>
      <c r="B69" s="154" t="inlineStr">
        <is>
          <t>IT Expenses</t>
        </is>
      </c>
      <c r="C69" s="19" t="n"/>
      <c r="D69" s="19" t="n"/>
      <c r="E69" s="916">
        <f>E44</f>
        <v/>
      </c>
      <c r="F69" s="925">
        <f>F44</f>
        <v/>
      </c>
      <c r="G69" s="925">
        <f>G44</f>
        <v/>
      </c>
      <c r="H69" s="925">
        <f>H44</f>
        <v/>
      </c>
      <c r="I69" s="925">
        <f>I44</f>
        <v/>
      </c>
      <c r="J69" s="925">
        <f>J44</f>
        <v/>
      </c>
      <c r="K69" s="926">
        <f>K44</f>
        <v/>
      </c>
      <c r="L69" s="160" t="n"/>
      <c r="M69" s="19" t="n"/>
      <c r="N69" s="19" t="n"/>
      <c r="O69" s="19" t="n"/>
      <c r="P69" s="19" t="n"/>
      <c r="Q69" s="19" t="n"/>
      <c r="R69" s="19" t="n"/>
      <c r="S69" s="19" t="n"/>
      <c r="T69" s="19" t="n"/>
      <c r="U69" s="19" t="n"/>
      <c r="V69" s="19" t="n"/>
      <c r="W69" s="19" t="n"/>
      <c r="X69" s="19" t="n"/>
      <c r="Y69" s="19" t="n"/>
      <c r="Z69" s="19" t="n"/>
    </row>
    <row r="70" ht="13.5" customHeight="1" s="844">
      <c r="A70" s="19" t="n"/>
      <c r="B70" s="154" t="inlineStr">
        <is>
          <t>Professional &amp; Legal Fees</t>
        </is>
      </c>
      <c r="C70" s="19" t="n"/>
      <c r="D70" s="19" t="n"/>
      <c r="E70" s="916">
        <f>E45</f>
        <v/>
      </c>
      <c r="F70" s="925">
        <f>F45</f>
        <v/>
      </c>
      <c r="G70" s="925">
        <f>G45</f>
        <v/>
      </c>
      <c r="H70" s="925">
        <f>H45</f>
        <v/>
      </c>
      <c r="I70" s="925">
        <f>I45</f>
        <v/>
      </c>
      <c r="J70" s="925">
        <f>J45</f>
        <v/>
      </c>
      <c r="K70" s="926">
        <f>K45</f>
        <v/>
      </c>
      <c r="L70" s="160" t="n"/>
      <c r="M70" s="19" t="n"/>
      <c r="N70" s="19" t="n"/>
      <c r="O70" s="19" t="n"/>
      <c r="P70" s="19" t="n"/>
      <c r="Q70" s="19" t="n"/>
      <c r="R70" s="19" t="n"/>
      <c r="S70" s="19" t="n"/>
      <c r="T70" s="19" t="n"/>
      <c r="U70" s="19" t="n"/>
      <c r="V70" s="19" t="n"/>
      <c r="W70" s="19" t="n"/>
      <c r="X70" s="19" t="n"/>
      <c r="Y70" s="19" t="n"/>
      <c r="Z70" s="19" t="n"/>
    </row>
    <row r="71" ht="13.5" customHeight="1" s="844">
      <c r="A71" s="19" t="n"/>
      <c r="B71" s="154" t="inlineStr">
        <is>
          <t>Bank and Insurance Expenses</t>
        </is>
      </c>
      <c r="C71" s="19" t="n"/>
      <c r="D71" s="19" t="n"/>
      <c r="E71" s="916">
        <f>E46</f>
        <v/>
      </c>
      <c r="F71" s="925">
        <f>F46</f>
        <v/>
      </c>
      <c r="G71" s="925">
        <f>G46</f>
        <v/>
      </c>
      <c r="H71" s="925">
        <f>H46</f>
        <v/>
      </c>
      <c r="I71" s="925">
        <f>I46</f>
        <v/>
      </c>
      <c r="J71" s="925">
        <f>J46</f>
        <v/>
      </c>
      <c r="K71" s="926">
        <f>K46</f>
        <v/>
      </c>
      <c r="L71" s="160" t="n"/>
      <c r="M71" s="19" t="n"/>
      <c r="N71" s="19" t="n"/>
      <c r="O71" s="19" t="n"/>
      <c r="P71" s="19" t="n"/>
      <c r="Q71" s="19" t="n"/>
      <c r="R71" s="19" t="n"/>
      <c r="S71" s="19" t="n"/>
      <c r="T71" s="19" t="n"/>
      <c r="U71" s="19" t="n"/>
      <c r="V71" s="19" t="n"/>
      <c r="W71" s="19" t="n"/>
      <c r="X71" s="19" t="n"/>
      <c r="Y71" s="19" t="n"/>
      <c r="Z71" s="19" t="n"/>
    </row>
    <row r="72" ht="13.5" customHeight="1" s="844">
      <c r="A72" s="19" t="n"/>
      <c r="B72" s="154" t="inlineStr">
        <is>
          <t>Travel Expenses</t>
        </is>
      </c>
      <c r="C72" s="19" t="n"/>
      <c r="D72" s="19" t="n"/>
      <c r="E72" s="916">
        <f>E47</f>
        <v/>
      </c>
      <c r="F72" s="925">
        <f>F47</f>
        <v/>
      </c>
      <c r="G72" s="925">
        <f>G47</f>
        <v/>
      </c>
      <c r="H72" s="925">
        <f>H47</f>
        <v/>
      </c>
      <c r="I72" s="925">
        <f>I47</f>
        <v/>
      </c>
      <c r="J72" s="925">
        <f>J47</f>
        <v/>
      </c>
      <c r="K72" s="926">
        <f>K47</f>
        <v/>
      </c>
      <c r="L72" s="160" t="n"/>
      <c r="M72" s="19" t="n"/>
      <c r="N72" s="19" t="n"/>
      <c r="O72" s="19" t="n"/>
      <c r="P72" s="19" t="n"/>
      <c r="Q72" s="19" t="n"/>
      <c r="R72" s="19" t="n"/>
      <c r="S72" s="19" t="n"/>
      <c r="T72" s="19" t="n"/>
      <c r="U72" s="19" t="n"/>
      <c r="V72" s="19" t="n"/>
      <c r="W72" s="19" t="n"/>
      <c r="X72" s="19" t="n"/>
      <c r="Y72" s="19" t="n"/>
      <c r="Z72" s="19" t="n"/>
    </row>
    <row r="73" ht="13.5" customHeight="1" s="844">
      <c r="A73" s="19" t="n"/>
      <c r="B73" s="155" t="inlineStr">
        <is>
          <t>Other Expenses</t>
        </is>
      </c>
      <c r="C73" s="119" t="n"/>
      <c r="D73" s="119" t="n"/>
      <c r="E73" s="920">
        <f>E48</f>
        <v/>
      </c>
      <c r="F73" s="935">
        <f>F48</f>
        <v/>
      </c>
      <c r="G73" s="935">
        <f>G48</f>
        <v/>
      </c>
      <c r="H73" s="935">
        <f>H48</f>
        <v/>
      </c>
      <c r="I73" s="935">
        <f>I48</f>
        <v/>
      </c>
      <c r="J73" s="935">
        <f>J48</f>
        <v/>
      </c>
      <c r="K73" s="936">
        <f>K48</f>
        <v/>
      </c>
      <c r="L73" s="160" t="n"/>
      <c r="M73" s="19" t="n"/>
      <c r="N73" s="19" t="n"/>
      <c r="O73" s="19" t="n"/>
      <c r="P73" s="19" t="n"/>
      <c r="Q73" s="19" t="n"/>
      <c r="R73" s="19" t="n"/>
      <c r="S73" s="19" t="n"/>
      <c r="T73" s="19" t="n"/>
      <c r="U73" s="19" t="n"/>
      <c r="V73" s="19" t="n"/>
      <c r="W73" s="19" t="n"/>
      <c r="X73" s="19" t="n"/>
      <c r="Y73" s="19" t="n"/>
      <c r="Z73" s="19" t="n"/>
    </row>
    <row r="74" ht="13.5" customHeight="1" s="844">
      <c r="A74" s="19" t="n"/>
      <c r="B74" s="121" t="n"/>
      <c r="C74" s="19" t="n"/>
      <c r="D74" s="19" t="n"/>
      <c r="E74" s="122" t="n"/>
      <c r="F74" s="160" t="n"/>
      <c r="G74" s="160" t="n"/>
      <c r="H74" s="160" t="n"/>
      <c r="I74" s="160" t="n"/>
      <c r="J74" s="160" t="n"/>
      <c r="K74" s="160" t="n"/>
      <c r="L74" s="160" t="n"/>
      <c r="M74" s="19" t="n"/>
      <c r="N74" s="19" t="n"/>
      <c r="O74" s="19" t="n"/>
      <c r="P74" s="19" t="n"/>
      <c r="Q74" s="19" t="n"/>
      <c r="R74" s="19" t="n"/>
      <c r="S74" s="19" t="n"/>
      <c r="T74" s="19" t="n"/>
      <c r="U74" s="19" t="n"/>
      <c r="V74" s="19" t="n"/>
      <c r="W74" s="19" t="n"/>
      <c r="X74" s="19" t="n"/>
      <c r="Y74" s="19" t="n"/>
      <c r="Z74" s="19" t="n"/>
    </row>
    <row r="75" ht="13.5" customHeight="1" s="844">
      <c r="A75" s="19" t="n"/>
      <c r="B75" s="121" t="n"/>
      <c r="C75" s="19" t="n"/>
      <c r="D75" s="19" t="n"/>
      <c r="E75" s="122" t="n"/>
      <c r="F75" s="160" t="n"/>
      <c r="G75" s="160" t="n"/>
      <c r="H75" s="160" t="n"/>
      <c r="I75" s="160" t="n"/>
      <c r="J75" s="160" t="n"/>
      <c r="K75" s="160" t="n"/>
      <c r="L75" s="160" t="n"/>
      <c r="M75" s="19" t="n"/>
      <c r="N75" s="19" t="n"/>
      <c r="O75" s="19" t="n"/>
      <c r="P75" s="19" t="n"/>
      <c r="Q75" s="19" t="n"/>
      <c r="R75" s="19" t="n"/>
      <c r="S75" s="19" t="n"/>
      <c r="T75" s="19" t="n"/>
      <c r="U75" s="19" t="n"/>
      <c r="V75" s="19" t="n"/>
      <c r="W75" s="19" t="n"/>
      <c r="X75" s="19" t="n"/>
      <c r="Y75" s="19" t="n"/>
      <c r="Z75" s="19" t="n"/>
    </row>
    <row r="76" ht="13.5" customHeight="1" s="844">
      <c r="A76" s="19" t="n"/>
      <c r="B76" s="159" t="n"/>
      <c r="C76" s="19" t="n"/>
      <c r="D76" s="19" t="n"/>
      <c r="E76" s="122" t="n"/>
      <c r="F76" s="160" t="n"/>
      <c r="G76" s="160" t="n"/>
      <c r="H76" s="160" t="n"/>
      <c r="I76" s="160" t="n"/>
      <c r="J76" s="160" t="n"/>
      <c r="K76" s="160" t="n"/>
      <c r="L76" s="160" t="n"/>
      <c r="M76" s="19" t="n"/>
      <c r="N76" s="19" t="n"/>
      <c r="O76" s="19" t="n"/>
      <c r="P76" s="19" t="n"/>
      <c r="Q76" s="19" t="n"/>
      <c r="R76" s="19" t="n"/>
      <c r="S76" s="19" t="n"/>
      <c r="T76" s="19" t="n"/>
      <c r="U76" s="19" t="n"/>
      <c r="V76" s="19" t="n"/>
      <c r="W76" s="19" t="n"/>
      <c r="X76" s="19" t="n"/>
      <c r="Y76" s="19" t="n"/>
      <c r="Z76" s="19" t="n"/>
    </row>
    <row r="77" ht="13.5" customHeight="1" s="844">
      <c r="A77" s="19" t="n"/>
      <c r="B77" s="123" t="inlineStr">
        <is>
          <t>Case 3  - Downside Case</t>
        </is>
      </c>
      <c r="C77" s="19" t="n"/>
      <c r="D77" s="19" t="n"/>
      <c r="E77" s="122" t="n"/>
      <c r="F77" s="160" t="n"/>
      <c r="G77" s="160" t="n"/>
      <c r="H77" s="160" t="n"/>
      <c r="I77" s="160" t="n"/>
      <c r="J77" s="160" t="n"/>
      <c r="K77" s="160" t="n"/>
      <c r="L77" s="160" t="n"/>
      <c r="M77" s="19" t="n"/>
      <c r="N77" s="19" t="n"/>
      <c r="O77" s="19" t="n"/>
      <c r="P77" s="19" t="n"/>
      <c r="Q77" s="19" t="n"/>
      <c r="R77" s="19" t="n"/>
      <c r="S77" s="19" t="n"/>
      <c r="T77" s="19" t="n"/>
      <c r="U77" s="19" t="n"/>
      <c r="V77" s="19" t="n"/>
      <c r="W77" s="19" t="n"/>
      <c r="X77" s="19" t="n"/>
      <c r="Y77" s="19" t="n"/>
      <c r="Z77" s="19" t="n"/>
    </row>
    <row r="78" ht="13.5" customHeight="1" s="844">
      <c r="A78" s="19" t="n"/>
      <c r="B78" s="183">
        <f>B55</f>
        <v/>
      </c>
      <c r="C78" s="128" t="n"/>
      <c r="D78" s="128" t="n"/>
      <c r="E78" s="934" t="n"/>
      <c r="F78" s="923">
        <f>'P&amp;L'!G8</f>
        <v/>
      </c>
      <c r="G78" s="923">
        <f>'P&amp;L'!H8</f>
        <v/>
      </c>
      <c r="H78" s="923">
        <f>'P&amp;L'!I8</f>
        <v/>
      </c>
      <c r="I78" s="923" t="n">
        <v>0.1</v>
      </c>
      <c r="J78" s="923" t="n">
        <v>0.1</v>
      </c>
      <c r="K78" s="924" t="n">
        <v>0.1</v>
      </c>
      <c r="L78" s="160" t="n"/>
      <c r="M78" s="19" t="n"/>
      <c r="N78" s="19" t="n"/>
      <c r="O78" s="19" t="n"/>
      <c r="P78" s="19" t="n"/>
      <c r="Q78" s="19" t="n"/>
      <c r="R78" s="19" t="n"/>
      <c r="S78" s="19" t="n"/>
      <c r="T78" s="19" t="n"/>
      <c r="U78" s="19" t="n"/>
      <c r="V78" s="19" t="n"/>
      <c r="W78" s="19" t="n"/>
      <c r="X78" s="19" t="n"/>
      <c r="Y78" s="19" t="n"/>
      <c r="Z78" s="19" t="n"/>
    </row>
    <row r="79" ht="13.5" customHeight="1" s="844">
      <c r="A79" s="19" t="n"/>
      <c r="B79" s="152" t="inlineStr">
        <is>
          <t>Downside Case</t>
        </is>
      </c>
      <c r="C79" s="19" t="n"/>
      <c r="D79" s="19" t="n"/>
      <c r="E79" s="919" t="n"/>
      <c r="F79" s="925" t="n">
        <v>0.8</v>
      </c>
      <c r="G79" s="925" t="n">
        <v>0.8</v>
      </c>
      <c r="H79" s="925" t="n">
        <v>0.8</v>
      </c>
      <c r="I79" s="925" t="n">
        <v>0.8</v>
      </c>
      <c r="J79" s="925" t="n">
        <v>0.8</v>
      </c>
      <c r="K79" s="926" t="n">
        <v>0.8</v>
      </c>
      <c r="L79" s="160" t="n"/>
      <c r="M79" s="19" t="n"/>
      <c r="N79" s="19" t="n"/>
      <c r="O79" s="19" t="n"/>
      <c r="P79" s="19" t="n"/>
      <c r="Q79" s="19" t="n"/>
      <c r="R79" s="19" t="n"/>
      <c r="S79" s="19" t="n"/>
      <c r="T79" s="19" t="n"/>
      <c r="U79" s="19" t="n"/>
      <c r="V79" s="19" t="n"/>
      <c r="W79" s="19" t="n"/>
      <c r="X79" s="19" t="n"/>
      <c r="Y79" s="19" t="n"/>
      <c r="Z79" s="19" t="n"/>
    </row>
    <row r="80" ht="13.5" customHeight="1" s="844">
      <c r="A80" s="19" t="n"/>
      <c r="B80" s="132" t="inlineStr">
        <is>
          <t xml:space="preserve">Implied Revenue growth </t>
        </is>
      </c>
      <c r="C80" s="47" t="n"/>
      <c r="D80" s="47" t="n"/>
      <c r="E80" s="133" t="n"/>
      <c r="F80" s="927">
        <f>F79*F78</f>
        <v/>
      </c>
      <c r="G80" s="927">
        <f>G79*G78</f>
        <v/>
      </c>
      <c r="H80" s="927">
        <f>H79*H78</f>
        <v/>
      </c>
      <c r="I80" s="927">
        <f>I79*I78</f>
        <v/>
      </c>
      <c r="J80" s="927">
        <f>J79*J78</f>
        <v/>
      </c>
      <c r="K80" s="928">
        <f>K79*K78</f>
        <v/>
      </c>
      <c r="L80" s="160" t="n"/>
      <c r="M80" s="19" t="n"/>
      <c r="N80" s="19" t="n"/>
      <c r="O80" s="19" t="n"/>
      <c r="P80" s="19" t="n"/>
      <c r="Q80" s="19" t="n"/>
      <c r="R80" s="19" t="n"/>
      <c r="S80" s="19" t="n"/>
      <c r="T80" s="19" t="n"/>
      <c r="U80" s="19" t="n"/>
      <c r="V80" s="19" t="n"/>
      <c r="W80" s="19" t="n"/>
      <c r="X80" s="19" t="n"/>
      <c r="Y80" s="19" t="n"/>
      <c r="Z80" s="19" t="n"/>
    </row>
    <row r="81" ht="13.5" customHeight="1" s="844">
      <c r="A81" s="19" t="n"/>
      <c r="B81" s="136" t="inlineStr">
        <is>
          <t>Total Cost of Sales</t>
        </is>
      </c>
      <c r="C81" s="19" t="n"/>
      <c r="D81" s="19" t="n"/>
      <c r="E81" s="122" t="n"/>
      <c r="F81" s="160" t="n"/>
      <c r="G81" s="160" t="n"/>
      <c r="H81" s="160" t="n"/>
      <c r="I81" s="160" t="n"/>
      <c r="J81" s="160" t="n"/>
      <c r="K81" s="173" t="n"/>
      <c r="L81" s="160" t="n"/>
      <c r="M81" s="19" t="n"/>
      <c r="N81" s="19" t="n"/>
      <c r="O81" s="19" t="n"/>
      <c r="P81" s="19" t="n"/>
      <c r="Q81" s="19" t="n"/>
      <c r="R81" s="19" t="n"/>
      <c r="S81" s="19" t="n"/>
      <c r="T81" s="19" t="n"/>
      <c r="U81" s="19" t="n"/>
      <c r="V81" s="19" t="n"/>
      <c r="W81" s="19" t="n"/>
      <c r="X81" s="19" t="n"/>
      <c r="Y81" s="19" t="n"/>
      <c r="Z81" s="19" t="n"/>
    </row>
    <row r="82" ht="13.5" customHeight="1" s="844">
      <c r="A82" s="19" t="n"/>
      <c r="B82" s="139" t="inlineStr">
        <is>
          <t>Direct Labour</t>
        </is>
      </c>
      <c r="C82" s="140" t="n"/>
      <c r="D82" s="140" t="n"/>
      <c r="E82" s="912">
        <f>E57</f>
        <v/>
      </c>
      <c r="F82" s="931">
        <f>F32</f>
        <v/>
      </c>
      <c r="G82" s="931">
        <f>G32</f>
        <v/>
      </c>
      <c r="H82" s="931">
        <f>H32</f>
        <v/>
      </c>
      <c r="I82" s="931">
        <f>I32</f>
        <v/>
      </c>
      <c r="J82" s="931">
        <f>J32</f>
        <v/>
      </c>
      <c r="K82" s="932">
        <f>K32</f>
        <v/>
      </c>
      <c r="L82" s="160" t="n"/>
      <c r="M82" s="19" t="n"/>
      <c r="N82" s="19" t="n"/>
      <c r="O82" s="19" t="n"/>
      <c r="P82" s="19" t="n"/>
      <c r="Q82" s="19" t="n"/>
      <c r="R82" s="19" t="n"/>
      <c r="S82" s="19" t="n"/>
      <c r="T82" s="19" t="n"/>
      <c r="U82" s="19" t="n"/>
      <c r="V82" s="19" t="n"/>
      <c r="W82" s="19" t="n"/>
      <c r="X82" s="19" t="n"/>
      <c r="Y82" s="19" t="n"/>
      <c r="Z82" s="19" t="n"/>
    </row>
    <row r="83" ht="13.5" customHeight="1" s="844">
      <c r="A83" s="19" t="n"/>
      <c r="B83" s="145" t="inlineStr">
        <is>
          <t>Software Outsourcing</t>
        </is>
      </c>
      <c r="C83" s="19" t="n"/>
      <c r="D83" s="19" t="n"/>
      <c r="E83" s="916">
        <f>E58</f>
        <v/>
      </c>
      <c r="F83" s="925">
        <f>F33</f>
        <v/>
      </c>
      <c r="G83" s="925">
        <f>G33</f>
        <v/>
      </c>
      <c r="H83" s="925">
        <f>H33</f>
        <v/>
      </c>
      <c r="I83" s="925">
        <f>I33</f>
        <v/>
      </c>
      <c r="J83" s="925">
        <f>J33</f>
        <v/>
      </c>
      <c r="K83" s="926">
        <f>K33</f>
        <v/>
      </c>
      <c r="L83" s="160" t="n"/>
      <c r="M83" s="19" t="n"/>
      <c r="N83" s="19" t="n"/>
      <c r="O83" s="19" t="n"/>
      <c r="P83" s="19" t="n"/>
      <c r="Q83" s="19" t="n"/>
      <c r="R83" s="19" t="n"/>
      <c r="S83" s="19" t="n"/>
      <c r="T83" s="19" t="n"/>
      <c r="U83" s="19" t="n"/>
      <c r="V83" s="19" t="n"/>
      <c r="W83" s="19" t="n"/>
      <c r="X83" s="19" t="n"/>
      <c r="Y83" s="19" t="n"/>
      <c r="Z83" s="19" t="n"/>
    </row>
    <row r="84" ht="13.5" customHeight="1" s="844">
      <c r="A84" s="19" t="n"/>
      <c r="B84" s="145" t="inlineStr">
        <is>
          <t>Software Subscriptions</t>
        </is>
      </c>
      <c r="C84" s="19" t="n"/>
      <c r="D84" s="19" t="n"/>
      <c r="E84" s="916">
        <f>E59</f>
        <v/>
      </c>
      <c r="F84" s="925">
        <f>F34</f>
        <v/>
      </c>
      <c r="G84" s="925">
        <f>G34</f>
        <v/>
      </c>
      <c r="H84" s="925">
        <f>H34</f>
        <v/>
      </c>
      <c r="I84" s="925">
        <f>I34</f>
        <v/>
      </c>
      <c r="J84" s="925">
        <f>J34</f>
        <v/>
      </c>
      <c r="K84" s="926">
        <f>K34</f>
        <v/>
      </c>
      <c r="L84" s="160" t="n"/>
      <c r="M84" s="19" t="n"/>
      <c r="N84" s="19" t="n"/>
      <c r="O84" s="19" t="n"/>
      <c r="P84" s="19" t="n"/>
      <c r="Q84" s="19" t="n"/>
      <c r="R84" s="19" t="n"/>
      <c r="S84" s="19" t="n"/>
      <c r="T84" s="19" t="n"/>
      <c r="U84" s="19" t="n"/>
      <c r="V84" s="19" t="n"/>
      <c r="W84" s="19" t="n"/>
      <c r="X84" s="19" t="n"/>
      <c r="Y84" s="19" t="n"/>
      <c r="Z84" s="19" t="n"/>
    </row>
    <row r="85" ht="13.5" customHeight="1" s="844">
      <c r="A85" s="19" t="n"/>
      <c r="B85" s="148" t="inlineStr">
        <is>
          <t>Subcontractors</t>
        </is>
      </c>
      <c r="C85" s="47" t="n"/>
      <c r="D85" s="47" t="n"/>
      <c r="E85" s="918">
        <f>E60</f>
        <v/>
      </c>
      <c r="F85" s="927">
        <f>F35</f>
        <v/>
      </c>
      <c r="G85" s="927">
        <f>G35</f>
        <v/>
      </c>
      <c r="H85" s="927">
        <f>H35</f>
        <v/>
      </c>
      <c r="I85" s="927">
        <f>I35</f>
        <v/>
      </c>
      <c r="J85" s="927">
        <f>J35</f>
        <v/>
      </c>
      <c r="K85" s="928">
        <f>K35</f>
        <v/>
      </c>
      <c r="L85" s="160" t="n"/>
      <c r="M85" s="19" t="n"/>
      <c r="N85" s="19" t="n"/>
      <c r="O85" s="19" t="n"/>
      <c r="P85" s="19" t="n"/>
      <c r="Q85" s="19" t="n"/>
      <c r="R85" s="19" t="n"/>
      <c r="S85" s="19" t="n"/>
      <c r="T85" s="19" t="n"/>
      <c r="U85" s="19" t="n"/>
      <c r="V85" s="19" t="n"/>
      <c r="W85" s="19" t="n"/>
      <c r="X85" s="19" t="n"/>
      <c r="Y85" s="19" t="n"/>
      <c r="Z85" s="19" t="n"/>
    </row>
    <row r="86" ht="13.5" customHeight="1" s="844">
      <c r="A86" s="19" t="n"/>
      <c r="B86" s="150" t="n"/>
      <c r="C86" s="19" t="n"/>
      <c r="D86" s="19" t="n"/>
      <c r="E86" s="919" t="n"/>
      <c r="F86" s="929" t="n"/>
      <c r="G86" s="929" t="n"/>
      <c r="H86" s="929" t="n"/>
      <c r="I86" s="929" t="n"/>
      <c r="J86" s="929" t="n"/>
      <c r="K86" s="930" t="n"/>
      <c r="L86" s="160" t="n"/>
      <c r="M86" s="19" t="n"/>
      <c r="N86" s="19" t="n"/>
      <c r="O86" s="19" t="n"/>
      <c r="P86" s="19" t="n"/>
      <c r="Q86" s="19" t="n"/>
      <c r="R86" s="19" t="n"/>
      <c r="S86" s="19" t="n"/>
      <c r="T86" s="19" t="n"/>
      <c r="U86" s="19" t="n"/>
      <c r="V86" s="19" t="n"/>
      <c r="W86" s="19" t="n"/>
      <c r="X86" s="19" t="n"/>
      <c r="Y86" s="19" t="n"/>
      <c r="Z86" s="19" t="n"/>
    </row>
    <row r="87" ht="13.5" customHeight="1" s="844">
      <c r="A87" s="19" t="n"/>
      <c r="B87" s="152" t="inlineStr">
        <is>
          <t>Total Operating Expenses</t>
        </is>
      </c>
      <c r="C87" s="19" t="n"/>
      <c r="D87" s="19" t="n"/>
      <c r="E87" s="122" t="n"/>
      <c r="F87" s="160" t="n"/>
      <c r="G87" s="160" t="n"/>
      <c r="H87" s="160" t="n"/>
      <c r="I87" s="160" t="n"/>
      <c r="J87" s="160" t="n"/>
      <c r="K87" s="173" t="n"/>
      <c r="L87" s="160" t="n"/>
      <c r="M87" s="19" t="n"/>
      <c r="N87" s="19" t="n"/>
      <c r="O87" s="19" t="n"/>
      <c r="P87" s="19" t="n"/>
      <c r="Q87" s="19" t="n"/>
      <c r="R87" s="19" t="n"/>
      <c r="S87" s="19" t="n"/>
      <c r="T87" s="19" t="n"/>
      <c r="U87" s="19" t="n"/>
      <c r="V87" s="19" t="n"/>
      <c r="W87" s="19" t="n"/>
      <c r="X87" s="19" t="n"/>
      <c r="Y87" s="19" t="n"/>
      <c r="Z87" s="19" t="n"/>
    </row>
    <row r="88" ht="13.5" customHeight="1" s="844">
      <c r="A88" s="19" t="n"/>
      <c r="B88" s="153" t="inlineStr">
        <is>
          <t>Other Income (Expenses)</t>
        </is>
      </c>
      <c r="C88" s="140" t="n"/>
      <c r="D88" s="140" t="n"/>
      <c r="E88" s="912">
        <f>E63</f>
        <v/>
      </c>
      <c r="F88" s="931">
        <f>F38</f>
        <v/>
      </c>
      <c r="G88" s="931">
        <f>G38</f>
        <v/>
      </c>
      <c r="H88" s="931">
        <f>H38</f>
        <v/>
      </c>
      <c r="I88" s="931">
        <f>I38</f>
        <v/>
      </c>
      <c r="J88" s="931">
        <f>J38</f>
        <v/>
      </c>
      <c r="K88" s="932">
        <f>K38</f>
        <v/>
      </c>
      <c r="L88" s="160" t="n"/>
      <c r="M88" s="19" t="n"/>
      <c r="N88" s="19" t="n"/>
      <c r="O88" s="19" t="n"/>
      <c r="P88" s="19" t="n"/>
      <c r="Q88" s="19" t="n"/>
      <c r="R88" s="19" t="n"/>
      <c r="S88" s="19" t="n"/>
      <c r="T88" s="19" t="n"/>
      <c r="U88" s="19" t="n"/>
      <c r="V88" s="19" t="n"/>
      <c r="W88" s="19" t="n"/>
      <c r="X88" s="19" t="n"/>
      <c r="Y88" s="19" t="n"/>
      <c r="Z88" s="19" t="n"/>
    </row>
    <row r="89" ht="13.5" customHeight="1" s="844">
      <c r="A89" s="19" t="n"/>
      <c r="B89" s="154" t="inlineStr">
        <is>
          <t>Staff Expenses</t>
        </is>
      </c>
      <c r="C89" s="19" t="n"/>
      <c r="D89" s="19" t="n"/>
      <c r="E89" s="916">
        <f>E64</f>
        <v/>
      </c>
      <c r="F89" s="925">
        <f>F39</f>
        <v/>
      </c>
      <c r="G89" s="925">
        <f>G39</f>
        <v/>
      </c>
      <c r="H89" s="925">
        <f>H39</f>
        <v/>
      </c>
      <c r="I89" s="925">
        <f>I39</f>
        <v/>
      </c>
      <c r="J89" s="925">
        <f>J39</f>
        <v/>
      </c>
      <c r="K89" s="926">
        <f>K39</f>
        <v/>
      </c>
      <c r="L89" s="160" t="n"/>
      <c r="M89" s="19" t="n"/>
      <c r="N89" s="19" t="n"/>
      <c r="O89" s="19" t="n"/>
      <c r="P89" s="19" t="n"/>
      <c r="Q89" s="19" t="n"/>
      <c r="R89" s="19" t="n"/>
      <c r="S89" s="19" t="n"/>
      <c r="T89" s="19" t="n"/>
      <c r="U89" s="19" t="n"/>
      <c r="V89" s="19" t="n"/>
      <c r="W89" s="19" t="n"/>
      <c r="X89" s="19" t="n"/>
      <c r="Y89" s="19" t="n"/>
      <c r="Z89" s="19" t="n"/>
    </row>
    <row r="90" ht="13.5" customHeight="1" s="844">
      <c r="A90" s="19" t="n"/>
      <c r="B90" s="154" t="inlineStr">
        <is>
          <t>Rent &amp; Utilities</t>
        </is>
      </c>
      <c r="C90" s="19" t="n"/>
      <c r="D90" s="19" t="n"/>
      <c r="E90" s="916">
        <f>E65</f>
        <v/>
      </c>
      <c r="F90" s="925">
        <f>F40</f>
        <v/>
      </c>
      <c r="G90" s="925">
        <f>G40</f>
        <v/>
      </c>
      <c r="H90" s="925">
        <f>H40</f>
        <v/>
      </c>
      <c r="I90" s="925">
        <f>I40</f>
        <v/>
      </c>
      <c r="J90" s="925">
        <f>J40</f>
        <v/>
      </c>
      <c r="K90" s="926">
        <f>K40</f>
        <v/>
      </c>
      <c r="L90" s="160" t="n"/>
      <c r="M90" s="19" t="n"/>
      <c r="N90" s="19" t="n"/>
      <c r="O90" s="19" t="n"/>
      <c r="P90" s="19" t="n"/>
      <c r="Q90" s="19" t="n"/>
      <c r="R90" s="19" t="n"/>
      <c r="S90" s="19" t="n"/>
      <c r="T90" s="19" t="n"/>
      <c r="U90" s="19" t="n"/>
      <c r="V90" s="19" t="n"/>
      <c r="W90" s="19" t="n"/>
      <c r="X90" s="19" t="n"/>
      <c r="Y90" s="19" t="n"/>
      <c r="Z90" s="19" t="n"/>
    </row>
    <row r="91" ht="13.5" customHeight="1" s="844">
      <c r="A91" s="19" t="n"/>
      <c r="B91" s="154" t="inlineStr">
        <is>
          <t>Recruitment Costs</t>
        </is>
      </c>
      <c r="C91" s="19" t="n"/>
      <c r="D91" s="19" t="n"/>
      <c r="E91" s="916">
        <f>E66</f>
        <v/>
      </c>
      <c r="F91" s="925">
        <f>F41</f>
        <v/>
      </c>
      <c r="G91" s="925">
        <f>G41</f>
        <v/>
      </c>
      <c r="H91" s="925">
        <f>H41</f>
        <v/>
      </c>
      <c r="I91" s="925">
        <f>I41</f>
        <v/>
      </c>
      <c r="J91" s="925">
        <f>J41</f>
        <v/>
      </c>
      <c r="K91" s="926">
        <f>K41</f>
        <v/>
      </c>
      <c r="L91" s="160" t="n"/>
      <c r="M91" s="19" t="n"/>
      <c r="N91" s="19" t="n"/>
      <c r="O91" s="19" t="n"/>
      <c r="P91" s="19" t="n"/>
      <c r="Q91" s="19" t="n"/>
      <c r="R91" s="19" t="n"/>
      <c r="S91" s="19" t="n"/>
      <c r="T91" s="19" t="n"/>
      <c r="U91" s="19" t="n"/>
      <c r="V91" s="19" t="n"/>
      <c r="W91" s="19" t="n"/>
      <c r="X91" s="19" t="n"/>
      <c r="Y91" s="19" t="n"/>
      <c r="Z91" s="19" t="n"/>
    </row>
    <row r="92" ht="13.5" customHeight="1" s="844">
      <c r="A92" s="19" t="n"/>
      <c r="B92" s="154" t="inlineStr">
        <is>
          <t>Marketing Expenses</t>
        </is>
      </c>
      <c r="C92" s="19" t="n"/>
      <c r="D92" s="19" t="n"/>
      <c r="E92" s="916">
        <f>E67</f>
        <v/>
      </c>
      <c r="F92" s="925">
        <f>F42</f>
        <v/>
      </c>
      <c r="G92" s="925">
        <f>G42</f>
        <v/>
      </c>
      <c r="H92" s="925">
        <f>H42</f>
        <v/>
      </c>
      <c r="I92" s="925">
        <f>I42</f>
        <v/>
      </c>
      <c r="J92" s="925">
        <f>J42</f>
        <v/>
      </c>
      <c r="K92" s="926">
        <f>K42</f>
        <v/>
      </c>
      <c r="L92" s="160" t="n"/>
      <c r="M92" s="19" t="n"/>
      <c r="N92" s="19" t="n"/>
      <c r="O92" s="19" t="n"/>
      <c r="P92" s="19" t="n"/>
      <c r="Q92" s="19" t="n"/>
      <c r="R92" s="19" t="n"/>
      <c r="S92" s="19" t="n"/>
      <c r="T92" s="19" t="n"/>
      <c r="U92" s="19" t="n"/>
      <c r="V92" s="19" t="n"/>
      <c r="W92" s="19" t="n"/>
      <c r="X92" s="19" t="n"/>
      <c r="Y92" s="19" t="n"/>
      <c r="Z92" s="19" t="n"/>
    </row>
    <row r="93" ht="13.5" customHeight="1" s="844">
      <c r="A93" s="19" t="n"/>
      <c r="B93" s="154" t="inlineStr">
        <is>
          <t>G&amp;A Expenses</t>
        </is>
      </c>
      <c r="C93" s="19" t="n"/>
      <c r="D93" s="19" t="n"/>
      <c r="E93" s="916">
        <f>E68</f>
        <v/>
      </c>
      <c r="F93" s="925">
        <f>F43</f>
        <v/>
      </c>
      <c r="G93" s="925">
        <f>G43</f>
        <v/>
      </c>
      <c r="H93" s="925">
        <f>H43</f>
        <v/>
      </c>
      <c r="I93" s="925">
        <f>I43</f>
        <v/>
      </c>
      <c r="J93" s="925">
        <f>J43</f>
        <v/>
      </c>
      <c r="K93" s="926">
        <f>K43</f>
        <v/>
      </c>
      <c r="L93" s="160" t="n"/>
      <c r="M93" s="19" t="n"/>
      <c r="N93" s="19" t="n"/>
      <c r="O93" s="19" t="n"/>
      <c r="P93" s="19" t="n"/>
      <c r="Q93" s="19" t="n"/>
      <c r="R93" s="19" t="n"/>
      <c r="S93" s="19" t="n"/>
      <c r="T93" s="19" t="n"/>
      <c r="U93" s="19" t="n"/>
      <c r="V93" s="19" t="n"/>
      <c r="W93" s="19" t="n"/>
      <c r="X93" s="19" t="n"/>
      <c r="Y93" s="19" t="n"/>
      <c r="Z93" s="19" t="n"/>
    </row>
    <row r="94" ht="13.5" customHeight="1" s="844">
      <c r="A94" s="19" t="n"/>
      <c r="B94" s="154" t="inlineStr">
        <is>
          <t>IT Expenses</t>
        </is>
      </c>
      <c r="C94" s="19" t="n"/>
      <c r="D94" s="19" t="n"/>
      <c r="E94" s="916">
        <f>E69</f>
        <v/>
      </c>
      <c r="F94" s="925">
        <f>F44</f>
        <v/>
      </c>
      <c r="G94" s="925">
        <f>G44</f>
        <v/>
      </c>
      <c r="H94" s="925">
        <f>H44</f>
        <v/>
      </c>
      <c r="I94" s="925">
        <f>I44</f>
        <v/>
      </c>
      <c r="J94" s="925">
        <f>J44</f>
        <v/>
      </c>
      <c r="K94" s="926">
        <f>K44</f>
        <v/>
      </c>
      <c r="L94" s="160" t="n"/>
      <c r="M94" s="19" t="n"/>
      <c r="N94" s="19" t="n"/>
      <c r="O94" s="19" t="n"/>
      <c r="P94" s="19" t="n"/>
      <c r="Q94" s="19" t="n"/>
      <c r="R94" s="19" t="n"/>
      <c r="S94" s="19" t="n"/>
      <c r="T94" s="19" t="n"/>
      <c r="U94" s="19" t="n"/>
      <c r="V94" s="19" t="n"/>
      <c r="W94" s="19" t="n"/>
      <c r="X94" s="19" t="n"/>
      <c r="Y94" s="19" t="n"/>
      <c r="Z94" s="19" t="n"/>
    </row>
    <row r="95" ht="13.5" customHeight="1" s="844">
      <c r="A95" s="19" t="n"/>
      <c r="B95" s="154" t="inlineStr">
        <is>
          <t>Professional &amp; Legal Fees</t>
        </is>
      </c>
      <c r="C95" s="19" t="n"/>
      <c r="D95" s="19" t="n"/>
      <c r="E95" s="916">
        <f>E70</f>
        <v/>
      </c>
      <c r="F95" s="925">
        <f>F45</f>
        <v/>
      </c>
      <c r="G95" s="925">
        <f>G45</f>
        <v/>
      </c>
      <c r="H95" s="925">
        <f>H45</f>
        <v/>
      </c>
      <c r="I95" s="925">
        <f>I45</f>
        <v/>
      </c>
      <c r="J95" s="925">
        <f>J45</f>
        <v/>
      </c>
      <c r="K95" s="926">
        <f>K45</f>
        <v/>
      </c>
      <c r="L95" s="160" t="n"/>
      <c r="M95" s="19" t="n"/>
      <c r="N95" s="19" t="n"/>
      <c r="O95" s="19" t="n"/>
      <c r="P95" s="19" t="n"/>
      <c r="Q95" s="19" t="n"/>
      <c r="R95" s="19" t="n"/>
      <c r="S95" s="19" t="n"/>
      <c r="T95" s="19" t="n"/>
      <c r="U95" s="19" t="n"/>
      <c r="V95" s="19" t="n"/>
      <c r="W95" s="19" t="n"/>
      <c r="X95" s="19" t="n"/>
      <c r="Y95" s="19" t="n"/>
      <c r="Z95" s="19" t="n"/>
    </row>
    <row r="96" ht="13.5" customHeight="1" s="844">
      <c r="A96" s="19" t="n"/>
      <c r="B96" s="154" t="inlineStr">
        <is>
          <t>Bank and Insurance Expenses</t>
        </is>
      </c>
      <c r="C96" s="19" t="n"/>
      <c r="D96" s="19" t="n"/>
      <c r="E96" s="916">
        <f>E71</f>
        <v/>
      </c>
      <c r="F96" s="925">
        <f>F46</f>
        <v/>
      </c>
      <c r="G96" s="925">
        <f>G46</f>
        <v/>
      </c>
      <c r="H96" s="925">
        <f>H46</f>
        <v/>
      </c>
      <c r="I96" s="925">
        <f>I46</f>
        <v/>
      </c>
      <c r="J96" s="925">
        <f>J46</f>
        <v/>
      </c>
      <c r="K96" s="926">
        <f>K46</f>
        <v/>
      </c>
      <c r="L96" s="160" t="n"/>
      <c r="M96" s="19" t="n"/>
      <c r="N96" s="19" t="n"/>
      <c r="O96" s="19" t="n"/>
      <c r="P96" s="19" t="n"/>
      <c r="Q96" s="19" t="n"/>
      <c r="R96" s="19" t="n"/>
      <c r="S96" s="19" t="n"/>
      <c r="T96" s="19" t="n"/>
      <c r="U96" s="19" t="n"/>
      <c r="V96" s="19" t="n"/>
      <c r="W96" s="19" t="n"/>
      <c r="X96" s="19" t="n"/>
      <c r="Y96" s="19" t="n"/>
      <c r="Z96" s="19" t="n"/>
    </row>
    <row r="97" ht="13.5" customHeight="1" s="844">
      <c r="A97" s="19" t="n"/>
      <c r="B97" s="154" t="inlineStr">
        <is>
          <t>Travel Expenses</t>
        </is>
      </c>
      <c r="C97" s="19" t="n"/>
      <c r="D97" s="19" t="n"/>
      <c r="E97" s="916">
        <f>E72</f>
        <v/>
      </c>
      <c r="F97" s="925">
        <f>F47</f>
        <v/>
      </c>
      <c r="G97" s="925">
        <f>G47</f>
        <v/>
      </c>
      <c r="H97" s="925">
        <f>H47</f>
        <v/>
      </c>
      <c r="I97" s="925">
        <f>I47</f>
        <v/>
      </c>
      <c r="J97" s="925">
        <f>J47</f>
        <v/>
      </c>
      <c r="K97" s="926">
        <f>K47</f>
        <v/>
      </c>
      <c r="L97" s="160" t="n"/>
      <c r="M97" s="19" t="n"/>
      <c r="N97" s="19" t="n"/>
      <c r="O97" s="19" t="n"/>
      <c r="P97" s="19" t="n"/>
      <c r="Q97" s="19" t="n"/>
      <c r="R97" s="19" t="n"/>
      <c r="S97" s="19" t="n"/>
      <c r="T97" s="19" t="n"/>
      <c r="U97" s="19" t="n"/>
      <c r="V97" s="19" t="n"/>
      <c r="W97" s="19" t="n"/>
      <c r="X97" s="19" t="n"/>
      <c r="Y97" s="19" t="n"/>
      <c r="Z97" s="19" t="n"/>
    </row>
    <row r="98" ht="13.5" customHeight="1" s="844">
      <c r="A98" s="19" t="n"/>
      <c r="B98" s="155" t="inlineStr">
        <is>
          <t>Other Expenses</t>
        </is>
      </c>
      <c r="C98" s="119" t="n"/>
      <c r="D98" s="119" t="n"/>
      <c r="E98" s="920">
        <f>E73</f>
        <v/>
      </c>
      <c r="F98" s="935">
        <f>F48</f>
        <v/>
      </c>
      <c r="G98" s="935">
        <f>G48</f>
        <v/>
      </c>
      <c r="H98" s="935">
        <f>H48</f>
        <v/>
      </c>
      <c r="I98" s="935">
        <f>I48</f>
        <v/>
      </c>
      <c r="J98" s="935">
        <f>J48</f>
        <v/>
      </c>
      <c r="K98" s="936">
        <f>K48</f>
        <v/>
      </c>
      <c r="L98" s="160" t="n"/>
      <c r="M98" s="19" t="n"/>
      <c r="N98" s="19" t="n"/>
      <c r="O98" s="19" t="n"/>
      <c r="P98" s="19" t="n"/>
      <c r="Q98" s="19" t="n"/>
      <c r="R98" s="19" t="n"/>
      <c r="S98" s="19" t="n"/>
      <c r="T98" s="19" t="n"/>
      <c r="U98" s="19" t="n"/>
      <c r="V98" s="19" t="n"/>
      <c r="W98" s="19" t="n"/>
      <c r="X98" s="19" t="n"/>
      <c r="Y98" s="19" t="n"/>
      <c r="Z98" s="19" t="n"/>
    </row>
    <row r="99" ht="13.5" customHeight="1" s="844">
      <c r="A99" s="19" t="n"/>
      <c r="B99" s="121" t="n"/>
      <c r="C99" s="19" t="n"/>
      <c r="D99" s="19" t="n"/>
      <c r="E99" s="122" t="n"/>
      <c r="F99" s="160" t="n"/>
      <c r="G99" s="160" t="n"/>
      <c r="H99" s="160" t="n"/>
      <c r="I99" s="160" t="n"/>
      <c r="J99" s="160" t="n"/>
      <c r="K99" s="160" t="n"/>
      <c r="L99" s="160" t="n"/>
      <c r="M99" s="19" t="n"/>
      <c r="N99" s="19" t="n"/>
      <c r="O99" s="19" t="n"/>
      <c r="P99" s="19" t="n"/>
      <c r="Q99" s="19" t="n"/>
      <c r="R99" s="19" t="n"/>
      <c r="S99" s="19" t="n"/>
      <c r="T99" s="19" t="n"/>
      <c r="U99" s="19" t="n"/>
      <c r="V99" s="19" t="n"/>
      <c r="W99" s="19" t="n"/>
      <c r="X99" s="19" t="n"/>
      <c r="Y99" s="19" t="n"/>
      <c r="Z99" s="19" t="n"/>
    </row>
    <row r="100" ht="13.5" customHeight="1" s="844">
      <c r="A100" s="19" t="n"/>
      <c r="B100" s="75" t="inlineStr">
        <is>
          <t xml:space="preserve">Particulars </t>
        </is>
      </c>
      <c r="C100" s="937" t="n">
        <v>2019</v>
      </c>
      <c r="D100" s="937" t="n">
        <v>2020</v>
      </c>
      <c r="E100" s="938" t="n">
        <v>2021</v>
      </c>
      <c r="F100" s="939" t="n">
        <v>2022</v>
      </c>
      <c r="G100" s="939" t="n">
        <v>2023</v>
      </c>
      <c r="H100" s="939" t="n">
        <v>2024</v>
      </c>
      <c r="I100" s="939" t="n">
        <v>2025</v>
      </c>
      <c r="J100" s="939" t="n">
        <v>2026</v>
      </c>
      <c r="K100" s="939" t="n">
        <v>2027</v>
      </c>
      <c r="L100" s="160" t="n"/>
      <c r="M100" s="19" t="n"/>
      <c r="N100" s="19" t="n"/>
      <c r="O100" s="19" t="n"/>
      <c r="P100" s="19" t="n"/>
      <c r="Q100" s="19" t="n"/>
      <c r="R100" s="19" t="n"/>
      <c r="S100" s="19" t="n"/>
      <c r="T100" s="19" t="n"/>
      <c r="U100" s="19" t="n"/>
      <c r="V100" s="19" t="n"/>
      <c r="W100" s="19" t="n"/>
      <c r="X100" s="19" t="n"/>
      <c r="Y100" s="19" t="n"/>
      <c r="Z100" s="19" t="n"/>
    </row>
    <row r="101" ht="13.5" customHeight="1" s="844">
      <c r="A101" s="19" t="n"/>
      <c r="B101" s="190" t="inlineStr">
        <is>
          <t xml:space="preserve">Capex </t>
        </is>
      </c>
      <c r="C101" s="140" t="n"/>
      <c r="D101" s="140" t="n"/>
      <c r="E101" s="191" t="n"/>
      <c r="F101" s="940">
        <f>-CF!G18</f>
        <v/>
      </c>
      <c r="G101" s="940" t="n">
        <v>100000</v>
      </c>
      <c r="H101" s="940">
        <f>G101+25000</f>
        <v/>
      </c>
      <c r="I101" s="940">
        <f>H101+25000</f>
        <v/>
      </c>
      <c r="J101" s="940">
        <f>I101+25000</f>
        <v/>
      </c>
      <c r="K101" s="940">
        <f>J101+25000</f>
        <v/>
      </c>
      <c r="L101" s="160" t="n"/>
      <c r="M101" s="19" t="n"/>
      <c r="N101" s="19" t="n"/>
      <c r="O101" s="19" t="n"/>
      <c r="P101" s="19" t="n"/>
      <c r="Q101" s="19" t="n"/>
      <c r="R101" s="19" t="n"/>
      <c r="S101" s="19" t="n"/>
      <c r="T101" s="19" t="n"/>
      <c r="U101" s="19" t="n"/>
      <c r="V101" s="19" t="n"/>
      <c r="W101" s="19" t="n"/>
      <c r="X101" s="19" t="n"/>
      <c r="Y101" s="19" t="n"/>
      <c r="Z101" s="19" t="n"/>
    </row>
    <row r="102" ht="13.5" customHeight="1" s="844">
      <c r="A102" s="19" t="n"/>
      <c r="B102" s="193" t="inlineStr">
        <is>
          <t>Deprecation charges:  % of Gross</t>
        </is>
      </c>
      <c r="C102" s="941" t="n"/>
      <c r="D102" s="941" t="n"/>
      <c r="E102" s="918" t="n">
        <v>0.139</v>
      </c>
      <c r="F102" s="942">
        <f>E102-0.5%</f>
        <v/>
      </c>
      <c r="G102" s="943">
        <f>F102-0.5%</f>
        <v/>
      </c>
      <c r="H102" s="943">
        <f>G102-0.5%</f>
        <v/>
      </c>
      <c r="I102" s="943">
        <f>H102-0.5%</f>
        <v/>
      </c>
      <c r="J102" s="943">
        <f>I102-0.5%</f>
        <v/>
      </c>
      <c r="K102" s="943">
        <f>J102-0.5%</f>
        <v/>
      </c>
      <c r="L102" s="160" t="n"/>
      <c r="M102" s="19" t="n"/>
      <c r="N102" s="19" t="n"/>
      <c r="O102" s="19" t="n"/>
      <c r="P102" s="19" t="n"/>
      <c r="Q102" s="19" t="n"/>
      <c r="R102" s="19" t="n"/>
      <c r="S102" s="19" t="n"/>
      <c r="T102" s="19" t="n"/>
      <c r="U102" s="19" t="n"/>
      <c r="V102" s="19" t="n"/>
      <c r="W102" s="19" t="n"/>
      <c r="X102" s="19" t="n"/>
      <c r="Y102" s="19" t="n"/>
      <c r="Z102" s="19" t="n"/>
    </row>
    <row r="103" ht="13.5" customHeight="1" s="844">
      <c r="A103" s="19" t="n"/>
      <c r="B103" s="121" t="n"/>
      <c r="C103" s="19" t="n"/>
      <c r="D103" s="19" t="n"/>
      <c r="E103" s="122" t="n"/>
      <c r="F103" s="197" t="n"/>
      <c r="G103" s="197" t="n"/>
      <c r="H103" s="197" t="n"/>
      <c r="I103" s="197" t="n"/>
      <c r="J103" s="197" t="n"/>
      <c r="K103" s="197" t="n"/>
      <c r="L103" s="160" t="n"/>
      <c r="M103" s="19" t="n"/>
      <c r="N103" s="19" t="n"/>
      <c r="O103" s="19" t="n"/>
      <c r="P103" s="19" t="n"/>
      <c r="Q103" s="19" t="n"/>
      <c r="R103" s="19" t="n"/>
      <c r="S103" s="19" t="n"/>
      <c r="T103" s="19" t="n"/>
      <c r="U103" s="19" t="n"/>
      <c r="V103" s="19" t="n"/>
      <c r="W103" s="19" t="n"/>
      <c r="X103" s="19" t="n"/>
      <c r="Y103" s="19" t="n"/>
      <c r="Z103" s="19" t="n"/>
    </row>
    <row r="104" ht="13.5" customHeight="1" s="844">
      <c r="A104" s="19" t="n"/>
      <c r="B104" s="190" t="inlineStr">
        <is>
          <t xml:space="preserve">New Debt issuance against new Capex </t>
        </is>
      </c>
      <c r="C104" s="140" t="n"/>
      <c r="D104" s="140" t="n"/>
      <c r="E104" s="191" t="n"/>
      <c r="F104" s="940" t="n">
        <v>0</v>
      </c>
      <c r="G104" s="940">
        <f>G101</f>
        <v/>
      </c>
      <c r="H104" s="940">
        <f>H101</f>
        <v/>
      </c>
      <c r="I104" s="940">
        <f>I101</f>
        <v/>
      </c>
      <c r="J104" s="940">
        <f>J101</f>
        <v/>
      </c>
      <c r="K104" s="940">
        <f>K101</f>
        <v/>
      </c>
      <c r="L104" s="160" t="n"/>
      <c r="M104" s="19" t="n"/>
      <c r="N104" s="19" t="n"/>
      <c r="O104" s="19" t="n"/>
      <c r="P104" s="19" t="n"/>
      <c r="Q104" s="19" t="n"/>
      <c r="R104" s="19" t="n"/>
      <c r="S104" s="19" t="n"/>
      <c r="T104" s="19" t="n"/>
      <c r="U104" s="19" t="n"/>
      <c r="V104" s="19" t="n"/>
      <c r="W104" s="19" t="n"/>
      <c r="X104" s="19" t="n"/>
      <c r="Y104" s="19" t="n"/>
      <c r="Z104" s="19" t="n"/>
    </row>
    <row r="105" ht="13.5" customHeight="1" s="844">
      <c r="A105" s="19" t="n"/>
      <c r="B105" s="198" t="inlineStr">
        <is>
          <t xml:space="preserve">Debt Repaid </t>
        </is>
      </c>
      <c r="C105" s="19" t="n"/>
      <c r="D105" s="19" t="n"/>
      <c r="E105" s="919" t="n"/>
      <c r="F105" s="944" t="n">
        <v>1</v>
      </c>
      <c r="G105" s="944" t="n">
        <v>0.5</v>
      </c>
      <c r="H105" s="944" t="n">
        <v>0.5</v>
      </c>
      <c r="I105" s="944" t="n">
        <v>0.5</v>
      </c>
      <c r="J105" s="944" t="n">
        <v>0.5</v>
      </c>
      <c r="K105" s="944" t="n">
        <v>0.5</v>
      </c>
      <c r="L105" s="160" t="n"/>
      <c r="M105" s="19" t="n"/>
      <c r="N105" s="19" t="n"/>
      <c r="O105" s="19" t="n"/>
      <c r="P105" s="19" t="n"/>
      <c r="Q105" s="19" t="n"/>
      <c r="R105" s="19" t="n"/>
      <c r="S105" s="19" t="n"/>
      <c r="T105" s="19" t="n"/>
      <c r="U105" s="19" t="n"/>
      <c r="V105" s="19" t="n"/>
      <c r="W105" s="19" t="n"/>
      <c r="X105" s="19" t="n"/>
      <c r="Y105" s="19" t="n"/>
      <c r="Z105" s="19" t="n"/>
    </row>
    <row r="106" ht="13.5" customHeight="1" s="844">
      <c r="A106" s="19" t="n"/>
      <c r="B106" s="193" t="inlineStr">
        <is>
          <t>Cost of Debt</t>
        </is>
      </c>
      <c r="C106" s="941" t="n"/>
      <c r="D106" s="941" t="n"/>
      <c r="E106" s="918">
        <f>-'Income Statement'!E41/'Balance Sheet'!E24</f>
        <v/>
      </c>
      <c r="F106" s="943">
        <f>E106</f>
        <v/>
      </c>
      <c r="G106" s="943">
        <f>F106</f>
        <v/>
      </c>
      <c r="H106" s="943">
        <f>G106</f>
        <v/>
      </c>
      <c r="I106" s="943">
        <f>H106</f>
        <v/>
      </c>
      <c r="J106" s="943">
        <f>I106</f>
        <v/>
      </c>
      <c r="K106" s="943">
        <f>J106</f>
        <v/>
      </c>
      <c r="L106" s="160" t="n"/>
      <c r="M106" s="19" t="n"/>
      <c r="N106" s="19" t="n"/>
      <c r="O106" s="19" t="n"/>
      <c r="P106" s="19" t="n"/>
      <c r="Q106" s="19" t="n"/>
      <c r="R106" s="19" t="n"/>
      <c r="S106" s="19" t="n"/>
      <c r="T106" s="19" t="n"/>
      <c r="U106" s="19" t="n"/>
      <c r="V106" s="19" t="n"/>
      <c r="W106" s="19" t="n"/>
      <c r="X106" s="19" t="n"/>
      <c r="Y106" s="19" t="n"/>
      <c r="Z106" s="19" t="n"/>
    </row>
    <row r="107" ht="13.5" customHeight="1" s="844">
      <c r="A107" s="19" t="n"/>
      <c r="B107" s="19" t="n"/>
      <c r="C107" s="140" t="n"/>
      <c r="D107" s="140" t="n"/>
      <c r="E107" s="191" t="n"/>
      <c r="F107" s="197" t="n"/>
      <c r="G107" s="197" t="n"/>
      <c r="H107" s="197" t="n"/>
      <c r="I107" s="197" t="n"/>
      <c r="J107" s="197" t="n"/>
      <c r="K107" s="197" t="n"/>
      <c r="L107" s="160" t="n"/>
      <c r="M107" s="19" t="n"/>
      <c r="N107" s="19" t="n"/>
      <c r="O107" s="19" t="n"/>
      <c r="P107" s="19" t="n"/>
      <c r="Q107" s="19" t="n"/>
      <c r="R107" s="19" t="n"/>
      <c r="S107" s="19" t="n"/>
      <c r="T107" s="19" t="n"/>
      <c r="U107" s="19" t="n"/>
      <c r="V107" s="19" t="n"/>
      <c r="W107" s="19" t="n"/>
      <c r="X107" s="19" t="n"/>
      <c r="Y107" s="19" t="n"/>
      <c r="Z107" s="19" t="n"/>
    </row>
    <row r="108" ht="13.5" customHeight="1" s="844">
      <c r="A108" s="19" t="n"/>
      <c r="B108" s="123" t="inlineStr">
        <is>
          <t>% of PBT</t>
        </is>
      </c>
      <c r="C108" s="910" t="n"/>
      <c r="D108" s="910" t="n"/>
      <c r="E108" s="919" t="n"/>
      <c r="F108" s="945" t="n"/>
      <c r="G108" s="945" t="n"/>
      <c r="H108" s="945" t="n"/>
      <c r="I108" s="945" t="n"/>
      <c r="J108" s="945" t="n"/>
      <c r="K108" s="945" t="n"/>
      <c r="L108" s="160" t="n"/>
      <c r="M108" s="19" t="n"/>
      <c r="N108" s="19" t="n"/>
      <c r="O108" s="19" t="n"/>
      <c r="P108" s="19" t="n"/>
      <c r="Q108" s="19" t="n"/>
      <c r="R108" s="19" t="n"/>
      <c r="S108" s="19" t="n"/>
      <c r="T108" s="19" t="n"/>
      <c r="U108" s="19" t="n"/>
      <c r="V108" s="19" t="n"/>
      <c r="W108" s="19" t="n"/>
      <c r="X108" s="19" t="n"/>
      <c r="Y108" s="19" t="n"/>
      <c r="Z108" s="19" t="n"/>
    </row>
    <row r="109" ht="13.5" customHeight="1" s="844">
      <c r="A109" s="19" t="n"/>
      <c r="B109" s="190" t="inlineStr">
        <is>
          <t>Tax</t>
        </is>
      </c>
      <c r="C109" s="140" t="n"/>
      <c r="D109" s="140" t="n"/>
      <c r="E109" s="946" t="n"/>
      <c r="F109" s="947" t="n">
        <v>0.28</v>
      </c>
      <c r="G109" s="947">
        <f>F109</f>
        <v/>
      </c>
      <c r="H109" s="947">
        <f>G109</f>
        <v/>
      </c>
      <c r="I109" s="947">
        <f>H109</f>
        <v/>
      </c>
      <c r="J109" s="947">
        <f>I109</f>
        <v/>
      </c>
      <c r="K109" s="947">
        <f>J109</f>
        <v/>
      </c>
      <c r="L109" s="160" t="n"/>
      <c r="M109" s="19" t="n"/>
      <c r="N109" s="19" t="n"/>
      <c r="O109" s="19" t="n"/>
      <c r="P109" s="19" t="n"/>
      <c r="Q109" s="19" t="n"/>
      <c r="R109" s="19" t="n"/>
      <c r="S109" s="19" t="n"/>
      <c r="T109" s="19" t="n"/>
      <c r="U109" s="19" t="n"/>
      <c r="V109" s="19" t="n"/>
      <c r="W109" s="19" t="n"/>
      <c r="X109" s="19" t="n"/>
      <c r="Y109" s="19" t="n"/>
      <c r="Z109" s="19" t="n"/>
    </row>
    <row r="110" ht="13.5" customHeight="1" s="844">
      <c r="A110" s="19" t="n"/>
      <c r="B110" s="193" t="inlineStr">
        <is>
          <t xml:space="preserve">Dividend paid </t>
        </is>
      </c>
      <c r="C110" s="941" t="n"/>
      <c r="D110" s="941" t="n"/>
      <c r="E110" s="948" t="n"/>
      <c r="F110" s="943" t="n">
        <v>0</v>
      </c>
      <c r="G110" s="943" t="n">
        <v>0</v>
      </c>
      <c r="H110" s="943" t="n">
        <v>0</v>
      </c>
      <c r="I110" s="943" t="n">
        <v>0</v>
      </c>
      <c r="J110" s="943" t="n">
        <v>0</v>
      </c>
      <c r="K110" s="943" t="n">
        <v>0</v>
      </c>
      <c r="L110" s="160" t="n"/>
      <c r="M110" s="19" t="n"/>
      <c r="N110" s="19" t="n"/>
      <c r="O110" s="19" t="n"/>
      <c r="P110" s="19" t="n"/>
      <c r="Q110" s="19" t="n"/>
      <c r="R110" s="19" t="n"/>
      <c r="S110" s="19" t="n"/>
      <c r="T110" s="19" t="n"/>
      <c r="U110" s="19" t="n"/>
      <c r="V110" s="19" t="n"/>
      <c r="W110" s="19" t="n"/>
      <c r="X110" s="19" t="n"/>
      <c r="Y110" s="19" t="n"/>
      <c r="Z110" s="19" t="n"/>
    </row>
    <row r="111" ht="13.5" customHeight="1" s="844">
      <c r="A111" s="19" t="n"/>
      <c r="B111" s="121" t="n"/>
      <c r="C111" s="19" t="n"/>
      <c r="D111" s="19" t="n"/>
      <c r="E111" s="122" t="n"/>
      <c r="F111" s="197" t="n"/>
      <c r="G111" s="197" t="n"/>
      <c r="H111" s="197" t="n"/>
      <c r="I111" s="197" t="n"/>
      <c r="J111" s="197" t="n"/>
      <c r="K111" s="197" t="n"/>
      <c r="L111" s="160" t="n"/>
      <c r="M111" s="19" t="n"/>
      <c r="N111" s="19" t="n"/>
      <c r="O111" s="19" t="n"/>
      <c r="P111" s="19" t="n"/>
      <c r="Q111" s="19" t="n"/>
      <c r="R111" s="19" t="n"/>
      <c r="S111" s="19" t="n"/>
      <c r="T111" s="19" t="n"/>
      <c r="U111" s="19" t="n"/>
      <c r="V111" s="19" t="n"/>
      <c r="W111" s="19" t="n"/>
      <c r="X111" s="19" t="n"/>
      <c r="Y111" s="19" t="n"/>
      <c r="Z111" s="19" t="n"/>
    </row>
    <row r="112" ht="13.5" customHeight="1" s="844">
      <c r="A112" s="19" t="n"/>
      <c r="B112" s="123" t="inlineStr">
        <is>
          <t>Working Capital</t>
        </is>
      </c>
      <c r="C112" s="949" t="n"/>
      <c r="D112" s="949" t="n"/>
      <c r="E112" s="950" t="n"/>
      <c r="F112" s="951" t="n"/>
      <c r="G112" s="951" t="n"/>
      <c r="H112" s="951" t="n"/>
      <c r="I112" s="951" t="n"/>
      <c r="J112" s="951" t="n"/>
      <c r="K112" s="951" t="n"/>
      <c r="L112" s="160" t="n"/>
      <c r="M112" s="19" t="n"/>
      <c r="N112" s="19" t="n"/>
      <c r="O112" s="19" t="n"/>
      <c r="P112" s="19" t="n"/>
      <c r="Q112" s="19" t="n"/>
      <c r="R112" s="19" t="n"/>
      <c r="S112" s="19" t="n"/>
      <c r="T112" s="19" t="n"/>
      <c r="U112" s="19" t="n"/>
      <c r="V112" s="19" t="n"/>
      <c r="W112" s="19" t="n"/>
      <c r="X112" s="19" t="n"/>
      <c r="Y112" s="19" t="n"/>
      <c r="Z112" s="19" t="n"/>
    </row>
    <row r="113" ht="13.5" customHeight="1" s="844">
      <c r="A113" s="19" t="n"/>
      <c r="B113" s="207">
        <f>'Balance Sheet'!B5</f>
        <v/>
      </c>
      <c r="C113" s="952">
        <f>'Balance Sheet'!C5/'Income Statement'!C4*$F$118</f>
        <v/>
      </c>
      <c r="D113" s="952">
        <f>'Balance Sheet'!D5/'Income Statement'!D4*$F$118</f>
        <v/>
      </c>
      <c r="E113" s="953">
        <f>'Balance Sheet'!E5/'Income Statement'!E4*$F$118</f>
        <v/>
      </c>
      <c r="F113" s="954">
        <f>E113</f>
        <v/>
      </c>
      <c r="G113" s="954">
        <f>F113</f>
        <v/>
      </c>
      <c r="H113" s="954">
        <f>G113</f>
        <v/>
      </c>
      <c r="I113" s="954">
        <f>H113</f>
        <v/>
      </c>
      <c r="J113" s="954">
        <f>I113</f>
        <v/>
      </c>
      <c r="K113" s="954">
        <f>J113</f>
        <v/>
      </c>
      <c r="L113" s="160" t="n"/>
      <c r="M113" s="19" t="n"/>
      <c r="N113" s="19" t="n"/>
      <c r="O113" s="19" t="n"/>
      <c r="P113" s="19" t="n"/>
      <c r="Q113" s="19" t="n"/>
      <c r="R113" s="19" t="n"/>
      <c r="S113" s="19" t="n"/>
      <c r="T113" s="19" t="n"/>
      <c r="U113" s="19" t="n"/>
      <c r="V113" s="19" t="n"/>
      <c r="W113" s="19" t="n"/>
      <c r="X113" s="19" t="n"/>
      <c r="Y113" s="19" t="n"/>
      <c r="Z113" s="19" t="n"/>
    </row>
    <row r="114" ht="13.5" customHeight="1" s="844">
      <c r="A114" s="19" t="n"/>
      <c r="B114" s="211">
        <f>'Balance Sheet'!B28</f>
        <v/>
      </c>
      <c r="C114" s="212">
        <f>'Balance Sheet'!C28/-'Income Statement'!C14*$F$118</f>
        <v/>
      </c>
      <c r="D114" s="212">
        <f>'Balance Sheet'!D28/-'Income Statement'!D14*$F$118</f>
        <v/>
      </c>
      <c r="E114" s="213">
        <f>'Balance Sheet'!E28/-'Income Statement'!E14*$F$118</f>
        <v/>
      </c>
      <c r="F114" s="214">
        <f>E114</f>
        <v/>
      </c>
      <c r="G114" s="214">
        <f>F114</f>
        <v/>
      </c>
      <c r="H114" s="214">
        <f>G114</f>
        <v/>
      </c>
      <c r="I114" s="214">
        <f>H114</f>
        <v/>
      </c>
      <c r="J114" s="214">
        <f>I114</f>
        <v/>
      </c>
      <c r="K114" s="214">
        <f>J114</f>
        <v/>
      </c>
      <c r="L114" s="160" t="n"/>
      <c r="M114" s="19" t="n"/>
      <c r="N114" s="19" t="n"/>
      <c r="O114" s="19" t="n"/>
      <c r="P114" s="19" t="n"/>
      <c r="Q114" s="19" t="n"/>
      <c r="R114" s="19" t="n"/>
      <c r="S114" s="19" t="n"/>
      <c r="T114" s="19" t="n"/>
      <c r="U114" s="19" t="n"/>
      <c r="V114" s="19" t="n"/>
      <c r="W114" s="19" t="n"/>
      <c r="X114" s="19" t="n"/>
      <c r="Y114" s="19" t="n"/>
      <c r="Z114" s="19" t="n"/>
    </row>
    <row r="115" ht="13.5" customHeight="1" s="844">
      <c r="A115" s="19" t="n"/>
      <c r="B115" s="121" t="n"/>
      <c r="C115" s="19" t="n"/>
      <c r="D115" s="19" t="n"/>
      <c r="E115" s="122" t="n"/>
      <c r="F115" s="160" t="n"/>
      <c r="G115" s="160" t="n"/>
      <c r="H115" s="160" t="n"/>
      <c r="I115" s="160" t="n"/>
      <c r="J115" s="160" t="n"/>
      <c r="K115" s="160" t="n"/>
      <c r="L115" s="160" t="n"/>
      <c r="M115" s="19" t="n"/>
      <c r="N115" s="19" t="n"/>
      <c r="O115" s="19" t="n"/>
      <c r="P115" s="19" t="n"/>
      <c r="Q115" s="19" t="n"/>
      <c r="R115" s="19" t="n"/>
      <c r="S115" s="19" t="n"/>
      <c r="T115" s="19" t="n"/>
      <c r="U115" s="19" t="n"/>
      <c r="V115" s="19" t="n"/>
      <c r="W115" s="19" t="n"/>
      <c r="X115" s="19" t="n"/>
      <c r="Y115" s="19" t="n"/>
      <c r="Z115" s="19" t="n"/>
    </row>
    <row r="116" ht="13.5" customHeight="1" s="844">
      <c r="A116" s="19" t="n"/>
      <c r="B116" s="121" t="n"/>
      <c r="C116" s="19" t="n"/>
      <c r="D116" s="19" t="n"/>
      <c r="E116" s="122"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ht="13.5" customHeight="1" s="844">
      <c r="A117" s="19" t="n"/>
      <c r="B117" s="20" t="inlineStr">
        <is>
          <t>WACC</t>
        </is>
      </c>
      <c r="C117" s="19" t="n"/>
      <c r="D117" s="19" t="n"/>
      <c r="E117" s="919" t="n"/>
      <c r="F117" s="955">
        <f>'Valuation Summary'!AK22</f>
        <v/>
      </c>
      <c r="G117" s="956" t="n"/>
      <c r="H117" s="956" t="n"/>
      <c r="I117" s="956" t="n"/>
      <c r="J117" s="956" t="n"/>
      <c r="K117" s="956" t="n"/>
      <c r="L117" s="19" t="n"/>
      <c r="M117" s="19" t="n"/>
      <c r="N117" s="19" t="n"/>
      <c r="O117" s="19" t="n"/>
      <c r="P117" s="19" t="n"/>
      <c r="Q117" s="19" t="n"/>
      <c r="R117" s="19" t="n"/>
      <c r="S117" s="19" t="n"/>
      <c r="T117" s="19" t="n"/>
      <c r="U117" s="19" t="n"/>
      <c r="V117" s="19" t="n"/>
      <c r="W117" s="19" t="n"/>
      <c r="X117" s="19" t="n"/>
      <c r="Y117" s="19" t="n"/>
      <c r="Z117" s="19" t="n"/>
    </row>
    <row r="118" ht="13.5" customHeight="1" s="844">
      <c r="A118" s="19" t="n"/>
      <c r="B118" s="20" t="inlineStr">
        <is>
          <t xml:space="preserve">No of Days </t>
        </is>
      </c>
      <c r="C118" s="19" t="n"/>
      <c r="D118" s="19" t="n"/>
      <c r="E118" s="919" t="n"/>
      <c r="F118" s="33" t="n">
        <v>365</v>
      </c>
      <c r="G118" s="956" t="n"/>
      <c r="H118" s="956" t="n"/>
      <c r="I118" s="956" t="n"/>
      <c r="J118" s="956" t="n"/>
      <c r="K118" s="956" t="n"/>
      <c r="L118" s="19" t="n"/>
      <c r="M118" s="19" t="n"/>
      <c r="N118" s="19" t="n"/>
      <c r="O118" s="19" t="n"/>
      <c r="P118" s="19" t="n"/>
      <c r="Q118" s="19" t="n"/>
      <c r="R118" s="19" t="n"/>
      <c r="S118" s="19" t="n"/>
      <c r="T118" s="19" t="n"/>
      <c r="U118" s="19" t="n"/>
      <c r="V118" s="19" t="n"/>
      <c r="W118" s="19" t="n"/>
      <c r="X118" s="19" t="n"/>
      <c r="Y118" s="19" t="n"/>
      <c r="Z118" s="19" t="n"/>
    </row>
    <row r="119" ht="13.5" customHeight="1" s="844">
      <c r="A119" s="19" t="n"/>
      <c r="B119" s="198" t="inlineStr">
        <is>
          <t>Terminal growth assumption</t>
        </is>
      </c>
      <c r="C119" s="19" t="n"/>
      <c r="D119" s="19" t="n"/>
      <c r="E119" s="122" t="n"/>
      <c r="F119" s="74" t="n">
        <v>0.02</v>
      </c>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ht="13.5" customHeight="1" s="844">
      <c r="A120" s="19" t="n"/>
      <c r="B120" s="121" t="n"/>
      <c r="C120" s="19" t="n"/>
      <c r="D120" s="19" t="n"/>
      <c r="E120" s="122"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ht="13.5" customHeight="1" s="844">
      <c r="A121" s="19" t="n"/>
      <c r="B121" s="121" t="n"/>
      <c r="C121" s="19" t="n"/>
      <c r="D121" s="19" t="n"/>
      <c r="E121" s="122"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ht="13.5" customHeight="1" s="844">
      <c r="A122" s="19" t="n"/>
      <c r="B122" s="121" t="n"/>
      <c r="C122" s="19" t="n"/>
      <c r="D122" s="19" t="n"/>
      <c r="E122" s="122"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ht="13.5" customHeight="1" s="844">
      <c r="A123" s="19" t="n"/>
      <c r="B123" s="121" t="n"/>
      <c r="C123" s="19" t="n"/>
      <c r="D123" s="19" t="n"/>
      <c r="E123" s="122"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ht="13.5" customHeight="1" s="844">
      <c r="A124" s="19" t="n"/>
      <c r="B124" s="121" t="n"/>
      <c r="C124" s="19" t="n"/>
      <c r="D124" s="19" t="n"/>
      <c r="E124" s="122"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ht="13.5" customHeight="1" s="844">
      <c r="A125" s="19" t="n"/>
      <c r="B125" s="121" t="n"/>
      <c r="C125" s="19" t="n"/>
      <c r="D125" s="19" t="n"/>
      <c r="E125" s="122"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ht="13.5" customHeight="1" s="844">
      <c r="A126" s="19" t="n"/>
      <c r="B126" s="121" t="n"/>
      <c r="C126" s="19" t="n"/>
      <c r="D126" s="19" t="n"/>
      <c r="E126" s="122"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ht="13.5" customHeight="1" s="844">
      <c r="A127" s="19" t="n"/>
      <c r="B127" s="121" t="n"/>
      <c r="C127" s="19" t="n"/>
      <c r="D127" s="19" t="n"/>
      <c r="E127" s="122"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ht="13.5" customHeight="1" s="844">
      <c r="A128" s="19" t="n"/>
      <c r="B128" s="121" t="n"/>
      <c r="C128" s="19" t="n"/>
      <c r="D128" s="19" t="n"/>
      <c r="E128" s="122"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ht="13.5" customHeight="1" s="844">
      <c r="A129" s="19" t="n"/>
      <c r="B129" s="121" t="n"/>
      <c r="C129" s="19" t="n"/>
      <c r="D129" s="19" t="n"/>
      <c r="E129" s="122"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ht="13.5" customHeight="1" s="844">
      <c r="A130" s="19" t="n"/>
      <c r="B130" s="121" t="n"/>
      <c r="C130" s="19" t="n"/>
      <c r="D130" s="19" t="n"/>
      <c r="E130" s="122"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ht="13.5" customHeight="1" s="844">
      <c r="A131" s="19" t="n"/>
      <c r="B131" s="121" t="n"/>
      <c r="C131" s="19" t="n"/>
      <c r="D131" s="19" t="n"/>
      <c r="E131" s="122"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ht="13.5" customHeight="1" s="844">
      <c r="A132" s="19" t="n"/>
      <c r="B132" s="121" t="n"/>
      <c r="C132" s="19" t="n"/>
      <c r="D132" s="19" t="n"/>
      <c r="E132" s="122"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ht="13.5" customHeight="1" s="844">
      <c r="A133" s="19" t="n"/>
      <c r="B133" s="121" t="n"/>
      <c r="C133" s="19" t="n"/>
      <c r="D133" s="19" t="n"/>
      <c r="E133" s="122"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ht="13.5" customHeight="1" s="844">
      <c r="A134" s="19" t="n"/>
      <c r="B134" s="121" t="n"/>
      <c r="C134" s="19" t="n"/>
      <c r="D134" s="19" t="n"/>
      <c r="E134" s="122"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ht="13.5" customHeight="1" s="844">
      <c r="A135" s="19" t="n"/>
      <c r="B135" s="121" t="n"/>
      <c r="C135" s="19" t="n"/>
      <c r="D135" s="19" t="n"/>
      <c r="E135" s="122"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ht="13.5" customHeight="1" s="844">
      <c r="A136" s="19" t="n"/>
      <c r="B136" s="121" t="n"/>
      <c r="C136" s="19" t="n"/>
      <c r="D136" s="19" t="n"/>
      <c r="E136" s="122"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ht="13.5" customHeight="1" s="844">
      <c r="A137" s="19" t="n"/>
      <c r="B137" s="121" t="n"/>
      <c r="C137" s="19" t="n"/>
      <c r="D137" s="19" t="n"/>
      <c r="E137" s="122"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ht="13.5" customHeight="1" s="844">
      <c r="A138" s="19" t="n"/>
      <c r="B138" s="121" t="n"/>
      <c r="C138" s="19" t="n"/>
      <c r="D138" s="19" t="n"/>
      <c r="E138" s="122"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ht="13.5" customHeight="1" s="844">
      <c r="A139" s="19" t="n"/>
      <c r="B139" s="121" t="n"/>
      <c r="C139" s="19" t="n"/>
      <c r="D139" s="19" t="n"/>
      <c r="E139" s="122"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ht="13.5" customHeight="1" s="844">
      <c r="A140" s="19" t="n"/>
      <c r="B140" s="121" t="n"/>
      <c r="C140" s="19" t="n"/>
      <c r="D140" s="19" t="n"/>
      <c r="E140" s="122"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ht="13.5" customHeight="1" s="844">
      <c r="A141" s="19" t="n"/>
      <c r="B141" s="121" t="n"/>
      <c r="C141" s="19" t="n"/>
      <c r="D141" s="19" t="n"/>
      <c r="E141" s="122"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ht="13.5" customHeight="1" s="844">
      <c r="A142" s="19" t="n"/>
      <c r="B142" s="121" t="n"/>
      <c r="C142" s="19" t="n"/>
      <c r="D142" s="19" t="n"/>
      <c r="E142" s="122"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ht="13.5" customHeight="1" s="844">
      <c r="A143" s="19" t="n"/>
      <c r="B143" s="121" t="n"/>
      <c r="C143" s="19" t="n"/>
      <c r="D143" s="19" t="n"/>
      <c r="E143" s="122"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ht="13.5" customHeight="1" s="844">
      <c r="A144" s="19" t="n"/>
      <c r="B144" s="121" t="n"/>
      <c r="C144" s="19" t="n"/>
      <c r="D144" s="19" t="n"/>
      <c r="E144" s="122"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ht="13.5" customHeight="1" s="844">
      <c r="A145" s="19" t="n"/>
      <c r="B145" s="121" t="n"/>
      <c r="C145" s="19" t="n"/>
      <c r="D145" s="19" t="n"/>
      <c r="E145" s="122"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ht="13.5" customHeight="1" s="844">
      <c r="A146" s="19" t="n"/>
      <c r="B146" s="121" t="n"/>
      <c r="C146" s="19" t="n"/>
      <c r="D146" s="19" t="n"/>
      <c r="E146" s="122"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ht="13.5" customHeight="1" s="844">
      <c r="A147" s="19" t="n"/>
      <c r="B147" s="121" t="n"/>
      <c r="C147" s="19" t="n"/>
      <c r="D147" s="19" t="n"/>
      <c r="E147" s="122"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ht="13.5" customHeight="1" s="844">
      <c r="A148" s="19" t="n"/>
      <c r="B148" s="121" t="n"/>
      <c r="C148" s="19" t="n"/>
      <c r="D148" s="19" t="n"/>
      <c r="E148" s="122"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ht="13.5" customHeight="1" s="844">
      <c r="A149" s="19" t="n"/>
      <c r="B149" s="121" t="n"/>
      <c r="C149" s="19" t="n"/>
      <c r="D149" s="19" t="n"/>
      <c r="E149" s="122"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ht="13.5" customHeight="1" s="844">
      <c r="A150" s="19" t="n"/>
      <c r="B150" s="121" t="n"/>
      <c r="C150" s="19" t="n"/>
      <c r="D150" s="19" t="n"/>
      <c r="E150" s="122"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ht="13.5" customHeight="1" s="844">
      <c r="A151" s="19" t="n"/>
      <c r="B151" s="121" t="n"/>
      <c r="C151" s="19" t="n"/>
      <c r="D151" s="19" t="n"/>
      <c r="E151" s="122"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ht="13.5" customHeight="1" s="844">
      <c r="A152" s="19" t="n"/>
      <c r="B152" s="121" t="n"/>
      <c r="C152" s="19" t="n"/>
      <c r="D152" s="19" t="n"/>
      <c r="E152" s="122"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ht="13.5" customHeight="1" s="844">
      <c r="A153" s="19" t="n"/>
      <c r="B153" s="121" t="n"/>
      <c r="C153" s="19" t="n"/>
      <c r="D153" s="19" t="n"/>
      <c r="E153" s="122"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ht="13.5" customHeight="1" s="844">
      <c r="A154" s="19" t="n"/>
      <c r="B154" s="121" t="n"/>
      <c r="C154" s="19" t="n"/>
      <c r="D154" s="19" t="n"/>
      <c r="E154" s="122"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ht="13.5" customHeight="1" s="844">
      <c r="A155" s="19" t="n"/>
      <c r="B155" s="121" t="n"/>
      <c r="C155" s="19" t="n"/>
      <c r="D155" s="19" t="n"/>
      <c r="E155" s="122"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ht="13.5" customHeight="1" s="844">
      <c r="A156" s="19" t="n"/>
      <c r="B156" s="121" t="n"/>
      <c r="C156" s="19" t="n"/>
      <c r="D156" s="19" t="n"/>
      <c r="E156" s="122"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ht="13.5" customHeight="1" s="844">
      <c r="A157" s="19" t="n"/>
      <c r="B157" s="121" t="n"/>
      <c r="C157" s="19" t="n"/>
      <c r="D157" s="19" t="n"/>
      <c r="E157" s="122"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ht="13.5" customHeight="1" s="844">
      <c r="A158" s="19" t="n"/>
      <c r="B158" s="121" t="n"/>
      <c r="C158" s="19" t="n"/>
      <c r="D158" s="19" t="n"/>
      <c r="E158" s="122"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ht="13.5" customHeight="1" s="844">
      <c r="A159" s="19" t="n"/>
      <c r="B159" s="121" t="n"/>
      <c r="C159" s="19" t="n"/>
      <c r="D159" s="19" t="n"/>
      <c r="E159" s="122"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ht="13.5" customHeight="1" s="844">
      <c r="A160" s="19" t="n"/>
      <c r="B160" s="121" t="n"/>
      <c r="C160" s="19" t="n"/>
      <c r="D160" s="19" t="n"/>
      <c r="E160" s="122"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ht="13.5" customHeight="1" s="844">
      <c r="A161" s="19" t="n"/>
      <c r="B161" s="121" t="n"/>
      <c r="C161" s="19" t="n"/>
      <c r="D161" s="19" t="n"/>
      <c r="E161" s="122"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ht="13.5" customHeight="1" s="844">
      <c r="A162" s="19" t="n"/>
      <c r="B162" s="121" t="n"/>
      <c r="C162" s="19" t="n"/>
      <c r="D162" s="19" t="n"/>
      <c r="E162" s="122"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ht="13.5" customHeight="1" s="844">
      <c r="A163" s="19" t="n"/>
      <c r="B163" s="121" t="n"/>
      <c r="C163" s="19" t="n"/>
      <c r="D163" s="19" t="n"/>
      <c r="E163" s="122"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ht="13.5" customHeight="1" s="844">
      <c r="A164" s="19" t="n"/>
      <c r="B164" s="121" t="n"/>
      <c r="C164" s="19" t="n"/>
      <c r="D164" s="19" t="n"/>
      <c r="E164" s="122"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ht="13.5" customHeight="1" s="844">
      <c r="A165" s="19" t="n"/>
      <c r="B165" s="121" t="n"/>
      <c r="C165" s="19" t="n"/>
      <c r="D165" s="19" t="n"/>
      <c r="E165" s="122"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ht="13.5" customHeight="1" s="844">
      <c r="A166" s="19" t="n"/>
      <c r="B166" s="121" t="n"/>
      <c r="C166" s="19" t="n"/>
      <c r="D166" s="19" t="n"/>
      <c r="E166" s="122"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ht="13.5" customHeight="1" s="844">
      <c r="A167" s="19" t="n"/>
      <c r="B167" s="121" t="n"/>
      <c r="C167" s="19" t="n"/>
      <c r="D167" s="19" t="n"/>
      <c r="E167" s="122"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ht="13.5" customHeight="1" s="844">
      <c r="A168" s="19" t="n"/>
      <c r="B168" s="121" t="n"/>
      <c r="C168" s="19" t="n"/>
      <c r="D168" s="19" t="n"/>
      <c r="E168" s="122"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ht="13.5" customHeight="1" s="844">
      <c r="A169" s="19" t="n"/>
      <c r="B169" s="121" t="n"/>
      <c r="C169" s="19" t="n"/>
      <c r="D169" s="19" t="n"/>
      <c r="E169" s="122"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ht="13.5" customHeight="1" s="844">
      <c r="A170" s="19" t="n"/>
      <c r="B170" s="121" t="n"/>
      <c r="C170" s="19" t="n"/>
      <c r="D170" s="19" t="n"/>
      <c r="E170" s="122"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ht="13.5" customHeight="1" s="844">
      <c r="A171" s="19" t="n"/>
      <c r="B171" s="121" t="n"/>
      <c r="C171" s="19" t="n"/>
      <c r="D171" s="19" t="n"/>
      <c r="E171" s="122"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ht="13.5" customHeight="1" s="844">
      <c r="A172" s="19" t="n"/>
      <c r="B172" s="121" t="n"/>
      <c r="C172" s="19" t="n"/>
      <c r="D172" s="19" t="n"/>
      <c r="E172" s="122"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ht="13.5" customHeight="1" s="844">
      <c r="A173" s="19" t="n"/>
      <c r="B173" s="121" t="n"/>
      <c r="C173" s="19" t="n"/>
      <c r="D173" s="19" t="n"/>
      <c r="E173" s="122"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ht="13.5" customHeight="1" s="844">
      <c r="A174" s="19" t="n"/>
      <c r="B174" s="121" t="n"/>
      <c r="C174" s="19" t="n"/>
      <c r="D174" s="19" t="n"/>
      <c r="E174" s="122"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ht="13.5" customHeight="1" s="844">
      <c r="A175" s="19" t="n"/>
      <c r="B175" s="121" t="n"/>
      <c r="C175" s="19" t="n"/>
      <c r="D175" s="19" t="n"/>
      <c r="E175" s="122"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ht="13.5" customHeight="1" s="844">
      <c r="A176" s="19" t="n"/>
      <c r="B176" s="121" t="n"/>
      <c r="C176" s="19" t="n"/>
      <c r="D176" s="19" t="n"/>
      <c r="E176" s="122"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ht="13.5" customHeight="1" s="844">
      <c r="A177" s="19" t="n"/>
      <c r="B177" s="121" t="n"/>
      <c r="C177" s="19" t="n"/>
      <c r="D177" s="19" t="n"/>
      <c r="E177" s="122"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ht="13.5" customHeight="1" s="844">
      <c r="A178" s="19" t="n"/>
      <c r="B178" s="121" t="n"/>
      <c r="C178" s="19" t="n"/>
      <c r="D178" s="19" t="n"/>
      <c r="E178" s="122"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ht="13.5" customHeight="1" s="844">
      <c r="A179" s="19" t="n"/>
      <c r="B179" s="121" t="n"/>
      <c r="C179" s="19" t="n"/>
      <c r="D179" s="19" t="n"/>
      <c r="E179" s="122"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ht="13.5" customHeight="1" s="844">
      <c r="A180" s="19" t="n"/>
      <c r="B180" s="121" t="n"/>
      <c r="C180" s="19" t="n"/>
      <c r="D180" s="19" t="n"/>
      <c r="E180" s="122"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ht="13.5" customHeight="1" s="844">
      <c r="A181" s="19" t="n"/>
      <c r="B181" s="121" t="n"/>
      <c r="C181" s="19" t="n"/>
      <c r="D181" s="19" t="n"/>
      <c r="E181" s="122"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ht="13.5" customHeight="1" s="844">
      <c r="A182" s="19" t="n"/>
      <c r="B182" s="121" t="n"/>
      <c r="C182" s="19" t="n"/>
      <c r="D182" s="19" t="n"/>
      <c r="E182" s="122"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ht="13.5" customHeight="1" s="844">
      <c r="A183" s="19" t="n"/>
      <c r="B183" s="121" t="n"/>
      <c r="C183" s="19" t="n"/>
      <c r="D183" s="19" t="n"/>
      <c r="E183" s="122"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ht="13.5" customHeight="1" s="844">
      <c r="A184" s="19" t="n"/>
      <c r="B184" s="121" t="n"/>
      <c r="C184" s="19" t="n"/>
      <c r="D184" s="19" t="n"/>
      <c r="E184" s="122"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ht="13.5" customHeight="1" s="844">
      <c r="A185" s="19" t="n"/>
      <c r="B185" s="121" t="n"/>
      <c r="C185" s="19" t="n"/>
      <c r="D185" s="19" t="n"/>
      <c r="E185" s="122"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ht="13.5" customHeight="1" s="844">
      <c r="A186" s="19" t="n"/>
      <c r="B186" s="121" t="n"/>
      <c r="C186" s="19" t="n"/>
      <c r="D186" s="19" t="n"/>
      <c r="E186" s="122"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ht="13.5" customHeight="1" s="844">
      <c r="A187" s="19" t="n"/>
      <c r="B187" s="121" t="n"/>
      <c r="C187" s="19" t="n"/>
      <c r="D187" s="19" t="n"/>
      <c r="E187" s="122"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ht="13.5" customHeight="1" s="844">
      <c r="A188" s="19" t="n"/>
      <c r="B188" s="121" t="n"/>
      <c r="C188" s="19" t="n"/>
      <c r="D188" s="19" t="n"/>
      <c r="E188" s="122"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ht="13.5" customHeight="1" s="844">
      <c r="A189" s="19" t="n"/>
      <c r="B189" s="121" t="n"/>
      <c r="C189" s="19" t="n"/>
      <c r="D189" s="19" t="n"/>
      <c r="E189" s="122"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ht="13.5" customHeight="1" s="844">
      <c r="A190" s="19" t="n"/>
      <c r="B190" s="121" t="n"/>
      <c r="C190" s="19" t="n"/>
      <c r="D190" s="19" t="n"/>
      <c r="E190" s="122"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ht="13.5" customHeight="1" s="844">
      <c r="A191" s="19" t="n"/>
      <c r="B191" s="121" t="n"/>
      <c r="C191" s="19" t="n"/>
      <c r="D191" s="19" t="n"/>
      <c r="E191" s="122"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ht="13.5" customHeight="1" s="844">
      <c r="A192" s="19" t="n"/>
      <c r="B192" s="121" t="n"/>
      <c r="C192" s="19" t="n"/>
      <c r="D192" s="19" t="n"/>
      <c r="E192" s="122"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ht="13.5" customHeight="1" s="844">
      <c r="A193" s="19" t="n"/>
      <c r="B193" s="121" t="n"/>
      <c r="C193" s="19" t="n"/>
      <c r="D193" s="19" t="n"/>
      <c r="E193" s="122"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ht="13.5" customHeight="1" s="844">
      <c r="A194" s="19" t="n"/>
      <c r="B194" s="121" t="n"/>
      <c r="C194" s="19" t="n"/>
      <c r="D194" s="19" t="n"/>
      <c r="E194" s="122"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ht="13.5" customHeight="1" s="844">
      <c r="A195" s="19" t="n"/>
      <c r="B195" s="121" t="n"/>
      <c r="C195" s="19" t="n"/>
      <c r="D195" s="19" t="n"/>
      <c r="E195" s="122"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ht="13.5" customHeight="1" s="844">
      <c r="A196" s="19" t="n"/>
      <c r="B196" s="121" t="n"/>
      <c r="C196" s="19" t="n"/>
      <c r="D196" s="19" t="n"/>
      <c r="E196" s="122"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ht="13.5" customHeight="1" s="844">
      <c r="A197" s="19" t="n"/>
      <c r="B197" s="121" t="n"/>
      <c r="C197" s="19" t="n"/>
      <c r="D197" s="19" t="n"/>
      <c r="E197" s="122"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ht="13.5" customHeight="1" s="844">
      <c r="A198" s="19" t="n"/>
      <c r="B198" s="121" t="n"/>
      <c r="C198" s="19" t="n"/>
      <c r="D198" s="19" t="n"/>
      <c r="E198" s="122"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ht="13.5" customHeight="1" s="844">
      <c r="A199" s="19" t="n"/>
      <c r="B199" s="121" t="n"/>
      <c r="C199" s="19" t="n"/>
      <c r="D199" s="19" t="n"/>
      <c r="E199" s="122"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ht="13.5" customHeight="1" s="844">
      <c r="A200" s="19" t="n"/>
      <c r="B200" s="121" t="n"/>
      <c r="C200" s="19" t="n"/>
      <c r="D200" s="19" t="n"/>
      <c r="E200" s="122"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ht="13.5" customHeight="1" s="844">
      <c r="A201" s="19" t="n"/>
      <c r="B201" s="121" t="n"/>
      <c r="C201" s="19" t="n"/>
      <c r="D201" s="19" t="n"/>
      <c r="E201" s="122"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ht="13.5" customHeight="1" s="844">
      <c r="A202" s="19" t="n"/>
      <c r="B202" s="121" t="n"/>
      <c r="C202" s="19" t="n"/>
      <c r="D202" s="19" t="n"/>
      <c r="E202" s="122"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ht="13.5" customHeight="1" s="844">
      <c r="A203" s="19" t="n"/>
      <c r="B203" s="121" t="n"/>
      <c r="C203" s="19" t="n"/>
      <c r="D203" s="19" t="n"/>
      <c r="E203" s="122"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ht="13.5" customHeight="1" s="844">
      <c r="A204" s="19" t="n"/>
      <c r="B204" s="121" t="n"/>
      <c r="C204" s="19" t="n"/>
      <c r="D204" s="19" t="n"/>
      <c r="E204" s="122"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ht="13.5" customHeight="1" s="844">
      <c r="A205" s="19" t="n"/>
      <c r="B205" s="121" t="n"/>
      <c r="C205" s="19" t="n"/>
      <c r="D205" s="19" t="n"/>
      <c r="E205" s="122"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ht="13.5" customHeight="1" s="844">
      <c r="A206" s="19" t="n"/>
      <c r="B206" s="121" t="n"/>
      <c r="C206" s="19" t="n"/>
      <c r="D206" s="19" t="n"/>
      <c r="E206" s="122"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ht="13.5" customHeight="1" s="844">
      <c r="A207" s="19" t="n"/>
      <c r="B207" s="121" t="n"/>
      <c r="C207" s="19" t="n"/>
      <c r="D207" s="19" t="n"/>
      <c r="E207" s="122"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ht="13.5" customHeight="1" s="844">
      <c r="A208" s="19" t="n"/>
      <c r="B208" s="121" t="n"/>
      <c r="C208" s="19" t="n"/>
      <c r="D208" s="19" t="n"/>
      <c r="E208" s="122"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ht="13.5" customHeight="1" s="844">
      <c r="A209" s="19" t="n"/>
      <c r="B209" s="121" t="n"/>
      <c r="C209" s="19" t="n"/>
      <c r="D209" s="19" t="n"/>
      <c r="E209" s="122"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ht="13.5" customHeight="1" s="844">
      <c r="A210" s="19" t="n"/>
      <c r="B210" s="121" t="n"/>
      <c r="C210" s="19" t="n"/>
      <c r="D210" s="19" t="n"/>
      <c r="E210" s="122"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ht="13.5" customHeight="1" s="844">
      <c r="A211" s="19" t="n"/>
      <c r="B211" s="121" t="n"/>
      <c r="C211" s="19" t="n"/>
      <c r="D211" s="19" t="n"/>
      <c r="E211" s="122"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ht="13.5" customHeight="1" s="844">
      <c r="A212" s="19" t="n"/>
      <c r="B212" s="121" t="n"/>
      <c r="C212" s="19" t="n"/>
      <c r="D212" s="19" t="n"/>
      <c r="E212" s="122"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ht="13.5" customHeight="1" s="844">
      <c r="A213" s="19" t="n"/>
      <c r="B213" s="121" t="n"/>
      <c r="C213" s="19" t="n"/>
      <c r="D213" s="19" t="n"/>
      <c r="E213" s="122"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ht="13.5" customHeight="1" s="844">
      <c r="A214" s="19" t="n"/>
      <c r="B214" s="121" t="n"/>
      <c r="C214" s="19" t="n"/>
      <c r="D214" s="19" t="n"/>
      <c r="E214" s="122"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ht="13.5" customHeight="1" s="844">
      <c r="A215" s="19" t="n"/>
      <c r="B215" s="121" t="n"/>
      <c r="C215" s="19" t="n"/>
      <c r="D215" s="19" t="n"/>
      <c r="E215" s="122"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ht="13.5" customHeight="1" s="844">
      <c r="A216" s="19" t="n"/>
      <c r="B216" s="121" t="n"/>
      <c r="C216" s="19" t="n"/>
      <c r="D216" s="19" t="n"/>
      <c r="E216" s="122"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ht="13.5" customHeight="1" s="844">
      <c r="A217" s="19" t="n"/>
      <c r="B217" s="121" t="n"/>
      <c r="C217" s="19" t="n"/>
      <c r="D217" s="19" t="n"/>
      <c r="E217" s="122"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ht="13.5" customHeight="1" s="844">
      <c r="A218" s="19" t="n"/>
      <c r="B218" s="121" t="n"/>
      <c r="C218" s="19" t="n"/>
      <c r="D218" s="19" t="n"/>
      <c r="E218" s="122"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ht="13.5" customHeight="1" s="844">
      <c r="A219" s="19" t="n"/>
      <c r="B219" s="121" t="n"/>
      <c r="C219" s="19" t="n"/>
      <c r="D219" s="19" t="n"/>
      <c r="E219" s="122"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ht="13.5" customHeight="1" s="844">
      <c r="A220" s="19" t="n"/>
      <c r="B220" s="121" t="n"/>
      <c r="C220" s="19" t="n"/>
      <c r="D220" s="19" t="n"/>
      <c r="E220" s="122"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ht="13.5" customHeight="1" s="844">
      <c r="A221" s="19" t="n"/>
      <c r="B221" s="121" t="n"/>
      <c r="C221" s="19" t="n"/>
      <c r="D221" s="19" t="n"/>
      <c r="E221" s="122"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ht="13.5" customHeight="1" s="844">
      <c r="A222" s="19" t="n"/>
      <c r="B222" s="121" t="n"/>
      <c r="C222" s="19" t="n"/>
      <c r="D222" s="19" t="n"/>
      <c r="E222" s="122"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ht="13.5" customHeight="1" s="844">
      <c r="A223" s="19" t="n"/>
      <c r="B223" s="121" t="n"/>
      <c r="C223" s="19" t="n"/>
      <c r="D223" s="19" t="n"/>
      <c r="E223" s="122"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ht="13.5" customHeight="1" s="844">
      <c r="A224" s="19" t="n"/>
      <c r="B224" s="121" t="n"/>
      <c r="C224" s="19" t="n"/>
      <c r="D224" s="19" t="n"/>
      <c r="E224" s="122"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ht="13.5" customHeight="1" s="844">
      <c r="A225" s="19" t="n"/>
      <c r="B225" s="121" t="n"/>
      <c r="C225" s="19" t="n"/>
      <c r="D225" s="19" t="n"/>
      <c r="E225" s="122"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ht="13.5" customHeight="1" s="844">
      <c r="A226" s="19" t="n"/>
      <c r="B226" s="121" t="n"/>
      <c r="C226" s="19" t="n"/>
      <c r="D226" s="19" t="n"/>
      <c r="E226" s="122"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ht="13.5" customHeight="1" s="844">
      <c r="A227" s="19" t="n"/>
      <c r="B227" s="121" t="n"/>
      <c r="C227" s="19" t="n"/>
      <c r="D227" s="19" t="n"/>
      <c r="E227" s="122"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ht="13.5" customHeight="1" s="844">
      <c r="A228" s="19" t="n"/>
      <c r="B228" s="121" t="n"/>
      <c r="C228" s="19" t="n"/>
      <c r="D228" s="19" t="n"/>
      <c r="E228" s="122"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ht="13.5" customHeight="1" s="844">
      <c r="A229" s="19" t="n"/>
      <c r="B229" s="121" t="n"/>
      <c r="C229" s="19" t="n"/>
      <c r="D229" s="19" t="n"/>
      <c r="E229" s="122"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ht="13.5" customHeight="1" s="844">
      <c r="A230" s="19" t="n"/>
      <c r="B230" s="121" t="n"/>
      <c r="C230" s="19" t="n"/>
      <c r="D230" s="19" t="n"/>
      <c r="E230" s="122"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ht="13.5" customHeight="1" s="844">
      <c r="A231" s="19" t="n"/>
      <c r="B231" s="121" t="n"/>
      <c r="C231" s="19" t="n"/>
      <c r="D231" s="19" t="n"/>
      <c r="E231" s="122"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ht="13.5" customHeight="1" s="844">
      <c r="A232" s="19" t="n"/>
      <c r="B232" s="121" t="n"/>
      <c r="C232" s="19" t="n"/>
      <c r="D232" s="19" t="n"/>
      <c r="E232" s="122"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ht="13.5" customHeight="1" s="844">
      <c r="A233" s="19" t="n"/>
      <c r="B233" s="121" t="n"/>
      <c r="C233" s="19" t="n"/>
      <c r="D233" s="19" t="n"/>
      <c r="E233" s="122"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ht="13.5" customHeight="1" s="844">
      <c r="A234" s="19" t="n"/>
      <c r="B234" s="121" t="n"/>
      <c r="C234" s="19" t="n"/>
      <c r="D234" s="19" t="n"/>
      <c r="E234" s="122"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ht="13.5" customHeight="1" s="844">
      <c r="A235" s="19" t="n"/>
      <c r="B235" s="121" t="n"/>
      <c r="C235" s="19" t="n"/>
      <c r="D235" s="19" t="n"/>
      <c r="E235" s="122"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ht="13.5" customHeight="1" s="844">
      <c r="A236" s="19" t="n"/>
      <c r="B236" s="121" t="n"/>
      <c r="C236" s="19" t="n"/>
      <c r="D236" s="19" t="n"/>
      <c r="E236" s="122"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ht="13.5" customHeight="1" s="844">
      <c r="A237" s="19" t="n"/>
      <c r="B237" s="121" t="n"/>
      <c r="C237" s="19" t="n"/>
      <c r="D237" s="19" t="n"/>
      <c r="E237" s="122"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ht="13.5" customHeight="1" s="844">
      <c r="A238" s="19" t="n"/>
      <c r="B238" s="121" t="n"/>
      <c r="C238" s="19" t="n"/>
      <c r="D238" s="19" t="n"/>
      <c r="E238" s="122"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ht="13.5" customHeight="1" s="844">
      <c r="A239" s="19" t="n"/>
      <c r="B239" s="121" t="n"/>
      <c r="C239" s="19" t="n"/>
      <c r="D239" s="19" t="n"/>
      <c r="E239" s="122"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ht="13.5" customHeight="1" s="844">
      <c r="A240" s="19" t="n"/>
      <c r="B240" s="121" t="n"/>
      <c r="C240" s="19" t="n"/>
      <c r="D240" s="19" t="n"/>
      <c r="E240" s="122"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ht="13.5" customHeight="1" s="844">
      <c r="A241" s="19" t="n"/>
      <c r="B241" s="121" t="n"/>
      <c r="C241" s="19" t="n"/>
      <c r="D241" s="19" t="n"/>
      <c r="E241" s="122"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ht="13.5" customHeight="1" s="844">
      <c r="A242" s="19" t="n"/>
      <c r="B242" s="121" t="n"/>
      <c r="C242" s="19" t="n"/>
      <c r="D242" s="19" t="n"/>
      <c r="E242" s="122"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ht="13.5" customHeight="1" s="844">
      <c r="A243" s="19" t="n"/>
      <c r="B243" s="121" t="n"/>
      <c r="C243" s="19" t="n"/>
      <c r="D243" s="19" t="n"/>
      <c r="E243" s="122"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ht="13.5" customHeight="1" s="844">
      <c r="A244" s="19" t="n"/>
      <c r="B244" s="121" t="n"/>
      <c r="C244" s="19" t="n"/>
      <c r="D244" s="19" t="n"/>
      <c r="E244" s="122"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ht="13.5" customHeight="1" s="844">
      <c r="A245" s="19" t="n"/>
      <c r="B245" s="121" t="n"/>
      <c r="C245" s="19" t="n"/>
      <c r="D245" s="19" t="n"/>
      <c r="E245" s="122"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ht="13.5" customHeight="1" s="844">
      <c r="A246" s="19" t="n"/>
      <c r="B246" s="121" t="n"/>
      <c r="C246" s="19" t="n"/>
      <c r="D246" s="19" t="n"/>
      <c r="E246" s="122"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ht="13.5" customHeight="1" s="844">
      <c r="A247" s="19" t="n"/>
      <c r="B247" s="121" t="n"/>
      <c r="C247" s="19" t="n"/>
      <c r="D247" s="19" t="n"/>
      <c r="E247" s="122"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ht="13.5" customHeight="1" s="844">
      <c r="A248" s="19" t="n"/>
      <c r="B248" s="121" t="n"/>
      <c r="C248" s="19" t="n"/>
      <c r="D248" s="19" t="n"/>
      <c r="E248" s="122"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ht="13.5" customHeight="1" s="844">
      <c r="A249" s="19" t="n"/>
      <c r="B249" s="121" t="n"/>
      <c r="C249" s="19" t="n"/>
      <c r="D249" s="19" t="n"/>
      <c r="E249" s="122"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ht="13.5" customHeight="1" s="844">
      <c r="A250" s="19" t="n"/>
      <c r="B250" s="121" t="n"/>
      <c r="C250" s="19" t="n"/>
      <c r="D250" s="19" t="n"/>
      <c r="E250" s="122"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ht="13.5" customHeight="1" s="844">
      <c r="A251" s="19" t="n"/>
      <c r="B251" s="121" t="n"/>
      <c r="C251" s="19" t="n"/>
      <c r="D251" s="19" t="n"/>
      <c r="E251" s="122"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ht="13.5" customHeight="1" s="844">
      <c r="A252" s="19" t="n"/>
      <c r="B252" s="121" t="n"/>
      <c r="C252" s="19" t="n"/>
      <c r="D252" s="19" t="n"/>
      <c r="E252" s="122"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ht="13.5" customHeight="1" s="844">
      <c r="A253" s="19" t="n"/>
      <c r="B253" s="121" t="n"/>
      <c r="C253" s="19" t="n"/>
      <c r="D253" s="19" t="n"/>
      <c r="E253" s="122"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ht="13.5" customHeight="1" s="844">
      <c r="A254" s="19" t="n"/>
      <c r="B254" s="121" t="n"/>
      <c r="C254" s="19" t="n"/>
      <c r="D254" s="19" t="n"/>
      <c r="E254" s="122"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ht="13.5" customHeight="1" s="844">
      <c r="A255" s="19" t="n"/>
      <c r="B255" s="121" t="n"/>
      <c r="C255" s="19" t="n"/>
      <c r="D255" s="19" t="n"/>
      <c r="E255" s="122"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ht="13.5" customHeight="1" s="844">
      <c r="A256" s="19" t="n"/>
      <c r="B256" s="121" t="n"/>
      <c r="C256" s="19" t="n"/>
      <c r="D256" s="19" t="n"/>
      <c r="E256" s="122"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ht="13.5" customHeight="1" s="844">
      <c r="A257" s="19" t="n"/>
      <c r="B257" s="121" t="n"/>
      <c r="C257" s="19" t="n"/>
      <c r="D257" s="19" t="n"/>
      <c r="E257" s="122"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ht="13.5" customHeight="1" s="844">
      <c r="A258" s="19" t="n"/>
      <c r="B258" s="121" t="n"/>
      <c r="C258" s="19" t="n"/>
      <c r="D258" s="19" t="n"/>
      <c r="E258" s="122"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ht="13.5" customHeight="1" s="844">
      <c r="A259" s="19" t="n"/>
      <c r="B259" s="121" t="n"/>
      <c r="C259" s="19" t="n"/>
      <c r="D259" s="19" t="n"/>
      <c r="E259" s="122"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ht="13.5" customHeight="1" s="844">
      <c r="A260" s="19" t="n"/>
      <c r="B260" s="121" t="n"/>
      <c r="C260" s="19" t="n"/>
      <c r="D260" s="19" t="n"/>
      <c r="E260" s="122"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ht="13.5" customHeight="1" s="844">
      <c r="A261" s="19" t="n"/>
      <c r="B261" s="121" t="n"/>
      <c r="C261" s="19" t="n"/>
      <c r="D261" s="19" t="n"/>
      <c r="E261" s="122"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ht="13.5" customHeight="1" s="844">
      <c r="A262" s="19" t="n"/>
      <c r="B262" s="121" t="n"/>
      <c r="C262" s="19" t="n"/>
      <c r="D262" s="19" t="n"/>
      <c r="E262" s="122"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ht="13.5" customHeight="1" s="844">
      <c r="A263" s="19" t="n"/>
      <c r="B263" s="121" t="n"/>
      <c r="C263" s="19" t="n"/>
      <c r="D263" s="19" t="n"/>
      <c r="E263" s="122"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ht="13.5" customHeight="1" s="844">
      <c r="A264" s="19" t="n"/>
      <c r="B264" s="121" t="n"/>
      <c r="C264" s="19" t="n"/>
      <c r="D264" s="19" t="n"/>
      <c r="E264" s="122"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ht="13.5" customHeight="1" s="844">
      <c r="A265" s="19" t="n"/>
      <c r="B265" s="121" t="n"/>
      <c r="C265" s="19" t="n"/>
      <c r="D265" s="19" t="n"/>
      <c r="E265" s="122"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ht="13.5" customHeight="1" s="844">
      <c r="A266" s="19" t="n"/>
      <c r="B266" s="121" t="n"/>
      <c r="C266" s="19" t="n"/>
      <c r="D266" s="19" t="n"/>
      <c r="E266" s="122"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ht="13.5" customHeight="1" s="844">
      <c r="A267" s="19" t="n"/>
      <c r="B267" s="121" t="n"/>
      <c r="C267" s="19" t="n"/>
      <c r="D267" s="19" t="n"/>
      <c r="E267" s="122"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ht="13.5" customHeight="1" s="844">
      <c r="A268" s="19" t="n"/>
      <c r="B268" s="121" t="n"/>
      <c r="C268" s="19" t="n"/>
      <c r="D268" s="19" t="n"/>
      <c r="E268" s="122"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ht="13.5" customHeight="1" s="844">
      <c r="A269" s="19" t="n"/>
      <c r="B269" s="121" t="n"/>
      <c r="C269" s="19" t="n"/>
      <c r="D269" s="19" t="n"/>
      <c r="E269" s="122"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ht="13.5" customHeight="1" s="844">
      <c r="A270" s="19" t="n"/>
      <c r="B270" s="121" t="n"/>
      <c r="C270" s="19" t="n"/>
      <c r="D270" s="19" t="n"/>
      <c r="E270" s="122"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ht="13.5" customHeight="1" s="844">
      <c r="A271" s="19" t="n"/>
      <c r="B271" s="121" t="n"/>
      <c r="C271" s="19" t="n"/>
      <c r="D271" s="19" t="n"/>
      <c r="E271" s="122"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ht="13.5" customHeight="1" s="844">
      <c r="A272" s="19" t="n"/>
      <c r="B272" s="121" t="n"/>
      <c r="C272" s="19" t="n"/>
      <c r="D272" s="19" t="n"/>
      <c r="E272" s="122"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ht="13.5" customHeight="1" s="844">
      <c r="A273" s="19" t="n"/>
      <c r="B273" s="121" t="n"/>
      <c r="C273" s="19" t="n"/>
      <c r="D273" s="19" t="n"/>
      <c r="E273" s="122"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3.5" customHeight="1" s="844">
      <c r="A274" s="19" t="n"/>
      <c r="B274" s="121" t="n"/>
      <c r="C274" s="19" t="n"/>
      <c r="D274" s="19" t="n"/>
      <c r="E274" s="122"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3.5" customHeight="1" s="844">
      <c r="A275" s="19" t="n"/>
      <c r="B275" s="121" t="n"/>
      <c r="C275" s="19" t="n"/>
      <c r="D275" s="19" t="n"/>
      <c r="E275" s="122"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3.5" customHeight="1" s="844">
      <c r="A276" s="19" t="n"/>
      <c r="B276" s="121" t="n"/>
      <c r="C276" s="19" t="n"/>
      <c r="D276" s="19" t="n"/>
      <c r="E276" s="122"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3.5" customHeight="1" s="844">
      <c r="A277" s="19" t="n"/>
      <c r="B277" s="121" t="n"/>
      <c r="C277" s="19" t="n"/>
      <c r="D277" s="19" t="n"/>
      <c r="E277" s="122"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3.5" customHeight="1" s="844">
      <c r="A278" s="19" t="n"/>
      <c r="B278" s="121" t="n"/>
      <c r="C278" s="19" t="n"/>
      <c r="D278" s="19" t="n"/>
      <c r="E278" s="122"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3.5" customHeight="1" s="844">
      <c r="A279" s="19" t="n"/>
      <c r="B279" s="121" t="n"/>
      <c r="C279" s="19" t="n"/>
      <c r="D279" s="19" t="n"/>
      <c r="E279" s="122"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3.5" customHeight="1" s="844">
      <c r="A280" s="19" t="n"/>
      <c r="B280" s="121" t="n"/>
      <c r="C280" s="19" t="n"/>
      <c r="D280" s="19" t="n"/>
      <c r="E280" s="122"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3.5" customHeight="1" s="844">
      <c r="A281" s="19" t="n"/>
      <c r="B281" s="121" t="n"/>
      <c r="C281" s="19" t="n"/>
      <c r="D281" s="19" t="n"/>
      <c r="E281" s="122"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3.5" customHeight="1" s="844">
      <c r="A282" s="19" t="n"/>
      <c r="B282" s="121" t="n"/>
      <c r="C282" s="19" t="n"/>
      <c r="D282" s="19" t="n"/>
      <c r="E282" s="122"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3.5" customHeight="1" s="844">
      <c r="A283" s="19" t="n"/>
      <c r="B283" s="121" t="n"/>
      <c r="C283" s="19" t="n"/>
      <c r="D283" s="19" t="n"/>
      <c r="E283" s="122"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3.5" customHeight="1" s="844">
      <c r="A284" s="19" t="n"/>
      <c r="B284" s="121" t="n"/>
      <c r="C284" s="19" t="n"/>
      <c r="D284" s="19" t="n"/>
      <c r="E284" s="122"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3.5" customHeight="1" s="844">
      <c r="A285" s="19" t="n"/>
      <c r="B285" s="121" t="n"/>
      <c r="C285" s="19" t="n"/>
      <c r="D285" s="19" t="n"/>
      <c r="E285" s="122"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3.5" customHeight="1" s="844">
      <c r="A286" s="19" t="n"/>
      <c r="B286" s="121" t="n"/>
      <c r="C286" s="19" t="n"/>
      <c r="D286" s="19" t="n"/>
      <c r="E286" s="122"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3.5" customHeight="1" s="844">
      <c r="A287" s="19" t="n"/>
      <c r="B287" s="121" t="n"/>
      <c r="C287" s="19" t="n"/>
      <c r="D287" s="19" t="n"/>
      <c r="E287" s="122"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3.5" customHeight="1" s="844">
      <c r="A288" s="19" t="n"/>
      <c r="B288" s="121" t="n"/>
      <c r="C288" s="19" t="n"/>
      <c r="D288" s="19" t="n"/>
      <c r="E288" s="122"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3.5" customHeight="1" s="844">
      <c r="A289" s="19" t="n"/>
      <c r="B289" s="121" t="n"/>
      <c r="C289" s="19" t="n"/>
      <c r="D289" s="19" t="n"/>
      <c r="E289" s="122"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3.5" customHeight="1" s="844">
      <c r="A290" s="19" t="n"/>
      <c r="B290" s="121" t="n"/>
      <c r="C290" s="19" t="n"/>
      <c r="D290" s="19" t="n"/>
      <c r="E290" s="122"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3.5" customHeight="1" s="844">
      <c r="A291" s="19" t="n"/>
      <c r="B291" s="121" t="n"/>
      <c r="C291" s="19" t="n"/>
      <c r="D291" s="19" t="n"/>
      <c r="E291" s="122"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3.5" customHeight="1" s="844">
      <c r="A292" s="19" t="n"/>
      <c r="B292" s="121" t="n"/>
      <c r="C292" s="19" t="n"/>
      <c r="D292" s="19" t="n"/>
      <c r="E292" s="122"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3.5" customHeight="1" s="844">
      <c r="A293" s="19" t="n"/>
      <c r="B293" s="121" t="n"/>
      <c r="C293" s="19" t="n"/>
      <c r="D293" s="19" t="n"/>
      <c r="E293" s="122"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3.5" customHeight="1" s="844">
      <c r="A294" s="19" t="n"/>
      <c r="B294" s="121" t="n"/>
      <c r="C294" s="19" t="n"/>
      <c r="D294" s="19" t="n"/>
      <c r="E294" s="122"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3.5" customHeight="1" s="844">
      <c r="A295" s="19" t="n"/>
      <c r="B295" s="121" t="n"/>
      <c r="C295" s="19" t="n"/>
      <c r="D295" s="19" t="n"/>
      <c r="E295" s="122"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3.5" customHeight="1" s="844">
      <c r="A296" s="19" t="n"/>
      <c r="B296" s="121" t="n"/>
      <c r="C296" s="19" t="n"/>
      <c r="D296" s="19" t="n"/>
      <c r="E296" s="122"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3.5" customHeight="1" s="844">
      <c r="A297" s="19" t="n"/>
      <c r="B297" s="121" t="n"/>
      <c r="C297" s="19" t="n"/>
      <c r="D297" s="19" t="n"/>
      <c r="E297" s="122"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3.5" customHeight="1" s="844">
      <c r="A298" s="19" t="n"/>
      <c r="B298" s="121" t="n"/>
      <c r="C298" s="19" t="n"/>
      <c r="D298" s="19" t="n"/>
      <c r="E298" s="122"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3.5" customHeight="1" s="844">
      <c r="A299" s="19" t="n"/>
      <c r="B299" s="121" t="n"/>
      <c r="C299" s="19" t="n"/>
      <c r="D299" s="19" t="n"/>
      <c r="E299" s="122"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3.5" customHeight="1" s="844">
      <c r="A300" s="19" t="n"/>
      <c r="B300" s="121" t="n"/>
      <c r="C300" s="19" t="n"/>
      <c r="D300" s="19" t="n"/>
      <c r="E300" s="122"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3.5" customHeight="1" s="844">
      <c r="A301" s="19" t="n"/>
      <c r="B301" s="121" t="n"/>
      <c r="C301" s="19" t="n"/>
      <c r="D301" s="19" t="n"/>
      <c r="E301" s="122"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3.5" customHeight="1" s="844">
      <c r="A302" s="19" t="n"/>
      <c r="B302" s="121" t="n"/>
      <c r="C302" s="19" t="n"/>
      <c r="D302" s="19" t="n"/>
      <c r="E302" s="122"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3.5" customHeight="1" s="844">
      <c r="A303" s="19" t="n"/>
      <c r="B303" s="121" t="n"/>
      <c r="C303" s="19" t="n"/>
      <c r="D303" s="19" t="n"/>
      <c r="E303" s="122"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3.5" customHeight="1" s="844">
      <c r="A304" s="19" t="n"/>
      <c r="B304" s="121" t="n"/>
      <c r="C304" s="19" t="n"/>
      <c r="D304" s="19" t="n"/>
      <c r="E304" s="122"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3.5" customHeight="1" s="844">
      <c r="A305" s="19" t="n"/>
      <c r="B305" s="121" t="n"/>
      <c r="C305" s="19" t="n"/>
      <c r="D305" s="19" t="n"/>
      <c r="E305" s="122"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3.5" customHeight="1" s="844">
      <c r="A306" s="19" t="n"/>
      <c r="B306" s="121" t="n"/>
      <c r="C306" s="19" t="n"/>
      <c r="D306" s="19" t="n"/>
      <c r="E306" s="122"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3.5" customHeight="1" s="844">
      <c r="A307" s="19" t="n"/>
      <c r="B307" s="121" t="n"/>
      <c r="C307" s="19" t="n"/>
      <c r="D307" s="19" t="n"/>
      <c r="E307" s="122"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3.5" customHeight="1" s="844">
      <c r="A308" s="19" t="n"/>
      <c r="B308" s="121" t="n"/>
      <c r="C308" s="19" t="n"/>
      <c r="D308" s="19" t="n"/>
      <c r="E308" s="122"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3.5" customHeight="1" s="844">
      <c r="A309" s="19" t="n"/>
      <c r="B309" s="121" t="n"/>
      <c r="C309" s="19" t="n"/>
      <c r="D309" s="19" t="n"/>
      <c r="E309" s="122"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3.5" customHeight="1" s="844">
      <c r="A310" s="19" t="n"/>
      <c r="B310" s="121" t="n"/>
      <c r="C310" s="19" t="n"/>
      <c r="D310" s="19" t="n"/>
      <c r="E310" s="122"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3.5" customHeight="1" s="844">
      <c r="A311" s="19" t="n"/>
      <c r="B311" s="121" t="n"/>
      <c r="C311" s="19" t="n"/>
      <c r="D311" s="19" t="n"/>
      <c r="E311" s="122"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3.5" customHeight="1" s="844">
      <c r="A312" s="19" t="n"/>
      <c r="B312" s="121" t="n"/>
      <c r="C312" s="19" t="n"/>
      <c r="D312" s="19" t="n"/>
      <c r="E312" s="122"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3.5" customHeight="1" s="844">
      <c r="A313" s="19" t="n"/>
      <c r="B313" s="121" t="n"/>
      <c r="C313" s="19" t="n"/>
      <c r="D313" s="19" t="n"/>
      <c r="E313" s="122"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3.5" customHeight="1" s="844">
      <c r="A314" s="19" t="n"/>
      <c r="B314" s="121" t="n"/>
      <c r="C314" s="19" t="n"/>
      <c r="D314" s="19" t="n"/>
      <c r="E314" s="122"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3.5" customHeight="1" s="844">
      <c r="A315" s="19" t="n"/>
      <c r="B315" s="121" t="n"/>
      <c r="C315" s="19" t="n"/>
      <c r="D315" s="19" t="n"/>
      <c r="E315" s="122"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3.5" customHeight="1" s="844">
      <c r="A316" s="19" t="n"/>
      <c r="B316" s="121" t="n"/>
      <c r="C316" s="19" t="n"/>
      <c r="D316" s="19" t="n"/>
      <c r="E316" s="122"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3.5" customHeight="1" s="844">
      <c r="A317" s="19" t="n"/>
      <c r="B317" s="121" t="n"/>
      <c r="C317" s="19" t="n"/>
      <c r="D317" s="19" t="n"/>
      <c r="E317" s="122"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3.5" customHeight="1" s="844">
      <c r="A318" s="19" t="n"/>
      <c r="B318" s="121" t="n"/>
      <c r="C318" s="19" t="n"/>
      <c r="D318" s="19" t="n"/>
      <c r="E318" s="122"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3.5" customHeight="1" s="844">
      <c r="A319" s="19" t="n"/>
      <c r="B319" s="121" t="n"/>
      <c r="C319" s="19" t="n"/>
      <c r="D319" s="19" t="n"/>
      <c r="E319" s="122"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3.5" customHeight="1" s="844">
      <c r="A320" s="19" t="n"/>
      <c r="B320" s="121" t="n"/>
      <c r="C320" s="19" t="n"/>
      <c r="D320" s="19" t="n"/>
      <c r="E320" s="122"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3.5" customHeight="1" s="844">
      <c r="A321" s="19" t="n"/>
      <c r="B321" s="121" t="n"/>
      <c r="C321" s="19" t="n"/>
      <c r="D321" s="19" t="n"/>
      <c r="E321" s="122"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3.5" customHeight="1" s="844">
      <c r="A322" s="19" t="n"/>
      <c r="B322" s="121" t="n"/>
      <c r="C322" s="19" t="n"/>
      <c r="D322" s="19" t="n"/>
      <c r="E322" s="122"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3.5" customHeight="1" s="844">
      <c r="A323" s="19" t="n"/>
      <c r="B323" s="121" t="n"/>
      <c r="C323" s="19" t="n"/>
      <c r="D323" s="19" t="n"/>
      <c r="E323" s="122"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3.5" customHeight="1" s="844">
      <c r="A324" s="19" t="n"/>
      <c r="B324" s="121" t="n"/>
      <c r="C324" s="19" t="n"/>
      <c r="D324" s="19" t="n"/>
      <c r="E324" s="122"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3.5" customHeight="1" s="844">
      <c r="A325" s="19" t="n"/>
      <c r="B325" s="121" t="n"/>
      <c r="C325" s="19" t="n"/>
      <c r="D325" s="19" t="n"/>
      <c r="E325" s="122"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3.5" customHeight="1" s="844">
      <c r="A326" s="19" t="n"/>
      <c r="B326" s="121" t="n"/>
      <c r="C326" s="19" t="n"/>
      <c r="D326" s="19" t="n"/>
      <c r="E326" s="122"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3.5" customHeight="1" s="844">
      <c r="A327" s="19" t="n"/>
      <c r="B327" s="121" t="n"/>
      <c r="C327" s="19" t="n"/>
      <c r="D327" s="19" t="n"/>
      <c r="E327" s="122"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3.5" customHeight="1" s="844">
      <c r="A328" s="19" t="n"/>
      <c r="B328" s="121" t="n"/>
      <c r="C328" s="19" t="n"/>
      <c r="D328" s="19" t="n"/>
      <c r="E328" s="122"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3.5" customHeight="1" s="844">
      <c r="A329" s="19" t="n"/>
      <c r="B329" s="121" t="n"/>
      <c r="C329" s="19" t="n"/>
      <c r="D329" s="19" t="n"/>
      <c r="E329" s="122"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3.5" customHeight="1" s="844">
      <c r="A330" s="19" t="n"/>
      <c r="B330" s="121" t="n"/>
      <c r="C330" s="19" t="n"/>
      <c r="D330" s="19" t="n"/>
      <c r="E330" s="122"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3.5" customHeight="1" s="844">
      <c r="A331" s="19" t="n"/>
      <c r="B331" s="121" t="n"/>
      <c r="C331" s="19" t="n"/>
      <c r="D331" s="19" t="n"/>
      <c r="E331" s="122"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3.5" customHeight="1" s="844">
      <c r="A332" s="19" t="n"/>
      <c r="B332" s="121" t="n"/>
      <c r="C332" s="19" t="n"/>
      <c r="D332" s="19" t="n"/>
      <c r="E332" s="122"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3.5" customHeight="1" s="844">
      <c r="A333" s="19" t="n"/>
      <c r="B333" s="121" t="n"/>
      <c r="C333" s="19" t="n"/>
      <c r="D333" s="19" t="n"/>
      <c r="E333" s="122"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3.5" customHeight="1" s="844">
      <c r="A334" s="19" t="n"/>
      <c r="B334" s="121" t="n"/>
      <c r="C334" s="19" t="n"/>
      <c r="D334" s="19" t="n"/>
      <c r="E334" s="122"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3.5" customHeight="1" s="844">
      <c r="A335" s="19" t="n"/>
      <c r="B335" s="121" t="n"/>
      <c r="C335" s="19" t="n"/>
      <c r="D335" s="19" t="n"/>
      <c r="E335" s="122"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3.5" customHeight="1" s="844">
      <c r="A336" s="19" t="n"/>
      <c r="B336" s="121" t="n"/>
      <c r="C336" s="19" t="n"/>
      <c r="D336" s="19" t="n"/>
      <c r="E336" s="122"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3.5" customHeight="1" s="844">
      <c r="A337" s="19" t="n"/>
      <c r="B337" s="121" t="n"/>
      <c r="C337" s="19" t="n"/>
      <c r="D337" s="19" t="n"/>
      <c r="E337" s="122"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3.5" customHeight="1" s="844">
      <c r="A338" s="19" t="n"/>
      <c r="B338" s="121" t="n"/>
      <c r="C338" s="19" t="n"/>
      <c r="D338" s="19" t="n"/>
      <c r="E338" s="122"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3.5" customHeight="1" s="844">
      <c r="A339" s="19" t="n"/>
      <c r="B339" s="121" t="n"/>
      <c r="C339" s="19" t="n"/>
      <c r="D339" s="19" t="n"/>
      <c r="E339" s="122"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3.5" customHeight="1" s="844">
      <c r="A340" s="19" t="n"/>
      <c r="B340" s="121" t="n"/>
      <c r="C340" s="19" t="n"/>
      <c r="D340" s="19" t="n"/>
      <c r="E340" s="122"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3.5" customHeight="1" s="844">
      <c r="A341" s="19" t="n"/>
      <c r="B341" s="121" t="n"/>
      <c r="C341" s="19" t="n"/>
      <c r="D341" s="19" t="n"/>
      <c r="E341" s="122"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3.5" customHeight="1" s="844">
      <c r="A342" s="19" t="n"/>
      <c r="B342" s="121" t="n"/>
      <c r="C342" s="19" t="n"/>
      <c r="D342" s="19" t="n"/>
      <c r="E342" s="122"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3.5" customHeight="1" s="844">
      <c r="A343" s="19" t="n"/>
      <c r="B343" s="121" t="n"/>
      <c r="C343" s="19" t="n"/>
      <c r="D343" s="19" t="n"/>
      <c r="E343" s="122"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3.5" customHeight="1" s="844">
      <c r="A344" s="19" t="n"/>
      <c r="B344" s="121" t="n"/>
      <c r="C344" s="19" t="n"/>
      <c r="D344" s="19" t="n"/>
      <c r="E344" s="122"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3.5" customHeight="1" s="844">
      <c r="A345" s="19" t="n"/>
      <c r="B345" s="121" t="n"/>
      <c r="C345" s="19" t="n"/>
      <c r="D345" s="19" t="n"/>
      <c r="E345" s="122"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3.5" customHeight="1" s="844">
      <c r="A346" s="19" t="n"/>
      <c r="B346" s="121" t="n"/>
      <c r="C346" s="19" t="n"/>
      <c r="D346" s="19" t="n"/>
      <c r="E346" s="122"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3.5" customHeight="1" s="844">
      <c r="A347" s="19" t="n"/>
      <c r="B347" s="121" t="n"/>
      <c r="C347" s="19" t="n"/>
      <c r="D347" s="19" t="n"/>
      <c r="E347" s="122"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3.5" customHeight="1" s="844">
      <c r="A348" s="19" t="n"/>
      <c r="B348" s="121" t="n"/>
      <c r="C348" s="19" t="n"/>
      <c r="D348" s="19" t="n"/>
      <c r="E348" s="122"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3.5" customHeight="1" s="844">
      <c r="A349" s="19" t="n"/>
      <c r="B349" s="121" t="n"/>
      <c r="C349" s="19" t="n"/>
      <c r="D349" s="19" t="n"/>
      <c r="E349" s="122"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3.5" customHeight="1" s="844">
      <c r="A350" s="19" t="n"/>
      <c r="B350" s="121" t="n"/>
      <c r="C350" s="19" t="n"/>
      <c r="D350" s="19" t="n"/>
      <c r="E350" s="122"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3.5" customHeight="1" s="844">
      <c r="A351" s="19" t="n"/>
      <c r="B351" s="121" t="n"/>
      <c r="C351" s="19" t="n"/>
      <c r="D351" s="19" t="n"/>
      <c r="E351" s="122"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3.5" customHeight="1" s="844">
      <c r="A352" s="19" t="n"/>
      <c r="B352" s="121" t="n"/>
      <c r="C352" s="19" t="n"/>
      <c r="D352" s="19" t="n"/>
      <c r="E352" s="122"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3.5" customHeight="1" s="844">
      <c r="A353" s="19" t="n"/>
      <c r="B353" s="121" t="n"/>
      <c r="C353" s="19" t="n"/>
      <c r="D353" s="19" t="n"/>
      <c r="E353" s="122"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3.5" customHeight="1" s="844">
      <c r="A354" s="19" t="n"/>
      <c r="B354" s="121" t="n"/>
      <c r="C354" s="19" t="n"/>
      <c r="D354" s="19" t="n"/>
      <c r="E354" s="122"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3.5" customHeight="1" s="844">
      <c r="A355" s="19" t="n"/>
      <c r="B355" s="121" t="n"/>
      <c r="C355" s="19" t="n"/>
      <c r="D355" s="19" t="n"/>
      <c r="E355" s="122"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3.5" customHeight="1" s="844">
      <c r="A356" s="19" t="n"/>
      <c r="B356" s="121" t="n"/>
      <c r="C356" s="19" t="n"/>
      <c r="D356" s="19" t="n"/>
      <c r="E356" s="122"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3.5" customHeight="1" s="844">
      <c r="A357" s="19" t="n"/>
      <c r="B357" s="121" t="n"/>
      <c r="C357" s="19" t="n"/>
      <c r="D357" s="19" t="n"/>
      <c r="E357" s="122"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3.5" customHeight="1" s="844">
      <c r="A358" s="19" t="n"/>
      <c r="B358" s="121" t="n"/>
      <c r="C358" s="19" t="n"/>
      <c r="D358" s="19" t="n"/>
      <c r="E358" s="122"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3.5" customHeight="1" s="844">
      <c r="A359" s="19" t="n"/>
      <c r="B359" s="121" t="n"/>
      <c r="C359" s="19" t="n"/>
      <c r="D359" s="19" t="n"/>
      <c r="E359" s="122"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3.5" customHeight="1" s="844">
      <c r="A360" s="19" t="n"/>
      <c r="B360" s="121" t="n"/>
      <c r="C360" s="19" t="n"/>
      <c r="D360" s="19" t="n"/>
      <c r="E360" s="122"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3.5" customHeight="1" s="844">
      <c r="A361" s="19" t="n"/>
      <c r="B361" s="121" t="n"/>
      <c r="C361" s="19" t="n"/>
      <c r="D361" s="19" t="n"/>
      <c r="E361" s="122"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3.5" customHeight="1" s="844">
      <c r="A362" s="19" t="n"/>
      <c r="B362" s="121" t="n"/>
      <c r="C362" s="19" t="n"/>
      <c r="D362" s="19" t="n"/>
      <c r="E362" s="122"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3.5" customHeight="1" s="844">
      <c r="A363" s="19" t="n"/>
      <c r="B363" s="121" t="n"/>
      <c r="C363" s="19" t="n"/>
      <c r="D363" s="19" t="n"/>
      <c r="E363" s="122"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3.5" customHeight="1" s="844">
      <c r="A364" s="19" t="n"/>
      <c r="B364" s="121" t="n"/>
      <c r="C364" s="19" t="n"/>
      <c r="D364" s="19" t="n"/>
      <c r="E364" s="122"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3.5" customHeight="1" s="844">
      <c r="A365" s="19" t="n"/>
      <c r="B365" s="121" t="n"/>
      <c r="C365" s="19" t="n"/>
      <c r="D365" s="19" t="n"/>
      <c r="E365" s="122"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3.5" customHeight="1" s="844">
      <c r="A366" s="19" t="n"/>
      <c r="B366" s="121" t="n"/>
      <c r="C366" s="19" t="n"/>
      <c r="D366" s="19" t="n"/>
      <c r="E366" s="122"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3.5" customHeight="1" s="844">
      <c r="A367" s="19" t="n"/>
      <c r="B367" s="121" t="n"/>
      <c r="C367" s="19" t="n"/>
      <c r="D367" s="19" t="n"/>
      <c r="E367" s="122"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3.5" customHeight="1" s="844">
      <c r="A368" s="19" t="n"/>
      <c r="B368" s="121" t="n"/>
      <c r="C368" s="19" t="n"/>
      <c r="D368" s="19" t="n"/>
      <c r="E368" s="122"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3.5" customHeight="1" s="844">
      <c r="A369" s="19" t="n"/>
      <c r="B369" s="121" t="n"/>
      <c r="C369" s="19" t="n"/>
      <c r="D369" s="19" t="n"/>
      <c r="E369" s="122"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3.5" customHeight="1" s="844">
      <c r="A370" s="19" t="n"/>
      <c r="B370" s="121" t="n"/>
      <c r="C370" s="19" t="n"/>
      <c r="D370" s="19" t="n"/>
      <c r="E370" s="122"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3.5" customHeight="1" s="844">
      <c r="A371" s="19" t="n"/>
      <c r="B371" s="121" t="n"/>
      <c r="C371" s="19" t="n"/>
      <c r="D371" s="19" t="n"/>
      <c r="E371" s="122"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3.5" customHeight="1" s="844">
      <c r="A372" s="19" t="n"/>
      <c r="B372" s="121" t="n"/>
      <c r="C372" s="19" t="n"/>
      <c r="D372" s="19" t="n"/>
      <c r="E372" s="122"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3.5" customHeight="1" s="844">
      <c r="A373" s="19" t="n"/>
      <c r="B373" s="121" t="n"/>
      <c r="C373" s="19" t="n"/>
      <c r="D373" s="19" t="n"/>
      <c r="E373" s="122"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3.5" customHeight="1" s="844">
      <c r="A374" s="19" t="n"/>
      <c r="B374" s="121" t="n"/>
      <c r="C374" s="19" t="n"/>
      <c r="D374" s="19" t="n"/>
      <c r="E374" s="122"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3.5" customHeight="1" s="844">
      <c r="A375" s="19" t="n"/>
      <c r="B375" s="121" t="n"/>
      <c r="C375" s="19" t="n"/>
      <c r="D375" s="19" t="n"/>
      <c r="E375" s="122"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3.5" customHeight="1" s="844">
      <c r="A376" s="19" t="n"/>
      <c r="B376" s="121" t="n"/>
      <c r="C376" s="19" t="n"/>
      <c r="D376" s="19" t="n"/>
      <c r="E376" s="122"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3.5" customHeight="1" s="844">
      <c r="A377" s="19" t="n"/>
      <c r="B377" s="121" t="n"/>
      <c r="C377" s="19" t="n"/>
      <c r="D377" s="19" t="n"/>
      <c r="E377" s="122"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3.5" customHeight="1" s="844">
      <c r="A378" s="19" t="n"/>
      <c r="B378" s="121" t="n"/>
      <c r="C378" s="19" t="n"/>
      <c r="D378" s="19" t="n"/>
      <c r="E378" s="122"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3.5" customHeight="1" s="844">
      <c r="A379" s="19" t="n"/>
      <c r="B379" s="121" t="n"/>
      <c r="C379" s="19" t="n"/>
      <c r="D379" s="19" t="n"/>
      <c r="E379" s="122"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3.5" customHeight="1" s="844">
      <c r="A380" s="19" t="n"/>
      <c r="B380" s="121" t="n"/>
      <c r="C380" s="19" t="n"/>
      <c r="D380" s="19" t="n"/>
      <c r="E380" s="122"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3.5" customHeight="1" s="844">
      <c r="A381" s="19" t="n"/>
      <c r="B381" s="121" t="n"/>
      <c r="C381" s="19" t="n"/>
      <c r="D381" s="19" t="n"/>
      <c r="E381" s="122"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3.5" customHeight="1" s="844">
      <c r="A382" s="19" t="n"/>
      <c r="B382" s="121" t="n"/>
      <c r="C382" s="19" t="n"/>
      <c r="D382" s="19" t="n"/>
      <c r="E382" s="122"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3.5" customHeight="1" s="844">
      <c r="A383" s="19" t="n"/>
      <c r="B383" s="121" t="n"/>
      <c r="C383" s="19" t="n"/>
      <c r="D383" s="19" t="n"/>
      <c r="E383" s="122"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3.5" customHeight="1" s="844">
      <c r="A384" s="19" t="n"/>
      <c r="B384" s="121" t="n"/>
      <c r="C384" s="19" t="n"/>
      <c r="D384" s="19" t="n"/>
      <c r="E384" s="122"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3.5" customHeight="1" s="844">
      <c r="A385" s="19" t="n"/>
      <c r="B385" s="121" t="n"/>
      <c r="C385" s="19" t="n"/>
      <c r="D385" s="19" t="n"/>
      <c r="E385" s="122"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3.5" customHeight="1" s="844">
      <c r="A386" s="19" t="n"/>
      <c r="B386" s="121" t="n"/>
      <c r="C386" s="19" t="n"/>
      <c r="D386" s="19" t="n"/>
      <c r="E386" s="122"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3.5" customHeight="1" s="844">
      <c r="A387" s="19" t="n"/>
      <c r="B387" s="121" t="n"/>
      <c r="C387" s="19" t="n"/>
      <c r="D387" s="19" t="n"/>
      <c r="E387" s="122"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3.5" customHeight="1" s="844">
      <c r="A388" s="19" t="n"/>
      <c r="B388" s="121" t="n"/>
      <c r="C388" s="19" t="n"/>
      <c r="D388" s="19" t="n"/>
      <c r="E388" s="122"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3.5" customHeight="1" s="844">
      <c r="A389" s="19" t="n"/>
      <c r="B389" s="121" t="n"/>
      <c r="C389" s="19" t="n"/>
      <c r="D389" s="19" t="n"/>
      <c r="E389" s="122"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3.5" customHeight="1" s="844">
      <c r="A390" s="19" t="n"/>
      <c r="B390" s="121" t="n"/>
      <c r="C390" s="19" t="n"/>
      <c r="D390" s="19" t="n"/>
      <c r="E390" s="122"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3.5" customHeight="1" s="844">
      <c r="A391" s="19" t="n"/>
      <c r="B391" s="121" t="n"/>
      <c r="C391" s="19" t="n"/>
      <c r="D391" s="19" t="n"/>
      <c r="E391" s="122"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3.5" customHeight="1" s="844">
      <c r="A392" s="19" t="n"/>
      <c r="B392" s="121" t="n"/>
      <c r="C392" s="19" t="n"/>
      <c r="D392" s="19" t="n"/>
      <c r="E392" s="122"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3.5" customHeight="1" s="844">
      <c r="A393" s="19" t="n"/>
      <c r="B393" s="121" t="n"/>
      <c r="C393" s="19" t="n"/>
      <c r="D393" s="19" t="n"/>
      <c r="E393" s="122"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3.5" customHeight="1" s="844">
      <c r="A394" s="19" t="n"/>
      <c r="B394" s="121" t="n"/>
      <c r="C394" s="19" t="n"/>
      <c r="D394" s="19" t="n"/>
      <c r="E394" s="122"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3.5" customHeight="1" s="844">
      <c r="A395" s="19" t="n"/>
      <c r="B395" s="121" t="n"/>
      <c r="C395" s="19" t="n"/>
      <c r="D395" s="19" t="n"/>
      <c r="E395" s="122"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3.5" customHeight="1" s="844">
      <c r="A396" s="19" t="n"/>
      <c r="B396" s="121" t="n"/>
      <c r="C396" s="19" t="n"/>
      <c r="D396" s="19" t="n"/>
      <c r="E396" s="122"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3.5" customHeight="1" s="844">
      <c r="A397" s="19" t="n"/>
      <c r="B397" s="121" t="n"/>
      <c r="C397" s="19" t="n"/>
      <c r="D397" s="19" t="n"/>
      <c r="E397" s="122"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3.5" customHeight="1" s="844">
      <c r="A398" s="19" t="n"/>
      <c r="B398" s="121" t="n"/>
      <c r="C398" s="19" t="n"/>
      <c r="D398" s="19" t="n"/>
      <c r="E398" s="122"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3.5" customHeight="1" s="844">
      <c r="A399" s="19" t="n"/>
      <c r="B399" s="121" t="n"/>
      <c r="C399" s="19" t="n"/>
      <c r="D399" s="19" t="n"/>
      <c r="E399" s="122"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3.5" customHeight="1" s="844">
      <c r="A400" s="19" t="n"/>
      <c r="B400" s="121" t="n"/>
      <c r="C400" s="19" t="n"/>
      <c r="D400" s="19" t="n"/>
      <c r="E400" s="122"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3.5" customHeight="1" s="844">
      <c r="A401" s="19" t="n"/>
      <c r="B401" s="121" t="n"/>
      <c r="C401" s="19" t="n"/>
      <c r="D401" s="19" t="n"/>
      <c r="E401" s="122"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3.5" customHeight="1" s="844">
      <c r="A402" s="19" t="n"/>
      <c r="B402" s="121" t="n"/>
      <c r="C402" s="19" t="n"/>
      <c r="D402" s="19" t="n"/>
      <c r="E402" s="122"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3.5" customHeight="1" s="844">
      <c r="A403" s="19" t="n"/>
      <c r="B403" s="121" t="n"/>
      <c r="C403" s="19" t="n"/>
      <c r="D403" s="19" t="n"/>
      <c r="E403" s="122"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3.5" customHeight="1" s="844">
      <c r="A404" s="19" t="n"/>
      <c r="B404" s="121" t="n"/>
      <c r="C404" s="19" t="n"/>
      <c r="D404" s="19" t="n"/>
      <c r="E404" s="122"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3.5" customHeight="1" s="844">
      <c r="A405" s="19" t="n"/>
      <c r="B405" s="121" t="n"/>
      <c r="C405" s="19" t="n"/>
      <c r="D405" s="19" t="n"/>
      <c r="E405" s="122"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3.5" customHeight="1" s="844">
      <c r="A406" s="19" t="n"/>
      <c r="B406" s="121" t="n"/>
      <c r="C406" s="19" t="n"/>
      <c r="D406" s="19" t="n"/>
      <c r="E406" s="122"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3.5" customHeight="1" s="844">
      <c r="A407" s="19" t="n"/>
      <c r="B407" s="121" t="n"/>
      <c r="C407" s="19" t="n"/>
      <c r="D407" s="19" t="n"/>
      <c r="E407" s="122"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3.5" customHeight="1" s="844">
      <c r="A408" s="19" t="n"/>
      <c r="B408" s="121" t="n"/>
      <c r="C408" s="19" t="n"/>
      <c r="D408" s="19" t="n"/>
      <c r="E408" s="122"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3.5" customHeight="1" s="844">
      <c r="A409" s="19" t="n"/>
      <c r="B409" s="121" t="n"/>
      <c r="C409" s="19" t="n"/>
      <c r="D409" s="19" t="n"/>
      <c r="E409" s="122"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3.5" customHeight="1" s="844">
      <c r="A410" s="19" t="n"/>
      <c r="B410" s="121" t="n"/>
      <c r="C410" s="19" t="n"/>
      <c r="D410" s="19" t="n"/>
      <c r="E410" s="122"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3.5" customHeight="1" s="844">
      <c r="A411" s="19" t="n"/>
      <c r="B411" s="121" t="n"/>
      <c r="C411" s="19" t="n"/>
      <c r="D411" s="19" t="n"/>
      <c r="E411" s="122"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3.5" customHeight="1" s="844">
      <c r="A412" s="19" t="n"/>
      <c r="B412" s="121" t="n"/>
      <c r="C412" s="19" t="n"/>
      <c r="D412" s="19" t="n"/>
      <c r="E412" s="122"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3.5" customHeight="1" s="844">
      <c r="A413" s="19" t="n"/>
      <c r="B413" s="121" t="n"/>
      <c r="C413" s="19" t="n"/>
      <c r="D413" s="19" t="n"/>
      <c r="E413" s="122"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3.5" customHeight="1" s="844">
      <c r="A414" s="19" t="n"/>
      <c r="B414" s="121" t="n"/>
      <c r="C414" s="19" t="n"/>
      <c r="D414" s="19" t="n"/>
      <c r="E414" s="122"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3.5" customHeight="1" s="844">
      <c r="A415" s="19" t="n"/>
      <c r="B415" s="121" t="n"/>
      <c r="C415" s="19" t="n"/>
      <c r="D415" s="19" t="n"/>
      <c r="E415" s="122"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3.5" customHeight="1" s="844">
      <c r="A416" s="19" t="n"/>
      <c r="B416" s="121" t="n"/>
      <c r="C416" s="19" t="n"/>
      <c r="D416" s="19" t="n"/>
      <c r="E416" s="122"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3.5" customHeight="1" s="844">
      <c r="A417" s="19" t="n"/>
      <c r="B417" s="121" t="n"/>
      <c r="C417" s="19" t="n"/>
      <c r="D417" s="19" t="n"/>
      <c r="E417" s="122"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3.5" customHeight="1" s="844">
      <c r="A418" s="19" t="n"/>
      <c r="B418" s="121" t="n"/>
      <c r="C418" s="19" t="n"/>
      <c r="D418" s="19" t="n"/>
      <c r="E418" s="122"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3.5" customHeight="1" s="844">
      <c r="A419" s="19" t="n"/>
      <c r="B419" s="121" t="n"/>
      <c r="C419" s="19" t="n"/>
      <c r="D419" s="19" t="n"/>
      <c r="E419" s="122"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3.5" customHeight="1" s="844">
      <c r="A420" s="19" t="n"/>
      <c r="B420" s="121" t="n"/>
      <c r="C420" s="19" t="n"/>
      <c r="D420" s="19" t="n"/>
      <c r="E420" s="122"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3.5" customHeight="1" s="844">
      <c r="A421" s="19" t="n"/>
      <c r="B421" s="121" t="n"/>
      <c r="C421" s="19" t="n"/>
      <c r="D421" s="19" t="n"/>
      <c r="E421" s="122"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3.5" customHeight="1" s="844">
      <c r="A422" s="19" t="n"/>
      <c r="B422" s="121" t="n"/>
      <c r="C422" s="19" t="n"/>
      <c r="D422" s="19" t="n"/>
      <c r="E422" s="122"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3.5" customHeight="1" s="844">
      <c r="A423" s="19" t="n"/>
      <c r="B423" s="121" t="n"/>
      <c r="C423" s="19" t="n"/>
      <c r="D423" s="19" t="n"/>
      <c r="E423" s="122"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3.5" customHeight="1" s="844">
      <c r="A424" s="19" t="n"/>
      <c r="B424" s="121" t="n"/>
      <c r="C424" s="19" t="n"/>
      <c r="D424" s="19" t="n"/>
      <c r="E424" s="122"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3.5" customHeight="1" s="844">
      <c r="A425" s="19" t="n"/>
      <c r="B425" s="121" t="n"/>
      <c r="C425" s="19" t="n"/>
      <c r="D425" s="19" t="n"/>
      <c r="E425" s="122"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3.5" customHeight="1" s="844">
      <c r="A426" s="19" t="n"/>
      <c r="B426" s="121" t="n"/>
      <c r="C426" s="19" t="n"/>
      <c r="D426" s="19" t="n"/>
      <c r="E426" s="122"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3.5" customHeight="1" s="844">
      <c r="A427" s="19" t="n"/>
      <c r="B427" s="121" t="n"/>
      <c r="C427" s="19" t="n"/>
      <c r="D427" s="19" t="n"/>
      <c r="E427" s="122"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3.5" customHeight="1" s="844">
      <c r="A428" s="19" t="n"/>
      <c r="B428" s="121" t="n"/>
      <c r="C428" s="19" t="n"/>
      <c r="D428" s="19" t="n"/>
      <c r="E428" s="122"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3.5" customHeight="1" s="844">
      <c r="A429" s="19" t="n"/>
      <c r="B429" s="121" t="n"/>
      <c r="C429" s="19" t="n"/>
      <c r="D429" s="19" t="n"/>
      <c r="E429" s="122"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3.5" customHeight="1" s="844">
      <c r="A430" s="19" t="n"/>
      <c r="B430" s="121" t="n"/>
      <c r="C430" s="19" t="n"/>
      <c r="D430" s="19" t="n"/>
      <c r="E430" s="122"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3.5" customHeight="1" s="844">
      <c r="A431" s="19" t="n"/>
      <c r="B431" s="121" t="n"/>
      <c r="C431" s="19" t="n"/>
      <c r="D431" s="19" t="n"/>
      <c r="E431" s="122"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3.5" customHeight="1" s="844">
      <c r="A432" s="19" t="n"/>
      <c r="B432" s="121" t="n"/>
      <c r="C432" s="19" t="n"/>
      <c r="D432" s="19" t="n"/>
      <c r="E432" s="122"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3.5" customHeight="1" s="844">
      <c r="A433" s="19" t="n"/>
      <c r="B433" s="121" t="n"/>
      <c r="C433" s="19" t="n"/>
      <c r="D433" s="19" t="n"/>
      <c r="E433" s="122"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3.5" customHeight="1" s="844">
      <c r="A434" s="19" t="n"/>
      <c r="B434" s="121" t="n"/>
      <c r="C434" s="19" t="n"/>
      <c r="D434" s="19" t="n"/>
      <c r="E434" s="122"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3.5" customHeight="1" s="844">
      <c r="A435" s="19" t="n"/>
      <c r="B435" s="121" t="n"/>
      <c r="C435" s="19" t="n"/>
      <c r="D435" s="19" t="n"/>
      <c r="E435" s="122"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3.5" customHeight="1" s="844">
      <c r="A436" s="19" t="n"/>
      <c r="B436" s="121" t="n"/>
      <c r="C436" s="19" t="n"/>
      <c r="D436" s="19" t="n"/>
      <c r="E436" s="122"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3.5" customHeight="1" s="844">
      <c r="A437" s="19" t="n"/>
      <c r="B437" s="121" t="n"/>
      <c r="C437" s="19" t="n"/>
      <c r="D437" s="19" t="n"/>
      <c r="E437" s="122"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3.5" customHeight="1" s="844">
      <c r="A438" s="19" t="n"/>
      <c r="B438" s="121" t="n"/>
      <c r="C438" s="19" t="n"/>
      <c r="D438" s="19" t="n"/>
      <c r="E438" s="122"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3.5" customHeight="1" s="844">
      <c r="A439" s="19" t="n"/>
      <c r="B439" s="121" t="n"/>
      <c r="C439" s="19" t="n"/>
      <c r="D439" s="19" t="n"/>
      <c r="E439" s="122"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3.5" customHeight="1" s="844">
      <c r="A440" s="19" t="n"/>
      <c r="B440" s="121" t="n"/>
      <c r="C440" s="19" t="n"/>
      <c r="D440" s="19" t="n"/>
      <c r="E440" s="122"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3.5" customHeight="1" s="844">
      <c r="A441" s="19" t="n"/>
      <c r="B441" s="121" t="n"/>
      <c r="C441" s="19" t="n"/>
      <c r="D441" s="19" t="n"/>
      <c r="E441" s="122"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3.5" customHeight="1" s="844">
      <c r="A442" s="19" t="n"/>
      <c r="B442" s="121" t="n"/>
      <c r="C442" s="19" t="n"/>
      <c r="D442" s="19" t="n"/>
      <c r="E442" s="122"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3.5" customHeight="1" s="844">
      <c r="A443" s="19" t="n"/>
      <c r="B443" s="121" t="n"/>
      <c r="C443" s="19" t="n"/>
      <c r="D443" s="19" t="n"/>
      <c r="E443" s="122"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3.5" customHeight="1" s="844">
      <c r="A444" s="19" t="n"/>
      <c r="B444" s="121" t="n"/>
      <c r="C444" s="19" t="n"/>
      <c r="D444" s="19" t="n"/>
      <c r="E444" s="122"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3.5" customHeight="1" s="844">
      <c r="A445" s="19" t="n"/>
      <c r="B445" s="121" t="n"/>
      <c r="C445" s="19" t="n"/>
      <c r="D445" s="19" t="n"/>
      <c r="E445" s="122"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3.5" customHeight="1" s="844">
      <c r="A446" s="19" t="n"/>
      <c r="B446" s="121" t="n"/>
      <c r="C446" s="19" t="n"/>
      <c r="D446" s="19" t="n"/>
      <c r="E446" s="122"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3.5" customHeight="1" s="844">
      <c r="A447" s="19" t="n"/>
      <c r="B447" s="121" t="n"/>
      <c r="C447" s="19" t="n"/>
      <c r="D447" s="19" t="n"/>
      <c r="E447" s="122"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3.5" customHeight="1" s="844">
      <c r="A448" s="19" t="n"/>
      <c r="B448" s="121" t="n"/>
      <c r="C448" s="19" t="n"/>
      <c r="D448" s="19" t="n"/>
      <c r="E448" s="122"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3.5" customHeight="1" s="844">
      <c r="A449" s="19" t="n"/>
      <c r="B449" s="121" t="n"/>
      <c r="C449" s="19" t="n"/>
      <c r="D449" s="19" t="n"/>
      <c r="E449" s="122"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3.5" customHeight="1" s="844">
      <c r="A450" s="19" t="n"/>
      <c r="B450" s="121" t="n"/>
      <c r="C450" s="19" t="n"/>
      <c r="D450" s="19" t="n"/>
      <c r="E450" s="122"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3.5" customHeight="1" s="844">
      <c r="A451" s="19" t="n"/>
      <c r="B451" s="121" t="n"/>
      <c r="C451" s="19" t="n"/>
      <c r="D451" s="19" t="n"/>
      <c r="E451" s="122"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3.5" customHeight="1" s="844">
      <c r="A452" s="19" t="n"/>
      <c r="B452" s="121" t="n"/>
      <c r="C452" s="19" t="n"/>
      <c r="D452" s="19" t="n"/>
      <c r="E452" s="122"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3.5" customHeight="1" s="844">
      <c r="A453" s="19" t="n"/>
      <c r="B453" s="121" t="n"/>
      <c r="C453" s="19" t="n"/>
      <c r="D453" s="19" t="n"/>
      <c r="E453" s="122"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3.5" customHeight="1" s="844">
      <c r="A454" s="19" t="n"/>
      <c r="B454" s="121" t="n"/>
      <c r="C454" s="19" t="n"/>
      <c r="D454" s="19" t="n"/>
      <c r="E454" s="122"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3.5" customHeight="1" s="844">
      <c r="A455" s="19" t="n"/>
      <c r="B455" s="121" t="n"/>
      <c r="C455" s="19" t="n"/>
      <c r="D455" s="19" t="n"/>
      <c r="E455" s="122"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3.5" customHeight="1" s="844">
      <c r="A456" s="19" t="n"/>
      <c r="B456" s="121" t="n"/>
      <c r="C456" s="19" t="n"/>
      <c r="D456" s="19" t="n"/>
      <c r="E456" s="122"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3.5" customHeight="1" s="844">
      <c r="A457" s="19" t="n"/>
      <c r="B457" s="121" t="n"/>
      <c r="C457" s="19" t="n"/>
      <c r="D457" s="19" t="n"/>
      <c r="E457" s="122"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3.5" customHeight="1" s="844">
      <c r="A458" s="19" t="n"/>
      <c r="B458" s="121" t="n"/>
      <c r="C458" s="19" t="n"/>
      <c r="D458" s="19" t="n"/>
      <c r="E458" s="122"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3.5" customHeight="1" s="844">
      <c r="A459" s="19" t="n"/>
      <c r="B459" s="121" t="n"/>
      <c r="C459" s="19" t="n"/>
      <c r="D459" s="19" t="n"/>
      <c r="E459" s="122"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3.5" customHeight="1" s="844">
      <c r="A460" s="19" t="n"/>
      <c r="B460" s="121" t="n"/>
      <c r="C460" s="19" t="n"/>
      <c r="D460" s="19" t="n"/>
      <c r="E460" s="122"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3.5" customHeight="1" s="844">
      <c r="A461" s="19" t="n"/>
      <c r="B461" s="121" t="n"/>
      <c r="C461" s="19" t="n"/>
      <c r="D461" s="19" t="n"/>
      <c r="E461" s="122"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3.5" customHeight="1" s="844">
      <c r="A462" s="19" t="n"/>
      <c r="B462" s="121" t="n"/>
      <c r="C462" s="19" t="n"/>
      <c r="D462" s="19" t="n"/>
      <c r="E462" s="122"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3.5" customHeight="1" s="844">
      <c r="A463" s="19" t="n"/>
      <c r="B463" s="121" t="n"/>
      <c r="C463" s="19" t="n"/>
      <c r="D463" s="19" t="n"/>
      <c r="E463" s="122"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3.5" customHeight="1" s="844">
      <c r="A464" s="19" t="n"/>
      <c r="B464" s="121" t="n"/>
      <c r="C464" s="19" t="n"/>
      <c r="D464" s="19" t="n"/>
      <c r="E464" s="122"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3.5" customHeight="1" s="844">
      <c r="A465" s="19" t="n"/>
      <c r="B465" s="121" t="n"/>
      <c r="C465" s="19" t="n"/>
      <c r="D465" s="19" t="n"/>
      <c r="E465" s="122"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3.5" customHeight="1" s="844">
      <c r="A466" s="19" t="n"/>
      <c r="B466" s="121" t="n"/>
      <c r="C466" s="19" t="n"/>
      <c r="D466" s="19" t="n"/>
      <c r="E466" s="122"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3.5" customHeight="1" s="844">
      <c r="A467" s="19" t="n"/>
      <c r="B467" s="121" t="n"/>
      <c r="C467" s="19" t="n"/>
      <c r="D467" s="19" t="n"/>
      <c r="E467" s="122"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3.5" customHeight="1" s="844">
      <c r="A468" s="19" t="n"/>
      <c r="B468" s="121" t="n"/>
      <c r="C468" s="19" t="n"/>
      <c r="D468" s="19" t="n"/>
      <c r="E468" s="122"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3.5" customHeight="1" s="844">
      <c r="A469" s="19" t="n"/>
      <c r="B469" s="121" t="n"/>
      <c r="C469" s="19" t="n"/>
      <c r="D469" s="19" t="n"/>
      <c r="E469" s="122"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3.5" customHeight="1" s="844">
      <c r="A470" s="19" t="n"/>
      <c r="B470" s="121" t="n"/>
      <c r="C470" s="19" t="n"/>
      <c r="D470" s="19" t="n"/>
      <c r="E470" s="122"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3.5" customHeight="1" s="844">
      <c r="A471" s="19" t="n"/>
      <c r="B471" s="121" t="n"/>
      <c r="C471" s="19" t="n"/>
      <c r="D471" s="19" t="n"/>
      <c r="E471" s="122"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3.5" customHeight="1" s="844">
      <c r="A472" s="19" t="n"/>
      <c r="B472" s="121" t="n"/>
      <c r="C472" s="19" t="n"/>
      <c r="D472" s="19" t="n"/>
      <c r="E472" s="122"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3.5" customHeight="1" s="844">
      <c r="A473" s="19" t="n"/>
      <c r="B473" s="121" t="n"/>
      <c r="C473" s="19" t="n"/>
      <c r="D473" s="19" t="n"/>
      <c r="E473" s="122"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3.5" customHeight="1" s="844">
      <c r="A474" s="19" t="n"/>
      <c r="B474" s="121" t="n"/>
      <c r="C474" s="19" t="n"/>
      <c r="D474" s="19" t="n"/>
      <c r="E474" s="122"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3.5" customHeight="1" s="844">
      <c r="A475" s="19" t="n"/>
      <c r="B475" s="121" t="n"/>
      <c r="C475" s="19" t="n"/>
      <c r="D475" s="19" t="n"/>
      <c r="E475" s="122"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3.5" customHeight="1" s="844">
      <c r="A476" s="19" t="n"/>
      <c r="B476" s="121" t="n"/>
      <c r="C476" s="19" t="n"/>
      <c r="D476" s="19" t="n"/>
      <c r="E476" s="122"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3.5" customHeight="1" s="844">
      <c r="A477" s="19" t="n"/>
      <c r="B477" s="121" t="n"/>
      <c r="C477" s="19" t="n"/>
      <c r="D477" s="19" t="n"/>
      <c r="E477" s="122"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3.5" customHeight="1" s="844">
      <c r="A478" s="19" t="n"/>
      <c r="B478" s="121" t="n"/>
      <c r="C478" s="19" t="n"/>
      <c r="D478" s="19" t="n"/>
      <c r="E478" s="122"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3.5" customHeight="1" s="844">
      <c r="A479" s="19" t="n"/>
      <c r="B479" s="121" t="n"/>
      <c r="C479" s="19" t="n"/>
      <c r="D479" s="19" t="n"/>
      <c r="E479" s="122"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3.5" customHeight="1" s="844">
      <c r="A480" s="19" t="n"/>
      <c r="B480" s="121" t="n"/>
      <c r="C480" s="19" t="n"/>
      <c r="D480" s="19" t="n"/>
      <c r="E480" s="122"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3.5" customHeight="1" s="844">
      <c r="A481" s="19" t="n"/>
      <c r="B481" s="121" t="n"/>
      <c r="C481" s="19" t="n"/>
      <c r="D481" s="19" t="n"/>
      <c r="E481" s="122"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3.5" customHeight="1" s="844">
      <c r="A482" s="19" t="n"/>
      <c r="B482" s="121" t="n"/>
      <c r="C482" s="19" t="n"/>
      <c r="D482" s="19" t="n"/>
      <c r="E482" s="122"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3.5" customHeight="1" s="844">
      <c r="A483" s="19" t="n"/>
      <c r="B483" s="121" t="n"/>
      <c r="C483" s="19" t="n"/>
      <c r="D483" s="19" t="n"/>
      <c r="E483" s="122"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3.5" customHeight="1" s="844">
      <c r="A484" s="19" t="n"/>
      <c r="B484" s="121" t="n"/>
      <c r="C484" s="19" t="n"/>
      <c r="D484" s="19" t="n"/>
      <c r="E484" s="122"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3.5" customHeight="1" s="844">
      <c r="A485" s="19" t="n"/>
      <c r="B485" s="121" t="n"/>
      <c r="C485" s="19" t="n"/>
      <c r="D485" s="19" t="n"/>
      <c r="E485" s="122"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3.5" customHeight="1" s="844">
      <c r="A486" s="19" t="n"/>
      <c r="B486" s="121" t="n"/>
      <c r="C486" s="19" t="n"/>
      <c r="D486" s="19" t="n"/>
      <c r="E486" s="122"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3.5" customHeight="1" s="844">
      <c r="A487" s="19" t="n"/>
      <c r="B487" s="121" t="n"/>
      <c r="C487" s="19" t="n"/>
      <c r="D487" s="19" t="n"/>
      <c r="E487" s="122"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3.5" customHeight="1" s="844">
      <c r="A488" s="19" t="n"/>
      <c r="B488" s="121" t="n"/>
      <c r="C488" s="19" t="n"/>
      <c r="D488" s="19" t="n"/>
      <c r="E488" s="122"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3.5" customHeight="1" s="844">
      <c r="A489" s="19" t="n"/>
      <c r="B489" s="121" t="n"/>
      <c r="C489" s="19" t="n"/>
      <c r="D489" s="19" t="n"/>
      <c r="E489" s="122"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3.5" customHeight="1" s="844">
      <c r="A490" s="19" t="n"/>
      <c r="B490" s="121" t="n"/>
      <c r="C490" s="19" t="n"/>
      <c r="D490" s="19" t="n"/>
      <c r="E490" s="122"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3.5" customHeight="1" s="844">
      <c r="A491" s="19" t="n"/>
      <c r="B491" s="121" t="n"/>
      <c r="C491" s="19" t="n"/>
      <c r="D491" s="19" t="n"/>
      <c r="E491" s="122"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3.5" customHeight="1" s="844">
      <c r="A492" s="19" t="n"/>
      <c r="B492" s="121" t="n"/>
      <c r="C492" s="19" t="n"/>
      <c r="D492" s="19" t="n"/>
      <c r="E492" s="122"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3.5" customHeight="1" s="844">
      <c r="A493" s="19" t="n"/>
      <c r="B493" s="121" t="n"/>
      <c r="C493" s="19" t="n"/>
      <c r="D493" s="19" t="n"/>
      <c r="E493" s="122"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3.5" customHeight="1" s="844">
      <c r="A494" s="19" t="n"/>
      <c r="B494" s="121" t="n"/>
      <c r="C494" s="19" t="n"/>
      <c r="D494" s="19" t="n"/>
      <c r="E494" s="122"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3.5" customHeight="1" s="844">
      <c r="A495" s="19" t="n"/>
      <c r="B495" s="121" t="n"/>
      <c r="C495" s="19" t="n"/>
      <c r="D495" s="19" t="n"/>
      <c r="E495" s="122"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3.5" customHeight="1" s="844">
      <c r="A496" s="19" t="n"/>
      <c r="B496" s="121" t="n"/>
      <c r="C496" s="19" t="n"/>
      <c r="D496" s="19" t="n"/>
      <c r="E496" s="122"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3.5" customHeight="1" s="844">
      <c r="A497" s="19" t="n"/>
      <c r="B497" s="121" t="n"/>
      <c r="C497" s="19" t="n"/>
      <c r="D497" s="19" t="n"/>
      <c r="E497" s="122"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3.5" customHeight="1" s="844">
      <c r="A498" s="19" t="n"/>
      <c r="B498" s="121" t="n"/>
      <c r="C498" s="19" t="n"/>
      <c r="D498" s="19" t="n"/>
      <c r="E498" s="122"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3.5" customHeight="1" s="844">
      <c r="A499" s="19" t="n"/>
      <c r="B499" s="121" t="n"/>
      <c r="C499" s="19" t="n"/>
      <c r="D499" s="19" t="n"/>
      <c r="E499" s="122"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3.5" customHeight="1" s="844">
      <c r="A500" s="19" t="n"/>
      <c r="B500" s="121" t="n"/>
      <c r="C500" s="19" t="n"/>
      <c r="D500" s="19" t="n"/>
      <c r="E500" s="122"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3.5" customHeight="1" s="844">
      <c r="A501" s="19" t="n"/>
      <c r="B501" s="121" t="n"/>
      <c r="C501" s="19" t="n"/>
      <c r="D501" s="19" t="n"/>
      <c r="E501" s="122"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3.5" customHeight="1" s="844">
      <c r="A502" s="19" t="n"/>
      <c r="B502" s="121" t="n"/>
      <c r="C502" s="19" t="n"/>
      <c r="D502" s="19" t="n"/>
      <c r="E502" s="122"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3.5" customHeight="1" s="844">
      <c r="A503" s="19" t="n"/>
      <c r="B503" s="121" t="n"/>
      <c r="C503" s="19" t="n"/>
      <c r="D503" s="19" t="n"/>
      <c r="E503" s="122"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3.5" customHeight="1" s="844">
      <c r="A504" s="19" t="n"/>
      <c r="B504" s="121" t="n"/>
      <c r="C504" s="19" t="n"/>
      <c r="D504" s="19" t="n"/>
      <c r="E504" s="122"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3.5" customHeight="1" s="844">
      <c r="A505" s="19" t="n"/>
      <c r="B505" s="121" t="n"/>
      <c r="C505" s="19" t="n"/>
      <c r="D505" s="19" t="n"/>
      <c r="E505" s="122"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3.5" customHeight="1" s="844">
      <c r="A506" s="19" t="n"/>
      <c r="B506" s="121" t="n"/>
      <c r="C506" s="19" t="n"/>
      <c r="D506" s="19" t="n"/>
      <c r="E506" s="122"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3.5" customHeight="1" s="844">
      <c r="A507" s="19" t="n"/>
      <c r="B507" s="121" t="n"/>
      <c r="C507" s="19" t="n"/>
      <c r="D507" s="19" t="n"/>
      <c r="E507" s="122"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3.5" customHeight="1" s="844">
      <c r="A508" s="19" t="n"/>
      <c r="B508" s="121" t="n"/>
      <c r="C508" s="19" t="n"/>
      <c r="D508" s="19" t="n"/>
      <c r="E508" s="122"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3.5" customHeight="1" s="844">
      <c r="A509" s="19" t="n"/>
      <c r="B509" s="121" t="n"/>
      <c r="C509" s="19" t="n"/>
      <c r="D509" s="19" t="n"/>
      <c r="E509" s="122"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3.5" customHeight="1" s="844">
      <c r="A510" s="19" t="n"/>
      <c r="B510" s="121" t="n"/>
      <c r="C510" s="19" t="n"/>
      <c r="D510" s="19" t="n"/>
      <c r="E510" s="122"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3.5" customHeight="1" s="844">
      <c r="A511" s="19" t="n"/>
      <c r="B511" s="121" t="n"/>
      <c r="C511" s="19" t="n"/>
      <c r="D511" s="19" t="n"/>
      <c r="E511" s="122"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3.5" customHeight="1" s="844">
      <c r="A512" s="19" t="n"/>
      <c r="B512" s="121" t="n"/>
      <c r="C512" s="19" t="n"/>
      <c r="D512" s="19" t="n"/>
      <c r="E512" s="122"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3.5" customHeight="1" s="844">
      <c r="A513" s="19" t="n"/>
      <c r="B513" s="121" t="n"/>
      <c r="C513" s="19" t="n"/>
      <c r="D513" s="19" t="n"/>
      <c r="E513" s="122"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3.5" customHeight="1" s="844">
      <c r="A514" s="19" t="n"/>
      <c r="B514" s="121" t="n"/>
      <c r="C514" s="19" t="n"/>
      <c r="D514" s="19" t="n"/>
      <c r="E514" s="122"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3.5" customHeight="1" s="844">
      <c r="A515" s="19" t="n"/>
      <c r="B515" s="121" t="n"/>
      <c r="C515" s="19" t="n"/>
      <c r="D515" s="19" t="n"/>
      <c r="E515" s="122"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3.5" customHeight="1" s="844">
      <c r="A516" s="19" t="n"/>
      <c r="B516" s="121" t="n"/>
      <c r="C516" s="19" t="n"/>
      <c r="D516" s="19" t="n"/>
      <c r="E516" s="122"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3.5" customHeight="1" s="844">
      <c r="A517" s="19" t="n"/>
      <c r="B517" s="121" t="n"/>
      <c r="C517" s="19" t="n"/>
      <c r="D517" s="19" t="n"/>
      <c r="E517" s="122"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3.5" customHeight="1" s="844">
      <c r="A518" s="19" t="n"/>
      <c r="B518" s="121" t="n"/>
      <c r="C518" s="19" t="n"/>
      <c r="D518" s="19" t="n"/>
      <c r="E518" s="122"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3.5" customHeight="1" s="844">
      <c r="A519" s="19" t="n"/>
      <c r="B519" s="121" t="n"/>
      <c r="C519" s="19" t="n"/>
      <c r="D519" s="19" t="n"/>
      <c r="E519" s="122"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3.5" customHeight="1" s="844">
      <c r="A520" s="19" t="n"/>
      <c r="B520" s="121" t="n"/>
      <c r="C520" s="19" t="n"/>
      <c r="D520" s="19" t="n"/>
      <c r="E520" s="122"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3.5" customHeight="1" s="844">
      <c r="A521" s="19" t="n"/>
      <c r="B521" s="121" t="n"/>
      <c r="C521" s="19" t="n"/>
      <c r="D521" s="19" t="n"/>
      <c r="E521" s="122"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3.5" customHeight="1" s="844">
      <c r="A522" s="19" t="n"/>
      <c r="B522" s="121" t="n"/>
      <c r="C522" s="19" t="n"/>
      <c r="D522" s="19" t="n"/>
      <c r="E522" s="122"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3.5" customHeight="1" s="844">
      <c r="A523" s="19" t="n"/>
      <c r="B523" s="121" t="n"/>
      <c r="C523" s="19" t="n"/>
      <c r="D523" s="19" t="n"/>
      <c r="E523" s="122"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3.5" customHeight="1" s="844">
      <c r="A524" s="19" t="n"/>
      <c r="B524" s="121" t="n"/>
      <c r="C524" s="19" t="n"/>
      <c r="D524" s="19" t="n"/>
      <c r="E524" s="122"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3.5" customHeight="1" s="844">
      <c r="A525" s="19" t="n"/>
      <c r="B525" s="121" t="n"/>
      <c r="C525" s="19" t="n"/>
      <c r="D525" s="19" t="n"/>
      <c r="E525" s="122"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3.5" customHeight="1" s="844">
      <c r="A526" s="19" t="n"/>
      <c r="B526" s="121" t="n"/>
      <c r="C526" s="19" t="n"/>
      <c r="D526" s="19" t="n"/>
      <c r="E526" s="122"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3.5" customHeight="1" s="844">
      <c r="A527" s="19" t="n"/>
      <c r="B527" s="121" t="n"/>
      <c r="C527" s="19" t="n"/>
      <c r="D527" s="19" t="n"/>
      <c r="E527" s="122"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3.5" customHeight="1" s="844">
      <c r="A528" s="19" t="n"/>
      <c r="B528" s="121" t="n"/>
      <c r="C528" s="19" t="n"/>
      <c r="D528" s="19" t="n"/>
      <c r="E528" s="122"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3.5" customHeight="1" s="844">
      <c r="A529" s="19" t="n"/>
      <c r="B529" s="121" t="n"/>
      <c r="C529" s="19" t="n"/>
      <c r="D529" s="19" t="n"/>
      <c r="E529" s="122"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3.5" customHeight="1" s="844">
      <c r="A530" s="19" t="n"/>
      <c r="B530" s="121" t="n"/>
      <c r="C530" s="19" t="n"/>
      <c r="D530" s="19" t="n"/>
      <c r="E530" s="122"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3.5" customHeight="1" s="844">
      <c r="A531" s="19" t="n"/>
      <c r="B531" s="121" t="n"/>
      <c r="C531" s="19" t="n"/>
      <c r="D531" s="19" t="n"/>
      <c r="E531" s="122"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3.5" customHeight="1" s="844">
      <c r="A532" s="19" t="n"/>
      <c r="B532" s="121" t="n"/>
      <c r="C532" s="19" t="n"/>
      <c r="D532" s="19" t="n"/>
      <c r="E532" s="122"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3.5" customHeight="1" s="844">
      <c r="A533" s="19" t="n"/>
      <c r="B533" s="121" t="n"/>
      <c r="C533" s="19" t="n"/>
      <c r="D533" s="19" t="n"/>
      <c r="E533" s="122"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3.5" customHeight="1" s="844">
      <c r="A534" s="19" t="n"/>
      <c r="B534" s="121" t="n"/>
      <c r="C534" s="19" t="n"/>
      <c r="D534" s="19" t="n"/>
      <c r="E534" s="122"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3.5" customHeight="1" s="844">
      <c r="A535" s="19" t="n"/>
      <c r="B535" s="121" t="n"/>
      <c r="C535" s="19" t="n"/>
      <c r="D535" s="19" t="n"/>
      <c r="E535" s="122"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3.5" customHeight="1" s="844">
      <c r="A536" s="19" t="n"/>
      <c r="B536" s="121" t="n"/>
      <c r="C536" s="19" t="n"/>
      <c r="D536" s="19" t="n"/>
      <c r="E536" s="122"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3.5" customHeight="1" s="844">
      <c r="A537" s="19" t="n"/>
      <c r="B537" s="121" t="n"/>
      <c r="C537" s="19" t="n"/>
      <c r="D537" s="19" t="n"/>
      <c r="E537" s="122"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3.5" customHeight="1" s="844">
      <c r="A538" s="19" t="n"/>
      <c r="B538" s="121" t="n"/>
      <c r="C538" s="19" t="n"/>
      <c r="D538" s="19" t="n"/>
      <c r="E538" s="122"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3.5" customHeight="1" s="844">
      <c r="A539" s="19" t="n"/>
      <c r="B539" s="121" t="n"/>
      <c r="C539" s="19" t="n"/>
      <c r="D539" s="19" t="n"/>
      <c r="E539" s="122"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3.5" customHeight="1" s="844">
      <c r="A540" s="19" t="n"/>
      <c r="B540" s="121" t="n"/>
      <c r="C540" s="19" t="n"/>
      <c r="D540" s="19" t="n"/>
      <c r="E540" s="122"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3.5" customHeight="1" s="844">
      <c r="A541" s="19" t="n"/>
      <c r="B541" s="121" t="n"/>
      <c r="C541" s="19" t="n"/>
      <c r="D541" s="19" t="n"/>
      <c r="E541" s="122"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3.5" customHeight="1" s="844">
      <c r="A542" s="19" t="n"/>
      <c r="B542" s="121" t="n"/>
      <c r="C542" s="19" t="n"/>
      <c r="D542" s="19" t="n"/>
      <c r="E542" s="122"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3.5" customHeight="1" s="844">
      <c r="A543" s="19" t="n"/>
      <c r="B543" s="121" t="n"/>
      <c r="C543" s="19" t="n"/>
      <c r="D543" s="19" t="n"/>
      <c r="E543" s="122"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3.5" customHeight="1" s="844">
      <c r="A544" s="19" t="n"/>
      <c r="B544" s="121" t="n"/>
      <c r="C544" s="19" t="n"/>
      <c r="D544" s="19" t="n"/>
      <c r="E544" s="122"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3.5" customHeight="1" s="844">
      <c r="A545" s="19" t="n"/>
      <c r="B545" s="121" t="n"/>
      <c r="C545" s="19" t="n"/>
      <c r="D545" s="19" t="n"/>
      <c r="E545" s="122"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3.5" customHeight="1" s="844">
      <c r="A546" s="19" t="n"/>
      <c r="B546" s="121" t="n"/>
      <c r="C546" s="19" t="n"/>
      <c r="D546" s="19" t="n"/>
      <c r="E546" s="122"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3.5" customHeight="1" s="844">
      <c r="A547" s="19" t="n"/>
      <c r="B547" s="121" t="n"/>
      <c r="C547" s="19" t="n"/>
      <c r="D547" s="19" t="n"/>
      <c r="E547" s="122"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3.5" customHeight="1" s="844">
      <c r="A548" s="19" t="n"/>
      <c r="B548" s="121" t="n"/>
      <c r="C548" s="19" t="n"/>
      <c r="D548" s="19" t="n"/>
      <c r="E548" s="122"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3.5" customHeight="1" s="844">
      <c r="A549" s="19" t="n"/>
      <c r="B549" s="121" t="n"/>
      <c r="C549" s="19" t="n"/>
      <c r="D549" s="19" t="n"/>
      <c r="E549" s="122"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3.5" customHeight="1" s="844">
      <c r="A550" s="19" t="n"/>
      <c r="B550" s="121" t="n"/>
      <c r="C550" s="19" t="n"/>
      <c r="D550" s="19" t="n"/>
      <c r="E550" s="122"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3.5" customHeight="1" s="844">
      <c r="A551" s="19" t="n"/>
      <c r="B551" s="121" t="n"/>
      <c r="C551" s="19" t="n"/>
      <c r="D551" s="19" t="n"/>
      <c r="E551" s="122"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3.5" customHeight="1" s="844">
      <c r="A552" s="19" t="n"/>
      <c r="B552" s="121" t="n"/>
      <c r="C552" s="19" t="n"/>
      <c r="D552" s="19" t="n"/>
      <c r="E552" s="122"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3.5" customHeight="1" s="844">
      <c r="A553" s="19" t="n"/>
      <c r="B553" s="121" t="n"/>
      <c r="C553" s="19" t="n"/>
      <c r="D553" s="19" t="n"/>
      <c r="E553" s="122"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3.5" customHeight="1" s="844">
      <c r="A554" s="19" t="n"/>
      <c r="B554" s="121" t="n"/>
      <c r="C554" s="19" t="n"/>
      <c r="D554" s="19" t="n"/>
      <c r="E554" s="122"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3.5" customHeight="1" s="844">
      <c r="A555" s="19" t="n"/>
      <c r="B555" s="121" t="n"/>
      <c r="C555" s="19" t="n"/>
      <c r="D555" s="19" t="n"/>
      <c r="E555" s="122"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3.5" customHeight="1" s="844">
      <c r="A556" s="19" t="n"/>
      <c r="B556" s="121" t="n"/>
      <c r="C556" s="19" t="n"/>
      <c r="D556" s="19" t="n"/>
      <c r="E556" s="122"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3.5" customHeight="1" s="844">
      <c r="A557" s="19" t="n"/>
      <c r="B557" s="121" t="n"/>
      <c r="C557" s="19" t="n"/>
      <c r="D557" s="19" t="n"/>
      <c r="E557" s="122"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3.5" customHeight="1" s="844">
      <c r="A558" s="19" t="n"/>
      <c r="B558" s="121" t="n"/>
      <c r="C558" s="19" t="n"/>
      <c r="D558" s="19" t="n"/>
      <c r="E558" s="122"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3.5" customHeight="1" s="844">
      <c r="A559" s="19" t="n"/>
      <c r="B559" s="121" t="n"/>
      <c r="C559" s="19" t="n"/>
      <c r="D559" s="19" t="n"/>
      <c r="E559" s="122"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3.5" customHeight="1" s="844">
      <c r="A560" s="19" t="n"/>
      <c r="B560" s="121" t="n"/>
      <c r="C560" s="19" t="n"/>
      <c r="D560" s="19" t="n"/>
      <c r="E560" s="122"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3.5" customHeight="1" s="844">
      <c r="A561" s="19" t="n"/>
      <c r="B561" s="121" t="n"/>
      <c r="C561" s="19" t="n"/>
      <c r="D561" s="19" t="n"/>
      <c r="E561" s="122"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3.5" customHeight="1" s="844">
      <c r="A562" s="19" t="n"/>
      <c r="B562" s="121" t="n"/>
      <c r="C562" s="19" t="n"/>
      <c r="D562" s="19" t="n"/>
      <c r="E562" s="122"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3.5" customHeight="1" s="844">
      <c r="A563" s="19" t="n"/>
      <c r="B563" s="121" t="n"/>
      <c r="C563" s="19" t="n"/>
      <c r="D563" s="19" t="n"/>
      <c r="E563" s="122"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3.5" customHeight="1" s="844">
      <c r="A564" s="19" t="n"/>
      <c r="B564" s="121" t="n"/>
      <c r="C564" s="19" t="n"/>
      <c r="D564" s="19" t="n"/>
      <c r="E564" s="122"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3.5" customHeight="1" s="844">
      <c r="A565" s="19" t="n"/>
      <c r="B565" s="121" t="n"/>
      <c r="C565" s="19" t="n"/>
      <c r="D565" s="19" t="n"/>
      <c r="E565" s="122"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3.5" customHeight="1" s="844">
      <c r="A566" s="19" t="n"/>
      <c r="B566" s="121" t="n"/>
      <c r="C566" s="19" t="n"/>
      <c r="D566" s="19" t="n"/>
      <c r="E566" s="122"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3.5" customHeight="1" s="844">
      <c r="A567" s="19" t="n"/>
      <c r="B567" s="121" t="n"/>
      <c r="C567" s="19" t="n"/>
      <c r="D567" s="19" t="n"/>
      <c r="E567" s="122"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3.5" customHeight="1" s="844">
      <c r="A568" s="19" t="n"/>
      <c r="B568" s="121" t="n"/>
      <c r="C568" s="19" t="n"/>
      <c r="D568" s="19" t="n"/>
      <c r="E568" s="122"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3.5" customHeight="1" s="844">
      <c r="A569" s="19" t="n"/>
      <c r="B569" s="121" t="n"/>
      <c r="C569" s="19" t="n"/>
      <c r="D569" s="19" t="n"/>
      <c r="E569" s="122"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3.5" customHeight="1" s="844">
      <c r="A570" s="19" t="n"/>
      <c r="B570" s="121" t="n"/>
      <c r="C570" s="19" t="n"/>
      <c r="D570" s="19" t="n"/>
      <c r="E570" s="122"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3.5" customHeight="1" s="844">
      <c r="A571" s="19" t="n"/>
      <c r="B571" s="121" t="n"/>
      <c r="C571" s="19" t="n"/>
      <c r="D571" s="19" t="n"/>
      <c r="E571" s="122"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3.5" customHeight="1" s="844">
      <c r="A572" s="19" t="n"/>
      <c r="B572" s="121" t="n"/>
      <c r="C572" s="19" t="n"/>
      <c r="D572" s="19" t="n"/>
      <c r="E572" s="122"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3.5" customHeight="1" s="844">
      <c r="A573" s="19" t="n"/>
      <c r="B573" s="121" t="n"/>
      <c r="C573" s="19" t="n"/>
      <c r="D573" s="19" t="n"/>
      <c r="E573" s="122"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3.5" customHeight="1" s="844">
      <c r="A574" s="19" t="n"/>
      <c r="B574" s="121" t="n"/>
      <c r="C574" s="19" t="n"/>
      <c r="D574" s="19" t="n"/>
      <c r="E574" s="122"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3.5" customHeight="1" s="844">
      <c r="A575" s="19" t="n"/>
      <c r="B575" s="121" t="n"/>
      <c r="C575" s="19" t="n"/>
      <c r="D575" s="19" t="n"/>
      <c r="E575" s="122"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3.5" customHeight="1" s="844">
      <c r="A576" s="19" t="n"/>
      <c r="B576" s="121" t="n"/>
      <c r="C576" s="19" t="n"/>
      <c r="D576" s="19" t="n"/>
      <c r="E576" s="122"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3.5" customHeight="1" s="844">
      <c r="A577" s="19" t="n"/>
      <c r="B577" s="121" t="n"/>
      <c r="C577" s="19" t="n"/>
      <c r="D577" s="19" t="n"/>
      <c r="E577" s="122"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3.5" customHeight="1" s="844">
      <c r="A578" s="19" t="n"/>
      <c r="B578" s="121" t="n"/>
      <c r="C578" s="19" t="n"/>
      <c r="D578" s="19" t="n"/>
      <c r="E578" s="122"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3.5" customHeight="1" s="844">
      <c r="A579" s="19" t="n"/>
      <c r="B579" s="121" t="n"/>
      <c r="C579" s="19" t="n"/>
      <c r="D579" s="19" t="n"/>
      <c r="E579" s="122"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3.5" customHeight="1" s="844">
      <c r="A580" s="19" t="n"/>
      <c r="B580" s="121" t="n"/>
      <c r="C580" s="19" t="n"/>
      <c r="D580" s="19" t="n"/>
      <c r="E580" s="122"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3.5" customHeight="1" s="844">
      <c r="A581" s="19" t="n"/>
      <c r="B581" s="121" t="n"/>
      <c r="C581" s="19" t="n"/>
      <c r="D581" s="19" t="n"/>
      <c r="E581" s="122"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3.5" customHeight="1" s="844">
      <c r="A582" s="19" t="n"/>
      <c r="B582" s="121" t="n"/>
      <c r="C582" s="19" t="n"/>
      <c r="D582" s="19" t="n"/>
      <c r="E582" s="122"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3.5" customHeight="1" s="844">
      <c r="A583" s="19" t="n"/>
      <c r="B583" s="121" t="n"/>
      <c r="C583" s="19" t="n"/>
      <c r="D583" s="19" t="n"/>
      <c r="E583" s="122"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3.5" customHeight="1" s="844">
      <c r="A584" s="19" t="n"/>
      <c r="B584" s="121" t="n"/>
      <c r="C584" s="19" t="n"/>
      <c r="D584" s="19" t="n"/>
      <c r="E584" s="122"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3.5" customHeight="1" s="844">
      <c r="A585" s="19" t="n"/>
      <c r="B585" s="121" t="n"/>
      <c r="C585" s="19" t="n"/>
      <c r="D585" s="19" t="n"/>
      <c r="E585" s="122"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3.5" customHeight="1" s="844">
      <c r="A586" s="19" t="n"/>
      <c r="B586" s="121" t="n"/>
      <c r="C586" s="19" t="n"/>
      <c r="D586" s="19" t="n"/>
      <c r="E586" s="122"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3.5" customHeight="1" s="844">
      <c r="A587" s="19" t="n"/>
      <c r="B587" s="121" t="n"/>
      <c r="C587" s="19" t="n"/>
      <c r="D587" s="19" t="n"/>
      <c r="E587" s="122"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3.5" customHeight="1" s="844">
      <c r="A588" s="19" t="n"/>
      <c r="B588" s="121" t="n"/>
      <c r="C588" s="19" t="n"/>
      <c r="D588" s="19" t="n"/>
      <c r="E588" s="122"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3.5" customHeight="1" s="844">
      <c r="A589" s="19" t="n"/>
      <c r="B589" s="121" t="n"/>
      <c r="C589" s="19" t="n"/>
      <c r="D589" s="19" t="n"/>
      <c r="E589" s="122"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3.5" customHeight="1" s="844">
      <c r="A590" s="19" t="n"/>
      <c r="B590" s="121" t="n"/>
      <c r="C590" s="19" t="n"/>
      <c r="D590" s="19" t="n"/>
      <c r="E590" s="122"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3.5" customHeight="1" s="844">
      <c r="A591" s="19" t="n"/>
      <c r="B591" s="121" t="n"/>
      <c r="C591" s="19" t="n"/>
      <c r="D591" s="19" t="n"/>
      <c r="E591" s="122"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3.5" customHeight="1" s="844">
      <c r="A592" s="19" t="n"/>
      <c r="B592" s="121" t="n"/>
      <c r="C592" s="19" t="n"/>
      <c r="D592" s="19" t="n"/>
      <c r="E592" s="122"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3.5" customHeight="1" s="844">
      <c r="A593" s="19" t="n"/>
      <c r="B593" s="121" t="n"/>
      <c r="C593" s="19" t="n"/>
      <c r="D593" s="19" t="n"/>
      <c r="E593" s="122"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3.5" customHeight="1" s="844">
      <c r="A594" s="19" t="n"/>
      <c r="B594" s="121" t="n"/>
      <c r="C594" s="19" t="n"/>
      <c r="D594" s="19" t="n"/>
      <c r="E594" s="122"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3.5" customHeight="1" s="844">
      <c r="A595" s="19" t="n"/>
      <c r="B595" s="121" t="n"/>
      <c r="C595" s="19" t="n"/>
      <c r="D595" s="19" t="n"/>
      <c r="E595" s="122"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3.5" customHeight="1" s="844">
      <c r="A596" s="19" t="n"/>
      <c r="B596" s="121" t="n"/>
      <c r="C596" s="19" t="n"/>
      <c r="D596" s="19" t="n"/>
      <c r="E596" s="122"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3.5" customHeight="1" s="844">
      <c r="A597" s="19" t="n"/>
      <c r="B597" s="121" t="n"/>
      <c r="C597" s="19" t="n"/>
      <c r="D597" s="19" t="n"/>
      <c r="E597" s="122"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3.5" customHeight="1" s="844">
      <c r="A598" s="19" t="n"/>
      <c r="B598" s="121" t="n"/>
      <c r="C598" s="19" t="n"/>
      <c r="D598" s="19" t="n"/>
      <c r="E598" s="122"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3.5" customHeight="1" s="844">
      <c r="A599" s="19" t="n"/>
      <c r="B599" s="121" t="n"/>
      <c r="C599" s="19" t="n"/>
      <c r="D599" s="19" t="n"/>
      <c r="E599" s="122"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3.5" customHeight="1" s="844">
      <c r="A600" s="19" t="n"/>
      <c r="B600" s="121" t="n"/>
      <c r="C600" s="19" t="n"/>
      <c r="D600" s="19" t="n"/>
      <c r="E600" s="122"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3.5" customHeight="1" s="844">
      <c r="A601" s="19" t="n"/>
      <c r="B601" s="121" t="n"/>
      <c r="C601" s="19" t="n"/>
      <c r="D601" s="19" t="n"/>
      <c r="E601" s="122"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3.5" customHeight="1" s="844">
      <c r="A602" s="19" t="n"/>
      <c r="B602" s="121" t="n"/>
      <c r="C602" s="19" t="n"/>
      <c r="D602" s="19" t="n"/>
      <c r="E602" s="122"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3.5" customHeight="1" s="844">
      <c r="A603" s="19" t="n"/>
      <c r="B603" s="121" t="n"/>
      <c r="C603" s="19" t="n"/>
      <c r="D603" s="19" t="n"/>
      <c r="E603" s="122"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3.5" customHeight="1" s="844">
      <c r="A604" s="19" t="n"/>
      <c r="B604" s="121" t="n"/>
      <c r="C604" s="19" t="n"/>
      <c r="D604" s="19" t="n"/>
      <c r="E604" s="122"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3.5" customHeight="1" s="844">
      <c r="A605" s="19" t="n"/>
      <c r="B605" s="121" t="n"/>
      <c r="C605" s="19" t="n"/>
      <c r="D605" s="19" t="n"/>
      <c r="E605" s="122"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3.5" customHeight="1" s="844">
      <c r="A606" s="19" t="n"/>
      <c r="B606" s="121" t="n"/>
      <c r="C606" s="19" t="n"/>
      <c r="D606" s="19" t="n"/>
      <c r="E606" s="122"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3.5" customHeight="1" s="844">
      <c r="A607" s="19" t="n"/>
      <c r="B607" s="121" t="n"/>
      <c r="C607" s="19" t="n"/>
      <c r="D607" s="19" t="n"/>
      <c r="E607" s="122"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3.5" customHeight="1" s="844">
      <c r="A608" s="19" t="n"/>
      <c r="B608" s="121" t="n"/>
      <c r="C608" s="19" t="n"/>
      <c r="D608" s="19" t="n"/>
      <c r="E608" s="122"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3.5" customHeight="1" s="844">
      <c r="A609" s="19" t="n"/>
      <c r="B609" s="121" t="n"/>
      <c r="C609" s="19" t="n"/>
      <c r="D609" s="19" t="n"/>
      <c r="E609" s="122"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3.5" customHeight="1" s="844">
      <c r="A610" s="19" t="n"/>
      <c r="B610" s="121" t="n"/>
      <c r="C610" s="19" t="n"/>
      <c r="D610" s="19" t="n"/>
      <c r="E610" s="122"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3.5" customHeight="1" s="844">
      <c r="A611" s="19" t="n"/>
      <c r="B611" s="121" t="n"/>
      <c r="C611" s="19" t="n"/>
      <c r="D611" s="19" t="n"/>
      <c r="E611" s="122"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3.5" customHeight="1" s="844">
      <c r="A612" s="19" t="n"/>
      <c r="B612" s="121" t="n"/>
      <c r="C612" s="19" t="n"/>
      <c r="D612" s="19" t="n"/>
      <c r="E612" s="122"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3.5" customHeight="1" s="844">
      <c r="A613" s="19" t="n"/>
      <c r="B613" s="121" t="n"/>
      <c r="C613" s="19" t="n"/>
      <c r="D613" s="19" t="n"/>
      <c r="E613" s="122"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3.5" customHeight="1" s="844">
      <c r="A614" s="19" t="n"/>
      <c r="B614" s="121" t="n"/>
      <c r="C614" s="19" t="n"/>
      <c r="D614" s="19" t="n"/>
      <c r="E614" s="122"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3.5" customHeight="1" s="844">
      <c r="A615" s="19" t="n"/>
      <c r="B615" s="121" t="n"/>
      <c r="C615" s="19" t="n"/>
      <c r="D615" s="19" t="n"/>
      <c r="E615" s="122"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3.5" customHeight="1" s="844">
      <c r="A616" s="19" t="n"/>
      <c r="B616" s="121" t="n"/>
      <c r="C616" s="19" t="n"/>
      <c r="D616" s="19" t="n"/>
      <c r="E616" s="122"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3.5" customHeight="1" s="844">
      <c r="A617" s="19" t="n"/>
      <c r="B617" s="121" t="n"/>
      <c r="C617" s="19" t="n"/>
      <c r="D617" s="19" t="n"/>
      <c r="E617" s="122"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3.5" customHeight="1" s="844">
      <c r="A618" s="19" t="n"/>
      <c r="B618" s="121" t="n"/>
      <c r="C618" s="19" t="n"/>
      <c r="D618" s="19" t="n"/>
      <c r="E618" s="122"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3.5" customHeight="1" s="844">
      <c r="A619" s="19" t="n"/>
      <c r="B619" s="121" t="n"/>
      <c r="C619" s="19" t="n"/>
      <c r="D619" s="19" t="n"/>
      <c r="E619" s="122"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3.5" customHeight="1" s="844">
      <c r="A620" s="19" t="n"/>
      <c r="B620" s="121" t="n"/>
      <c r="C620" s="19" t="n"/>
      <c r="D620" s="19" t="n"/>
      <c r="E620" s="122"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3.5" customHeight="1" s="844">
      <c r="A621" s="19" t="n"/>
      <c r="B621" s="121" t="n"/>
      <c r="C621" s="19" t="n"/>
      <c r="D621" s="19" t="n"/>
      <c r="E621" s="122"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3.5" customHeight="1" s="844">
      <c r="A622" s="19" t="n"/>
      <c r="B622" s="121" t="n"/>
      <c r="C622" s="19" t="n"/>
      <c r="D622" s="19" t="n"/>
      <c r="E622" s="122"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3.5" customHeight="1" s="844">
      <c r="A623" s="19" t="n"/>
      <c r="B623" s="121" t="n"/>
      <c r="C623" s="19" t="n"/>
      <c r="D623" s="19" t="n"/>
      <c r="E623" s="122"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3.5" customHeight="1" s="844">
      <c r="A624" s="19" t="n"/>
      <c r="B624" s="121" t="n"/>
      <c r="C624" s="19" t="n"/>
      <c r="D624" s="19" t="n"/>
      <c r="E624" s="122"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3.5" customHeight="1" s="844">
      <c r="A625" s="19" t="n"/>
      <c r="B625" s="121" t="n"/>
      <c r="C625" s="19" t="n"/>
      <c r="D625" s="19" t="n"/>
      <c r="E625" s="122"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3.5" customHeight="1" s="844">
      <c r="A626" s="19" t="n"/>
      <c r="B626" s="121" t="n"/>
      <c r="C626" s="19" t="n"/>
      <c r="D626" s="19" t="n"/>
      <c r="E626" s="122"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3.5" customHeight="1" s="844">
      <c r="A627" s="19" t="n"/>
      <c r="B627" s="121" t="n"/>
      <c r="C627" s="19" t="n"/>
      <c r="D627" s="19" t="n"/>
      <c r="E627" s="122"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3.5" customHeight="1" s="844">
      <c r="A628" s="19" t="n"/>
      <c r="B628" s="121" t="n"/>
      <c r="C628" s="19" t="n"/>
      <c r="D628" s="19" t="n"/>
      <c r="E628" s="122"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3.5" customHeight="1" s="844">
      <c r="A629" s="19" t="n"/>
      <c r="B629" s="121" t="n"/>
      <c r="C629" s="19" t="n"/>
      <c r="D629" s="19" t="n"/>
      <c r="E629" s="122"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3.5" customHeight="1" s="844">
      <c r="A630" s="19" t="n"/>
      <c r="B630" s="121" t="n"/>
      <c r="C630" s="19" t="n"/>
      <c r="D630" s="19" t="n"/>
      <c r="E630" s="122"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3.5" customHeight="1" s="844">
      <c r="A631" s="19" t="n"/>
      <c r="B631" s="121" t="n"/>
      <c r="C631" s="19" t="n"/>
      <c r="D631" s="19" t="n"/>
      <c r="E631" s="122"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3.5" customHeight="1" s="844">
      <c r="A632" s="19" t="n"/>
      <c r="B632" s="121" t="n"/>
      <c r="C632" s="19" t="n"/>
      <c r="D632" s="19" t="n"/>
      <c r="E632" s="122"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3.5" customHeight="1" s="844">
      <c r="A633" s="19" t="n"/>
      <c r="B633" s="121" t="n"/>
      <c r="C633" s="19" t="n"/>
      <c r="D633" s="19" t="n"/>
      <c r="E633" s="122"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3.5" customHeight="1" s="844">
      <c r="A634" s="19" t="n"/>
      <c r="B634" s="121" t="n"/>
      <c r="C634" s="19" t="n"/>
      <c r="D634" s="19" t="n"/>
      <c r="E634" s="122"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3.5" customHeight="1" s="844">
      <c r="A635" s="19" t="n"/>
      <c r="B635" s="121" t="n"/>
      <c r="C635" s="19" t="n"/>
      <c r="D635" s="19" t="n"/>
      <c r="E635" s="122"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3.5" customHeight="1" s="844">
      <c r="A636" s="19" t="n"/>
      <c r="B636" s="121" t="n"/>
      <c r="C636" s="19" t="n"/>
      <c r="D636" s="19" t="n"/>
      <c r="E636" s="122"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3.5" customHeight="1" s="844">
      <c r="A637" s="19" t="n"/>
      <c r="B637" s="121" t="n"/>
      <c r="C637" s="19" t="n"/>
      <c r="D637" s="19" t="n"/>
      <c r="E637" s="122"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3.5" customHeight="1" s="844">
      <c r="A638" s="19" t="n"/>
      <c r="B638" s="121" t="n"/>
      <c r="C638" s="19" t="n"/>
      <c r="D638" s="19" t="n"/>
      <c r="E638" s="122"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3.5" customHeight="1" s="844">
      <c r="A639" s="19" t="n"/>
      <c r="B639" s="121" t="n"/>
      <c r="C639" s="19" t="n"/>
      <c r="D639" s="19" t="n"/>
      <c r="E639" s="122"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3.5" customHeight="1" s="844">
      <c r="A640" s="19" t="n"/>
      <c r="B640" s="121" t="n"/>
      <c r="C640" s="19" t="n"/>
      <c r="D640" s="19" t="n"/>
      <c r="E640" s="122"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3.5" customHeight="1" s="844">
      <c r="A641" s="19" t="n"/>
      <c r="B641" s="121" t="n"/>
      <c r="C641" s="19" t="n"/>
      <c r="D641" s="19" t="n"/>
      <c r="E641" s="122"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3.5" customHeight="1" s="844">
      <c r="A642" s="19" t="n"/>
      <c r="B642" s="121" t="n"/>
      <c r="C642" s="19" t="n"/>
      <c r="D642" s="19" t="n"/>
      <c r="E642" s="122"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3.5" customHeight="1" s="844">
      <c r="A643" s="19" t="n"/>
      <c r="B643" s="121" t="n"/>
      <c r="C643" s="19" t="n"/>
      <c r="D643" s="19" t="n"/>
      <c r="E643" s="122"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3.5" customHeight="1" s="844">
      <c r="A644" s="19" t="n"/>
      <c r="B644" s="121" t="n"/>
      <c r="C644" s="19" t="n"/>
      <c r="D644" s="19" t="n"/>
      <c r="E644" s="122"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3.5" customHeight="1" s="844">
      <c r="A645" s="19" t="n"/>
      <c r="B645" s="121" t="n"/>
      <c r="C645" s="19" t="n"/>
      <c r="D645" s="19" t="n"/>
      <c r="E645" s="122"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3.5" customHeight="1" s="844">
      <c r="A646" s="19" t="n"/>
      <c r="B646" s="121" t="n"/>
      <c r="C646" s="19" t="n"/>
      <c r="D646" s="19" t="n"/>
      <c r="E646" s="122"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3.5" customHeight="1" s="844">
      <c r="A647" s="19" t="n"/>
      <c r="B647" s="121" t="n"/>
      <c r="C647" s="19" t="n"/>
      <c r="D647" s="19" t="n"/>
      <c r="E647" s="122"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3.5" customHeight="1" s="844">
      <c r="A648" s="19" t="n"/>
      <c r="B648" s="121" t="n"/>
      <c r="C648" s="19" t="n"/>
      <c r="D648" s="19" t="n"/>
      <c r="E648" s="122"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3.5" customHeight="1" s="844">
      <c r="A649" s="19" t="n"/>
      <c r="B649" s="121" t="n"/>
      <c r="C649" s="19" t="n"/>
      <c r="D649" s="19" t="n"/>
      <c r="E649" s="122"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3.5" customHeight="1" s="844">
      <c r="A650" s="19" t="n"/>
      <c r="B650" s="121" t="n"/>
      <c r="C650" s="19" t="n"/>
      <c r="D650" s="19" t="n"/>
      <c r="E650" s="122"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3.5" customHeight="1" s="844">
      <c r="A651" s="19" t="n"/>
      <c r="B651" s="121" t="n"/>
      <c r="C651" s="19" t="n"/>
      <c r="D651" s="19" t="n"/>
      <c r="E651" s="122"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3.5" customHeight="1" s="844">
      <c r="A652" s="19" t="n"/>
      <c r="B652" s="121" t="n"/>
      <c r="C652" s="19" t="n"/>
      <c r="D652" s="19" t="n"/>
      <c r="E652" s="122"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3.5" customHeight="1" s="844">
      <c r="A653" s="19" t="n"/>
      <c r="B653" s="121" t="n"/>
      <c r="C653" s="19" t="n"/>
      <c r="D653" s="19" t="n"/>
      <c r="E653" s="122"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3.5" customHeight="1" s="844">
      <c r="A654" s="19" t="n"/>
      <c r="B654" s="121" t="n"/>
      <c r="C654" s="19" t="n"/>
      <c r="D654" s="19" t="n"/>
      <c r="E654" s="122"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3.5" customHeight="1" s="844">
      <c r="A655" s="19" t="n"/>
      <c r="B655" s="121" t="n"/>
      <c r="C655" s="19" t="n"/>
      <c r="D655" s="19" t="n"/>
      <c r="E655" s="122"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3.5" customHeight="1" s="844">
      <c r="A656" s="19" t="n"/>
      <c r="B656" s="121" t="n"/>
      <c r="C656" s="19" t="n"/>
      <c r="D656" s="19" t="n"/>
      <c r="E656" s="122"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3.5" customHeight="1" s="844">
      <c r="A657" s="19" t="n"/>
      <c r="B657" s="121" t="n"/>
      <c r="C657" s="19" t="n"/>
      <c r="D657" s="19" t="n"/>
      <c r="E657" s="122"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3.5" customHeight="1" s="844">
      <c r="A658" s="19" t="n"/>
      <c r="B658" s="121" t="n"/>
      <c r="C658" s="19" t="n"/>
      <c r="D658" s="19" t="n"/>
      <c r="E658" s="122"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3.5" customHeight="1" s="844">
      <c r="A659" s="19" t="n"/>
      <c r="B659" s="121" t="n"/>
      <c r="C659" s="19" t="n"/>
      <c r="D659" s="19" t="n"/>
      <c r="E659" s="122"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3.5" customHeight="1" s="844">
      <c r="A660" s="19" t="n"/>
      <c r="B660" s="121" t="n"/>
      <c r="C660" s="19" t="n"/>
      <c r="D660" s="19" t="n"/>
      <c r="E660" s="122"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3.5" customHeight="1" s="844">
      <c r="A661" s="19" t="n"/>
      <c r="B661" s="121" t="n"/>
      <c r="C661" s="19" t="n"/>
      <c r="D661" s="19" t="n"/>
      <c r="E661" s="122"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3.5" customHeight="1" s="844">
      <c r="A662" s="19" t="n"/>
      <c r="B662" s="121" t="n"/>
      <c r="C662" s="19" t="n"/>
      <c r="D662" s="19" t="n"/>
      <c r="E662" s="122"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3.5" customHeight="1" s="844">
      <c r="A663" s="19" t="n"/>
      <c r="B663" s="121" t="n"/>
      <c r="C663" s="19" t="n"/>
      <c r="D663" s="19" t="n"/>
      <c r="E663" s="122"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3.5" customHeight="1" s="844">
      <c r="A664" s="19" t="n"/>
      <c r="B664" s="121" t="n"/>
      <c r="C664" s="19" t="n"/>
      <c r="D664" s="19" t="n"/>
      <c r="E664" s="122"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3.5" customHeight="1" s="844">
      <c r="A665" s="19" t="n"/>
      <c r="B665" s="121" t="n"/>
      <c r="C665" s="19" t="n"/>
      <c r="D665" s="19" t="n"/>
      <c r="E665" s="122"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3.5" customHeight="1" s="844">
      <c r="A666" s="19" t="n"/>
      <c r="B666" s="121" t="n"/>
      <c r="C666" s="19" t="n"/>
      <c r="D666" s="19" t="n"/>
      <c r="E666" s="122"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3.5" customHeight="1" s="844">
      <c r="A667" s="19" t="n"/>
      <c r="B667" s="121" t="n"/>
      <c r="C667" s="19" t="n"/>
      <c r="D667" s="19" t="n"/>
      <c r="E667" s="122"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3.5" customHeight="1" s="844">
      <c r="A668" s="19" t="n"/>
      <c r="B668" s="121" t="n"/>
      <c r="C668" s="19" t="n"/>
      <c r="D668" s="19" t="n"/>
      <c r="E668" s="122"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3.5" customHeight="1" s="844">
      <c r="A669" s="19" t="n"/>
      <c r="B669" s="121" t="n"/>
      <c r="C669" s="19" t="n"/>
      <c r="D669" s="19" t="n"/>
      <c r="E669" s="122"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3.5" customHeight="1" s="844">
      <c r="A670" s="19" t="n"/>
      <c r="B670" s="121" t="n"/>
      <c r="C670" s="19" t="n"/>
      <c r="D670" s="19" t="n"/>
      <c r="E670" s="122"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3.5" customHeight="1" s="844">
      <c r="A671" s="19" t="n"/>
      <c r="B671" s="121" t="n"/>
      <c r="C671" s="19" t="n"/>
      <c r="D671" s="19" t="n"/>
      <c r="E671" s="122"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3.5" customHeight="1" s="844">
      <c r="A672" s="19" t="n"/>
      <c r="B672" s="121" t="n"/>
      <c r="C672" s="19" t="n"/>
      <c r="D672" s="19" t="n"/>
      <c r="E672" s="122"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3.5" customHeight="1" s="844">
      <c r="A673" s="19" t="n"/>
      <c r="B673" s="121" t="n"/>
      <c r="C673" s="19" t="n"/>
      <c r="D673" s="19" t="n"/>
      <c r="E673" s="122"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3.5" customHeight="1" s="844">
      <c r="A674" s="19" t="n"/>
      <c r="B674" s="121" t="n"/>
      <c r="C674" s="19" t="n"/>
      <c r="D674" s="19" t="n"/>
      <c r="E674" s="122"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3.5" customHeight="1" s="844">
      <c r="A675" s="19" t="n"/>
      <c r="B675" s="121" t="n"/>
      <c r="C675" s="19" t="n"/>
      <c r="D675" s="19" t="n"/>
      <c r="E675" s="122"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3.5" customHeight="1" s="844">
      <c r="A676" s="19" t="n"/>
      <c r="B676" s="121" t="n"/>
      <c r="C676" s="19" t="n"/>
      <c r="D676" s="19" t="n"/>
      <c r="E676" s="122"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3.5" customHeight="1" s="844">
      <c r="A677" s="19" t="n"/>
      <c r="B677" s="121" t="n"/>
      <c r="C677" s="19" t="n"/>
      <c r="D677" s="19" t="n"/>
      <c r="E677" s="122"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3.5" customHeight="1" s="844">
      <c r="A678" s="19" t="n"/>
      <c r="B678" s="121" t="n"/>
      <c r="C678" s="19" t="n"/>
      <c r="D678" s="19" t="n"/>
      <c r="E678" s="122"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3.5" customHeight="1" s="844">
      <c r="A679" s="19" t="n"/>
      <c r="B679" s="121" t="n"/>
      <c r="C679" s="19" t="n"/>
      <c r="D679" s="19" t="n"/>
      <c r="E679" s="122"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3.5" customHeight="1" s="844">
      <c r="A680" s="19" t="n"/>
      <c r="B680" s="121" t="n"/>
      <c r="C680" s="19" t="n"/>
      <c r="D680" s="19" t="n"/>
      <c r="E680" s="122"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3.5" customHeight="1" s="844">
      <c r="A681" s="19" t="n"/>
      <c r="B681" s="121" t="n"/>
      <c r="C681" s="19" t="n"/>
      <c r="D681" s="19" t="n"/>
      <c r="E681" s="122"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3.5" customHeight="1" s="844">
      <c r="A682" s="19" t="n"/>
      <c r="B682" s="121" t="n"/>
      <c r="C682" s="19" t="n"/>
      <c r="D682" s="19" t="n"/>
      <c r="E682" s="122"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3.5" customHeight="1" s="844">
      <c r="A683" s="19" t="n"/>
      <c r="B683" s="121" t="n"/>
      <c r="C683" s="19" t="n"/>
      <c r="D683" s="19" t="n"/>
      <c r="E683" s="122"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3.5" customHeight="1" s="844">
      <c r="A684" s="19" t="n"/>
      <c r="B684" s="121" t="n"/>
      <c r="C684" s="19" t="n"/>
      <c r="D684" s="19" t="n"/>
      <c r="E684" s="122"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3.5" customHeight="1" s="844">
      <c r="A685" s="19" t="n"/>
      <c r="B685" s="121" t="n"/>
      <c r="C685" s="19" t="n"/>
      <c r="D685" s="19" t="n"/>
      <c r="E685" s="122"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3.5" customHeight="1" s="844">
      <c r="A686" s="19" t="n"/>
      <c r="B686" s="121" t="n"/>
      <c r="C686" s="19" t="n"/>
      <c r="D686" s="19" t="n"/>
      <c r="E686" s="122"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3.5" customHeight="1" s="844">
      <c r="A687" s="19" t="n"/>
      <c r="B687" s="121" t="n"/>
      <c r="C687" s="19" t="n"/>
      <c r="D687" s="19" t="n"/>
      <c r="E687" s="122"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3.5" customHeight="1" s="844">
      <c r="A688" s="19" t="n"/>
      <c r="B688" s="121" t="n"/>
      <c r="C688" s="19" t="n"/>
      <c r="D688" s="19" t="n"/>
      <c r="E688" s="122"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3.5" customHeight="1" s="844">
      <c r="A689" s="19" t="n"/>
      <c r="B689" s="121" t="n"/>
      <c r="C689" s="19" t="n"/>
      <c r="D689" s="19" t="n"/>
      <c r="E689" s="122"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3.5" customHeight="1" s="844">
      <c r="A690" s="19" t="n"/>
      <c r="B690" s="121" t="n"/>
      <c r="C690" s="19" t="n"/>
      <c r="D690" s="19" t="n"/>
      <c r="E690" s="122"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3.5" customHeight="1" s="844">
      <c r="A691" s="19" t="n"/>
      <c r="B691" s="121" t="n"/>
      <c r="C691" s="19" t="n"/>
      <c r="D691" s="19" t="n"/>
      <c r="E691" s="122"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3.5" customHeight="1" s="844">
      <c r="A692" s="19" t="n"/>
      <c r="B692" s="121" t="n"/>
      <c r="C692" s="19" t="n"/>
      <c r="D692" s="19" t="n"/>
      <c r="E692" s="122"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3.5" customHeight="1" s="844">
      <c r="A693" s="19" t="n"/>
      <c r="B693" s="121" t="n"/>
      <c r="C693" s="19" t="n"/>
      <c r="D693" s="19" t="n"/>
      <c r="E693" s="122"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3.5" customHeight="1" s="844">
      <c r="A694" s="19" t="n"/>
      <c r="B694" s="121" t="n"/>
      <c r="C694" s="19" t="n"/>
      <c r="D694" s="19" t="n"/>
      <c r="E694" s="122"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3.5" customHeight="1" s="844">
      <c r="A695" s="19" t="n"/>
      <c r="B695" s="121" t="n"/>
      <c r="C695" s="19" t="n"/>
      <c r="D695" s="19" t="n"/>
      <c r="E695" s="122"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3.5" customHeight="1" s="844">
      <c r="A696" s="19" t="n"/>
      <c r="B696" s="121" t="n"/>
      <c r="C696" s="19" t="n"/>
      <c r="D696" s="19" t="n"/>
      <c r="E696" s="122"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3.5" customHeight="1" s="844">
      <c r="A697" s="19" t="n"/>
      <c r="B697" s="121" t="n"/>
      <c r="C697" s="19" t="n"/>
      <c r="D697" s="19" t="n"/>
      <c r="E697" s="122"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3.5" customHeight="1" s="844">
      <c r="A698" s="19" t="n"/>
      <c r="B698" s="121" t="n"/>
      <c r="C698" s="19" t="n"/>
      <c r="D698" s="19" t="n"/>
      <c r="E698" s="122"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3.5" customHeight="1" s="844">
      <c r="A699" s="19" t="n"/>
      <c r="B699" s="121" t="n"/>
      <c r="C699" s="19" t="n"/>
      <c r="D699" s="19" t="n"/>
      <c r="E699" s="122"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3.5" customHeight="1" s="844">
      <c r="A700" s="19" t="n"/>
      <c r="B700" s="121" t="n"/>
      <c r="C700" s="19" t="n"/>
      <c r="D700" s="19" t="n"/>
      <c r="E700" s="122"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3.5" customHeight="1" s="844">
      <c r="A701" s="19" t="n"/>
      <c r="B701" s="121" t="n"/>
      <c r="C701" s="19" t="n"/>
      <c r="D701" s="19" t="n"/>
      <c r="E701" s="122"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3.5" customHeight="1" s="844">
      <c r="A702" s="19" t="n"/>
      <c r="B702" s="121" t="n"/>
      <c r="C702" s="19" t="n"/>
      <c r="D702" s="19" t="n"/>
      <c r="E702" s="122"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3.5" customHeight="1" s="844">
      <c r="A703" s="19" t="n"/>
      <c r="B703" s="121" t="n"/>
      <c r="C703" s="19" t="n"/>
      <c r="D703" s="19" t="n"/>
      <c r="E703" s="122"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3.5" customHeight="1" s="844">
      <c r="A704" s="19" t="n"/>
      <c r="B704" s="121" t="n"/>
      <c r="C704" s="19" t="n"/>
      <c r="D704" s="19" t="n"/>
      <c r="E704" s="122"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3.5" customHeight="1" s="844">
      <c r="A705" s="19" t="n"/>
      <c r="B705" s="121" t="n"/>
      <c r="C705" s="19" t="n"/>
      <c r="D705" s="19" t="n"/>
      <c r="E705" s="122"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3.5" customHeight="1" s="844">
      <c r="A706" s="19" t="n"/>
      <c r="B706" s="121" t="n"/>
      <c r="C706" s="19" t="n"/>
      <c r="D706" s="19" t="n"/>
      <c r="E706" s="122"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3.5" customHeight="1" s="844">
      <c r="A707" s="19" t="n"/>
      <c r="B707" s="121" t="n"/>
      <c r="C707" s="19" t="n"/>
      <c r="D707" s="19" t="n"/>
      <c r="E707" s="122"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3.5" customHeight="1" s="844">
      <c r="A708" s="19" t="n"/>
      <c r="B708" s="121" t="n"/>
      <c r="C708" s="19" t="n"/>
      <c r="D708" s="19" t="n"/>
      <c r="E708" s="122"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3.5" customHeight="1" s="844">
      <c r="A709" s="19" t="n"/>
      <c r="B709" s="121" t="n"/>
      <c r="C709" s="19" t="n"/>
      <c r="D709" s="19" t="n"/>
      <c r="E709" s="122"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3.5" customHeight="1" s="844">
      <c r="A710" s="19" t="n"/>
      <c r="B710" s="121" t="n"/>
      <c r="C710" s="19" t="n"/>
      <c r="D710" s="19" t="n"/>
      <c r="E710" s="122"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3.5" customHeight="1" s="844">
      <c r="A711" s="19" t="n"/>
      <c r="B711" s="121" t="n"/>
      <c r="C711" s="19" t="n"/>
      <c r="D711" s="19" t="n"/>
      <c r="E711" s="122"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3.5" customHeight="1" s="844">
      <c r="A712" s="19" t="n"/>
      <c r="B712" s="121" t="n"/>
      <c r="C712" s="19" t="n"/>
      <c r="D712" s="19" t="n"/>
      <c r="E712" s="122"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3.5" customHeight="1" s="844">
      <c r="A713" s="19" t="n"/>
      <c r="B713" s="121" t="n"/>
      <c r="C713" s="19" t="n"/>
      <c r="D713" s="19" t="n"/>
      <c r="E713" s="122"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3.5" customHeight="1" s="844">
      <c r="A714" s="19" t="n"/>
      <c r="B714" s="121" t="n"/>
      <c r="C714" s="19" t="n"/>
      <c r="D714" s="19" t="n"/>
      <c r="E714" s="122"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3.5" customHeight="1" s="844">
      <c r="A715" s="19" t="n"/>
      <c r="B715" s="121" t="n"/>
      <c r="C715" s="19" t="n"/>
      <c r="D715" s="19" t="n"/>
      <c r="E715" s="122"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3.5" customHeight="1" s="844">
      <c r="A716" s="19" t="n"/>
      <c r="B716" s="121" t="n"/>
      <c r="C716" s="19" t="n"/>
      <c r="D716" s="19" t="n"/>
      <c r="E716" s="122"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3.5" customHeight="1" s="844">
      <c r="A717" s="19" t="n"/>
      <c r="B717" s="121" t="n"/>
      <c r="C717" s="19" t="n"/>
      <c r="D717" s="19" t="n"/>
      <c r="E717" s="122"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3.5" customHeight="1" s="844">
      <c r="A718" s="19" t="n"/>
      <c r="B718" s="121" t="n"/>
      <c r="C718" s="19" t="n"/>
      <c r="D718" s="19" t="n"/>
      <c r="E718" s="122"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3.5" customHeight="1" s="844">
      <c r="A719" s="19" t="n"/>
      <c r="B719" s="121" t="n"/>
      <c r="C719" s="19" t="n"/>
      <c r="D719" s="19" t="n"/>
      <c r="E719" s="122"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3.5" customHeight="1" s="844">
      <c r="A720" s="19" t="n"/>
      <c r="B720" s="121" t="n"/>
      <c r="C720" s="19" t="n"/>
      <c r="D720" s="19" t="n"/>
      <c r="E720" s="122"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3.5" customHeight="1" s="844">
      <c r="A721" s="19" t="n"/>
      <c r="B721" s="121" t="n"/>
      <c r="C721" s="19" t="n"/>
      <c r="D721" s="19" t="n"/>
      <c r="E721" s="122"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3.5" customHeight="1" s="844">
      <c r="A722" s="19" t="n"/>
      <c r="B722" s="121" t="n"/>
      <c r="C722" s="19" t="n"/>
      <c r="D722" s="19" t="n"/>
      <c r="E722" s="122"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3.5" customHeight="1" s="844">
      <c r="A723" s="19" t="n"/>
      <c r="B723" s="121" t="n"/>
      <c r="C723" s="19" t="n"/>
      <c r="D723" s="19" t="n"/>
      <c r="E723" s="122"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3.5" customHeight="1" s="844">
      <c r="A724" s="19" t="n"/>
      <c r="B724" s="121" t="n"/>
      <c r="C724" s="19" t="n"/>
      <c r="D724" s="19" t="n"/>
      <c r="E724" s="122"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3.5" customHeight="1" s="844">
      <c r="A725" s="19" t="n"/>
      <c r="B725" s="121" t="n"/>
      <c r="C725" s="19" t="n"/>
      <c r="D725" s="19" t="n"/>
      <c r="E725" s="122"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3.5" customHeight="1" s="844">
      <c r="A726" s="19" t="n"/>
      <c r="B726" s="121" t="n"/>
      <c r="C726" s="19" t="n"/>
      <c r="D726" s="19" t="n"/>
      <c r="E726" s="122"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3.5" customHeight="1" s="844">
      <c r="A727" s="19" t="n"/>
      <c r="B727" s="121" t="n"/>
      <c r="C727" s="19" t="n"/>
      <c r="D727" s="19" t="n"/>
      <c r="E727" s="122"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3.5" customHeight="1" s="844">
      <c r="A728" s="19" t="n"/>
      <c r="B728" s="121" t="n"/>
      <c r="C728" s="19" t="n"/>
      <c r="D728" s="19" t="n"/>
      <c r="E728" s="122"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3.5" customHeight="1" s="844">
      <c r="A729" s="19" t="n"/>
      <c r="B729" s="121" t="n"/>
      <c r="C729" s="19" t="n"/>
      <c r="D729" s="19" t="n"/>
      <c r="E729" s="122"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3.5" customHeight="1" s="844">
      <c r="A730" s="19" t="n"/>
      <c r="B730" s="121" t="n"/>
      <c r="C730" s="19" t="n"/>
      <c r="D730" s="19" t="n"/>
      <c r="E730" s="122"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3.5" customHeight="1" s="844">
      <c r="A731" s="19" t="n"/>
      <c r="B731" s="121" t="n"/>
      <c r="C731" s="19" t="n"/>
      <c r="D731" s="19" t="n"/>
      <c r="E731" s="122"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3.5" customHeight="1" s="844">
      <c r="A732" s="19" t="n"/>
      <c r="B732" s="121" t="n"/>
      <c r="C732" s="19" t="n"/>
      <c r="D732" s="19" t="n"/>
      <c r="E732" s="122"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3.5" customHeight="1" s="844">
      <c r="A733" s="19" t="n"/>
      <c r="B733" s="121" t="n"/>
      <c r="C733" s="19" t="n"/>
      <c r="D733" s="19" t="n"/>
      <c r="E733" s="122"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3.5" customHeight="1" s="844">
      <c r="A734" s="19" t="n"/>
      <c r="B734" s="121" t="n"/>
      <c r="C734" s="19" t="n"/>
      <c r="D734" s="19" t="n"/>
      <c r="E734" s="122"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3.5" customHeight="1" s="844">
      <c r="A735" s="19" t="n"/>
      <c r="B735" s="121" t="n"/>
      <c r="C735" s="19" t="n"/>
      <c r="D735" s="19" t="n"/>
      <c r="E735" s="122"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3.5" customHeight="1" s="844">
      <c r="A736" s="19" t="n"/>
      <c r="B736" s="121" t="n"/>
      <c r="C736" s="19" t="n"/>
      <c r="D736" s="19" t="n"/>
      <c r="E736" s="122"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3.5" customHeight="1" s="844">
      <c r="A737" s="19" t="n"/>
      <c r="B737" s="121" t="n"/>
      <c r="C737" s="19" t="n"/>
      <c r="D737" s="19" t="n"/>
      <c r="E737" s="122"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3.5" customHeight="1" s="844">
      <c r="A738" s="19" t="n"/>
      <c r="B738" s="121" t="n"/>
      <c r="C738" s="19" t="n"/>
      <c r="D738" s="19" t="n"/>
      <c r="E738" s="122"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3.5" customHeight="1" s="844">
      <c r="A739" s="19" t="n"/>
      <c r="B739" s="121" t="n"/>
      <c r="C739" s="19" t="n"/>
      <c r="D739" s="19" t="n"/>
      <c r="E739" s="122"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3.5" customHeight="1" s="844">
      <c r="A740" s="19" t="n"/>
      <c r="B740" s="121" t="n"/>
      <c r="C740" s="19" t="n"/>
      <c r="D740" s="19" t="n"/>
      <c r="E740" s="122"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3.5" customHeight="1" s="844">
      <c r="A741" s="19" t="n"/>
      <c r="B741" s="121" t="n"/>
      <c r="C741" s="19" t="n"/>
      <c r="D741" s="19" t="n"/>
      <c r="E741" s="122"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3.5" customHeight="1" s="844">
      <c r="A742" s="19" t="n"/>
      <c r="B742" s="121" t="n"/>
      <c r="C742" s="19" t="n"/>
      <c r="D742" s="19" t="n"/>
      <c r="E742" s="122"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3.5" customHeight="1" s="844">
      <c r="A743" s="19" t="n"/>
      <c r="B743" s="121" t="n"/>
      <c r="C743" s="19" t="n"/>
      <c r="D743" s="19" t="n"/>
      <c r="E743" s="122"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3.5" customHeight="1" s="844">
      <c r="A744" s="19" t="n"/>
      <c r="B744" s="121" t="n"/>
      <c r="C744" s="19" t="n"/>
      <c r="D744" s="19" t="n"/>
      <c r="E744" s="122"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3.5" customHeight="1" s="844">
      <c r="A745" s="19" t="n"/>
      <c r="B745" s="121" t="n"/>
      <c r="C745" s="19" t="n"/>
      <c r="D745" s="19" t="n"/>
      <c r="E745" s="122"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3.5" customHeight="1" s="844">
      <c r="A746" s="19" t="n"/>
      <c r="B746" s="121" t="n"/>
      <c r="C746" s="19" t="n"/>
      <c r="D746" s="19" t="n"/>
      <c r="E746" s="122"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3.5" customHeight="1" s="844">
      <c r="A747" s="19" t="n"/>
      <c r="B747" s="121" t="n"/>
      <c r="C747" s="19" t="n"/>
      <c r="D747" s="19" t="n"/>
      <c r="E747" s="122"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3.5" customHeight="1" s="844">
      <c r="A748" s="19" t="n"/>
      <c r="B748" s="121" t="n"/>
      <c r="C748" s="19" t="n"/>
      <c r="D748" s="19" t="n"/>
      <c r="E748" s="122"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3.5" customHeight="1" s="844">
      <c r="A749" s="19" t="n"/>
      <c r="B749" s="121" t="n"/>
      <c r="C749" s="19" t="n"/>
      <c r="D749" s="19" t="n"/>
      <c r="E749" s="122"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3.5" customHeight="1" s="844">
      <c r="A750" s="19" t="n"/>
      <c r="B750" s="121" t="n"/>
      <c r="C750" s="19" t="n"/>
      <c r="D750" s="19" t="n"/>
      <c r="E750" s="122"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3.5" customHeight="1" s="844">
      <c r="A751" s="19" t="n"/>
      <c r="B751" s="121" t="n"/>
      <c r="C751" s="19" t="n"/>
      <c r="D751" s="19" t="n"/>
      <c r="E751" s="122"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3.5" customHeight="1" s="844">
      <c r="A752" s="19" t="n"/>
      <c r="B752" s="121" t="n"/>
      <c r="C752" s="19" t="n"/>
      <c r="D752" s="19" t="n"/>
      <c r="E752" s="122"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3.5" customHeight="1" s="844">
      <c r="A753" s="19" t="n"/>
      <c r="B753" s="121" t="n"/>
      <c r="C753" s="19" t="n"/>
      <c r="D753" s="19" t="n"/>
      <c r="E753" s="122"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3.5" customHeight="1" s="844">
      <c r="A754" s="19" t="n"/>
      <c r="B754" s="121" t="n"/>
      <c r="C754" s="19" t="n"/>
      <c r="D754" s="19" t="n"/>
      <c r="E754" s="122"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3.5" customHeight="1" s="844">
      <c r="A755" s="19" t="n"/>
      <c r="B755" s="121" t="n"/>
      <c r="C755" s="19" t="n"/>
      <c r="D755" s="19" t="n"/>
      <c r="E755" s="122"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3.5" customHeight="1" s="844">
      <c r="A756" s="19" t="n"/>
      <c r="B756" s="121" t="n"/>
      <c r="C756" s="19" t="n"/>
      <c r="D756" s="19" t="n"/>
      <c r="E756" s="122"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3.5" customHeight="1" s="844">
      <c r="A757" s="19" t="n"/>
      <c r="B757" s="121" t="n"/>
      <c r="C757" s="19" t="n"/>
      <c r="D757" s="19" t="n"/>
      <c r="E757" s="122"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3.5" customHeight="1" s="844">
      <c r="A758" s="19" t="n"/>
      <c r="B758" s="121" t="n"/>
      <c r="C758" s="19" t="n"/>
      <c r="D758" s="19" t="n"/>
      <c r="E758" s="122"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3.5" customHeight="1" s="844">
      <c r="A759" s="19" t="n"/>
      <c r="B759" s="121" t="n"/>
      <c r="C759" s="19" t="n"/>
      <c r="D759" s="19" t="n"/>
      <c r="E759" s="122"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3.5" customHeight="1" s="844">
      <c r="A760" s="19" t="n"/>
      <c r="B760" s="121" t="n"/>
      <c r="C760" s="19" t="n"/>
      <c r="D760" s="19" t="n"/>
      <c r="E760" s="122"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3.5" customHeight="1" s="844">
      <c r="A761" s="19" t="n"/>
      <c r="B761" s="121" t="n"/>
      <c r="C761" s="19" t="n"/>
      <c r="D761" s="19" t="n"/>
      <c r="E761" s="122"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3.5" customHeight="1" s="844">
      <c r="A762" s="19" t="n"/>
      <c r="B762" s="121" t="n"/>
      <c r="C762" s="19" t="n"/>
      <c r="D762" s="19" t="n"/>
      <c r="E762" s="122"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3.5" customHeight="1" s="844">
      <c r="A763" s="19" t="n"/>
      <c r="B763" s="121" t="n"/>
      <c r="C763" s="19" t="n"/>
      <c r="D763" s="19" t="n"/>
      <c r="E763" s="122"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3.5" customHeight="1" s="844">
      <c r="A764" s="19" t="n"/>
      <c r="B764" s="121" t="n"/>
      <c r="C764" s="19" t="n"/>
      <c r="D764" s="19" t="n"/>
      <c r="E764" s="122"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3.5" customHeight="1" s="844">
      <c r="A765" s="19" t="n"/>
      <c r="B765" s="121" t="n"/>
      <c r="C765" s="19" t="n"/>
      <c r="D765" s="19" t="n"/>
      <c r="E765" s="122"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3.5" customHeight="1" s="844">
      <c r="A766" s="19" t="n"/>
      <c r="B766" s="121" t="n"/>
      <c r="C766" s="19" t="n"/>
      <c r="D766" s="19" t="n"/>
      <c r="E766" s="122"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3.5" customHeight="1" s="844">
      <c r="A767" s="19" t="n"/>
      <c r="B767" s="121" t="n"/>
      <c r="C767" s="19" t="n"/>
      <c r="D767" s="19" t="n"/>
      <c r="E767" s="122"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3.5" customHeight="1" s="844">
      <c r="A768" s="19" t="n"/>
      <c r="B768" s="121" t="n"/>
      <c r="C768" s="19" t="n"/>
      <c r="D768" s="19" t="n"/>
      <c r="E768" s="122"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3.5" customHeight="1" s="844">
      <c r="A769" s="19" t="n"/>
      <c r="B769" s="121" t="n"/>
      <c r="C769" s="19" t="n"/>
      <c r="D769" s="19" t="n"/>
      <c r="E769" s="122"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3.5" customHeight="1" s="844">
      <c r="A770" s="19" t="n"/>
      <c r="B770" s="121" t="n"/>
      <c r="C770" s="19" t="n"/>
      <c r="D770" s="19" t="n"/>
      <c r="E770" s="122"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3.5" customHeight="1" s="844">
      <c r="A771" s="19" t="n"/>
      <c r="B771" s="121" t="n"/>
      <c r="C771" s="19" t="n"/>
      <c r="D771" s="19" t="n"/>
      <c r="E771" s="122"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3.5" customHeight="1" s="844">
      <c r="A772" s="19" t="n"/>
      <c r="B772" s="121" t="n"/>
      <c r="C772" s="19" t="n"/>
      <c r="D772" s="19" t="n"/>
      <c r="E772" s="122"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3.5" customHeight="1" s="844">
      <c r="A773" s="19" t="n"/>
      <c r="B773" s="121" t="n"/>
      <c r="C773" s="19" t="n"/>
      <c r="D773" s="19" t="n"/>
      <c r="E773" s="122"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3.5" customHeight="1" s="844">
      <c r="A774" s="19" t="n"/>
      <c r="B774" s="121" t="n"/>
      <c r="C774" s="19" t="n"/>
      <c r="D774" s="19" t="n"/>
      <c r="E774" s="122"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3.5" customHeight="1" s="844">
      <c r="A775" s="19" t="n"/>
      <c r="B775" s="121" t="n"/>
      <c r="C775" s="19" t="n"/>
      <c r="D775" s="19" t="n"/>
      <c r="E775" s="122"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3.5" customHeight="1" s="844">
      <c r="A776" s="19" t="n"/>
      <c r="B776" s="121" t="n"/>
      <c r="C776" s="19" t="n"/>
      <c r="D776" s="19" t="n"/>
      <c r="E776" s="122"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3.5" customHeight="1" s="844">
      <c r="A777" s="19" t="n"/>
      <c r="B777" s="121" t="n"/>
      <c r="C777" s="19" t="n"/>
      <c r="D777" s="19" t="n"/>
      <c r="E777" s="122"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3.5" customHeight="1" s="844">
      <c r="A778" s="19" t="n"/>
      <c r="B778" s="121" t="n"/>
      <c r="C778" s="19" t="n"/>
      <c r="D778" s="19" t="n"/>
      <c r="E778" s="122"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3.5" customHeight="1" s="844">
      <c r="A779" s="19" t="n"/>
      <c r="B779" s="121" t="n"/>
      <c r="C779" s="19" t="n"/>
      <c r="D779" s="19" t="n"/>
      <c r="E779" s="122"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3.5" customHeight="1" s="844">
      <c r="A780" s="19" t="n"/>
      <c r="B780" s="121" t="n"/>
      <c r="C780" s="19" t="n"/>
      <c r="D780" s="19" t="n"/>
      <c r="E780" s="122"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3.5" customHeight="1" s="844">
      <c r="A781" s="19" t="n"/>
      <c r="B781" s="121" t="n"/>
      <c r="C781" s="19" t="n"/>
      <c r="D781" s="19" t="n"/>
      <c r="E781" s="122"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3.5" customHeight="1" s="844">
      <c r="A782" s="19" t="n"/>
      <c r="B782" s="121" t="n"/>
      <c r="C782" s="19" t="n"/>
      <c r="D782" s="19" t="n"/>
      <c r="E782" s="122"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3.5" customHeight="1" s="844">
      <c r="A783" s="19" t="n"/>
      <c r="B783" s="121" t="n"/>
      <c r="C783" s="19" t="n"/>
      <c r="D783" s="19" t="n"/>
      <c r="E783" s="122"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3.5" customHeight="1" s="844">
      <c r="A784" s="19" t="n"/>
      <c r="B784" s="121" t="n"/>
      <c r="C784" s="19" t="n"/>
      <c r="D784" s="19" t="n"/>
      <c r="E784" s="122"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3.5" customHeight="1" s="844">
      <c r="A785" s="19" t="n"/>
      <c r="B785" s="121" t="n"/>
      <c r="C785" s="19" t="n"/>
      <c r="D785" s="19" t="n"/>
      <c r="E785" s="122"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3.5" customHeight="1" s="844">
      <c r="A786" s="19" t="n"/>
      <c r="B786" s="121" t="n"/>
      <c r="C786" s="19" t="n"/>
      <c r="D786" s="19" t="n"/>
      <c r="E786" s="122"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3.5" customHeight="1" s="844">
      <c r="A787" s="19" t="n"/>
      <c r="B787" s="121" t="n"/>
      <c r="C787" s="19" t="n"/>
      <c r="D787" s="19" t="n"/>
      <c r="E787" s="122"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3.5" customHeight="1" s="844">
      <c r="A788" s="19" t="n"/>
      <c r="B788" s="121" t="n"/>
      <c r="C788" s="19" t="n"/>
      <c r="D788" s="19" t="n"/>
      <c r="E788" s="122"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3.5" customHeight="1" s="844">
      <c r="A789" s="19" t="n"/>
      <c r="B789" s="121" t="n"/>
      <c r="C789" s="19" t="n"/>
      <c r="D789" s="19" t="n"/>
      <c r="E789" s="122"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3.5" customHeight="1" s="844">
      <c r="A790" s="19" t="n"/>
      <c r="B790" s="121" t="n"/>
      <c r="C790" s="19" t="n"/>
      <c r="D790" s="19" t="n"/>
      <c r="E790" s="122"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3.5" customHeight="1" s="844">
      <c r="A791" s="19" t="n"/>
      <c r="B791" s="121" t="n"/>
      <c r="C791" s="19" t="n"/>
      <c r="D791" s="19" t="n"/>
      <c r="E791" s="122"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3.5" customHeight="1" s="844">
      <c r="A792" s="19" t="n"/>
      <c r="B792" s="121" t="n"/>
      <c r="C792" s="19" t="n"/>
      <c r="D792" s="19" t="n"/>
      <c r="E792" s="122"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3.5" customHeight="1" s="844">
      <c r="A793" s="19" t="n"/>
      <c r="B793" s="121" t="n"/>
      <c r="C793" s="19" t="n"/>
      <c r="D793" s="19" t="n"/>
      <c r="E793" s="122"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3.5" customHeight="1" s="844">
      <c r="A794" s="19" t="n"/>
      <c r="B794" s="121" t="n"/>
      <c r="C794" s="19" t="n"/>
      <c r="D794" s="19" t="n"/>
      <c r="E794" s="122"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3.5" customHeight="1" s="844">
      <c r="A795" s="19" t="n"/>
      <c r="B795" s="121" t="n"/>
      <c r="C795" s="19" t="n"/>
      <c r="D795" s="19" t="n"/>
      <c r="E795" s="122"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3.5" customHeight="1" s="844">
      <c r="A796" s="19" t="n"/>
      <c r="B796" s="121" t="n"/>
      <c r="C796" s="19" t="n"/>
      <c r="D796" s="19" t="n"/>
      <c r="E796" s="122"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3.5" customHeight="1" s="844">
      <c r="A797" s="19" t="n"/>
      <c r="B797" s="121" t="n"/>
      <c r="C797" s="19" t="n"/>
      <c r="D797" s="19" t="n"/>
      <c r="E797" s="122"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3.5" customHeight="1" s="844">
      <c r="A798" s="19" t="n"/>
      <c r="B798" s="121" t="n"/>
      <c r="C798" s="19" t="n"/>
      <c r="D798" s="19" t="n"/>
      <c r="E798" s="122"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3.5" customHeight="1" s="844">
      <c r="A799" s="19" t="n"/>
      <c r="B799" s="121" t="n"/>
      <c r="C799" s="19" t="n"/>
      <c r="D799" s="19" t="n"/>
      <c r="E799" s="122"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3.5" customHeight="1" s="844">
      <c r="A800" s="19" t="n"/>
      <c r="B800" s="121" t="n"/>
      <c r="C800" s="19" t="n"/>
      <c r="D800" s="19" t="n"/>
      <c r="E800" s="122"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3.5" customHeight="1" s="844">
      <c r="A801" s="19" t="n"/>
      <c r="B801" s="121" t="n"/>
      <c r="C801" s="19" t="n"/>
      <c r="D801" s="19" t="n"/>
      <c r="E801" s="122"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3.5" customHeight="1" s="844">
      <c r="A802" s="19" t="n"/>
      <c r="B802" s="121" t="n"/>
      <c r="C802" s="19" t="n"/>
      <c r="D802" s="19" t="n"/>
      <c r="E802" s="122"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3.5" customHeight="1" s="844">
      <c r="A803" s="19" t="n"/>
      <c r="B803" s="121" t="n"/>
      <c r="C803" s="19" t="n"/>
      <c r="D803" s="19" t="n"/>
      <c r="E803" s="122"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3.5" customHeight="1" s="844">
      <c r="A804" s="19" t="n"/>
      <c r="B804" s="121" t="n"/>
      <c r="C804" s="19" t="n"/>
      <c r="D804" s="19" t="n"/>
      <c r="E804" s="122"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3.5" customHeight="1" s="844">
      <c r="A805" s="19" t="n"/>
      <c r="B805" s="121" t="n"/>
      <c r="C805" s="19" t="n"/>
      <c r="D805" s="19" t="n"/>
      <c r="E805" s="122"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3.5" customHeight="1" s="844">
      <c r="A806" s="19" t="n"/>
      <c r="B806" s="121" t="n"/>
      <c r="C806" s="19" t="n"/>
      <c r="D806" s="19" t="n"/>
      <c r="E806" s="122"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3.5" customHeight="1" s="844">
      <c r="A807" s="19" t="n"/>
      <c r="B807" s="121" t="n"/>
      <c r="C807" s="19" t="n"/>
      <c r="D807" s="19" t="n"/>
      <c r="E807" s="122"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3.5" customHeight="1" s="844">
      <c r="A808" s="19" t="n"/>
      <c r="B808" s="121" t="n"/>
      <c r="C808" s="19" t="n"/>
      <c r="D808" s="19" t="n"/>
      <c r="E808" s="122"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3.5" customHeight="1" s="844">
      <c r="A809" s="19" t="n"/>
      <c r="B809" s="121" t="n"/>
      <c r="C809" s="19" t="n"/>
      <c r="D809" s="19" t="n"/>
      <c r="E809" s="122"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3.5" customHeight="1" s="844">
      <c r="A810" s="19" t="n"/>
      <c r="B810" s="121" t="n"/>
      <c r="C810" s="19" t="n"/>
      <c r="D810" s="19" t="n"/>
      <c r="E810" s="122"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3.5" customHeight="1" s="844">
      <c r="A811" s="19" t="n"/>
      <c r="B811" s="121" t="n"/>
      <c r="C811" s="19" t="n"/>
      <c r="D811" s="19" t="n"/>
      <c r="E811" s="122"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3.5" customHeight="1" s="844">
      <c r="A812" s="19" t="n"/>
      <c r="B812" s="121" t="n"/>
      <c r="C812" s="19" t="n"/>
      <c r="D812" s="19" t="n"/>
      <c r="E812" s="122"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3.5" customHeight="1" s="844">
      <c r="A813" s="19" t="n"/>
      <c r="B813" s="121" t="n"/>
      <c r="C813" s="19" t="n"/>
      <c r="D813" s="19" t="n"/>
      <c r="E813" s="122"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3.5" customHeight="1" s="844">
      <c r="A814" s="19" t="n"/>
      <c r="B814" s="121" t="n"/>
      <c r="C814" s="19" t="n"/>
      <c r="D814" s="19" t="n"/>
      <c r="E814" s="122"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3.5" customHeight="1" s="844">
      <c r="A815" s="19" t="n"/>
      <c r="B815" s="121" t="n"/>
      <c r="C815" s="19" t="n"/>
      <c r="D815" s="19" t="n"/>
      <c r="E815" s="122"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3.5" customHeight="1" s="844">
      <c r="A816" s="19" t="n"/>
      <c r="B816" s="121" t="n"/>
      <c r="C816" s="19" t="n"/>
      <c r="D816" s="19" t="n"/>
      <c r="E816" s="122"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3.5" customHeight="1" s="844">
      <c r="A817" s="19" t="n"/>
      <c r="B817" s="121" t="n"/>
      <c r="C817" s="19" t="n"/>
      <c r="D817" s="19" t="n"/>
      <c r="E817" s="122"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3.5" customHeight="1" s="844">
      <c r="A818" s="19" t="n"/>
      <c r="B818" s="121" t="n"/>
      <c r="C818" s="19" t="n"/>
      <c r="D818" s="19" t="n"/>
      <c r="E818" s="122"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3.5" customHeight="1" s="844">
      <c r="A819" s="19" t="n"/>
      <c r="B819" s="121" t="n"/>
      <c r="C819" s="19" t="n"/>
      <c r="D819" s="19" t="n"/>
      <c r="E819" s="122"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3.5" customHeight="1" s="844">
      <c r="A820" s="19" t="n"/>
      <c r="B820" s="121" t="n"/>
      <c r="C820" s="19" t="n"/>
      <c r="D820" s="19" t="n"/>
      <c r="E820" s="122"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3.5" customHeight="1" s="844">
      <c r="A821" s="19" t="n"/>
      <c r="B821" s="121" t="n"/>
      <c r="C821" s="19" t="n"/>
      <c r="D821" s="19" t="n"/>
      <c r="E821" s="122"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3.5" customHeight="1" s="844">
      <c r="A822" s="19" t="n"/>
      <c r="B822" s="121" t="n"/>
      <c r="C822" s="19" t="n"/>
      <c r="D822" s="19" t="n"/>
      <c r="E822" s="122"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3.5" customHeight="1" s="844">
      <c r="A823" s="19" t="n"/>
      <c r="B823" s="121" t="n"/>
      <c r="C823" s="19" t="n"/>
      <c r="D823" s="19" t="n"/>
      <c r="E823" s="122"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3.5" customHeight="1" s="844">
      <c r="A824" s="19" t="n"/>
      <c r="B824" s="121" t="n"/>
      <c r="C824" s="19" t="n"/>
      <c r="D824" s="19" t="n"/>
      <c r="E824" s="122"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3.5" customHeight="1" s="844">
      <c r="A825" s="19" t="n"/>
      <c r="B825" s="121" t="n"/>
      <c r="C825" s="19" t="n"/>
      <c r="D825" s="19" t="n"/>
      <c r="E825" s="122"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3.5" customHeight="1" s="844">
      <c r="A826" s="19" t="n"/>
      <c r="B826" s="121" t="n"/>
      <c r="C826" s="19" t="n"/>
      <c r="D826" s="19" t="n"/>
      <c r="E826" s="122"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3.5" customHeight="1" s="844">
      <c r="A827" s="19" t="n"/>
      <c r="B827" s="121" t="n"/>
      <c r="C827" s="19" t="n"/>
      <c r="D827" s="19" t="n"/>
      <c r="E827" s="122"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3.5" customHeight="1" s="844">
      <c r="A828" s="19" t="n"/>
      <c r="B828" s="121" t="n"/>
      <c r="C828" s="19" t="n"/>
      <c r="D828" s="19" t="n"/>
      <c r="E828" s="122"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3.5" customHeight="1" s="844">
      <c r="A829" s="19" t="n"/>
      <c r="B829" s="121" t="n"/>
      <c r="C829" s="19" t="n"/>
      <c r="D829" s="19" t="n"/>
      <c r="E829" s="122"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3.5" customHeight="1" s="844">
      <c r="A830" s="19" t="n"/>
      <c r="B830" s="121" t="n"/>
      <c r="C830" s="19" t="n"/>
      <c r="D830" s="19" t="n"/>
      <c r="E830" s="122"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3.5" customHeight="1" s="844">
      <c r="A831" s="19" t="n"/>
      <c r="B831" s="121" t="n"/>
      <c r="C831" s="19" t="n"/>
      <c r="D831" s="19" t="n"/>
      <c r="E831" s="122"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3.5" customHeight="1" s="844">
      <c r="A832" s="19" t="n"/>
      <c r="B832" s="121" t="n"/>
      <c r="C832" s="19" t="n"/>
      <c r="D832" s="19" t="n"/>
      <c r="E832" s="122"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3.5" customHeight="1" s="844">
      <c r="A833" s="19" t="n"/>
      <c r="B833" s="121" t="n"/>
      <c r="C833" s="19" t="n"/>
      <c r="D833" s="19" t="n"/>
      <c r="E833" s="122"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3.5" customHeight="1" s="844">
      <c r="A834" s="19" t="n"/>
      <c r="B834" s="121" t="n"/>
      <c r="C834" s="19" t="n"/>
      <c r="D834" s="19" t="n"/>
      <c r="E834" s="122"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3.5" customHeight="1" s="844">
      <c r="A835" s="19" t="n"/>
      <c r="B835" s="121" t="n"/>
      <c r="C835" s="19" t="n"/>
      <c r="D835" s="19" t="n"/>
      <c r="E835" s="122"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3.5" customHeight="1" s="844">
      <c r="A836" s="19" t="n"/>
      <c r="B836" s="121" t="n"/>
      <c r="C836" s="19" t="n"/>
      <c r="D836" s="19" t="n"/>
      <c r="E836" s="122"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3.5" customHeight="1" s="844">
      <c r="A837" s="19" t="n"/>
      <c r="B837" s="121" t="n"/>
      <c r="C837" s="19" t="n"/>
      <c r="D837" s="19" t="n"/>
      <c r="E837" s="122"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3.5" customHeight="1" s="844">
      <c r="A838" s="19" t="n"/>
      <c r="B838" s="121" t="n"/>
      <c r="C838" s="19" t="n"/>
      <c r="D838" s="19" t="n"/>
      <c r="E838" s="122"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3.5" customHeight="1" s="844">
      <c r="A839" s="19" t="n"/>
      <c r="B839" s="121" t="n"/>
      <c r="C839" s="19" t="n"/>
      <c r="D839" s="19" t="n"/>
      <c r="E839" s="122"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3.5" customHeight="1" s="844">
      <c r="A840" s="19" t="n"/>
      <c r="B840" s="121" t="n"/>
      <c r="C840" s="19" t="n"/>
      <c r="D840" s="19" t="n"/>
      <c r="E840" s="122"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3.5" customHeight="1" s="844">
      <c r="A841" s="19" t="n"/>
      <c r="B841" s="121" t="n"/>
      <c r="C841" s="19" t="n"/>
      <c r="D841" s="19" t="n"/>
      <c r="E841" s="122"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3.5" customHeight="1" s="844">
      <c r="A842" s="19" t="n"/>
      <c r="B842" s="121" t="n"/>
      <c r="C842" s="19" t="n"/>
      <c r="D842" s="19" t="n"/>
      <c r="E842" s="122"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3.5" customHeight="1" s="844">
      <c r="A843" s="19" t="n"/>
      <c r="B843" s="121" t="n"/>
      <c r="C843" s="19" t="n"/>
      <c r="D843" s="19" t="n"/>
      <c r="E843" s="122"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3.5" customHeight="1" s="844">
      <c r="A844" s="19" t="n"/>
      <c r="B844" s="121" t="n"/>
      <c r="C844" s="19" t="n"/>
      <c r="D844" s="19" t="n"/>
      <c r="E844" s="122"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3.5" customHeight="1" s="844">
      <c r="A845" s="19" t="n"/>
      <c r="B845" s="121" t="n"/>
      <c r="C845" s="19" t="n"/>
      <c r="D845" s="19" t="n"/>
      <c r="E845" s="122"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3.5" customHeight="1" s="844">
      <c r="A846" s="19" t="n"/>
      <c r="B846" s="121" t="n"/>
      <c r="C846" s="19" t="n"/>
      <c r="D846" s="19" t="n"/>
      <c r="E846" s="122"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3.5" customHeight="1" s="844">
      <c r="A847" s="19" t="n"/>
      <c r="B847" s="121" t="n"/>
      <c r="C847" s="19" t="n"/>
      <c r="D847" s="19" t="n"/>
      <c r="E847" s="122"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3.5" customHeight="1" s="844">
      <c r="A848" s="19" t="n"/>
      <c r="B848" s="121" t="n"/>
      <c r="C848" s="19" t="n"/>
      <c r="D848" s="19" t="n"/>
      <c r="E848" s="122"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3.5" customHeight="1" s="844">
      <c r="A849" s="19" t="n"/>
      <c r="B849" s="121" t="n"/>
      <c r="C849" s="19" t="n"/>
      <c r="D849" s="19" t="n"/>
      <c r="E849" s="122"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3.5" customHeight="1" s="844">
      <c r="A850" s="19" t="n"/>
      <c r="B850" s="121" t="n"/>
      <c r="C850" s="19" t="n"/>
      <c r="D850" s="19" t="n"/>
      <c r="E850" s="122"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3.5" customHeight="1" s="844">
      <c r="A851" s="19" t="n"/>
      <c r="B851" s="121" t="n"/>
      <c r="C851" s="19" t="n"/>
      <c r="D851" s="19" t="n"/>
      <c r="E851" s="122"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3.5" customHeight="1" s="844">
      <c r="A852" s="19" t="n"/>
      <c r="B852" s="121" t="n"/>
      <c r="C852" s="19" t="n"/>
      <c r="D852" s="19" t="n"/>
      <c r="E852" s="122"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3.5" customHeight="1" s="844">
      <c r="A853" s="19" t="n"/>
      <c r="B853" s="121" t="n"/>
      <c r="C853" s="19" t="n"/>
      <c r="D853" s="19" t="n"/>
      <c r="E853" s="122"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3.5" customHeight="1" s="844">
      <c r="A854" s="19" t="n"/>
      <c r="B854" s="121" t="n"/>
      <c r="C854" s="19" t="n"/>
      <c r="D854" s="19" t="n"/>
      <c r="E854" s="122"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3.5" customHeight="1" s="844">
      <c r="A855" s="19" t="n"/>
      <c r="B855" s="121" t="n"/>
      <c r="C855" s="19" t="n"/>
      <c r="D855" s="19" t="n"/>
      <c r="E855" s="122"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3.5" customHeight="1" s="844">
      <c r="A856" s="19" t="n"/>
      <c r="B856" s="121" t="n"/>
      <c r="C856" s="19" t="n"/>
      <c r="D856" s="19" t="n"/>
      <c r="E856" s="122"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3.5" customHeight="1" s="844">
      <c r="A857" s="19" t="n"/>
      <c r="B857" s="121" t="n"/>
      <c r="C857" s="19" t="n"/>
      <c r="D857" s="19" t="n"/>
      <c r="E857" s="122"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3.5" customHeight="1" s="844">
      <c r="A858" s="19" t="n"/>
      <c r="B858" s="121" t="n"/>
      <c r="C858" s="19" t="n"/>
      <c r="D858" s="19" t="n"/>
      <c r="E858" s="122"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3.5" customHeight="1" s="844">
      <c r="A859" s="19" t="n"/>
      <c r="B859" s="121" t="n"/>
      <c r="C859" s="19" t="n"/>
      <c r="D859" s="19" t="n"/>
      <c r="E859" s="122"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3.5" customHeight="1" s="844">
      <c r="A860" s="19" t="n"/>
      <c r="B860" s="121" t="n"/>
      <c r="C860" s="19" t="n"/>
      <c r="D860" s="19" t="n"/>
      <c r="E860" s="122"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3.5" customHeight="1" s="844">
      <c r="A861" s="19" t="n"/>
      <c r="B861" s="121" t="n"/>
      <c r="C861" s="19" t="n"/>
      <c r="D861" s="19" t="n"/>
      <c r="E861" s="122"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3.5" customHeight="1" s="844">
      <c r="A862" s="19" t="n"/>
      <c r="B862" s="121" t="n"/>
      <c r="C862" s="19" t="n"/>
      <c r="D862" s="19" t="n"/>
      <c r="E862" s="122"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3.5" customHeight="1" s="844">
      <c r="A863" s="19" t="n"/>
      <c r="B863" s="121" t="n"/>
      <c r="C863" s="19" t="n"/>
      <c r="D863" s="19" t="n"/>
      <c r="E863" s="122"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3.5" customHeight="1" s="844">
      <c r="A864" s="19" t="n"/>
      <c r="B864" s="121" t="n"/>
      <c r="C864" s="19" t="n"/>
      <c r="D864" s="19" t="n"/>
      <c r="E864" s="122"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3.5" customHeight="1" s="844">
      <c r="A865" s="19" t="n"/>
      <c r="B865" s="121" t="n"/>
      <c r="C865" s="19" t="n"/>
      <c r="D865" s="19" t="n"/>
      <c r="E865" s="122"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3.5" customHeight="1" s="844">
      <c r="A866" s="19" t="n"/>
      <c r="B866" s="121" t="n"/>
      <c r="C866" s="19" t="n"/>
      <c r="D866" s="19" t="n"/>
      <c r="E866" s="122"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3.5" customHeight="1" s="844">
      <c r="A867" s="19" t="n"/>
      <c r="B867" s="121" t="n"/>
      <c r="C867" s="19" t="n"/>
      <c r="D867" s="19" t="n"/>
      <c r="E867" s="122"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3.5" customHeight="1" s="844">
      <c r="A868" s="19" t="n"/>
      <c r="B868" s="121" t="n"/>
      <c r="C868" s="19" t="n"/>
      <c r="D868" s="19" t="n"/>
      <c r="E868" s="122"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3.5" customHeight="1" s="844">
      <c r="A869" s="19" t="n"/>
      <c r="B869" s="121" t="n"/>
      <c r="C869" s="19" t="n"/>
      <c r="D869" s="19" t="n"/>
      <c r="E869" s="122"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3.5" customHeight="1" s="844">
      <c r="A870" s="19" t="n"/>
      <c r="B870" s="121" t="n"/>
      <c r="C870" s="19" t="n"/>
      <c r="D870" s="19" t="n"/>
      <c r="E870" s="122"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3.5" customHeight="1" s="844">
      <c r="A871" s="19" t="n"/>
      <c r="B871" s="121" t="n"/>
      <c r="C871" s="19" t="n"/>
      <c r="D871" s="19" t="n"/>
      <c r="E871" s="122"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3.5" customHeight="1" s="844">
      <c r="A872" s="19" t="n"/>
      <c r="B872" s="121" t="n"/>
      <c r="C872" s="19" t="n"/>
      <c r="D872" s="19" t="n"/>
      <c r="E872" s="122"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3.5" customHeight="1" s="844">
      <c r="A873" s="19" t="n"/>
      <c r="B873" s="121" t="n"/>
      <c r="C873" s="19" t="n"/>
      <c r="D873" s="19" t="n"/>
      <c r="E873" s="122"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3.5" customHeight="1" s="844">
      <c r="A874" s="19" t="n"/>
      <c r="B874" s="121" t="n"/>
      <c r="C874" s="19" t="n"/>
      <c r="D874" s="19" t="n"/>
      <c r="E874" s="122"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3.5" customHeight="1" s="844">
      <c r="A875" s="19" t="n"/>
      <c r="B875" s="121" t="n"/>
      <c r="C875" s="19" t="n"/>
      <c r="D875" s="19" t="n"/>
      <c r="E875" s="122"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3.5" customHeight="1" s="844">
      <c r="A876" s="19" t="n"/>
      <c r="B876" s="121" t="n"/>
      <c r="C876" s="19" t="n"/>
      <c r="D876" s="19" t="n"/>
      <c r="E876" s="122"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3.5" customHeight="1" s="844">
      <c r="A877" s="19" t="n"/>
      <c r="B877" s="121" t="n"/>
      <c r="C877" s="19" t="n"/>
      <c r="D877" s="19" t="n"/>
      <c r="E877" s="122"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3.5" customHeight="1" s="844">
      <c r="A878" s="19" t="n"/>
      <c r="B878" s="121" t="n"/>
      <c r="C878" s="19" t="n"/>
      <c r="D878" s="19" t="n"/>
      <c r="E878" s="122"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3.5" customHeight="1" s="844">
      <c r="A879" s="19" t="n"/>
      <c r="B879" s="121" t="n"/>
      <c r="C879" s="19" t="n"/>
      <c r="D879" s="19" t="n"/>
      <c r="E879" s="122"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3.5" customHeight="1" s="844">
      <c r="A880" s="19" t="n"/>
      <c r="B880" s="121" t="n"/>
      <c r="C880" s="19" t="n"/>
      <c r="D880" s="19" t="n"/>
      <c r="E880" s="122"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3.5" customHeight="1" s="844">
      <c r="A881" s="19" t="n"/>
      <c r="B881" s="121" t="n"/>
      <c r="C881" s="19" t="n"/>
      <c r="D881" s="19" t="n"/>
      <c r="E881" s="122"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3.5" customHeight="1" s="844">
      <c r="A882" s="19" t="n"/>
      <c r="B882" s="121" t="n"/>
      <c r="C882" s="19" t="n"/>
      <c r="D882" s="19" t="n"/>
      <c r="E882" s="122"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3.5" customHeight="1" s="844">
      <c r="A883" s="19" t="n"/>
      <c r="B883" s="121" t="n"/>
      <c r="C883" s="19" t="n"/>
      <c r="D883" s="19" t="n"/>
      <c r="E883" s="122"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3.5" customHeight="1" s="844">
      <c r="A884" s="19" t="n"/>
      <c r="B884" s="121" t="n"/>
      <c r="C884" s="19" t="n"/>
      <c r="D884" s="19" t="n"/>
      <c r="E884" s="122"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3.5" customHeight="1" s="844">
      <c r="A885" s="19" t="n"/>
      <c r="B885" s="121" t="n"/>
      <c r="C885" s="19" t="n"/>
      <c r="D885" s="19" t="n"/>
      <c r="E885" s="122"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3.5" customHeight="1" s="844">
      <c r="A886" s="19" t="n"/>
      <c r="B886" s="121" t="n"/>
      <c r="C886" s="19" t="n"/>
      <c r="D886" s="19" t="n"/>
      <c r="E886" s="122"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3.5" customHeight="1" s="844">
      <c r="A887" s="19" t="n"/>
      <c r="B887" s="121" t="n"/>
      <c r="C887" s="19" t="n"/>
      <c r="D887" s="19" t="n"/>
      <c r="E887" s="122"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3.5" customHeight="1" s="844">
      <c r="A888" s="19" t="n"/>
      <c r="B888" s="121" t="n"/>
      <c r="C888" s="19" t="n"/>
      <c r="D888" s="19" t="n"/>
      <c r="E888" s="122"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3.5" customHeight="1" s="844">
      <c r="A889" s="19" t="n"/>
      <c r="B889" s="121" t="n"/>
      <c r="C889" s="19" t="n"/>
      <c r="D889" s="19" t="n"/>
      <c r="E889" s="122"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3.5" customHeight="1" s="844">
      <c r="A890" s="19" t="n"/>
      <c r="B890" s="121" t="n"/>
      <c r="C890" s="19" t="n"/>
      <c r="D890" s="19" t="n"/>
      <c r="E890" s="122"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3.5" customHeight="1" s="844">
      <c r="A891" s="19" t="n"/>
      <c r="B891" s="121" t="n"/>
      <c r="C891" s="19" t="n"/>
      <c r="D891" s="19" t="n"/>
      <c r="E891" s="122"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3.5" customHeight="1" s="844">
      <c r="A892" s="19" t="n"/>
      <c r="B892" s="121" t="n"/>
      <c r="C892" s="19" t="n"/>
      <c r="D892" s="19" t="n"/>
      <c r="E892" s="122"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3.5" customHeight="1" s="844">
      <c r="A893" s="19" t="n"/>
      <c r="B893" s="121" t="n"/>
      <c r="C893" s="19" t="n"/>
      <c r="D893" s="19" t="n"/>
      <c r="E893" s="122"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3.5" customHeight="1" s="844">
      <c r="A894" s="19" t="n"/>
      <c r="B894" s="121" t="n"/>
      <c r="C894" s="19" t="n"/>
      <c r="D894" s="19" t="n"/>
      <c r="E894" s="122"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3.5" customHeight="1" s="844">
      <c r="A895" s="19" t="n"/>
      <c r="B895" s="121" t="n"/>
      <c r="C895" s="19" t="n"/>
      <c r="D895" s="19" t="n"/>
      <c r="E895" s="122"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3.5" customHeight="1" s="844">
      <c r="A896" s="19" t="n"/>
      <c r="B896" s="121" t="n"/>
      <c r="C896" s="19" t="n"/>
      <c r="D896" s="19" t="n"/>
      <c r="E896" s="122"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3.5" customHeight="1" s="844">
      <c r="A897" s="19" t="n"/>
      <c r="B897" s="121" t="n"/>
      <c r="C897" s="19" t="n"/>
      <c r="D897" s="19" t="n"/>
      <c r="E897" s="122"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3.5" customHeight="1" s="844">
      <c r="A898" s="19" t="n"/>
      <c r="B898" s="121" t="n"/>
      <c r="C898" s="19" t="n"/>
      <c r="D898" s="19" t="n"/>
      <c r="E898" s="122"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3.5" customHeight="1" s="844">
      <c r="A899" s="19" t="n"/>
      <c r="B899" s="121" t="n"/>
      <c r="C899" s="19" t="n"/>
      <c r="D899" s="19" t="n"/>
      <c r="E899" s="122"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3.5" customHeight="1" s="844">
      <c r="A900" s="19" t="n"/>
      <c r="B900" s="121" t="n"/>
      <c r="C900" s="19" t="n"/>
      <c r="D900" s="19" t="n"/>
      <c r="E900" s="122"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3.5" customHeight="1" s="844">
      <c r="A901" s="19" t="n"/>
      <c r="B901" s="121" t="n"/>
      <c r="C901" s="19" t="n"/>
      <c r="D901" s="19" t="n"/>
      <c r="E901" s="122"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3.5" customHeight="1" s="844">
      <c r="A902" s="19" t="n"/>
      <c r="B902" s="121" t="n"/>
      <c r="C902" s="19" t="n"/>
      <c r="D902" s="19" t="n"/>
      <c r="E902" s="122"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3.5" customHeight="1" s="844">
      <c r="A903" s="19" t="n"/>
      <c r="B903" s="121" t="n"/>
      <c r="C903" s="19" t="n"/>
      <c r="D903" s="19" t="n"/>
      <c r="E903" s="122"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3.5" customHeight="1" s="844">
      <c r="A904" s="19" t="n"/>
      <c r="B904" s="121" t="n"/>
      <c r="C904" s="19" t="n"/>
      <c r="D904" s="19" t="n"/>
      <c r="E904" s="122"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3.5" customHeight="1" s="844">
      <c r="A905" s="19" t="n"/>
      <c r="B905" s="121" t="n"/>
      <c r="C905" s="19" t="n"/>
      <c r="D905" s="19" t="n"/>
      <c r="E905" s="122"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3.5" customHeight="1" s="844">
      <c r="A906" s="19" t="n"/>
      <c r="B906" s="121" t="n"/>
      <c r="C906" s="19" t="n"/>
      <c r="D906" s="19" t="n"/>
      <c r="E906" s="122"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3.5" customHeight="1" s="844">
      <c r="A907" s="19" t="n"/>
      <c r="B907" s="121" t="n"/>
      <c r="C907" s="19" t="n"/>
      <c r="D907" s="19" t="n"/>
      <c r="E907" s="122"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3.5" customHeight="1" s="844">
      <c r="A908" s="19" t="n"/>
      <c r="B908" s="121" t="n"/>
      <c r="C908" s="19" t="n"/>
      <c r="D908" s="19" t="n"/>
      <c r="E908" s="122"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3.5" customHeight="1" s="844">
      <c r="A909" s="19" t="n"/>
      <c r="B909" s="121" t="n"/>
      <c r="C909" s="19" t="n"/>
      <c r="D909" s="19" t="n"/>
      <c r="E909" s="122"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3.5" customHeight="1" s="844">
      <c r="A910" s="19" t="n"/>
      <c r="B910" s="121" t="n"/>
      <c r="C910" s="19" t="n"/>
      <c r="D910" s="19" t="n"/>
      <c r="E910" s="122"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3.5" customHeight="1" s="844">
      <c r="A911" s="19" t="n"/>
      <c r="B911" s="121" t="n"/>
      <c r="C911" s="19" t="n"/>
      <c r="D911" s="19" t="n"/>
      <c r="E911" s="122"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3.5" customHeight="1" s="844">
      <c r="A912" s="19" t="n"/>
      <c r="B912" s="121" t="n"/>
      <c r="C912" s="19" t="n"/>
      <c r="D912" s="19" t="n"/>
      <c r="E912" s="122"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3.5" customHeight="1" s="844">
      <c r="A913" s="19" t="n"/>
      <c r="B913" s="121" t="n"/>
      <c r="C913" s="19" t="n"/>
      <c r="D913" s="19" t="n"/>
      <c r="E913" s="122"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3.5" customHeight="1" s="844">
      <c r="A914" s="19" t="n"/>
      <c r="B914" s="121" t="n"/>
      <c r="C914" s="19" t="n"/>
      <c r="D914" s="19" t="n"/>
      <c r="E914" s="122"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3.5" customHeight="1" s="844">
      <c r="A915" s="19" t="n"/>
      <c r="B915" s="121" t="n"/>
      <c r="C915" s="19" t="n"/>
      <c r="D915" s="19" t="n"/>
      <c r="E915" s="122"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3.5" customHeight="1" s="844">
      <c r="A916" s="19" t="n"/>
      <c r="B916" s="121" t="n"/>
      <c r="C916" s="19" t="n"/>
      <c r="D916" s="19" t="n"/>
      <c r="E916" s="122"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3.5" customHeight="1" s="844">
      <c r="A917" s="19" t="n"/>
      <c r="B917" s="121" t="n"/>
      <c r="C917" s="19" t="n"/>
      <c r="D917" s="19" t="n"/>
      <c r="E917" s="122"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3.5" customHeight="1" s="844">
      <c r="A918" s="19" t="n"/>
      <c r="B918" s="121" t="n"/>
      <c r="C918" s="19" t="n"/>
      <c r="D918" s="19" t="n"/>
      <c r="E918" s="122"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3.5" customHeight="1" s="844">
      <c r="A919" s="19" t="n"/>
      <c r="B919" s="121" t="n"/>
      <c r="C919" s="19" t="n"/>
      <c r="D919" s="19" t="n"/>
      <c r="E919" s="122"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3.5" customHeight="1" s="844">
      <c r="A920" s="19" t="n"/>
      <c r="B920" s="121" t="n"/>
      <c r="C920" s="19" t="n"/>
      <c r="D920" s="19" t="n"/>
      <c r="E920" s="122"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3.5" customHeight="1" s="844">
      <c r="A921" s="19" t="n"/>
      <c r="B921" s="121" t="n"/>
      <c r="C921" s="19" t="n"/>
      <c r="D921" s="19" t="n"/>
      <c r="E921" s="122"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3.5" customHeight="1" s="844">
      <c r="A922" s="19" t="n"/>
      <c r="B922" s="121" t="n"/>
      <c r="C922" s="19" t="n"/>
      <c r="D922" s="19" t="n"/>
      <c r="E922" s="122"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3.5" customHeight="1" s="844">
      <c r="A923" s="19" t="n"/>
      <c r="B923" s="121" t="n"/>
      <c r="C923" s="19" t="n"/>
      <c r="D923" s="19" t="n"/>
      <c r="E923" s="122"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3.5" customHeight="1" s="844">
      <c r="A924" s="19" t="n"/>
      <c r="B924" s="121" t="n"/>
      <c r="C924" s="19" t="n"/>
      <c r="D924" s="19" t="n"/>
      <c r="E924" s="122"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3.5" customHeight="1" s="844">
      <c r="A925" s="19" t="n"/>
      <c r="B925" s="121" t="n"/>
      <c r="C925" s="19" t="n"/>
      <c r="D925" s="19" t="n"/>
      <c r="E925" s="122"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3.5" customHeight="1" s="844">
      <c r="A926" s="19" t="n"/>
      <c r="B926" s="121" t="n"/>
      <c r="C926" s="19" t="n"/>
      <c r="D926" s="19" t="n"/>
      <c r="E926" s="122"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3.5" customHeight="1" s="844">
      <c r="A927" s="19" t="n"/>
      <c r="B927" s="121" t="n"/>
      <c r="C927" s="19" t="n"/>
      <c r="D927" s="19" t="n"/>
      <c r="E927" s="122"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3.5" customHeight="1" s="844">
      <c r="A928" s="19" t="n"/>
      <c r="B928" s="121" t="n"/>
      <c r="C928" s="19" t="n"/>
      <c r="D928" s="19" t="n"/>
      <c r="E928" s="122"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3.5" customHeight="1" s="844">
      <c r="A929" s="19" t="n"/>
      <c r="B929" s="121" t="n"/>
      <c r="C929" s="19" t="n"/>
      <c r="D929" s="19" t="n"/>
      <c r="E929" s="122"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3.5" customHeight="1" s="844">
      <c r="A930" s="19" t="n"/>
      <c r="B930" s="121" t="n"/>
      <c r="C930" s="19" t="n"/>
      <c r="D930" s="19" t="n"/>
      <c r="E930" s="122"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3.5" customHeight="1" s="844">
      <c r="A931" s="19" t="n"/>
      <c r="B931" s="121" t="n"/>
      <c r="C931" s="19" t="n"/>
      <c r="D931" s="19" t="n"/>
      <c r="E931" s="122"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3.5" customHeight="1" s="844">
      <c r="A932" s="19" t="n"/>
      <c r="B932" s="121" t="n"/>
      <c r="C932" s="19" t="n"/>
      <c r="D932" s="19" t="n"/>
      <c r="E932" s="122"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3.5" customHeight="1" s="844">
      <c r="A933" s="19" t="n"/>
      <c r="B933" s="121" t="n"/>
      <c r="C933" s="19" t="n"/>
      <c r="D933" s="19" t="n"/>
      <c r="E933" s="122"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3.5" customHeight="1" s="844">
      <c r="A934" s="19" t="n"/>
      <c r="B934" s="121" t="n"/>
      <c r="C934" s="19" t="n"/>
      <c r="D934" s="19" t="n"/>
      <c r="E934" s="122"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3.5" customHeight="1" s="844">
      <c r="A935" s="19" t="n"/>
      <c r="B935" s="121" t="n"/>
      <c r="C935" s="19" t="n"/>
      <c r="D935" s="19" t="n"/>
      <c r="E935" s="122"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3.5" customHeight="1" s="844">
      <c r="A936" s="19" t="n"/>
      <c r="B936" s="121" t="n"/>
      <c r="C936" s="19" t="n"/>
      <c r="D936" s="19" t="n"/>
      <c r="E936" s="122"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3.5" customHeight="1" s="844">
      <c r="A937" s="19" t="n"/>
      <c r="B937" s="121" t="n"/>
      <c r="C937" s="19" t="n"/>
      <c r="D937" s="19" t="n"/>
      <c r="E937" s="122"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3.5" customHeight="1" s="844">
      <c r="A938" s="19" t="n"/>
      <c r="B938" s="121" t="n"/>
      <c r="C938" s="19" t="n"/>
      <c r="D938" s="19" t="n"/>
      <c r="E938" s="122"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3.5" customHeight="1" s="844">
      <c r="A939" s="19" t="n"/>
      <c r="B939" s="121" t="n"/>
      <c r="C939" s="19" t="n"/>
      <c r="D939" s="19" t="n"/>
      <c r="E939" s="122"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3.5" customHeight="1" s="844">
      <c r="A940" s="19" t="n"/>
      <c r="B940" s="121" t="n"/>
      <c r="C940" s="19" t="n"/>
      <c r="D940" s="19" t="n"/>
      <c r="E940" s="122"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3.5" customHeight="1" s="844">
      <c r="A941" s="19" t="n"/>
      <c r="B941" s="121" t="n"/>
      <c r="C941" s="19" t="n"/>
      <c r="D941" s="19" t="n"/>
      <c r="E941" s="122"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3.5" customHeight="1" s="844">
      <c r="A942" s="19" t="n"/>
      <c r="B942" s="121" t="n"/>
      <c r="C942" s="19" t="n"/>
      <c r="D942" s="19" t="n"/>
      <c r="E942" s="122"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3.5" customHeight="1" s="844">
      <c r="A943" s="19" t="n"/>
      <c r="B943" s="121" t="n"/>
      <c r="C943" s="19" t="n"/>
      <c r="D943" s="19" t="n"/>
      <c r="E943" s="122"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3.5" customHeight="1" s="844">
      <c r="A944" s="19" t="n"/>
      <c r="B944" s="121" t="n"/>
      <c r="C944" s="19" t="n"/>
      <c r="D944" s="19" t="n"/>
      <c r="E944" s="122"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3.5" customHeight="1" s="844">
      <c r="A945" s="19" t="n"/>
      <c r="B945" s="121" t="n"/>
      <c r="C945" s="19" t="n"/>
      <c r="D945" s="19" t="n"/>
      <c r="E945" s="122"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3.5" customHeight="1" s="844">
      <c r="A946" s="19" t="n"/>
      <c r="B946" s="121" t="n"/>
      <c r="C946" s="19" t="n"/>
      <c r="D946" s="19" t="n"/>
      <c r="E946" s="122"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3.5" customHeight="1" s="844">
      <c r="A947" s="19" t="n"/>
      <c r="B947" s="121" t="n"/>
      <c r="C947" s="19" t="n"/>
      <c r="D947" s="19" t="n"/>
      <c r="E947" s="122"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3.5" customHeight="1" s="844">
      <c r="A948" s="19" t="n"/>
      <c r="B948" s="121" t="n"/>
      <c r="C948" s="19" t="n"/>
      <c r="D948" s="19" t="n"/>
      <c r="E948" s="122"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3.5" customHeight="1" s="844">
      <c r="A949" s="19" t="n"/>
      <c r="B949" s="121" t="n"/>
      <c r="C949" s="19" t="n"/>
      <c r="D949" s="19" t="n"/>
      <c r="E949" s="122"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3.5" customHeight="1" s="844">
      <c r="A950" s="19" t="n"/>
      <c r="B950" s="121" t="n"/>
      <c r="C950" s="19" t="n"/>
      <c r="D950" s="19" t="n"/>
      <c r="E950" s="122"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3.5" customHeight="1" s="844">
      <c r="A951" s="19" t="n"/>
      <c r="B951" s="121" t="n"/>
      <c r="C951" s="19" t="n"/>
      <c r="D951" s="19" t="n"/>
      <c r="E951" s="122"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3.5" customHeight="1" s="844">
      <c r="A952" s="19" t="n"/>
      <c r="B952" s="121" t="n"/>
      <c r="C952" s="19" t="n"/>
      <c r="D952" s="19" t="n"/>
      <c r="E952" s="122"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3.5" customHeight="1" s="844">
      <c r="A953" s="19" t="n"/>
      <c r="B953" s="121" t="n"/>
      <c r="C953" s="19" t="n"/>
      <c r="D953" s="19" t="n"/>
      <c r="E953" s="122"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3.5" customHeight="1" s="844">
      <c r="A954" s="19" t="n"/>
      <c r="B954" s="121" t="n"/>
      <c r="C954" s="19" t="n"/>
      <c r="D954" s="19" t="n"/>
      <c r="E954" s="122"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3.5" customHeight="1" s="844">
      <c r="A955" s="19" t="n"/>
      <c r="B955" s="121" t="n"/>
      <c r="C955" s="19" t="n"/>
      <c r="D955" s="19" t="n"/>
      <c r="E955" s="122"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3.5" customHeight="1" s="844">
      <c r="A956" s="19" t="n"/>
      <c r="B956" s="121" t="n"/>
      <c r="C956" s="19" t="n"/>
      <c r="D956" s="19" t="n"/>
      <c r="E956" s="122"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3.5" customHeight="1" s="844">
      <c r="A957" s="19" t="n"/>
      <c r="B957" s="121" t="n"/>
      <c r="C957" s="19" t="n"/>
      <c r="D957" s="19" t="n"/>
      <c r="E957" s="122"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3.5" customHeight="1" s="844">
      <c r="A958" s="19" t="n"/>
      <c r="B958" s="121" t="n"/>
      <c r="C958" s="19" t="n"/>
      <c r="D958" s="19" t="n"/>
      <c r="E958" s="122"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3.5" customHeight="1" s="844">
      <c r="A959" s="19" t="n"/>
      <c r="B959" s="121" t="n"/>
      <c r="C959" s="19" t="n"/>
      <c r="D959" s="19" t="n"/>
      <c r="E959" s="122"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3.5" customHeight="1" s="844">
      <c r="A960" s="19" t="n"/>
      <c r="B960" s="121" t="n"/>
      <c r="C960" s="19" t="n"/>
      <c r="D960" s="19" t="n"/>
      <c r="E960" s="122"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3.5" customHeight="1" s="844">
      <c r="A961" s="19" t="n"/>
      <c r="B961" s="121" t="n"/>
      <c r="C961" s="19" t="n"/>
      <c r="D961" s="19" t="n"/>
      <c r="E961" s="122"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3.5" customHeight="1" s="844">
      <c r="A962" s="19" t="n"/>
      <c r="B962" s="121" t="n"/>
      <c r="C962" s="19" t="n"/>
      <c r="D962" s="19" t="n"/>
      <c r="E962" s="122"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3.5" customHeight="1" s="844">
      <c r="A963" s="19" t="n"/>
      <c r="B963" s="121" t="n"/>
      <c r="C963" s="19" t="n"/>
      <c r="D963" s="19" t="n"/>
      <c r="E963" s="122"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3.5" customHeight="1" s="844">
      <c r="A964" s="19" t="n"/>
      <c r="B964" s="121" t="n"/>
      <c r="C964" s="19" t="n"/>
      <c r="D964" s="19" t="n"/>
      <c r="E964" s="122"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3.5" customHeight="1" s="844">
      <c r="A965" s="19" t="n"/>
      <c r="B965" s="121" t="n"/>
      <c r="C965" s="19" t="n"/>
      <c r="D965" s="19" t="n"/>
      <c r="E965" s="122"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3.5" customHeight="1" s="844">
      <c r="A966" s="19" t="n"/>
      <c r="B966" s="121" t="n"/>
      <c r="C966" s="19" t="n"/>
      <c r="D966" s="19" t="n"/>
      <c r="E966" s="122"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3.5" customHeight="1" s="844">
      <c r="A967" s="19" t="n"/>
      <c r="B967" s="121" t="n"/>
      <c r="C967" s="19" t="n"/>
      <c r="D967" s="19" t="n"/>
      <c r="E967" s="122"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3.5" customHeight="1" s="844">
      <c r="A968" s="19" t="n"/>
      <c r="B968" s="121" t="n"/>
      <c r="C968" s="19" t="n"/>
      <c r="D968" s="19" t="n"/>
      <c r="E968" s="122"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3.5" customHeight="1" s="844">
      <c r="A969" s="19" t="n"/>
      <c r="B969" s="121" t="n"/>
      <c r="C969" s="19" t="n"/>
      <c r="D969" s="19" t="n"/>
      <c r="E969" s="122"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3.5" customHeight="1" s="844">
      <c r="A970" s="19" t="n"/>
      <c r="B970" s="121" t="n"/>
      <c r="C970" s="19" t="n"/>
      <c r="D970" s="19" t="n"/>
      <c r="E970" s="122"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3.5" customHeight="1" s="844">
      <c r="A971" s="19" t="n"/>
      <c r="B971" s="121" t="n"/>
      <c r="C971" s="19" t="n"/>
      <c r="D971" s="19" t="n"/>
      <c r="E971" s="122"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3.5" customHeight="1" s="844">
      <c r="A972" s="19" t="n"/>
      <c r="B972" s="121" t="n"/>
      <c r="C972" s="19" t="n"/>
      <c r="D972" s="19" t="n"/>
      <c r="E972" s="122"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3.5" customHeight="1" s="844">
      <c r="A973" s="19" t="n"/>
      <c r="B973" s="121" t="n"/>
      <c r="C973" s="19" t="n"/>
      <c r="D973" s="19" t="n"/>
      <c r="E973" s="122"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3.5" customHeight="1" s="844">
      <c r="A974" s="19" t="n"/>
      <c r="B974" s="121" t="n"/>
      <c r="C974" s="19" t="n"/>
      <c r="D974" s="19" t="n"/>
      <c r="E974" s="122"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3.5" customHeight="1" s="844">
      <c r="A975" s="19" t="n"/>
      <c r="B975" s="121" t="n"/>
      <c r="C975" s="19" t="n"/>
      <c r="D975" s="19" t="n"/>
      <c r="E975" s="122"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3.5" customHeight="1" s="844">
      <c r="A976" s="19" t="n"/>
      <c r="B976" s="121" t="n"/>
      <c r="C976" s="19" t="n"/>
      <c r="D976" s="19" t="n"/>
      <c r="E976" s="122"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3.5" customHeight="1" s="844">
      <c r="A977" s="19" t="n"/>
      <c r="B977" s="121" t="n"/>
      <c r="C977" s="19" t="n"/>
      <c r="D977" s="19" t="n"/>
      <c r="E977" s="122"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3.5" customHeight="1" s="844">
      <c r="A978" s="19" t="n"/>
      <c r="B978" s="121" t="n"/>
      <c r="C978" s="19" t="n"/>
      <c r="D978" s="19" t="n"/>
      <c r="E978" s="122"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3.5" customHeight="1" s="844">
      <c r="A979" s="19" t="n"/>
      <c r="B979" s="121" t="n"/>
      <c r="C979" s="19" t="n"/>
      <c r="D979" s="19" t="n"/>
      <c r="E979" s="122"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3.5" customHeight="1" s="844">
      <c r="A980" s="19" t="n"/>
      <c r="B980" s="121" t="n"/>
      <c r="C980" s="19" t="n"/>
      <c r="D980" s="19" t="n"/>
      <c r="E980" s="122"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3.5" customHeight="1" s="844">
      <c r="A981" s="19" t="n"/>
      <c r="B981" s="121" t="n"/>
      <c r="C981" s="19" t="n"/>
      <c r="D981" s="19" t="n"/>
      <c r="E981" s="122"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3.5" customHeight="1" s="844">
      <c r="A982" s="19" t="n"/>
      <c r="B982" s="121" t="n"/>
      <c r="C982" s="19" t="n"/>
      <c r="D982" s="19" t="n"/>
      <c r="E982" s="122"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3.5" customHeight="1" s="844">
      <c r="A983" s="19" t="n"/>
      <c r="B983" s="121" t="n"/>
      <c r="C983" s="19" t="n"/>
      <c r="D983" s="19" t="n"/>
      <c r="E983" s="122"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3.5" customHeight="1" s="844">
      <c r="A984" s="19" t="n"/>
      <c r="B984" s="121" t="n"/>
      <c r="C984" s="19" t="n"/>
      <c r="D984" s="19" t="n"/>
      <c r="E984" s="122"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3.5" customHeight="1" s="844">
      <c r="A985" s="19" t="n"/>
      <c r="B985" s="121" t="n"/>
      <c r="C985" s="19" t="n"/>
      <c r="D985" s="19" t="n"/>
      <c r="E985" s="122"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3.5" customHeight="1" s="844">
      <c r="A986" s="19" t="n"/>
      <c r="B986" s="121" t="n"/>
      <c r="C986" s="19" t="n"/>
      <c r="D986" s="19" t="n"/>
      <c r="E986" s="122"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3.5" customHeight="1" s="844">
      <c r="A987" s="19" t="n"/>
      <c r="B987" s="121" t="n"/>
      <c r="C987" s="19" t="n"/>
      <c r="D987" s="19" t="n"/>
      <c r="E987" s="122"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3.5" customHeight="1" s="844">
      <c r="A988" s="19" t="n"/>
      <c r="B988" s="121" t="n"/>
      <c r="C988" s="19" t="n"/>
      <c r="D988" s="19" t="n"/>
      <c r="E988" s="122"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3.5" customHeight="1" s="844">
      <c r="A989" s="19" t="n"/>
      <c r="B989" s="121" t="n"/>
      <c r="C989" s="19" t="n"/>
      <c r="D989" s="19" t="n"/>
      <c r="E989" s="122"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3.5" customHeight="1" s="844">
      <c r="A990" s="19" t="n"/>
      <c r="B990" s="121" t="n"/>
      <c r="C990" s="19" t="n"/>
      <c r="D990" s="19" t="n"/>
      <c r="E990" s="122"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3.5" customHeight="1" s="844">
      <c r="A991" s="19" t="n"/>
      <c r="B991" s="121" t="n"/>
      <c r="C991" s="19" t="n"/>
      <c r="D991" s="19" t="n"/>
      <c r="E991" s="122"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3.5" customHeight="1" s="844">
      <c r="A992" s="19" t="n"/>
      <c r="B992" s="121" t="n"/>
      <c r="C992" s="19" t="n"/>
      <c r="D992" s="19" t="n"/>
      <c r="E992" s="122"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sheetData>
  <pageMargins left="0.7" right="0.7" top="0.75" bottom="0.75" header="0.511811023622047" footer="0.511811023622047"/>
  <pageSetup orientation="landscape" fitToHeight="0" horizontalDpi="300" verticalDpi="300"/>
</worksheet>
</file>

<file path=xl/worksheets/sheet4.xml><?xml version="1.0" encoding="utf-8"?>
<worksheet xmlns="http://schemas.openxmlformats.org/spreadsheetml/2006/main">
  <sheetPr codeName="Sheet4">
    <tabColor rgb="FFD8D8D8"/>
    <outlinePr summaryBelow="1" summaryRight="1"/>
    <pageSetUpPr fitToPage="1"/>
  </sheetPr>
  <dimension ref="A1:Z1000"/>
  <sheetViews>
    <sheetView showGridLines="0" topLeftCell="E4" zoomScaleNormal="100" workbookViewId="0">
      <selection activeCell="G29" sqref="G29"/>
    </sheetView>
  </sheetViews>
  <sheetFormatPr baseColWidth="8" defaultColWidth="14.44140625" defaultRowHeight="14.4" outlineLevelRow="1"/>
  <cols>
    <col width="9.109375" customWidth="1" style="844" min="1" max="1"/>
    <col width="30.109375" customWidth="1" style="844" min="2" max="2"/>
    <col width="11.5546875" customWidth="1" style="844" min="3" max="5"/>
    <col width="15.88671875" customWidth="1" style="844" min="6" max="7"/>
    <col width="17.109375" customWidth="1" style="844" min="8" max="11"/>
    <col width="9.109375" customWidth="1" style="844" min="12" max="26"/>
  </cols>
  <sheetData>
    <row r="1" ht="13.5" customHeight="1" s="844">
      <c r="A1" s="832" t="n"/>
      <c r="B1" s="216">
        <f>"All currency in EUR only on this page. Please convert U.S salaries to EUR using the exchange rate "&amp; 'Valuation Summary and Football'!D9</f>
        <v/>
      </c>
      <c r="C1" s="217" t="n"/>
      <c r="D1" s="217" t="n"/>
      <c r="E1" s="217" t="n"/>
      <c r="F1" s="160" t="n"/>
      <c r="G1" s="160" t="n"/>
      <c r="H1" s="160" t="n"/>
      <c r="I1" s="2" t="n"/>
      <c r="J1" s="2" t="n"/>
      <c r="K1" s="2" t="n"/>
      <c r="L1" s="2" t="n"/>
      <c r="M1" s="2" t="n"/>
      <c r="N1" s="2" t="n"/>
      <c r="O1" s="2" t="n"/>
      <c r="P1" s="2" t="n"/>
      <c r="Q1" s="2" t="n"/>
      <c r="R1" s="2" t="n"/>
      <c r="S1" s="2" t="n"/>
      <c r="T1" s="2" t="n"/>
      <c r="U1" s="2" t="n"/>
      <c r="V1" s="2" t="n"/>
      <c r="W1" s="2" t="n"/>
      <c r="X1" s="2" t="n"/>
      <c r="Y1" s="2" t="n"/>
      <c r="Z1" s="2" t="n"/>
    </row>
    <row r="2" ht="13.5" customHeight="1" s="844">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3.5" customHeight="1" s="844">
      <c r="A3" s="2" t="n"/>
      <c r="B3" s="847" t="n"/>
      <c r="L3" s="2" t="n"/>
      <c r="M3" s="2" t="n"/>
      <c r="N3" s="2" t="n"/>
      <c r="O3" s="2" t="n"/>
      <c r="P3" s="2" t="n"/>
      <c r="Q3" s="2" t="n"/>
      <c r="R3" s="2" t="n"/>
      <c r="S3" s="2" t="n"/>
      <c r="T3" s="2" t="n"/>
      <c r="U3" s="2" t="n"/>
      <c r="V3" s="2" t="n"/>
      <c r="W3" s="2" t="n"/>
      <c r="X3" s="2" t="n"/>
      <c r="Y3" s="2" t="n"/>
      <c r="Z3" s="2" t="n"/>
    </row>
    <row r="4" ht="13.5" customHeight="1" s="844">
      <c r="A4" s="19" t="n"/>
      <c r="B4" s="75" t="inlineStr">
        <is>
          <t xml:space="preserve">Particulars </t>
        </is>
      </c>
      <c r="C4" s="903" t="n">
        <v>2019</v>
      </c>
      <c r="D4" s="903" t="n">
        <v>2020</v>
      </c>
      <c r="E4" s="904" t="n">
        <v>2021</v>
      </c>
      <c r="F4" s="905" t="n">
        <v>2022</v>
      </c>
      <c r="G4" s="905" t="n">
        <v>2023</v>
      </c>
      <c r="H4" s="905" t="n">
        <v>2024</v>
      </c>
      <c r="I4" s="905" t="n">
        <v>2025</v>
      </c>
      <c r="J4" s="905" t="n">
        <v>2026</v>
      </c>
      <c r="K4" s="905" t="n">
        <v>2027</v>
      </c>
      <c r="L4" s="19" t="n"/>
      <c r="M4" s="19" t="n"/>
      <c r="N4" s="19" t="n"/>
      <c r="O4" s="19" t="n"/>
      <c r="P4" s="19" t="n"/>
      <c r="Q4" s="19" t="n"/>
      <c r="R4" s="19" t="n"/>
      <c r="S4" s="19" t="n"/>
      <c r="T4" s="19" t="n"/>
      <c r="U4" s="19" t="n"/>
      <c r="V4" s="19" t="n"/>
      <c r="W4" s="19" t="n"/>
      <c r="X4" s="19" t="n"/>
      <c r="Y4" s="19" t="n"/>
      <c r="Z4" s="19" t="n"/>
    </row>
    <row r="5" ht="13.5" customHeight="1" s="844">
      <c r="A5" s="2" t="n"/>
      <c r="B5" s="216" t="inlineStr">
        <is>
          <t>Revenue Synergies</t>
        </is>
      </c>
      <c r="C5" s="160" t="n"/>
      <c r="D5" s="160" t="n"/>
      <c r="E5" s="160" t="n"/>
      <c r="F5" s="160" t="n"/>
      <c r="G5" s="160" t="n"/>
      <c r="H5" s="160" t="n"/>
      <c r="I5" s="160" t="n"/>
      <c r="J5" s="160" t="n"/>
      <c r="K5" s="160" t="n"/>
      <c r="L5" s="2" t="n"/>
      <c r="M5" s="2" t="n"/>
      <c r="N5" s="2" t="n"/>
      <c r="O5" s="2" t="n"/>
      <c r="P5" s="2" t="n"/>
      <c r="Q5" s="2" t="n"/>
      <c r="R5" s="2" t="n"/>
      <c r="S5" s="2" t="n"/>
      <c r="T5" s="2" t="n"/>
      <c r="U5" s="2" t="n"/>
      <c r="V5" s="2" t="n"/>
      <c r="W5" s="2" t="n"/>
      <c r="X5" s="2" t="n"/>
      <c r="Y5" s="2" t="n"/>
      <c r="Z5" s="2" t="n"/>
    </row>
    <row r="6" ht="13.5" customHeight="1" s="844">
      <c r="A6" s="2" t="n"/>
      <c r="B6" s="218" t="inlineStr">
        <is>
          <t>Sales to new accounts - Europe</t>
        </is>
      </c>
      <c r="C6" s="160" t="n"/>
      <c r="D6" s="160" t="n"/>
      <c r="E6" s="160" t="n"/>
      <c r="F6" s="219" t="n">
        <v>0</v>
      </c>
      <c r="G6" s="219" t="n">
        <v>1000000</v>
      </c>
      <c r="H6" s="219" t="n">
        <v>2000000</v>
      </c>
      <c r="I6" s="219" t="n">
        <v>2000000</v>
      </c>
      <c r="J6" s="219" t="n">
        <v>2000000</v>
      </c>
      <c r="K6" s="219" t="n">
        <v>2000000</v>
      </c>
      <c r="L6" s="2" t="n"/>
      <c r="M6" s="2" t="n"/>
      <c r="N6" s="2" t="n"/>
      <c r="O6" s="2" t="n"/>
      <c r="P6" s="2" t="n"/>
      <c r="Q6" s="2" t="n"/>
      <c r="R6" s="2" t="n"/>
      <c r="S6" s="2" t="n"/>
      <c r="T6" s="2" t="n"/>
      <c r="U6" s="2" t="n"/>
      <c r="V6" s="2" t="n"/>
      <c r="W6" s="2" t="n"/>
      <c r="X6" s="2" t="n"/>
      <c r="Y6" s="2" t="n"/>
      <c r="Z6" s="2" t="n"/>
    </row>
    <row r="7" ht="13.5" customHeight="1" s="844">
      <c r="A7" s="2" t="n"/>
      <c r="B7" s="218" t="inlineStr">
        <is>
          <t>Sales to new accounts - N.America</t>
        </is>
      </c>
      <c r="C7" s="160" t="n"/>
      <c r="D7" s="160" t="n"/>
      <c r="E7" s="160" t="n"/>
      <c r="F7" s="220" t="n"/>
      <c r="G7" s="219" t="n">
        <v>1000000</v>
      </c>
      <c r="H7" s="219" t="n">
        <v>2000000</v>
      </c>
      <c r="I7" s="219" t="n">
        <v>3000000</v>
      </c>
      <c r="J7" s="219" t="n">
        <v>3000000</v>
      </c>
      <c r="K7" s="219" t="n">
        <v>3000000</v>
      </c>
      <c r="L7" s="2" t="n"/>
      <c r="M7" s="2" t="n"/>
      <c r="N7" s="2" t="n"/>
      <c r="O7" s="2" t="n"/>
      <c r="P7" s="2" t="n"/>
      <c r="Q7" s="2" t="n"/>
      <c r="R7" s="2" t="n"/>
      <c r="S7" s="2" t="n"/>
      <c r="T7" s="2" t="n"/>
      <c r="U7" s="2" t="n"/>
      <c r="V7" s="2" t="n"/>
      <c r="W7" s="2" t="n"/>
      <c r="X7" s="2" t="n"/>
      <c r="Y7" s="2" t="n"/>
      <c r="Z7" s="2" t="n"/>
    </row>
    <row r="8" ht="13.5" customHeight="1" s="844">
      <c r="A8" s="2" t="n"/>
      <c r="B8" s="218" t="inlineStr">
        <is>
          <t>Revenue Synergies #3</t>
        </is>
      </c>
      <c r="C8" s="160" t="n"/>
      <c r="D8" s="160" t="n"/>
      <c r="E8" s="160" t="n"/>
      <c r="F8" s="219" t="n">
        <v>0</v>
      </c>
      <c r="G8" s="219" t="n">
        <v>0</v>
      </c>
      <c r="H8" s="219" t="n">
        <v>0</v>
      </c>
      <c r="I8" s="219" t="n">
        <v>0</v>
      </c>
      <c r="J8" s="219" t="n">
        <v>0</v>
      </c>
      <c r="K8" s="219" t="n">
        <v>0</v>
      </c>
      <c r="L8" s="2" t="n"/>
      <c r="M8" s="2" t="n"/>
      <c r="N8" s="2" t="n"/>
      <c r="O8" s="2" t="n"/>
      <c r="P8" s="2" t="n"/>
      <c r="Q8" s="2" t="n"/>
      <c r="R8" s="2" t="n"/>
      <c r="S8" s="2" t="n"/>
      <c r="T8" s="2" t="n"/>
      <c r="U8" s="2" t="n"/>
      <c r="V8" s="2" t="n"/>
      <c r="W8" s="2" t="n"/>
      <c r="X8" s="2" t="n"/>
      <c r="Y8" s="2" t="n"/>
      <c r="Z8" s="2" t="n"/>
    </row>
    <row r="9" ht="13.5" customHeight="1" s="844">
      <c r="A9" s="2" t="n"/>
      <c r="B9" s="218" t="inlineStr">
        <is>
          <t>Revenue Synergies #4</t>
        </is>
      </c>
      <c r="C9" s="160" t="n"/>
      <c r="D9" s="160" t="n"/>
      <c r="E9" s="160" t="n"/>
      <c r="F9" s="219" t="n">
        <v>0</v>
      </c>
      <c r="G9" s="219" t="n">
        <v>0</v>
      </c>
      <c r="H9" s="219" t="n">
        <v>0</v>
      </c>
      <c r="I9" s="219" t="n">
        <v>0</v>
      </c>
      <c r="J9" s="219" t="n">
        <v>0</v>
      </c>
      <c r="K9" s="219" t="n">
        <v>0</v>
      </c>
      <c r="L9" s="2" t="n"/>
      <c r="M9" s="2" t="n"/>
      <c r="N9" s="2" t="n"/>
      <c r="O9" s="2" t="n"/>
      <c r="P9" s="2" t="n"/>
      <c r="Q9" s="2" t="n"/>
      <c r="R9" s="2" t="n"/>
      <c r="S9" s="2" t="n"/>
      <c r="T9" s="2" t="n"/>
      <c r="U9" s="2" t="n"/>
      <c r="V9" s="2" t="n"/>
      <c r="W9" s="2" t="n"/>
      <c r="X9" s="2" t="n"/>
      <c r="Y9" s="2" t="n"/>
      <c r="Z9" s="2" t="n"/>
    </row>
    <row r="10" ht="13.5" customHeight="1" s="844">
      <c r="A10" s="5" t="n"/>
      <c r="B10" s="221" t="inlineStr">
        <is>
          <t>Total Revenue Synergies</t>
        </is>
      </c>
      <c r="C10" s="222" t="n"/>
      <c r="D10" s="222" t="n"/>
      <c r="E10" s="222" t="n"/>
      <c r="F10" s="223">
        <f>SUM(F6:F9)</f>
        <v/>
      </c>
      <c r="G10" s="223">
        <f>SUM(G6:G9)</f>
        <v/>
      </c>
      <c r="H10" s="223">
        <f>SUM(H6:H9)</f>
        <v/>
      </c>
      <c r="I10" s="223">
        <f>SUM(I6:I9)</f>
        <v/>
      </c>
      <c r="J10" s="223">
        <f>SUM(J6:J9)</f>
        <v/>
      </c>
      <c r="K10" s="223">
        <f>SUM(K6:K9)</f>
        <v/>
      </c>
      <c r="L10" s="5" t="n"/>
      <c r="M10" s="5" t="n"/>
      <c r="N10" s="5" t="n"/>
      <c r="O10" s="5" t="n"/>
      <c r="P10" s="5" t="n"/>
      <c r="Q10" s="5" t="n"/>
      <c r="R10" s="5" t="n"/>
      <c r="S10" s="5" t="n"/>
      <c r="T10" s="5" t="n"/>
      <c r="U10" s="5" t="n"/>
      <c r="V10" s="5" t="n"/>
      <c r="W10" s="5" t="n"/>
      <c r="X10" s="5" t="n"/>
      <c r="Y10" s="5" t="n"/>
      <c r="Z10" s="5" t="n"/>
    </row>
    <row r="11" ht="13.5" customHeight="1" s="844">
      <c r="A11" s="2" t="n"/>
      <c r="B11" s="160" t="n"/>
      <c r="C11" s="160" t="n"/>
      <c r="D11" s="160" t="n"/>
      <c r="E11" s="160" t="n"/>
      <c r="F11" s="220" t="n"/>
      <c r="G11" s="220" t="n"/>
      <c r="H11" s="220" t="n"/>
      <c r="I11" s="220" t="n"/>
      <c r="J11" s="220" t="n"/>
      <c r="K11" s="220" t="n"/>
      <c r="L11" s="2" t="n"/>
      <c r="M11" s="2" t="n"/>
      <c r="N11" s="2" t="n"/>
      <c r="O11" s="2" t="n"/>
      <c r="P11" s="2" t="n"/>
      <c r="Q11" s="2" t="n"/>
      <c r="R11" s="2" t="n"/>
      <c r="S11" s="2" t="n"/>
      <c r="T11" s="2" t="n"/>
      <c r="U11" s="2" t="n"/>
      <c r="V11" s="2" t="n"/>
      <c r="W11" s="2" t="n"/>
      <c r="X11" s="2" t="n"/>
      <c r="Y11" s="2" t="n"/>
      <c r="Z11" s="2" t="n"/>
    </row>
    <row r="12" ht="13.5" customHeight="1" s="844">
      <c r="A12" s="2" t="n"/>
      <c r="B12" s="216" t="inlineStr">
        <is>
          <t>Cost Synergies</t>
        </is>
      </c>
      <c r="C12" s="160" t="n"/>
      <c r="D12" s="160" t="n"/>
      <c r="E12" s="160" t="n"/>
      <c r="F12" s="220" t="n"/>
      <c r="G12" s="220" t="n"/>
      <c r="H12" s="220" t="n"/>
      <c r="I12" s="220" t="n"/>
      <c r="J12" s="220" t="n"/>
      <c r="K12" s="220" t="n"/>
      <c r="L12" s="2" t="n"/>
      <c r="M12" s="2" t="n"/>
      <c r="N12" s="2" t="n"/>
      <c r="O12" s="2" t="n"/>
      <c r="P12" s="2" t="n"/>
      <c r="Q12" s="2" t="n"/>
      <c r="R12" s="2" t="n"/>
      <c r="S12" s="2" t="n"/>
      <c r="T12" s="2" t="n"/>
      <c r="U12" s="2" t="n"/>
      <c r="V12" s="2" t="n"/>
      <c r="W12" s="2" t="n"/>
      <c r="X12" s="2" t="n"/>
      <c r="Y12" s="2" t="n"/>
      <c r="Z12" s="2" t="n"/>
    </row>
    <row r="13" ht="13.5" customHeight="1" s="844">
      <c r="A13" s="2" t="n"/>
      <c r="B13" s="218" t="inlineStr">
        <is>
          <t>Direct Labor</t>
        </is>
      </c>
      <c r="C13" s="160" t="n"/>
      <c r="D13" s="160" t="n"/>
      <c r="E13" s="160" t="n"/>
      <c r="F13" s="957" t="n">
        <v>0</v>
      </c>
      <c r="G13" s="219">
        <f>-'Income Statement'!G9*$E$51</f>
        <v/>
      </c>
      <c r="H13" s="219">
        <f>-'Income Statement'!H9*$E$51</f>
        <v/>
      </c>
      <c r="I13" s="219">
        <f>-'Income Statement'!I9*$E$51</f>
        <v/>
      </c>
      <c r="J13" s="219">
        <f>-'Income Statement'!J9*$E$51</f>
        <v/>
      </c>
      <c r="K13" s="219">
        <f>-'Income Statement'!K9*$E$51</f>
        <v/>
      </c>
      <c r="L13" s="2" t="n"/>
      <c r="M13" s="2" t="n"/>
      <c r="N13" s="2" t="n"/>
      <c r="O13" s="2" t="n"/>
      <c r="P13" s="2" t="n"/>
      <c r="Q13" s="2" t="n"/>
      <c r="R13" s="2" t="n"/>
      <c r="S13" s="2" t="n"/>
      <c r="T13" s="2" t="n"/>
      <c r="U13" s="2" t="n"/>
      <c r="V13" s="2" t="n"/>
      <c r="W13" s="2" t="n"/>
      <c r="X13" s="2" t="n"/>
      <c r="Y13" s="2" t="n"/>
      <c r="Z13" s="2" t="n"/>
    </row>
    <row r="14" ht="13.5" customHeight="1" s="844">
      <c r="A14" s="2" t="n"/>
      <c r="B14" s="218" t="inlineStr">
        <is>
          <t>Staff Expenses</t>
        </is>
      </c>
      <c r="C14" s="160" t="n"/>
      <c r="D14" s="160" t="n"/>
      <c r="E14" s="160" t="n"/>
      <c r="F14" s="957" t="n">
        <v>0</v>
      </c>
      <c r="G14" s="219">
        <f>-'Income Statement'!G20*$E$52</f>
        <v/>
      </c>
      <c r="H14" s="219">
        <f>-'Income Statement'!H20*$E$52</f>
        <v/>
      </c>
      <c r="I14" s="219">
        <f>-'Income Statement'!I20*$E$52</f>
        <v/>
      </c>
      <c r="J14" s="219">
        <f>-'Income Statement'!J20*$E$52</f>
        <v/>
      </c>
      <c r="K14" s="219">
        <f>-'Income Statement'!K20*$E$52</f>
        <v/>
      </c>
      <c r="L14" s="2" t="n"/>
      <c r="M14" s="2" t="n"/>
      <c r="N14" s="2" t="n"/>
      <c r="O14" s="2" t="n"/>
      <c r="P14" s="2" t="n"/>
      <c r="Q14" s="2" t="n"/>
      <c r="R14" s="2" t="n"/>
      <c r="S14" s="2" t="n"/>
      <c r="T14" s="2" t="n"/>
      <c r="U14" s="2" t="n"/>
      <c r="V14" s="2" t="n"/>
      <c r="W14" s="2" t="n"/>
      <c r="X14" s="2" t="n"/>
      <c r="Y14" s="2" t="n"/>
      <c r="Z14" s="2" t="n"/>
    </row>
    <row r="15" ht="13.5" customHeight="1" s="844">
      <c r="A15" s="2" t="n"/>
      <c r="B15" s="218" t="inlineStr">
        <is>
          <t>New head-count to support incremental growth</t>
        </is>
      </c>
      <c r="C15" s="160" t="n"/>
      <c r="D15" s="160" t="n"/>
      <c r="E15" s="160" t="n"/>
      <c r="F15" s="957" t="n">
        <v>0</v>
      </c>
      <c r="G15" s="958">
        <f>-(G23+G32)</f>
        <v/>
      </c>
      <c r="H15" s="958">
        <f>-(H23+H32)</f>
        <v/>
      </c>
      <c r="I15" s="958">
        <f>-(I23+I32)</f>
        <v/>
      </c>
      <c r="J15" s="958">
        <f>-(J23+J32)</f>
        <v/>
      </c>
      <c r="K15" s="958">
        <f>-(K23+K32)</f>
        <v/>
      </c>
      <c r="L15" s="2" t="n"/>
      <c r="M15" s="2" t="n"/>
      <c r="N15" s="2" t="n"/>
      <c r="O15" s="2" t="n"/>
      <c r="P15" s="2" t="n"/>
      <c r="Q15" s="2" t="n"/>
      <c r="R15" s="2" t="n"/>
      <c r="S15" s="2" t="n"/>
      <c r="T15" s="2" t="n"/>
      <c r="U15" s="2" t="n"/>
      <c r="V15" s="2" t="n"/>
      <c r="W15" s="2" t="n"/>
      <c r="X15" s="2" t="n"/>
      <c r="Y15" s="2" t="n"/>
      <c r="Z15" s="2" t="n"/>
    </row>
    <row r="16" ht="13.5" customHeight="1" s="844">
      <c r="A16" s="2" t="n"/>
      <c r="B16" s="218" t="inlineStr">
        <is>
          <t>Cost Synergy #4</t>
        </is>
      </c>
      <c r="C16" s="160" t="n"/>
      <c r="D16" s="160" t="n"/>
      <c r="E16" s="160" t="n"/>
      <c r="F16" s="957" t="n">
        <v>0</v>
      </c>
      <c r="G16" s="219" t="n">
        <v>0</v>
      </c>
      <c r="H16" s="219" t="n">
        <v>0</v>
      </c>
      <c r="I16" s="219" t="n">
        <v>0</v>
      </c>
      <c r="J16" s="219" t="n">
        <v>0</v>
      </c>
      <c r="K16" s="219" t="n">
        <v>0</v>
      </c>
      <c r="L16" s="2" t="n"/>
      <c r="M16" s="2" t="n"/>
      <c r="N16" s="2" t="n"/>
      <c r="O16" s="2" t="n"/>
      <c r="P16" s="2" t="n"/>
      <c r="Q16" s="2" t="n"/>
      <c r="R16" s="2" t="n"/>
      <c r="S16" s="2" t="n"/>
      <c r="T16" s="2" t="n"/>
      <c r="U16" s="2" t="n"/>
      <c r="V16" s="2" t="n"/>
      <c r="W16" s="2" t="n"/>
      <c r="X16" s="2" t="n"/>
      <c r="Y16" s="2" t="n"/>
      <c r="Z16" s="2" t="n"/>
    </row>
    <row r="17" ht="13.5" customHeight="1" s="844">
      <c r="A17" s="2" t="n"/>
      <c r="B17" s="218" t="inlineStr">
        <is>
          <t>Cost Synergy #5</t>
        </is>
      </c>
      <c r="C17" s="160" t="n"/>
      <c r="D17" s="160" t="n"/>
      <c r="E17" s="160" t="n"/>
      <c r="F17" s="957" t="n">
        <v>0</v>
      </c>
      <c r="G17" s="219" t="n">
        <v>0</v>
      </c>
      <c r="H17" s="219" t="n">
        <v>0</v>
      </c>
      <c r="I17" s="219" t="n">
        <v>0</v>
      </c>
      <c r="J17" s="219" t="n">
        <v>0</v>
      </c>
      <c r="K17" s="219" t="n">
        <v>0</v>
      </c>
      <c r="L17" s="2" t="n"/>
      <c r="M17" s="2" t="n"/>
      <c r="N17" s="2" t="n"/>
      <c r="O17" s="2" t="n"/>
      <c r="P17" s="2" t="n"/>
      <c r="Q17" s="2" t="n"/>
      <c r="R17" s="2" t="n"/>
      <c r="S17" s="2" t="n"/>
      <c r="T17" s="2" t="n"/>
      <c r="U17" s="2" t="n"/>
      <c r="V17" s="2" t="n"/>
      <c r="W17" s="2" t="n"/>
      <c r="X17" s="2" t="n"/>
      <c r="Y17" s="2" t="n"/>
      <c r="Z17" s="2" t="n"/>
    </row>
    <row r="18" ht="13.5" customHeight="1" s="844">
      <c r="A18" s="2" t="n"/>
      <c r="B18" s="160" t="n"/>
      <c r="C18" s="160" t="n"/>
      <c r="D18" s="160" t="n"/>
      <c r="E18" s="160" t="n"/>
      <c r="F18" s="959" t="n"/>
      <c r="G18" s="960" t="n"/>
      <c r="H18" s="960" t="n"/>
      <c r="I18" s="960" t="n"/>
      <c r="J18" s="960" t="n"/>
      <c r="K18" s="960" t="n"/>
      <c r="L18" s="2" t="n"/>
      <c r="M18" s="2" t="n"/>
      <c r="N18" s="2" t="n"/>
      <c r="O18" s="2" t="n"/>
      <c r="P18" s="2" t="n"/>
      <c r="Q18" s="2" t="n"/>
      <c r="R18" s="2" t="n"/>
      <c r="S18" s="2" t="n"/>
      <c r="T18" s="2" t="n"/>
      <c r="U18" s="2" t="n"/>
      <c r="V18" s="2" t="n"/>
      <c r="W18" s="2" t="n"/>
      <c r="X18" s="2" t="n"/>
      <c r="Y18" s="2" t="n"/>
      <c r="Z18" s="2" t="n"/>
    </row>
    <row r="19" outlineLevel="1" ht="13.5" customHeight="1" s="844">
      <c r="A19" s="2" t="n"/>
      <c r="B19" s="228" t="inlineStr">
        <is>
          <t>Europe</t>
        </is>
      </c>
      <c r="C19" s="160" t="n"/>
      <c r="D19" s="160" t="n"/>
      <c r="E19" s="160" t="n"/>
      <c r="F19" s="959" t="n"/>
      <c r="G19" s="960" t="n"/>
      <c r="H19" s="960" t="n"/>
      <c r="I19" s="960" t="n"/>
      <c r="J19" s="960" t="n"/>
      <c r="K19" s="960" t="n"/>
      <c r="L19" s="2" t="n"/>
      <c r="M19" s="2" t="n"/>
      <c r="N19" s="2" t="n"/>
      <c r="O19" s="2" t="n"/>
      <c r="P19" s="2" t="n"/>
      <c r="Q19" s="2" t="n"/>
      <c r="R19" s="2" t="n"/>
      <c r="S19" s="2" t="n"/>
      <c r="T19" s="2" t="n"/>
      <c r="U19" s="2" t="n"/>
      <c r="V19" s="2" t="n"/>
      <c r="W19" s="2" t="n"/>
      <c r="X19" s="2" t="n"/>
      <c r="Y19" s="2" t="n"/>
      <c r="Z19" s="2" t="n"/>
    </row>
    <row r="20" outlineLevel="1" ht="13.5" customHeight="1" s="844">
      <c r="A20" s="2" t="n"/>
      <c r="B20" s="229" t="inlineStr">
        <is>
          <t>Sales Lead</t>
        </is>
      </c>
      <c r="C20" s="160" t="n"/>
      <c r="D20" s="160" t="n"/>
      <c r="E20" s="160" t="n"/>
      <c r="F20" s="959" t="n"/>
      <c r="G20" s="958" t="n">
        <v>125000</v>
      </c>
      <c r="H20" s="958">
        <f>G20*(1+$E$50)</f>
        <v/>
      </c>
      <c r="I20" s="958">
        <f>H20*(1+$E$50)</f>
        <v/>
      </c>
      <c r="J20" s="958">
        <f>I20*(1+$E$50)</f>
        <v/>
      </c>
      <c r="K20" s="958">
        <f>J20*(1+$E$50)</f>
        <v/>
      </c>
      <c r="L20" s="2" t="n"/>
      <c r="M20" s="2" t="n"/>
      <c r="N20" s="2" t="n"/>
      <c r="O20" s="2" t="n"/>
      <c r="P20" s="2" t="n"/>
      <c r="Q20" s="2" t="n"/>
      <c r="R20" s="2" t="n"/>
      <c r="S20" s="2" t="n"/>
      <c r="T20" s="2" t="n"/>
      <c r="U20" s="2" t="n"/>
      <c r="V20" s="2" t="n"/>
      <c r="W20" s="2" t="n"/>
      <c r="X20" s="2" t="n"/>
      <c r="Y20" s="2" t="n"/>
      <c r="Z20" s="2" t="n"/>
    </row>
    <row r="21" outlineLevel="1" ht="13.5" customHeight="1" s="844">
      <c r="A21" s="2" t="n"/>
      <c r="B21" s="229" t="inlineStr">
        <is>
          <t>Business Development Manager 1</t>
        </is>
      </c>
      <c r="C21" s="160" t="n"/>
      <c r="D21" s="160" t="n"/>
      <c r="E21" s="160" t="n"/>
      <c r="F21" s="959" t="n"/>
      <c r="G21" s="958" t="n">
        <v>125000</v>
      </c>
      <c r="H21" s="958">
        <f>G21*(1+$E$50)</f>
        <v/>
      </c>
      <c r="I21" s="958">
        <f>H21*(1+$E$50)</f>
        <v/>
      </c>
      <c r="J21" s="958">
        <f>I21*(1+$E$50)</f>
        <v/>
      </c>
      <c r="K21" s="958">
        <f>J21*(1+$E$50)</f>
        <v/>
      </c>
      <c r="L21" s="2" t="n"/>
      <c r="M21" s="2" t="n"/>
      <c r="N21" s="2" t="n"/>
      <c r="O21" s="2" t="n"/>
      <c r="P21" s="2" t="n"/>
      <c r="Q21" s="2" t="n"/>
      <c r="R21" s="2" t="n"/>
      <c r="S21" s="2" t="n"/>
      <c r="T21" s="2" t="n"/>
      <c r="U21" s="2" t="n"/>
      <c r="V21" s="2" t="n"/>
      <c r="W21" s="2" t="n"/>
      <c r="X21" s="2" t="n"/>
      <c r="Y21" s="2" t="n"/>
      <c r="Z21" s="2" t="n"/>
    </row>
    <row r="22" outlineLevel="1" ht="13.5" customHeight="1" s="844">
      <c r="A22" s="2" t="n"/>
      <c r="B22" s="230" t="inlineStr">
        <is>
          <t>Business Development Manager 2</t>
        </is>
      </c>
      <c r="C22" s="160" t="n"/>
      <c r="D22" s="160" t="n"/>
      <c r="E22" s="160" t="n"/>
      <c r="F22" s="960" t="n"/>
      <c r="G22" s="961" t="n">
        <v>125000</v>
      </c>
      <c r="H22" s="961">
        <f>G22*(1+$E$50)</f>
        <v/>
      </c>
      <c r="I22" s="961">
        <f>H22*(1+$E$50)</f>
        <v/>
      </c>
      <c r="J22" s="961">
        <f>I22*(1+$E$50)</f>
        <v/>
      </c>
      <c r="K22" s="961">
        <f>J22*(1+$E$50)</f>
        <v/>
      </c>
      <c r="L22" s="2" t="n"/>
      <c r="M22" s="2" t="n"/>
      <c r="N22" s="2" t="n"/>
      <c r="O22" s="2" t="n"/>
      <c r="P22" s="2" t="n"/>
      <c r="Q22" s="2" t="n"/>
      <c r="R22" s="2" t="n"/>
      <c r="S22" s="2" t="n"/>
      <c r="T22" s="2" t="n"/>
      <c r="U22" s="2" t="n"/>
      <c r="V22" s="2" t="n"/>
      <c r="W22" s="2" t="n"/>
      <c r="X22" s="2" t="n"/>
      <c r="Y22" s="2" t="n"/>
      <c r="Z22" s="2" t="n"/>
    </row>
    <row r="23" outlineLevel="1" ht="13.5" customHeight="1" s="844">
      <c r="A23" s="2" t="n"/>
      <c r="B23" s="229" t="inlineStr">
        <is>
          <t>Total Europe New Headcount</t>
        </is>
      </c>
      <c r="C23" s="160" t="n"/>
      <c r="D23" s="160" t="n"/>
      <c r="E23" s="160" t="n"/>
      <c r="F23" s="960" t="n"/>
      <c r="G23" s="958">
        <f>SUM(G20:G22)</f>
        <v/>
      </c>
      <c r="H23" s="958">
        <f>SUM(H20:H22)</f>
        <v/>
      </c>
      <c r="I23" s="958">
        <f>SUM(I20:I22)</f>
        <v/>
      </c>
      <c r="J23" s="958">
        <f>SUM(J20:J22)</f>
        <v/>
      </c>
      <c r="K23" s="958">
        <f>SUM(K20:K22)</f>
        <v/>
      </c>
      <c r="L23" s="2" t="n"/>
      <c r="M23" s="2" t="n"/>
      <c r="N23" s="2" t="n"/>
      <c r="O23" s="2" t="n"/>
      <c r="P23" s="2" t="n"/>
      <c r="Q23" s="2" t="n"/>
      <c r="R23" s="2" t="n"/>
      <c r="S23" s="2" t="n"/>
      <c r="T23" s="2" t="n"/>
      <c r="U23" s="2" t="n"/>
      <c r="V23" s="2" t="n"/>
      <c r="W23" s="2" t="n"/>
      <c r="X23" s="2" t="n"/>
      <c r="Y23" s="2" t="n"/>
      <c r="Z23" s="2" t="n"/>
    </row>
    <row r="24" outlineLevel="1" ht="13.5" customHeight="1" s="844">
      <c r="A24" s="2" t="n"/>
      <c r="B24" s="160" t="n"/>
      <c r="C24" s="160" t="n"/>
      <c r="D24" s="160" t="n"/>
      <c r="E24" s="160" t="n"/>
      <c r="F24" s="960" t="n"/>
      <c r="G24" s="960" t="n"/>
      <c r="H24" s="960" t="n"/>
      <c r="I24" s="960" t="n"/>
      <c r="J24" s="960" t="n"/>
      <c r="K24" s="960" t="n"/>
      <c r="L24" s="2" t="n"/>
      <c r="M24" s="2" t="n"/>
      <c r="N24" s="2" t="n"/>
      <c r="O24" s="2" t="n"/>
      <c r="P24" s="2" t="n"/>
      <c r="Q24" s="2" t="n"/>
      <c r="R24" s="2" t="n"/>
      <c r="S24" s="2" t="n"/>
      <c r="T24" s="2" t="n"/>
      <c r="U24" s="2" t="n"/>
      <c r="V24" s="2" t="n"/>
      <c r="W24" s="2" t="n"/>
      <c r="X24" s="2" t="n"/>
      <c r="Y24" s="2" t="n"/>
      <c r="Z24" s="2" t="n"/>
    </row>
    <row r="25" outlineLevel="1" ht="13.5" customHeight="1" s="844">
      <c r="A25" s="2" t="n"/>
      <c r="B25" s="228" t="inlineStr">
        <is>
          <t>North America</t>
        </is>
      </c>
      <c r="C25" s="160" t="n"/>
      <c r="D25" s="160" t="n"/>
      <c r="E25" s="160" t="n"/>
      <c r="F25" s="960" t="n"/>
      <c r="G25" s="960" t="n"/>
      <c r="H25" s="960" t="n"/>
      <c r="I25" s="960" t="n"/>
      <c r="J25" s="960" t="n"/>
      <c r="K25" s="960" t="n"/>
      <c r="L25" s="2" t="n"/>
      <c r="M25" s="2" t="n"/>
      <c r="N25" s="2" t="n"/>
      <c r="O25" s="2" t="n"/>
      <c r="P25" s="2" t="n"/>
      <c r="Q25" s="2" t="n"/>
      <c r="R25" s="2" t="n"/>
      <c r="S25" s="2" t="n"/>
      <c r="T25" s="2" t="n"/>
      <c r="U25" s="2" t="n"/>
      <c r="V25" s="2" t="n"/>
      <c r="W25" s="2" t="n"/>
      <c r="X25" s="2" t="n"/>
      <c r="Y25" s="2" t="n"/>
      <c r="Z25" s="2" t="n"/>
    </row>
    <row r="26" outlineLevel="1" ht="13.5" customHeight="1" s="844">
      <c r="A26" s="2" t="n"/>
      <c r="B26" s="229" t="inlineStr">
        <is>
          <t>Practice Lead</t>
        </is>
      </c>
      <c r="C26" s="160" t="n"/>
      <c r="D26" s="160" t="n"/>
      <c r="E26" s="160" t="n"/>
      <c r="F26" s="960" t="n"/>
      <c r="G26" s="962">
        <f>200000/'Valuation Summary and Football'!$D$9</f>
        <v/>
      </c>
      <c r="H26" s="962">
        <f>G26*(1+$E$50)</f>
        <v/>
      </c>
      <c r="I26" s="962">
        <f>H26*(1+$E$50)</f>
        <v/>
      </c>
      <c r="J26" s="962">
        <f>I26*(1+$E$50)</f>
        <v/>
      </c>
      <c r="K26" s="962">
        <f>J26*(1+$E$50)</f>
        <v/>
      </c>
      <c r="L26" s="2" t="n"/>
      <c r="M26" s="2" t="n"/>
      <c r="N26" s="2" t="n"/>
      <c r="O26" s="2" t="n"/>
      <c r="P26" s="2" t="n"/>
      <c r="Q26" s="2" t="n"/>
      <c r="R26" s="2" t="n"/>
      <c r="S26" s="2" t="n"/>
      <c r="T26" s="2" t="n"/>
      <c r="U26" s="2" t="n"/>
      <c r="V26" s="2" t="n"/>
      <c r="W26" s="2" t="n"/>
      <c r="X26" s="2" t="n"/>
      <c r="Y26" s="2" t="n"/>
      <c r="Z26" s="2" t="n"/>
    </row>
    <row r="27" outlineLevel="1" ht="13.5" customHeight="1" s="844">
      <c r="A27" s="2" t="n"/>
      <c r="B27" s="229" t="inlineStr">
        <is>
          <t>Business Development Manager 1</t>
        </is>
      </c>
      <c r="C27" s="160" t="n"/>
      <c r="D27" s="160" t="n"/>
      <c r="E27" s="160" t="n"/>
      <c r="F27" s="960" t="n"/>
      <c r="G27" s="962">
        <f>125000/'Valuation Summary and Football'!$D$9</f>
        <v/>
      </c>
      <c r="H27" s="962">
        <f>G27*(1+$E$50)</f>
        <v/>
      </c>
      <c r="I27" s="962">
        <f>H27*(1+$E$50)</f>
        <v/>
      </c>
      <c r="J27" s="962">
        <f>I27*(1+$E$50)</f>
        <v/>
      </c>
      <c r="K27" s="962">
        <f>J27*(1+$E$50)</f>
        <v/>
      </c>
      <c r="L27" s="2" t="n"/>
      <c r="M27" s="2" t="n"/>
      <c r="N27" s="2" t="n"/>
      <c r="O27" s="2" t="n"/>
      <c r="P27" s="2" t="n"/>
      <c r="Q27" s="2" t="n"/>
      <c r="R27" s="2" t="n"/>
      <c r="S27" s="2" t="n"/>
      <c r="T27" s="2" t="n"/>
      <c r="U27" s="2" t="n"/>
      <c r="V27" s="2" t="n"/>
      <c r="W27" s="2" t="n"/>
      <c r="X27" s="2" t="n"/>
      <c r="Y27" s="2" t="n"/>
      <c r="Z27" s="2" t="n"/>
    </row>
    <row r="28" outlineLevel="1" ht="13.5" customHeight="1" s="844">
      <c r="A28" s="2" t="n"/>
      <c r="B28" s="229" t="inlineStr">
        <is>
          <t>Business Development Manager 2</t>
        </is>
      </c>
      <c r="C28" s="160" t="n"/>
      <c r="D28" s="160" t="n"/>
      <c r="E28" s="160" t="n"/>
      <c r="F28" s="960" t="n"/>
      <c r="G28" s="962">
        <f>125000/'Valuation Summary and Football'!$D$9</f>
        <v/>
      </c>
      <c r="H28" s="962">
        <f>G28*(1+$E$50)</f>
        <v/>
      </c>
      <c r="I28" s="962">
        <f>H28*(1+$E$50)</f>
        <v/>
      </c>
      <c r="J28" s="962">
        <f>I28*(1+$E$50)</f>
        <v/>
      </c>
      <c r="K28" s="962">
        <f>J28*(1+$E$50)</f>
        <v/>
      </c>
      <c r="L28" s="2" t="n"/>
      <c r="M28" s="2" t="n"/>
      <c r="N28" s="2" t="n"/>
      <c r="O28" s="2" t="n"/>
      <c r="P28" s="2" t="n"/>
      <c r="Q28" s="2" t="n"/>
      <c r="R28" s="2" t="n"/>
      <c r="S28" s="2" t="n"/>
      <c r="T28" s="2" t="n"/>
      <c r="U28" s="2" t="n"/>
      <c r="V28" s="2" t="n"/>
      <c r="W28" s="2" t="n"/>
      <c r="X28" s="2" t="n"/>
      <c r="Y28" s="2" t="n"/>
      <c r="Z28" s="2" t="n"/>
    </row>
    <row r="29" outlineLevel="1" ht="13.5" customHeight="1" s="844">
      <c r="A29" s="2" t="n"/>
      <c r="B29" s="229" t="inlineStr">
        <is>
          <t>Solutions Architect</t>
        </is>
      </c>
      <c r="C29" s="160" t="n"/>
      <c r="D29" s="160" t="n"/>
      <c r="E29" s="160" t="n"/>
      <c r="F29" s="960" t="n"/>
      <c r="G29" s="962">
        <f>150000/'Valuation Summary and Football'!$D$9</f>
        <v/>
      </c>
      <c r="H29" s="962">
        <f>G29*(1+$E$50)</f>
        <v/>
      </c>
      <c r="I29" s="962">
        <f>H29*(1+$E$50)</f>
        <v/>
      </c>
      <c r="J29" s="962">
        <f>I29*(1+$E$50)</f>
        <v/>
      </c>
      <c r="K29" s="962">
        <f>J29*(1+$E$50)</f>
        <v/>
      </c>
      <c r="L29" s="2" t="n"/>
      <c r="M29" s="2" t="n"/>
      <c r="N29" s="2" t="n"/>
      <c r="O29" s="2" t="n"/>
      <c r="P29" s="2" t="n"/>
      <c r="Q29" s="2" t="n"/>
      <c r="R29" s="2" t="n"/>
      <c r="S29" s="2" t="n"/>
      <c r="T29" s="2" t="n"/>
      <c r="U29" s="2" t="n"/>
      <c r="V29" s="2" t="n"/>
      <c r="W29" s="2" t="n"/>
      <c r="X29" s="2" t="n"/>
      <c r="Y29" s="2" t="n"/>
      <c r="Z29" s="2" t="n"/>
    </row>
    <row r="30" outlineLevel="1" ht="13.5" customHeight="1" s="844">
      <c r="A30" s="2" t="n"/>
      <c r="B30" s="229" t="inlineStr">
        <is>
          <t>Sales Engineer</t>
        </is>
      </c>
      <c r="C30" s="160" t="n"/>
      <c r="D30" s="160" t="n"/>
      <c r="E30" s="160" t="n"/>
      <c r="F30" s="960" t="n"/>
      <c r="G30" s="962">
        <f>125000/'Valuation Summary and Football'!$D$9</f>
        <v/>
      </c>
      <c r="H30" s="962">
        <f>G30*(1+$E$50)</f>
        <v/>
      </c>
      <c r="I30" s="962">
        <f>H30*(1+$E$50)</f>
        <v/>
      </c>
      <c r="J30" s="962">
        <f>I30*(1+$E$50)</f>
        <v/>
      </c>
      <c r="K30" s="962">
        <f>J30*(1+$E$50)</f>
        <v/>
      </c>
      <c r="L30" s="2" t="n"/>
      <c r="M30" s="2" t="n"/>
      <c r="N30" s="2" t="n"/>
      <c r="O30" s="2" t="n"/>
      <c r="P30" s="2" t="n"/>
      <c r="Q30" s="2" t="n"/>
      <c r="R30" s="2" t="n"/>
      <c r="S30" s="2" t="n"/>
      <c r="T30" s="2" t="n"/>
      <c r="U30" s="2" t="n"/>
      <c r="V30" s="2" t="n"/>
      <c r="W30" s="2" t="n"/>
      <c r="X30" s="2" t="n"/>
      <c r="Y30" s="2" t="n"/>
      <c r="Z30" s="2" t="n"/>
    </row>
    <row r="31" outlineLevel="1" ht="13.5" customHeight="1" s="844">
      <c r="A31" s="2" t="n"/>
      <c r="B31" s="230" t="inlineStr">
        <is>
          <t>Partnership Lead</t>
        </is>
      </c>
      <c r="C31" s="160" t="n"/>
      <c r="D31" s="160" t="n"/>
      <c r="E31" s="160" t="n"/>
      <c r="F31" s="960" t="n"/>
      <c r="G31" s="963">
        <f>125000/'Valuation Summary and Football'!$D$9</f>
        <v/>
      </c>
      <c r="H31" s="963">
        <f>G31*(1+$E$50)</f>
        <v/>
      </c>
      <c r="I31" s="963">
        <f>H31*(1+$E$50)</f>
        <v/>
      </c>
      <c r="J31" s="963">
        <f>I31*(1+$E$50)</f>
        <v/>
      </c>
      <c r="K31" s="963">
        <f>J31*(1+$E$50)</f>
        <v/>
      </c>
      <c r="L31" s="2" t="n"/>
      <c r="M31" s="2" t="n"/>
      <c r="N31" s="2" t="n"/>
      <c r="O31" s="2" t="n"/>
      <c r="P31" s="2" t="n"/>
      <c r="Q31" s="2" t="n"/>
      <c r="R31" s="2" t="n"/>
      <c r="S31" s="2" t="n"/>
      <c r="T31" s="2" t="n"/>
      <c r="U31" s="2" t="n"/>
      <c r="V31" s="2" t="n"/>
      <c r="W31" s="2" t="n"/>
      <c r="X31" s="2" t="n"/>
      <c r="Y31" s="2" t="n"/>
      <c r="Z31" s="2" t="n"/>
    </row>
    <row r="32" outlineLevel="1" ht="13.5" customHeight="1" s="844">
      <c r="A32" s="2" t="n"/>
      <c r="B32" s="229" t="inlineStr">
        <is>
          <t>Total North America New Headcount</t>
        </is>
      </c>
      <c r="C32" s="160" t="n"/>
      <c r="D32" s="160" t="n"/>
      <c r="E32" s="160" t="n"/>
      <c r="F32" s="960" t="n"/>
      <c r="G32" s="958">
        <f>SUM(G26:G31)</f>
        <v/>
      </c>
      <c r="H32" s="958">
        <f>SUM(H26:H31)</f>
        <v/>
      </c>
      <c r="I32" s="958">
        <f>SUM(I26:I31)</f>
        <v/>
      </c>
      <c r="J32" s="958">
        <f>SUM(J26:J31)</f>
        <v/>
      </c>
      <c r="K32" s="958">
        <f>SUM(K26:K31)</f>
        <v/>
      </c>
      <c r="L32" s="2" t="n"/>
      <c r="M32" s="2" t="n"/>
      <c r="N32" s="2" t="n"/>
      <c r="O32" s="2" t="n"/>
      <c r="P32" s="2" t="n"/>
      <c r="Q32" s="2" t="n"/>
      <c r="R32" s="2" t="n"/>
      <c r="S32" s="2" t="n"/>
      <c r="T32" s="2" t="n"/>
      <c r="U32" s="2" t="n"/>
      <c r="V32" s="2" t="n"/>
      <c r="W32" s="2" t="n"/>
      <c r="X32" s="2" t="n"/>
      <c r="Y32" s="2" t="n"/>
      <c r="Z32" s="2" t="n"/>
    </row>
    <row r="33" ht="13.5" customHeight="1" s="844">
      <c r="A33" s="2" t="n"/>
      <c r="B33" s="160" t="n"/>
      <c r="C33" s="160" t="n"/>
      <c r="D33" s="160" t="n"/>
      <c r="E33" s="160" t="n"/>
      <c r="F33" s="964" t="n"/>
      <c r="G33" s="964" t="n"/>
      <c r="H33" s="964" t="n"/>
      <c r="I33" s="964" t="n"/>
      <c r="J33" s="964" t="n"/>
      <c r="K33" s="964" t="n"/>
      <c r="L33" s="2" t="n"/>
      <c r="M33" s="2" t="n"/>
      <c r="N33" s="2" t="n"/>
      <c r="O33" s="2" t="n"/>
      <c r="P33" s="2" t="n"/>
      <c r="Q33" s="2" t="n"/>
      <c r="R33" s="2" t="n"/>
      <c r="S33" s="2" t="n"/>
      <c r="T33" s="2" t="n"/>
      <c r="U33" s="2" t="n"/>
      <c r="V33" s="2" t="n"/>
      <c r="W33" s="2" t="n"/>
      <c r="X33" s="2" t="n"/>
      <c r="Y33" s="2" t="n"/>
      <c r="Z33" s="2" t="n"/>
    </row>
    <row r="34" ht="13.5" customHeight="1" s="844">
      <c r="A34" s="5" t="n"/>
      <c r="B34" s="221" t="inlineStr">
        <is>
          <t xml:space="preserve">Total Cost Synergies </t>
        </is>
      </c>
      <c r="C34" s="222" t="n"/>
      <c r="D34" s="222" t="n"/>
      <c r="E34" s="222" t="n"/>
      <c r="F34" s="965">
        <f>SUM(F13:F17)</f>
        <v/>
      </c>
      <c r="G34" s="965">
        <f>SUM(G13:G17)</f>
        <v/>
      </c>
      <c r="H34" s="965">
        <f>SUM(H13:H17)</f>
        <v/>
      </c>
      <c r="I34" s="965">
        <f>SUM(I13:I17)</f>
        <v/>
      </c>
      <c r="J34" s="965">
        <f>SUM(J13:J17)</f>
        <v/>
      </c>
      <c r="K34" s="965">
        <f>SUM(K13:K17)</f>
        <v/>
      </c>
      <c r="L34" s="5" t="n"/>
      <c r="M34" s="5" t="n"/>
      <c r="N34" s="5" t="n"/>
      <c r="O34" s="5" t="n"/>
      <c r="P34" s="5" t="n"/>
      <c r="Q34" s="5" t="n"/>
      <c r="R34" s="5" t="n"/>
      <c r="S34" s="5" t="n"/>
      <c r="T34" s="5" t="n"/>
      <c r="U34" s="5" t="n"/>
      <c r="V34" s="5" t="n"/>
      <c r="W34" s="5" t="n"/>
      <c r="X34" s="5" t="n"/>
      <c r="Y34" s="5" t="n"/>
      <c r="Z34" s="5" t="n"/>
    </row>
    <row r="35" ht="13.5" customHeight="1" s="844">
      <c r="A35" s="2" t="n"/>
      <c r="B35" s="160" t="n"/>
      <c r="C35" s="160" t="n"/>
      <c r="D35" s="160" t="n"/>
      <c r="E35" s="160" t="n"/>
      <c r="F35" s="220" t="n"/>
      <c r="G35" s="220" t="n"/>
      <c r="H35" s="220" t="n"/>
      <c r="I35" s="220" t="n"/>
      <c r="J35" s="220" t="n"/>
      <c r="K35" s="220" t="n"/>
      <c r="L35" s="2" t="n"/>
      <c r="M35" s="2" t="n"/>
      <c r="N35" s="2" t="n"/>
      <c r="O35" s="2" t="n"/>
      <c r="P35" s="2" t="n"/>
      <c r="Q35" s="2" t="n"/>
      <c r="R35" s="2" t="n"/>
      <c r="S35" s="2" t="n"/>
      <c r="T35" s="2" t="n"/>
      <c r="U35" s="2" t="n"/>
      <c r="V35" s="2" t="n"/>
      <c r="W35" s="2" t="n"/>
      <c r="X35" s="2" t="n"/>
      <c r="Y35" s="2" t="n"/>
      <c r="Z35" s="2" t="n"/>
    </row>
    <row r="36" ht="13.5" customHeight="1" s="844">
      <c r="A36" s="2" t="n"/>
      <c r="B36" s="218" t="inlineStr">
        <is>
          <t>Integration expenses</t>
        </is>
      </c>
      <c r="C36" s="160" t="n"/>
      <c r="D36" s="160" t="n"/>
      <c r="E36" s="160" t="n"/>
      <c r="F36" s="220" t="n"/>
      <c r="G36" s="220" t="n"/>
      <c r="H36" s="220" t="n"/>
      <c r="I36" s="220" t="n"/>
      <c r="J36" s="220" t="n"/>
      <c r="K36" s="220" t="n"/>
      <c r="L36" s="2" t="n"/>
      <c r="M36" s="2" t="n"/>
      <c r="N36" s="2" t="n"/>
      <c r="O36" s="2" t="n"/>
      <c r="P36" s="2" t="n"/>
      <c r="Q36" s="2" t="n"/>
      <c r="R36" s="2" t="n"/>
      <c r="S36" s="2" t="n"/>
      <c r="T36" s="2" t="n"/>
      <c r="U36" s="2" t="n"/>
      <c r="V36" s="2" t="n"/>
      <c r="W36" s="2" t="n"/>
      <c r="X36" s="2" t="n"/>
      <c r="Y36" s="2" t="n"/>
      <c r="Z36" s="2" t="n"/>
    </row>
    <row r="37" ht="13.5" customHeight="1" s="844">
      <c r="A37" s="2" t="n"/>
      <c r="B37" s="218" t="inlineStr">
        <is>
          <t>One-time Costs (e.g. contract breakage)</t>
        </is>
      </c>
      <c r="C37" s="160" t="n"/>
      <c r="D37" s="160" t="n"/>
      <c r="E37" s="160" t="n"/>
      <c r="F37" s="219" t="n">
        <v>0</v>
      </c>
      <c r="G37" s="219" t="n">
        <v>0</v>
      </c>
      <c r="H37" s="219" t="n">
        <v>0</v>
      </c>
      <c r="I37" s="219" t="n">
        <v>0</v>
      </c>
      <c r="J37" s="219" t="n">
        <v>0</v>
      </c>
      <c r="K37" s="219" t="n">
        <v>0</v>
      </c>
      <c r="L37" s="2" t="n"/>
      <c r="M37" s="2" t="n"/>
      <c r="N37" s="2" t="n"/>
      <c r="O37" s="2" t="n"/>
      <c r="P37" s="2" t="n"/>
      <c r="Q37" s="2" t="n"/>
      <c r="R37" s="2" t="n"/>
      <c r="S37" s="2" t="n"/>
      <c r="T37" s="2" t="n"/>
      <c r="U37" s="2" t="n"/>
      <c r="V37" s="2" t="n"/>
      <c r="W37" s="2" t="n"/>
      <c r="X37" s="2" t="n"/>
      <c r="Y37" s="2" t="n"/>
      <c r="Z37" s="2" t="n"/>
    </row>
    <row r="38" ht="13.5" customHeight="1" s="844">
      <c r="A38" s="2" t="n"/>
      <c r="B38" s="218" t="inlineStr">
        <is>
          <t>IT Systems</t>
        </is>
      </c>
      <c r="C38" s="160" t="n"/>
      <c r="D38" s="160" t="n"/>
      <c r="E38" s="160" t="n"/>
      <c r="F38" s="219" t="n">
        <v>0</v>
      </c>
      <c r="G38" s="219" t="n">
        <v>0</v>
      </c>
      <c r="H38" s="219" t="n">
        <v>0</v>
      </c>
      <c r="I38" s="219" t="n">
        <v>0</v>
      </c>
      <c r="J38" s="219" t="n">
        <v>0</v>
      </c>
      <c r="K38" s="219" t="n">
        <v>0</v>
      </c>
      <c r="L38" s="2" t="n"/>
      <c r="M38" s="2" t="n"/>
      <c r="N38" s="2" t="n"/>
      <c r="O38" s="2" t="n"/>
      <c r="P38" s="2" t="n"/>
      <c r="Q38" s="2" t="n"/>
      <c r="R38" s="2" t="n"/>
      <c r="S38" s="2" t="n"/>
      <c r="T38" s="2" t="n"/>
      <c r="U38" s="2" t="n"/>
      <c r="V38" s="2" t="n"/>
      <c r="W38" s="2" t="n"/>
      <c r="X38" s="2" t="n"/>
      <c r="Y38" s="2" t="n"/>
      <c r="Z38" s="2" t="n"/>
    </row>
    <row r="39" ht="13.5" customHeight="1" s="844">
      <c r="A39" s="2" t="n"/>
      <c r="B39" s="218" t="inlineStr">
        <is>
          <t>Finance and acts</t>
        </is>
      </c>
      <c r="C39" s="160" t="n"/>
      <c r="D39" s="160" t="n"/>
      <c r="E39" s="160" t="n"/>
      <c r="F39" s="219" t="n">
        <v>0</v>
      </c>
      <c r="G39" s="219" t="n">
        <v>0</v>
      </c>
      <c r="H39" s="219" t="n">
        <v>0</v>
      </c>
      <c r="I39" s="219" t="n">
        <v>0</v>
      </c>
      <c r="J39" s="219" t="n">
        <v>0</v>
      </c>
      <c r="K39" s="219" t="n">
        <v>0</v>
      </c>
      <c r="L39" s="2" t="n"/>
      <c r="M39" s="2" t="n"/>
      <c r="N39" s="2" t="n"/>
      <c r="O39" s="2" t="n"/>
      <c r="P39" s="2" t="n"/>
      <c r="Q39" s="2" t="n"/>
      <c r="R39" s="2" t="n"/>
      <c r="S39" s="2" t="n"/>
      <c r="T39" s="2" t="n"/>
      <c r="U39" s="2" t="n"/>
      <c r="V39" s="2" t="n"/>
      <c r="W39" s="2" t="n"/>
      <c r="X39" s="2" t="n"/>
      <c r="Y39" s="2" t="n"/>
      <c r="Z39" s="2" t="n"/>
    </row>
    <row r="40" ht="13.5" customHeight="1" s="844">
      <c r="A40" s="5" t="n"/>
      <c r="B40" s="221" t="inlineStr">
        <is>
          <t>Total Integration expenses</t>
        </is>
      </c>
      <c r="C40" s="222" t="n"/>
      <c r="D40" s="222" t="n"/>
      <c r="E40" s="222" t="n"/>
      <c r="F40" s="223">
        <f>SUM(F37:F39)</f>
        <v/>
      </c>
      <c r="G40" s="223">
        <f>SUM(G37:G39)</f>
        <v/>
      </c>
      <c r="H40" s="223">
        <f>SUM(H37:H39)</f>
        <v/>
      </c>
      <c r="I40" s="223">
        <f>SUM(I37:I39)</f>
        <v/>
      </c>
      <c r="J40" s="223">
        <f>SUM(J37:J39)</f>
        <v/>
      </c>
      <c r="K40" s="223">
        <f>SUM(K37:K39)</f>
        <v/>
      </c>
      <c r="L40" s="5" t="n"/>
      <c r="M40" s="5" t="n"/>
      <c r="N40" s="5" t="n"/>
      <c r="O40" s="5" t="n"/>
      <c r="P40" s="5" t="n"/>
      <c r="Q40" s="5" t="n"/>
      <c r="R40" s="5" t="n"/>
      <c r="S40" s="5" t="n"/>
      <c r="T40" s="5" t="n"/>
      <c r="U40" s="5" t="n"/>
      <c r="V40" s="5" t="n"/>
      <c r="W40" s="5" t="n"/>
      <c r="X40" s="5" t="n"/>
      <c r="Y40" s="5" t="n"/>
      <c r="Z40" s="5" t="n"/>
    </row>
    <row r="41" ht="13.5" customHeight="1" s="844">
      <c r="A41" s="2" t="n"/>
      <c r="B41" s="160" t="n"/>
      <c r="C41" s="160" t="n"/>
      <c r="D41" s="160" t="n"/>
      <c r="E41" s="160" t="n"/>
      <c r="F41" s="220" t="n"/>
      <c r="G41" s="220" t="n"/>
      <c r="H41" s="220" t="n"/>
      <c r="I41" s="220" t="n"/>
      <c r="J41" s="220" t="n"/>
      <c r="K41" s="220" t="n"/>
      <c r="L41" s="2" t="n"/>
      <c r="M41" s="2" t="n"/>
      <c r="N41" s="2" t="n"/>
      <c r="O41" s="2" t="n"/>
      <c r="P41" s="2" t="n"/>
      <c r="Q41" s="2" t="n"/>
      <c r="R41" s="2" t="n"/>
      <c r="S41" s="2" t="n"/>
      <c r="T41" s="2" t="n"/>
      <c r="U41" s="2" t="n"/>
      <c r="V41" s="2" t="n"/>
      <c r="W41" s="2" t="n"/>
      <c r="X41" s="2" t="n"/>
      <c r="Y41" s="2" t="n"/>
      <c r="Z41" s="2" t="n"/>
    </row>
    <row r="42" ht="13.5" customHeight="1" s="844">
      <c r="A42" s="2" t="n"/>
      <c r="B42" s="216" t="inlineStr">
        <is>
          <t>Transaction expenses</t>
        </is>
      </c>
      <c r="C42" s="160" t="n"/>
      <c r="D42" s="160" t="n"/>
      <c r="E42" s="160" t="n"/>
      <c r="F42" s="220" t="n"/>
      <c r="G42" s="220" t="n"/>
      <c r="H42" s="220" t="n"/>
      <c r="I42" s="220" t="n"/>
      <c r="J42" s="220" t="n"/>
      <c r="K42" s="220" t="n"/>
      <c r="L42" s="2" t="n"/>
      <c r="M42" s="2" t="n"/>
      <c r="N42" s="2" t="n"/>
      <c r="O42" s="2" t="n"/>
      <c r="P42" s="2" t="n"/>
      <c r="Q42" s="2" t="n"/>
      <c r="R42" s="2" t="n"/>
      <c r="S42" s="2" t="n"/>
      <c r="T42" s="2" t="n"/>
      <c r="U42" s="2" t="n"/>
      <c r="V42" s="2" t="n"/>
      <c r="W42" s="2" t="n"/>
      <c r="X42" s="2" t="n"/>
      <c r="Y42" s="2" t="n"/>
      <c r="Z42" s="2" t="n"/>
    </row>
    <row r="43" ht="13.5" customHeight="1" s="844">
      <c r="A43" s="2" t="n"/>
      <c r="B43" s="218" t="inlineStr">
        <is>
          <t>Legal fees</t>
        </is>
      </c>
      <c r="C43" s="160" t="n"/>
      <c r="D43" s="160" t="n"/>
      <c r="E43" s="160" t="n"/>
      <c r="F43" s="219" t="n">
        <v>200000</v>
      </c>
      <c r="G43" s="220" t="n"/>
      <c r="H43" s="220" t="n"/>
      <c r="I43" s="220" t="n"/>
      <c r="J43" s="220" t="n"/>
      <c r="K43" s="220" t="n"/>
      <c r="L43" s="2" t="n"/>
      <c r="M43" s="2" t="n"/>
      <c r="N43" s="2" t="n"/>
      <c r="O43" s="2" t="n"/>
      <c r="P43" s="2" t="n"/>
      <c r="Q43" s="2" t="n"/>
      <c r="R43" s="2" t="n"/>
      <c r="S43" s="2" t="n"/>
      <c r="T43" s="2" t="n"/>
      <c r="U43" s="2" t="n"/>
      <c r="V43" s="2" t="n"/>
      <c r="W43" s="2" t="n"/>
      <c r="X43" s="2" t="n"/>
      <c r="Y43" s="2" t="n"/>
      <c r="Z43" s="2" t="n"/>
    </row>
    <row r="44" ht="13.5" customHeight="1" s="844">
      <c r="A44" s="2" t="n"/>
      <c r="B44" s="218" t="inlineStr">
        <is>
          <t>Consulting Fees</t>
        </is>
      </c>
      <c r="C44" s="160" t="n"/>
      <c r="D44" s="160" t="n"/>
      <c r="E44" s="160" t="n"/>
      <c r="F44" s="219" t="n">
        <v>100000</v>
      </c>
      <c r="G44" s="220" t="n"/>
      <c r="H44" s="220" t="n"/>
      <c r="I44" s="220" t="n"/>
      <c r="J44" s="220" t="n"/>
      <c r="K44" s="220" t="n"/>
      <c r="L44" s="2" t="n"/>
      <c r="M44" s="2" t="n"/>
      <c r="N44" s="2" t="n"/>
      <c r="O44" s="2" t="n"/>
      <c r="P44" s="2" t="n"/>
      <c r="Q44" s="2" t="n"/>
      <c r="R44" s="2" t="n"/>
      <c r="S44" s="2" t="n"/>
      <c r="T44" s="2" t="n"/>
      <c r="U44" s="2" t="n"/>
      <c r="V44" s="2" t="n"/>
      <c r="W44" s="2" t="n"/>
      <c r="X44" s="2" t="n"/>
      <c r="Y44" s="2" t="n"/>
      <c r="Z44" s="2" t="n"/>
    </row>
    <row r="45" ht="13.5" customHeight="1" s="844">
      <c r="A45" s="2" t="n"/>
      <c r="B45" s="218" t="inlineStr">
        <is>
          <t>QoE</t>
        </is>
      </c>
      <c r="C45" s="160" t="n"/>
      <c r="D45" s="160" t="n"/>
      <c r="E45" s="160" t="n"/>
      <c r="F45" s="219" t="n">
        <v>50000</v>
      </c>
      <c r="G45" s="220" t="n"/>
      <c r="H45" s="220" t="n"/>
      <c r="I45" s="220" t="n"/>
      <c r="J45" s="220" t="n"/>
      <c r="K45" s="220" t="n"/>
      <c r="L45" s="2" t="n"/>
      <c r="M45" s="2" t="n"/>
      <c r="N45" s="2" t="n"/>
      <c r="O45" s="2" t="n"/>
      <c r="P45" s="2" t="n"/>
      <c r="Q45" s="2" t="n"/>
      <c r="R45" s="2" t="n"/>
      <c r="S45" s="2" t="n"/>
      <c r="T45" s="2" t="n"/>
      <c r="U45" s="2" t="n"/>
      <c r="V45" s="2" t="n"/>
      <c r="W45" s="2" t="n"/>
      <c r="X45" s="2" t="n"/>
      <c r="Y45" s="2" t="n"/>
      <c r="Z45" s="2" t="n"/>
    </row>
    <row r="46" ht="13.5" customHeight="1" s="844">
      <c r="A46" s="5" t="n"/>
      <c r="B46" s="221" t="inlineStr">
        <is>
          <t>Total Transaction Exp.</t>
        </is>
      </c>
      <c r="C46" s="222" t="n"/>
      <c r="D46" s="222" t="n"/>
      <c r="E46" s="222" t="n"/>
      <c r="F46" s="223">
        <f>SUM(F43:F45)</f>
        <v/>
      </c>
      <c r="G46" s="223">
        <f>SUM(G43:G45)</f>
        <v/>
      </c>
      <c r="H46" s="223">
        <f>SUM(H43:H45)</f>
        <v/>
      </c>
      <c r="I46" s="223">
        <f>SUM(I43:I45)</f>
        <v/>
      </c>
      <c r="J46" s="223">
        <f>SUM(J43:J45)</f>
        <v/>
      </c>
      <c r="K46" s="223">
        <f>SUM(K43:K45)</f>
        <v/>
      </c>
      <c r="L46" s="5" t="n"/>
      <c r="M46" s="5" t="n"/>
      <c r="N46" s="5" t="n"/>
      <c r="O46" s="5" t="n"/>
      <c r="P46" s="5" t="n"/>
      <c r="Q46" s="5" t="n"/>
      <c r="R46" s="5" t="n"/>
      <c r="S46" s="5" t="n"/>
      <c r="T46" s="5" t="n"/>
      <c r="U46" s="5" t="n"/>
      <c r="V46" s="5" t="n"/>
      <c r="W46" s="5" t="n"/>
      <c r="X46" s="5" t="n"/>
      <c r="Y46" s="5" t="n"/>
      <c r="Z46" s="5" t="n"/>
    </row>
    <row r="47" ht="13.5" customHeight="1" s="844">
      <c r="A47" s="2" t="n"/>
      <c r="B47" s="160" t="n"/>
      <c r="C47" s="160" t="n"/>
      <c r="D47" s="160" t="n"/>
      <c r="E47" s="160" t="n"/>
      <c r="F47" s="220" t="n"/>
      <c r="G47" s="220" t="n"/>
      <c r="H47" s="220" t="n"/>
      <c r="I47" s="220" t="n"/>
      <c r="J47" s="220" t="n"/>
      <c r="K47" s="220" t="n"/>
      <c r="L47" s="2" t="n"/>
      <c r="M47" s="2" t="n"/>
      <c r="N47" s="2" t="n"/>
      <c r="O47" s="2" t="n"/>
      <c r="P47" s="2" t="n"/>
      <c r="Q47" s="2" t="n"/>
      <c r="R47" s="2" t="n"/>
      <c r="S47" s="2" t="n"/>
      <c r="T47" s="2" t="n"/>
      <c r="U47" s="2" t="n"/>
      <c r="V47" s="2" t="n"/>
      <c r="W47" s="2" t="n"/>
      <c r="X47" s="2" t="n"/>
      <c r="Y47" s="2" t="n"/>
      <c r="Z47" s="2" t="n"/>
    </row>
    <row r="48" ht="13.5" customHeight="1" s="844">
      <c r="A48" s="2" t="n"/>
      <c r="B48" s="160" t="n"/>
      <c r="C48" s="160" t="n"/>
      <c r="D48" s="160" t="n"/>
      <c r="E48" s="160" t="n"/>
      <c r="F48" s="220" t="n"/>
      <c r="G48" s="220" t="n"/>
      <c r="H48" s="220" t="n"/>
      <c r="I48" s="220" t="n"/>
      <c r="J48" s="220" t="n"/>
      <c r="K48" s="220" t="n"/>
      <c r="L48" s="2" t="n"/>
      <c r="M48" s="2" t="n"/>
      <c r="N48" s="2" t="n"/>
      <c r="O48" s="2" t="n"/>
      <c r="P48" s="2" t="n"/>
      <c r="Q48" s="2" t="n"/>
      <c r="R48" s="2" t="n"/>
      <c r="S48" s="2" t="n"/>
      <c r="T48" s="2" t="n"/>
      <c r="U48" s="2" t="n"/>
      <c r="V48" s="2" t="n"/>
      <c r="W48" s="2" t="n"/>
      <c r="X48" s="2" t="n"/>
      <c r="Y48" s="2" t="n"/>
      <c r="Z48" s="2" t="n"/>
    </row>
    <row r="49" ht="13.5" customHeight="1" s="844">
      <c r="A49" s="2" t="n"/>
      <c r="B49" s="160" t="n"/>
      <c r="C49" s="160" t="n"/>
      <c r="D49" s="160" t="n"/>
      <c r="E49" s="160" t="n"/>
      <c r="F49" s="220" t="n"/>
      <c r="G49" s="220" t="n"/>
      <c r="H49" s="220" t="n"/>
      <c r="I49" s="220" t="n"/>
      <c r="J49" s="220" t="n"/>
      <c r="K49" s="220" t="n"/>
      <c r="L49" s="2" t="n"/>
      <c r="M49" s="2" t="n"/>
      <c r="N49" s="2" t="n"/>
      <c r="O49" s="2" t="n"/>
      <c r="P49" s="2" t="n"/>
      <c r="Q49" s="2" t="n"/>
      <c r="R49" s="2" t="n"/>
      <c r="S49" s="2" t="n"/>
      <c r="T49" s="2" t="n"/>
      <c r="U49" s="2" t="n"/>
      <c r="V49" s="2" t="n"/>
      <c r="W49" s="2" t="n"/>
      <c r="X49" s="2" t="n"/>
      <c r="Y49" s="2" t="n"/>
      <c r="Z49" s="2" t="n"/>
    </row>
    <row r="50" ht="13.5" customHeight="1" s="844">
      <c r="A50" s="2" t="n"/>
      <c r="B50" s="218" t="inlineStr">
        <is>
          <t>Cost of living increases for new headcount</t>
        </is>
      </c>
      <c r="C50" s="160" t="n"/>
      <c r="D50" s="160" t="n"/>
      <c r="E50" s="234" t="n">
        <v>0.03</v>
      </c>
      <c r="F50" s="160" t="n"/>
      <c r="G50" s="160" t="n"/>
      <c r="H50" s="160" t="n"/>
      <c r="I50" s="160" t="n"/>
      <c r="J50" s="160" t="n"/>
      <c r="K50" s="160" t="n"/>
      <c r="L50" s="2" t="n"/>
      <c r="M50" s="2" t="n"/>
      <c r="N50" s="2" t="n"/>
      <c r="O50" s="2" t="n"/>
      <c r="P50" s="2" t="n"/>
      <c r="Q50" s="2" t="n"/>
      <c r="R50" s="2" t="n"/>
      <c r="S50" s="2" t="n"/>
      <c r="T50" s="2" t="n"/>
      <c r="U50" s="2" t="n"/>
      <c r="V50" s="2" t="n"/>
      <c r="W50" s="2" t="n"/>
      <c r="X50" s="2" t="n"/>
      <c r="Y50" s="2" t="n"/>
      <c r="Z50" s="2" t="n"/>
    </row>
    <row r="51" ht="13.5" customHeight="1" s="844">
      <c r="A51" s="2" t="n"/>
      <c r="B51" s="20" t="inlineStr">
        <is>
          <t>Direct labour synergy rate</t>
        </is>
      </c>
      <c r="C51" s="19" t="n"/>
      <c r="D51" s="19" t="n"/>
      <c r="E51" s="74" t="n">
        <v>0.1</v>
      </c>
      <c r="F51" s="19" t="n"/>
      <c r="G51" s="19" t="n"/>
      <c r="H51" s="19" t="n"/>
      <c r="I51" s="19" t="n"/>
      <c r="J51" s="19" t="n"/>
      <c r="K51" s="19" t="n"/>
      <c r="L51" s="2" t="n"/>
      <c r="M51" s="2" t="n"/>
      <c r="N51" s="2" t="n"/>
      <c r="O51" s="2" t="n"/>
      <c r="P51" s="2" t="n"/>
      <c r="Q51" s="2" t="n"/>
      <c r="R51" s="2" t="n"/>
      <c r="S51" s="2" t="n"/>
      <c r="T51" s="2" t="n"/>
      <c r="U51" s="2" t="n"/>
      <c r="V51" s="2" t="n"/>
      <c r="W51" s="2" t="n"/>
      <c r="X51" s="2" t="n"/>
      <c r="Y51" s="2" t="n"/>
      <c r="Z51" s="2" t="n"/>
    </row>
    <row r="52" ht="13.5" customHeight="1" s="844">
      <c r="A52" s="2" t="n"/>
      <c r="B52" s="20" t="inlineStr">
        <is>
          <t>Staff expense synergy rate</t>
        </is>
      </c>
      <c r="C52" s="19" t="n"/>
      <c r="D52" s="19" t="n"/>
      <c r="E52" s="74" t="n">
        <v>0.05</v>
      </c>
      <c r="F52" s="19" t="n"/>
      <c r="G52" s="19" t="n"/>
      <c r="H52" s="19" t="n"/>
      <c r="I52" s="19" t="n"/>
      <c r="J52" s="19" t="n"/>
      <c r="K52" s="19" t="n"/>
      <c r="L52" s="2" t="n"/>
      <c r="M52" s="2" t="n"/>
      <c r="N52" s="2" t="n"/>
      <c r="O52" s="2" t="n"/>
      <c r="P52" s="2" t="n"/>
      <c r="Q52" s="2" t="n"/>
      <c r="R52" s="2" t="n"/>
      <c r="S52" s="2" t="n"/>
      <c r="T52" s="2" t="n"/>
      <c r="U52" s="2" t="n"/>
      <c r="V52" s="2" t="n"/>
      <c r="W52" s="2" t="n"/>
      <c r="X52" s="2" t="n"/>
      <c r="Y52" s="2" t="n"/>
      <c r="Z52" s="2" t="n"/>
    </row>
    <row r="53" ht="13.5" customHeight="1" s="844">
      <c r="A53" s="2" t="n"/>
      <c r="B53" s="19" t="n"/>
      <c r="C53" s="19" t="n"/>
      <c r="D53" s="19" t="n"/>
      <c r="E53" s="19" t="n"/>
      <c r="F53" s="19" t="n"/>
      <c r="G53" s="19" t="n"/>
      <c r="H53" s="19" t="n"/>
      <c r="I53" s="19" t="n"/>
      <c r="J53" s="19" t="n"/>
      <c r="K53" s="19" t="n"/>
      <c r="L53" s="2" t="n"/>
      <c r="M53" s="2" t="n"/>
      <c r="N53" s="2" t="n"/>
      <c r="O53" s="2" t="n"/>
      <c r="P53" s="2" t="n"/>
      <c r="Q53" s="2" t="n"/>
      <c r="R53" s="2" t="n"/>
      <c r="S53" s="2" t="n"/>
      <c r="T53" s="2" t="n"/>
      <c r="U53" s="2" t="n"/>
      <c r="V53" s="2" t="n"/>
      <c r="W53" s="2" t="n"/>
      <c r="X53" s="2" t="n"/>
      <c r="Y53" s="2" t="n"/>
      <c r="Z53" s="2" t="n"/>
    </row>
    <row r="54" ht="13.5" customHeight="1" s="844">
      <c r="A54" s="2" t="n"/>
      <c r="B54" s="19" t="n"/>
      <c r="C54" s="19" t="n"/>
      <c r="D54" s="19" t="n"/>
      <c r="E54" s="19" t="n"/>
      <c r="F54" s="19" t="n"/>
      <c r="G54" s="19" t="n"/>
      <c r="H54" s="19" t="n"/>
      <c r="I54" s="19" t="n"/>
      <c r="J54" s="19" t="n"/>
      <c r="K54" s="19" t="n"/>
      <c r="L54" s="2" t="n"/>
      <c r="M54" s="2" t="n"/>
      <c r="N54" s="2" t="n"/>
      <c r="O54" s="2" t="n"/>
      <c r="P54" s="2" t="n"/>
      <c r="Q54" s="2" t="n"/>
      <c r="R54" s="2" t="n"/>
      <c r="S54" s="2" t="n"/>
      <c r="T54" s="2" t="n"/>
      <c r="U54" s="2" t="n"/>
      <c r="V54" s="2" t="n"/>
      <c r="W54" s="2" t="n"/>
      <c r="X54" s="2" t="n"/>
      <c r="Y54" s="2" t="n"/>
      <c r="Z54" s="2" t="n"/>
    </row>
    <row r="55" ht="13.5" customHeight="1" s="844">
      <c r="A55" s="2" t="n"/>
      <c r="B55" s="19" t="n"/>
      <c r="C55" s="19" t="n"/>
      <c r="D55" s="19" t="n"/>
      <c r="E55" s="19" t="n"/>
      <c r="F55" s="19" t="n"/>
      <c r="G55" s="19" t="n"/>
      <c r="H55" s="19" t="n"/>
      <c r="I55" s="19" t="n"/>
      <c r="J55" s="19" t="n"/>
      <c r="K55" s="19" t="n"/>
      <c r="L55" s="2" t="n"/>
      <c r="M55" s="2" t="n"/>
      <c r="N55" s="2" t="n"/>
      <c r="O55" s="2" t="n"/>
      <c r="P55" s="2" t="n"/>
      <c r="Q55" s="2" t="n"/>
      <c r="R55" s="2" t="n"/>
      <c r="S55" s="2" t="n"/>
      <c r="T55" s="2" t="n"/>
      <c r="U55" s="2" t="n"/>
      <c r="V55" s="2" t="n"/>
      <c r="W55" s="2" t="n"/>
      <c r="X55" s="2" t="n"/>
      <c r="Y55" s="2" t="n"/>
      <c r="Z55" s="2" t="n"/>
    </row>
    <row r="56" ht="13.5" customHeight="1" s="844">
      <c r="A56" s="2" t="n"/>
      <c r="B56" s="19" t="n"/>
      <c r="C56" s="19" t="n"/>
      <c r="D56" s="19" t="n"/>
      <c r="E56" s="19" t="n"/>
      <c r="F56" s="19" t="n"/>
      <c r="G56" s="19" t="n"/>
      <c r="H56" s="19" t="n"/>
      <c r="I56" s="19" t="n"/>
      <c r="J56" s="19" t="n"/>
      <c r="K56" s="19" t="n"/>
      <c r="L56" s="2" t="n"/>
      <c r="M56" s="2" t="n"/>
      <c r="N56" s="2" t="n"/>
      <c r="O56" s="2" t="n"/>
      <c r="P56" s="2" t="n"/>
      <c r="Q56" s="2" t="n"/>
      <c r="R56" s="2" t="n"/>
      <c r="S56" s="2" t="n"/>
      <c r="T56" s="2" t="n"/>
      <c r="U56" s="2" t="n"/>
      <c r="V56" s="2" t="n"/>
      <c r="W56" s="2" t="n"/>
      <c r="X56" s="2" t="n"/>
      <c r="Y56" s="2" t="n"/>
      <c r="Z56" s="2" t="n"/>
    </row>
    <row r="57" ht="13.5" customHeight="1" s="844">
      <c r="A57" s="2" t="n"/>
      <c r="B57" s="19" t="n"/>
      <c r="C57" s="19" t="n"/>
      <c r="D57" s="19" t="n"/>
      <c r="E57" s="19" t="n"/>
      <c r="F57" s="19" t="n"/>
      <c r="G57" s="19" t="n"/>
      <c r="H57" s="19" t="n"/>
      <c r="I57" s="19" t="n"/>
      <c r="J57" s="19" t="n"/>
      <c r="K57" s="19" t="n"/>
      <c r="L57" s="2" t="n"/>
      <c r="M57" s="2" t="n"/>
      <c r="N57" s="2" t="n"/>
      <c r="O57" s="2" t="n"/>
      <c r="P57" s="2" t="n"/>
      <c r="Q57" s="2" t="n"/>
      <c r="R57" s="2" t="n"/>
      <c r="S57" s="2" t="n"/>
      <c r="T57" s="2" t="n"/>
      <c r="U57" s="2" t="n"/>
      <c r="V57" s="2" t="n"/>
      <c r="W57" s="2" t="n"/>
      <c r="X57" s="2" t="n"/>
      <c r="Y57" s="2" t="n"/>
      <c r="Z57" s="2" t="n"/>
    </row>
    <row r="58" ht="13.5" customHeight="1" s="844">
      <c r="A58" s="2" t="n"/>
      <c r="B58" s="19" t="n"/>
      <c r="C58" s="19" t="n"/>
      <c r="D58" s="19" t="n"/>
      <c r="E58" s="19" t="n"/>
      <c r="F58" s="19" t="n"/>
      <c r="G58" s="19" t="n"/>
      <c r="H58" s="19" t="n"/>
      <c r="I58" s="19" t="n"/>
      <c r="J58" s="19" t="n"/>
      <c r="K58" s="19" t="n"/>
      <c r="L58" s="2" t="n"/>
      <c r="M58" s="2" t="n"/>
      <c r="N58" s="2" t="n"/>
      <c r="O58" s="2" t="n"/>
      <c r="P58" s="2" t="n"/>
      <c r="Q58" s="2" t="n"/>
      <c r="R58" s="2" t="n"/>
      <c r="S58" s="2" t="n"/>
      <c r="T58" s="2" t="n"/>
      <c r="U58" s="2" t="n"/>
      <c r="V58" s="2" t="n"/>
      <c r="W58" s="2" t="n"/>
      <c r="X58" s="2" t="n"/>
      <c r="Y58" s="2" t="n"/>
      <c r="Z58" s="2" t="n"/>
    </row>
    <row r="59" ht="13.5" customHeight="1" s="844">
      <c r="A59" s="2" t="n"/>
      <c r="B59" s="19" t="n"/>
      <c r="C59" s="19" t="n"/>
      <c r="D59" s="19" t="n"/>
      <c r="E59" s="19" t="n"/>
      <c r="F59" s="19" t="n"/>
      <c r="G59" s="19" t="n"/>
      <c r="H59" s="19" t="n"/>
      <c r="I59" s="19" t="n"/>
      <c r="J59" s="19" t="n"/>
      <c r="K59" s="19" t="n"/>
      <c r="L59" s="2" t="n"/>
      <c r="M59" s="2" t="n"/>
      <c r="N59" s="2" t="n"/>
      <c r="O59" s="2" t="n"/>
      <c r="P59" s="2" t="n"/>
      <c r="Q59" s="2" t="n"/>
      <c r="R59" s="2" t="n"/>
      <c r="S59" s="2" t="n"/>
      <c r="T59" s="2" t="n"/>
      <c r="U59" s="2" t="n"/>
      <c r="V59" s="2" t="n"/>
      <c r="W59" s="2" t="n"/>
      <c r="X59" s="2" t="n"/>
      <c r="Y59" s="2" t="n"/>
      <c r="Z59" s="2" t="n"/>
    </row>
    <row r="60" ht="13.5" customHeight="1" s="844">
      <c r="A60" s="2" t="n"/>
      <c r="B60" s="19" t="n"/>
      <c r="C60" s="19" t="n"/>
      <c r="D60" s="19" t="n"/>
      <c r="E60" s="19" t="n"/>
      <c r="F60" s="19" t="n"/>
      <c r="G60" s="19" t="n"/>
      <c r="H60" s="19" t="n"/>
      <c r="I60" s="19" t="n"/>
      <c r="J60" s="19" t="n"/>
      <c r="K60" s="19" t="n"/>
      <c r="L60" s="2" t="n"/>
      <c r="M60" s="2" t="n"/>
      <c r="N60" s="2" t="n"/>
      <c r="O60" s="2" t="n"/>
      <c r="P60" s="2" t="n"/>
      <c r="Q60" s="2" t="n"/>
      <c r="R60" s="2" t="n"/>
      <c r="S60" s="2" t="n"/>
      <c r="T60" s="2" t="n"/>
      <c r="U60" s="2" t="n"/>
      <c r="V60" s="2" t="n"/>
      <c r="W60" s="2" t="n"/>
      <c r="X60" s="2" t="n"/>
      <c r="Y60" s="2" t="n"/>
      <c r="Z60" s="2" t="n"/>
    </row>
    <row r="61" ht="13.5" customHeight="1" s="844">
      <c r="A61" s="2" t="n"/>
      <c r="B61" s="19" t="n"/>
      <c r="C61" s="19" t="n"/>
      <c r="D61" s="19" t="n"/>
      <c r="E61" s="19" t="n"/>
      <c r="F61" s="19" t="n"/>
      <c r="G61" s="19" t="n"/>
      <c r="H61" s="19" t="n"/>
      <c r="I61" s="19" t="n"/>
      <c r="J61" s="19" t="n"/>
      <c r="K61" s="19" t="n"/>
      <c r="L61" s="2" t="n"/>
      <c r="M61" s="2" t="n"/>
      <c r="N61" s="2" t="n"/>
      <c r="O61" s="2" t="n"/>
      <c r="P61" s="2" t="n"/>
      <c r="Q61" s="2" t="n"/>
      <c r="R61" s="2" t="n"/>
      <c r="S61" s="2" t="n"/>
      <c r="T61" s="2" t="n"/>
      <c r="U61" s="2" t="n"/>
      <c r="V61" s="2" t="n"/>
      <c r="W61" s="2" t="n"/>
      <c r="X61" s="2" t="n"/>
      <c r="Y61" s="2" t="n"/>
      <c r="Z61" s="2" t="n"/>
    </row>
    <row r="62" ht="13.5" customHeight="1" s="84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3.5" customHeight="1" s="84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3.5" customHeight="1" s="84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3.5" customHeight="1" s="84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3.5" customHeight="1" s="84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3.5" customHeight="1" s="84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3.5" customHeight="1" s="84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3.5" customHeight="1" s="84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3.5" customHeight="1" s="84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3.5" customHeight="1" s="84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3.5" customHeight="1" s="84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3.5" customHeight="1" s="84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3.5" customHeight="1" s="84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3.5" customHeight="1" s="84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3.5" customHeight="1" s="84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3.5" customHeight="1" s="84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3.5" customHeight="1" s="84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3.5" customHeight="1" s="84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3.5" customHeight="1" s="84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3.5" customHeight="1" s="84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3.5" customHeight="1" s="84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3.5" customHeight="1" s="84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3.5" customHeight="1" s="84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3.5" customHeight="1" s="84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3.5" customHeight="1" s="84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3.5" customHeight="1" s="84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3.5" customHeight="1" s="84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3.5" customHeight="1" s="84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3.5" customHeight="1" s="84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3.5" customHeight="1" s="84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3.5" customHeight="1" s="84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3.5" customHeight="1" s="84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3.5" customHeight="1" s="84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3.5" customHeight="1" s="84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3.5" customHeight="1" s="84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3.5" customHeight="1" s="84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3.5" customHeight="1" s="84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3.5" customHeight="1" s="84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3.5" customHeight="1" s="84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3.5" customHeight="1" s="84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3.5" customHeight="1" s="84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3.5" customHeight="1" s="84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3.5" customHeight="1" s="84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3.5" customHeight="1" s="84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3.5" customHeight="1" s="84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3.5" customHeight="1" s="84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3.5" customHeight="1" s="84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3.5" customHeight="1" s="84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3.5" customHeight="1" s="84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3.5" customHeight="1" s="84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3.5" customHeight="1" s="84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3.5" customHeight="1" s="84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3.5" customHeight="1" s="84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3.5" customHeight="1" s="84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3.5" customHeight="1" s="84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3.5" customHeight="1" s="84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3.5" customHeight="1" s="84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3.5" customHeight="1" s="84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3.5" customHeight="1" s="84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3.5" customHeight="1" s="84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3.5" customHeight="1" s="84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3.5" customHeight="1" s="84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3.5" customHeight="1" s="84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3.5" customHeight="1" s="84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3.5" customHeight="1" s="84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3.5" customHeight="1" s="84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3.5" customHeight="1" s="84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3.5" customHeight="1" s="84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3.5" customHeight="1" s="84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3.5" customHeight="1" s="84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3.5" customHeight="1" s="84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3.5" customHeight="1" s="84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3.5" customHeight="1" s="84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3.5" customHeight="1" s="84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3.5" customHeight="1" s="84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3.5" customHeight="1" s="84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3.5" customHeight="1" s="84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3.5" customHeight="1" s="84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3.5" customHeight="1" s="84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3.5" customHeight="1" s="84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3.5" customHeight="1" s="84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3.5" customHeight="1" s="84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3.5" customHeight="1" s="8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3.5" customHeight="1" s="84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3.5" customHeight="1" s="84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3.5" customHeight="1" s="84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3.5" customHeight="1" s="84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3.5" customHeight="1" s="84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3.5" customHeight="1" s="84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3.5" customHeight="1" s="84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3.5" customHeight="1" s="84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3.5" customHeight="1" s="84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3.5" customHeight="1" s="84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3.5" customHeight="1" s="84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3.5" customHeight="1" s="84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3.5" customHeight="1" s="84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3.5" customHeight="1" s="84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3.5" customHeight="1" s="84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3.5" customHeight="1" s="84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3.5" customHeight="1" s="84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3.5" customHeight="1" s="84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3.5" customHeight="1" s="84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3.5" customHeight="1" s="84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3.5" customHeight="1" s="84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3.5" customHeight="1" s="84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3.5" customHeight="1" s="84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3.5" customHeight="1" s="84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3.5" customHeight="1" s="84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3.5" customHeight="1" s="84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3.5" customHeight="1" s="84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3.5" customHeight="1" s="84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3.5" customHeight="1" s="84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3.5" customHeight="1" s="84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3.5" customHeight="1" s="84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3.5" customHeight="1" s="84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3.5" customHeight="1" s="84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3.5" customHeight="1" s="84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3.5" customHeight="1" s="84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3.5" customHeight="1" s="84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3.5" customHeight="1" s="84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3.5" customHeight="1" s="84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3.5" customHeight="1" s="84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3.5" customHeight="1" s="84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3.5" customHeight="1" s="84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3.5" customHeight="1" s="84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3.5" customHeight="1" s="84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3.5" customHeight="1" s="84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3.5" customHeight="1" s="84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3.5" customHeight="1" s="84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3.5" customHeight="1" s="84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3.5" customHeight="1" s="84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3.5" customHeight="1" s="84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3.5" customHeight="1" s="84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3.5" customHeight="1" s="84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3.5" customHeight="1" s="84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3.5" customHeight="1" s="84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3.5" customHeight="1" s="84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3.5" customHeight="1" s="84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3.5" customHeight="1" s="84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3.5" customHeight="1" s="84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3.5" customHeight="1" s="84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3.5" customHeight="1" s="84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3.5" customHeight="1" s="84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3.5" customHeight="1" s="84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3.5" customHeight="1" s="84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3.5" customHeight="1" s="84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3.5" customHeight="1" s="84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3.5" customHeight="1" s="84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3.5" customHeight="1" s="84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3.5" customHeight="1" s="84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3.5" customHeight="1" s="84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3.5" customHeight="1" s="84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3.5" customHeight="1" s="84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3.5" customHeight="1" s="84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3.5" customHeight="1" s="84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3.5" customHeight="1" s="84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3.5" customHeight="1" s="84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3.5" customHeight="1" s="84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3.5" customHeight="1" s="84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3.5" customHeight="1" s="844">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3.5" customHeight="1" s="844">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3.5" customHeight="1" s="844">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3.5" customHeight="1" s="84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3.5" customHeight="1" s="844">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3.5" customHeight="1" s="844">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3.5" customHeight="1" s="844">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3.5" customHeight="1" s="844">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3.5" customHeight="1" s="844">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3.5" customHeight="1" s="844">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3.5" customHeight="1" s="844">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3.5" customHeight="1" s="844">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3.5" customHeight="1" s="844">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3.5" customHeight="1" s="84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3.5" customHeight="1" s="844">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3.5" customHeight="1" s="844">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3.5" customHeight="1" s="844">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3.5" customHeight="1" s="844">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3.5" customHeight="1" s="844">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3.5" customHeight="1" s="844">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3.5" customHeight="1" s="844">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3.5" customHeight="1" s="844">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3.5" customHeight="1" s="844">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3.5" customHeight="1" s="8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3.5" customHeight="1" s="844">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3.5" customHeight="1" s="844">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3.5" customHeight="1" s="844">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3.5" customHeight="1" s="844">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3.5" customHeight="1" s="844">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3.5" customHeight="1" s="844">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3.5" customHeight="1" s="844">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3.5" customHeight="1" s="844">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3.5" customHeight="1" s="844">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3.5" customHeight="1" s="84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3.5" customHeight="1" s="844">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3.5" customHeight="1" s="844">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3.5" customHeight="1" s="844">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3.5" customHeight="1" s="844">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3.5" customHeight="1" s="844">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3.5" customHeight="1" s="844">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3.5" customHeight="1" s="844">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3.5" customHeight="1" s="844">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3.5" customHeight="1" s="844">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3.5" customHeight="1" s="84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3.5" customHeight="1" s="844">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3.5" customHeight="1" s="844">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3.5" customHeight="1" s="844">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3.5" customHeight="1" s="844">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3.5" customHeight="1" s="844">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3.5" customHeight="1" s="844">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3.5" customHeight="1" s="844">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3.5" customHeight="1" s="844">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3.5" customHeight="1" s="844">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3.5" customHeight="1" s="84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3.5" customHeight="1" s="844">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3.5" customHeight="1" s="844">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3.5" customHeight="1" s="844">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3.5" customHeight="1" s="844">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3.5" customHeight="1" s="844">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3.5" customHeight="1" s="844">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3.5" customHeight="1" s="844">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3.5" customHeight="1" s="844">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3.5" customHeight="1" s="844">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3.5" customHeight="1" s="84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3.5" customHeight="1" s="844">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3.5" customHeight="1" s="844">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3.5" customHeight="1" s="844">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3.5" customHeight="1" s="844">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3.5" customHeight="1" s="844">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3.5" customHeight="1" s="844">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3.5" customHeight="1" s="844">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3.5" customHeight="1" s="844">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3.5" customHeight="1" s="844">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3.5" customHeight="1" s="84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3.5" customHeight="1" s="844">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3.5" customHeight="1" s="844">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3.5" customHeight="1" s="844">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3.5" customHeight="1" s="844">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3.5" customHeight="1" s="844">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3.5" customHeight="1" s="844">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3.5" customHeight="1" s="844">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3.5" customHeight="1" s="844">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3.5" customHeight="1" s="844">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3.5" customHeight="1" s="84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3.5" customHeight="1" s="844">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3.5" customHeight="1" s="844">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3.5" customHeight="1" s="844">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3.5" customHeight="1" s="844">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3.5" customHeight="1" s="844">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3.5" customHeight="1" s="844">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3.5" customHeight="1" s="844">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3.5" customHeight="1" s="844">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3.5" customHeight="1" s="844">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3.5" customHeight="1" s="84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3.5" customHeight="1" s="844">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3.5" customHeight="1" s="844">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3.5" customHeight="1" s="844">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3.5" customHeight="1" s="844">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3.5" customHeight="1" s="844">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3.5" customHeight="1" s="844">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3.5" customHeight="1" s="844">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3.5" customHeight="1" s="844">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3.5" customHeight="1" s="844">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3.5" customHeight="1" s="84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3.5" customHeight="1" s="844">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3.5" customHeight="1" s="844">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3.5" customHeight="1" s="844">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3.5" customHeight="1" s="844">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3.5" customHeight="1" s="844">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3.5" customHeight="1" s="844">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3.5" customHeight="1" s="844">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3.5" customHeight="1" s="844">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3.5" customHeight="1" s="844">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3.5" customHeight="1" s="84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3.5" customHeight="1" s="844">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3.5" customHeight="1" s="844">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3.5" customHeight="1" s="844">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3.5" customHeight="1" s="844">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3.5" customHeight="1" s="844">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3.5" customHeight="1" s="844">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3.5" customHeight="1" s="844">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3.5" customHeight="1" s="844">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3.5" customHeight="1" s="844">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3.5" customHeight="1" s="8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3.5" customHeight="1" s="844">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3.5" customHeight="1" s="844">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3.5" customHeight="1" s="844">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3.5" customHeight="1" s="844">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3.5" customHeight="1" s="844">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3.5" customHeight="1" s="844">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3.5" customHeight="1" s="844">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3.5" customHeight="1" s="844">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3.5" customHeight="1" s="844">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3.5" customHeight="1" s="84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3.5" customHeight="1" s="844">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3.5" customHeight="1" s="844">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3.5" customHeight="1" s="844">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3.5" customHeight="1" s="844">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3.5" customHeight="1" s="844">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3.5" customHeight="1" s="844">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3.5" customHeight="1" s="844">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3.5" customHeight="1" s="844">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3.5" customHeight="1" s="844">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3.5" customHeight="1" s="84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3.5" customHeight="1" s="844">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3.5" customHeight="1" s="844">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3.5" customHeight="1" s="844">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3.5" customHeight="1" s="844">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3.5" customHeight="1" s="844">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3.5" customHeight="1" s="844">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3.5" customHeight="1" s="844">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3.5" customHeight="1" s="844">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3.5" customHeight="1" s="844">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3.5" customHeight="1" s="84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3.5" customHeight="1" s="844">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3.5" customHeight="1" s="844">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3.5" customHeight="1" s="844">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3.5" customHeight="1" s="844">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3.5" customHeight="1" s="844">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3.5" customHeight="1" s="844">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3.5" customHeight="1" s="844">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3.5" customHeight="1" s="844">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3.5" customHeight="1" s="844">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3.5" customHeight="1" s="84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3.5" customHeight="1" s="844">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3.5" customHeight="1" s="844">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3.5" customHeight="1" s="844">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3.5" customHeight="1" s="844">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3.5" customHeight="1" s="844">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3.5" customHeight="1" s="844">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3.5" customHeight="1" s="844">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3.5" customHeight="1" s="844">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3.5" customHeight="1" s="844">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3.5" customHeight="1" s="84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3.5" customHeight="1" s="844">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3.5" customHeight="1" s="844">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3.5" customHeight="1" s="844">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3.5" customHeight="1" s="844">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3.5" customHeight="1" s="844">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3.5" customHeight="1" s="844">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3.5" customHeight="1" s="844">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3.5" customHeight="1" s="844">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3.5" customHeight="1" s="844">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3.5" customHeight="1" s="84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3.5" customHeight="1" s="844">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3.5" customHeight="1" s="844">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3.5" customHeight="1" s="844">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3.5" customHeight="1" s="844">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3.5" customHeight="1" s="844">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3.5" customHeight="1" s="844">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3.5" customHeight="1" s="844">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3.5" customHeight="1" s="844">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3.5" customHeight="1" s="844">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3.5" customHeight="1" s="84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3.5" customHeight="1" s="844">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3.5" customHeight="1" s="844">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3.5" customHeight="1" s="844">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3.5" customHeight="1" s="844">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3.5" customHeight="1" s="844">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3.5" customHeight="1" s="844">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3.5" customHeight="1" s="844">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3.5" customHeight="1" s="844">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3.5" customHeight="1" s="844">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3.5" customHeight="1" s="84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3.5" customHeight="1" s="844">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3.5" customHeight="1" s="844">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3.5" customHeight="1" s="844">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3.5" customHeight="1" s="844">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3.5" customHeight="1" s="844">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3.5" customHeight="1" s="844">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3.5" customHeight="1" s="844">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3.5" customHeight="1" s="844">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3.5" customHeight="1" s="844">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3.5" customHeight="1" s="84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3.5" customHeight="1" s="844">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3.5" customHeight="1" s="844">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3.5" customHeight="1" s="844">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3.5" customHeight="1" s="844">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3.5" customHeight="1" s="844">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3.5" customHeight="1" s="844">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3.5" customHeight="1" s="844">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3.5" customHeight="1" s="844">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3.5" customHeight="1" s="844">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3.5" customHeight="1" s="8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3.5" customHeight="1" s="844">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3.5" customHeight="1" s="844">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3.5" customHeight="1" s="844">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3.5" customHeight="1" s="844">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3.5" customHeight="1" s="844">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3.5" customHeight="1" s="844">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3.5" customHeight="1" s="844">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3.5" customHeight="1" s="844">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3.5" customHeight="1" s="844">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3.5" customHeight="1" s="84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3.5" customHeight="1" s="844">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3.5" customHeight="1" s="844">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3.5" customHeight="1" s="844">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3.5" customHeight="1" s="844">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3.5" customHeight="1" s="844">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3.5" customHeight="1" s="844">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3.5" customHeight="1" s="844">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3.5" customHeight="1" s="844">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3.5" customHeight="1" s="844">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3.5" customHeight="1" s="84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3.5" customHeight="1" s="844">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3.5" customHeight="1" s="844">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3.5" customHeight="1" s="844">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3.5" customHeight="1" s="844">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3.5" customHeight="1" s="844">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3.5" customHeight="1" s="844">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3.5" customHeight="1" s="844">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3.5" customHeight="1" s="844">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3.5" customHeight="1" s="844">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3.5" customHeight="1" s="84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3.5" customHeight="1" s="844">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3.5" customHeight="1" s="844">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3.5" customHeight="1" s="844">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3.5" customHeight="1" s="844">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3.5" customHeight="1" s="844">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3.5" customHeight="1" s="844">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3.5" customHeight="1" s="844">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3.5" customHeight="1" s="844">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3.5" customHeight="1" s="844">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3.5" customHeight="1" s="84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3.5" customHeight="1" s="844">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3.5" customHeight="1" s="844">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3.5" customHeight="1" s="844">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3.5" customHeight="1" s="844">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3.5" customHeight="1" s="844">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3.5" customHeight="1" s="844">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3.5" customHeight="1" s="844">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3.5" customHeight="1" s="844">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3.5" customHeight="1" s="844">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3.5" customHeight="1" s="84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3.5" customHeight="1" s="844">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3.5" customHeight="1" s="844">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3.5" customHeight="1" s="844">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3.5" customHeight="1" s="844">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3.5" customHeight="1" s="844">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3.5" customHeight="1" s="844">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3.5" customHeight="1" s="844">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3.5" customHeight="1" s="844">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3.5" customHeight="1" s="844">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3.5" customHeight="1" s="84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3.5" customHeight="1" s="844">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3.5" customHeight="1" s="844">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3.5" customHeight="1" s="844">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3.5" customHeight="1" s="844">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3.5" customHeight="1" s="844">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3.5" customHeight="1" s="844">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3.5" customHeight="1" s="844">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3.5" customHeight="1" s="844">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3.5" customHeight="1" s="844">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3.5" customHeight="1" s="84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3.5" customHeight="1" s="844">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3.5" customHeight="1" s="844">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3.5" customHeight="1" s="844">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3.5" customHeight="1" s="844">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3.5" customHeight="1" s="844">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3.5" customHeight="1" s="844">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3.5" customHeight="1" s="844">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3.5" customHeight="1" s="844">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3.5" customHeight="1" s="844">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3.5" customHeight="1" s="84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3.5" customHeight="1" s="844">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3.5" customHeight="1" s="844">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3.5" customHeight="1" s="844">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3.5" customHeight="1" s="844">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3.5" customHeight="1" s="844">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3.5" customHeight="1" s="844">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3.5" customHeight="1" s="844">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3.5" customHeight="1" s="844">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3.5" customHeight="1" s="844">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3.5" customHeight="1" s="84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3.5" customHeight="1" s="844">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3.5" customHeight="1" s="844">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3.5" customHeight="1" s="844">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3.5" customHeight="1" s="844">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3.5" customHeight="1" s="844">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3.5" customHeight="1" s="844">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3.5" customHeight="1" s="844">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3.5" customHeight="1" s="844">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3.5" customHeight="1" s="844">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3.5" customHeight="1" s="8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3.5" customHeight="1" s="844">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3.5" customHeight="1" s="844">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3.5" customHeight="1" s="844">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3.5" customHeight="1" s="844">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3.5" customHeight="1" s="844">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3.5" customHeight="1" s="844">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3.5" customHeight="1" s="844">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3.5" customHeight="1" s="844">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3.5" customHeight="1" s="844">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3.5" customHeight="1" s="84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3.5" customHeight="1" s="844">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3.5" customHeight="1" s="844">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3.5" customHeight="1" s="844">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3.5" customHeight="1" s="844">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3.5" customHeight="1" s="844">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3.5" customHeight="1" s="844">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3.5" customHeight="1" s="844">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3.5" customHeight="1" s="844">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3.5" customHeight="1" s="844">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3.5" customHeight="1" s="84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3.5" customHeight="1" s="844">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3.5" customHeight="1" s="844">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3.5" customHeight="1" s="844">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3.5" customHeight="1" s="844">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3.5" customHeight="1" s="844">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3.5" customHeight="1" s="844">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3.5" customHeight="1" s="844">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3.5" customHeight="1" s="844">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3.5" customHeight="1" s="844">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3.5" customHeight="1" s="84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3.5" customHeight="1" s="844">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3.5" customHeight="1" s="844">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3.5" customHeight="1" s="844">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3.5" customHeight="1" s="844">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3.5" customHeight="1" s="844">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3.5" customHeight="1" s="844">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3.5" customHeight="1" s="844">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3.5" customHeight="1" s="844">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3.5" customHeight="1" s="844">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3.5" customHeight="1" s="84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3.5" customHeight="1" s="844">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3.5" customHeight="1" s="844">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3.5" customHeight="1" s="844">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3.5" customHeight="1" s="844">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3.5" customHeight="1" s="844">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3.5" customHeight="1" s="844">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3.5" customHeight="1" s="844">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3.5" customHeight="1" s="844">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3.5" customHeight="1" s="844">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3.5" customHeight="1" s="84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3.5" customHeight="1" s="844">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3.5" customHeight="1" s="844">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3.5" customHeight="1" s="844">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3.5" customHeight="1" s="844">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3.5" customHeight="1" s="844">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3.5" customHeight="1" s="844">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3.5" customHeight="1" s="844">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3.5" customHeight="1" s="844">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3.5" customHeight="1" s="844">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3.5" customHeight="1" s="84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3.5" customHeight="1" s="844">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3.5" customHeight="1" s="844">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3.5" customHeight="1" s="844">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3.5" customHeight="1" s="844">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3.5" customHeight="1" s="844">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3.5" customHeight="1" s="844">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3.5" customHeight="1" s="844">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3.5" customHeight="1" s="844">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3.5" customHeight="1" s="844">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3.5" customHeight="1" s="84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3.5" customHeight="1" s="844">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3.5" customHeight="1" s="844">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3.5" customHeight="1" s="844">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3.5" customHeight="1" s="844">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3.5" customHeight="1" s="844">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3.5" customHeight="1" s="844">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3.5" customHeight="1" s="844">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3.5" customHeight="1" s="844">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3.5" customHeight="1" s="844">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3.5" customHeight="1" s="84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3.5" customHeight="1" s="844">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3.5" customHeight="1" s="844">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3.5" customHeight="1" s="844">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3.5" customHeight="1" s="844">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3.5" customHeight="1" s="844">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3.5" customHeight="1" s="844">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3.5" customHeight="1" s="844">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3.5" customHeight="1" s="844">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3.5" customHeight="1" s="844">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3.5" customHeight="1" s="84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3.5" customHeight="1" s="844">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3.5" customHeight="1" s="844">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3.5" customHeight="1" s="844">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3.5" customHeight="1" s="844">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3.5" customHeight="1" s="844">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3.5" customHeight="1" s="844">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3.5" customHeight="1" s="844">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3.5" customHeight="1" s="844">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3.5" customHeight="1" s="844">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3.5" customHeight="1" s="8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3.5" customHeight="1" s="844">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3.5" customHeight="1" s="844">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3.5" customHeight="1" s="844">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3.5" customHeight="1" s="844">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3.5" customHeight="1" s="844">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3.5" customHeight="1" s="844">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3.5" customHeight="1" s="844">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3.5" customHeight="1" s="844">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3.5" customHeight="1" s="844">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3.5" customHeight="1" s="84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3.5" customHeight="1" s="844">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3.5" customHeight="1" s="844">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3.5" customHeight="1" s="844">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3.5" customHeight="1" s="844">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3.5" customHeight="1" s="844">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3.5" customHeight="1" s="844">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3.5" customHeight="1" s="844">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3.5" customHeight="1" s="844">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3.5" customHeight="1" s="844">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3.5" customHeight="1" s="84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3.5" customHeight="1" s="844">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3.5" customHeight="1" s="844">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3.5" customHeight="1" s="844">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3.5" customHeight="1" s="844">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3.5" customHeight="1" s="844">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3.5" customHeight="1" s="844">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3.5" customHeight="1" s="844">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3.5" customHeight="1" s="844">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3.5" customHeight="1" s="844">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3.5" customHeight="1" s="84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3.5" customHeight="1" s="844">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3.5" customHeight="1" s="844">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3.5" customHeight="1" s="844">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3.5" customHeight="1" s="844">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3.5" customHeight="1" s="844">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3.5" customHeight="1" s="844">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3.5" customHeight="1" s="844">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3.5" customHeight="1" s="844">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3.5" customHeight="1" s="844">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3.5" customHeight="1" s="84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3.5" customHeight="1" s="844">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3.5" customHeight="1" s="844">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3.5" customHeight="1" s="844">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3.5" customHeight="1" s="844">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3.5" customHeight="1" s="844">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3.5" customHeight="1" s="844">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3.5" customHeight="1" s="844">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3.5" customHeight="1" s="844">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3.5" customHeight="1" s="844">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3.5" customHeight="1" s="84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3.5" customHeight="1" s="844">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3.5" customHeight="1" s="844">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3.5" customHeight="1" s="844">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3.5" customHeight="1" s="844">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3.5" customHeight="1" s="844">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3.5" customHeight="1" s="844">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3.5" customHeight="1" s="844">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3.5" customHeight="1" s="844">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3.5" customHeight="1" s="844">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3.5" customHeight="1" s="84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3.5" customHeight="1" s="844">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3.5" customHeight="1" s="844">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3.5" customHeight="1" s="844">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3.5" customHeight="1" s="844">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3.5" customHeight="1" s="844">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3.5" customHeight="1" s="844">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3.5" customHeight="1" s="844">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3.5" customHeight="1" s="844">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3.5" customHeight="1" s="844">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3.5" customHeight="1" s="84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3.5" customHeight="1" s="844">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3.5" customHeight="1" s="844">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3.5" customHeight="1" s="844">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3.5" customHeight="1" s="844">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3.5" customHeight="1" s="844">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3.5" customHeight="1" s="844">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3.5" customHeight="1" s="844">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3.5" customHeight="1" s="844">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3.5" customHeight="1" s="844">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3.5" customHeight="1" s="84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3.5" customHeight="1" s="844">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3.5" customHeight="1" s="844">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3.5" customHeight="1" s="844">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3.5" customHeight="1" s="844">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3.5" customHeight="1" s="844">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3.5" customHeight="1" s="844">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3.5" customHeight="1" s="844">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3.5" customHeight="1" s="844">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3.5" customHeight="1" s="844">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3.5" customHeight="1" s="84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3.5" customHeight="1" s="844">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3.5" customHeight="1" s="844">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3.5" customHeight="1" s="844">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3.5" customHeight="1" s="844">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3.5" customHeight="1" s="844">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3.5" customHeight="1" s="844">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3.5" customHeight="1" s="844">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3.5" customHeight="1" s="844">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3.5" customHeight="1" s="844">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3.5" customHeight="1" s="8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3.5" customHeight="1" s="844">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3.5" customHeight="1" s="844">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3.5" customHeight="1" s="844">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3.5" customHeight="1" s="844">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3.5" customHeight="1" s="844">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3.5" customHeight="1" s="844">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3.5" customHeight="1" s="844">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3.5" customHeight="1" s="844">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3.5" customHeight="1" s="844">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3.5" customHeight="1" s="84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3.5" customHeight="1" s="844">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3.5" customHeight="1" s="844">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3.5" customHeight="1" s="844">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3.5" customHeight="1" s="844">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3.5" customHeight="1" s="844">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3.5" customHeight="1" s="844">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3.5" customHeight="1" s="844">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3.5" customHeight="1" s="844">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3.5" customHeight="1" s="844">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3.5" customHeight="1" s="84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3.5" customHeight="1" s="844">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3.5" customHeight="1" s="844">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3.5" customHeight="1" s="844">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3.5" customHeight="1" s="844">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3.5" customHeight="1" s="844">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3.5" customHeight="1" s="844">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3.5" customHeight="1" s="844">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3.5" customHeight="1" s="844">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3.5" customHeight="1" s="844">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3.5" customHeight="1" s="84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3.5" customHeight="1" s="844">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3.5" customHeight="1" s="844">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3.5" customHeight="1" s="844">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3.5" customHeight="1" s="844">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3.5" customHeight="1" s="844">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3.5" customHeight="1" s="844">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3.5" customHeight="1" s="844">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3.5" customHeight="1" s="844">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3.5" customHeight="1" s="844">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3.5" customHeight="1" s="84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3.5" customHeight="1" s="844">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3.5" customHeight="1" s="844">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3.5" customHeight="1" s="844">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3.5" customHeight="1" s="844">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3.5" customHeight="1" s="844">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3.5" customHeight="1" s="844">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3.5" customHeight="1" s="844">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3.5" customHeight="1" s="844">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3.5" customHeight="1" s="844">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3.5" customHeight="1" s="84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3.5" customHeight="1" s="844">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3.5" customHeight="1" s="844">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3.5" customHeight="1" s="844">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3.5" customHeight="1" s="844">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3.5" customHeight="1" s="844">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3.5" customHeight="1" s="844">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3.5" customHeight="1" s="844">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3.5" customHeight="1" s="844">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3.5" customHeight="1" s="844">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3.5" customHeight="1" s="84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3.5" customHeight="1" s="844">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3.5" customHeight="1" s="844">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3.5" customHeight="1" s="844">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3.5" customHeight="1" s="844">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3.5" customHeight="1" s="844">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3.5" customHeight="1" s="844">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3.5" customHeight="1" s="844">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3.5" customHeight="1" s="844">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3.5" customHeight="1" s="844">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3.5" customHeight="1" s="84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3.5" customHeight="1" s="844">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3.5" customHeight="1" s="844">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3.5" customHeight="1" s="844">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3.5" customHeight="1" s="844">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3.5" customHeight="1" s="844">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3.5" customHeight="1" s="844">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3.5" customHeight="1" s="844">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3.5" customHeight="1" s="844">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3.5" customHeight="1" s="844">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3.5" customHeight="1" s="84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3.5" customHeight="1" s="844">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3.5" customHeight="1" s="844">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3.5" customHeight="1" s="844">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3.5" customHeight="1" s="844">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3.5" customHeight="1" s="844">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3.5" customHeight="1" s="844">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3.5" customHeight="1" s="844">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3.5" customHeight="1" s="844">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3.5" customHeight="1" s="844">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3.5" customHeight="1" s="84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3.5" customHeight="1" s="844">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3.5" customHeight="1" s="844">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3.5" customHeight="1" s="844">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3.5" customHeight="1" s="844">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3.5" customHeight="1" s="844">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3.5" customHeight="1" s="844">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3.5" customHeight="1" s="844">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3.5" customHeight="1" s="844">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3.5" customHeight="1" s="844">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3.5" customHeight="1" s="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3.5" customHeight="1" s="844">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3.5" customHeight="1" s="844">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3.5" customHeight="1" s="844">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3.5" customHeight="1" s="844">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3.5" customHeight="1" s="844">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3.5" customHeight="1" s="844">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3.5" customHeight="1" s="844">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3.5" customHeight="1" s="844">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3.5" customHeight="1" s="844">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3.5" customHeight="1" s="84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3.5" customHeight="1" s="844">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3.5" customHeight="1" s="844">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3.5" customHeight="1" s="844">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3.5" customHeight="1" s="844">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3.5" customHeight="1" s="844">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3.5" customHeight="1" s="844">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3.5" customHeight="1" s="844">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3.5" customHeight="1" s="844">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3.5" customHeight="1" s="844">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3.5" customHeight="1" s="84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3.5" customHeight="1" s="844">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3.5" customHeight="1" s="844">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3.5" customHeight="1" s="844">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3.5" customHeight="1" s="844">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3.5" customHeight="1" s="844">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3.5" customHeight="1" s="844">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3.5" customHeight="1" s="844">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3.5" customHeight="1" s="844">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3.5" customHeight="1" s="844">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3.5" customHeight="1" s="84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3.5" customHeight="1" s="844">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3.5" customHeight="1" s="844">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3.5" customHeight="1" s="844">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3.5" customHeight="1" s="844">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3.5" customHeight="1" s="844">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3.5" customHeight="1" s="844">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3.5" customHeight="1" s="844">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3.5" customHeight="1" s="844">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3.5" customHeight="1" s="844">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3.5" customHeight="1" s="84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3.5" customHeight="1" s="844">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3.5" customHeight="1" s="844">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3.5" customHeight="1" s="844">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3.5" customHeight="1" s="844">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3.5" customHeight="1" s="844">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3.5" customHeight="1" s="844">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3.5" customHeight="1" s="844">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3.5" customHeight="1" s="844">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3.5" customHeight="1" s="844">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3.5" customHeight="1" s="84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3.5" customHeight="1" s="844">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3.5" customHeight="1" s="844">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3.5" customHeight="1" s="844">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3.5" customHeight="1" s="844">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3.5" customHeight="1" s="844">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3.5" customHeight="1" s="844">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3.5" customHeight="1" s="844">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3.5" customHeight="1" s="844">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3.5" customHeight="1" s="844">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3.5" customHeight="1" s="84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3.5" customHeight="1" s="844">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3.5" customHeight="1" s="844">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3.5" customHeight="1" s="844">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3.5" customHeight="1" s="844">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3.5" customHeight="1" s="844">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3.5" customHeight="1" s="844">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3.5" customHeight="1" s="844">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3.5" customHeight="1" s="844">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3.5" customHeight="1" s="844">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3.5" customHeight="1" s="84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3.5" customHeight="1" s="844">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3.5" customHeight="1" s="844">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3.5" customHeight="1" s="844">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3.5" customHeight="1" s="844">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3.5" customHeight="1" s="844">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3.5" customHeight="1" s="844">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3.5" customHeight="1" s="844">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3.5" customHeight="1" s="844">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3.5" customHeight="1" s="844">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3.5" customHeight="1" s="84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3.5" customHeight="1" s="844">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3.5" customHeight="1" s="844">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3.5" customHeight="1" s="844">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3.5" customHeight="1" s="844">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3.5" customHeight="1" s="844">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3.5" customHeight="1" s="844">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3.5" customHeight="1" s="844">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3.5" customHeight="1" s="844">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3.5" customHeight="1" s="844">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3.5" customHeight="1" s="84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3.5" customHeight="1" s="844">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3.5" customHeight="1" s="844">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3.5" customHeight="1" s="844">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3.5" customHeight="1" s="844">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3.5" customHeight="1" s="844">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3.5" customHeight="1" s="844">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3.5" customHeight="1" s="844">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3.5" customHeight="1" s="844">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3.5" customHeight="1" s="844">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3.5" customHeight="1" s="8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3.5" customHeight="1" s="844">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3.5" customHeight="1" s="844">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3.5" customHeight="1" s="844">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3.5" customHeight="1" s="844">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3.5" customHeight="1" s="844">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3.5" customHeight="1" s="844">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3.5" customHeight="1" s="844">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3.5" customHeight="1" s="844">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3.5" customHeight="1" s="844">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3.5" customHeight="1" s="84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3.5" customHeight="1" s="844">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3.5" customHeight="1" s="844">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3.5" customHeight="1" s="844">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3.5" customHeight="1" s="844">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3.5" customHeight="1" s="844">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3.5" customHeight="1" s="844">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3.5" customHeight="1" s="844">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3.5" customHeight="1" s="844">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3.5" customHeight="1" s="844">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3.5" customHeight="1" s="84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3.5" customHeight="1" s="844">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3.5" customHeight="1" s="844">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3.5" customHeight="1" s="844">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3.5" customHeight="1" s="844">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3.5" customHeight="1" s="844">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3.5" customHeight="1" s="844">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3.5" customHeight="1" s="844">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3.5" customHeight="1" s="844">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3.5" customHeight="1" s="844">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3.5" customHeight="1" s="84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3.5" customHeight="1" s="844">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3.5" customHeight="1" s="844">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3.5" customHeight="1" s="844">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3.5" customHeight="1" s="844">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3.5" customHeight="1" s="844">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3.5" customHeight="1" s="844">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3.5" customHeight="1" s="844">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3.5" customHeight="1" s="844">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3.5" customHeight="1" s="844">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3.5" customHeight="1" s="84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3.5" customHeight="1" s="844">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3.5" customHeight="1" s="844">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3.5" customHeight="1" s="844">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3.5" customHeight="1" s="844">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3.5" customHeight="1" s="844">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3.5" customHeight="1" s="844">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3.5" customHeight="1" s="844">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3.5" customHeight="1" s="844">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3.5" customHeight="1" s="844">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3.5" customHeight="1" s="84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3.5" customHeight="1" s="844">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3.5" customHeight="1" s="844">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3.5" customHeight="1" s="844">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3.5" customHeight="1" s="844">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3.5" customHeight="1" s="844">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3.5" customHeight="1" s="844">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
    <mergeCell ref="B3:K3"/>
  </mergeCells>
  <pageMargins left="0.7" right="0.7" top="0.75" bottom="0.75" header="0.511811023622047" footer="0.511811023622047"/>
  <pageSetup orientation="landscape" fitToHeight="0" horizontalDpi="300" verticalDpi="300"/>
</worksheet>
</file>

<file path=xl/worksheets/sheet5.xml><?xml version="1.0" encoding="utf-8"?>
<worksheet xmlns="http://schemas.openxmlformats.org/spreadsheetml/2006/main">
  <sheetPr codeName="Sheet5">
    <outlinePr summaryBelow="1" summaryRight="1"/>
    <pageSetUpPr fitToPage="1"/>
  </sheetPr>
  <dimension ref="A1:Z1000"/>
  <sheetViews>
    <sheetView showGridLines="0" tabSelected="1" zoomScaleNormal="100" workbookViewId="0">
      <pane xSplit="2" ySplit="3" topLeftCell="C24" activePane="bottomRight" state="frozen"/>
      <selection pane="topRight" activeCell="C1" sqref="C1"/>
      <selection pane="bottomLeft" activeCell="A4" sqref="A4"/>
      <selection pane="bottomRight" activeCell="F42" sqref="F42"/>
    </sheetView>
  </sheetViews>
  <sheetFormatPr baseColWidth="8" defaultColWidth="14.44140625" defaultRowHeight="14.4"/>
  <cols>
    <col width="2.5546875" customWidth="1" style="844" min="1" max="1"/>
    <col width="31.33203125" customWidth="1" style="844" min="2" max="2"/>
    <col width="17.5546875" customWidth="1" style="844" min="3" max="3"/>
    <col width="17.109375" customWidth="1" style="844" min="4" max="4"/>
    <col width="18.44140625" customWidth="1" style="844" min="5" max="11"/>
    <col width="9.109375" customWidth="1" style="844" min="12" max="17"/>
    <col width="17" customWidth="1" style="844" min="18" max="23"/>
    <col width="9.109375" customWidth="1" style="844" min="24" max="26"/>
  </cols>
  <sheetData>
    <row r="1" ht="13.5" customHeight="1" s="844">
      <c r="A1" s="827" t="n"/>
      <c r="B1" s="19" t="n"/>
      <c r="C1" s="966" t="n"/>
      <c r="D1" s="966" t="n"/>
      <c r="E1" s="967" t="n"/>
      <c r="F1" s="966" t="n"/>
      <c r="G1" s="966" t="n"/>
      <c r="H1" s="966" t="n"/>
      <c r="I1" s="966" t="n"/>
      <c r="J1" s="966" t="n"/>
      <c r="K1" s="966" t="n"/>
      <c r="L1" s="19" t="n"/>
      <c r="M1" s="19" t="n"/>
      <c r="N1" s="19" t="n"/>
      <c r="O1" s="19" t="n"/>
      <c r="P1" s="19" t="n"/>
      <c r="Q1" s="19" t="n"/>
      <c r="R1" s="19" t="n"/>
      <c r="S1" s="19" t="n"/>
      <c r="T1" s="19" t="n"/>
      <c r="U1" s="19" t="n"/>
      <c r="V1" s="19" t="n"/>
      <c r="W1" s="19" t="n"/>
      <c r="X1" s="19" t="n"/>
      <c r="Y1" s="19" t="n"/>
      <c r="Z1" s="19" t="n"/>
    </row>
    <row r="2" ht="13.5" customHeight="1" s="844">
      <c r="A2" s="19" t="n"/>
      <c r="B2" s="44" t="inlineStr">
        <is>
          <t>Income Statement</t>
        </is>
      </c>
      <c r="C2" s="19" t="n"/>
      <c r="D2" s="19" t="n"/>
      <c r="E2" s="237" t="n"/>
      <c r="F2" s="238" t="n"/>
      <c r="G2" s="238" t="n"/>
      <c r="H2" s="238" t="n"/>
      <c r="I2" s="238" t="n"/>
      <c r="J2" s="238" t="n"/>
      <c r="K2" s="238" t="n"/>
      <c r="L2" s="19" t="n"/>
      <c r="M2" s="19" t="n"/>
      <c r="N2" s="19" t="n"/>
      <c r="O2" s="19" t="n"/>
      <c r="P2" s="19" t="n"/>
      <c r="Q2" s="19" t="n"/>
      <c r="R2" s="19" t="n"/>
      <c r="S2" s="19" t="n"/>
      <c r="T2" s="19" t="n"/>
      <c r="U2" s="19" t="n"/>
      <c r="V2" s="19" t="n"/>
      <c r="W2" s="19" t="n"/>
      <c r="X2" s="19" t="n"/>
      <c r="Y2" s="19" t="n"/>
      <c r="Z2" s="19" t="n"/>
    </row>
    <row r="3" ht="13.5" customHeight="1" s="844">
      <c r="A3" s="41" t="n"/>
      <c r="B3" s="239" t="inlineStr">
        <is>
          <t>EUR</t>
        </is>
      </c>
      <c r="C3" s="903">
        <f>Graphs!C3</f>
        <v/>
      </c>
      <c r="D3" s="903">
        <f>C3+1</f>
        <v/>
      </c>
      <c r="E3" s="904">
        <f>D3+1</f>
        <v/>
      </c>
      <c r="F3" s="905">
        <f>E3+1</f>
        <v/>
      </c>
      <c r="G3" s="905">
        <f>F3+1</f>
        <v/>
      </c>
      <c r="H3" s="905">
        <f>G3+1</f>
        <v/>
      </c>
      <c r="I3" s="905">
        <f>H3+1</f>
        <v/>
      </c>
      <c r="J3" s="905">
        <f>I3+1</f>
        <v/>
      </c>
      <c r="K3" s="905">
        <f>J3+1</f>
        <v/>
      </c>
      <c r="L3" s="41" t="n"/>
      <c r="M3" s="41" t="n"/>
      <c r="N3" s="41" t="n"/>
      <c r="O3" s="41" t="n"/>
      <c r="P3" s="41" t="n"/>
      <c r="Q3" s="41" t="n"/>
      <c r="R3" s="240" t="n"/>
      <c r="S3" s="5" t="n"/>
      <c r="T3" s="5" t="n"/>
      <c r="U3" s="5" t="n"/>
      <c r="V3" s="5" t="n"/>
      <c r="W3" s="5" t="n"/>
      <c r="X3" s="41" t="n"/>
      <c r="Y3" s="41" t="n"/>
      <c r="Z3" s="41" t="n"/>
    </row>
    <row r="4" ht="13.5" customHeight="1" s="844">
      <c r="A4" s="19" t="n"/>
      <c r="B4" s="216" t="inlineStr">
        <is>
          <t>Revenue</t>
        </is>
      </c>
      <c r="C4" s="968">
        <f>'P&amp;L'!D7</f>
        <v/>
      </c>
      <c r="D4" s="968">
        <f>'P&amp;L'!E7</f>
        <v/>
      </c>
      <c r="E4" s="969">
        <f>'P&amp;L'!F7</f>
        <v/>
      </c>
      <c r="F4" s="968">
        <f>E4*(1+F5)</f>
        <v/>
      </c>
      <c r="G4" s="968">
        <f>F4*(1+G5)</f>
        <v/>
      </c>
      <c r="H4" s="968">
        <f>G4*(1+H5)</f>
        <v/>
      </c>
      <c r="I4" s="968">
        <f>H4*(1+I5)</f>
        <v/>
      </c>
      <c r="J4" s="968">
        <f>I4*(1+J5)</f>
        <v/>
      </c>
      <c r="K4" s="968">
        <f>J4*(1+K5)</f>
        <v/>
      </c>
      <c r="L4" s="19" t="n"/>
      <c r="M4" s="19" t="n"/>
      <c r="N4" s="19" t="n"/>
      <c r="O4" s="19" t="n"/>
      <c r="P4" s="19" t="n"/>
      <c r="Q4" s="19" t="n"/>
      <c r="R4" s="970" t="n"/>
      <c r="S4" s="970" t="n"/>
      <c r="T4" s="970" t="n"/>
      <c r="U4" s="970" t="n"/>
      <c r="V4" s="970" t="n"/>
      <c r="W4" s="970" t="n"/>
      <c r="X4" s="19" t="n"/>
      <c r="Y4" s="19" t="n"/>
      <c r="Z4" s="19" t="n"/>
    </row>
    <row r="5" ht="12.75" customHeight="1" s="844">
      <c r="A5" s="19" t="n"/>
      <c r="B5" s="244" t="inlineStr">
        <is>
          <t>Revenue Growth (Y-o-Y) - Standalone</t>
        </is>
      </c>
      <c r="C5" s="929" t="n"/>
      <c r="D5" s="925">
        <f>D4/C4-1</f>
        <v/>
      </c>
      <c r="E5" s="971">
        <f>E4/D4-1</f>
        <v/>
      </c>
      <c r="F5" s="972">
        <f>Assumptions!F6</f>
        <v/>
      </c>
      <c r="G5" s="972">
        <f>Assumptions!G6</f>
        <v/>
      </c>
      <c r="H5" s="972">
        <f>Assumptions!H6</f>
        <v/>
      </c>
      <c r="I5" s="972">
        <f>Assumptions!I6</f>
        <v/>
      </c>
      <c r="J5" s="972">
        <f>Assumptions!J6</f>
        <v/>
      </c>
      <c r="K5" s="972">
        <f>Assumptions!K6</f>
        <v/>
      </c>
      <c r="L5" s="19" t="n"/>
      <c r="M5" s="19" t="n"/>
      <c r="N5" s="19" t="n"/>
      <c r="O5" s="19" t="n"/>
      <c r="P5" s="19" t="n"/>
      <c r="Q5" s="19" t="n"/>
      <c r="R5" s="970" t="n"/>
      <c r="S5" s="970" t="n"/>
      <c r="T5" s="970" t="n"/>
      <c r="U5" s="970" t="n"/>
      <c r="V5" s="970" t="n"/>
      <c r="W5" s="970" t="n"/>
      <c r="X5" s="19" t="n"/>
      <c r="Y5" s="19" t="n"/>
      <c r="Z5" s="19" t="n"/>
    </row>
    <row r="6" ht="12.75" customHeight="1" s="844">
      <c r="A6" s="19" t="n"/>
      <c r="B6" s="247" t="inlineStr">
        <is>
          <t>Revenue synergies</t>
        </is>
      </c>
      <c r="C6" s="973" t="n"/>
      <c r="D6" s="973" t="n"/>
      <c r="E6" s="974" t="n"/>
      <c r="F6" s="975">
        <f>IF('Valuation Summary and Football'!$D$5="Yes",'Synergies and Intgn Exp'!F10,0)</f>
        <v/>
      </c>
      <c r="G6" s="976">
        <f>IF('Valuation Summary and Football'!$D$5="Yes",'Synergies and Intgn Exp'!G10,0)</f>
        <v/>
      </c>
      <c r="H6" s="976">
        <f>IF('Valuation Summary and Football'!$D$5="Yes",'Synergies and Intgn Exp'!H10,0)</f>
        <v/>
      </c>
      <c r="I6" s="976">
        <f>IF('Valuation Summary and Football'!$D$5="Yes",'Synergies and Intgn Exp'!I10,0)</f>
        <v/>
      </c>
      <c r="J6" s="976">
        <f>IF('Valuation Summary and Football'!$D$5="Yes",'Synergies and Intgn Exp'!J10,0)</f>
        <v/>
      </c>
      <c r="K6" s="976">
        <f>IF('Valuation Summary and Football'!$D$5="Yes",'Synergies and Intgn Exp'!K10,0)</f>
        <v/>
      </c>
      <c r="L6" s="19" t="n"/>
      <c r="M6" s="19" t="n"/>
      <c r="N6" s="19" t="n"/>
      <c r="O6" s="19" t="n"/>
      <c r="P6" s="19" t="n"/>
      <c r="Q6" s="19" t="n"/>
      <c r="R6" s="19" t="n"/>
      <c r="S6" s="19" t="n"/>
      <c r="T6" s="19" t="n"/>
      <c r="U6" s="19" t="n"/>
      <c r="V6" s="19" t="n"/>
      <c r="W6" s="19" t="n"/>
      <c r="X6" s="19" t="n"/>
      <c r="Y6" s="19" t="n"/>
      <c r="Z6" s="19" t="n"/>
    </row>
    <row r="7" ht="13.5" customHeight="1" s="844">
      <c r="A7" s="41" t="n"/>
      <c r="B7" s="252" t="inlineStr">
        <is>
          <t>Total revenue</t>
        </is>
      </c>
      <c r="C7" s="977">
        <f>SUM(C6,C4)</f>
        <v/>
      </c>
      <c r="D7" s="977">
        <f>SUM(D6,D4)</f>
        <v/>
      </c>
      <c r="E7" s="978">
        <f>SUM(E6,E4)</f>
        <v/>
      </c>
      <c r="F7" s="977">
        <f>SUM(F6,F4)</f>
        <v/>
      </c>
      <c r="G7" s="977">
        <f>SUM(G6,G4)</f>
        <v/>
      </c>
      <c r="H7" s="977">
        <f>SUM(H6,H4)</f>
        <v/>
      </c>
      <c r="I7" s="977">
        <f>SUM(I6,I4)</f>
        <v/>
      </c>
      <c r="J7" s="977">
        <f>SUM(J6,J4)</f>
        <v/>
      </c>
      <c r="K7" s="977">
        <f>SUM(K6,K4)</f>
        <v/>
      </c>
      <c r="L7" s="41" t="n"/>
      <c r="M7" s="41" t="n"/>
      <c r="N7" s="41" t="n"/>
      <c r="O7" s="41" t="n"/>
      <c r="P7" s="41" t="n"/>
      <c r="Q7" s="41" t="n"/>
      <c r="R7" s="41" t="n"/>
      <c r="S7" s="41" t="n"/>
      <c r="T7" s="41" t="n"/>
      <c r="U7" s="41" t="n"/>
      <c r="V7" s="41" t="n"/>
      <c r="W7" s="41" t="n"/>
      <c r="X7" s="41" t="n"/>
      <c r="Y7" s="41" t="n"/>
      <c r="Z7" s="41" t="n"/>
    </row>
    <row r="8" ht="13.5" customHeight="1" s="844">
      <c r="A8" s="19" t="n"/>
      <c r="B8" s="160" t="n"/>
      <c r="C8" s="973" t="n"/>
      <c r="D8" s="973" t="n"/>
      <c r="E8" s="974" t="n"/>
      <c r="F8" s="973" t="n"/>
      <c r="G8" s="973" t="n"/>
      <c r="H8" s="973" t="n"/>
      <c r="I8" s="973" t="n"/>
      <c r="J8" s="973" t="n"/>
      <c r="K8" s="973" t="n"/>
      <c r="L8" s="19" t="n"/>
      <c r="M8" s="19" t="n"/>
      <c r="N8" s="19" t="n"/>
      <c r="O8" s="19" t="n"/>
      <c r="P8" s="19" t="n"/>
      <c r="Q8" s="19" t="n"/>
      <c r="R8" s="19" t="n"/>
      <c r="S8" s="19" t="n"/>
      <c r="T8" s="19" t="n"/>
      <c r="U8" s="19" t="n"/>
      <c r="V8" s="19" t="n"/>
      <c r="W8" s="19" t="n"/>
      <c r="X8" s="19" t="n"/>
      <c r="Y8" s="19" t="n"/>
      <c r="Z8" s="19" t="n"/>
    </row>
    <row r="9" ht="13.5" customHeight="1" s="844">
      <c r="A9" s="19" t="n"/>
      <c r="B9" s="229">
        <f>+'P&amp;L'!B10</f>
        <v/>
      </c>
      <c r="C9" s="975">
        <f>+'P&amp;L'!D10</f>
        <v/>
      </c>
      <c r="D9" s="975">
        <f>+'P&amp;L'!E10</f>
        <v/>
      </c>
      <c r="E9" s="979">
        <f>+'P&amp;L'!F10</f>
        <v/>
      </c>
      <c r="F9" s="975">
        <f>-F$4*Assumptions!F8</f>
        <v/>
      </c>
      <c r="G9" s="975">
        <f>-G$4*Assumptions!G8</f>
        <v/>
      </c>
      <c r="H9" s="975">
        <f>-H$4*Assumptions!H8</f>
        <v/>
      </c>
      <c r="I9" s="975">
        <f>-I$4*Assumptions!I8</f>
        <v/>
      </c>
      <c r="J9" s="975">
        <f>-J$4*Assumptions!J8</f>
        <v/>
      </c>
      <c r="K9" s="975">
        <f>-K$4*Assumptions!K8</f>
        <v/>
      </c>
      <c r="L9" s="19" t="n"/>
      <c r="M9" s="19" t="n"/>
      <c r="N9" s="19" t="n"/>
      <c r="O9" s="19" t="n"/>
      <c r="P9" s="19" t="n"/>
      <c r="Q9" s="19" t="n"/>
      <c r="R9" s="19" t="n"/>
      <c r="S9" s="19" t="n"/>
      <c r="T9" s="19" t="n"/>
      <c r="U9" s="19" t="n"/>
      <c r="V9" s="19" t="n"/>
      <c r="W9" s="19" t="n"/>
      <c r="X9" s="19" t="n"/>
      <c r="Y9" s="19" t="n"/>
      <c r="Z9" s="19" t="n"/>
    </row>
    <row r="10" ht="13.5" customHeight="1" s="844">
      <c r="A10" s="19" t="n"/>
      <c r="B10" s="229">
        <f>+'P&amp;L'!B11</f>
        <v/>
      </c>
      <c r="C10" s="975">
        <f>+'P&amp;L'!D11</f>
        <v/>
      </c>
      <c r="D10" s="975">
        <f>+'P&amp;L'!E11</f>
        <v/>
      </c>
      <c r="E10" s="979">
        <f>+'P&amp;L'!F11</f>
        <v/>
      </c>
      <c r="F10" s="975">
        <f>-F$4*Assumptions!F9</f>
        <v/>
      </c>
      <c r="G10" s="975">
        <f>-G$4*Assumptions!G9</f>
        <v/>
      </c>
      <c r="H10" s="975">
        <f>-H$4*Assumptions!H9</f>
        <v/>
      </c>
      <c r="I10" s="975">
        <f>-I$4*Assumptions!I9</f>
        <v/>
      </c>
      <c r="J10" s="975">
        <f>-J$4*Assumptions!J9</f>
        <v/>
      </c>
      <c r="K10" s="975">
        <f>-K$4*Assumptions!K9</f>
        <v/>
      </c>
      <c r="L10" s="19" t="n"/>
      <c r="M10" s="19" t="n"/>
      <c r="N10" s="19" t="n"/>
      <c r="O10" s="19" t="n"/>
      <c r="P10" s="19" t="n"/>
      <c r="Q10" s="19" t="n"/>
      <c r="R10" s="19" t="n"/>
      <c r="S10" s="19" t="n"/>
      <c r="T10" s="19" t="n"/>
      <c r="U10" s="19" t="n"/>
      <c r="V10" s="19" t="n"/>
      <c r="W10" s="19" t="n"/>
      <c r="X10" s="19" t="n"/>
      <c r="Y10" s="19" t="n"/>
      <c r="Z10" s="19" t="n"/>
    </row>
    <row r="11" ht="13.5" customHeight="1" s="844">
      <c r="A11" s="19" t="n"/>
      <c r="B11" s="229">
        <f>+'P&amp;L'!B12</f>
        <v/>
      </c>
      <c r="C11" s="975">
        <f>+'P&amp;L'!D12</f>
        <v/>
      </c>
      <c r="D11" s="975">
        <f>+'P&amp;L'!E12</f>
        <v/>
      </c>
      <c r="E11" s="979">
        <f>+'P&amp;L'!F12</f>
        <v/>
      </c>
      <c r="F11" s="975">
        <f>-F$4*Assumptions!F10</f>
        <v/>
      </c>
      <c r="G11" s="975">
        <f>-G$4*Assumptions!G10</f>
        <v/>
      </c>
      <c r="H11" s="975">
        <f>-H$4*Assumptions!H10</f>
        <v/>
      </c>
      <c r="I11" s="975">
        <f>-I$4*Assumptions!I10</f>
        <v/>
      </c>
      <c r="J11" s="975">
        <f>-J$4*Assumptions!J10</f>
        <v/>
      </c>
      <c r="K11" s="975">
        <f>-K$4*Assumptions!K10</f>
        <v/>
      </c>
      <c r="L11" s="19" t="n"/>
      <c r="M11" s="19" t="n"/>
      <c r="N11" s="19" t="n"/>
      <c r="O11" s="19" t="n"/>
      <c r="P11" s="19" t="n"/>
      <c r="Q11" s="19" t="n"/>
      <c r="R11" s="19" t="n"/>
      <c r="S11" s="19" t="n"/>
      <c r="T11" s="19" t="n"/>
      <c r="U11" s="19" t="n"/>
      <c r="V11" s="19" t="n"/>
      <c r="W11" s="19" t="n"/>
      <c r="X11" s="19" t="n"/>
      <c r="Y11" s="19" t="n"/>
      <c r="Z11" s="19" t="n"/>
    </row>
    <row r="12" ht="13.5" customHeight="1" s="844">
      <c r="A12" s="19" t="n"/>
      <c r="B12" s="229">
        <f>+'P&amp;L'!B13</f>
        <v/>
      </c>
      <c r="C12" s="975">
        <f>+'P&amp;L'!D13</f>
        <v/>
      </c>
      <c r="D12" s="975">
        <f>+'P&amp;L'!E13</f>
        <v/>
      </c>
      <c r="E12" s="979">
        <f>+'P&amp;L'!F13</f>
        <v/>
      </c>
      <c r="F12" s="975">
        <f>-F$4*Assumptions!F11</f>
        <v/>
      </c>
      <c r="G12" s="975">
        <f>-G$4*Assumptions!G11</f>
        <v/>
      </c>
      <c r="H12" s="975">
        <f>-H$4*Assumptions!H11</f>
        <v/>
      </c>
      <c r="I12" s="975">
        <f>-I$4*Assumptions!I11</f>
        <v/>
      </c>
      <c r="J12" s="975">
        <f>-J$4*Assumptions!J11</f>
        <v/>
      </c>
      <c r="K12" s="975">
        <f>-K$4*Assumptions!K11</f>
        <v/>
      </c>
      <c r="L12" s="19" t="n"/>
      <c r="M12" s="19" t="n"/>
      <c r="N12" s="19" t="n"/>
      <c r="O12" s="19" t="n"/>
      <c r="P12" s="19" t="n"/>
      <c r="Q12" s="19" t="n"/>
      <c r="R12" s="19" t="n"/>
      <c r="S12" s="19" t="n"/>
      <c r="T12" s="19" t="n"/>
      <c r="U12" s="19" t="n"/>
      <c r="V12" s="19" t="n"/>
      <c r="W12" s="19" t="n"/>
      <c r="X12" s="19" t="n"/>
      <c r="Y12" s="19" t="n"/>
      <c r="Z12" s="19" t="n"/>
    </row>
    <row r="13" ht="13.5" customHeight="1" s="844">
      <c r="A13" s="19" t="n"/>
      <c r="B13" s="256" t="inlineStr">
        <is>
          <t xml:space="preserve">Cost Synergies </t>
        </is>
      </c>
      <c r="C13" s="980" t="n"/>
      <c r="D13" s="980" t="n"/>
      <c r="E13" s="981" t="n"/>
      <c r="F13" s="975">
        <f>IF('Valuation Summary and Football'!$D$6="Yes",'Synergies and Intgn Exp'!F34,0)</f>
        <v/>
      </c>
      <c r="G13" s="975">
        <f>IF('Valuation Summary and Football'!$D$6="Yes",'Synergies and Intgn Exp'!G34,0)</f>
        <v/>
      </c>
      <c r="H13" s="975">
        <f>IF('Valuation Summary and Football'!$D$6="Yes",'Synergies and Intgn Exp'!H34,0)</f>
        <v/>
      </c>
      <c r="I13" s="975">
        <f>IF('Valuation Summary and Football'!$D$6="Yes",'Synergies and Intgn Exp'!I34,0)</f>
        <v/>
      </c>
      <c r="J13" s="975">
        <f>IF('Valuation Summary and Football'!$D$6="Yes",'Synergies and Intgn Exp'!J34,0)</f>
        <v/>
      </c>
      <c r="K13" s="975">
        <f>IF('Valuation Summary and Football'!$D$6="Yes",'Synergies and Intgn Exp'!K34,0)</f>
        <v/>
      </c>
      <c r="L13" s="19" t="n"/>
      <c r="M13" s="19" t="n"/>
      <c r="N13" s="19" t="n"/>
      <c r="O13" s="19" t="n"/>
      <c r="P13" s="19" t="n"/>
      <c r="Q13" s="19" t="n"/>
      <c r="R13" s="19" t="n"/>
      <c r="S13" s="19" t="n"/>
      <c r="T13" s="19" t="n"/>
      <c r="U13" s="19" t="n"/>
      <c r="V13" s="19" t="n"/>
      <c r="W13" s="19" t="n"/>
      <c r="X13" s="19" t="n"/>
      <c r="Y13" s="19" t="n"/>
      <c r="Z13" s="19" t="n"/>
    </row>
    <row r="14" ht="13.5" customHeight="1" s="844">
      <c r="A14" s="41" t="n"/>
      <c r="B14" s="221">
        <f>+'P&amp;L'!B14</f>
        <v/>
      </c>
      <c r="C14" s="977">
        <f>SUM(C9:C13)</f>
        <v/>
      </c>
      <c r="D14" s="977">
        <f>SUM(D9:D13)</f>
        <v/>
      </c>
      <c r="E14" s="978">
        <f>SUM(E9:E13)</f>
        <v/>
      </c>
      <c r="F14" s="977">
        <f>SUM(F9:F13)</f>
        <v/>
      </c>
      <c r="G14" s="977">
        <f>SUM(G9:G13)</f>
        <v/>
      </c>
      <c r="H14" s="977">
        <f>SUM(H9:H13)</f>
        <v/>
      </c>
      <c r="I14" s="977">
        <f>SUM(I9:I13)</f>
        <v/>
      </c>
      <c r="J14" s="977">
        <f>SUM(J9:J13)</f>
        <v/>
      </c>
      <c r="K14" s="977">
        <f>SUM(K9:K13)</f>
        <v/>
      </c>
      <c r="L14" s="41" t="n"/>
      <c r="M14" s="41" t="n"/>
      <c r="N14" s="41" t="n"/>
      <c r="O14" s="41" t="n"/>
      <c r="P14" s="41" t="n"/>
      <c r="Q14" s="41" t="n"/>
      <c r="R14" s="41" t="n"/>
      <c r="S14" s="41" t="n"/>
      <c r="T14" s="41" t="n"/>
      <c r="U14" s="41" t="n"/>
      <c r="V14" s="41" t="n"/>
      <c r="W14" s="41" t="n"/>
      <c r="X14" s="41" t="n"/>
      <c r="Y14" s="41" t="n"/>
      <c r="Z14" s="41" t="n"/>
    </row>
    <row r="15" ht="13.5" customHeight="1" s="844">
      <c r="A15" s="19" t="n"/>
      <c r="B15" s="160" t="n"/>
      <c r="C15" s="980" t="n"/>
      <c r="D15" s="980" t="n"/>
      <c r="E15" s="981" t="n"/>
      <c r="F15" s="980" t="n"/>
      <c r="G15" s="980" t="n"/>
      <c r="H15" s="980" t="n"/>
      <c r="I15" s="980" t="n"/>
      <c r="J15" s="980" t="n"/>
      <c r="K15" s="980" t="n"/>
      <c r="L15" s="19" t="n"/>
      <c r="M15" s="19" t="n"/>
      <c r="N15" s="19" t="n"/>
      <c r="O15" s="19" t="n"/>
      <c r="P15" s="19" t="n"/>
      <c r="Q15" s="19" t="n"/>
      <c r="R15" s="19" t="n"/>
      <c r="S15" s="19" t="n"/>
      <c r="T15" s="19" t="n"/>
      <c r="U15" s="19" t="n"/>
      <c r="V15" s="19" t="n"/>
      <c r="W15" s="19" t="n"/>
      <c r="X15" s="19" t="n"/>
      <c r="Y15" s="19" t="n"/>
      <c r="Z15" s="19" t="n"/>
    </row>
    <row r="16" ht="13.5" customHeight="1" s="844">
      <c r="A16" s="41" t="n"/>
      <c r="B16" s="221">
        <f>+'P&amp;L'!B16</f>
        <v/>
      </c>
      <c r="C16" s="982">
        <f>+C4+C14</f>
        <v/>
      </c>
      <c r="D16" s="982">
        <f>+D4+D14</f>
        <v/>
      </c>
      <c r="E16" s="983">
        <f>+E4+E14</f>
        <v/>
      </c>
      <c r="F16" s="977">
        <f>+F7+F14</f>
        <v/>
      </c>
      <c r="G16" s="977">
        <f>+G7+G14</f>
        <v/>
      </c>
      <c r="H16" s="977">
        <f>+H7+H14</f>
        <v/>
      </c>
      <c r="I16" s="977">
        <f>+I7+I14</f>
        <v/>
      </c>
      <c r="J16" s="977">
        <f>+J7+J14</f>
        <v/>
      </c>
      <c r="K16" s="977">
        <f>+K7+K14</f>
        <v/>
      </c>
      <c r="L16" s="19" t="n"/>
      <c r="M16" s="41" t="n"/>
      <c r="N16" s="41" t="n"/>
      <c r="O16" s="41" t="n"/>
      <c r="P16" s="41" t="n"/>
      <c r="Q16" s="41" t="n"/>
      <c r="R16" s="41" t="n"/>
      <c r="S16" s="41" t="n"/>
      <c r="T16" s="41" t="n"/>
      <c r="U16" s="41" t="n"/>
      <c r="V16" s="41" t="n"/>
      <c r="W16" s="41" t="n"/>
      <c r="X16" s="41" t="n"/>
      <c r="Y16" s="41" t="n"/>
      <c r="Z16" s="41" t="n"/>
    </row>
    <row r="17" ht="13.5" customHeight="1" s="844">
      <c r="A17" s="259" t="n"/>
      <c r="B17" s="229" t="inlineStr">
        <is>
          <t>Gross Margin %</t>
        </is>
      </c>
      <c r="C17" s="984">
        <f>+C16/C4</f>
        <v/>
      </c>
      <c r="D17" s="984">
        <f>+D16/D4</f>
        <v/>
      </c>
      <c r="E17" s="985">
        <f>+E16/E4</f>
        <v/>
      </c>
      <c r="F17" s="986">
        <f>+F16/F7</f>
        <v/>
      </c>
      <c r="G17" s="986">
        <f>+G16/G7</f>
        <v/>
      </c>
      <c r="H17" s="986">
        <f>+H16/H7</f>
        <v/>
      </c>
      <c r="I17" s="986">
        <f>+I16/I7</f>
        <v/>
      </c>
      <c r="J17" s="986">
        <f>+J16/J7</f>
        <v/>
      </c>
      <c r="K17" s="986">
        <f>+K16/K7</f>
        <v/>
      </c>
      <c r="L17" s="19" t="n"/>
      <c r="M17" s="259" t="n"/>
      <c r="N17" s="259" t="n"/>
      <c r="O17" s="259" t="n"/>
      <c r="P17" s="259" t="n"/>
      <c r="Q17" s="259" t="n"/>
      <c r="R17" s="259" t="n"/>
      <c r="S17" s="259" t="n"/>
      <c r="T17" s="259" t="n"/>
      <c r="U17" s="259" t="n"/>
      <c r="V17" s="259" t="n"/>
      <c r="W17" s="259" t="n"/>
      <c r="X17" s="259" t="n"/>
      <c r="Y17" s="259" t="n"/>
      <c r="Z17" s="259" t="n"/>
    </row>
    <row r="18" ht="13.5" customHeight="1" s="844">
      <c r="A18" s="19" t="n"/>
      <c r="B18" s="160" t="n"/>
      <c r="C18" s="980" t="n"/>
      <c r="D18" s="980" t="n"/>
      <c r="E18" s="981" t="n"/>
      <c r="F18" s="262" t="n"/>
      <c r="G18" s="262" t="n"/>
      <c r="H18" s="262" t="n"/>
      <c r="I18" s="980" t="n"/>
      <c r="J18" s="980" t="n"/>
      <c r="K18" s="980" t="n"/>
      <c r="L18" s="19" t="n"/>
      <c r="M18" s="19" t="n"/>
      <c r="N18" s="19" t="n"/>
      <c r="O18" s="19" t="n"/>
      <c r="P18" s="19" t="n"/>
      <c r="Q18" s="19" t="n"/>
      <c r="R18" s="19" t="n"/>
      <c r="S18" s="19" t="n"/>
      <c r="T18" s="19" t="n"/>
      <c r="U18" s="19" t="n"/>
      <c r="V18" s="19" t="n"/>
      <c r="W18" s="19" t="n"/>
      <c r="X18" s="19" t="n"/>
      <c r="Y18" s="19" t="n"/>
      <c r="Z18" s="19" t="n"/>
    </row>
    <row r="19" ht="13.5" customHeight="1" s="844">
      <c r="A19" s="19" t="n"/>
      <c r="B19" s="218">
        <f>+'P&amp;L'!B19</f>
        <v/>
      </c>
      <c r="C19" s="975">
        <f>+'P&amp;L'!D19</f>
        <v/>
      </c>
      <c r="D19" s="975">
        <f>+'P&amp;L'!E19</f>
        <v/>
      </c>
      <c r="E19" s="979">
        <f>+'P&amp;L'!F19</f>
        <v/>
      </c>
      <c r="F19" s="975">
        <f>F$4*Assumptions!F14</f>
        <v/>
      </c>
      <c r="G19" s="975">
        <f>G$4*Assumptions!G14</f>
        <v/>
      </c>
      <c r="H19" s="975">
        <f>H$4*Assumptions!H14</f>
        <v/>
      </c>
      <c r="I19" s="975">
        <f>I$4*Assumptions!I14</f>
        <v/>
      </c>
      <c r="J19" s="975">
        <f>J$4*Assumptions!J14</f>
        <v/>
      </c>
      <c r="K19" s="975">
        <f>K$4*Assumptions!K14</f>
        <v/>
      </c>
      <c r="L19" s="19" t="n"/>
      <c r="M19" s="19" t="n"/>
      <c r="N19" s="19" t="n"/>
      <c r="O19" s="19" t="n"/>
      <c r="P19" s="19" t="n"/>
      <c r="Q19" s="19" t="n"/>
      <c r="R19" s="19" t="n"/>
      <c r="S19" s="19" t="n"/>
      <c r="T19" s="19" t="n"/>
      <c r="U19" s="19" t="n"/>
      <c r="V19" s="19" t="n"/>
      <c r="W19" s="19" t="n"/>
      <c r="X19" s="19" t="n"/>
      <c r="Y19" s="19" t="n"/>
      <c r="Z19" s="19" t="n"/>
    </row>
    <row r="20" ht="13.5" customHeight="1" s="844">
      <c r="A20" s="19" t="n"/>
      <c r="B20" s="218">
        <f>+'P&amp;L'!B21</f>
        <v/>
      </c>
      <c r="C20" s="975">
        <f>+'P&amp;L'!D21</f>
        <v/>
      </c>
      <c r="D20" s="975">
        <f>+'P&amp;L'!E21</f>
        <v/>
      </c>
      <c r="E20" s="979">
        <f>+'P&amp;L'!F21</f>
        <v/>
      </c>
      <c r="F20" s="975">
        <f>-F$4*Assumptions!F15</f>
        <v/>
      </c>
      <c r="G20" s="975">
        <f>-G$4*Assumptions!G15</f>
        <v/>
      </c>
      <c r="H20" s="975">
        <f>-H$4*Assumptions!H15</f>
        <v/>
      </c>
      <c r="I20" s="975">
        <f>-I$4*Assumptions!I15</f>
        <v/>
      </c>
      <c r="J20" s="975">
        <f>-J$4*Assumptions!J15</f>
        <v/>
      </c>
      <c r="K20" s="975">
        <f>-K$4*Assumptions!K15</f>
        <v/>
      </c>
      <c r="L20" s="19" t="n"/>
      <c r="M20" s="19" t="n"/>
      <c r="N20" s="19" t="n"/>
      <c r="O20" s="19" t="n"/>
      <c r="P20" s="19" t="n"/>
      <c r="Q20" s="19" t="n"/>
      <c r="R20" s="19" t="n"/>
      <c r="S20" s="19" t="n"/>
      <c r="T20" s="19" t="n"/>
      <c r="U20" s="19" t="n"/>
      <c r="V20" s="19" t="n"/>
      <c r="W20" s="19" t="n"/>
      <c r="X20" s="19" t="n"/>
      <c r="Y20" s="19" t="n"/>
      <c r="Z20" s="19" t="n"/>
    </row>
    <row r="21" ht="13.5" customHeight="1" s="844">
      <c r="A21" s="19" t="n"/>
      <c r="B21" s="218">
        <f>+'P&amp;L'!B22</f>
        <v/>
      </c>
      <c r="C21" s="975">
        <f>+'P&amp;L'!D22</f>
        <v/>
      </c>
      <c r="D21" s="975">
        <f>+'P&amp;L'!E22</f>
        <v/>
      </c>
      <c r="E21" s="979">
        <f>+'P&amp;L'!F22</f>
        <v/>
      </c>
      <c r="F21" s="975">
        <f>-F$4*Assumptions!F16</f>
        <v/>
      </c>
      <c r="G21" s="975">
        <f>-G$4*Assumptions!G16</f>
        <v/>
      </c>
      <c r="H21" s="975">
        <f>-H$4*Assumptions!H16</f>
        <v/>
      </c>
      <c r="I21" s="975">
        <f>-I$4*Assumptions!I16</f>
        <v/>
      </c>
      <c r="J21" s="975">
        <f>-J$4*Assumptions!J16</f>
        <v/>
      </c>
      <c r="K21" s="975">
        <f>-K$4*Assumptions!K16</f>
        <v/>
      </c>
      <c r="L21" s="19" t="n"/>
      <c r="M21" s="19" t="n"/>
      <c r="N21" s="19" t="n"/>
      <c r="O21" s="19" t="n"/>
      <c r="P21" s="19" t="n"/>
      <c r="Q21" s="19" t="n"/>
      <c r="R21" s="19" t="n"/>
      <c r="S21" s="19" t="n"/>
      <c r="T21" s="19" t="n"/>
      <c r="U21" s="19" t="n"/>
      <c r="V21" s="19" t="n"/>
      <c r="W21" s="19" t="n"/>
      <c r="X21" s="19" t="n"/>
      <c r="Y21" s="19" t="n"/>
      <c r="Z21" s="19" t="n"/>
    </row>
    <row r="22" ht="13.5" customHeight="1" s="844">
      <c r="A22" s="19" t="n"/>
      <c r="B22" s="218">
        <f>+'P&amp;L'!B23</f>
        <v/>
      </c>
      <c r="C22" s="975">
        <f>+'P&amp;L'!D23</f>
        <v/>
      </c>
      <c r="D22" s="975">
        <f>+'P&amp;L'!E23</f>
        <v/>
      </c>
      <c r="E22" s="979">
        <f>+'P&amp;L'!F23</f>
        <v/>
      </c>
      <c r="F22" s="975">
        <f>-F$4*Assumptions!F17</f>
        <v/>
      </c>
      <c r="G22" s="975">
        <f>-G$4*Assumptions!G17</f>
        <v/>
      </c>
      <c r="H22" s="975">
        <f>-H$4*Assumptions!H17</f>
        <v/>
      </c>
      <c r="I22" s="975">
        <f>-I$4*Assumptions!I17</f>
        <v/>
      </c>
      <c r="J22" s="975">
        <f>-J$4*Assumptions!J17</f>
        <v/>
      </c>
      <c r="K22" s="975">
        <f>-K$4*Assumptions!K17</f>
        <v/>
      </c>
      <c r="L22" s="19" t="n"/>
      <c r="M22" s="19" t="n"/>
      <c r="N22" s="19" t="n"/>
      <c r="O22" s="19" t="n"/>
      <c r="P22" s="19" t="n"/>
      <c r="Q22" s="19" t="n"/>
      <c r="R22" s="19" t="n"/>
      <c r="S22" s="19" t="n"/>
      <c r="T22" s="19" t="n"/>
      <c r="U22" s="19" t="n"/>
      <c r="V22" s="19" t="n"/>
      <c r="W22" s="19" t="n"/>
      <c r="X22" s="19" t="n"/>
      <c r="Y22" s="19" t="n"/>
      <c r="Z22" s="19" t="n"/>
    </row>
    <row r="23" ht="13.5" customHeight="1" s="844">
      <c r="A23" s="19" t="n"/>
      <c r="B23" s="218">
        <f>+'P&amp;L'!B24</f>
        <v/>
      </c>
      <c r="C23" s="975">
        <f>+'P&amp;L'!D24</f>
        <v/>
      </c>
      <c r="D23" s="975">
        <f>+'P&amp;L'!E24</f>
        <v/>
      </c>
      <c r="E23" s="979">
        <f>+'P&amp;L'!F24</f>
        <v/>
      </c>
      <c r="F23" s="975">
        <f>-F$4*Assumptions!F18</f>
        <v/>
      </c>
      <c r="G23" s="975">
        <f>-G$4*Assumptions!G18</f>
        <v/>
      </c>
      <c r="H23" s="975">
        <f>-H$4*Assumptions!H18</f>
        <v/>
      </c>
      <c r="I23" s="975">
        <f>-I$4*Assumptions!I18</f>
        <v/>
      </c>
      <c r="J23" s="975">
        <f>-J$4*Assumptions!J18</f>
        <v/>
      </c>
      <c r="K23" s="975">
        <f>-K$4*Assumptions!K18</f>
        <v/>
      </c>
      <c r="L23" s="19" t="n"/>
      <c r="M23" s="19" t="n"/>
      <c r="N23" s="19" t="n"/>
      <c r="O23" s="19" t="n"/>
      <c r="P23" s="19" t="n"/>
      <c r="Q23" s="19" t="n"/>
      <c r="R23" s="19" t="n"/>
      <c r="S23" s="19" t="n"/>
      <c r="T23" s="19" t="n"/>
      <c r="U23" s="19" t="n"/>
      <c r="V23" s="19" t="n"/>
      <c r="W23" s="19" t="n"/>
      <c r="X23" s="19" t="n"/>
      <c r="Y23" s="19" t="n"/>
      <c r="Z23" s="19" t="n"/>
    </row>
    <row r="24" ht="13.5" customHeight="1" s="844">
      <c r="A24" s="19" t="n"/>
      <c r="B24" s="218">
        <f>+'P&amp;L'!B25</f>
        <v/>
      </c>
      <c r="C24" s="975">
        <f>+'P&amp;L'!D25</f>
        <v/>
      </c>
      <c r="D24" s="975">
        <f>+'P&amp;L'!E25</f>
        <v/>
      </c>
      <c r="E24" s="979">
        <f>+'P&amp;L'!F25</f>
        <v/>
      </c>
      <c r="F24" s="975">
        <f>-F$4*Assumptions!F19</f>
        <v/>
      </c>
      <c r="G24" s="975">
        <f>-G$4*Assumptions!G19</f>
        <v/>
      </c>
      <c r="H24" s="975">
        <f>-H$4*Assumptions!H19</f>
        <v/>
      </c>
      <c r="I24" s="975">
        <f>-I$4*Assumptions!I19</f>
        <v/>
      </c>
      <c r="J24" s="975">
        <f>-J$4*Assumptions!J19</f>
        <v/>
      </c>
      <c r="K24" s="975">
        <f>-K$4*Assumptions!K19</f>
        <v/>
      </c>
      <c r="L24" s="19" t="n"/>
      <c r="M24" s="19" t="n"/>
      <c r="N24" s="19" t="n"/>
      <c r="O24" s="19" t="n"/>
      <c r="P24" s="19" t="n"/>
      <c r="Q24" s="19" t="n"/>
      <c r="R24" s="19" t="n"/>
      <c r="S24" s="19" t="n"/>
      <c r="T24" s="19" t="n"/>
      <c r="U24" s="19" t="n"/>
      <c r="V24" s="19" t="n"/>
      <c r="W24" s="19" t="n"/>
      <c r="X24" s="19" t="n"/>
      <c r="Y24" s="19" t="n"/>
      <c r="Z24" s="19" t="n"/>
    </row>
    <row r="25" ht="13.5" customHeight="1" s="844">
      <c r="A25" s="19" t="n"/>
      <c r="B25" s="218">
        <f>+'P&amp;L'!B26</f>
        <v/>
      </c>
      <c r="C25" s="975">
        <f>+'P&amp;L'!D26</f>
        <v/>
      </c>
      <c r="D25" s="975">
        <f>+'P&amp;L'!E26</f>
        <v/>
      </c>
      <c r="E25" s="979">
        <f>+'P&amp;L'!F26</f>
        <v/>
      </c>
      <c r="F25" s="975">
        <f>-F$4*Assumptions!F20</f>
        <v/>
      </c>
      <c r="G25" s="975">
        <f>-G$4*Assumptions!G20</f>
        <v/>
      </c>
      <c r="H25" s="975">
        <f>-H$4*Assumptions!H20</f>
        <v/>
      </c>
      <c r="I25" s="975">
        <f>-I$4*Assumptions!I20</f>
        <v/>
      </c>
      <c r="J25" s="975">
        <f>-J$4*Assumptions!J20</f>
        <v/>
      </c>
      <c r="K25" s="975">
        <f>-K$4*Assumptions!K20</f>
        <v/>
      </c>
      <c r="L25" s="19" t="n"/>
      <c r="M25" s="19" t="n"/>
      <c r="N25" s="19" t="n"/>
      <c r="O25" s="19" t="n"/>
      <c r="P25" s="19" t="n"/>
      <c r="Q25" s="19" t="n"/>
      <c r="R25" s="19" t="n"/>
      <c r="S25" s="19" t="n"/>
      <c r="T25" s="19" t="n"/>
      <c r="U25" s="19" t="n"/>
      <c r="V25" s="19" t="n"/>
      <c r="W25" s="19" t="n"/>
      <c r="X25" s="19" t="n"/>
      <c r="Y25" s="19" t="n"/>
      <c r="Z25" s="19" t="n"/>
    </row>
    <row r="26" ht="13.5" customHeight="1" s="844">
      <c r="A26" s="19" t="n"/>
      <c r="B26" s="218">
        <f>+'P&amp;L'!B27</f>
        <v/>
      </c>
      <c r="C26" s="975">
        <f>+'P&amp;L'!D27</f>
        <v/>
      </c>
      <c r="D26" s="975">
        <f>+'P&amp;L'!E27</f>
        <v/>
      </c>
      <c r="E26" s="979">
        <f>+'P&amp;L'!F27</f>
        <v/>
      </c>
      <c r="F26" s="975">
        <f>-F$4*Assumptions!F21</f>
        <v/>
      </c>
      <c r="G26" s="975">
        <f>-G$4*Assumptions!G21</f>
        <v/>
      </c>
      <c r="H26" s="975">
        <f>-H$4*Assumptions!H21</f>
        <v/>
      </c>
      <c r="I26" s="975">
        <f>-I$4*Assumptions!I21</f>
        <v/>
      </c>
      <c r="J26" s="975">
        <f>-J$4*Assumptions!J21</f>
        <v/>
      </c>
      <c r="K26" s="975">
        <f>-K$4*Assumptions!K21</f>
        <v/>
      </c>
      <c r="L26" s="19" t="n"/>
      <c r="M26" s="19" t="n"/>
      <c r="N26" s="19" t="n"/>
      <c r="O26" s="19" t="n"/>
      <c r="P26" s="19" t="n"/>
      <c r="Q26" s="19" t="n"/>
      <c r="R26" s="19" t="n"/>
      <c r="S26" s="19" t="n"/>
      <c r="T26" s="19" t="n"/>
      <c r="U26" s="19" t="n"/>
      <c r="V26" s="19" t="n"/>
      <c r="W26" s="19" t="n"/>
      <c r="X26" s="19" t="n"/>
      <c r="Y26" s="19" t="n"/>
      <c r="Z26" s="19" t="n"/>
    </row>
    <row r="27" ht="13.5" customHeight="1" s="844">
      <c r="A27" s="19" t="n"/>
      <c r="B27" s="218">
        <f>+'P&amp;L'!B28</f>
        <v/>
      </c>
      <c r="C27" s="975">
        <f>+'P&amp;L'!D28</f>
        <v/>
      </c>
      <c r="D27" s="975">
        <f>+'P&amp;L'!E28</f>
        <v/>
      </c>
      <c r="E27" s="979">
        <f>+'P&amp;L'!F28</f>
        <v/>
      </c>
      <c r="F27" s="975">
        <f>-F$4*Assumptions!F22</f>
        <v/>
      </c>
      <c r="G27" s="975">
        <f>-G$4*Assumptions!G22</f>
        <v/>
      </c>
      <c r="H27" s="975">
        <f>-H$4*Assumptions!H22</f>
        <v/>
      </c>
      <c r="I27" s="975">
        <f>-I$4*Assumptions!I22</f>
        <v/>
      </c>
      <c r="J27" s="975">
        <f>-J$4*Assumptions!J22</f>
        <v/>
      </c>
      <c r="K27" s="975">
        <f>-K$4*Assumptions!K22</f>
        <v/>
      </c>
      <c r="L27" s="19" t="n"/>
      <c r="M27" s="19" t="n"/>
      <c r="N27" s="19" t="n"/>
      <c r="O27" s="19" t="n"/>
      <c r="P27" s="19" t="n"/>
      <c r="Q27" s="19" t="n"/>
      <c r="R27" s="19" t="n"/>
      <c r="S27" s="19" t="n"/>
      <c r="T27" s="19" t="n"/>
      <c r="U27" s="19" t="n"/>
      <c r="V27" s="19" t="n"/>
      <c r="W27" s="19" t="n"/>
      <c r="X27" s="19" t="n"/>
      <c r="Y27" s="19" t="n"/>
      <c r="Z27" s="19" t="n"/>
    </row>
    <row r="28" ht="13.5" customHeight="1" s="844">
      <c r="A28" s="19" t="n"/>
      <c r="B28" s="218">
        <f>+'P&amp;L'!B29</f>
        <v/>
      </c>
      <c r="C28" s="975">
        <f>+'P&amp;L'!D29</f>
        <v/>
      </c>
      <c r="D28" s="975">
        <f>+'P&amp;L'!E29</f>
        <v/>
      </c>
      <c r="E28" s="979">
        <f>+'P&amp;L'!F29</f>
        <v/>
      </c>
      <c r="F28" s="975">
        <f>-F$4*Assumptions!F23</f>
        <v/>
      </c>
      <c r="G28" s="975">
        <f>-G$4*Assumptions!G23</f>
        <v/>
      </c>
      <c r="H28" s="975">
        <f>-H$4*Assumptions!H23</f>
        <v/>
      </c>
      <c r="I28" s="975">
        <f>-I$4*Assumptions!I23</f>
        <v/>
      </c>
      <c r="J28" s="975">
        <f>-J$4*Assumptions!J23</f>
        <v/>
      </c>
      <c r="K28" s="975">
        <f>-K$4*Assumptions!K23</f>
        <v/>
      </c>
      <c r="L28" s="19" t="n"/>
      <c r="M28" s="19" t="n"/>
      <c r="N28" s="19" t="n"/>
      <c r="O28" s="19" t="n"/>
      <c r="P28" s="19" t="n"/>
      <c r="Q28" s="19" t="n"/>
      <c r="R28" s="19" t="n"/>
      <c r="S28" s="19" t="n"/>
      <c r="T28" s="19" t="n"/>
      <c r="U28" s="19" t="n"/>
      <c r="V28" s="19" t="n"/>
      <c r="W28" s="19" t="n"/>
      <c r="X28" s="19" t="n"/>
      <c r="Y28" s="19" t="n"/>
      <c r="Z28" s="19" t="n"/>
    </row>
    <row r="29" ht="13.5" customHeight="1" s="844">
      <c r="A29" s="19" t="n"/>
      <c r="B29" s="218">
        <f>+'P&amp;L'!B30</f>
        <v/>
      </c>
      <c r="C29" s="975">
        <f>+'P&amp;L'!D30</f>
        <v/>
      </c>
      <c r="D29" s="975">
        <f>+'P&amp;L'!E30</f>
        <v/>
      </c>
      <c r="E29" s="979">
        <f>+'P&amp;L'!F30</f>
        <v/>
      </c>
      <c r="F29" s="975">
        <f>-F$4*Assumptions!F24</f>
        <v/>
      </c>
      <c r="G29" s="975">
        <f>-G$4*Assumptions!G24</f>
        <v/>
      </c>
      <c r="H29" s="975">
        <f>-H$4*Assumptions!H24</f>
        <v/>
      </c>
      <c r="I29" s="975">
        <f>-I$4*Assumptions!I24</f>
        <v/>
      </c>
      <c r="J29" s="975">
        <f>-J$4*Assumptions!J24</f>
        <v/>
      </c>
      <c r="K29" s="975">
        <f>-K$4*Assumptions!K24</f>
        <v/>
      </c>
      <c r="L29" s="19" t="n"/>
      <c r="M29" s="19" t="n"/>
      <c r="N29" s="19" t="n"/>
      <c r="O29" s="19" t="n"/>
      <c r="P29" s="19" t="n"/>
      <c r="Q29" s="19" t="n"/>
      <c r="R29" s="19" t="n"/>
      <c r="S29" s="19" t="n"/>
      <c r="T29" s="19" t="n"/>
      <c r="U29" s="19" t="n"/>
      <c r="V29" s="19" t="n"/>
      <c r="W29" s="19" t="n"/>
      <c r="X29" s="19" t="n"/>
      <c r="Y29" s="19" t="n"/>
      <c r="Z29" s="19" t="n"/>
    </row>
    <row r="30" ht="13.5" customHeight="1" s="844">
      <c r="A30" s="19" t="n"/>
      <c r="B30" s="218">
        <f>'Synergies and Intgn Exp'!B40</f>
        <v/>
      </c>
      <c r="C30" s="980" t="n"/>
      <c r="D30" s="980" t="n"/>
      <c r="E30" s="981" t="n"/>
      <c r="F30" s="975">
        <f>IF('Valuation Summary and Football'!$D$7="Yes",-'Synergies and Intgn Exp'!F40,0)</f>
        <v/>
      </c>
      <c r="G30" s="980">
        <f>IF('Valuation Summary and Football'!$D$7="Yes",-'Synergies and Intgn Exp'!G40,0)</f>
        <v/>
      </c>
      <c r="H30" s="980">
        <f>IF('Valuation Summary and Football'!$D$7="Yes",-'Synergies and Intgn Exp'!H40,0)</f>
        <v/>
      </c>
      <c r="I30" s="980">
        <f>IF('Valuation Summary and Football'!$D$7="Yes",-'Synergies and Intgn Exp'!I40,0)</f>
        <v/>
      </c>
      <c r="J30" s="980">
        <f>IF('Valuation Summary and Football'!$D$7="Yes",-'Synergies and Intgn Exp'!J40,0)</f>
        <v/>
      </c>
      <c r="K30" s="980">
        <f>IF('Valuation Summary and Football'!$D$7="Yes",-'Synergies and Intgn Exp'!K40,0)</f>
        <v/>
      </c>
      <c r="L30" s="19" t="n"/>
      <c r="M30" s="19" t="n"/>
      <c r="N30" s="19" t="n"/>
      <c r="O30" s="19" t="n"/>
      <c r="P30" s="19" t="n"/>
      <c r="Q30" s="19" t="n"/>
      <c r="R30" s="19" t="n"/>
      <c r="S30" s="19" t="n"/>
      <c r="T30" s="19" t="n"/>
      <c r="U30" s="19" t="n"/>
      <c r="V30" s="19" t="n"/>
      <c r="W30" s="19" t="n"/>
      <c r="X30" s="19" t="n"/>
      <c r="Y30" s="19" t="n"/>
      <c r="Z30" s="19" t="n"/>
    </row>
    <row r="31" ht="13.5" customHeight="1" s="844">
      <c r="A31" s="19" t="n"/>
      <c r="B31" s="218">
        <f>'Synergies and Intgn Exp'!B46</f>
        <v/>
      </c>
      <c r="C31" s="980" t="n"/>
      <c r="D31" s="980" t="n"/>
      <c r="E31" s="981" t="n"/>
      <c r="F31" s="975">
        <f>IF('Valuation Summary and Football'!$D$7="Yes",-'Synergies and Intgn Exp'!F46,0)</f>
        <v/>
      </c>
      <c r="G31" s="980">
        <f>IF('Valuation Summary and Football'!$D$7="Yes",-'Synergies and Intgn Exp'!G46,0)</f>
        <v/>
      </c>
      <c r="H31" s="980">
        <f>IF('Valuation Summary and Football'!$D$7="Yes",-'Synergies and Intgn Exp'!H46,0)</f>
        <v/>
      </c>
      <c r="I31" s="980">
        <f>IF('Valuation Summary and Football'!$D$7="Yes",-'Synergies and Intgn Exp'!I46,0)</f>
        <v/>
      </c>
      <c r="J31" s="980">
        <f>IF('Valuation Summary and Football'!$D$7="Yes",-'Synergies and Intgn Exp'!J46,0)</f>
        <v/>
      </c>
      <c r="K31" s="980">
        <f>IF('Valuation Summary and Football'!$D$7="Yes",-'Synergies and Intgn Exp'!K46,0)</f>
        <v/>
      </c>
      <c r="L31" s="19" t="n"/>
      <c r="M31" s="19" t="n"/>
      <c r="N31" s="19" t="n"/>
      <c r="O31" s="19" t="n"/>
      <c r="P31" s="19" t="n"/>
      <c r="Q31" s="19" t="n"/>
      <c r="R31" s="19" t="n"/>
      <c r="S31" s="19" t="n"/>
      <c r="T31" s="19" t="n"/>
      <c r="U31" s="19" t="n"/>
      <c r="V31" s="19" t="n"/>
      <c r="W31" s="19" t="n"/>
      <c r="X31" s="19" t="n"/>
      <c r="Y31" s="19" t="n"/>
      <c r="Z31" s="19" t="n"/>
    </row>
    <row r="32" ht="13.5" customHeight="1" s="844">
      <c r="A32" s="41" t="n"/>
      <c r="B32" s="221">
        <f>+'P&amp;L'!B31</f>
        <v/>
      </c>
      <c r="C32" s="977">
        <f>SUM(C19:C31)</f>
        <v/>
      </c>
      <c r="D32" s="977">
        <f>SUM(D19:D31)</f>
        <v/>
      </c>
      <c r="E32" s="978">
        <f>SUM(E19:E31)</f>
        <v/>
      </c>
      <c r="F32" s="977">
        <f>SUM(F19:F31)</f>
        <v/>
      </c>
      <c r="G32" s="977">
        <f>SUM(G19:G31)</f>
        <v/>
      </c>
      <c r="H32" s="977">
        <f>SUM(H19:H31)</f>
        <v/>
      </c>
      <c r="I32" s="977">
        <f>SUM(I19:I31)</f>
        <v/>
      </c>
      <c r="J32" s="977">
        <f>SUM(J19:J31)</f>
        <v/>
      </c>
      <c r="K32" s="977">
        <f>SUM(K19:K31)</f>
        <v/>
      </c>
      <c r="L32" s="41" t="n"/>
      <c r="M32" s="41" t="n"/>
      <c r="N32" s="41" t="n"/>
      <c r="O32" s="41" t="n"/>
      <c r="P32" s="41" t="n"/>
      <c r="Q32" s="41" t="n"/>
      <c r="R32" s="41" t="n"/>
      <c r="S32" s="41" t="n"/>
      <c r="T32" s="41" t="n"/>
      <c r="U32" s="41" t="n"/>
      <c r="V32" s="41" t="n"/>
      <c r="W32" s="41" t="n"/>
      <c r="X32" s="41" t="n"/>
      <c r="Y32" s="41" t="n"/>
      <c r="Z32" s="41" t="n"/>
    </row>
    <row r="33" ht="13.5" customHeight="1" s="844">
      <c r="A33" s="19" t="n"/>
      <c r="B33" s="160" t="n"/>
      <c r="C33" s="980" t="n"/>
      <c r="D33" s="980" t="n"/>
      <c r="E33" s="981" t="n"/>
      <c r="F33" s="980" t="n"/>
      <c r="G33" s="980" t="n"/>
      <c r="H33" s="980" t="n"/>
      <c r="I33" s="980" t="n"/>
      <c r="J33" s="980" t="n"/>
      <c r="K33" s="980" t="n"/>
      <c r="L33" s="19" t="n"/>
      <c r="M33" s="19" t="n"/>
      <c r="N33" s="19" t="n"/>
      <c r="O33" s="19" t="n"/>
      <c r="P33" s="19" t="n"/>
      <c r="Q33" s="19" t="n"/>
      <c r="R33" s="19" t="n"/>
      <c r="S33" s="19" t="n"/>
      <c r="T33" s="19" t="n"/>
      <c r="U33" s="19" t="n"/>
      <c r="V33" s="19" t="n"/>
      <c r="W33" s="19" t="n"/>
      <c r="X33" s="19" t="n"/>
      <c r="Y33" s="19" t="n"/>
      <c r="Z33" s="19" t="n"/>
    </row>
    <row r="34" ht="13.5" customHeight="1" s="844">
      <c r="A34" s="41" t="n"/>
      <c r="B34" s="221" t="inlineStr">
        <is>
          <t>EBITDA</t>
        </is>
      </c>
      <c r="C34" s="977">
        <f>C16+C32</f>
        <v/>
      </c>
      <c r="D34" s="977">
        <f>D16+D32</f>
        <v/>
      </c>
      <c r="E34" s="978">
        <f>E16+E32</f>
        <v/>
      </c>
      <c r="F34" s="977">
        <f>F16+F32</f>
        <v/>
      </c>
      <c r="G34" s="977">
        <f>G16+G32</f>
        <v/>
      </c>
      <c r="H34" s="977">
        <f>H16+H32</f>
        <v/>
      </c>
      <c r="I34" s="977">
        <f>I16+I32</f>
        <v/>
      </c>
      <c r="J34" s="977">
        <f>J16+J32</f>
        <v/>
      </c>
      <c r="K34" s="977">
        <f>K16+K32</f>
        <v/>
      </c>
      <c r="L34" s="19" t="n"/>
      <c r="M34" s="41" t="n"/>
      <c r="N34" s="41" t="n"/>
      <c r="O34" s="41" t="n"/>
      <c r="P34" s="41" t="n"/>
      <c r="Q34" s="41" t="n"/>
      <c r="R34" s="41" t="n"/>
      <c r="S34" s="41" t="n"/>
      <c r="T34" s="41" t="n"/>
      <c r="U34" s="41" t="n"/>
      <c r="V34" s="41" t="n"/>
      <c r="W34" s="41" t="n"/>
      <c r="X34" s="41" t="n"/>
      <c r="Y34" s="41" t="n"/>
      <c r="Z34" s="41" t="n"/>
    </row>
    <row r="35" ht="13.5" customHeight="1" s="844">
      <c r="A35" s="259" t="n"/>
      <c r="B35" s="229" t="inlineStr">
        <is>
          <t>EBITDA Margin</t>
        </is>
      </c>
      <c r="C35" s="987">
        <f>C34/C4</f>
        <v/>
      </c>
      <c r="D35" s="987">
        <f>D34/D4</f>
        <v/>
      </c>
      <c r="E35" s="988">
        <f>E34/E4</f>
        <v/>
      </c>
      <c r="F35" s="989">
        <f>F34/F7</f>
        <v/>
      </c>
      <c r="G35" s="986">
        <f>G34/G7</f>
        <v/>
      </c>
      <c r="H35" s="989">
        <f>H34/H7</f>
        <v/>
      </c>
      <c r="I35" s="989">
        <f>I34/I7</f>
        <v/>
      </c>
      <c r="J35" s="989">
        <f>J34/J7</f>
        <v/>
      </c>
      <c r="K35" s="989">
        <f>K34/K7</f>
        <v/>
      </c>
      <c r="L35" s="19" t="n"/>
      <c r="M35" s="259" t="n"/>
      <c r="N35" s="259" t="n"/>
      <c r="O35" s="259" t="n"/>
      <c r="P35" s="259" t="n"/>
      <c r="Q35" s="259" t="n"/>
      <c r="R35" s="259" t="n"/>
      <c r="S35" s="259" t="n"/>
      <c r="T35" s="259" t="n"/>
      <c r="U35" s="259" t="n"/>
      <c r="V35" s="259" t="n"/>
      <c r="W35" s="259" t="n"/>
      <c r="X35" s="259" t="n"/>
      <c r="Y35" s="259" t="n"/>
      <c r="Z35" s="259" t="n"/>
    </row>
    <row r="36" ht="13.5" customHeight="1" s="844">
      <c r="A36" s="259" t="n"/>
      <c r="B36" s="265" t="n"/>
      <c r="C36" s="266" t="n"/>
      <c r="D36" s="266" t="n"/>
      <c r="E36" s="267" t="n"/>
      <c r="F36" s="266" t="n"/>
      <c r="G36" s="266" t="n"/>
      <c r="H36" s="266" t="n"/>
      <c r="I36" s="266" t="n"/>
      <c r="J36" s="266" t="n"/>
      <c r="K36" s="266" t="n"/>
      <c r="L36" s="19" t="n"/>
      <c r="M36" s="259" t="n"/>
      <c r="N36" s="259" t="n"/>
      <c r="O36" s="259" t="n"/>
      <c r="P36" s="259" t="n"/>
      <c r="Q36" s="259" t="n"/>
      <c r="R36" s="259" t="n"/>
      <c r="S36" s="259" t="n"/>
      <c r="T36" s="259" t="n"/>
      <c r="U36" s="259" t="n"/>
      <c r="V36" s="259" t="n"/>
      <c r="W36" s="259" t="n"/>
      <c r="X36" s="259" t="n"/>
      <c r="Y36" s="259" t="n"/>
      <c r="Z36" s="259" t="n"/>
    </row>
    <row r="37" ht="13.5" customHeight="1" s="844">
      <c r="A37" s="19" t="n"/>
      <c r="B37" s="218">
        <f>+'P&amp;L'!B36</f>
        <v/>
      </c>
      <c r="C37" s="976">
        <f>+'P&amp;L'!D36</f>
        <v/>
      </c>
      <c r="D37" s="976">
        <f>+'P&amp;L'!E36</f>
        <v/>
      </c>
      <c r="E37" s="990">
        <f>+'P&amp;L'!F36</f>
        <v/>
      </c>
      <c r="F37" s="976">
        <f>-BS_Sch!F13</f>
        <v/>
      </c>
      <c r="G37" s="976">
        <f>-BS_Sch!G13</f>
        <v/>
      </c>
      <c r="H37" s="976">
        <f>-BS_Sch!H13</f>
        <v/>
      </c>
      <c r="I37" s="976">
        <f>-BS_Sch!I13</f>
        <v/>
      </c>
      <c r="J37" s="976">
        <f>-BS_Sch!J13</f>
        <v/>
      </c>
      <c r="K37" s="976">
        <f>-BS_Sch!K13</f>
        <v/>
      </c>
      <c r="L37" s="19" t="n"/>
      <c r="M37" s="269" t="n"/>
      <c r="N37" s="19" t="n"/>
      <c r="O37" s="19" t="n"/>
      <c r="P37" s="19" t="n"/>
      <c r="Q37" s="19" t="n"/>
      <c r="R37" s="19" t="n"/>
      <c r="S37" s="19" t="n"/>
      <c r="T37" s="19" t="n"/>
      <c r="U37" s="19" t="n"/>
      <c r="V37" s="19" t="n"/>
      <c r="W37" s="19" t="n"/>
      <c r="X37" s="19" t="n"/>
      <c r="Y37" s="19" t="n"/>
      <c r="Z37" s="19" t="n"/>
    </row>
    <row r="38" ht="13.5" customHeight="1" s="844">
      <c r="A38" s="19" t="n"/>
      <c r="B38" s="221" t="inlineStr">
        <is>
          <t>EBIT</t>
        </is>
      </c>
      <c r="C38" s="977">
        <f>+C34+C37</f>
        <v/>
      </c>
      <c r="D38" s="991">
        <f>+D34+D37</f>
        <v/>
      </c>
      <c r="E38" s="992">
        <f>+E34+E37</f>
        <v/>
      </c>
      <c r="F38" s="991">
        <f>+F34+F37</f>
        <v/>
      </c>
      <c r="G38" s="991">
        <f>+G34+G37</f>
        <v/>
      </c>
      <c r="H38" s="991">
        <f>+H34+H37</f>
        <v/>
      </c>
      <c r="I38" s="991">
        <f>+I34+I37</f>
        <v/>
      </c>
      <c r="J38" s="991">
        <f>+J34+J37</f>
        <v/>
      </c>
      <c r="K38" s="991">
        <f>+K34+K37</f>
        <v/>
      </c>
      <c r="L38" s="19" t="n"/>
      <c r="M38" s="19" t="n"/>
      <c r="N38" s="19" t="n"/>
      <c r="O38" s="19" t="n"/>
      <c r="P38" s="19" t="n"/>
      <c r="Q38" s="19" t="n"/>
      <c r="R38" s="19" t="n"/>
      <c r="S38" s="19" t="n"/>
      <c r="T38" s="19" t="n"/>
      <c r="U38" s="19" t="n"/>
      <c r="V38" s="19" t="n"/>
      <c r="W38" s="19" t="n"/>
      <c r="X38" s="19" t="n"/>
      <c r="Y38" s="19" t="n"/>
      <c r="Z38" s="19" t="n"/>
    </row>
    <row r="39" ht="13.5" customHeight="1" s="844">
      <c r="A39" s="259" t="n"/>
      <c r="B39" s="229" t="inlineStr">
        <is>
          <t>EBIT margin %</t>
        </is>
      </c>
      <c r="C39" s="987">
        <f>C38/C4</f>
        <v/>
      </c>
      <c r="D39" s="987">
        <f>D38/D4</f>
        <v/>
      </c>
      <c r="E39" s="988">
        <f>E38/E4</f>
        <v/>
      </c>
      <c r="F39" s="987">
        <f>F38/F4</f>
        <v/>
      </c>
      <c r="G39" s="987">
        <f>G38/G4</f>
        <v/>
      </c>
      <c r="H39" s="987">
        <f>H38/H4</f>
        <v/>
      </c>
      <c r="I39" s="987">
        <f>I38/I4</f>
        <v/>
      </c>
      <c r="J39" s="987">
        <f>J38/J4</f>
        <v/>
      </c>
      <c r="K39" s="987">
        <f>K38/K4</f>
        <v/>
      </c>
      <c r="L39" s="19" t="n"/>
      <c r="M39" s="259" t="n"/>
      <c r="N39" s="259" t="n"/>
      <c r="O39" s="259" t="n"/>
      <c r="P39" s="259" t="n"/>
      <c r="Q39" s="259" t="n"/>
      <c r="R39" s="259" t="n"/>
      <c r="S39" s="259" t="n"/>
      <c r="T39" s="259" t="n"/>
      <c r="U39" s="259" t="n"/>
      <c r="V39" s="259" t="n"/>
      <c r="W39" s="259" t="n"/>
      <c r="X39" s="259" t="n"/>
      <c r="Y39" s="259" t="n"/>
      <c r="Z39" s="259" t="n"/>
    </row>
    <row r="40" ht="13.5" customHeight="1" s="844">
      <c r="A40" s="259" t="n"/>
      <c r="B40" s="265" t="n"/>
      <c r="C40" s="266" t="n"/>
      <c r="D40" s="266" t="n"/>
      <c r="E40" s="267" t="n"/>
      <c r="F40" s="266" t="n"/>
      <c r="G40" s="266" t="n"/>
      <c r="H40" s="266" t="n"/>
      <c r="I40" s="266" t="n"/>
      <c r="J40" s="266" t="n"/>
      <c r="K40" s="266" t="n"/>
      <c r="L40" s="19" t="n"/>
      <c r="M40" s="259" t="n"/>
      <c r="N40" s="259" t="n"/>
      <c r="O40" s="259" t="n"/>
      <c r="P40" s="259" t="n"/>
      <c r="Q40" s="259" t="n"/>
      <c r="R40" s="259" t="n"/>
      <c r="S40" s="259" t="n"/>
      <c r="T40" s="259" t="n"/>
      <c r="U40" s="259" t="n"/>
      <c r="V40" s="259" t="n"/>
      <c r="W40" s="259" t="n"/>
      <c r="X40" s="259" t="n"/>
      <c r="Y40" s="259" t="n"/>
      <c r="Z40" s="259" t="n"/>
    </row>
    <row r="41" ht="13.5" customHeight="1" s="844">
      <c r="A41" s="19" t="n"/>
      <c r="B41" s="218">
        <f>+'P&amp;L'!B41</f>
        <v/>
      </c>
      <c r="C41" s="975">
        <f>+'P&amp;L'!D41</f>
        <v/>
      </c>
      <c r="D41" s="975">
        <f>+'P&amp;L'!E41</f>
        <v/>
      </c>
      <c r="E41" s="979">
        <f>+'P&amp;L'!F41</f>
        <v/>
      </c>
      <c r="F41" s="975">
        <f>-BS_Sch!F28</f>
        <v/>
      </c>
      <c r="G41" s="975">
        <f>-BS_Sch!G28</f>
        <v/>
      </c>
      <c r="H41" s="975">
        <f>-BS_Sch!H28</f>
        <v/>
      </c>
      <c r="I41" s="975">
        <f>-BS_Sch!I28</f>
        <v/>
      </c>
      <c r="J41" s="975">
        <f>-BS_Sch!J28</f>
        <v/>
      </c>
      <c r="K41" s="975">
        <f>-BS_Sch!K28</f>
        <v/>
      </c>
      <c r="L41" s="19" t="n"/>
      <c r="M41" s="269" t="n"/>
      <c r="N41" s="19" t="n"/>
      <c r="O41" s="19" t="n"/>
      <c r="P41" s="19" t="n"/>
      <c r="Q41" s="19" t="n"/>
      <c r="R41" s="19" t="n"/>
      <c r="S41" s="19" t="n"/>
      <c r="T41" s="19" t="n"/>
      <c r="U41" s="19" t="n"/>
      <c r="V41" s="19" t="n"/>
      <c r="W41" s="19" t="n"/>
      <c r="X41" s="19" t="n"/>
      <c r="Y41" s="19" t="n"/>
      <c r="Z41" s="19" t="n"/>
    </row>
    <row r="42" ht="13.5" customHeight="1" s="844">
      <c r="A42" s="19" t="n"/>
      <c r="B42" s="272">
        <f>+'P&amp;L'!B42</f>
        <v/>
      </c>
      <c r="C42" s="993">
        <f>+'P&amp;L'!D42</f>
        <v/>
      </c>
      <c r="D42" s="993">
        <f>+'P&amp;L'!E42</f>
        <v/>
      </c>
      <c r="E42" s="994">
        <f>+'P&amp;L'!F42</f>
        <v/>
      </c>
      <c r="F42" s="995" t="n"/>
      <c r="G42" s="996" t="n"/>
      <c r="H42" s="996" t="n"/>
      <c r="I42" s="996" t="n"/>
      <c r="J42" s="996" t="n"/>
      <c r="K42" s="996" t="n"/>
      <c r="L42" s="19" t="n"/>
      <c r="M42" s="269" t="n"/>
      <c r="N42" s="19" t="n"/>
      <c r="O42" s="19" t="n"/>
      <c r="P42" s="19" t="n"/>
      <c r="Q42" s="19" t="n"/>
      <c r="R42" s="19" t="n"/>
      <c r="S42" s="19" t="n"/>
      <c r="T42" s="19" t="n"/>
      <c r="U42" s="19" t="n"/>
      <c r="V42" s="19" t="n"/>
      <c r="W42" s="19" t="n"/>
      <c r="X42" s="19" t="n"/>
      <c r="Y42" s="19" t="n"/>
      <c r="Z42" s="19" t="n"/>
    </row>
    <row r="43" ht="13.5" customHeight="1" s="844">
      <c r="A43" s="19" t="n"/>
      <c r="B43" s="276" t="inlineStr">
        <is>
          <t>Profit before tax</t>
        </is>
      </c>
      <c r="C43" s="997">
        <f>+C38+C41+C42</f>
        <v/>
      </c>
      <c r="D43" s="997">
        <f>+D38+D41+D42</f>
        <v/>
      </c>
      <c r="E43" s="998">
        <f>+E38+E41+E42</f>
        <v/>
      </c>
      <c r="F43" s="997">
        <f>+F38+F41+F42</f>
        <v/>
      </c>
      <c r="G43" s="997">
        <f>+G38+G41+G42</f>
        <v/>
      </c>
      <c r="H43" s="997">
        <f>+H38+H41+H42</f>
        <v/>
      </c>
      <c r="I43" s="997">
        <f>+I38+I41+I42</f>
        <v/>
      </c>
      <c r="J43" s="997">
        <f>+J38+J41+J42</f>
        <v/>
      </c>
      <c r="K43" s="997">
        <f>+K38+K41+K42</f>
        <v/>
      </c>
      <c r="L43" s="19" t="n"/>
      <c r="M43" s="19" t="n"/>
      <c r="N43" s="19" t="n"/>
      <c r="O43" s="19" t="n"/>
      <c r="P43" s="19" t="n"/>
      <c r="Q43" s="19" t="n"/>
      <c r="R43" s="19" t="n"/>
      <c r="S43" s="19" t="n"/>
      <c r="T43" s="19" t="n"/>
      <c r="U43" s="19" t="n"/>
      <c r="V43" s="19" t="n"/>
      <c r="W43" s="19" t="n"/>
      <c r="X43" s="19" t="n"/>
      <c r="Y43" s="19" t="n"/>
      <c r="Z43" s="19" t="n"/>
    </row>
    <row r="44" ht="13.5" customHeight="1" s="844">
      <c r="A44" s="259" t="n"/>
      <c r="B44" s="229" t="inlineStr">
        <is>
          <t>Profit before tax Margin</t>
        </is>
      </c>
      <c r="C44" s="999">
        <f>+C43/C4</f>
        <v/>
      </c>
      <c r="D44" s="999">
        <f>+D43/D4</f>
        <v/>
      </c>
      <c r="E44" s="1000">
        <f>+E43/E4</f>
        <v/>
      </c>
      <c r="F44" s="987">
        <f>+F43/F4</f>
        <v/>
      </c>
      <c r="G44" s="987">
        <f>+G43/G4</f>
        <v/>
      </c>
      <c r="H44" s="987">
        <f>+H43/H4</f>
        <v/>
      </c>
      <c r="I44" s="987">
        <f>+I43/I4</f>
        <v/>
      </c>
      <c r="J44" s="987">
        <f>+J43/J4</f>
        <v/>
      </c>
      <c r="K44" s="987">
        <f>+K43/K4</f>
        <v/>
      </c>
      <c r="L44" s="19" t="n"/>
      <c r="M44" s="259" t="n"/>
      <c r="N44" s="259" t="n"/>
      <c r="O44" s="259" t="n"/>
      <c r="P44" s="259" t="n"/>
      <c r="Q44" s="259" t="n"/>
      <c r="R44" s="259" t="n"/>
      <c r="S44" s="259" t="n"/>
      <c r="T44" s="259" t="n"/>
      <c r="U44" s="259" t="n"/>
      <c r="V44" s="259" t="n"/>
      <c r="W44" s="259" t="n"/>
      <c r="X44" s="259" t="n"/>
      <c r="Y44" s="259" t="n"/>
      <c r="Z44" s="259" t="n"/>
    </row>
    <row r="45" ht="13.5" customHeight="1" s="844">
      <c r="A45" s="19" t="n"/>
      <c r="B45" s="217" t="n"/>
      <c r="C45" s="1001" t="n"/>
      <c r="D45" s="1001" t="n"/>
      <c r="E45" s="1002" t="n"/>
      <c r="F45" s="929" t="n"/>
      <c r="G45" s="929" t="n"/>
      <c r="H45" s="283" t="n"/>
      <c r="I45" s="929" t="n"/>
      <c r="J45" s="929" t="n"/>
      <c r="K45" s="929" t="n"/>
      <c r="L45" s="19" t="n"/>
      <c r="M45" s="19" t="n"/>
      <c r="N45" s="19" t="n"/>
      <c r="O45" s="19" t="n"/>
      <c r="P45" s="19" t="n"/>
      <c r="Q45" s="19" t="n"/>
      <c r="R45" s="19" t="n"/>
      <c r="S45" s="19" t="n"/>
      <c r="T45" s="19" t="n"/>
      <c r="U45" s="19" t="n"/>
      <c r="V45" s="19" t="n"/>
      <c r="W45" s="19" t="n"/>
      <c r="X45" s="19" t="n"/>
      <c r="Y45" s="19" t="n"/>
      <c r="Z45" s="19" t="n"/>
    </row>
    <row r="46" ht="13.5" customHeight="1" s="844">
      <c r="A46" s="19" t="n"/>
      <c r="B46" s="284" t="inlineStr">
        <is>
          <t>Corporate Tax</t>
        </is>
      </c>
      <c r="C46" s="993">
        <f>+'P&amp;L'!D43</f>
        <v/>
      </c>
      <c r="D46" s="993">
        <f>+'P&amp;L'!E43</f>
        <v/>
      </c>
      <c r="E46" s="994">
        <f>+'P&amp;L'!F43</f>
        <v/>
      </c>
      <c r="F46" s="1003">
        <f>-F43*Assumptions!F109</f>
        <v/>
      </c>
      <c r="G46" s="1003">
        <f>-G43*Assumptions!G109</f>
        <v/>
      </c>
      <c r="H46" s="1003">
        <f>-H43*Assumptions!H109</f>
        <v/>
      </c>
      <c r="I46" s="1003">
        <f>-I43*Assumptions!I109</f>
        <v/>
      </c>
      <c r="J46" s="1003">
        <f>-J43*Assumptions!J109</f>
        <v/>
      </c>
      <c r="K46" s="1003">
        <f>-K43*Assumptions!K109</f>
        <v/>
      </c>
      <c r="L46" s="19" t="n"/>
      <c r="M46" s="19" t="n"/>
      <c r="N46" s="19" t="n"/>
      <c r="O46" s="19" t="n"/>
      <c r="P46" s="19" t="n"/>
      <c r="Q46" s="19" t="n"/>
      <c r="R46" s="19" t="n"/>
      <c r="S46" s="19" t="n"/>
      <c r="T46" s="19" t="n"/>
      <c r="U46" s="19" t="n"/>
      <c r="V46" s="19" t="n"/>
      <c r="W46" s="19" t="n"/>
      <c r="X46" s="19" t="n"/>
      <c r="Y46" s="19" t="n"/>
      <c r="Z46" s="19" t="n"/>
    </row>
    <row r="47" ht="13.5" customHeight="1" s="844">
      <c r="A47" s="41" t="n"/>
      <c r="B47" s="276" t="inlineStr">
        <is>
          <t>Net Profit/(Loss)</t>
        </is>
      </c>
      <c r="C47" s="1004">
        <f>C43+C46</f>
        <v/>
      </c>
      <c r="D47" s="1004">
        <f>D43+D46</f>
        <v/>
      </c>
      <c r="E47" s="1005">
        <f>E43+E46</f>
        <v/>
      </c>
      <c r="F47" s="1004">
        <f>F43+F46</f>
        <v/>
      </c>
      <c r="G47" s="1004">
        <f>G43+G46</f>
        <v/>
      </c>
      <c r="H47" s="1004">
        <f>H43+H46</f>
        <v/>
      </c>
      <c r="I47" s="1004">
        <f>I43+I46</f>
        <v/>
      </c>
      <c r="J47" s="1004">
        <f>J43+J46</f>
        <v/>
      </c>
      <c r="K47" s="1004">
        <f>K43+K46</f>
        <v/>
      </c>
      <c r="L47" s="19" t="n"/>
      <c r="M47" s="41" t="n"/>
      <c r="N47" s="41" t="n"/>
      <c r="O47" s="41" t="n"/>
      <c r="P47" s="41" t="n"/>
      <c r="Q47" s="41" t="n"/>
      <c r="R47" s="41" t="n"/>
      <c r="S47" s="41" t="n"/>
      <c r="T47" s="41" t="n"/>
      <c r="U47" s="41" t="n"/>
      <c r="V47" s="41" t="n"/>
      <c r="W47" s="41" t="n"/>
      <c r="X47" s="41" t="n"/>
      <c r="Y47" s="41" t="n"/>
      <c r="Z47" s="41" t="n"/>
    </row>
    <row r="48" ht="13.5" customHeight="1" s="844">
      <c r="A48" s="259" t="n"/>
      <c r="B48" s="229" t="inlineStr">
        <is>
          <t>Net Income Margin</t>
        </is>
      </c>
      <c r="C48" s="999">
        <f>C47/C4</f>
        <v/>
      </c>
      <c r="D48" s="999">
        <f>D47/D4</f>
        <v/>
      </c>
      <c r="E48" s="1000">
        <f>E47/E4</f>
        <v/>
      </c>
      <c r="F48" s="987">
        <f>F47/F4</f>
        <v/>
      </c>
      <c r="G48" s="987">
        <f>G47/G4</f>
        <v/>
      </c>
      <c r="H48" s="987">
        <f>H47/H4</f>
        <v/>
      </c>
      <c r="I48" s="987">
        <f>I47/I4</f>
        <v/>
      </c>
      <c r="J48" s="987">
        <f>J47/J4</f>
        <v/>
      </c>
      <c r="K48" s="987">
        <f>K47/K4</f>
        <v/>
      </c>
      <c r="L48" s="19" t="n"/>
      <c r="M48" s="259" t="n"/>
      <c r="N48" s="259" t="n"/>
      <c r="O48" s="259" t="n"/>
      <c r="P48" s="259" t="n"/>
      <c r="Q48" s="259" t="n"/>
      <c r="R48" s="259" t="n"/>
      <c r="S48" s="259" t="n"/>
      <c r="T48" s="259" t="n"/>
      <c r="U48" s="259" t="n"/>
      <c r="V48" s="259" t="n"/>
      <c r="W48" s="259" t="n"/>
      <c r="X48" s="259" t="n"/>
      <c r="Y48" s="259" t="n"/>
      <c r="Z48" s="259" t="n"/>
    </row>
    <row r="49" ht="13.5" customHeight="1" s="844">
      <c r="A49" s="19" t="n"/>
      <c r="B49" s="160" t="n"/>
      <c r="C49" s="973" t="n"/>
      <c r="D49" s="973" t="n"/>
      <c r="E49" s="974" t="n"/>
      <c r="F49" s="288" t="n"/>
      <c r="G49" s="973" t="n"/>
      <c r="H49" s="973" t="n"/>
      <c r="I49" s="973" t="n"/>
      <c r="J49" s="973" t="n"/>
      <c r="K49" s="973" t="n"/>
      <c r="L49" s="19" t="n"/>
      <c r="M49" s="19" t="n"/>
      <c r="N49" s="19" t="n"/>
      <c r="O49" s="19" t="n"/>
      <c r="P49" s="19" t="n"/>
      <c r="Q49" s="19" t="n"/>
      <c r="R49" s="19" t="n"/>
      <c r="S49" s="19" t="n"/>
      <c r="T49" s="19" t="n"/>
      <c r="U49" s="19" t="n"/>
      <c r="V49" s="19" t="n"/>
      <c r="W49" s="19" t="n"/>
      <c r="X49" s="19" t="n"/>
      <c r="Y49" s="19" t="n"/>
      <c r="Z49" s="19" t="n"/>
    </row>
    <row r="50" ht="13.5" customHeight="1" s="844">
      <c r="A50" s="19" t="n"/>
      <c r="B50" s="218" t="inlineStr">
        <is>
          <t>Less: Dividend</t>
        </is>
      </c>
      <c r="C50" s="1006" t="n"/>
      <c r="D50" s="1006" t="n"/>
      <c r="E50" s="1007" t="n"/>
      <c r="F50" s="975">
        <f>-F47*Assumptions!F110</f>
        <v/>
      </c>
      <c r="G50" s="975">
        <f>-G47*Assumptions!G110</f>
        <v/>
      </c>
      <c r="H50" s="975">
        <f>-H47*Assumptions!H110</f>
        <v/>
      </c>
      <c r="I50" s="975">
        <f>-I47*Assumptions!I110</f>
        <v/>
      </c>
      <c r="J50" s="975">
        <f>-J47*Assumptions!J110</f>
        <v/>
      </c>
      <c r="K50" s="975">
        <f>-K47*Assumptions!K110</f>
        <v/>
      </c>
      <c r="L50" s="19" t="n"/>
      <c r="M50" s="19" t="n"/>
      <c r="N50" s="19" t="n"/>
      <c r="O50" s="19" t="n"/>
      <c r="P50" s="19" t="n"/>
      <c r="Q50" s="19" t="n"/>
      <c r="R50" s="19" t="n"/>
      <c r="S50" s="19" t="n"/>
      <c r="T50" s="19" t="n"/>
      <c r="U50" s="19" t="n"/>
      <c r="V50" s="19" t="n"/>
      <c r="W50" s="19" t="n"/>
      <c r="X50" s="19" t="n"/>
      <c r="Y50" s="19" t="n"/>
      <c r="Z50" s="19" t="n"/>
    </row>
    <row r="51" ht="13.5" customHeight="1" s="844">
      <c r="A51" s="19" t="n"/>
      <c r="B51" s="160" t="n"/>
      <c r="C51" s="973" t="n"/>
      <c r="D51" s="973" t="n"/>
      <c r="E51" s="974" t="n"/>
      <c r="F51" s="160" t="n"/>
      <c r="G51" s="160" t="n"/>
      <c r="H51" s="160" t="n"/>
      <c r="I51" s="160" t="n"/>
      <c r="J51" s="160" t="n"/>
      <c r="K51" s="160" t="n"/>
      <c r="L51" s="19" t="n"/>
      <c r="M51" s="19" t="n"/>
      <c r="N51" s="19" t="n"/>
      <c r="O51" s="19" t="n"/>
      <c r="P51" s="19" t="n"/>
      <c r="Q51" s="19" t="n"/>
      <c r="R51" s="19" t="n"/>
      <c r="S51" s="19" t="n"/>
      <c r="T51" s="19" t="n"/>
      <c r="U51" s="19" t="n"/>
      <c r="V51" s="19" t="n"/>
      <c r="W51" s="19" t="n"/>
      <c r="X51" s="19" t="n"/>
      <c r="Y51" s="19" t="n"/>
      <c r="Z51" s="19" t="n"/>
    </row>
    <row r="52" ht="13.5" customHeight="1" s="844">
      <c r="A52" s="19" t="n"/>
      <c r="B52" s="1008" t="inlineStr">
        <is>
          <t>Retained Earnings</t>
        </is>
      </c>
      <c r="C52" s="1008">
        <f>C47+C50</f>
        <v/>
      </c>
      <c r="D52" s="1008">
        <f>D47+D50</f>
        <v/>
      </c>
      <c r="E52" s="1009">
        <f>E47+E50</f>
        <v/>
      </c>
      <c r="F52" s="1008">
        <f>F47+F50</f>
        <v/>
      </c>
      <c r="G52" s="1008">
        <f>G47+G50</f>
        <v/>
      </c>
      <c r="H52" s="1008">
        <f>H47+H50</f>
        <v/>
      </c>
      <c r="I52" s="1008">
        <f>I47+I50</f>
        <v/>
      </c>
      <c r="J52" s="1008">
        <f>J47+J50</f>
        <v/>
      </c>
      <c r="K52" s="1008">
        <f>K47+K50</f>
        <v/>
      </c>
      <c r="L52" s="19" t="n"/>
      <c r="M52" s="19" t="n"/>
      <c r="N52" s="19" t="n"/>
      <c r="O52" s="19" t="n"/>
      <c r="P52" s="19" t="n"/>
      <c r="Q52" s="19" t="n"/>
      <c r="R52" s="19" t="n"/>
      <c r="S52" s="19" t="n"/>
      <c r="T52" s="19" t="n"/>
      <c r="U52" s="19" t="n"/>
      <c r="V52" s="19" t="n"/>
      <c r="W52" s="19" t="n"/>
      <c r="X52" s="19" t="n"/>
      <c r="Y52" s="19" t="n"/>
      <c r="Z52" s="19" t="n"/>
    </row>
    <row r="53" ht="13.5" customHeight="1" s="844">
      <c r="A53" s="19" t="n"/>
      <c r="B53" s="160" t="n"/>
      <c r="C53" s="973" t="n"/>
      <c r="D53" s="973" t="n"/>
      <c r="E53" s="974" t="n"/>
      <c r="F53" s="973" t="n"/>
      <c r="G53" s="973" t="n"/>
      <c r="H53" s="973" t="n"/>
      <c r="I53" s="973" t="n"/>
      <c r="J53" s="973" t="n"/>
      <c r="K53" s="973" t="n"/>
      <c r="L53" s="19" t="n"/>
      <c r="M53" s="19" t="n"/>
      <c r="N53" s="19" t="n"/>
      <c r="O53" s="19" t="n"/>
      <c r="P53" s="19" t="n"/>
      <c r="Q53" s="19" t="n"/>
      <c r="R53" s="19" t="n"/>
      <c r="S53" s="19" t="n"/>
      <c r="T53" s="19" t="n"/>
      <c r="U53" s="19" t="n"/>
      <c r="V53" s="19" t="n"/>
      <c r="W53" s="19" t="n"/>
      <c r="X53" s="19" t="n"/>
      <c r="Y53" s="19" t="n"/>
      <c r="Z53" s="19" t="n"/>
    </row>
    <row r="54" ht="13.5" customHeight="1" s="844">
      <c r="A54" s="19" t="n"/>
      <c r="B54" s="293" t="inlineStr">
        <is>
          <t>Cash Balance for reference</t>
        </is>
      </c>
      <c r="C54" s="294" t="n"/>
      <c r="D54" s="294" t="n"/>
      <c r="E54" s="1010">
        <f>'Balance Sheet'!E6</f>
        <v/>
      </c>
      <c r="F54" s="1011">
        <f>'Balance Sheet'!F6</f>
        <v/>
      </c>
      <c r="G54" s="1011">
        <f>'Balance Sheet'!G6</f>
        <v/>
      </c>
      <c r="H54" s="1011">
        <f>'Balance Sheet'!H6</f>
        <v/>
      </c>
      <c r="I54" s="1011">
        <f>'Balance Sheet'!I6</f>
        <v/>
      </c>
      <c r="J54" s="1011">
        <f>'Balance Sheet'!J6</f>
        <v/>
      </c>
      <c r="K54" s="1011">
        <f>'Balance Sheet'!K6</f>
        <v/>
      </c>
      <c r="L54" s="19" t="n"/>
      <c r="M54" s="117" t="n"/>
      <c r="N54" s="19" t="n"/>
      <c r="O54" s="19" t="n"/>
      <c r="P54" s="19" t="n"/>
      <c r="Q54" s="19" t="n"/>
      <c r="R54" s="19" t="n"/>
      <c r="S54" s="19" t="n"/>
      <c r="T54" s="19" t="n"/>
      <c r="U54" s="19" t="n"/>
      <c r="V54" s="19" t="n"/>
      <c r="W54" s="19" t="n"/>
      <c r="X54" s="19" t="n"/>
      <c r="Y54" s="19" t="n"/>
      <c r="Z54" s="19" t="n"/>
    </row>
    <row r="55" ht="13.5" customHeight="1" s="844">
      <c r="A55" s="19" t="n"/>
      <c r="B55" s="160" t="n"/>
      <c r="C55" s="980" t="n"/>
      <c r="D55" s="980" t="n"/>
      <c r="E55" s="981" t="n"/>
      <c r="F55" s="980" t="n"/>
      <c r="G55" s="980" t="n"/>
      <c r="H55" s="980" t="n"/>
      <c r="I55" s="980" t="n"/>
      <c r="J55" s="980" t="n"/>
      <c r="K55" s="980" t="n"/>
      <c r="L55" s="19" t="n"/>
      <c r="M55" s="19" t="n"/>
      <c r="N55" s="19" t="n"/>
      <c r="O55" s="19" t="n"/>
      <c r="P55" s="19" t="n"/>
      <c r="Q55" s="19" t="n"/>
      <c r="R55" s="19" t="n"/>
      <c r="S55" s="19" t="n"/>
      <c r="T55" s="19" t="n"/>
      <c r="U55" s="19" t="n"/>
      <c r="V55" s="19" t="n"/>
      <c r="W55" s="19" t="n"/>
      <c r="X55" s="19" t="n"/>
      <c r="Y55" s="19" t="n"/>
      <c r="Z55" s="19" t="n"/>
    </row>
    <row r="56" ht="13.5" customHeight="1" s="844">
      <c r="A56" s="19" t="n"/>
      <c r="B56" s="160" t="n"/>
      <c r="C56" s="980" t="n"/>
      <c r="D56" s="980" t="n"/>
      <c r="E56" s="981" t="n"/>
      <c r="F56" s="980" t="n"/>
      <c r="G56" s="980" t="n"/>
      <c r="H56" s="980" t="n"/>
      <c r="I56" s="980" t="n"/>
      <c r="J56" s="980" t="n"/>
      <c r="K56" s="980" t="n"/>
      <c r="L56" s="19" t="n"/>
      <c r="M56" s="19" t="n"/>
      <c r="N56" s="19" t="n"/>
      <c r="O56" s="19" t="n"/>
      <c r="P56" s="19" t="n"/>
      <c r="Q56" s="19" t="n"/>
      <c r="R56" s="19" t="n"/>
      <c r="S56" s="19" t="n"/>
      <c r="T56" s="19" t="n"/>
      <c r="U56" s="19" t="n"/>
      <c r="V56" s="19" t="n"/>
      <c r="W56" s="19" t="n"/>
      <c r="X56" s="19" t="n"/>
      <c r="Y56" s="19" t="n"/>
      <c r="Z56" s="19" t="n"/>
    </row>
    <row r="57" ht="13.5" customHeight="1" s="844">
      <c r="A57" s="19" t="n"/>
      <c r="B57" s="160" t="n"/>
      <c r="C57" s="980" t="n"/>
      <c r="D57" s="980" t="n"/>
      <c r="E57" s="981" t="n"/>
      <c r="F57" s="980" t="n"/>
      <c r="G57" s="980" t="n"/>
      <c r="H57" s="980" t="n"/>
      <c r="I57" s="980" t="n"/>
      <c r="J57" s="980" t="n"/>
      <c r="K57" s="980" t="n"/>
      <c r="L57" s="19" t="n"/>
      <c r="M57" s="19" t="n"/>
      <c r="N57" s="19" t="n"/>
      <c r="O57" s="19" t="n"/>
      <c r="P57" s="19" t="n"/>
      <c r="Q57" s="19" t="n"/>
      <c r="R57" s="19" t="n"/>
      <c r="S57" s="19" t="n"/>
      <c r="T57" s="19" t="n"/>
      <c r="U57" s="19" t="n"/>
      <c r="V57" s="19" t="n"/>
      <c r="W57" s="19" t="n"/>
      <c r="X57" s="19" t="n"/>
      <c r="Y57" s="19" t="n"/>
      <c r="Z57" s="19" t="n"/>
    </row>
    <row r="58" ht="13.5" customHeight="1" s="844">
      <c r="A58" s="19" t="n"/>
      <c r="B58" s="160" t="n"/>
      <c r="C58" s="929" t="n"/>
      <c r="D58" s="929" t="n"/>
      <c r="E58" s="297" t="n"/>
      <c r="F58" s="262" t="n"/>
      <c r="G58" s="262" t="n"/>
      <c r="H58" s="262" t="n"/>
      <c r="I58" s="262" t="n"/>
      <c r="J58" s="262" t="n"/>
      <c r="K58" s="262" t="n"/>
      <c r="L58" s="19" t="n"/>
      <c r="M58" s="19" t="n"/>
      <c r="N58" s="19" t="n"/>
      <c r="O58" s="19" t="n"/>
      <c r="P58" s="19" t="n"/>
      <c r="Q58" s="19" t="n"/>
      <c r="R58" s="19" t="n"/>
      <c r="S58" s="19" t="n"/>
      <c r="T58" s="19" t="n"/>
      <c r="U58" s="19" t="n"/>
      <c r="V58" s="19" t="n"/>
      <c r="W58" s="19" t="n"/>
      <c r="X58" s="19" t="n"/>
      <c r="Y58" s="19" t="n"/>
      <c r="Z58" s="19" t="n"/>
    </row>
    <row r="59" ht="13.5" customHeight="1" s="844">
      <c r="A59" s="19" t="n"/>
      <c r="B59" s="160" t="n"/>
      <c r="C59" s="980" t="n"/>
      <c r="D59" s="980" t="n"/>
      <c r="E59" s="981" t="n"/>
      <c r="F59" s="980" t="n"/>
      <c r="G59" s="980" t="n"/>
      <c r="H59" s="980" t="n"/>
      <c r="I59" s="980" t="n"/>
      <c r="J59" s="980" t="n"/>
      <c r="K59" s="980" t="n"/>
      <c r="L59" s="19" t="n"/>
      <c r="M59" s="19" t="n"/>
      <c r="N59" s="19" t="n"/>
      <c r="O59" s="19" t="n"/>
      <c r="P59" s="19" t="n"/>
      <c r="Q59" s="19" t="n"/>
      <c r="R59" s="19" t="n"/>
      <c r="S59" s="19" t="n"/>
      <c r="T59" s="19" t="n"/>
      <c r="U59" s="19" t="n"/>
      <c r="V59" s="19" t="n"/>
      <c r="W59" s="19" t="n"/>
      <c r="X59" s="19" t="n"/>
      <c r="Y59" s="19" t="n"/>
      <c r="Z59" s="19" t="n"/>
    </row>
    <row r="60" ht="13.5" customHeight="1" s="844">
      <c r="A60" s="19" t="n"/>
      <c r="B60" s="160" t="n"/>
      <c r="C60" s="980" t="n"/>
      <c r="D60" s="980" t="n"/>
      <c r="E60" s="981" t="n"/>
      <c r="F60" s="980" t="n"/>
      <c r="G60" s="980" t="n"/>
      <c r="H60" s="980" t="n"/>
      <c r="I60" s="980" t="n"/>
      <c r="J60" s="980" t="n"/>
      <c r="K60" s="980" t="n"/>
      <c r="L60" s="19" t="n"/>
      <c r="M60" s="19" t="n"/>
      <c r="N60" s="19" t="n"/>
      <c r="O60" s="19" t="n"/>
      <c r="P60" s="19" t="n"/>
      <c r="Q60" s="19" t="n"/>
      <c r="R60" s="19" t="n"/>
      <c r="S60" s="19" t="n"/>
      <c r="T60" s="19" t="n"/>
      <c r="U60" s="19" t="n"/>
      <c r="V60" s="19" t="n"/>
      <c r="W60" s="19" t="n"/>
      <c r="X60" s="19" t="n"/>
      <c r="Y60" s="19" t="n"/>
      <c r="Z60" s="19" t="n"/>
    </row>
    <row r="61" ht="13.5" customHeight="1" s="844">
      <c r="A61" s="19" t="n"/>
      <c r="B61" s="160" t="n"/>
      <c r="C61" s="980" t="n"/>
      <c r="D61" s="980" t="n"/>
      <c r="E61" s="981" t="n"/>
      <c r="F61" s="980" t="n"/>
      <c r="G61" s="980" t="n"/>
      <c r="H61" s="980" t="n"/>
      <c r="I61" s="980" t="n"/>
      <c r="J61" s="980" t="n"/>
      <c r="K61" s="980" t="n"/>
      <c r="L61" s="19" t="n"/>
      <c r="M61" s="19" t="n"/>
      <c r="N61" s="19" t="n"/>
      <c r="O61" s="19" t="n"/>
      <c r="P61" s="19" t="n"/>
      <c r="Q61" s="19" t="n"/>
      <c r="R61" s="19" t="n"/>
      <c r="S61" s="19" t="n"/>
      <c r="T61" s="19" t="n"/>
      <c r="U61" s="19" t="n"/>
      <c r="V61" s="19" t="n"/>
      <c r="W61" s="19" t="n"/>
      <c r="X61" s="19" t="n"/>
      <c r="Y61" s="19" t="n"/>
      <c r="Z61" s="19" t="n"/>
    </row>
    <row r="62" ht="13.5" customHeight="1" s="844">
      <c r="A62" s="19" t="n"/>
      <c r="B62" s="19" t="n"/>
      <c r="C62" s="1012" t="n"/>
      <c r="D62" s="1012" t="n"/>
      <c r="E62" s="1013" t="n"/>
      <c r="F62" s="1012" t="n"/>
      <c r="G62" s="1012" t="n"/>
      <c r="H62" s="1012" t="n"/>
      <c r="I62" s="1012" t="n"/>
      <c r="J62" s="1012" t="n"/>
      <c r="K62" s="1012" t="n"/>
      <c r="L62" s="19" t="n"/>
      <c r="M62" s="19" t="n"/>
      <c r="N62" s="19" t="n"/>
      <c r="O62" s="19" t="n"/>
      <c r="P62" s="19" t="n"/>
      <c r="Q62" s="19" t="n"/>
      <c r="R62" s="19" t="n"/>
      <c r="S62" s="19" t="n"/>
      <c r="T62" s="19" t="n"/>
      <c r="U62" s="19" t="n"/>
      <c r="V62" s="19" t="n"/>
      <c r="W62" s="19" t="n"/>
      <c r="X62" s="19" t="n"/>
      <c r="Y62" s="19" t="n"/>
      <c r="Z62" s="19" t="n"/>
    </row>
    <row r="63" ht="13.5" customHeight="1" s="844">
      <c r="A63" s="19" t="n"/>
      <c r="B63" s="19" t="n"/>
      <c r="C63" s="1012" t="n"/>
      <c r="D63" s="1012" t="n"/>
      <c r="E63" s="1013" t="n"/>
      <c r="F63" s="1012" t="n"/>
      <c r="G63" s="1012" t="n"/>
      <c r="H63" s="1012" t="n"/>
      <c r="I63" s="1012" t="n"/>
      <c r="J63" s="1012" t="n"/>
      <c r="K63" s="1012" t="n"/>
      <c r="L63" s="19" t="n"/>
      <c r="M63" s="19" t="n"/>
      <c r="N63" s="19" t="n"/>
      <c r="O63" s="19" t="n"/>
      <c r="P63" s="19" t="n"/>
      <c r="Q63" s="19" t="n"/>
      <c r="R63" s="19" t="n"/>
      <c r="S63" s="19" t="n"/>
      <c r="T63" s="19" t="n"/>
      <c r="U63" s="19" t="n"/>
      <c r="V63" s="19" t="n"/>
      <c r="W63" s="19" t="n"/>
      <c r="X63" s="19" t="n"/>
      <c r="Y63" s="19" t="n"/>
      <c r="Z63" s="19" t="n"/>
    </row>
    <row r="64" ht="13.5" customHeight="1" s="844">
      <c r="A64" s="19" t="n"/>
      <c r="B64" s="19" t="n"/>
      <c r="C64" s="1012" t="n"/>
      <c r="D64" s="1012" t="n"/>
      <c r="E64" s="1013" t="n"/>
      <c r="F64" s="1012" t="n"/>
      <c r="G64" s="1012" t="n"/>
      <c r="H64" s="1012" t="n"/>
      <c r="I64" s="1012" t="n"/>
      <c r="J64" s="1012" t="n"/>
      <c r="K64" s="1012" t="n"/>
      <c r="L64" s="19" t="n"/>
      <c r="M64" s="19" t="n"/>
      <c r="N64" s="19" t="n"/>
      <c r="O64" s="19" t="n"/>
      <c r="P64" s="19" t="n"/>
      <c r="Q64" s="19" t="n"/>
      <c r="R64" s="19" t="n"/>
      <c r="S64" s="19" t="n"/>
      <c r="T64" s="19" t="n"/>
      <c r="U64" s="19" t="n"/>
      <c r="V64" s="19" t="n"/>
      <c r="W64" s="19" t="n"/>
      <c r="X64" s="19" t="n"/>
      <c r="Y64" s="19" t="n"/>
      <c r="Z64" s="19" t="n"/>
    </row>
    <row r="65" ht="13.5" customHeight="1" s="844">
      <c r="A65" s="19" t="n"/>
      <c r="B65" s="19" t="n"/>
      <c r="C65" s="1012" t="n"/>
      <c r="D65" s="1012" t="n"/>
      <c r="E65" s="1013" t="n"/>
      <c r="F65" s="1012" t="n"/>
      <c r="G65" s="1012" t="n"/>
      <c r="H65" s="1012" t="n"/>
      <c r="I65" s="1012" t="n"/>
      <c r="J65" s="1012" t="n"/>
      <c r="K65" s="1012" t="n"/>
      <c r="L65" s="19" t="n"/>
      <c r="M65" s="19" t="n"/>
      <c r="N65" s="19" t="n"/>
      <c r="O65" s="19" t="n"/>
      <c r="P65" s="19" t="n"/>
      <c r="Q65" s="19" t="n"/>
      <c r="R65" s="19" t="n"/>
      <c r="S65" s="19" t="n"/>
      <c r="T65" s="19" t="n"/>
      <c r="U65" s="19" t="n"/>
      <c r="V65" s="19" t="n"/>
      <c r="W65" s="19" t="n"/>
      <c r="X65" s="19" t="n"/>
      <c r="Y65" s="19" t="n"/>
      <c r="Z65" s="19" t="n"/>
    </row>
    <row r="66" ht="13.5" customHeight="1" s="844">
      <c r="A66" s="19" t="n"/>
      <c r="B66" s="19" t="n"/>
      <c r="C66" s="19" t="n"/>
      <c r="D66" s="19" t="n"/>
      <c r="E66" s="122"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ht="13.5" customHeight="1" s="844">
      <c r="A67" s="19" t="n"/>
      <c r="B67" s="19" t="n"/>
      <c r="C67" s="19" t="n"/>
      <c r="D67" s="19" t="n"/>
      <c r="E67" s="122"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ht="13.5" customHeight="1" s="844">
      <c r="A68" s="19" t="n"/>
      <c r="B68" s="19" t="n"/>
      <c r="C68" s="19" t="n"/>
      <c r="D68" s="19" t="n"/>
      <c r="E68" s="122"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ht="13.5" customHeight="1" s="844">
      <c r="A69" s="19" t="n"/>
      <c r="B69" s="19" t="n"/>
      <c r="C69" s="19" t="n"/>
      <c r="D69" s="19" t="n"/>
      <c r="E69" s="122"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ht="13.5" customHeight="1" s="844">
      <c r="A70" s="19" t="n"/>
      <c r="B70" s="19" t="n"/>
      <c r="C70" s="19" t="n"/>
      <c r="D70" s="19" t="n"/>
      <c r="E70" s="122"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ht="13.5" customHeight="1" s="844">
      <c r="A71" s="19" t="n"/>
      <c r="B71" s="19" t="n"/>
      <c r="C71" s="19" t="n"/>
      <c r="D71" s="19" t="n"/>
      <c r="E71" s="122"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ht="13.5" customHeight="1" s="844">
      <c r="A72" s="19" t="n"/>
      <c r="B72" s="19" t="n"/>
      <c r="C72" s="19" t="n"/>
      <c r="D72" s="19" t="n"/>
      <c r="E72" s="122"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ht="13.5" customHeight="1" s="844">
      <c r="A73" s="19" t="n"/>
      <c r="B73" s="19" t="n"/>
      <c r="C73" s="19" t="n"/>
      <c r="D73" s="19" t="n"/>
      <c r="E73" s="122"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ht="13.5" customHeight="1" s="844">
      <c r="A74" s="19" t="n"/>
      <c r="B74" s="19" t="n"/>
      <c r="C74" s="19" t="n"/>
      <c r="D74" s="19" t="n"/>
      <c r="E74" s="122"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ht="13.5" customHeight="1" s="844">
      <c r="A75" s="19" t="n"/>
      <c r="B75" s="19" t="n"/>
      <c r="C75" s="19" t="n"/>
      <c r="D75" s="19" t="n"/>
      <c r="E75" s="122"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ht="13.5" customHeight="1" s="844">
      <c r="A76" s="19" t="n"/>
      <c r="B76" s="19" t="n"/>
      <c r="C76" s="19" t="n"/>
      <c r="D76" s="19" t="n"/>
      <c r="E76" s="122"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ht="13.5" customHeight="1" s="844">
      <c r="A77" s="19" t="n"/>
      <c r="B77" s="19" t="n"/>
      <c r="C77" s="19" t="n"/>
      <c r="D77" s="19" t="n"/>
      <c r="E77" s="122"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ht="13.5" customHeight="1" s="844">
      <c r="A78" s="19" t="n"/>
      <c r="B78" s="19" t="n"/>
      <c r="C78" s="19" t="n"/>
      <c r="D78" s="19" t="n"/>
      <c r="E78" s="122"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ht="13.5" customHeight="1" s="844">
      <c r="A79" s="19" t="n"/>
      <c r="B79" s="19" t="n"/>
      <c r="C79" s="19" t="n"/>
      <c r="D79" s="19" t="n"/>
      <c r="E79" s="122"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ht="13.5" customHeight="1" s="844">
      <c r="A80" s="19" t="n"/>
      <c r="B80" s="19" t="n"/>
      <c r="C80" s="19" t="n"/>
      <c r="D80" s="19" t="n"/>
      <c r="E80" s="122"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ht="13.5" customHeight="1" s="844">
      <c r="A81" s="19" t="n"/>
      <c r="B81" s="19" t="n"/>
      <c r="C81" s="19" t="n"/>
      <c r="D81" s="19" t="n"/>
      <c r="E81" s="122"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ht="13.5" customHeight="1" s="844">
      <c r="A82" s="19" t="n"/>
      <c r="B82" s="19" t="n"/>
      <c r="C82" s="19" t="n"/>
      <c r="D82" s="19" t="n"/>
      <c r="E82" s="122"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ht="13.5" customHeight="1" s="844">
      <c r="A83" s="19" t="n"/>
      <c r="B83" s="19" t="n"/>
      <c r="C83" s="19" t="n"/>
      <c r="D83" s="19" t="n"/>
      <c r="E83" s="122"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ht="13.5" customHeight="1" s="844">
      <c r="A84" s="19" t="n"/>
      <c r="B84" s="19" t="n"/>
      <c r="C84" s="19" t="n"/>
      <c r="D84" s="19" t="n"/>
      <c r="E84" s="122"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ht="13.5" customHeight="1" s="844">
      <c r="A85" s="19" t="n"/>
      <c r="B85" s="19" t="n"/>
      <c r="C85" s="19" t="n"/>
      <c r="D85" s="19" t="n"/>
      <c r="E85" s="122"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ht="13.5" customHeight="1" s="844">
      <c r="A86" s="19" t="n"/>
      <c r="B86" s="19" t="n"/>
      <c r="C86" s="19" t="n"/>
      <c r="D86" s="19" t="n"/>
      <c r="E86" s="122"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ht="13.5" customHeight="1" s="844">
      <c r="A87" s="19" t="n"/>
      <c r="B87" s="19" t="n"/>
      <c r="C87" s="19" t="n"/>
      <c r="D87" s="19" t="n"/>
      <c r="E87" s="122"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ht="13.5" customHeight="1" s="844">
      <c r="A88" s="19" t="n"/>
      <c r="B88" s="19" t="n"/>
      <c r="C88" s="19" t="n"/>
      <c r="D88" s="19" t="n"/>
      <c r="E88" s="122"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ht="13.5" customHeight="1" s="844">
      <c r="A89" s="19" t="n"/>
      <c r="B89" s="19" t="n"/>
      <c r="C89" s="19" t="n"/>
      <c r="D89" s="19" t="n"/>
      <c r="E89" s="122"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ht="13.5" customHeight="1" s="844">
      <c r="A90" s="19" t="n"/>
      <c r="B90" s="19" t="n"/>
      <c r="C90" s="19" t="n"/>
      <c r="D90" s="19" t="n"/>
      <c r="E90" s="122"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ht="13.5" customHeight="1" s="844">
      <c r="A91" s="19" t="n"/>
      <c r="B91" s="19" t="n"/>
      <c r="C91" s="19" t="n"/>
      <c r="D91" s="19" t="n"/>
      <c r="E91" s="122"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ht="13.5" customHeight="1" s="844">
      <c r="A92" s="19" t="n"/>
      <c r="B92" s="19" t="n"/>
      <c r="C92" s="19" t="n"/>
      <c r="D92" s="19" t="n"/>
      <c r="E92" s="122"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ht="13.5" customHeight="1" s="844">
      <c r="A93" s="19" t="n"/>
      <c r="B93" s="19" t="n"/>
      <c r="C93" s="19" t="n"/>
      <c r="D93" s="19" t="n"/>
      <c r="E93" s="122"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ht="13.5" customHeight="1" s="844">
      <c r="A94" s="19" t="n"/>
      <c r="B94" s="19" t="n"/>
      <c r="C94" s="19" t="n"/>
      <c r="D94" s="19" t="n"/>
      <c r="E94" s="122"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ht="13.5" customHeight="1" s="844">
      <c r="A95" s="19" t="n"/>
      <c r="B95" s="19" t="n"/>
      <c r="C95" s="19" t="n"/>
      <c r="D95" s="19" t="n"/>
      <c r="E95" s="122"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ht="13.5" customHeight="1" s="844">
      <c r="A96" s="19" t="n"/>
      <c r="B96" s="19" t="n"/>
      <c r="C96" s="19" t="n"/>
      <c r="D96" s="19" t="n"/>
      <c r="E96" s="122"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ht="13.5" customHeight="1" s="844">
      <c r="A97" s="19" t="n"/>
      <c r="B97" s="19" t="n"/>
      <c r="C97" s="19" t="n"/>
      <c r="D97" s="19" t="n"/>
      <c r="E97" s="122"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ht="13.5" customHeight="1" s="844">
      <c r="A98" s="19" t="n"/>
      <c r="B98" s="19" t="n"/>
      <c r="C98" s="19" t="n"/>
      <c r="D98" s="19" t="n"/>
      <c r="E98" s="122"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ht="13.5" customHeight="1" s="844">
      <c r="A99" s="19" t="n"/>
      <c r="B99" s="19" t="n"/>
      <c r="C99" s="19" t="n"/>
      <c r="D99" s="19" t="n"/>
      <c r="E99" s="122"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ht="13.5" customHeight="1" s="844">
      <c r="A100" s="19" t="n"/>
      <c r="B100" s="19" t="n"/>
      <c r="C100" s="19" t="n"/>
      <c r="D100" s="19" t="n"/>
      <c r="E100" s="122"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ht="13.5" customHeight="1" s="844">
      <c r="A101" s="19" t="n"/>
      <c r="B101" s="19" t="n"/>
      <c r="C101" s="19" t="n"/>
      <c r="D101" s="19" t="n"/>
      <c r="E101" s="122"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ht="13.5" customHeight="1" s="844">
      <c r="A102" s="19" t="n"/>
      <c r="B102" s="19" t="n"/>
      <c r="C102" s="19" t="n"/>
      <c r="D102" s="19" t="n"/>
      <c r="E102" s="122"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ht="13.5" customHeight="1" s="844">
      <c r="A103" s="19" t="n"/>
      <c r="B103" s="19" t="n"/>
      <c r="C103" s="19" t="n"/>
      <c r="D103" s="19" t="n"/>
      <c r="E103" s="122"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ht="13.5" customHeight="1" s="844">
      <c r="A104" s="19" t="n"/>
      <c r="B104" s="19" t="n"/>
      <c r="C104" s="19" t="n"/>
      <c r="D104" s="19" t="n"/>
      <c r="E104" s="122"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ht="13.5" customHeight="1" s="844">
      <c r="A105" s="19" t="n"/>
      <c r="B105" s="19" t="n"/>
      <c r="C105" s="19" t="n"/>
      <c r="D105" s="19" t="n"/>
      <c r="E105" s="122"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ht="13.5" customHeight="1" s="844">
      <c r="A106" s="19" t="n"/>
      <c r="B106" s="19" t="n"/>
      <c r="C106" s="19" t="n"/>
      <c r="D106" s="19" t="n"/>
      <c r="E106" s="122"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ht="13.5" customHeight="1" s="844">
      <c r="A107" s="19" t="n"/>
      <c r="B107" s="19" t="n"/>
      <c r="C107" s="19" t="n"/>
      <c r="D107" s="19" t="n"/>
      <c r="E107" s="122"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ht="13.5" customHeight="1" s="844">
      <c r="A108" s="19" t="n"/>
      <c r="B108" s="19" t="n"/>
      <c r="C108" s="19" t="n"/>
      <c r="D108" s="19" t="n"/>
      <c r="E108" s="122"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ht="13.5" customHeight="1" s="844">
      <c r="A109" s="19" t="n"/>
      <c r="B109" s="19" t="n"/>
      <c r="C109" s="19" t="n"/>
      <c r="D109" s="19" t="n"/>
      <c r="E109" s="122"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ht="13.5" customHeight="1" s="844">
      <c r="A110" s="19" t="n"/>
      <c r="B110" s="19" t="n"/>
      <c r="C110" s="19" t="n"/>
      <c r="D110" s="19" t="n"/>
      <c r="E110" s="122"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ht="13.5" customHeight="1" s="844">
      <c r="A111" s="19" t="n"/>
      <c r="B111" s="19" t="n"/>
      <c r="C111" s="19" t="n"/>
      <c r="D111" s="19" t="n"/>
      <c r="E111" s="122"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ht="13.5" customHeight="1" s="844">
      <c r="A112" s="19" t="n"/>
      <c r="B112" s="19" t="n"/>
      <c r="C112" s="19" t="n"/>
      <c r="D112" s="19" t="n"/>
      <c r="E112" s="122"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ht="13.5" customHeight="1" s="844">
      <c r="A113" s="19" t="n"/>
      <c r="B113" s="19" t="n"/>
      <c r="C113" s="19" t="n"/>
      <c r="D113" s="19" t="n"/>
      <c r="E113" s="122"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ht="13.5" customHeight="1" s="844">
      <c r="A114" s="19" t="n"/>
      <c r="B114" s="19" t="n"/>
      <c r="C114" s="19" t="n"/>
      <c r="D114" s="19" t="n"/>
      <c r="E114" s="122"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ht="13.5" customHeight="1" s="844">
      <c r="A115" s="19" t="n"/>
      <c r="B115" s="19" t="n"/>
      <c r="C115" s="19" t="n"/>
      <c r="D115" s="19" t="n"/>
      <c r="E115" s="122"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ht="13.5" customHeight="1" s="844">
      <c r="A116" s="19" t="n"/>
      <c r="B116" s="19" t="n"/>
      <c r="C116" s="19" t="n"/>
      <c r="D116" s="19" t="n"/>
      <c r="E116" s="122"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ht="13.5" customHeight="1" s="844">
      <c r="A117" s="19" t="n"/>
      <c r="B117" s="19" t="n"/>
      <c r="C117" s="19" t="n"/>
      <c r="D117" s="19" t="n"/>
      <c r="E117" s="122"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ht="13.5" customHeight="1" s="844">
      <c r="A118" s="19" t="n"/>
      <c r="B118" s="19" t="n"/>
      <c r="C118" s="19" t="n"/>
      <c r="D118" s="19" t="n"/>
      <c r="E118" s="122"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ht="13.5" customHeight="1" s="844">
      <c r="A119" s="19" t="n"/>
      <c r="B119" s="19" t="n"/>
      <c r="C119" s="19" t="n"/>
      <c r="D119" s="19" t="n"/>
      <c r="E119" s="122"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ht="13.5" customHeight="1" s="844">
      <c r="A120" s="19" t="n"/>
      <c r="B120" s="19" t="n"/>
      <c r="C120" s="19" t="n"/>
      <c r="D120" s="19" t="n"/>
      <c r="E120" s="122"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ht="13.5" customHeight="1" s="844">
      <c r="A121" s="19" t="n"/>
      <c r="B121" s="19" t="n"/>
      <c r="C121" s="19" t="n"/>
      <c r="D121" s="19" t="n"/>
      <c r="E121" s="122"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ht="13.5" customHeight="1" s="844">
      <c r="A122" s="19" t="n"/>
      <c r="B122" s="19" t="n"/>
      <c r="C122" s="19" t="n"/>
      <c r="D122" s="19" t="n"/>
      <c r="E122" s="122"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ht="13.5" customHeight="1" s="844">
      <c r="A123" s="19" t="n"/>
      <c r="B123" s="19" t="n"/>
      <c r="C123" s="19" t="n"/>
      <c r="D123" s="19" t="n"/>
      <c r="E123" s="122"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ht="13.5" customHeight="1" s="844">
      <c r="A124" s="19" t="n"/>
      <c r="B124" s="19" t="n"/>
      <c r="C124" s="19" t="n"/>
      <c r="D124" s="19" t="n"/>
      <c r="E124" s="122"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ht="13.5" customHeight="1" s="844">
      <c r="A125" s="19" t="n"/>
      <c r="B125" s="19" t="n"/>
      <c r="C125" s="19" t="n"/>
      <c r="D125" s="19" t="n"/>
      <c r="E125" s="122"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ht="13.5" customHeight="1" s="844">
      <c r="A126" s="19" t="n"/>
      <c r="B126" s="19" t="n"/>
      <c r="C126" s="19" t="n"/>
      <c r="D126" s="19" t="n"/>
      <c r="E126" s="122"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ht="13.5" customHeight="1" s="844">
      <c r="A127" s="19" t="n"/>
      <c r="B127" s="19" t="n"/>
      <c r="C127" s="19" t="n"/>
      <c r="D127" s="19" t="n"/>
      <c r="E127" s="122"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ht="13.5" customHeight="1" s="844">
      <c r="A128" s="19" t="n"/>
      <c r="B128" s="19" t="n"/>
      <c r="C128" s="19" t="n"/>
      <c r="D128" s="19" t="n"/>
      <c r="E128" s="122"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ht="13.5" customHeight="1" s="844">
      <c r="A129" s="19" t="n"/>
      <c r="B129" s="19" t="n"/>
      <c r="C129" s="19" t="n"/>
      <c r="D129" s="19" t="n"/>
      <c r="E129" s="122"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ht="13.5" customHeight="1" s="844">
      <c r="A130" s="19" t="n"/>
      <c r="B130" s="19" t="n"/>
      <c r="C130" s="19" t="n"/>
      <c r="D130" s="19" t="n"/>
      <c r="E130" s="122"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ht="13.5" customHeight="1" s="844">
      <c r="A131" s="19" t="n"/>
      <c r="B131" s="19" t="n"/>
      <c r="C131" s="19" t="n"/>
      <c r="D131" s="19" t="n"/>
      <c r="E131" s="122"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ht="13.5" customHeight="1" s="844">
      <c r="A132" s="19" t="n"/>
      <c r="B132" s="19" t="n"/>
      <c r="C132" s="19" t="n"/>
      <c r="D132" s="19" t="n"/>
      <c r="E132" s="122"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ht="13.5" customHeight="1" s="844">
      <c r="A133" s="19" t="n"/>
      <c r="B133" s="19" t="n"/>
      <c r="C133" s="19" t="n"/>
      <c r="D133" s="19" t="n"/>
      <c r="E133" s="122"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ht="13.5" customHeight="1" s="844">
      <c r="A134" s="19" t="n"/>
      <c r="B134" s="19" t="n"/>
      <c r="C134" s="19" t="n"/>
      <c r="D134" s="19" t="n"/>
      <c r="E134" s="122"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ht="13.5" customHeight="1" s="844">
      <c r="A135" s="19" t="n"/>
      <c r="B135" s="19" t="n"/>
      <c r="C135" s="19" t="n"/>
      <c r="D135" s="19" t="n"/>
      <c r="E135" s="122"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ht="13.5" customHeight="1" s="844">
      <c r="A136" s="19" t="n"/>
      <c r="B136" s="19" t="n"/>
      <c r="C136" s="19" t="n"/>
      <c r="D136" s="19" t="n"/>
      <c r="E136" s="122"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ht="13.5" customHeight="1" s="844">
      <c r="A137" s="19" t="n"/>
      <c r="B137" s="19" t="n"/>
      <c r="C137" s="19" t="n"/>
      <c r="D137" s="19" t="n"/>
      <c r="E137" s="122"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ht="13.5" customHeight="1" s="844">
      <c r="A138" s="19" t="n"/>
      <c r="B138" s="19" t="n"/>
      <c r="C138" s="19" t="n"/>
      <c r="D138" s="19" t="n"/>
      <c r="E138" s="122"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ht="13.5" customHeight="1" s="844">
      <c r="A139" s="19" t="n"/>
      <c r="B139" s="19" t="n"/>
      <c r="C139" s="19" t="n"/>
      <c r="D139" s="19" t="n"/>
      <c r="E139" s="122"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ht="13.5" customHeight="1" s="844">
      <c r="A140" s="19" t="n"/>
      <c r="B140" s="19" t="n"/>
      <c r="C140" s="19" t="n"/>
      <c r="D140" s="19" t="n"/>
      <c r="E140" s="122"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ht="13.5" customHeight="1" s="844">
      <c r="A141" s="19" t="n"/>
      <c r="B141" s="19" t="n"/>
      <c r="C141" s="19" t="n"/>
      <c r="D141" s="19" t="n"/>
      <c r="E141" s="122"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ht="13.5" customHeight="1" s="844">
      <c r="A142" s="19" t="n"/>
      <c r="B142" s="19" t="n"/>
      <c r="C142" s="19" t="n"/>
      <c r="D142" s="19" t="n"/>
      <c r="E142" s="122"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ht="13.5" customHeight="1" s="844">
      <c r="A143" s="19" t="n"/>
      <c r="B143" s="19" t="n"/>
      <c r="C143" s="19" t="n"/>
      <c r="D143" s="19" t="n"/>
      <c r="E143" s="122"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ht="13.5" customHeight="1" s="844">
      <c r="A144" s="19" t="n"/>
      <c r="B144" s="19" t="n"/>
      <c r="C144" s="19" t="n"/>
      <c r="D144" s="19" t="n"/>
      <c r="E144" s="122"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ht="13.5" customHeight="1" s="844">
      <c r="A145" s="19" t="n"/>
      <c r="B145" s="19" t="n"/>
      <c r="C145" s="19" t="n"/>
      <c r="D145" s="19" t="n"/>
      <c r="E145" s="122"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ht="13.5" customHeight="1" s="844">
      <c r="A146" s="19" t="n"/>
      <c r="B146" s="19" t="n"/>
      <c r="C146" s="19" t="n"/>
      <c r="D146" s="19" t="n"/>
      <c r="E146" s="122"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ht="13.5" customHeight="1" s="844">
      <c r="A147" s="19" t="n"/>
      <c r="B147" s="19" t="n"/>
      <c r="C147" s="19" t="n"/>
      <c r="D147" s="19" t="n"/>
      <c r="E147" s="122"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ht="13.5" customHeight="1" s="844">
      <c r="A148" s="19" t="n"/>
      <c r="B148" s="19" t="n"/>
      <c r="C148" s="19" t="n"/>
      <c r="D148" s="19" t="n"/>
      <c r="E148" s="122"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ht="13.5" customHeight="1" s="844">
      <c r="A149" s="19" t="n"/>
      <c r="B149" s="19" t="n"/>
      <c r="C149" s="19" t="n"/>
      <c r="D149" s="19" t="n"/>
      <c r="E149" s="122"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ht="13.5" customHeight="1" s="844">
      <c r="A150" s="19" t="n"/>
      <c r="B150" s="19" t="n"/>
      <c r="C150" s="19" t="n"/>
      <c r="D150" s="19" t="n"/>
      <c r="E150" s="122"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ht="13.5" customHeight="1" s="844">
      <c r="A151" s="19" t="n"/>
      <c r="B151" s="19" t="n"/>
      <c r="C151" s="19" t="n"/>
      <c r="D151" s="19" t="n"/>
      <c r="E151" s="122"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ht="13.5" customHeight="1" s="844">
      <c r="A152" s="19" t="n"/>
      <c r="B152" s="19" t="n"/>
      <c r="C152" s="19" t="n"/>
      <c r="D152" s="19" t="n"/>
      <c r="E152" s="122"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ht="13.5" customHeight="1" s="844">
      <c r="A153" s="19" t="n"/>
      <c r="B153" s="19" t="n"/>
      <c r="C153" s="19" t="n"/>
      <c r="D153" s="19" t="n"/>
      <c r="E153" s="122"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ht="13.5" customHeight="1" s="844">
      <c r="A154" s="19" t="n"/>
      <c r="B154" s="19" t="n"/>
      <c r="C154" s="19" t="n"/>
      <c r="D154" s="19" t="n"/>
      <c r="E154" s="122"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ht="13.5" customHeight="1" s="844">
      <c r="A155" s="19" t="n"/>
      <c r="B155" s="19" t="n"/>
      <c r="C155" s="19" t="n"/>
      <c r="D155" s="19" t="n"/>
      <c r="E155" s="122"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ht="13.5" customHeight="1" s="844">
      <c r="A156" s="19" t="n"/>
      <c r="B156" s="19" t="n"/>
      <c r="C156" s="19" t="n"/>
      <c r="D156" s="19" t="n"/>
      <c r="E156" s="122"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ht="13.5" customHeight="1" s="844">
      <c r="A157" s="19" t="n"/>
      <c r="B157" s="19" t="n"/>
      <c r="C157" s="19" t="n"/>
      <c r="D157" s="19" t="n"/>
      <c r="E157" s="122"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ht="13.5" customHeight="1" s="844">
      <c r="A158" s="19" t="n"/>
      <c r="B158" s="19" t="n"/>
      <c r="C158" s="19" t="n"/>
      <c r="D158" s="19" t="n"/>
      <c r="E158" s="122"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ht="13.5" customHeight="1" s="844">
      <c r="A159" s="19" t="n"/>
      <c r="B159" s="19" t="n"/>
      <c r="C159" s="19" t="n"/>
      <c r="D159" s="19" t="n"/>
      <c r="E159" s="122"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ht="13.5" customHeight="1" s="844">
      <c r="A160" s="19" t="n"/>
      <c r="B160" s="19" t="n"/>
      <c r="C160" s="19" t="n"/>
      <c r="D160" s="19" t="n"/>
      <c r="E160" s="122"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ht="13.5" customHeight="1" s="844">
      <c r="A161" s="19" t="n"/>
      <c r="B161" s="19" t="n"/>
      <c r="C161" s="19" t="n"/>
      <c r="D161" s="19" t="n"/>
      <c r="E161" s="122"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ht="13.5" customHeight="1" s="844">
      <c r="A162" s="19" t="n"/>
      <c r="B162" s="19" t="n"/>
      <c r="C162" s="19" t="n"/>
      <c r="D162" s="19" t="n"/>
      <c r="E162" s="122"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ht="13.5" customHeight="1" s="844">
      <c r="A163" s="19" t="n"/>
      <c r="B163" s="19" t="n"/>
      <c r="C163" s="19" t="n"/>
      <c r="D163" s="19" t="n"/>
      <c r="E163" s="122"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ht="13.5" customHeight="1" s="844">
      <c r="A164" s="19" t="n"/>
      <c r="B164" s="19" t="n"/>
      <c r="C164" s="19" t="n"/>
      <c r="D164" s="19" t="n"/>
      <c r="E164" s="122"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ht="13.5" customHeight="1" s="844">
      <c r="A165" s="19" t="n"/>
      <c r="B165" s="19" t="n"/>
      <c r="C165" s="19" t="n"/>
      <c r="D165" s="19" t="n"/>
      <c r="E165" s="122"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ht="13.5" customHeight="1" s="844">
      <c r="A166" s="19" t="n"/>
      <c r="B166" s="19" t="n"/>
      <c r="C166" s="19" t="n"/>
      <c r="D166" s="19" t="n"/>
      <c r="E166" s="122"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ht="13.5" customHeight="1" s="844">
      <c r="A167" s="19" t="n"/>
      <c r="B167" s="19" t="n"/>
      <c r="C167" s="19" t="n"/>
      <c r="D167" s="19" t="n"/>
      <c r="E167" s="122"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ht="13.5" customHeight="1" s="844">
      <c r="A168" s="19" t="n"/>
      <c r="B168" s="19" t="n"/>
      <c r="C168" s="19" t="n"/>
      <c r="D168" s="19" t="n"/>
      <c r="E168" s="122"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ht="13.5" customHeight="1" s="844">
      <c r="A169" s="19" t="n"/>
      <c r="B169" s="19" t="n"/>
      <c r="C169" s="19" t="n"/>
      <c r="D169" s="19" t="n"/>
      <c r="E169" s="122"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ht="13.5" customHeight="1" s="844">
      <c r="A170" s="19" t="n"/>
      <c r="B170" s="19" t="n"/>
      <c r="C170" s="19" t="n"/>
      <c r="D170" s="19" t="n"/>
      <c r="E170" s="122"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ht="13.5" customHeight="1" s="844">
      <c r="A171" s="19" t="n"/>
      <c r="B171" s="19" t="n"/>
      <c r="C171" s="19" t="n"/>
      <c r="D171" s="19" t="n"/>
      <c r="E171" s="122"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ht="13.5" customHeight="1" s="844">
      <c r="A172" s="19" t="n"/>
      <c r="B172" s="19" t="n"/>
      <c r="C172" s="19" t="n"/>
      <c r="D172" s="19" t="n"/>
      <c r="E172" s="122"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ht="13.5" customHeight="1" s="844">
      <c r="A173" s="19" t="n"/>
      <c r="B173" s="19" t="n"/>
      <c r="C173" s="19" t="n"/>
      <c r="D173" s="19" t="n"/>
      <c r="E173" s="122"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ht="13.5" customHeight="1" s="844">
      <c r="A174" s="19" t="n"/>
      <c r="B174" s="19" t="n"/>
      <c r="C174" s="19" t="n"/>
      <c r="D174" s="19" t="n"/>
      <c r="E174" s="122"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ht="13.5" customHeight="1" s="844">
      <c r="A175" s="19" t="n"/>
      <c r="B175" s="19" t="n"/>
      <c r="C175" s="19" t="n"/>
      <c r="D175" s="19" t="n"/>
      <c r="E175" s="122"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ht="13.5" customHeight="1" s="844">
      <c r="A176" s="19" t="n"/>
      <c r="B176" s="19" t="n"/>
      <c r="C176" s="19" t="n"/>
      <c r="D176" s="19" t="n"/>
      <c r="E176" s="122"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ht="13.5" customHeight="1" s="844">
      <c r="A177" s="19" t="n"/>
      <c r="B177" s="19" t="n"/>
      <c r="C177" s="19" t="n"/>
      <c r="D177" s="19" t="n"/>
      <c r="E177" s="122"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ht="13.5" customHeight="1" s="844">
      <c r="A178" s="19" t="n"/>
      <c r="B178" s="19" t="n"/>
      <c r="C178" s="19" t="n"/>
      <c r="D178" s="19" t="n"/>
      <c r="E178" s="122"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ht="13.5" customHeight="1" s="844">
      <c r="A179" s="19" t="n"/>
      <c r="B179" s="19" t="n"/>
      <c r="C179" s="19" t="n"/>
      <c r="D179" s="19" t="n"/>
      <c r="E179" s="122"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ht="13.5" customHeight="1" s="844">
      <c r="A180" s="19" t="n"/>
      <c r="B180" s="19" t="n"/>
      <c r="C180" s="19" t="n"/>
      <c r="D180" s="19" t="n"/>
      <c r="E180" s="122"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ht="13.5" customHeight="1" s="844">
      <c r="A181" s="19" t="n"/>
      <c r="B181" s="19" t="n"/>
      <c r="C181" s="19" t="n"/>
      <c r="D181" s="19" t="n"/>
      <c r="E181" s="122"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ht="13.5" customHeight="1" s="844">
      <c r="A182" s="19" t="n"/>
      <c r="B182" s="19" t="n"/>
      <c r="C182" s="19" t="n"/>
      <c r="D182" s="19" t="n"/>
      <c r="E182" s="122"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ht="13.5" customHeight="1" s="844">
      <c r="A183" s="19" t="n"/>
      <c r="B183" s="19" t="n"/>
      <c r="C183" s="19" t="n"/>
      <c r="D183" s="19" t="n"/>
      <c r="E183" s="122"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ht="13.5" customHeight="1" s="844">
      <c r="A184" s="19" t="n"/>
      <c r="B184" s="19" t="n"/>
      <c r="C184" s="19" t="n"/>
      <c r="D184" s="19" t="n"/>
      <c r="E184" s="122"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ht="13.5" customHeight="1" s="844">
      <c r="A185" s="19" t="n"/>
      <c r="B185" s="19" t="n"/>
      <c r="C185" s="19" t="n"/>
      <c r="D185" s="19" t="n"/>
      <c r="E185" s="122"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ht="13.5" customHeight="1" s="844">
      <c r="A186" s="19" t="n"/>
      <c r="B186" s="19" t="n"/>
      <c r="C186" s="19" t="n"/>
      <c r="D186" s="19" t="n"/>
      <c r="E186" s="122"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ht="13.5" customHeight="1" s="844">
      <c r="A187" s="19" t="n"/>
      <c r="B187" s="19" t="n"/>
      <c r="C187" s="19" t="n"/>
      <c r="D187" s="19" t="n"/>
      <c r="E187" s="122"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ht="13.5" customHeight="1" s="844">
      <c r="A188" s="19" t="n"/>
      <c r="B188" s="19" t="n"/>
      <c r="C188" s="19" t="n"/>
      <c r="D188" s="19" t="n"/>
      <c r="E188" s="122"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ht="13.5" customHeight="1" s="844">
      <c r="A189" s="19" t="n"/>
      <c r="B189" s="19" t="n"/>
      <c r="C189" s="19" t="n"/>
      <c r="D189" s="19" t="n"/>
      <c r="E189" s="122"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ht="13.5" customHeight="1" s="844">
      <c r="A190" s="19" t="n"/>
      <c r="B190" s="19" t="n"/>
      <c r="C190" s="19" t="n"/>
      <c r="D190" s="19" t="n"/>
      <c r="E190" s="122"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ht="13.5" customHeight="1" s="844">
      <c r="A191" s="19" t="n"/>
      <c r="B191" s="19" t="n"/>
      <c r="C191" s="19" t="n"/>
      <c r="D191" s="19" t="n"/>
      <c r="E191" s="122"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ht="13.5" customHeight="1" s="844">
      <c r="A192" s="19" t="n"/>
      <c r="B192" s="19" t="n"/>
      <c r="C192" s="19" t="n"/>
      <c r="D192" s="19" t="n"/>
      <c r="E192" s="122"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ht="13.5" customHeight="1" s="844">
      <c r="A193" s="19" t="n"/>
      <c r="B193" s="19" t="n"/>
      <c r="C193" s="19" t="n"/>
      <c r="D193" s="19" t="n"/>
      <c r="E193" s="122"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ht="13.5" customHeight="1" s="844">
      <c r="A194" s="19" t="n"/>
      <c r="B194" s="19" t="n"/>
      <c r="C194" s="19" t="n"/>
      <c r="D194" s="19" t="n"/>
      <c r="E194" s="122"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ht="13.5" customHeight="1" s="844">
      <c r="A195" s="19" t="n"/>
      <c r="B195" s="19" t="n"/>
      <c r="C195" s="19" t="n"/>
      <c r="D195" s="19" t="n"/>
      <c r="E195" s="122"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ht="13.5" customHeight="1" s="844">
      <c r="A196" s="19" t="n"/>
      <c r="B196" s="19" t="n"/>
      <c r="C196" s="19" t="n"/>
      <c r="D196" s="19" t="n"/>
      <c r="E196" s="122"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ht="13.5" customHeight="1" s="844">
      <c r="A197" s="19" t="n"/>
      <c r="B197" s="19" t="n"/>
      <c r="C197" s="19" t="n"/>
      <c r="D197" s="19" t="n"/>
      <c r="E197" s="122"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ht="13.5" customHeight="1" s="844">
      <c r="A198" s="19" t="n"/>
      <c r="B198" s="19" t="n"/>
      <c r="C198" s="19" t="n"/>
      <c r="D198" s="19" t="n"/>
      <c r="E198" s="122"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ht="13.5" customHeight="1" s="844">
      <c r="A199" s="19" t="n"/>
      <c r="B199" s="19" t="n"/>
      <c r="C199" s="19" t="n"/>
      <c r="D199" s="19" t="n"/>
      <c r="E199" s="122"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ht="13.5" customHeight="1" s="844">
      <c r="A200" s="19" t="n"/>
      <c r="B200" s="19" t="n"/>
      <c r="C200" s="19" t="n"/>
      <c r="D200" s="19" t="n"/>
      <c r="E200" s="122"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ht="13.5" customHeight="1" s="844">
      <c r="A201" s="19" t="n"/>
      <c r="B201" s="19" t="n"/>
      <c r="C201" s="19" t="n"/>
      <c r="D201" s="19" t="n"/>
      <c r="E201" s="122"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ht="13.5" customHeight="1" s="844">
      <c r="A202" s="19" t="n"/>
      <c r="B202" s="19" t="n"/>
      <c r="C202" s="19" t="n"/>
      <c r="D202" s="19" t="n"/>
      <c r="E202" s="122"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ht="13.5" customHeight="1" s="844">
      <c r="A203" s="19" t="n"/>
      <c r="B203" s="19" t="n"/>
      <c r="C203" s="19" t="n"/>
      <c r="D203" s="19" t="n"/>
      <c r="E203" s="122"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ht="13.5" customHeight="1" s="844">
      <c r="A204" s="19" t="n"/>
      <c r="B204" s="19" t="n"/>
      <c r="C204" s="19" t="n"/>
      <c r="D204" s="19" t="n"/>
      <c r="E204" s="122"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ht="13.5" customHeight="1" s="844">
      <c r="A205" s="19" t="n"/>
      <c r="B205" s="19" t="n"/>
      <c r="C205" s="19" t="n"/>
      <c r="D205" s="19" t="n"/>
      <c r="E205" s="122"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ht="13.5" customHeight="1" s="844">
      <c r="A206" s="19" t="n"/>
      <c r="B206" s="19" t="n"/>
      <c r="C206" s="19" t="n"/>
      <c r="D206" s="19" t="n"/>
      <c r="E206" s="122"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ht="13.5" customHeight="1" s="844">
      <c r="A207" s="19" t="n"/>
      <c r="B207" s="19" t="n"/>
      <c r="C207" s="19" t="n"/>
      <c r="D207" s="19" t="n"/>
      <c r="E207" s="122"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ht="13.5" customHeight="1" s="844">
      <c r="A208" s="19" t="n"/>
      <c r="B208" s="19" t="n"/>
      <c r="C208" s="19" t="n"/>
      <c r="D208" s="19" t="n"/>
      <c r="E208" s="122"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ht="13.5" customHeight="1" s="844">
      <c r="A209" s="19" t="n"/>
      <c r="B209" s="19" t="n"/>
      <c r="C209" s="19" t="n"/>
      <c r="D209" s="19" t="n"/>
      <c r="E209" s="122"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ht="13.5" customHeight="1" s="844">
      <c r="A210" s="19" t="n"/>
      <c r="B210" s="19" t="n"/>
      <c r="C210" s="19" t="n"/>
      <c r="D210" s="19" t="n"/>
      <c r="E210" s="122"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ht="13.5" customHeight="1" s="844">
      <c r="A211" s="19" t="n"/>
      <c r="B211" s="19" t="n"/>
      <c r="C211" s="19" t="n"/>
      <c r="D211" s="19" t="n"/>
      <c r="E211" s="122"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ht="13.5" customHeight="1" s="844">
      <c r="A212" s="19" t="n"/>
      <c r="B212" s="19" t="n"/>
      <c r="C212" s="19" t="n"/>
      <c r="D212" s="19" t="n"/>
      <c r="E212" s="122"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ht="13.5" customHeight="1" s="844">
      <c r="A213" s="19" t="n"/>
      <c r="B213" s="19" t="n"/>
      <c r="C213" s="19" t="n"/>
      <c r="D213" s="19" t="n"/>
      <c r="E213" s="122"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ht="13.5" customHeight="1" s="844">
      <c r="A214" s="19" t="n"/>
      <c r="B214" s="19" t="n"/>
      <c r="C214" s="19" t="n"/>
      <c r="D214" s="19" t="n"/>
      <c r="E214" s="122"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ht="13.5" customHeight="1" s="844">
      <c r="A215" s="19" t="n"/>
      <c r="B215" s="19" t="n"/>
      <c r="C215" s="19" t="n"/>
      <c r="D215" s="19" t="n"/>
      <c r="E215" s="122"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ht="13.5" customHeight="1" s="844">
      <c r="A216" s="19" t="n"/>
      <c r="B216" s="19" t="n"/>
      <c r="C216" s="19" t="n"/>
      <c r="D216" s="19" t="n"/>
      <c r="E216" s="122"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ht="13.5" customHeight="1" s="844">
      <c r="A217" s="19" t="n"/>
      <c r="B217" s="19" t="n"/>
      <c r="C217" s="19" t="n"/>
      <c r="D217" s="19" t="n"/>
      <c r="E217" s="122"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ht="13.5" customHeight="1" s="844">
      <c r="A218" s="19" t="n"/>
      <c r="B218" s="19" t="n"/>
      <c r="C218" s="19" t="n"/>
      <c r="D218" s="19" t="n"/>
      <c r="E218" s="122"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ht="13.5" customHeight="1" s="844">
      <c r="A219" s="19" t="n"/>
      <c r="B219" s="19" t="n"/>
      <c r="C219" s="19" t="n"/>
      <c r="D219" s="19" t="n"/>
      <c r="E219" s="122"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ht="13.5" customHeight="1" s="844">
      <c r="A220" s="19" t="n"/>
      <c r="B220" s="19" t="n"/>
      <c r="C220" s="19" t="n"/>
      <c r="D220" s="19" t="n"/>
      <c r="E220" s="122"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ht="13.5" customHeight="1" s="844">
      <c r="A221" s="19" t="n"/>
      <c r="B221" s="19" t="n"/>
      <c r="C221" s="19" t="n"/>
      <c r="D221" s="19" t="n"/>
      <c r="E221" s="122"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ht="13.5" customHeight="1" s="844">
      <c r="A222" s="19" t="n"/>
      <c r="B222" s="19" t="n"/>
      <c r="C222" s="19" t="n"/>
      <c r="D222" s="19" t="n"/>
      <c r="E222" s="122"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ht="13.5" customHeight="1" s="844">
      <c r="A223" s="19" t="n"/>
      <c r="B223" s="19" t="n"/>
      <c r="C223" s="19" t="n"/>
      <c r="D223" s="19" t="n"/>
      <c r="E223" s="122"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ht="13.5" customHeight="1" s="844">
      <c r="A224" s="19" t="n"/>
      <c r="B224" s="19" t="n"/>
      <c r="C224" s="19" t="n"/>
      <c r="D224" s="19" t="n"/>
      <c r="E224" s="122"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ht="13.5" customHeight="1" s="844">
      <c r="A225" s="19" t="n"/>
      <c r="B225" s="19" t="n"/>
      <c r="C225" s="19" t="n"/>
      <c r="D225" s="19" t="n"/>
      <c r="E225" s="122"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ht="13.5" customHeight="1" s="844">
      <c r="A226" s="19" t="n"/>
      <c r="B226" s="19" t="n"/>
      <c r="C226" s="19" t="n"/>
      <c r="D226" s="19" t="n"/>
      <c r="E226" s="122"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ht="13.5" customHeight="1" s="844">
      <c r="A227" s="19" t="n"/>
      <c r="B227" s="19" t="n"/>
      <c r="C227" s="19" t="n"/>
      <c r="D227" s="19" t="n"/>
      <c r="E227" s="122"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ht="13.5" customHeight="1" s="844">
      <c r="A228" s="19" t="n"/>
      <c r="B228" s="19" t="n"/>
      <c r="C228" s="19" t="n"/>
      <c r="D228" s="19" t="n"/>
      <c r="E228" s="122"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ht="13.5" customHeight="1" s="844">
      <c r="A229" s="19" t="n"/>
      <c r="B229" s="19" t="n"/>
      <c r="C229" s="19" t="n"/>
      <c r="D229" s="19" t="n"/>
      <c r="E229" s="122"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ht="13.5" customHeight="1" s="844">
      <c r="A230" s="19" t="n"/>
      <c r="B230" s="19" t="n"/>
      <c r="C230" s="19" t="n"/>
      <c r="D230" s="19" t="n"/>
      <c r="E230" s="122"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ht="13.5" customHeight="1" s="844">
      <c r="A231" s="19" t="n"/>
      <c r="B231" s="19" t="n"/>
      <c r="C231" s="19" t="n"/>
      <c r="D231" s="19" t="n"/>
      <c r="E231" s="122"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ht="13.5" customHeight="1" s="844">
      <c r="A232" s="19" t="n"/>
      <c r="B232" s="19" t="n"/>
      <c r="C232" s="19" t="n"/>
      <c r="D232" s="19" t="n"/>
      <c r="E232" s="122"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ht="13.5" customHeight="1" s="844">
      <c r="A233" s="19" t="n"/>
      <c r="B233" s="19" t="n"/>
      <c r="C233" s="19" t="n"/>
      <c r="D233" s="19" t="n"/>
      <c r="E233" s="122"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ht="13.5" customHeight="1" s="844">
      <c r="A234" s="19" t="n"/>
      <c r="B234" s="19" t="n"/>
      <c r="C234" s="19" t="n"/>
      <c r="D234" s="19" t="n"/>
      <c r="E234" s="122"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ht="13.5" customHeight="1" s="844">
      <c r="A235" s="19" t="n"/>
      <c r="B235" s="19" t="n"/>
      <c r="C235" s="19" t="n"/>
      <c r="D235" s="19" t="n"/>
      <c r="E235" s="122"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ht="13.5" customHeight="1" s="844">
      <c r="A236" s="19" t="n"/>
      <c r="B236" s="19" t="n"/>
      <c r="C236" s="19" t="n"/>
      <c r="D236" s="19" t="n"/>
      <c r="E236" s="122"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ht="13.5" customHeight="1" s="844">
      <c r="A237" s="19" t="n"/>
      <c r="B237" s="19" t="n"/>
      <c r="C237" s="19" t="n"/>
      <c r="D237" s="19" t="n"/>
      <c r="E237" s="122"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ht="13.5" customHeight="1" s="844">
      <c r="A238" s="19" t="n"/>
      <c r="B238" s="19" t="n"/>
      <c r="C238" s="19" t="n"/>
      <c r="D238" s="19" t="n"/>
      <c r="E238" s="122"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ht="13.5" customHeight="1" s="844">
      <c r="A239" s="19" t="n"/>
      <c r="B239" s="19" t="n"/>
      <c r="C239" s="19" t="n"/>
      <c r="D239" s="19" t="n"/>
      <c r="E239" s="122"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ht="13.5" customHeight="1" s="844">
      <c r="A240" s="19" t="n"/>
      <c r="B240" s="19" t="n"/>
      <c r="C240" s="19" t="n"/>
      <c r="D240" s="19" t="n"/>
      <c r="E240" s="122"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ht="13.5" customHeight="1" s="844">
      <c r="A241" s="19" t="n"/>
      <c r="B241" s="19" t="n"/>
      <c r="C241" s="19" t="n"/>
      <c r="D241" s="19" t="n"/>
      <c r="E241" s="122"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ht="13.5" customHeight="1" s="844">
      <c r="A242" s="19" t="n"/>
      <c r="B242" s="19" t="n"/>
      <c r="C242" s="19" t="n"/>
      <c r="D242" s="19" t="n"/>
      <c r="E242" s="122"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ht="13.5" customHeight="1" s="844">
      <c r="A243" s="19" t="n"/>
      <c r="B243" s="19" t="n"/>
      <c r="C243" s="19" t="n"/>
      <c r="D243" s="19" t="n"/>
      <c r="E243" s="122"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ht="13.5" customHeight="1" s="844">
      <c r="A244" s="19" t="n"/>
      <c r="B244" s="19" t="n"/>
      <c r="C244" s="19" t="n"/>
      <c r="D244" s="19" t="n"/>
      <c r="E244" s="122"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ht="13.5" customHeight="1" s="844">
      <c r="A245" s="19" t="n"/>
      <c r="B245" s="19" t="n"/>
      <c r="C245" s="19" t="n"/>
      <c r="D245" s="19" t="n"/>
      <c r="E245" s="122"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ht="13.5" customHeight="1" s="844">
      <c r="A246" s="19" t="n"/>
      <c r="B246" s="19" t="n"/>
      <c r="C246" s="19" t="n"/>
      <c r="D246" s="19" t="n"/>
      <c r="E246" s="122"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ht="13.5" customHeight="1" s="844">
      <c r="A247" s="19" t="n"/>
      <c r="B247" s="19" t="n"/>
      <c r="C247" s="19" t="n"/>
      <c r="D247" s="19" t="n"/>
      <c r="E247" s="122"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ht="13.5" customHeight="1" s="844">
      <c r="A248" s="19" t="n"/>
      <c r="B248" s="19" t="n"/>
      <c r="C248" s="19" t="n"/>
      <c r="D248" s="19" t="n"/>
      <c r="E248" s="122"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ht="13.5" customHeight="1" s="844">
      <c r="A249" s="19" t="n"/>
      <c r="B249" s="19" t="n"/>
      <c r="C249" s="19" t="n"/>
      <c r="D249" s="19" t="n"/>
      <c r="E249" s="122"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ht="13.5" customHeight="1" s="844">
      <c r="A250" s="19" t="n"/>
      <c r="B250" s="19" t="n"/>
      <c r="C250" s="19" t="n"/>
      <c r="D250" s="19" t="n"/>
      <c r="E250" s="122"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ht="13.5" customHeight="1" s="844">
      <c r="A251" s="19" t="n"/>
      <c r="B251" s="19" t="n"/>
      <c r="C251" s="19" t="n"/>
      <c r="D251" s="19" t="n"/>
      <c r="E251" s="122"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ht="13.5" customHeight="1" s="844">
      <c r="A252" s="19" t="n"/>
      <c r="B252" s="19" t="n"/>
      <c r="C252" s="19" t="n"/>
      <c r="D252" s="19" t="n"/>
      <c r="E252" s="122"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ht="13.5" customHeight="1" s="844">
      <c r="A253" s="19" t="n"/>
      <c r="B253" s="19" t="n"/>
      <c r="C253" s="19" t="n"/>
      <c r="D253" s="19" t="n"/>
      <c r="E253" s="122"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ht="13.5" customHeight="1" s="844">
      <c r="A254" s="19" t="n"/>
      <c r="B254" s="19" t="n"/>
      <c r="C254" s="19" t="n"/>
      <c r="D254" s="19" t="n"/>
      <c r="E254" s="122"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ht="13.5" customHeight="1" s="844">
      <c r="A255" s="19" t="n"/>
      <c r="B255" s="19" t="n"/>
      <c r="C255" s="19" t="n"/>
      <c r="D255" s="19" t="n"/>
      <c r="E255" s="122"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ht="13.5" customHeight="1" s="844">
      <c r="A256" s="19" t="n"/>
      <c r="B256" s="19" t="n"/>
      <c r="C256" s="19" t="n"/>
      <c r="D256" s="19" t="n"/>
      <c r="E256" s="122"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ht="13.5" customHeight="1" s="844">
      <c r="A257" s="19" t="n"/>
      <c r="B257" s="19" t="n"/>
      <c r="C257" s="19" t="n"/>
      <c r="D257" s="19" t="n"/>
      <c r="E257" s="122"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ht="13.5" customHeight="1" s="844">
      <c r="A258" s="19" t="n"/>
      <c r="B258" s="19" t="n"/>
      <c r="C258" s="19" t="n"/>
      <c r="D258" s="19" t="n"/>
      <c r="E258" s="122"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ht="13.5" customHeight="1" s="844">
      <c r="A259" s="19" t="n"/>
      <c r="B259" s="19" t="n"/>
      <c r="C259" s="19" t="n"/>
      <c r="D259" s="19" t="n"/>
      <c r="E259" s="122"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ht="13.5" customHeight="1" s="844">
      <c r="A260" s="19" t="n"/>
      <c r="B260" s="19" t="n"/>
      <c r="C260" s="19" t="n"/>
      <c r="D260" s="19" t="n"/>
      <c r="E260" s="122"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ht="13.5" customHeight="1" s="844">
      <c r="A261" s="19" t="n"/>
      <c r="B261" s="19" t="n"/>
      <c r="C261" s="19" t="n"/>
      <c r="D261" s="19" t="n"/>
      <c r="E261" s="122"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ht="13.5" customHeight="1" s="844">
      <c r="A262" s="19" t="n"/>
      <c r="B262" s="19" t="n"/>
      <c r="C262" s="19" t="n"/>
      <c r="D262" s="19" t="n"/>
      <c r="E262" s="122"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ht="13.5" customHeight="1" s="844">
      <c r="A263" s="19" t="n"/>
      <c r="B263" s="19" t="n"/>
      <c r="C263" s="19" t="n"/>
      <c r="D263" s="19" t="n"/>
      <c r="E263" s="122"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ht="13.5" customHeight="1" s="844">
      <c r="A264" s="19" t="n"/>
      <c r="B264" s="19" t="n"/>
      <c r="C264" s="19" t="n"/>
      <c r="D264" s="19" t="n"/>
      <c r="E264" s="122"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ht="13.5" customHeight="1" s="844">
      <c r="A265" s="19" t="n"/>
      <c r="B265" s="19" t="n"/>
      <c r="C265" s="19" t="n"/>
      <c r="D265" s="19" t="n"/>
      <c r="E265" s="122"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ht="13.5" customHeight="1" s="844">
      <c r="A266" s="19" t="n"/>
      <c r="B266" s="19" t="n"/>
      <c r="C266" s="19" t="n"/>
      <c r="D266" s="19" t="n"/>
      <c r="E266" s="122"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ht="13.5" customHeight="1" s="844">
      <c r="A267" s="19" t="n"/>
      <c r="B267" s="19" t="n"/>
      <c r="C267" s="19" t="n"/>
      <c r="D267" s="19" t="n"/>
      <c r="E267" s="122"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ht="13.5" customHeight="1" s="844">
      <c r="A268" s="19" t="n"/>
      <c r="B268" s="19" t="n"/>
      <c r="C268" s="19" t="n"/>
      <c r="D268" s="19" t="n"/>
      <c r="E268" s="122"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ht="13.5" customHeight="1" s="844">
      <c r="A269" s="19" t="n"/>
      <c r="B269" s="19" t="n"/>
      <c r="C269" s="19" t="n"/>
      <c r="D269" s="19" t="n"/>
      <c r="E269" s="122"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ht="13.5" customHeight="1" s="844">
      <c r="A270" s="19" t="n"/>
      <c r="B270" s="19" t="n"/>
      <c r="C270" s="19" t="n"/>
      <c r="D270" s="19" t="n"/>
      <c r="E270" s="122"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ht="13.5" customHeight="1" s="844">
      <c r="A271" s="19" t="n"/>
      <c r="B271" s="19" t="n"/>
      <c r="C271" s="19" t="n"/>
      <c r="D271" s="19" t="n"/>
      <c r="E271" s="122"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ht="13.5" customHeight="1" s="844">
      <c r="A272" s="19" t="n"/>
      <c r="B272" s="19" t="n"/>
      <c r="C272" s="19" t="n"/>
      <c r="D272" s="19" t="n"/>
      <c r="E272" s="122"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ht="13.5" customHeight="1" s="844">
      <c r="A273" s="19" t="n"/>
      <c r="B273" s="19" t="n"/>
      <c r="C273" s="19" t="n"/>
      <c r="D273" s="19" t="n"/>
      <c r="E273" s="122"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3.5" customHeight="1" s="844">
      <c r="A274" s="19" t="n"/>
      <c r="B274" s="19" t="n"/>
      <c r="C274" s="19" t="n"/>
      <c r="D274" s="19" t="n"/>
      <c r="E274" s="122"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3.5" customHeight="1" s="844">
      <c r="A275" s="19" t="n"/>
      <c r="B275" s="19" t="n"/>
      <c r="C275" s="19" t="n"/>
      <c r="D275" s="19" t="n"/>
      <c r="E275" s="122"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3.5" customHeight="1" s="844">
      <c r="A276" s="19" t="n"/>
      <c r="B276" s="19" t="n"/>
      <c r="C276" s="19" t="n"/>
      <c r="D276" s="19" t="n"/>
      <c r="E276" s="122"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3.5" customHeight="1" s="844">
      <c r="A277" s="19" t="n"/>
      <c r="B277" s="19" t="n"/>
      <c r="C277" s="19" t="n"/>
      <c r="D277" s="19" t="n"/>
      <c r="E277" s="122"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3.5" customHeight="1" s="844">
      <c r="A278" s="19" t="n"/>
      <c r="B278" s="19" t="n"/>
      <c r="C278" s="19" t="n"/>
      <c r="D278" s="19" t="n"/>
      <c r="E278" s="122"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3.5" customHeight="1" s="844">
      <c r="A279" s="19" t="n"/>
      <c r="B279" s="19" t="n"/>
      <c r="C279" s="19" t="n"/>
      <c r="D279" s="19" t="n"/>
      <c r="E279" s="122"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3.5" customHeight="1" s="844">
      <c r="A280" s="19" t="n"/>
      <c r="B280" s="19" t="n"/>
      <c r="C280" s="19" t="n"/>
      <c r="D280" s="19" t="n"/>
      <c r="E280" s="122"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3.5" customHeight="1" s="844">
      <c r="A281" s="19" t="n"/>
      <c r="B281" s="19" t="n"/>
      <c r="C281" s="19" t="n"/>
      <c r="D281" s="19" t="n"/>
      <c r="E281" s="122"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3.5" customHeight="1" s="844">
      <c r="A282" s="19" t="n"/>
      <c r="B282" s="19" t="n"/>
      <c r="C282" s="19" t="n"/>
      <c r="D282" s="19" t="n"/>
      <c r="E282" s="122"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3.5" customHeight="1" s="844">
      <c r="A283" s="19" t="n"/>
      <c r="B283" s="19" t="n"/>
      <c r="C283" s="19" t="n"/>
      <c r="D283" s="19" t="n"/>
      <c r="E283" s="122"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3.5" customHeight="1" s="844">
      <c r="A284" s="19" t="n"/>
      <c r="B284" s="19" t="n"/>
      <c r="C284" s="19" t="n"/>
      <c r="D284" s="19" t="n"/>
      <c r="E284" s="122"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3.5" customHeight="1" s="844">
      <c r="A285" s="19" t="n"/>
      <c r="B285" s="19" t="n"/>
      <c r="C285" s="19" t="n"/>
      <c r="D285" s="19" t="n"/>
      <c r="E285" s="122"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3.5" customHeight="1" s="844">
      <c r="A286" s="19" t="n"/>
      <c r="B286" s="19" t="n"/>
      <c r="C286" s="19" t="n"/>
      <c r="D286" s="19" t="n"/>
      <c r="E286" s="122"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3.5" customHeight="1" s="844">
      <c r="A287" s="19" t="n"/>
      <c r="B287" s="19" t="n"/>
      <c r="C287" s="19" t="n"/>
      <c r="D287" s="19" t="n"/>
      <c r="E287" s="122"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3.5" customHeight="1" s="844">
      <c r="A288" s="19" t="n"/>
      <c r="B288" s="19" t="n"/>
      <c r="C288" s="19" t="n"/>
      <c r="D288" s="19" t="n"/>
      <c r="E288" s="122"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3.5" customHeight="1" s="844">
      <c r="A289" s="19" t="n"/>
      <c r="B289" s="19" t="n"/>
      <c r="C289" s="19" t="n"/>
      <c r="D289" s="19" t="n"/>
      <c r="E289" s="122"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3.5" customHeight="1" s="844">
      <c r="A290" s="19" t="n"/>
      <c r="B290" s="19" t="n"/>
      <c r="C290" s="19" t="n"/>
      <c r="D290" s="19" t="n"/>
      <c r="E290" s="122"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3.5" customHeight="1" s="844">
      <c r="A291" s="19" t="n"/>
      <c r="B291" s="19" t="n"/>
      <c r="C291" s="19" t="n"/>
      <c r="D291" s="19" t="n"/>
      <c r="E291" s="122"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3.5" customHeight="1" s="844">
      <c r="A292" s="19" t="n"/>
      <c r="B292" s="19" t="n"/>
      <c r="C292" s="19" t="n"/>
      <c r="D292" s="19" t="n"/>
      <c r="E292" s="122"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3.5" customHeight="1" s="844">
      <c r="A293" s="19" t="n"/>
      <c r="B293" s="19" t="n"/>
      <c r="C293" s="19" t="n"/>
      <c r="D293" s="19" t="n"/>
      <c r="E293" s="122"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3.5" customHeight="1" s="844">
      <c r="A294" s="19" t="n"/>
      <c r="B294" s="19" t="n"/>
      <c r="C294" s="19" t="n"/>
      <c r="D294" s="19" t="n"/>
      <c r="E294" s="122"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3.5" customHeight="1" s="844">
      <c r="A295" s="19" t="n"/>
      <c r="B295" s="19" t="n"/>
      <c r="C295" s="19" t="n"/>
      <c r="D295" s="19" t="n"/>
      <c r="E295" s="122"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3.5" customHeight="1" s="844">
      <c r="A296" s="19" t="n"/>
      <c r="B296" s="19" t="n"/>
      <c r="C296" s="19" t="n"/>
      <c r="D296" s="19" t="n"/>
      <c r="E296" s="122"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3.5" customHeight="1" s="844">
      <c r="A297" s="19" t="n"/>
      <c r="B297" s="19" t="n"/>
      <c r="C297" s="19" t="n"/>
      <c r="D297" s="19" t="n"/>
      <c r="E297" s="122"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3.5" customHeight="1" s="844">
      <c r="A298" s="19" t="n"/>
      <c r="B298" s="19" t="n"/>
      <c r="C298" s="19" t="n"/>
      <c r="D298" s="19" t="n"/>
      <c r="E298" s="122"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3.5" customHeight="1" s="844">
      <c r="A299" s="19" t="n"/>
      <c r="B299" s="19" t="n"/>
      <c r="C299" s="19" t="n"/>
      <c r="D299" s="19" t="n"/>
      <c r="E299" s="122"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3.5" customHeight="1" s="844">
      <c r="A300" s="19" t="n"/>
      <c r="B300" s="19" t="n"/>
      <c r="C300" s="19" t="n"/>
      <c r="D300" s="19" t="n"/>
      <c r="E300" s="122"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3.5" customHeight="1" s="844">
      <c r="A301" s="19" t="n"/>
      <c r="B301" s="19" t="n"/>
      <c r="C301" s="19" t="n"/>
      <c r="D301" s="19" t="n"/>
      <c r="E301" s="122"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3.5" customHeight="1" s="844">
      <c r="A302" s="19" t="n"/>
      <c r="B302" s="19" t="n"/>
      <c r="C302" s="19" t="n"/>
      <c r="D302" s="19" t="n"/>
      <c r="E302" s="122"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3.5" customHeight="1" s="844">
      <c r="A303" s="19" t="n"/>
      <c r="B303" s="19" t="n"/>
      <c r="C303" s="19" t="n"/>
      <c r="D303" s="19" t="n"/>
      <c r="E303" s="122"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3.5" customHeight="1" s="844">
      <c r="A304" s="19" t="n"/>
      <c r="B304" s="19" t="n"/>
      <c r="C304" s="19" t="n"/>
      <c r="D304" s="19" t="n"/>
      <c r="E304" s="122"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3.5" customHeight="1" s="844">
      <c r="A305" s="19" t="n"/>
      <c r="B305" s="19" t="n"/>
      <c r="C305" s="19" t="n"/>
      <c r="D305" s="19" t="n"/>
      <c r="E305" s="122"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3.5" customHeight="1" s="844">
      <c r="A306" s="19" t="n"/>
      <c r="B306" s="19" t="n"/>
      <c r="C306" s="19" t="n"/>
      <c r="D306" s="19" t="n"/>
      <c r="E306" s="122"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3.5" customHeight="1" s="844">
      <c r="A307" s="19" t="n"/>
      <c r="B307" s="19" t="n"/>
      <c r="C307" s="19" t="n"/>
      <c r="D307" s="19" t="n"/>
      <c r="E307" s="122"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3.5" customHeight="1" s="844">
      <c r="A308" s="19" t="n"/>
      <c r="B308" s="19" t="n"/>
      <c r="C308" s="19" t="n"/>
      <c r="D308" s="19" t="n"/>
      <c r="E308" s="122"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3.5" customHeight="1" s="844">
      <c r="A309" s="19" t="n"/>
      <c r="B309" s="19" t="n"/>
      <c r="C309" s="19" t="n"/>
      <c r="D309" s="19" t="n"/>
      <c r="E309" s="122"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3.5" customHeight="1" s="844">
      <c r="A310" s="19" t="n"/>
      <c r="B310" s="19" t="n"/>
      <c r="C310" s="19" t="n"/>
      <c r="D310" s="19" t="n"/>
      <c r="E310" s="122"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3.5" customHeight="1" s="844">
      <c r="A311" s="19" t="n"/>
      <c r="B311" s="19" t="n"/>
      <c r="C311" s="19" t="n"/>
      <c r="D311" s="19" t="n"/>
      <c r="E311" s="122"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3.5" customHeight="1" s="844">
      <c r="A312" s="19" t="n"/>
      <c r="B312" s="19" t="n"/>
      <c r="C312" s="19" t="n"/>
      <c r="D312" s="19" t="n"/>
      <c r="E312" s="122"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3.5" customHeight="1" s="844">
      <c r="A313" s="19" t="n"/>
      <c r="B313" s="19" t="n"/>
      <c r="C313" s="19" t="n"/>
      <c r="D313" s="19" t="n"/>
      <c r="E313" s="122"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3.5" customHeight="1" s="844">
      <c r="A314" s="19" t="n"/>
      <c r="B314" s="19" t="n"/>
      <c r="C314" s="19" t="n"/>
      <c r="D314" s="19" t="n"/>
      <c r="E314" s="122"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3.5" customHeight="1" s="844">
      <c r="A315" s="19" t="n"/>
      <c r="B315" s="19" t="n"/>
      <c r="C315" s="19" t="n"/>
      <c r="D315" s="19" t="n"/>
      <c r="E315" s="122"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3.5" customHeight="1" s="844">
      <c r="A316" s="19" t="n"/>
      <c r="B316" s="19" t="n"/>
      <c r="C316" s="19" t="n"/>
      <c r="D316" s="19" t="n"/>
      <c r="E316" s="122"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3.5" customHeight="1" s="844">
      <c r="A317" s="19" t="n"/>
      <c r="B317" s="19" t="n"/>
      <c r="C317" s="19" t="n"/>
      <c r="D317" s="19" t="n"/>
      <c r="E317" s="122"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3.5" customHeight="1" s="844">
      <c r="A318" s="19" t="n"/>
      <c r="B318" s="19" t="n"/>
      <c r="C318" s="19" t="n"/>
      <c r="D318" s="19" t="n"/>
      <c r="E318" s="122"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3.5" customHeight="1" s="844">
      <c r="A319" s="19" t="n"/>
      <c r="B319" s="19" t="n"/>
      <c r="C319" s="19" t="n"/>
      <c r="D319" s="19" t="n"/>
      <c r="E319" s="122"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3.5" customHeight="1" s="844">
      <c r="A320" s="19" t="n"/>
      <c r="B320" s="19" t="n"/>
      <c r="C320" s="19" t="n"/>
      <c r="D320" s="19" t="n"/>
      <c r="E320" s="122"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3.5" customHeight="1" s="844">
      <c r="A321" s="19" t="n"/>
      <c r="B321" s="19" t="n"/>
      <c r="C321" s="19" t="n"/>
      <c r="D321" s="19" t="n"/>
      <c r="E321" s="122"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3.5" customHeight="1" s="844">
      <c r="A322" s="19" t="n"/>
      <c r="B322" s="19" t="n"/>
      <c r="C322" s="19" t="n"/>
      <c r="D322" s="19" t="n"/>
      <c r="E322" s="122"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3.5" customHeight="1" s="844">
      <c r="A323" s="19" t="n"/>
      <c r="B323" s="19" t="n"/>
      <c r="C323" s="19" t="n"/>
      <c r="D323" s="19" t="n"/>
      <c r="E323" s="122"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3.5" customHeight="1" s="844">
      <c r="A324" s="19" t="n"/>
      <c r="B324" s="19" t="n"/>
      <c r="C324" s="19" t="n"/>
      <c r="D324" s="19" t="n"/>
      <c r="E324" s="122"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3.5" customHeight="1" s="844">
      <c r="A325" s="19" t="n"/>
      <c r="B325" s="19" t="n"/>
      <c r="C325" s="19" t="n"/>
      <c r="D325" s="19" t="n"/>
      <c r="E325" s="122"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3.5" customHeight="1" s="844">
      <c r="A326" s="19" t="n"/>
      <c r="B326" s="19" t="n"/>
      <c r="C326" s="19" t="n"/>
      <c r="D326" s="19" t="n"/>
      <c r="E326" s="122"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3.5" customHeight="1" s="844">
      <c r="A327" s="19" t="n"/>
      <c r="B327" s="19" t="n"/>
      <c r="C327" s="19" t="n"/>
      <c r="D327" s="19" t="n"/>
      <c r="E327" s="122"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3.5" customHeight="1" s="844">
      <c r="A328" s="19" t="n"/>
      <c r="B328" s="19" t="n"/>
      <c r="C328" s="19" t="n"/>
      <c r="D328" s="19" t="n"/>
      <c r="E328" s="122"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3.5" customHeight="1" s="844">
      <c r="A329" s="19" t="n"/>
      <c r="B329" s="19" t="n"/>
      <c r="C329" s="19" t="n"/>
      <c r="D329" s="19" t="n"/>
      <c r="E329" s="122"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3.5" customHeight="1" s="844">
      <c r="A330" s="19" t="n"/>
      <c r="B330" s="19" t="n"/>
      <c r="C330" s="19" t="n"/>
      <c r="D330" s="19" t="n"/>
      <c r="E330" s="122"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3.5" customHeight="1" s="844">
      <c r="A331" s="19" t="n"/>
      <c r="B331" s="19" t="n"/>
      <c r="C331" s="19" t="n"/>
      <c r="D331" s="19" t="n"/>
      <c r="E331" s="122"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3.5" customHeight="1" s="844">
      <c r="A332" s="19" t="n"/>
      <c r="B332" s="19" t="n"/>
      <c r="C332" s="19" t="n"/>
      <c r="D332" s="19" t="n"/>
      <c r="E332" s="122"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3.5" customHeight="1" s="844">
      <c r="A333" s="19" t="n"/>
      <c r="B333" s="19" t="n"/>
      <c r="C333" s="19" t="n"/>
      <c r="D333" s="19" t="n"/>
      <c r="E333" s="122"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3.5" customHeight="1" s="844">
      <c r="A334" s="19" t="n"/>
      <c r="B334" s="19" t="n"/>
      <c r="C334" s="19" t="n"/>
      <c r="D334" s="19" t="n"/>
      <c r="E334" s="122"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3.5" customHeight="1" s="844">
      <c r="A335" s="19" t="n"/>
      <c r="B335" s="19" t="n"/>
      <c r="C335" s="19" t="n"/>
      <c r="D335" s="19" t="n"/>
      <c r="E335" s="122"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3.5" customHeight="1" s="844">
      <c r="A336" s="19" t="n"/>
      <c r="B336" s="19" t="n"/>
      <c r="C336" s="19" t="n"/>
      <c r="D336" s="19" t="n"/>
      <c r="E336" s="122"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3.5" customHeight="1" s="844">
      <c r="A337" s="19" t="n"/>
      <c r="B337" s="19" t="n"/>
      <c r="C337" s="19" t="n"/>
      <c r="D337" s="19" t="n"/>
      <c r="E337" s="122"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3.5" customHeight="1" s="844">
      <c r="A338" s="19" t="n"/>
      <c r="B338" s="19" t="n"/>
      <c r="C338" s="19" t="n"/>
      <c r="D338" s="19" t="n"/>
      <c r="E338" s="122"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3.5" customHeight="1" s="844">
      <c r="A339" s="19" t="n"/>
      <c r="B339" s="19" t="n"/>
      <c r="C339" s="19" t="n"/>
      <c r="D339" s="19" t="n"/>
      <c r="E339" s="122"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3.5" customHeight="1" s="844">
      <c r="A340" s="19" t="n"/>
      <c r="B340" s="19" t="n"/>
      <c r="C340" s="19" t="n"/>
      <c r="D340" s="19" t="n"/>
      <c r="E340" s="122"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3.5" customHeight="1" s="844">
      <c r="A341" s="19" t="n"/>
      <c r="B341" s="19" t="n"/>
      <c r="C341" s="19" t="n"/>
      <c r="D341" s="19" t="n"/>
      <c r="E341" s="122"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3.5" customHeight="1" s="844">
      <c r="A342" s="19" t="n"/>
      <c r="B342" s="19" t="n"/>
      <c r="C342" s="19" t="n"/>
      <c r="D342" s="19" t="n"/>
      <c r="E342" s="122"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3.5" customHeight="1" s="844">
      <c r="A343" s="19" t="n"/>
      <c r="B343" s="19" t="n"/>
      <c r="C343" s="19" t="n"/>
      <c r="D343" s="19" t="n"/>
      <c r="E343" s="122"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3.5" customHeight="1" s="844">
      <c r="A344" s="19" t="n"/>
      <c r="B344" s="19" t="n"/>
      <c r="C344" s="19" t="n"/>
      <c r="D344" s="19" t="n"/>
      <c r="E344" s="122"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3.5" customHeight="1" s="844">
      <c r="A345" s="19" t="n"/>
      <c r="B345" s="19" t="n"/>
      <c r="C345" s="19" t="n"/>
      <c r="D345" s="19" t="n"/>
      <c r="E345" s="122"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3.5" customHeight="1" s="844">
      <c r="A346" s="19" t="n"/>
      <c r="B346" s="19" t="n"/>
      <c r="C346" s="19" t="n"/>
      <c r="D346" s="19" t="n"/>
      <c r="E346" s="122"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3.5" customHeight="1" s="844">
      <c r="A347" s="19" t="n"/>
      <c r="B347" s="19" t="n"/>
      <c r="C347" s="19" t="n"/>
      <c r="D347" s="19" t="n"/>
      <c r="E347" s="122"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3.5" customHeight="1" s="844">
      <c r="A348" s="19" t="n"/>
      <c r="B348" s="19" t="n"/>
      <c r="C348" s="19" t="n"/>
      <c r="D348" s="19" t="n"/>
      <c r="E348" s="122"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3.5" customHeight="1" s="844">
      <c r="A349" s="19" t="n"/>
      <c r="B349" s="19" t="n"/>
      <c r="C349" s="19" t="n"/>
      <c r="D349" s="19" t="n"/>
      <c r="E349" s="122"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3.5" customHeight="1" s="844">
      <c r="A350" s="19" t="n"/>
      <c r="B350" s="19" t="n"/>
      <c r="C350" s="19" t="n"/>
      <c r="D350" s="19" t="n"/>
      <c r="E350" s="122"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3.5" customHeight="1" s="844">
      <c r="A351" s="19" t="n"/>
      <c r="B351" s="19" t="n"/>
      <c r="C351" s="19" t="n"/>
      <c r="D351" s="19" t="n"/>
      <c r="E351" s="122"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3.5" customHeight="1" s="844">
      <c r="A352" s="19" t="n"/>
      <c r="B352" s="19" t="n"/>
      <c r="C352" s="19" t="n"/>
      <c r="D352" s="19" t="n"/>
      <c r="E352" s="122"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3.5" customHeight="1" s="844">
      <c r="A353" s="19" t="n"/>
      <c r="B353" s="19" t="n"/>
      <c r="C353" s="19" t="n"/>
      <c r="D353" s="19" t="n"/>
      <c r="E353" s="122"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3.5" customHeight="1" s="844">
      <c r="A354" s="19" t="n"/>
      <c r="B354" s="19" t="n"/>
      <c r="C354" s="19" t="n"/>
      <c r="D354" s="19" t="n"/>
      <c r="E354" s="122"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3.5" customHeight="1" s="844">
      <c r="A355" s="19" t="n"/>
      <c r="B355" s="19" t="n"/>
      <c r="C355" s="19" t="n"/>
      <c r="D355" s="19" t="n"/>
      <c r="E355" s="122"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3.5" customHeight="1" s="844">
      <c r="A356" s="19" t="n"/>
      <c r="B356" s="19" t="n"/>
      <c r="C356" s="19" t="n"/>
      <c r="D356" s="19" t="n"/>
      <c r="E356" s="122"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3.5" customHeight="1" s="844">
      <c r="A357" s="19" t="n"/>
      <c r="B357" s="19" t="n"/>
      <c r="C357" s="19" t="n"/>
      <c r="D357" s="19" t="n"/>
      <c r="E357" s="122"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3.5" customHeight="1" s="844">
      <c r="A358" s="19" t="n"/>
      <c r="B358" s="19" t="n"/>
      <c r="C358" s="19" t="n"/>
      <c r="D358" s="19" t="n"/>
      <c r="E358" s="122"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3.5" customHeight="1" s="844">
      <c r="A359" s="19" t="n"/>
      <c r="B359" s="19" t="n"/>
      <c r="C359" s="19" t="n"/>
      <c r="D359" s="19" t="n"/>
      <c r="E359" s="122"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3.5" customHeight="1" s="844">
      <c r="A360" s="19" t="n"/>
      <c r="B360" s="19" t="n"/>
      <c r="C360" s="19" t="n"/>
      <c r="D360" s="19" t="n"/>
      <c r="E360" s="122"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3.5" customHeight="1" s="844">
      <c r="A361" s="19" t="n"/>
      <c r="B361" s="19" t="n"/>
      <c r="C361" s="19" t="n"/>
      <c r="D361" s="19" t="n"/>
      <c r="E361" s="122"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3.5" customHeight="1" s="844">
      <c r="A362" s="19" t="n"/>
      <c r="B362" s="19" t="n"/>
      <c r="C362" s="19" t="n"/>
      <c r="D362" s="19" t="n"/>
      <c r="E362" s="122"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3.5" customHeight="1" s="844">
      <c r="A363" s="19" t="n"/>
      <c r="B363" s="19" t="n"/>
      <c r="C363" s="19" t="n"/>
      <c r="D363" s="19" t="n"/>
      <c r="E363" s="122"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3.5" customHeight="1" s="844">
      <c r="A364" s="19" t="n"/>
      <c r="B364" s="19" t="n"/>
      <c r="C364" s="19" t="n"/>
      <c r="D364" s="19" t="n"/>
      <c r="E364" s="122"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3.5" customHeight="1" s="844">
      <c r="A365" s="19" t="n"/>
      <c r="B365" s="19" t="n"/>
      <c r="C365" s="19" t="n"/>
      <c r="D365" s="19" t="n"/>
      <c r="E365" s="122"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3.5" customHeight="1" s="844">
      <c r="A366" s="19" t="n"/>
      <c r="B366" s="19" t="n"/>
      <c r="C366" s="19" t="n"/>
      <c r="D366" s="19" t="n"/>
      <c r="E366" s="122"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3.5" customHeight="1" s="844">
      <c r="A367" s="19" t="n"/>
      <c r="B367" s="19" t="n"/>
      <c r="C367" s="19" t="n"/>
      <c r="D367" s="19" t="n"/>
      <c r="E367" s="122"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3.5" customHeight="1" s="844">
      <c r="A368" s="19" t="n"/>
      <c r="B368" s="19" t="n"/>
      <c r="C368" s="19" t="n"/>
      <c r="D368" s="19" t="n"/>
      <c r="E368" s="122"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3.5" customHeight="1" s="844">
      <c r="A369" s="19" t="n"/>
      <c r="B369" s="19" t="n"/>
      <c r="C369" s="19" t="n"/>
      <c r="D369" s="19" t="n"/>
      <c r="E369" s="122"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3.5" customHeight="1" s="844">
      <c r="A370" s="19" t="n"/>
      <c r="B370" s="19" t="n"/>
      <c r="C370" s="19" t="n"/>
      <c r="D370" s="19" t="n"/>
      <c r="E370" s="122"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3.5" customHeight="1" s="844">
      <c r="A371" s="19" t="n"/>
      <c r="B371" s="19" t="n"/>
      <c r="C371" s="19" t="n"/>
      <c r="D371" s="19" t="n"/>
      <c r="E371" s="122"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3.5" customHeight="1" s="844">
      <c r="A372" s="19" t="n"/>
      <c r="B372" s="19" t="n"/>
      <c r="C372" s="19" t="n"/>
      <c r="D372" s="19" t="n"/>
      <c r="E372" s="122"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3.5" customHeight="1" s="844">
      <c r="A373" s="19" t="n"/>
      <c r="B373" s="19" t="n"/>
      <c r="C373" s="19" t="n"/>
      <c r="D373" s="19" t="n"/>
      <c r="E373" s="122"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3.5" customHeight="1" s="844">
      <c r="A374" s="19" t="n"/>
      <c r="B374" s="19" t="n"/>
      <c r="C374" s="19" t="n"/>
      <c r="D374" s="19" t="n"/>
      <c r="E374" s="122"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3.5" customHeight="1" s="844">
      <c r="A375" s="19" t="n"/>
      <c r="B375" s="19" t="n"/>
      <c r="C375" s="19" t="n"/>
      <c r="D375" s="19" t="n"/>
      <c r="E375" s="122"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3.5" customHeight="1" s="844">
      <c r="A376" s="19" t="n"/>
      <c r="B376" s="19" t="n"/>
      <c r="C376" s="19" t="n"/>
      <c r="D376" s="19" t="n"/>
      <c r="E376" s="122"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3.5" customHeight="1" s="844">
      <c r="A377" s="19" t="n"/>
      <c r="B377" s="19" t="n"/>
      <c r="C377" s="19" t="n"/>
      <c r="D377" s="19" t="n"/>
      <c r="E377" s="122"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3.5" customHeight="1" s="844">
      <c r="A378" s="19" t="n"/>
      <c r="B378" s="19" t="n"/>
      <c r="C378" s="19" t="n"/>
      <c r="D378" s="19" t="n"/>
      <c r="E378" s="122"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3.5" customHeight="1" s="844">
      <c r="A379" s="19" t="n"/>
      <c r="B379" s="19" t="n"/>
      <c r="C379" s="19" t="n"/>
      <c r="D379" s="19" t="n"/>
      <c r="E379" s="122"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3.5" customHeight="1" s="844">
      <c r="A380" s="19" t="n"/>
      <c r="B380" s="19" t="n"/>
      <c r="C380" s="19" t="n"/>
      <c r="D380" s="19" t="n"/>
      <c r="E380" s="122"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3.5" customHeight="1" s="844">
      <c r="A381" s="19" t="n"/>
      <c r="B381" s="19" t="n"/>
      <c r="C381" s="19" t="n"/>
      <c r="D381" s="19" t="n"/>
      <c r="E381" s="122"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3.5" customHeight="1" s="844">
      <c r="A382" s="19" t="n"/>
      <c r="B382" s="19" t="n"/>
      <c r="C382" s="19" t="n"/>
      <c r="D382" s="19" t="n"/>
      <c r="E382" s="122"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3.5" customHeight="1" s="844">
      <c r="A383" s="19" t="n"/>
      <c r="B383" s="19" t="n"/>
      <c r="C383" s="19" t="n"/>
      <c r="D383" s="19" t="n"/>
      <c r="E383" s="122"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3.5" customHeight="1" s="844">
      <c r="A384" s="19" t="n"/>
      <c r="B384" s="19" t="n"/>
      <c r="C384" s="19" t="n"/>
      <c r="D384" s="19" t="n"/>
      <c r="E384" s="122"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3.5" customHeight="1" s="844">
      <c r="A385" s="19" t="n"/>
      <c r="B385" s="19" t="n"/>
      <c r="C385" s="19" t="n"/>
      <c r="D385" s="19" t="n"/>
      <c r="E385" s="122"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3.5" customHeight="1" s="844">
      <c r="A386" s="19" t="n"/>
      <c r="B386" s="19" t="n"/>
      <c r="C386" s="19" t="n"/>
      <c r="D386" s="19" t="n"/>
      <c r="E386" s="122"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3.5" customHeight="1" s="844">
      <c r="A387" s="19" t="n"/>
      <c r="B387" s="19" t="n"/>
      <c r="C387" s="19" t="n"/>
      <c r="D387" s="19" t="n"/>
      <c r="E387" s="122"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3.5" customHeight="1" s="844">
      <c r="A388" s="19" t="n"/>
      <c r="B388" s="19" t="n"/>
      <c r="C388" s="19" t="n"/>
      <c r="D388" s="19" t="n"/>
      <c r="E388" s="122"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3.5" customHeight="1" s="844">
      <c r="A389" s="19" t="n"/>
      <c r="B389" s="19" t="n"/>
      <c r="C389" s="19" t="n"/>
      <c r="D389" s="19" t="n"/>
      <c r="E389" s="122"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3.5" customHeight="1" s="844">
      <c r="A390" s="19" t="n"/>
      <c r="B390" s="19" t="n"/>
      <c r="C390" s="19" t="n"/>
      <c r="D390" s="19" t="n"/>
      <c r="E390" s="122"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3.5" customHeight="1" s="844">
      <c r="A391" s="19" t="n"/>
      <c r="B391" s="19" t="n"/>
      <c r="C391" s="19" t="n"/>
      <c r="D391" s="19" t="n"/>
      <c r="E391" s="122"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3.5" customHeight="1" s="844">
      <c r="A392" s="19" t="n"/>
      <c r="B392" s="19" t="n"/>
      <c r="C392" s="19" t="n"/>
      <c r="D392" s="19" t="n"/>
      <c r="E392" s="122"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3.5" customHeight="1" s="844">
      <c r="A393" s="19" t="n"/>
      <c r="B393" s="19" t="n"/>
      <c r="C393" s="19" t="n"/>
      <c r="D393" s="19" t="n"/>
      <c r="E393" s="122"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3.5" customHeight="1" s="844">
      <c r="A394" s="19" t="n"/>
      <c r="B394" s="19" t="n"/>
      <c r="C394" s="19" t="n"/>
      <c r="D394" s="19" t="n"/>
      <c r="E394" s="122"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3.5" customHeight="1" s="844">
      <c r="A395" s="19" t="n"/>
      <c r="B395" s="19" t="n"/>
      <c r="C395" s="19" t="n"/>
      <c r="D395" s="19" t="n"/>
      <c r="E395" s="122"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3.5" customHeight="1" s="844">
      <c r="A396" s="19" t="n"/>
      <c r="B396" s="19" t="n"/>
      <c r="C396" s="19" t="n"/>
      <c r="D396" s="19" t="n"/>
      <c r="E396" s="122"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3.5" customHeight="1" s="844">
      <c r="A397" s="19" t="n"/>
      <c r="B397" s="19" t="n"/>
      <c r="C397" s="19" t="n"/>
      <c r="D397" s="19" t="n"/>
      <c r="E397" s="122"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3.5" customHeight="1" s="844">
      <c r="A398" s="19" t="n"/>
      <c r="B398" s="19" t="n"/>
      <c r="C398" s="19" t="n"/>
      <c r="D398" s="19" t="n"/>
      <c r="E398" s="122"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3.5" customHeight="1" s="844">
      <c r="A399" s="19" t="n"/>
      <c r="B399" s="19" t="n"/>
      <c r="C399" s="19" t="n"/>
      <c r="D399" s="19" t="n"/>
      <c r="E399" s="122"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3.5" customHeight="1" s="844">
      <c r="A400" s="19" t="n"/>
      <c r="B400" s="19" t="n"/>
      <c r="C400" s="19" t="n"/>
      <c r="D400" s="19" t="n"/>
      <c r="E400" s="122"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3.5" customHeight="1" s="844">
      <c r="A401" s="19" t="n"/>
      <c r="B401" s="19" t="n"/>
      <c r="C401" s="19" t="n"/>
      <c r="D401" s="19" t="n"/>
      <c r="E401" s="122"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3.5" customHeight="1" s="844">
      <c r="A402" s="19" t="n"/>
      <c r="B402" s="19" t="n"/>
      <c r="C402" s="19" t="n"/>
      <c r="D402" s="19" t="n"/>
      <c r="E402" s="122"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3.5" customHeight="1" s="844">
      <c r="A403" s="19" t="n"/>
      <c r="B403" s="19" t="n"/>
      <c r="C403" s="19" t="n"/>
      <c r="D403" s="19" t="n"/>
      <c r="E403" s="122"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3.5" customHeight="1" s="844">
      <c r="A404" s="19" t="n"/>
      <c r="B404" s="19" t="n"/>
      <c r="C404" s="19" t="n"/>
      <c r="D404" s="19" t="n"/>
      <c r="E404" s="122"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3.5" customHeight="1" s="844">
      <c r="A405" s="19" t="n"/>
      <c r="B405" s="19" t="n"/>
      <c r="C405" s="19" t="n"/>
      <c r="D405" s="19" t="n"/>
      <c r="E405" s="122"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3.5" customHeight="1" s="844">
      <c r="A406" s="19" t="n"/>
      <c r="B406" s="19" t="n"/>
      <c r="C406" s="19" t="n"/>
      <c r="D406" s="19" t="n"/>
      <c r="E406" s="122"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3.5" customHeight="1" s="844">
      <c r="A407" s="19" t="n"/>
      <c r="B407" s="19" t="n"/>
      <c r="C407" s="19" t="n"/>
      <c r="D407" s="19" t="n"/>
      <c r="E407" s="122"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3.5" customHeight="1" s="844">
      <c r="A408" s="19" t="n"/>
      <c r="B408" s="19" t="n"/>
      <c r="C408" s="19" t="n"/>
      <c r="D408" s="19" t="n"/>
      <c r="E408" s="122"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3.5" customHeight="1" s="844">
      <c r="A409" s="19" t="n"/>
      <c r="B409" s="19" t="n"/>
      <c r="C409" s="19" t="n"/>
      <c r="D409" s="19" t="n"/>
      <c r="E409" s="122"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3.5" customHeight="1" s="844">
      <c r="A410" s="19" t="n"/>
      <c r="B410" s="19" t="n"/>
      <c r="C410" s="19" t="n"/>
      <c r="D410" s="19" t="n"/>
      <c r="E410" s="122"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3.5" customHeight="1" s="844">
      <c r="A411" s="19" t="n"/>
      <c r="B411" s="19" t="n"/>
      <c r="C411" s="19" t="n"/>
      <c r="D411" s="19" t="n"/>
      <c r="E411" s="122"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3.5" customHeight="1" s="844">
      <c r="A412" s="19" t="n"/>
      <c r="B412" s="19" t="n"/>
      <c r="C412" s="19" t="n"/>
      <c r="D412" s="19" t="n"/>
      <c r="E412" s="122"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3.5" customHeight="1" s="844">
      <c r="A413" s="19" t="n"/>
      <c r="B413" s="19" t="n"/>
      <c r="C413" s="19" t="n"/>
      <c r="D413" s="19" t="n"/>
      <c r="E413" s="122"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3.5" customHeight="1" s="844">
      <c r="A414" s="19" t="n"/>
      <c r="B414" s="19" t="n"/>
      <c r="C414" s="19" t="n"/>
      <c r="D414" s="19" t="n"/>
      <c r="E414" s="122"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3.5" customHeight="1" s="844">
      <c r="A415" s="19" t="n"/>
      <c r="B415" s="19" t="n"/>
      <c r="C415" s="19" t="n"/>
      <c r="D415" s="19" t="n"/>
      <c r="E415" s="122"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3.5" customHeight="1" s="844">
      <c r="A416" s="19" t="n"/>
      <c r="B416" s="19" t="n"/>
      <c r="C416" s="19" t="n"/>
      <c r="D416" s="19" t="n"/>
      <c r="E416" s="122"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3.5" customHeight="1" s="844">
      <c r="A417" s="19" t="n"/>
      <c r="B417" s="19" t="n"/>
      <c r="C417" s="19" t="n"/>
      <c r="D417" s="19" t="n"/>
      <c r="E417" s="122"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3.5" customHeight="1" s="844">
      <c r="A418" s="19" t="n"/>
      <c r="B418" s="19" t="n"/>
      <c r="C418" s="19" t="n"/>
      <c r="D418" s="19" t="n"/>
      <c r="E418" s="122"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3.5" customHeight="1" s="844">
      <c r="A419" s="19" t="n"/>
      <c r="B419" s="19" t="n"/>
      <c r="C419" s="19" t="n"/>
      <c r="D419" s="19" t="n"/>
      <c r="E419" s="122"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3.5" customHeight="1" s="844">
      <c r="A420" s="19" t="n"/>
      <c r="B420" s="19" t="n"/>
      <c r="C420" s="19" t="n"/>
      <c r="D420" s="19" t="n"/>
      <c r="E420" s="122"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3.5" customHeight="1" s="844">
      <c r="A421" s="19" t="n"/>
      <c r="B421" s="19" t="n"/>
      <c r="C421" s="19" t="n"/>
      <c r="D421" s="19" t="n"/>
      <c r="E421" s="122"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3.5" customHeight="1" s="844">
      <c r="A422" s="19" t="n"/>
      <c r="B422" s="19" t="n"/>
      <c r="C422" s="19" t="n"/>
      <c r="D422" s="19" t="n"/>
      <c r="E422" s="122"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3.5" customHeight="1" s="844">
      <c r="A423" s="19" t="n"/>
      <c r="B423" s="19" t="n"/>
      <c r="C423" s="19" t="n"/>
      <c r="D423" s="19" t="n"/>
      <c r="E423" s="122"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3.5" customHeight="1" s="844">
      <c r="A424" s="19" t="n"/>
      <c r="B424" s="19" t="n"/>
      <c r="C424" s="19" t="n"/>
      <c r="D424" s="19" t="n"/>
      <c r="E424" s="122"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3.5" customHeight="1" s="844">
      <c r="A425" s="19" t="n"/>
      <c r="B425" s="19" t="n"/>
      <c r="C425" s="19" t="n"/>
      <c r="D425" s="19" t="n"/>
      <c r="E425" s="122"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3.5" customHeight="1" s="844">
      <c r="A426" s="19" t="n"/>
      <c r="B426" s="19" t="n"/>
      <c r="C426" s="19" t="n"/>
      <c r="D426" s="19" t="n"/>
      <c r="E426" s="122"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3.5" customHeight="1" s="844">
      <c r="A427" s="19" t="n"/>
      <c r="B427" s="19" t="n"/>
      <c r="C427" s="19" t="n"/>
      <c r="D427" s="19" t="n"/>
      <c r="E427" s="122"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3.5" customHeight="1" s="844">
      <c r="A428" s="19" t="n"/>
      <c r="B428" s="19" t="n"/>
      <c r="C428" s="19" t="n"/>
      <c r="D428" s="19" t="n"/>
      <c r="E428" s="122"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3.5" customHeight="1" s="844">
      <c r="A429" s="19" t="n"/>
      <c r="B429" s="19" t="n"/>
      <c r="C429" s="19" t="n"/>
      <c r="D429" s="19" t="n"/>
      <c r="E429" s="122"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3.5" customHeight="1" s="844">
      <c r="A430" s="19" t="n"/>
      <c r="B430" s="19" t="n"/>
      <c r="C430" s="19" t="n"/>
      <c r="D430" s="19" t="n"/>
      <c r="E430" s="122"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3.5" customHeight="1" s="844">
      <c r="A431" s="19" t="n"/>
      <c r="B431" s="19" t="n"/>
      <c r="C431" s="19" t="n"/>
      <c r="D431" s="19" t="n"/>
      <c r="E431" s="122"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3.5" customHeight="1" s="844">
      <c r="A432" s="19" t="n"/>
      <c r="B432" s="19" t="n"/>
      <c r="C432" s="19" t="n"/>
      <c r="D432" s="19" t="n"/>
      <c r="E432" s="122"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3.5" customHeight="1" s="844">
      <c r="A433" s="19" t="n"/>
      <c r="B433" s="19" t="n"/>
      <c r="C433" s="19" t="n"/>
      <c r="D433" s="19" t="n"/>
      <c r="E433" s="122"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3.5" customHeight="1" s="844">
      <c r="A434" s="19" t="n"/>
      <c r="B434" s="19" t="n"/>
      <c r="C434" s="19" t="n"/>
      <c r="D434" s="19" t="n"/>
      <c r="E434" s="122"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3.5" customHeight="1" s="844">
      <c r="A435" s="19" t="n"/>
      <c r="B435" s="19" t="n"/>
      <c r="C435" s="19" t="n"/>
      <c r="D435" s="19" t="n"/>
      <c r="E435" s="122"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3.5" customHeight="1" s="844">
      <c r="A436" s="19" t="n"/>
      <c r="B436" s="19" t="n"/>
      <c r="C436" s="19" t="n"/>
      <c r="D436" s="19" t="n"/>
      <c r="E436" s="122"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3.5" customHeight="1" s="844">
      <c r="A437" s="19" t="n"/>
      <c r="B437" s="19" t="n"/>
      <c r="C437" s="19" t="n"/>
      <c r="D437" s="19" t="n"/>
      <c r="E437" s="122"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3.5" customHeight="1" s="844">
      <c r="A438" s="19" t="n"/>
      <c r="B438" s="19" t="n"/>
      <c r="C438" s="19" t="n"/>
      <c r="D438" s="19" t="n"/>
      <c r="E438" s="122"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3.5" customHeight="1" s="844">
      <c r="A439" s="19" t="n"/>
      <c r="B439" s="19" t="n"/>
      <c r="C439" s="19" t="n"/>
      <c r="D439" s="19" t="n"/>
      <c r="E439" s="122"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3.5" customHeight="1" s="844">
      <c r="A440" s="19" t="n"/>
      <c r="B440" s="19" t="n"/>
      <c r="C440" s="19" t="n"/>
      <c r="D440" s="19" t="n"/>
      <c r="E440" s="122"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3.5" customHeight="1" s="844">
      <c r="A441" s="19" t="n"/>
      <c r="B441" s="19" t="n"/>
      <c r="C441" s="19" t="n"/>
      <c r="D441" s="19" t="n"/>
      <c r="E441" s="122"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3.5" customHeight="1" s="844">
      <c r="A442" s="19" t="n"/>
      <c r="B442" s="19" t="n"/>
      <c r="C442" s="19" t="n"/>
      <c r="D442" s="19" t="n"/>
      <c r="E442" s="122"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3.5" customHeight="1" s="844">
      <c r="A443" s="19" t="n"/>
      <c r="B443" s="19" t="n"/>
      <c r="C443" s="19" t="n"/>
      <c r="D443" s="19" t="n"/>
      <c r="E443" s="122"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3.5" customHeight="1" s="844">
      <c r="A444" s="19" t="n"/>
      <c r="B444" s="19" t="n"/>
      <c r="C444" s="19" t="n"/>
      <c r="D444" s="19" t="n"/>
      <c r="E444" s="122"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3.5" customHeight="1" s="844">
      <c r="A445" s="19" t="n"/>
      <c r="B445" s="19" t="n"/>
      <c r="C445" s="19" t="n"/>
      <c r="D445" s="19" t="n"/>
      <c r="E445" s="122"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3.5" customHeight="1" s="844">
      <c r="A446" s="19" t="n"/>
      <c r="B446" s="19" t="n"/>
      <c r="C446" s="19" t="n"/>
      <c r="D446" s="19" t="n"/>
      <c r="E446" s="122"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3.5" customHeight="1" s="844">
      <c r="A447" s="19" t="n"/>
      <c r="B447" s="19" t="n"/>
      <c r="C447" s="19" t="n"/>
      <c r="D447" s="19" t="n"/>
      <c r="E447" s="122"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3.5" customHeight="1" s="844">
      <c r="A448" s="19" t="n"/>
      <c r="B448" s="19" t="n"/>
      <c r="C448" s="19" t="n"/>
      <c r="D448" s="19" t="n"/>
      <c r="E448" s="122"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3.5" customHeight="1" s="844">
      <c r="A449" s="19" t="n"/>
      <c r="B449" s="19" t="n"/>
      <c r="C449" s="19" t="n"/>
      <c r="D449" s="19" t="n"/>
      <c r="E449" s="122"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3.5" customHeight="1" s="844">
      <c r="A450" s="19" t="n"/>
      <c r="B450" s="19" t="n"/>
      <c r="C450" s="19" t="n"/>
      <c r="D450" s="19" t="n"/>
      <c r="E450" s="122"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3.5" customHeight="1" s="844">
      <c r="A451" s="19" t="n"/>
      <c r="B451" s="19" t="n"/>
      <c r="C451" s="19" t="n"/>
      <c r="D451" s="19" t="n"/>
      <c r="E451" s="122"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3.5" customHeight="1" s="844">
      <c r="A452" s="19" t="n"/>
      <c r="B452" s="19" t="n"/>
      <c r="C452" s="19" t="n"/>
      <c r="D452" s="19" t="n"/>
      <c r="E452" s="122"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3.5" customHeight="1" s="844">
      <c r="A453" s="19" t="n"/>
      <c r="B453" s="19" t="n"/>
      <c r="C453" s="19" t="n"/>
      <c r="D453" s="19" t="n"/>
      <c r="E453" s="122"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3.5" customHeight="1" s="844">
      <c r="A454" s="19" t="n"/>
      <c r="B454" s="19" t="n"/>
      <c r="C454" s="19" t="n"/>
      <c r="D454" s="19" t="n"/>
      <c r="E454" s="122"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3.5" customHeight="1" s="844">
      <c r="A455" s="19" t="n"/>
      <c r="B455" s="19" t="n"/>
      <c r="C455" s="19" t="n"/>
      <c r="D455" s="19" t="n"/>
      <c r="E455" s="122"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3.5" customHeight="1" s="844">
      <c r="A456" s="19" t="n"/>
      <c r="B456" s="19" t="n"/>
      <c r="C456" s="19" t="n"/>
      <c r="D456" s="19" t="n"/>
      <c r="E456" s="122"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3.5" customHeight="1" s="844">
      <c r="A457" s="19" t="n"/>
      <c r="B457" s="19" t="n"/>
      <c r="C457" s="19" t="n"/>
      <c r="D457" s="19" t="n"/>
      <c r="E457" s="122"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3.5" customHeight="1" s="844">
      <c r="A458" s="19" t="n"/>
      <c r="B458" s="19" t="n"/>
      <c r="C458" s="19" t="n"/>
      <c r="D458" s="19" t="n"/>
      <c r="E458" s="122"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3.5" customHeight="1" s="844">
      <c r="A459" s="19" t="n"/>
      <c r="B459" s="19" t="n"/>
      <c r="C459" s="19" t="n"/>
      <c r="D459" s="19" t="n"/>
      <c r="E459" s="122"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3.5" customHeight="1" s="844">
      <c r="A460" s="19" t="n"/>
      <c r="B460" s="19" t="n"/>
      <c r="C460" s="19" t="n"/>
      <c r="D460" s="19" t="n"/>
      <c r="E460" s="122"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3.5" customHeight="1" s="844">
      <c r="A461" s="19" t="n"/>
      <c r="B461" s="19" t="n"/>
      <c r="C461" s="19" t="n"/>
      <c r="D461" s="19" t="n"/>
      <c r="E461" s="122"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3.5" customHeight="1" s="844">
      <c r="A462" s="19" t="n"/>
      <c r="B462" s="19" t="n"/>
      <c r="C462" s="19" t="n"/>
      <c r="D462" s="19" t="n"/>
      <c r="E462" s="122"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3.5" customHeight="1" s="844">
      <c r="A463" s="19" t="n"/>
      <c r="B463" s="19" t="n"/>
      <c r="C463" s="19" t="n"/>
      <c r="D463" s="19" t="n"/>
      <c r="E463" s="122"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3.5" customHeight="1" s="844">
      <c r="A464" s="19" t="n"/>
      <c r="B464" s="19" t="n"/>
      <c r="C464" s="19" t="n"/>
      <c r="D464" s="19" t="n"/>
      <c r="E464" s="122"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3.5" customHeight="1" s="844">
      <c r="A465" s="19" t="n"/>
      <c r="B465" s="19" t="n"/>
      <c r="C465" s="19" t="n"/>
      <c r="D465" s="19" t="n"/>
      <c r="E465" s="122"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3.5" customHeight="1" s="844">
      <c r="A466" s="19" t="n"/>
      <c r="B466" s="19" t="n"/>
      <c r="C466" s="19" t="n"/>
      <c r="D466" s="19" t="n"/>
      <c r="E466" s="122"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3.5" customHeight="1" s="844">
      <c r="A467" s="19" t="n"/>
      <c r="B467" s="19" t="n"/>
      <c r="C467" s="19" t="n"/>
      <c r="D467" s="19" t="n"/>
      <c r="E467" s="122"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3.5" customHeight="1" s="844">
      <c r="A468" s="19" t="n"/>
      <c r="B468" s="19" t="n"/>
      <c r="C468" s="19" t="n"/>
      <c r="D468" s="19" t="n"/>
      <c r="E468" s="122"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3.5" customHeight="1" s="844">
      <c r="A469" s="19" t="n"/>
      <c r="B469" s="19" t="n"/>
      <c r="C469" s="19" t="n"/>
      <c r="D469" s="19" t="n"/>
      <c r="E469" s="122"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3.5" customHeight="1" s="844">
      <c r="A470" s="19" t="n"/>
      <c r="B470" s="19" t="n"/>
      <c r="C470" s="19" t="n"/>
      <c r="D470" s="19" t="n"/>
      <c r="E470" s="122"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3.5" customHeight="1" s="844">
      <c r="A471" s="19" t="n"/>
      <c r="B471" s="19" t="n"/>
      <c r="C471" s="19" t="n"/>
      <c r="D471" s="19" t="n"/>
      <c r="E471" s="122"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3.5" customHeight="1" s="844">
      <c r="A472" s="19" t="n"/>
      <c r="B472" s="19" t="n"/>
      <c r="C472" s="19" t="n"/>
      <c r="D472" s="19" t="n"/>
      <c r="E472" s="122"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3.5" customHeight="1" s="844">
      <c r="A473" s="19" t="n"/>
      <c r="B473" s="19" t="n"/>
      <c r="C473" s="19" t="n"/>
      <c r="D473" s="19" t="n"/>
      <c r="E473" s="122"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3.5" customHeight="1" s="844">
      <c r="A474" s="19" t="n"/>
      <c r="B474" s="19" t="n"/>
      <c r="C474" s="19" t="n"/>
      <c r="D474" s="19" t="n"/>
      <c r="E474" s="122"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3.5" customHeight="1" s="844">
      <c r="A475" s="19" t="n"/>
      <c r="B475" s="19" t="n"/>
      <c r="C475" s="19" t="n"/>
      <c r="D475" s="19" t="n"/>
      <c r="E475" s="122"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3.5" customHeight="1" s="844">
      <c r="A476" s="19" t="n"/>
      <c r="B476" s="19" t="n"/>
      <c r="C476" s="19" t="n"/>
      <c r="D476" s="19" t="n"/>
      <c r="E476" s="122"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3.5" customHeight="1" s="844">
      <c r="A477" s="19" t="n"/>
      <c r="B477" s="19" t="n"/>
      <c r="C477" s="19" t="n"/>
      <c r="D477" s="19" t="n"/>
      <c r="E477" s="122"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3.5" customHeight="1" s="844">
      <c r="A478" s="19" t="n"/>
      <c r="B478" s="19" t="n"/>
      <c r="C478" s="19" t="n"/>
      <c r="D478" s="19" t="n"/>
      <c r="E478" s="122"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3.5" customHeight="1" s="844">
      <c r="A479" s="19" t="n"/>
      <c r="B479" s="19" t="n"/>
      <c r="C479" s="19" t="n"/>
      <c r="D479" s="19" t="n"/>
      <c r="E479" s="122"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3.5" customHeight="1" s="844">
      <c r="A480" s="19" t="n"/>
      <c r="B480" s="19" t="n"/>
      <c r="C480" s="19" t="n"/>
      <c r="D480" s="19" t="n"/>
      <c r="E480" s="122"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3.5" customHeight="1" s="844">
      <c r="A481" s="19" t="n"/>
      <c r="B481" s="19" t="n"/>
      <c r="C481" s="19" t="n"/>
      <c r="D481" s="19" t="n"/>
      <c r="E481" s="122"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3.5" customHeight="1" s="844">
      <c r="A482" s="19" t="n"/>
      <c r="B482" s="19" t="n"/>
      <c r="C482" s="19" t="n"/>
      <c r="D482" s="19" t="n"/>
      <c r="E482" s="122"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3.5" customHeight="1" s="844">
      <c r="A483" s="19" t="n"/>
      <c r="B483" s="19" t="n"/>
      <c r="C483" s="19" t="n"/>
      <c r="D483" s="19" t="n"/>
      <c r="E483" s="122"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3.5" customHeight="1" s="844">
      <c r="A484" s="19" t="n"/>
      <c r="B484" s="19" t="n"/>
      <c r="C484" s="19" t="n"/>
      <c r="D484" s="19" t="n"/>
      <c r="E484" s="122"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3.5" customHeight="1" s="844">
      <c r="A485" s="19" t="n"/>
      <c r="B485" s="19" t="n"/>
      <c r="C485" s="19" t="n"/>
      <c r="D485" s="19" t="n"/>
      <c r="E485" s="122"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3.5" customHeight="1" s="844">
      <c r="A486" s="19" t="n"/>
      <c r="B486" s="19" t="n"/>
      <c r="C486" s="19" t="n"/>
      <c r="D486" s="19" t="n"/>
      <c r="E486" s="122"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3.5" customHeight="1" s="844">
      <c r="A487" s="19" t="n"/>
      <c r="B487" s="19" t="n"/>
      <c r="C487" s="19" t="n"/>
      <c r="D487" s="19" t="n"/>
      <c r="E487" s="122"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3.5" customHeight="1" s="844">
      <c r="A488" s="19" t="n"/>
      <c r="B488" s="19" t="n"/>
      <c r="C488" s="19" t="n"/>
      <c r="D488" s="19" t="n"/>
      <c r="E488" s="122"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3.5" customHeight="1" s="844">
      <c r="A489" s="19" t="n"/>
      <c r="B489" s="19" t="n"/>
      <c r="C489" s="19" t="n"/>
      <c r="D489" s="19" t="n"/>
      <c r="E489" s="122"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3.5" customHeight="1" s="844">
      <c r="A490" s="19" t="n"/>
      <c r="B490" s="19" t="n"/>
      <c r="C490" s="19" t="n"/>
      <c r="D490" s="19" t="n"/>
      <c r="E490" s="122"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3.5" customHeight="1" s="844">
      <c r="A491" s="19" t="n"/>
      <c r="B491" s="19" t="n"/>
      <c r="C491" s="19" t="n"/>
      <c r="D491" s="19" t="n"/>
      <c r="E491" s="122"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3.5" customHeight="1" s="844">
      <c r="A492" s="19" t="n"/>
      <c r="B492" s="19" t="n"/>
      <c r="C492" s="19" t="n"/>
      <c r="D492" s="19" t="n"/>
      <c r="E492" s="122"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3.5" customHeight="1" s="844">
      <c r="A493" s="19" t="n"/>
      <c r="B493" s="19" t="n"/>
      <c r="C493" s="19" t="n"/>
      <c r="D493" s="19" t="n"/>
      <c r="E493" s="122"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3.5" customHeight="1" s="844">
      <c r="A494" s="19" t="n"/>
      <c r="B494" s="19" t="n"/>
      <c r="C494" s="19" t="n"/>
      <c r="D494" s="19" t="n"/>
      <c r="E494" s="122"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3.5" customHeight="1" s="844">
      <c r="A495" s="19" t="n"/>
      <c r="B495" s="19" t="n"/>
      <c r="C495" s="19" t="n"/>
      <c r="D495" s="19" t="n"/>
      <c r="E495" s="122"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3.5" customHeight="1" s="844">
      <c r="A496" s="19" t="n"/>
      <c r="B496" s="19" t="n"/>
      <c r="C496" s="19" t="n"/>
      <c r="D496" s="19" t="n"/>
      <c r="E496" s="122"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3.5" customHeight="1" s="844">
      <c r="A497" s="19" t="n"/>
      <c r="B497" s="19" t="n"/>
      <c r="C497" s="19" t="n"/>
      <c r="D497" s="19" t="n"/>
      <c r="E497" s="122"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3.5" customHeight="1" s="844">
      <c r="A498" s="19" t="n"/>
      <c r="B498" s="19" t="n"/>
      <c r="C498" s="19" t="n"/>
      <c r="D498" s="19" t="n"/>
      <c r="E498" s="122"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3.5" customHeight="1" s="844">
      <c r="A499" s="19" t="n"/>
      <c r="B499" s="19" t="n"/>
      <c r="C499" s="19" t="n"/>
      <c r="D499" s="19" t="n"/>
      <c r="E499" s="122"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3.5" customHeight="1" s="844">
      <c r="A500" s="19" t="n"/>
      <c r="B500" s="19" t="n"/>
      <c r="C500" s="19" t="n"/>
      <c r="D500" s="19" t="n"/>
      <c r="E500" s="122"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3.5" customHeight="1" s="844">
      <c r="A501" s="19" t="n"/>
      <c r="B501" s="19" t="n"/>
      <c r="C501" s="19" t="n"/>
      <c r="D501" s="19" t="n"/>
      <c r="E501" s="122"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3.5" customHeight="1" s="844">
      <c r="A502" s="19" t="n"/>
      <c r="B502" s="19" t="n"/>
      <c r="C502" s="19" t="n"/>
      <c r="D502" s="19" t="n"/>
      <c r="E502" s="122"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3.5" customHeight="1" s="844">
      <c r="A503" s="19" t="n"/>
      <c r="B503" s="19" t="n"/>
      <c r="C503" s="19" t="n"/>
      <c r="D503" s="19" t="n"/>
      <c r="E503" s="122"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3.5" customHeight="1" s="844">
      <c r="A504" s="19" t="n"/>
      <c r="B504" s="19" t="n"/>
      <c r="C504" s="19" t="n"/>
      <c r="D504" s="19" t="n"/>
      <c r="E504" s="122"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3.5" customHeight="1" s="844">
      <c r="A505" s="19" t="n"/>
      <c r="B505" s="19" t="n"/>
      <c r="C505" s="19" t="n"/>
      <c r="D505" s="19" t="n"/>
      <c r="E505" s="122"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3.5" customHeight="1" s="844">
      <c r="A506" s="19" t="n"/>
      <c r="B506" s="19" t="n"/>
      <c r="C506" s="19" t="n"/>
      <c r="D506" s="19" t="n"/>
      <c r="E506" s="122"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3.5" customHeight="1" s="844">
      <c r="A507" s="19" t="n"/>
      <c r="B507" s="19" t="n"/>
      <c r="C507" s="19" t="n"/>
      <c r="D507" s="19" t="n"/>
      <c r="E507" s="122"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3.5" customHeight="1" s="844">
      <c r="A508" s="19" t="n"/>
      <c r="B508" s="19" t="n"/>
      <c r="C508" s="19" t="n"/>
      <c r="D508" s="19" t="n"/>
      <c r="E508" s="122"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3.5" customHeight="1" s="844">
      <c r="A509" s="19" t="n"/>
      <c r="B509" s="19" t="n"/>
      <c r="C509" s="19" t="n"/>
      <c r="D509" s="19" t="n"/>
      <c r="E509" s="122"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3.5" customHeight="1" s="844">
      <c r="A510" s="19" t="n"/>
      <c r="B510" s="19" t="n"/>
      <c r="C510" s="19" t="n"/>
      <c r="D510" s="19" t="n"/>
      <c r="E510" s="122"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3.5" customHeight="1" s="844">
      <c r="A511" s="19" t="n"/>
      <c r="B511" s="19" t="n"/>
      <c r="C511" s="19" t="n"/>
      <c r="D511" s="19" t="n"/>
      <c r="E511" s="122"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3.5" customHeight="1" s="844">
      <c r="A512" s="19" t="n"/>
      <c r="B512" s="19" t="n"/>
      <c r="C512" s="19" t="n"/>
      <c r="D512" s="19" t="n"/>
      <c r="E512" s="122"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3.5" customHeight="1" s="844">
      <c r="A513" s="19" t="n"/>
      <c r="B513" s="19" t="n"/>
      <c r="C513" s="19" t="n"/>
      <c r="D513" s="19" t="n"/>
      <c r="E513" s="122"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3.5" customHeight="1" s="844">
      <c r="A514" s="19" t="n"/>
      <c r="B514" s="19" t="n"/>
      <c r="C514" s="19" t="n"/>
      <c r="D514" s="19" t="n"/>
      <c r="E514" s="122"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3.5" customHeight="1" s="844">
      <c r="A515" s="19" t="n"/>
      <c r="B515" s="19" t="n"/>
      <c r="C515" s="19" t="n"/>
      <c r="D515" s="19" t="n"/>
      <c r="E515" s="122"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3.5" customHeight="1" s="844">
      <c r="A516" s="19" t="n"/>
      <c r="B516" s="19" t="n"/>
      <c r="C516" s="19" t="n"/>
      <c r="D516" s="19" t="n"/>
      <c r="E516" s="122"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3.5" customHeight="1" s="844">
      <c r="A517" s="19" t="n"/>
      <c r="B517" s="19" t="n"/>
      <c r="C517" s="19" t="n"/>
      <c r="D517" s="19" t="n"/>
      <c r="E517" s="122"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3.5" customHeight="1" s="844">
      <c r="A518" s="19" t="n"/>
      <c r="B518" s="19" t="n"/>
      <c r="C518" s="19" t="n"/>
      <c r="D518" s="19" t="n"/>
      <c r="E518" s="122"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3.5" customHeight="1" s="844">
      <c r="A519" s="19" t="n"/>
      <c r="B519" s="19" t="n"/>
      <c r="C519" s="19" t="n"/>
      <c r="D519" s="19" t="n"/>
      <c r="E519" s="122"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3.5" customHeight="1" s="844">
      <c r="A520" s="19" t="n"/>
      <c r="B520" s="19" t="n"/>
      <c r="C520" s="19" t="n"/>
      <c r="D520" s="19" t="n"/>
      <c r="E520" s="122"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3.5" customHeight="1" s="844">
      <c r="A521" s="19" t="n"/>
      <c r="B521" s="19" t="n"/>
      <c r="C521" s="19" t="n"/>
      <c r="D521" s="19" t="n"/>
      <c r="E521" s="122"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3.5" customHeight="1" s="844">
      <c r="A522" s="19" t="n"/>
      <c r="B522" s="19" t="n"/>
      <c r="C522" s="19" t="n"/>
      <c r="D522" s="19" t="n"/>
      <c r="E522" s="122"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3.5" customHeight="1" s="844">
      <c r="A523" s="19" t="n"/>
      <c r="B523" s="19" t="n"/>
      <c r="C523" s="19" t="n"/>
      <c r="D523" s="19" t="n"/>
      <c r="E523" s="122"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3.5" customHeight="1" s="844">
      <c r="A524" s="19" t="n"/>
      <c r="B524" s="19" t="n"/>
      <c r="C524" s="19" t="n"/>
      <c r="D524" s="19" t="n"/>
      <c r="E524" s="122"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3.5" customHeight="1" s="844">
      <c r="A525" s="19" t="n"/>
      <c r="B525" s="19" t="n"/>
      <c r="C525" s="19" t="n"/>
      <c r="D525" s="19" t="n"/>
      <c r="E525" s="122"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3.5" customHeight="1" s="844">
      <c r="A526" s="19" t="n"/>
      <c r="B526" s="19" t="n"/>
      <c r="C526" s="19" t="n"/>
      <c r="D526" s="19" t="n"/>
      <c r="E526" s="122"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3.5" customHeight="1" s="844">
      <c r="A527" s="19" t="n"/>
      <c r="B527" s="19" t="n"/>
      <c r="C527" s="19" t="n"/>
      <c r="D527" s="19" t="n"/>
      <c r="E527" s="122"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3.5" customHeight="1" s="844">
      <c r="A528" s="19" t="n"/>
      <c r="B528" s="19" t="n"/>
      <c r="C528" s="19" t="n"/>
      <c r="D528" s="19" t="n"/>
      <c r="E528" s="122"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3.5" customHeight="1" s="844">
      <c r="A529" s="19" t="n"/>
      <c r="B529" s="19" t="n"/>
      <c r="C529" s="19" t="n"/>
      <c r="D529" s="19" t="n"/>
      <c r="E529" s="122"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3.5" customHeight="1" s="844">
      <c r="A530" s="19" t="n"/>
      <c r="B530" s="19" t="n"/>
      <c r="C530" s="19" t="n"/>
      <c r="D530" s="19" t="n"/>
      <c r="E530" s="122"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3.5" customHeight="1" s="844">
      <c r="A531" s="19" t="n"/>
      <c r="B531" s="19" t="n"/>
      <c r="C531" s="19" t="n"/>
      <c r="D531" s="19" t="n"/>
      <c r="E531" s="122"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3.5" customHeight="1" s="844">
      <c r="A532" s="19" t="n"/>
      <c r="B532" s="19" t="n"/>
      <c r="C532" s="19" t="n"/>
      <c r="D532" s="19" t="n"/>
      <c r="E532" s="122"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3.5" customHeight="1" s="844">
      <c r="A533" s="19" t="n"/>
      <c r="B533" s="19" t="n"/>
      <c r="C533" s="19" t="n"/>
      <c r="D533" s="19" t="n"/>
      <c r="E533" s="122"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3.5" customHeight="1" s="844">
      <c r="A534" s="19" t="n"/>
      <c r="B534" s="19" t="n"/>
      <c r="C534" s="19" t="n"/>
      <c r="D534" s="19" t="n"/>
      <c r="E534" s="122"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3.5" customHeight="1" s="844">
      <c r="A535" s="19" t="n"/>
      <c r="B535" s="19" t="n"/>
      <c r="C535" s="19" t="n"/>
      <c r="D535" s="19" t="n"/>
      <c r="E535" s="122"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3.5" customHeight="1" s="844">
      <c r="A536" s="19" t="n"/>
      <c r="B536" s="19" t="n"/>
      <c r="C536" s="19" t="n"/>
      <c r="D536" s="19" t="n"/>
      <c r="E536" s="122"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3.5" customHeight="1" s="844">
      <c r="A537" s="19" t="n"/>
      <c r="B537" s="19" t="n"/>
      <c r="C537" s="19" t="n"/>
      <c r="D537" s="19" t="n"/>
      <c r="E537" s="122"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3.5" customHeight="1" s="844">
      <c r="A538" s="19" t="n"/>
      <c r="B538" s="19" t="n"/>
      <c r="C538" s="19" t="n"/>
      <c r="D538" s="19" t="n"/>
      <c r="E538" s="122"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3.5" customHeight="1" s="844">
      <c r="A539" s="19" t="n"/>
      <c r="B539" s="19" t="n"/>
      <c r="C539" s="19" t="n"/>
      <c r="D539" s="19" t="n"/>
      <c r="E539" s="122"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3.5" customHeight="1" s="844">
      <c r="A540" s="19" t="n"/>
      <c r="B540" s="19" t="n"/>
      <c r="C540" s="19" t="n"/>
      <c r="D540" s="19" t="n"/>
      <c r="E540" s="122"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3.5" customHeight="1" s="844">
      <c r="A541" s="19" t="n"/>
      <c r="B541" s="19" t="n"/>
      <c r="C541" s="19" t="n"/>
      <c r="D541" s="19" t="n"/>
      <c r="E541" s="122"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3.5" customHeight="1" s="844">
      <c r="A542" s="19" t="n"/>
      <c r="B542" s="19" t="n"/>
      <c r="C542" s="19" t="n"/>
      <c r="D542" s="19" t="n"/>
      <c r="E542" s="122"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3.5" customHeight="1" s="844">
      <c r="A543" s="19" t="n"/>
      <c r="B543" s="19" t="n"/>
      <c r="C543" s="19" t="n"/>
      <c r="D543" s="19" t="n"/>
      <c r="E543" s="122"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3.5" customHeight="1" s="844">
      <c r="A544" s="19" t="n"/>
      <c r="B544" s="19" t="n"/>
      <c r="C544" s="19" t="n"/>
      <c r="D544" s="19" t="n"/>
      <c r="E544" s="122"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3.5" customHeight="1" s="844">
      <c r="A545" s="19" t="n"/>
      <c r="B545" s="19" t="n"/>
      <c r="C545" s="19" t="n"/>
      <c r="D545" s="19" t="n"/>
      <c r="E545" s="122"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3.5" customHeight="1" s="844">
      <c r="A546" s="19" t="n"/>
      <c r="B546" s="19" t="n"/>
      <c r="C546" s="19" t="n"/>
      <c r="D546" s="19" t="n"/>
      <c r="E546" s="122"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3.5" customHeight="1" s="844">
      <c r="A547" s="19" t="n"/>
      <c r="B547" s="19" t="n"/>
      <c r="C547" s="19" t="n"/>
      <c r="D547" s="19" t="n"/>
      <c r="E547" s="122"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3.5" customHeight="1" s="844">
      <c r="A548" s="19" t="n"/>
      <c r="B548" s="19" t="n"/>
      <c r="C548" s="19" t="n"/>
      <c r="D548" s="19" t="n"/>
      <c r="E548" s="122"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3.5" customHeight="1" s="844">
      <c r="A549" s="19" t="n"/>
      <c r="B549" s="19" t="n"/>
      <c r="C549" s="19" t="n"/>
      <c r="D549" s="19" t="n"/>
      <c r="E549" s="122"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3.5" customHeight="1" s="844">
      <c r="A550" s="19" t="n"/>
      <c r="B550" s="19" t="n"/>
      <c r="C550" s="19" t="n"/>
      <c r="D550" s="19" t="n"/>
      <c r="E550" s="122"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3.5" customHeight="1" s="844">
      <c r="A551" s="19" t="n"/>
      <c r="B551" s="19" t="n"/>
      <c r="C551" s="19" t="n"/>
      <c r="D551" s="19" t="n"/>
      <c r="E551" s="122"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3.5" customHeight="1" s="844">
      <c r="A552" s="19" t="n"/>
      <c r="B552" s="19" t="n"/>
      <c r="C552" s="19" t="n"/>
      <c r="D552" s="19" t="n"/>
      <c r="E552" s="122"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3.5" customHeight="1" s="844">
      <c r="A553" s="19" t="n"/>
      <c r="B553" s="19" t="n"/>
      <c r="C553" s="19" t="n"/>
      <c r="D553" s="19" t="n"/>
      <c r="E553" s="122"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3.5" customHeight="1" s="844">
      <c r="A554" s="19" t="n"/>
      <c r="B554" s="19" t="n"/>
      <c r="C554" s="19" t="n"/>
      <c r="D554" s="19" t="n"/>
      <c r="E554" s="122"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3.5" customHeight="1" s="844">
      <c r="A555" s="19" t="n"/>
      <c r="B555" s="19" t="n"/>
      <c r="C555" s="19" t="n"/>
      <c r="D555" s="19" t="n"/>
      <c r="E555" s="122"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3.5" customHeight="1" s="844">
      <c r="A556" s="19" t="n"/>
      <c r="B556" s="19" t="n"/>
      <c r="C556" s="19" t="n"/>
      <c r="D556" s="19" t="n"/>
      <c r="E556" s="122"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3.5" customHeight="1" s="844">
      <c r="A557" s="19" t="n"/>
      <c r="B557" s="19" t="n"/>
      <c r="C557" s="19" t="n"/>
      <c r="D557" s="19" t="n"/>
      <c r="E557" s="122"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3.5" customHeight="1" s="844">
      <c r="A558" s="19" t="n"/>
      <c r="B558" s="19" t="n"/>
      <c r="C558" s="19" t="n"/>
      <c r="D558" s="19" t="n"/>
      <c r="E558" s="122"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3.5" customHeight="1" s="844">
      <c r="A559" s="19" t="n"/>
      <c r="B559" s="19" t="n"/>
      <c r="C559" s="19" t="n"/>
      <c r="D559" s="19" t="n"/>
      <c r="E559" s="122"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3.5" customHeight="1" s="844">
      <c r="A560" s="19" t="n"/>
      <c r="B560" s="19" t="n"/>
      <c r="C560" s="19" t="n"/>
      <c r="D560" s="19" t="n"/>
      <c r="E560" s="122"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3.5" customHeight="1" s="844">
      <c r="A561" s="19" t="n"/>
      <c r="B561" s="19" t="n"/>
      <c r="C561" s="19" t="n"/>
      <c r="D561" s="19" t="n"/>
      <c r="E561" s="122"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3.5" customHeight="1" s="844">
      <c r="A562" s="19" t="n"/>
      <c r="B562" s="19" t="n"/>
      <c r="C562" s="19" t="n"/>
      <c r="D562" s="19" t="n"/>
      <c r="E562" s="122"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3.5" customHeight="1" s="844">
      <c r="A563" s="19" t="n"/>
      <c r="B563" s="19" t="n"/>
      <c r="C563" s="19" t="n"/>
      <c r="D563" s="19" t="n"/>
      <c r="E563" s="122"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3.5" customHeight="1" s="844">
      <c r="A564" s="19" t="n"/>
      <c r="B564" s="19" t="n"/>
      <c r="C564" s="19" t="n"/>
      <c r="D564" s="19" t="n"/>
      <c r="E564" s="122"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3.5" customHeight="1" s="844">
      <c r="A565" s="19" t="n"/>
      <c r="B565" s="19" t="n"/>
      <c r="C565" s="19" t="n"/>
      <c r="D565" s="19" t="n"/>
      <c r="E565" s="122"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3.5" customHeight="1" s="844">
      <c r="A566" s="19" t="n"/>
      <c r="B566" s="19" t="n"/>
      <c r="C566" s="19" t="n"/>
      <c r="D566" s="19" t="n"/>
      <c r="E566" s="122"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3.5" customHeight="1" s="844">
      <c r="A567" s="19" t="n"/>
      <c r="B567" s="19" t="n"/>
      <c r="C567" s="19" t="n"/>
      <c r="D567" s="19" t="n"/>
      <c r="E567" s="122"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3.5" customHeight="1" s="844">
      <c r="A568" s="19" t="n"/>
      <c r="B568" s="19" t="n"/>
      <c r="C568" s="19" t="n"/>
      <c r="D568" s="19" t="n"/>
      <c r="E568" s="122"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3.5" customHeight="1" s="844">
      <c r="A569" s="19" t="n"/>
      <c r="B569" s="19" t="n"/>
      <c r="C569" s="19" t="n"/>
      <c r="D569" s="19" t="n"/>
      <c r="E569" s="122"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3.5" customHeight="1" s="844">
      <c r="A570" s="19" t="n"/>
      <c r="B570" s="19" t="n"/>
      <c r="C570" s="19" t="n"/>
      <c r="D570" s="19" t="n"/>
      <c r="E570" s="122"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3.5" customHeight="1" s="844">
      <c r="A571" s="19" t="n"/>
      <c r="B571" s="19" t="n"/>
      <c r="C571" s="19" t="n"/>
      <c r="D571" s="19" t="n"/>
      <c r="E571" s="122"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3.5" customHeight="1" s="844">
      <c r="A572" s="19" t="n"/>
      <c r="B572" s="19" t="n"/>
      <c r="C572" s="19" t="n"/>
      <c r="D572" s="19" t="n"/>
      <c r="E572" s="122"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3.5" customHeight="1" s="844">
      <c r="A573" s="19" t="n"/>
      <c r="B573" s="19" t="n"/>
      <c r="C573" s="19" t="n"/>
      <c r="D573" s="19" t="n"/>
      <c r="E573" s="122"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3.5" customHeight="1" s="844">
      <c r="A574" s="19" t="n"/>
      <c r="B574" s="19" t="n"/>
      <c r="C574" s="19" t="n"/>
      <c r="D574" s="19" t="n"/>
      <c r="E574" s="122"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3.5" customHeight="1" s="844">
      <c r="A575" s="19" t="n"/>
      <c r="B575" s="19" t="n"/>
      <c r="C575" s="19" t="n"/>
      <c r="D575" s="19" t="n"/>
      <c r="E575" s="122"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3.5" customHeight="1" s="844">
      <c r="A576" s="19" t="n"/>
      <c r="B576" s="19" t="n"/>
      <c r="C576" s="19" t="n"/>
      <c r="D576" s="19" t="n"/>
      <c r="E576" s="122"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3.5" customHeight="1" s="844">
      <c r="A577" s="19" t="n"/>
      <c r="B577" s="19" t="n"/>
      <c r="C577" s="19" t="n"/>
      <c r="D577" s="19" t="n"/>
      <c r="E577" s="122"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3.5" customHeight="1" s="844">
      <c r="A578" s="19" t="n"/>
      <c r="B578" s="19" t="n"/>
      <c r="C578" s="19" t="n"/>
      <c r="D578" s="19" t="n"/>
      <c r="E578" s="122"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3.5" customHeight="1" s="844">
      <c r="A579" s="19" t="n"/>
      <c r="B579" s="19" t="n"/>
      <c r="C579" s="19" t="n"/>
      <c r="D579" s="19" t="n"/>
      <c r="E579" s="122"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3.5" customHeight="1" s="844">
      <c r="A580" s="19" t="n"/>
      <c r="B580" s="19" t="n"/>
      <c r="C580" s="19" t="n"/>
      <c r="D580" s="19" t="n"/>
      <c r="E580" s="122"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3.5" customHeight="1" s="844">
      <c r="A581" s="19" t="n"/>
      <c r="B581" s="19" t="n"/>
      <c r="C581" s="19" t="n"/>
      <c r="D581" s="19" t="n"/>
      <c r="E581" s="122"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3.5" customHeight="1" s="844">
      <c r="A582" s="19" t="n"/>
      <c r="B582" s="19" t="n"/>
      <c r="C582" s="19" t="n"/>
      <c r="D582" s="19" t="n"/>
      <c r="E582" s="122"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3.5" customHeight="1" s="844">
      <c r="A583" s="19" t="n"/>
      <c r="B583" s="19" t="n"/>
      <c r="C583" s="19" t="n"/>
      <c r="D583" s="19" t="n"/>
      <c r="E583" s="122"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3.5" customHeight="1" s="844">
      <c r="A584" s="19" t="n"/>
      <c r="B584" s="19" t="n"/>
      <c r="C584" s="19" t="n"/>
      <c r="D584" s="19" t="n"/>
      <c r="E584" s="122"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3.5" customHeight="1" s="844">
      <c r="A585" s="19" t="n"/>
      <c r="B585" s="19" t="n"/>
      <c r="C585" s="19" t="n"/>
      <c r="D585" s="19" t="n"/>
      <c r="E585" s="122"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3.5" customHeight="1" s="844">
      <c r="A586" s="19" t="n"/>
      <c r="B586" s="19" t="n"/>
      <c r="C586" s="19" t="n"/>
      <c r="D586" s="19" t="n"/>
      <c r="E586" s="122"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3.5" customHeight="1" s="844">
      <c r="A587" s="19" t="n"/>
      <c r="B587" s="19" t="n"/>
      <c r="C587" s="19" t="n"/>
      <c r="D587" s="19" t="n"/>
      <c r="E587" s="122"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3.5" customHeight="1" s="844">
      <c r="A588" s="19" t="n"/>
      <c r="B588" s="19" t="n"/>
      <c r="C588" s="19" t="n"/>
      <c r="D588" s="19" t="n"/>
      <c r="E588" s="122"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3.5" customHeight="1" s="844">
      <c r="A589" s="19" t="n"/>
      <c r="B589" s="19" t="n"/>
      <c r="C589" s="19" t="n"/>
      <c r="D589" s="19" t="n"/>
      <c r="E589" s="122"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3.5" customHeight="1" s="844">
      <c r="A590" s="19" t="n"/>
      <c r="B590" s="19" t="n"/>
      <c r="C590" s="19" t="n"/>
      <c r="D590" s="19" t="n"/>
      <c r="E590" s="122"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3.5" customHeight="1" s="844">
      <c r="A591" s="19" t="n"/>
      <c r="B591" s="19" t="n"/>
      <c r="C591" s="19" t="n"/>
      <c r="D591" s="19" t="n"/>
      <c r="E591" s="122"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3.5" customHeight="1" s="844">
      <c r="A592" s="19" t="n"/>
      <c r="B592" s="19" t="n"/>
      <c r="C592" s="19" t="n"/>
      <c r="D592" s="19" t="n"/>
      <c r="E592" s="122"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3.5" customHeight="1" s="844">
      <c r="A593" s="19" t="n"/>
      <c r="B593" s="19" t="n"/>
      <c r="C593" s="19" t="n"/>
      <c r="D593" s="19" t="n"/>
      <c r="E593" s="122"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3.5" customHeight="1" s="844">
      <c r="A594" s="19" t="n"/>
      <c r="B594" s="19" t="n"/>
      <c r="C594" s="19" t="n"/>
      <c r="D594" s="19" t="n"/>
      <c r="E594" s="122"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3.5" customHeight="1" s="844">
      <c r="A595" s="19" t="n"/>
      <c r="B595" s="19" t="n"/>
      <c r="C595" s="19" t="n"/>
      <c r="D595" s="19" t="n"/>
      <c r="E595" s="122"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3.5" customHeight="1" s="844">
      <c r="A596" s="19" t="n"/>
      <c r="B596" s="19" t="n"/>
      <c r="C596" s="19" t="n"/>
      <c r="D596" s="19" t="n"/>
      <c r="E596" s="122"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3.5" customHeight="1" s="844">
      <c r="A597" s="19" t="n"/>
      <c r="B597" s="19" t="n"/>
      <c r="C597" s="19" t="n"/>
      <c r="D597" s="19" t="n"/>
      <c r="E597" s="122"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3.5" customHeight="1" s="844">
      <c r="A598" s="19" t="n"/>
      <c r="B598" s="19" t="n"/>
      <c r="C598" s="19" t="n"/>
      <c r="D598" s="19" t="n"/>
      <c r="E598" s="122"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3.5" customHeight="1" s="844">
      <c r="A599" s="19" t="n"/>
      <c r="B599" s="19" t="n"/>
      <c r="C599" s="19" t="n"/>
      <c r="D599" s="19" t="n"/>
      <c r="E599" s="122"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3.5" customHeight="1" s="844">
      <c r="A600" s="19" t="n"/>
      <c r="B600" s="19" t="n"/>
      <c r="C600" s="19" t="n"/>
      <c r="D600" s="19" t="n"/>
      <c r="E600" s="122"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3.5" customHeight="1" s="844">
      <c r="A601" s="19" t="n"/>
      <c r="B601" s="19" t="n"/>
      <c r="C601" s="19" t="n"/>
      <c r="D601" s="19" t="n"/>
      <c r="E601" s="122"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3.5" customHeight="1" s="844">
      <c r="A602" s="19" t="n"/>
      <c r="B602" s="19" t="n"/>
      <c r="C602" s="19" t="n"/>
      <c r="D602" s="19" t="n"/>
      <c r="E602" s="122"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3.5" customHeight="1" s="844">
      <c r="A603" s="19" t="n"/>
      <c r="B603" s="19" t="n"/>
      <c r="C603" s="19" t="n"/>
      <c r="D603" s="19" t="n"/>
      <c r="E603" s="122"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3.5" customHeight="1" s="844">
      <c r="A604" s="19" t="n"/>
      <c r="B604" s="19" t="n"/>
      <c r="C604" s="19" t="n"/>
      <c r="D604" s="19" t="n"/>
      <c r="E604" s="122"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3.5" customHeight="1" s="844">
      <c r="A605" s="19" t="n"/>
      <c r="B605" s="19" t="n"/>
      <c r="C605" s="19" t="n"/>
      <c r="D605" s="19" t="n"/>
      <c r="E605" s="122"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3.5" customHeight="1" s="844">
      <c r="A606" s="19" t="n"/>
      <c r="B606" s="19" t="n"/>
      <c r="C606" s="19" t="n"/>
      <c r="D606" s="19" t="n"/>
      <c r="E606" s="122"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3.5" customHeight="1" s="844">
      <c r="A607" s="19" t="n"/>
      <c r="B607" s="19" t="n"/>
      <c r="C607" s="19" t="n"/>
      <c r="D607" s="19" t="n"/>
      <c r="E607" s="122"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3.5" customHeight="1" s="844">
      <c r="A608" s="19" t="n"/>
      <c r="B608" s="19" t="n"/>
      <c r="C608" s="19" t="n"/>
      <c r="D608" s="19" t="n"/>
      <c r="E608" s="122"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3.5" customHeight="1" s="844">
      <c r="A609" s="19" t="n"/>
      <c r="B609" s="19" t="n"/>
      <c r="C609" s="19" t="n"/>
      <c r="D609" s="19" t="n"/>
      <c r="E609" s="122"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3.5" customHeight="1" s="844">
      <c r="A610" s="19" t="n"/>
      <c r="B610" s="19" t="n"/>
      <c r="C610" s="19" t="n"/>
      <c r="D610" s="19" t="n"/>
      <c r="E610" s="122"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3.5" customHeight="1" s="844">
      <c r="A611" s="19" t="n"/>
      <c r="B611" s="19" t="n"/>
      <c r="C611" s="19" t="n"/>
      <c r="D611" s="19" t="n"/>
      <c r="E611" s="122"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3.5" customHeight="1" s="844">
      <c r="A612" s="19" t="n"/>
      <c r="B612" s="19" t="n"/>
      <c r="C612" s="19" t="n"/>
      <c r="D612" s="19" t="n"/>
      <c r="E612" s="122"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3.5" customHeight="1" s="844">
      <c r="A613" s="19" t="n"/>
      <c r="B613" s="19" t="n"/>
      <c r="C613" s="19" t="n"/>
      <c r="D613" s="19" t="n"/>
      <c r="E613" s="122"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3.5" customHeight="1" s="844">
      <c r="A614" s="19" t="n"/>
      <c r="B614" s="19" t="n"/>
      <c r="C614" s="19" t="n"/>
      <c r="D614" s="19" t="n"/>
      <c r="E614" s="122"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3.5" customHeight="1" s="844">
      <c r="A615" s="19" t="n"/>
      <c r="B615" s="19" t="n"/>
      <c r="C615" s="19" t="n"/>
      <c r="D615" s="19" t="n"/>
      <c r="E615" s="122"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3.5" customHeight="1" s="844">
      <c r="A616" s="19" t="n"/>
      <c r="B616" s="19" t="n"/>
      <c r="C616" s="19" t="n"/>
      <c r="D616" s="19" t="n"/>
      <c r="E616" s="122"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3.5" customHeight="1" s="844">
      <c r="A617" s="19" t="n"/>
      <c r="B617" s="19" t="n"/>
      <c r="C617" s="19" t="n"/>
      <c r="D617" s="19" t="n"/>
      <c r="E617" s="122"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3.5" customHeight="1" s="844">
      <c r="A618" s="19" t="n"/>
      <c r="B618" s="19" t="n"/>
      <c r="C618" s="19" t="n"/>
      <c r="D618" s="19" t="n"/>
      <c r="E618" s="122"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3.5" customHeight="1" s="844">
      <c r="A619" s="19" t="n"/>
      <c r="B619" s="19" t="n"/>
      <c r="C619" s="19" t="n"/>
      <c r="D619" s="19" t="n"/>
      <c r="E619" s="122"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3.5" customHeight="1" s="844">
      <c r="A620" s="19" t="n"/>
      <c r="B620" s="19" t="n"/>
      <c r="C620" s="19" t="n"/>
      <c r="D620" s="19" t="n"/>
      <c r="E620" s="122"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3.5" customHeight="1" s="844">
      <c r="A621" s="19" t="n"/>
      <c r="B621" s="19" t="n"/>
      <c r="C621" s="19" t="n"/>
      <c r="D621" s="19" t="n"/>
      <c r="E621" s="122"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3.5" customHeight="1" s="844">
      <c r="A622" s="19" t="n"/>
      <c r="B622" s="19" t="n"/>
      <c r="C622" s="19" t="n"/>
      <c r="D622" s="19" t="n"/>
      <c r="E622" s="122"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3.5" customHeight="1" s="844">
      <c r="A623" s="19" t="n"/>
      <c r="B623" s="19" t="n"/>
      <c r="C623" s="19" t="n"/>
      <c r="D623" s="19" t="n"/>
      <c r="E623" s="122"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3.5" customHeight="1" s="844">
      <c r="A624" s="19" t="n"/>
      <c r="B624" s="19" t="n"/>
      <c r="C624" s="19" t="n"/>
      <c r="D624" s="19" t="n"/>
      <c r="E624" s="122"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3.5" customHeight="1" s="844">
      <c r="A625" s="19" t="n"/>
      <c r="B625" s="19" t="n"/>
      <c r="C625" s="19" t="n"/>
      <c r="D625" s="19" t="n"/>
      <c r="E625" s="122"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3.5" customHeight="1" s="844">
      <c r="A626" s="19" t="n"/>
      <c r="B626" s="19" t="n"/>
      <c r="C626" s="19" t="n"/>
      <c r="D626" s="19" t="n"/>
      <c r="E626" s="122"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3.5" customHeight="1" s="844">
      <c r="A627" s="19" t="n"/>
      <c r="B627" s="19" t="n"/>
      <c r="C627" s="19" t="n"/>
      <c r="D627" s="19" t="n"/>
      <c r="E627" s="122"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3.5" customHeight="1" s="844">
      <c r="A628" s="19" t="n"/>
      <c r="B628" s="19" t="n"/>
      <c r="C628" s="19" t="n"/>
      <c r="D628" s="19" t="n"/>
      <c r="E628" s="122"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3.5" customHeight="1" s="844">
      <c r="A629" s="19" t="n"/>
      <c r="B629" s="19" t="n"/>
      <c r="C629" s="19" t="n"/>
      <c r="D629" s="19" t="n"/>
      <c r="E629" s="122"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3.5" customHeight="1" s="844">
      <c r="A630" s="19" t="n"/>
      <c r="B630" s="19" t="n"/>
      <c r="C630" s="19" t="n"/>
      <c r="D630" s="19" t="n"/>
      <c r="E630" s="122"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3.5" customHeight="1" s="844">
      <c r="A631" s="19" t="n"/>
      <c r="B631" s="19" t="n"/>
      <c r="C631" s="19" t="n"/>
      <c r="D631" s="19" t="n"/>
      <c r="E631" s="122"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3.5" customHeight="1" s="844">
      <c r="A632" s="19" t="n"/>
      <c r="B632" s="19" t="n"/>
      <c r="C632" s="19" t="n"/>
      <c r="D632" s="19" t="n"/>
      <c r="E632" s="122"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3.5" customHeight="1" s="844">
      <c r="A633" s="19" t="n"/>
      <c r="B633" s="19" t="n"/>
      <c r="C633" s="19" t="n"/>
      <c r="D633" s="19" t="n"/>
      <c r="E633" s="122"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3.5" customHeight="1" s="844">
      <c r="A634" s="19" t="n"/>
      <c r="B634" s="19" t="n"/>
      <c r="C634" s="19" t="n"/>
      <c r="D634" s="19" t="n"/>
      <c r="E634" s="122"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3.5" customHeight="1" s="844">
      <c r="A635" s="19" t="n"/>
      <c r="B635" s="19" t="n"/>
      <c r="C635" s="19" t="n"/>
      <c r="D635" s="19" t="n"/>
      <c r="E635" s="122"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3.5" customHeight="1" s="844">
      <c r="A636" s="19" t="n"/>
      <c r="B636" s="19" t="n"/>
      <c r="C636" s="19" t="n"/>
      <c r="D636" s="19" t="n"/>
      <c r="E636" s="122"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3.5" customHeight="1" s="844">
      <c r="A637" s="19" t="n"/>
      <c r="B637" s="19" t="n"/>
      <c r="C637" s="19" t="n"/>
      <c r="D637" s="19" t="n"/>
      <c r="E637" s="122"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3.5" customHeight="1" s="844">
      <c r="A638" s="19" t="n"/>
      <c r="B638" s="19" t="n"/>
      <c r="C638" s="19" t="n"/>
      <c r="D638" s="19" t="n"/>
      <c r="E638" s="122"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3.5" customHeight="1" s="844">
      <c r="A639" s="19" t="n"/>
      <c r="B639" s="19" t="n"/>
      <c r="C639" s="19" t="n"/>
      <c r="D639" s="19" t="n"/>
      <c r="E639" s="122"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3.5" customHeight="1" s="844">
      <c r="A640" s="19" t="n"/>
      <c r="B640" s="19" t="n"/>
      <c r="C640" s="19" t="n"/>
      <c r="D640" s="19" t="n"/>
      <c r="E640" s="122"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3.5" customHeight="1" s="844">
      <c r="A641" s="19" t="n"/>
      <c r="B641" s="19" t="n"/>
      <c r="C641" s="19" t="n"/>
      <c r="D641" s="19" t="n"/>
      <c r="E641" s="122"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3.5" customHeight="1" s="844">
      <c r="A642" s="19" t="n"/>
      <c r="B642" s="19" t="n"/>
      <c r="C642" s="19" t="n"/>
      <c r="D642" s="19" t="n"/>
      <c r="E642" s="122"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3.5" customHeight="1" s="844">
      <c r="A643" s="19" t="n"/>
      <c r="B643" s="19" t="n"/>
      <c r="C643" s="19" t="n"/>
      <c r="D643" s="19" t="n"/>
      <c r="E643" s="122"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3.5" customHeight="1" s="844">
      <c r="A644" s="19" t="n"/>
      <c r="B644" s="19" t="n"/>
      <c r="C644" s="19" t="n"/>
      <c r="D644" s="19" t="n"/>
      <c r="E644" s="122"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3.5" customHeight="1" s="844">
      <c r="A645" s="19" t="n"/>
      <c r="B645" s="19" t="n"/>
      <c r="C645" s="19" t="n"/>
      <c r="D645" s="19" t="n"/>
      <c r="E645" s="122"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3.5" customHeight="1" s="844">
      <c r="A646" s="19" t="n"/>
      <c r="B646" s="19" t="n"/>
      <c r="C646" s="19" t="n"/>
      <c r="D646" s="19" t="n"/>
      <c r="E646" s="122"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3.5" customHeight="1" s="844">
      <c r="A647" s="19" t="n"/>
      <c r="B647" s="19" t="n"/>
      <c r="C647" s="19" t="n"/>
      <c r="D647" s="19" t="n"/>
      <c r="E647" s="122"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3.5" customHeight="1" s="844">
      <c r="A648" s="19" t="n"/>
      <c r="B648" s="19" t="n"/>
      <c r="C648" s="19" t="n"/>
      <c r="D648" s="19" t="n"/>
      <c r="E648" s="122"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3.5" customHeight="1" s="844">
      <c r="A649" s="19" t="n"/>
      <c r="B649" s="19" t="n"/>
      <c r="C649" s="19" t="n"/>
      <c r="D649" s="19" t="n"/>
      <c r="E649" s="122"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3.5" customHeight="1" s="844">
      <c r="A650" s="19" t="n"/>
      <c r="B650" s="19" t="n"/>
      <c r="C650" s="19" t="n"/>
      <c r="D650" s="19" t="n"/>
      <c r="E650" s="122"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3.5" customHeight="1" s="844">
      <c r="A651" s="19" t="n"/>
      <c r="B651" s="19" t="n"/>
      <c r="C651" s="19" t="n"/>
      <c r="D651" s="19" t="n"/>
      <c r="E651" s="122"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3.5" customHeight="1" s="844">
      <c r="A652" s="19" t="n"/>
      <c r="B652" s="19" t="n"/>
      <c r="C652" s="19" t="n"/>
      <c r="D652" s="19" t="n"/>
      <c r="E652" s="122"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3.5" customHeight="1" s="844">
      <c r="A653" s="19" t="n"/>
      <c r="B653" s="19" t="n"/>
      <c r="C653" s="19" t="n"/>
      <c r="D653" s="19" t="n"/>
      <c r="E653" s="122"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3.5" customHeight="1" s="844">
      <c r="A654" s="19" t="n"/>
      <c r="B654" s="19" t="n"/>
      <c r="C654" s="19" t="n"/>
      <c r="D654" s="19" t="n"/>
      <c r="E654" s="122"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3.5" customHeight="1" s="844">
      <c r="A655" s="19" t="n"/>
      <c r="B655" s="19" t="n"/>
      <c r="C655" s="19" t="n"/>
      <c r="D655" s="19" t="n"/>
      <c r="E655" s="122"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3.5" customHeight="1" s="844">
      <c r="A656" s="19" t="n"/>
      <c r="B656" s="19" t="n"/>
      <c r="C656" s="19" t="n"/>
      <c r="D656" s="19" t="n"/>
      <c r="E656" s="122"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3.5" customHeight="1" s="844">
      <c r="A657" s="19" t="n"/>
      <c r="B657" s="19" t="n"/>
      <c r="C657" s="19" t="n"/>
      <c r="D657" s="19" t="n"/>
      <c r="E657" s="122"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3.5" customHeight="1" s="844">
      <c r="A658" s="19" t="n"/>
      <c r="B658" s="19" t="n"/>
      <c r="C658" s="19" t="n"/>
      <c r="D658" s="19" t="n"/>
      <c r="E658" s="122"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3.5" customHeight="1" s="844">
      <c r="A659" s="19" t="n"/>
      <c r="B659" s="19" t="n"/>
      <c r="C659" s="19" t="n"/>
      <c r="D659" s="19" t="n"/>
      <c r="E659" s="122"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3.5" customHeight="1" s="844">
      <c r="A660" s="19" t="n"/>
      <c r="B660" s="19" t="n"/>
      <c r="C660" s="19" t="n"/>
      <c r="D660" s="19" t="n"/>
      <c r="E660" s="122"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3.5" customHeight="1" s="844">
      <c r="A661" s="19" t="n"/>
      <c r="B661" s="19" t="n"/>
      <c r="C661" s="19" t="n"/>
      <c r="D661" s="19" t="n"/>
      <c r="E661" s="122"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3.5" customHeight="1" s="844">
      <c r="A662" s="19" t="n"/>
      <c r="B662" s="19" t="n"/>
      <c r="C662" s="19" t="n"/>
      <c r="D662" s="19" t="n"/>
      <c r="E662" s="122"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3.5" customHeight="1" s="844">
      <c r="A663" s="19" t="n"/>
      <c r="B663" s="19" t="n"/>
      <c r="C663" s="19" t="n"/>
      <c r="D663" s="19" t="n"/>
      <c r="E663" s="122"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3.5" customHeight="1" s="844">
      <c r="A664" s="19" t="n"/>
      <c r="B664" s="19" t="n"/>
      <c r="C664" s="19" t="n"/>
      <c r="D664" s="19" t="n"/>
      <c r="E664" s="122"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3.5" customHeight="1" s="844">
      <c r="A665" s="19" t="n"/>
      <c r="B665" s="19" t="n"/>
      <c r="C665" s="19" t="n"/>
      <c r="D665" s="19" t="n"/>
      <c r="E665" s="122"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3.5" customHeight="1" s="844">
      <c r="A666" s="19" t="n"/>
      <c r="B666" s="19" t="n"/>
      <c r="C666" s="19" t="n"/>
      <c r="D666" s="19" t="n"/>
      <c r="E666" s="122"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3.5" customHeight="1" s="844">
      <c r="A667" s="19" t="n"/>
      <c r="B667" s="19" t="n"/>
      <c r="C667" s="19" t="n"/>
      <c r="D667" s="19" t="n"/>
      <c r="E667" s="122"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3.5" customHeight="1" s="844">
      <c r="A668" s="19" t="n"/>
      <c r="B668" s="19" t="n"/>
      <c r="C668" s="19" t="n"/>
      <c r="D668" s="19" t="n"/>
      <c r="E668" s="122"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3.5" customHeight="1" s="844">
      <c r="A669" s="19" t="n"/>
      <c r="B669" s="19" t="n"/>
      <c r="C669" s="19" t="n"/>
      <c r="D669" s="19" t="n"/>
      <c r="E669" s="122"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3.5" customHeight="1" s="844">
      <c r="A670" s="19" t="n"/>
      <c r="B670" s="19" t="n"/>
      <c r="C670" s="19" t="n"/>
      <c r="D670" s="19" t="n"/>
      <c r="E670" s="122"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3.5" customHeight="1" s="844">
      <c r="A671" s="19" t="n"/>
      <c r="B671" s="19" t="n"/>
      <c r="C671" s="19" t="n"/>
      <c r="D671" s="19" t="n"/>
      <c r="E671" s="122"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3.5" customHeight="1" s="844">
      <c r="A672" s="19" t="n"/>
      <c r="B672" s="19" t="n"/>
      <c r="C672" s="19" t="n"/>
      <c r="D672" s="19" t="n"/>
      <c r="E672" s="122"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3.5" customHeight="1" s="844">
      <c r="A673" s="19" t="n"/>
      <c r="B673" s="19" t="n"/>
      <c r="C673" s="19" t="n"/>
      <c r="D673" s="19" t="n"/>
      <c r="E673" s="122"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3.5" customHeight="1" s="844">
      <c r="A674" s="19" t="n"/>
      <c r="B674" s="19" t="n"/>
      <c r="C674" s="19" t="n"/>
      <c r="D674" s="19" t="n"/>
      <c r="E674" s="122"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3.5" customHeight="1" s="844">
      <c r="A675" s="19" t="n"/>
      <c r="B675" s="19" t="n"/>
      <c r="C675" s="19" t="n"/>
      <c r="D675" s="19" t="n"/>
      <c r="E675" s="122"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3.5" customHeight="1" s="844">
      <c r="A676" s="19" t="n"/>
      <c r="B676" s="19" t="n"/>
      <c r="C676" s="19" t="n"/>
      <c r="D676" s="19" t="n"/>
      <c r="E676" s="122"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3.5" customHeight="1" s="844">
      <c r="A677" s="19" t="n"/>
      <c r="B677" s="19" t="n"/>
      <c r="C677" s="19" t="n"/>
      <c r="D677" s="19" t="n"/>
      <c r="E677" s="122"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3.5" customHeight="1" s="844">
      <c r="A678" s="19" t="n"/>
      <c r="B678" s="19" t="n"/>
      <c r="C678" s="19" t="n"/>
      <c r="D678" s="19" t="n"/>
      <c r="E678" s="122"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3.5" customHeight="1" s="844">
      <c r="A679" s="19" t="n"/>
      <c r="B679" s="19" t="n"/>
      <c r="C679" s="19" t="n"/>
      <c r="D679" s="19" t="n"/>
      <c r="E679" s="122"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3.5" customHeight="1" s="844">
      <c r="A680" s="19" t="n"/>
      <c r="B680" s="19" t="n"/>
      <c r="C680" s="19" t="n"/>
      <c r="D680" s="19" t="n"/>
      <c r="E680" s="122"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3.5" customHeight="1" s="844">
      <c r="A681" s="19" t="n"/>
      <c r="B681" s="19" t="n"/>
      <c r="C681" s="19" t="n"/>
      <c r="D681" s="19" t="n"/>
      <c r="E681" s="122"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3.5" customHeight="1" s="844">
      <c r="A682" s="19" t="n"/>
      <c r="B682" s="19" t="n"/>
      <c r="C682" s="19" t="n"/>
      <c r="D682" s="19" t="n"/>
      <c r="E682" s="122"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3.5" customHeight="1" s="844">
      <c r="A683" s="19" t="n"/>
      <c r="B683" s="19" t="n"/>
      <c r="C683" s="19" t="n"/>
      <c r="D683" s="19" t="n"/>
      <c r="E683" s="122"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3.5" customHeight="1" s="844">
      <c r="A684" s="19" t="n"/>
      <c r="B684" s="19" t="n"/>
      <c r="C684" s="19" t="n"/>
      <c r="D684" s="19" t="n"/>
      <c r="E684" s="122"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3.5" customHeight="1" s="844">
      <c r="A685" s="19" t="n"/>
      <c r="B685" s="19" t="n"/>
      <c r="C685" s="19" t="n"/>
      <c r="D685" s="19" t="n"/>
      <c r="E685" s="122"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3.5" customHeight="1" s="844">
      <c r="A686" s="19" t="n"/>
      <c r="B686" s="19" t="n"/>
      <c r="C686" s="19" t="n"/>
      <c r="D686" s="19" t="n"/>
      <c r="E686" s="122"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3.5" customHeight="1" s="844">
      <c r="A687" s="19" t="n"/>
      <c r="B687" s="19" t="n"/>
      <c r="C687" s="19" t="n"/>
      <c r="D687" s="19" t="n"/>
      <c r="E687" s="122"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3.5" customHeight="1" s="844">
      <c r="A688" s="19" t="n"/>
      <c r="B688" s="19" t="n"/>
      <c r="C688" s="19" t="n"/>
      <c r="D688" s="19" t="n"/>
      <c r="E688" s="122"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3.5" customHeight="1" s="844">
      <c r="A689" s="19" t="n"/>
      <c r="B689" s="19" t="n"/>
      <c r="C689" s="19" t="n"/>
      <c r="D689" s="19" t="n"/>
      <c r="E689" s="122"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3.5" customHeight="1" s="844">
      <c r="A690" s="19" t="n"/>
      <c r="B690" s="19" t="n"/>
      <c r="C690" s="19" t="n"/>
      <c r="D690" s="19" t="n"/>
      <c r="E690" s="122"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3.5" customHeight="1" s="844">
      <c r="A691" s="19" t="n"/>
      <c r="B691" s="19" t="n"/>
      <c r="C691" s="19" t="n"/>
      <c r="D691" s="19" t="n"/>
      <c r="E691" s="122"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3.5" customHeight="1" s="844">
      <c r="A692" s="19" t="n"/>
      <c r="B692" s="19" t="n"/>
      <c r="C692" s="19" t="n"/>
      <c r="D692" s="19" t="n"/>
      <c r="E692" s="122"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3.5" customHeight="1" s="844">
      <c r="A693" s="19" t="n"/>
      <c r="B693" s="19" t="n"/>
      <c r="C693" s="19" t="n"/>
      <c r="D693" s="19" t="n"/>
      <c r="E693" s="122"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3.5" customHeight="1" s="844">
      <c r="A694" s="19" t="n"/>
      <c r="B694" s="19" t="n"/>
      <c r="C694" s="19" t="n"/>
      <c r="D694" s="19" t="n"/>
      <c r="E694" s="122"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3.5" customHeight="1" s="844">
      <c r="A695" s="19" t="n"/>
      <c r="B695" s="19" t="n"/>
      <c r="C695" s="19" t="n"/>
      <c r="D695" s="19" t="n"/>
      <c r="E695" s="122"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3.5" customHeight="1" s="844">
      <c r="A696" s="19" t="n"/>
      <c r="B696" s="19" t="n"/>
      <c r="C696" s="19" t="n"/>
      <c r="D696" s="19" t="n"/>
      <c r="E696" s="122"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3.5" customHeight="1" s="844">
      <c r="A697" s="19" t="n"/>
      <c r="B697" s="19" t="n"/>
      <c r="C697" s="19" t="n"/>
      <c r="D697" s="19" t="n"/>
      <c r="E697" s="122"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3.5" customHeight="1" s="844">
      <c r="A698" s="19" t="n"/>
      <c r="B698" s="19" t="n"/>
      <c r="C698" s="19" t="n"/>
      <c r="D698" s="19" t="n"/>
      <c r="E698" s="122"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3.5" customHeight="1" s="844">
      <c r="A699" s="19" t="n"/>
      <c r="B699" s="19" t="n"/>
      <c r="C699" s="19" t="n"/>
      <c r="D699" s="19" t="n"/>
      <c r="E699" s="122"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3.5" customHeight="1" s="844">
      <c r="A700" s="19" t="n"/>
      <c r="B700" s="19" t="n"/>
      <c r="C700" s="19" t="n"/>
      <c r="D700" s="19" t="n"/>
      <c r="E700" s="122"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3.5" customHeight="1" s="844">
      <c r="A701" s="19" t="n"/>
      <c r="B701" s="19" t="n"/>
      <c r="C701" s="19" t="n"/>
      <c r="D701" s="19" t="n"/>
      <c r="E701" s="122"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3.5" customHeight="1" s="844">
      <c r="A702" s="19" t="n"/>
      <c r="B702" s="19" t="n"/>
      <c r="C702" s="19" t="n"/>
      <c r="D702" s="19" t="n"/>
      <c r="E702" s="122"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3.5" customHeight="1" s="844">
      <c r="A703" s="19" t="n"/>
      <c r="B703" s="19" t="n"/>
      <c r="C703" s="19" t="n"/>
      <c r="D703" s="19" t="n"/>
      <c r="E703" s="122"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3.5" customHeight="1" s="844">
      <c r="A704" s="19" t="n"/>
      <c r="B704" s="19" t="n"/>
      <c r="C704" s="19" t="n"/>
      <c r="D704" s="19" t="n"/>
      <c r="E704" s="122"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3.5" customHeight="1" s="844">
      <c r="A705" s="19" t="n"/>
      <c r="B705" s="19" t="n"/>
      <c r="C705" s="19" t="n"/>
      <c r="D705" s="19" t="n"/>
      <c r="E705" s="122"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3.5" customHeight="1" s="844">
      <c r="A706" s="19" t="n"/>
      <c r="B706" s="19" t="n"/>
      <c r="C706" s="19" t="n"/>
      <c r="D706" s="19" t="n"/>
      <c r="E706" s="122"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3.5" customHeight="1" s="844">
      <c r="A707" s="19" t="n"/>
      <c r="B707" s="19" t="n"/>
      <c r="C707" s="19" t="n"/>
      <c r="D707" s="19" t="n"/>
      <c r="E707" s="122"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3.5" customHeight="1" s="844">
      <c r="A708" s="19" t="n"/>
      <c r="B708" s="19" t="n"/>
      <c r="C708" s="19" t="n"/>
      <c r="D708" s="19" t="n"/>
      <c r="E708" s="122"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3.5" customHeight="1" s="844">
      <c r="A709" s="19" t="n"/>
      <c r="B709" s="19" t="n"/>
      <c r="C709" s="19" t="n"/>
      <c r="D709" s="19" t="n"/>
      <c r="E709" s="122"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3.5" customHeight="1" s="844">
      <c r="A710" s="19" t="n"/>
      <c r="B710" s="19" t="n"/>
      <c r="C710" s="19" t="n"/>
      <c r="D710" s="19" t="n"/>
      <c r="E710" s="122"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3.5" customHeight="1" s="844">
      <c r="A711" s="19" t="n"/>
      <c r="B711" s="19" t="n"/>
      <c r="C711" s="19" t="n"/>
      <c r="D711" s="19" t="n"/>
      <c r="E711" s="122"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3.5" customHeight="1" s="844">
      <c r="A712" s="19" t="n"/>
      <c r="B712" s="19" t="n"/>
      <c r="C712" s="19" t="n"/>
      <c r="D712" s="19" t="n"/>
      <c r="E712" s="122"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3.5" customHeight="1" s="844">
      <c r="A713" s="19" t="n"/>
      <c r="B713" s="19" t="n"/>
      <c r="C713" s="19" t="n"/>
      <c r="D713" s="19" t="n"/>
      <c r="E713" s="122"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3.5" customHeight="1" s="844">
      <c r="A714" s="19" t="n"/>
      <c r="B714" s="19" t="n"/>
      <c r="C714" s="19" t="n"/>
      <c r="D714" s="19" t="n"/>
      <c r="E714" s="122"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3.5" customHeight="1" s="844">
      <c r="A715" s="19" t="n"/>
      <c r="B715" s="19" t="n"/>
      <c r="C715" s="19" t="n"/>
      <c r="D715" s="19" t="n"/>
      <c r="E715" s="122"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3.5" customHeight="1" s="844">
      <c r="A716" s="19" t="n"/>
      <c r="B716" s="19" t="n"/>
      <c r="C716" s="19" t="n"/>
      <c r="D716" s="19" t="n"/>
      <c r="E716" s="122"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3.5" customHeight="1" s="844">
      <c r="A717" s="19" t="n"/>
      <c r="B717" s="19" t="n"/>
      <c r="C717" s="19" t="n"/>
      <c r="D717" s="19" t="n"/>
      <c r="E717" s="122"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3.5" customHeight="1" s="844">
      <c r="A718" s="19" t="n"/>
      <c r="B718" s="19" t="n"/>
      <c r="C718" s="19" t="n"/>
      <c r="D718" s="19" t="n"/>
      <c r="E718" s="122"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3.5" customHeight="1" s="844">
      <c r="A719" s="19" t="n"/>
      <c r="B719" s="19" t="n"/>
      <c r="C719" s="19" t="n"/>
      <c r="D719" s="19" t="n"/>
      <c r="E719" s="122"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3.5" customHeight="1" s="844">
      <c r="A720" s="19" t="n"/>
      <c r="B720" s="19" t="n"/>
      <c r="C720" s="19" t="n"/>
      <c r="D720" s="19" t="n"/>
      <c r="E720" s="122"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3.5" customHeight="1" s="844">
      <c r="A721" s="19" t="n"/>
      <c r="B721" s="19" t="n"/>
      <c r="C721" s="19" t="n"/>
      <c r="D721" s="19" t="n"/>
      <c r="E721" s="122"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3.5" customHeight="1" s="844">
      <c r="A722" s="19" t="n"/>
      <c r="B722" s="19" t="n"/>
      <c r="C722" s="19" t="n"/>
      <c r="D722" s="19" t="n"/>
      <c r="E722" s="122"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3.5" customHeight="1" s="844">
      <c r="A723" s="19" t="n"/>
      <c r="B723" s="19" t="n"/>
      <c r="C723" s="19" t="n"/>
      <c r="D723" s="19" t="n"/>
      <c r="E723" s="122"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3.5" customHeight="1" s="844">
      <c r="A724" s="19" t="n"/>
      <c r="B724" s="19" t="n"/>
      <c r="C724" s="19" t="n"/>
      <c r="D724" s="19" t="n"/>
      <c r="E724" s="122"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3.5" customHeight="1" s="844">
      <c r="A725" s="19" t="n"/>
      <c r="B725" s="19" t="n"/>
      <c r="C725" s="19" t="n"/>
      <c r="D725" s="19" t="n"/>
      <c r="E725" s="122"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3.5" customHeight="1" s="844">
      <c r="A726" s="19" t="n"/>
      <c r="B726" s="19" t="n"/>
      <c r="C726" s="19" t="n"/>
      <c r="D726" s="19" t="n"/>
      <c r="E726" s="122"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3.5" customHeight="1" s="844">
      <c r="A727" s="19" t="n"/>
      <c r="B727" s="19" t="n"/>
      <c r="C727" s="19" t="n"/>
      <c r="D727" s="19" t="n"/>
      <c r="E727" s="122"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3.5" customHeight="1" s="844">
      <c r="A728" s="19" t="n"/>
      <c r="B728" s="19" t="n"/>
      <c r="C728" s="19" t="n"/>
      <c r="D728" s="19" t="n"/>
      <c r="E728" s="122"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3.5" customHeight="1" s="844">
      <c r="A729" s="19" t="n"/>
      <c r="B729" s="19" t="n"/>
      <c r="C729" s="19" t="n"/>
      <c r="D729" s="19" t="n"/>
      <c r="E729" s="122"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3.5" customHeight="1" s="844">
      <c r="A730" s="19" t="n"/>
      <c r="B730" s="19" t="n"/>
      <c r="C730" s="19" t="n"/>
      <c r="D730" s="19" t="n"/>
      <c r="E730" s="122"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3.5" customHeight="1" s="844">
      <c r="A731" s="19" t="n"/>
      <c r="B731" s="19" t="n"/>
      <c r="C731" s="19" t="n"/>
      <c r="D731" s="19" t="n"/>
      <c r="E731" s="122"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3.5" customHeight="1" s="844">
      <c r="A732" s="19" t="n"/>
      <c r="B732" s="19" t="n"/>
      <c r="C732" s="19" t="n"/>
      <c r="D732" s="19" t="n"/>
      <c r="E732" s="122"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3.5" customHeight="1" s="844">
      <c r="A733" s="19" t="n"/>
      <c r="B733" s="19" t="n"/>
      <c r="C733" s="19" t="n"/>
      <c r="D733" s="19" t="n"/>
      <c r="E733" s="122"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3.5" customHeight="1" s="844">
      <c r="A734" s="19" t="n"/>
      <c r="B734" s="19" t="n"/>
      <c r="C734" s="19" t="n"/>
      <c r="D734" s="19" t="n"/>
      <c r="E734" s="122"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3.5" customHeight="1" s="844">
      <c r="A735" s="19" t="n"/>
      <c r="B735" s="19" t="n"/>
      <c r="C735" s="19" t="n"/>
      <c r="D735" s="19" t="n"/>
      <c r="E735" s="122"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3.5" customHeight="1" s="844">
      <c r="A736" s="19" t="n"/>
      <c r="B736" s="19" t="n"/>
      <c r="C736" s="19" t="n"/>
      <c r="D736" s="19" t="n"/>
      <c r="E736" s="122"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3.5" customHeight="1" s="844">
      <c r="A737" s="19" t="n"/>
      <c r="B737" s="19" t="n"/>
      <c r="C737" s="19" t="n"/>
      <c r="D737" s="19" t="n"/>
      <c r="E737" s="122"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3.5" customHeight="1" s="844">
      <c r="A738" s="19" t="n"/>
      <c r="B738" s="19" t="n"/>
      <c r="C738" s="19" t="n"/>
      <c r="D738" s="19" t="n"/>
      <c r="E738" s="122"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3.5" customHeight="1" s="844">
      <c r="A739" s="19" t="n"/>
      <c r="B739" s="19" t="n"/>
      <c r="C739" s="19" t="n"/>
      <c r="D739" s="19" t="n"/>
      <c r="E739" s="122"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3.5" customHeight="1" s="844">
      <c r="A740" s="19" t="n"/>
      <c r="B740" s="19" t="n"/>
      <c r="C740" s="19" t="n"/>
      <c r="D740" s="19" t="n"/>
      <c r="E740" s="122"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3.5" customHeight="1" s="844">
      <c r="A741" s="19" t="n"/>
      <c r="B741" s="19" t="n"/>
      <c r="C741" s="19" t="n"/>
      <c r="D741" s="19" t="n"/>
      <c r="E741" s="122"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3.5" customHeight="1" s="844">
      <c r="A742" s="19" t="n"/>
      <c r="B742" s="19" t="n"/>
      <c r="C742" s="19" t="n"/>
      <c r="D742" s="19" t="n"/>
      <c r="E742" s="122"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3.5" customHeight="1" s="844">
      <c r="A743" s="19" t="n"/>
      <c r="B743" s="19" t="n"/>
      <c r="C743" s="19" t="n"/>
      <c r="D743" s="19" t="n"/>
      <c r="E743" s="122"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3.5" customHeight="1" s="844">
      <c r="A744" s="19" t="n"/>
      <c r="B744" s="19" t="n"/>
      <c r="C744" s="19" t="n"/>
      <c r="D744" s="19" t="n"/>
      <c r="E744" s="122"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3.5" customHeight="1" s="844">
      <c r="A745" s="19" t="n"/>
      <c r="B745" s="19" t="n"/>
      <c r="C745" s="19" t="n"/>
      <c r="D745" s="19" t="n"/>
      <c r="E745" s="122"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3.5" customHeight="1" s="844">
      <c r="A746" s="19" t="n"/>
      <c r="B746" s="19" t="n"/>
      <c r="C746" s="19" t="n"/>
      <c r="D746" s="19" t="n"/>
      <c r="E746" s="122"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3.5" customHeight="1" s="844">
      <c r="A747" s="19" t="n"/>
      <c r="B747" s="19" t="n"/>
      <c r="C747" s="19" t="n"/>
      <c r="D747" s="19" t="n"/>
      <c r="E747" s="122"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3.5" customHeight="1" s="844">
      <c r="A748" s="19" t="n"/>
      <c r="B748" s="19" t="n"/>
      <c r="C748" s="19" t="n"/>
      <c r="D748" s="19" t="n"/>
      <c r="E748" s="122"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3.5" customHeight="1" s="844">
      <c r="A749" s="19" t="n"/>
      <c r="B749" s="19" t="n"/>
      <c r="C749" s="19" t="n"/>
      <c r="D749" s="19" t="n"/>
      <c r="E749" s="122"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3.5" customHeight="1" s="844">
      <c r="A750" s="19" t="n"/>
      <c r="B750" s="19" t="n"/>
      <c r="C750" s="19" t="n"/>
      <c r="D750" s="19" t="n"/>
      <c r="E750" s="122"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3.5" customHeight="1" s="844">
      <c r="A751" s="19" t="n"/>
      <c r="B751" s="19" t="n"/>
      <c r="C751" s="19" t="n"/>
      <c r="D751" s="19" t="n"/>
      <c r="E751" s="122"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3.5" customHeight="1" s="844">
      <c r="A752" s="19" t="n"/>
      <c r="B752" s="19" t="n"/>
      <c r="C752" s="19" t="n"/>
      <c r="D752" s="19" t="n"/>
      <c r="E752" s="122"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3.5" customHeight="1" s="844">
      <c r="A753" s="19" t="n"/>
      <c r="B753" s="19" t="n"/>
      <c r="C753" s="19" t="n"/>
      <c r="D753" s="19" t="n"/>
      <c r="E753" s="122"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3.5" customHeight="1" s="844">
      <c r="A754" s="19" t="n"/>
      <c r="B754" s="19" t="n"/>
      <c r="C754" s="19" t="n"/>
      <c r="D754" s="19" t="n"/>
      <c r="E754" s="122"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3.5" customHeight="1" s="844">
      <c r="A755" s="19" t="n"/>
      <c r="B755" s="19" t="n"/>
      <c r="C755" s="19" t="n"/>
      <c r="D755" s="19" t="n"/>
      <c r="E755" s="122"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3.5" customHeight="1" s="844">
      <c r="A756" s="19" t="n"/>
      <c r="B756" s="19" t="n"/>
      <c r="C756" s="19" t="n"/>
      <c r="D756" s="19" t="n"/>
      <c r="E756" s="122"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3.5" customHeight="1" s="844">
      <c r="A757" s="19" t="n"/>
      <c r="B757" s="19" t="n"/>
      <c r="C757" s="19" t="n"/>
      <c r="D757" s="19" t="n"/>
      <c r="E757" s="122"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3.5" customHeight="1" s="844">
      <c r="A758" s="19" t="n"/>
      <c r="B758" s="19" t="n"/>
      <c r="C758" s="19" t="n"/>
      <c r="D758" s="19" t="n"/>
      <c r="E758" s="122"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3.5" customHeight="1" s="844">
      <c r="A759" s="19" t="n"/>
      <c r="B759" s="19" t="n"/>
      <c r="C759" s="19" t="n"/>
      <c r="D759" s="19" t="n"/>
      <c r="E759" s="122"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3.5" customHeight="1" s="844">
      <c r="A760" s="19" t="n"/>
      <c r="B760" s="19" t="n"/>
      <c r="C760" s="19" t="n"/>
      <c r="D760" s="19" t="n"/>
      <c r="E760" s="122"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3.5" customHeight="1" s="844">
      <c r="A761" s="19" t="n"/>
      <c r="B761" s="19" t="n"/>
      <c r="C761" s="19" t="n"/>
      <c r="D761" s="19" t="n"/>
      <c r="E761" s="122"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3.5" customHeight="1" s="844">
      <c r="A762" s="19" t="n"/>
      <c r="B762" s="19" t="n"/>
      <c r="C762" s="19" t="n"/>
      <c r="D762" s="19" t="n"/>
      <c r="E762" s="122"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3.5" customHeight="1" s="844">
      <c r="A763" s="19" t="n"/>
      <c r="B763" s="19" t="n"/>
      <c r="C763" s="19" t="n"/>
      <c r="D763" s="19" t="n"/>
      <c r="E763" s="122"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3.5" customHeight="1" s="844">
      <c r="A764" s="19" t="n"/>
      <c r="B764" s="19" t="n"/>
      <c r="C764" s="19" t="n"/>
      <c r="D764" s="19" t="n"/>
      <c r="E764" s="122"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3.5" customHeight="1" s="844">
      <c r="A765" s="19" t="n"/>
      <c r="B765" s="19" t="n"/>
      <c r="C765" s="19" t="n"/>
      <c r="D765" s="19" t="n"/>
      <c r="E765" s="122"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3.5" customHeight="1" s="844">
      <c r="A766" s="19" t="n"/>
      <c r="B766" s="19" t="n"/>
      <c r="C766" s="19" t="n"/>
      <c r="D766" s="19" t="n"/>
      <c r="E766" s="122"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3.5" customHeight="1" s="844">
      <c r="A767" s="19" t="n"/>
      <c r="B767" s="19" t="n"/>
      <c r="C767" s="19" t="n"/>
      <c r="D767" s="19" t="n"/>
      <c r="E767" s="122"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3.5" customHeight="1" s="844">
      <c r="A768" s="19" t="n"/>
      <c r="B768" s="19" t="n"/>
      <c r="C768" s="19" t="n"/>
      <c r="D768" s="19" t="n"/>
      <c r="E768" s="122"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3.5" customHeight="1" s="844">
      <c r="A769" s="19" t="n"/>
      <c r="B769" s="19" t="n"/>
      <c r="C769" s="19" t="n"/>
      <c r="D769" s="19" t="n"/>
      <c r="E769" s="122"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3.5" customHeight="1" s="844">
      <c r="A770" s="19" t="n"/>
      <c r="B770" s="19" t="n"/>
      <c r="C770" s="19" t="n"/>
      <c r="D770" s="19" t="n"/>
      <c r="E770" s="122"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3.5" customHeight="1" s="844">
      <c r="A771" s="19" t="n"/>
      <c r="B771" s="19" t="n"/>
      <c r="C771" s="19" t="n"/>
      <c r="D771" s="19" t="n"/>
      <c r="E771" s="122"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3.5" customHeight="1" s="844">
      <c r="A772" s="19" t="n"/>
      <c r="B772" s="19" t="n"/>
      <c r="C772" s="19" t="n"/>
      <c r="D772" s="19" t="n"/>
      <c r="E772" s="122"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3.5" customHeight="1" s="844">
      <c r="A773" s="19" t="n"/>
      <c r="B773" s="19" t="n"/>
      <c r="C773" s="19" t="n"/>
      <c r="D773" s="19" t="n"/>
      <c r="E773" s="122"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3.5" customHeight="1" s="844">
      <c r="A774" s="19" t="n"/>
      <c r="B774" s="19" t="n"/>
      <c r="C774" s="19" t="n"/>
      <c r="D774" s="19" t="n"/>
      <c r="E774" s="122"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3.5" customHeight="1" s="844">
      <c r="A775" s="19" t="n"/>
      <c r="B775" s="19" t="n"/>
      <c r="C775" s="19" t="n"/>
      <c r="D775" s="19" t="n"/>
      <c r="E775" s="122"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3.5" customHeight="1" s="844">
      <c r="A776" s="19" t="n"/>
      <c r="B776" s="19" t="n"/>
      <c r="C776" s="19" t="n"/>
      <c r="D776" s="19" t="n"/>
      <c r="E776" s="122"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3.5" customHeight="1" s="844">
      <c r="A777" s="19" t="n"/>
      <c r="B777" s="19" t="n"/>
      <c r="C777" s="19" t="n"/>
      <c r="D777" s="19" t="n"/>
      <c r="E777" s="122"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3.5" customHeight="1" s="844">
      <c r="A778" s="19" t="n"/>
      <c r="B778" s="19" t="n"/>
      <c r="C778" s="19" t="n"/>
      <c r="D778" s="19" t="n"/>
      <c r="E778" s="122"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3.5" customHeight="1" s="844">
      <c r="A779" s="19" t="n"/>
      <c r="B779" s="19" t="n"/>
      <c r="C779" s="19" t="n"/>
      <c r="D779" s="19" t="n"/>
      <c r="E779" s="122"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3.5" customHeight="1" s="844">
      <c r="A780" s="19" t="n"/>
      <c r="B780" s="19" t="n"/>
      <c r="C780" s="19" t="n"/>
      <c r="D780" s="19" t="n"/>
      <c r="E780" s="122"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3.5" customHeight="1" s="844">
      <c r="A781" s="19" t="n"/>
      <c r="B781" s="19" t="n"/>
      <c r="C781" s="19" t="n"/>
      <c r="D781" s="19" t="n"/>
      <c r="E781" s="122"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3.5" customHeight="1" s="844">
      <c r="A782" s="19" t="n"/>
      <c r="B782" s="19" t="n"/>
      <c r="C782" s="19" t="n"/>
      <c r="D782" s="19" t="n"/>
      <c r="E782" s="122"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3.5" customHeight="1" s="844">
      <c r="A783" s="19" t="n"/>
      <c r="B783" s="19" t="n"/>
      <c r="C783" s="19" t="n"/>
      <c r="D783" s="19" t="n"/>
      <c r="E783" s="122"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3.5" customHeight="1" s="844">
      <c r="A784" s="19" t="n"/>
      <c r="B784" s="19" t="n"/>
      <c r="C784" s="19" t="n"/>
      <c r="D784" s="19" t="n"/>
      <c r="E784" s="122"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3.5" customHeight="1" s="844">
      <c r="A785" s="19" t="n"/>
      <c r="B785" s="19" t="n"/>
      <c r="C785" s="19" t="n"/>
      <c r="D785" s="19" t="n"/>
      <c r="E785" s="122"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3.5" customHeight="1" s="844">
      <c r="A786" s="19" t="n"/>
      <c r="B786" s="19" t="n"/>
      <c r="C786" s="19" t="n"/>
      <c r="D786" s="19" t="n"/>
      <c r="E786" s="122"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3.5" customHeight="1" s="844">
      <c r="A787" s="19" t="n"/>
      <c r="B787" s="19" t="n"/>
      <c r="C787" s="19" t="n"/>
      <c r="D787" s="19" t="n"/>
      <c r="E787" s="122"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3.5" customHeight="1" s="844">
      <c r="A788" s="19" t="n"/>
      <c r="B788" s="19" t="n"/>
      <c r="C788" s="19" t="n"/>
      <c r="D788" s="19" t="n"/>
      <c r="E788" s="122"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3.5" customHeight="1" s="844">
      <c r="A789" s="19" t="n"/>
      <c r="B789" s="19" t="n"/>
      <c r="C789" s="19" t="n"/>
      <c r="D789" s="19" t="n"/>
      <c r="E789" s="122"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3.5" customHeight="1" s="844">
      <c r="A790" s="19" t="n"/>
      <c r="B790" s="19" t="n"/>
      <c r="C790" s="19" t="n"/>
      <c r="D790" s="19" t="n"/>
      <c r="E790" s="122"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3.5" customHeight="1" s="844">
      <c r="A791" s="19" t="n"/>
      <c r="B791" s="19" t="n"/>
      <c r="C791" s="19" t="n"/>
      <c r="D791" s="19" t="n"/>
      <c r="E791" s="122"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3.5" customHeight="1" s="844">
      <c r="A792" s="19" t="n"/>
      <c r="B792" s="19" t="n"/>
      <c r="C792" s="19" t="n"/>
      <c r="D792" s="19" t="n"/>
      <c r="E792" s="122"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3.5" customHeight="1" s="844">
      <c r="A793" s="19" t="n"/>
      <c r="B793" s="19" t="n"/>
      <c r="C793" s="19" t="n"/>
      <c r="D793" s="19" t="n"/>
      <c r="E793" s="122"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3.5" customHeight="1" s="844">
      <c r="A794" s="19" t="n"/>
      <c r="B794" s="19" t="n"/>
      <c r="C794" s="19" t="n"/>
      <c r="D794" s="19" t="n"/>
      <c r="E794" s="122"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3.5" customHeight="1" s="844">
      <c r="A795" s="19" t="n"/>
      <c r="B795" s="19" t="n"/>
      <c r="C795" s="19" t="n"/>
      <c r="D795" s="19" t="n"/>
      <c r="E795" s="122"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3.5" customHeight="1" s="844">
      <c r="A796" s="19" t="n"/>
      <c r="B796" s="19" t="n"/>
      <c r="C796" s="19" t="n"/>
      <c r="D796" s="19" t="n"/>
      <c r="E796" s="122"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3.5" customHeight="1" s="844">
      <c r="A797" s="19" t="n"/>
      <c r="B797" s="19" t="n"/>
      <c r="C797" s="19" t="n"/>
      <c r="D797" s="19" t="n"/>
      <c r="E797" s="122"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3.5" customHeight="1" s="844">
      <c r="A798" s="19" t="n"/>
      <c r="B798" s="19" t="n"/>
      <c r="C798" s="19" t="n"/>
      <c r="D798" s="19" t="n"/>
      <c r="E798" s="122"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3.5" customHeight="1" s="844">
      <c r="A799" s="19" t="n"/>
      <c r="B799" s="19" t="n"/>
      <c r="C799" s="19" t="n"/>
      <c r="D799" s="19" t="n"/>
      <c r="E799" s="122"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3.5" customHeight="1" s="844">
      <c r="A800" s="19" t="n"/>
      <c r="B800" s="19" t="n"/>
      <c r="C800" s="19" t="n"/>
      <c r="D800" s="19" t="n"/>
      <c r="E800" s="122"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3.5" customHeight="1" s="844">
      <c r="A801" s="19" t="n"/>
      <c r="B801" s="19" t="n"/>
      <c r="C801" s="19" t="n"/>
      <c r="D801" s="19" t="n"/>
      <c r="E801" s="122"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3.5" customHeight="1" s="844">
      <c r="A802" s="19" t="n"/>
      <c r="B802" s="19" t="n"/>
      <c r="C802" s="19" t="n"/>
      <c r="D802" s="19" t="n"/>
      <c r="E802" s="122"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3.5" customHeight="1" s="844">
      <c r="A803" s="19" t="n"/>
      <c r="B803" s="19" t="n"/>
      <c r="C803" s="19" t="n"/>
      <c r="D803" s="19" t="n"/>
      <c r="E803" s="122"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3.5" customHeight="1" s="844">
      <c r="A804" s="19" t="n"/>
      <c r="B804" s="19" t="n"/>
      <c r="C804" s="19" t="n"/>
      <c r="D804" s="19" t="n"/>
      <c r="E804" s="122"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3.5" customHeight="1" s="844">
      <c r="A805" s="19" t="n"/>
      <c r="B805" s="19" t="n"/>
      <c r="C805" s="19" t="n"/>
      <c r="D805" s="19" t="n"/>
      <c r="E805" s="122"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3.5" customHeight="1" s="844">
      <c r="A806" s="19" t="n"/>
      <c r="B806" s="19" t="n"/>
      <c r="C806" s="19" t="n"/>
      <c r="D806" s="19" t="n"/>
      <c r="E806" s="122"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3.5" customHeight="1" s="844">
      <c r="A807" s="19" t="n"/>
      <c r="B807" s="19" t="n"/>
      <c r="C807" s="19" t="n"/>
      <c r="D807" s="19" t="n"/>
      <c r="E807" s="122"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3.5" customHeight="1" s="844">
      <c r="A808" s="19" t="n"/>
      <c r="B808" s="19" t="n"/>
      <c r="C808" s="19" t="n"/>
      <c r="D808" s="19" t="n"/>
      <c r="E808" s="122"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3.5" customHeight="1" s="844">
      <c r="A809" s="19" t="n"/>
      <c r="B809" s="19" t="n"/>
      <c r="C809" s="19" t="n"/>
      <c r="D809" s="19" t="n"/>
      <c r="E809" s="122"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3.5" customHeight="1" s="844">
      <c r="A810" s="19" t="n"/>
      <c r="B810" s="19" t="n"/>
      <c r="C810" s="19" t="n"/>
      <c r="D810" s="19" t="n"/>
      <c r="E810" s="122"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3.5" customHeight="1" s="844">
      <c r="A811" s="19" t="n"/>
      <c r="B811" s="19" t="n"/>
      <c r="C811" s="19" t="n"/>
      <c r="D811" s="19" t="n"/>
      <c r="E811" s="122"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3.5" customHeight="1" s="844">
      <c r="A812" s="19" t="n"/>
      <c r="B812" s="19" t="n"/>
      <c r="C812" s="19" t="n"/>
      <c r="D812" s="19" t="n"/>
      <c r="E812" s="122"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3.5" customHeight="1" s="844">
      <c r="A813" s="19" t="n"/>
      <c r="B813" s="19" t="n"/>
      <c r="C813" s="19" t="n"/>
      <c r="D813" s="19" t="n"/>
      <c r="E813" s="122"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3.5" customHeight="1" s="844">
      <c r="A814" s="19" t="n"/>
      <c r="B814" s="19" t="n"/>
      <c r="C814" s="19" t="n"/>
      <c r="D814" s="19" t="n"/>
      <c r="E814" s="122"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3.5" customHeight="1" s="844">
      <c r="A815" s="19" t="n"/>
      <c r="B815" s="19" t="n"/>
      <c r="C815" s="19" t="n"/>
      <c r="D815" s="19" t="n"/>
      <c r="E815" s="122"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3.5" customHeight="1" s="844">
      <c r="A816" s="19" t="n"/>
      <c r="B816" s="19" t="n"/>
      <c r="C816" s="19" t="n"/>
      <c r="D816" s="19" t="n"/>
      <c r="E816" s="122"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3.5" customHeight="1" s="844">
      <c r="A817" s="19" t="n"/>
      <c r="B817" s="19" t="n"/>
      <c r="C817" s="19" t="n"/>
      <c r="D817" s="19" t="n"/>
      <c r="E817" s="122"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3.5" customHeight="1" s="844">
      <c r="A818" s="19" t="n"/>
      <c r="B818" s="19" t="n"/>
      <c r="C818" s="19" t="n"/>
      <c r="D818" s="19" t="n"/>
      <c r="E818" s="122"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3.5" customHeight="1" s="844">
      <c r="A819" s="19" t="n"/>
      <c r="B819" s="19" t="n"/>
      <c r="C819" s="19" t="n"/>
      <c r="D819" s="19" t="n"/>
      <c r="E819" s="122"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3.5" customHeight="1" s="844">
      <c r="A820" s="19" t="n"/>
      <c r="B820" s="19" t="n"/>
      <c r="C820" s="19" t="n"/>
      <c r="D820" s="19" t="n"/>
      <c r="E820" s="122"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3.5" customHeight="1" s="844">
      <c r="A821" s="19" t="n"/>
      <c r="B821" s="19" t="n"/>
      <c r="C821" s="19" t="n"/>
      <c r="D821" s="19" t="n"/>
      <c r="E821" s="122"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3.5" customHeight="1" s="844">
      <c r="A822" s="19" t="n"/>
      <c r="B822" s="19" t="n"/>
      <c r="C822" s="19" t="n"/>
      <c r="D822" s="19" t="n"/>
      <c r="E822" s="122"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3.5" customHeight="1" s="844">
      <c r="A823" s="19" t="n"/>
      <c r="B823" s="19" t="n"/>
      <c r="C823" s="19" t="n"/>
      <c r="D823" s="19" t="n"/>
      <c r="E823" s="122"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3.5" customHeight="1" s="844">
      <c r="A824" s="19" t="n"/>
      <c r="B824" s="19" t="n"/>
      <c r="C824" s="19" t="n"/>
      <c r="D824" s="19" t="n"/>
      <c r="E824" s="122"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3.5" customHeight="1" s="844">
      <c r="A825" s="19" t="n"/>
      <c r="B825" s="19" t="n"/>
      <c r="C825" s="19" t="n"/>
      <c r="D825" s="19" t="n"/>
      <c r="E825" s="122"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3.5" customHeight="1" s="844">
      <c r="A826" s="19" t="n"/>
      <c r="B826" s="19" t="n"/>
      <c r="C826" s="19" t="n"/>
      <c r="D826" s="19" t="n"/>
      <c r="E826" s="122"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3.5" customHeight="1" s="844">
      <c r="A827" s="19" t="n"/>
      <c r="B827" s="19" t="n"/>
      <c r="C827" s="19" t="n"/>
      <c r="D827" s="19" t="n"/>
      <c r="E827" s="122"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3.5" customHeight="1" s="844">
      <c r="A828" s="19" t="n"/>
      <c r="B828" s="19" t="n"/>
      <c r="C828" s="19" t="n"/>
      <c r="D828" s="19" t="n"/>
      <c r="E828" s="122"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3.5" customHeight="1" s="844">
      <c r="A829" s="19" t="n"/>
      <c r="B829" s="19" t="n"/>
      <c r="C829" s="19" t="n"/>
      <c r="D829" s="19" t="n"/>
      <c r="E829" s="122"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3.5" customHeight="1" s="844">
      <c r="A830" s="19" t="n"/>
      <c r="B830" s="19" t="n"/>
      <c r="C830" s="19" t="n"/>
      <c r="D830" s="19" t="n"/>
      <c r="E830" s="122"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3.5" customHeight="1" s="844">
      <c r="A831" s="19" t="n"/>
      <c r="B831" s="19" t="n"/>
      <c r="C831" s="19" t="n"/>
      <c r="D831" s="19" t="n"/>
      <c r="E831" s="122"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3.5" customHeight="1" s="844">
      <c r="A832" s="19" t="n"/>
      <c r="B832" s="19" t="n"/>
      <c r="C832" s="19" t="n"/>
      <c r="D832" s="19" t="n"/>
      <c r="E832" s="122"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3.5" customHeight="1" s="844">
      <c r="A833" s="19" t="n"/>
      <c r="B833" s="19" t="n"/>
      <c r="C833" s="19" t="n"/>
      <c r="D833" s="19" t="n"/>
      <c r="E833" s="122"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3.5" customHeight="1" s="844">
      <c r="A834" s="19" t="n"/>
      <c r="B834" s="19" t="n"/>
      <c r="C834" s="19" t="n"/>
      <c r="D834" s="19" t="n"/>
      <c r="E834" s="122"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3.5" customHeight="1" s="844">
      <c r="A835" s="19" t="n"/>
      <c r="B835" s="19" t="n"/>
      <c r="C835" s="19" t="n"/>
      <c r="D835" s="19" t="n"/>
      <c r="E835" s="122"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3.5" customHeight="1" s="844">
      <c r="A836" s="19" t="n"/>
      <c r="B836" s="19" t="n"/>
      <c r="C836" s="19" t="n"/>
      <c r="D836" s="19" t="n"/>
      <c r="E836" s="122"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3.5" customHeight="1" s="844">
      <c r="A837" s="19" t="n"/>
      <c r="B837" s="19" t="n"/>
      <c r="C837" s="19" t="n"/>
      <c r="D837" s="19" t="n"/>
      <c r="E837" s="122"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3.5" customHeight="1" s="844">
      <c r="A838" s="19" t="n"/>
      <c r="B838" s="19" t="n"/>
      <c r="C838" s="19" t="n"/>
      <c r="D838" s="19" t="n"/>
      <c r="E838" s="122"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3.5" customHeight="1" s="844">
      <c r="A839" s="19" t="n"/>
      <c r="B839" s="19" t="n"/>
      <c r="C839" s="19" t="n"/>
      <c r="D839" s="19" t="n"/>
      <c r="E839" s="122"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3.5" customHeight="1" s="844">
      <c r="A840" s="19" t="n"/>
      <c r="B840" s="19" t="n"/>
      <c r="C840" s="19" t="n"/>
      <c r="D840" s="19" t="n"/>
      <c r="E840" s="122"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3.5" customHeight="1" s="844">
      <c r="A841" s="19" t="n"/>
      <c r="B841" s="19" t="n"/>
      <c r="C841" s="19" t="n"/>
      <c r="D841" s="19" t="n"/>
      <c r="E841" s="122"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3.5" customHeight="1" s="844">
      <c r="A842" s="19" t="n"/>
      <c r="B842" s="19" t="n"/>
      <c r="C842" s="19" t="n"/>
      <c r="D842" s="19" t="n"/>
      <c r="E842" s="122"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3.5" customHeight="1" s="844">
      <c r="A843" s="19" t="n"/>
      <c r="B843" s="19" t="n"/>
      <c r="C843" s="19" t="n"/>
      <c r="D843" s="19" t="n"/>
      <c r="E843" s="122"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3.5" customHeight="1" s="844">
      <c r="A844" s="19" t="n"/>
      <c r="B844" s="19" t="n"/>
      <c r="C844" s="19" t="n"/>
      <c r="D844" s="19" t="n"/>
      <c r="E844" s="122"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3.5" customHeight="1" s="844">
      <c r="A845" s="19" t="n"/>
      <c r="B845" s="19" t="n"/>
      <c r="C845" s="19" t="n"/>
      <c r="D845" s="19" t="n"/>
      <c r="E845" s="122"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3.5" customHeight="1" s="844">
      <c r="A846" s="19" t="n"/>
      <c r="B846" s="19" t="n"/>
      <c r="C846" s="19" t="n"/>
      <c r="D846" s="19" t="n"/>
      <c r="E846" s="122"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3.5" customHeight="1" s="844">
      <c r="A847" s="19" t="n"/>
      <c r="B847" s="19" t="n"/>
      <c r="C847" s="19" t="n"/>
      <c r="D847" s="19" t="n"/>
      <c r="E847" s="122"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3.5" customHeight="1" s="844">
      <c r="A848" s="19" t="n"/>
      <c r="B848" s="19" t="n"/>
      <c r="C848" s="19" t="n"/>
      <c r="D848" s="19" t="n"/>
      <c r="E848" s="122"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3.5" customHeight="1" s="844">
      <c r="A849" s="19" t="n"/>
      <c r="B849" s="19" t="n"/>
      <c r="C849" s="19" t="n"/>
      <c r="D849" s="19" t="n"/>
      <c r="E849" s="122"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3.5" customHeight="1" s="844">
      <c r="A850" s="19" t="n"/>
      <c r="B850" s="19" t="n"/>
      <c r="C850" s="19" t="n"/>
      <c r="D850" s="19" t="n"/>
      <c r="E850" s="122"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3.5" customHeight="1" s="844">
      <c r="A851" s="19" t="n"/>
      <c r="B851" s="19" t="n"/>
      <c r="C851" s="19" t="n"/>
      <c r="D851" s="19" t="n"/>
      <c r="E851" s="122"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3.5" customHeight="1" s="844">
      <c r="A852" s="19" t="n"/>
      <c r="B852" s="19" t="n"/>
      <c r="C852" s="19" t="n"/>
      <c r="D852" s="19" t="n"/>
      <c r="E852" s="122"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3.5" customHeight="1" s="844">
      <c r="A853" s="19" t="n"/>
      <c r="B853" s="19" t="n"/>
      <c r="C853" s="19" t="n"/>
      <c r="D853" s="19" t="n"/>
      <c r="E853" s="122"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3.5" customHeight="1" s="844">
      <c r="A854" s="19" t="n"/>
      <c r="B854" s="19" t="n"/>
      <c r="C854" s="19" t="n"/>
      <c r="D854" s="19" t="n"/>
      <c r="E854" s="122"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3.5" customHeight="1" s="844">
      <c r="A855" s="19" t="n"/>
      <c r="B855" s="19" t="n"/>
      <c r="C855" s="19" t="n"/>
      <c r="D855" s="19" t="n"/>
      <c r="E855" s="122"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3.5" customHeight="1" s="844">
      <c r="A856" s="19" t="n"/>
      <c r="B856" s="19" t="n"/>
      <c r="C856" s="19" t="n"/>
      <c r="D856" s="19" t="n"/>
      <c r="E856" s="122"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3.5" customHeight="1" s="844">
      <c r="A857" s="19" t="n"/>
      <c r="B857" s="19" t="n"/>
      <c r="C857" s="19" t="n"/>
      <c r="D857" s="19" t="n"/>
      <c r="E857" s="122"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3.5" customHeight="1" s="844">
      <c r="A858" s="19" t="n"/>
      <c r="B858" s="19" t="n"/>
      <c r="C858" s="19" t="n"/>
      <c r="D858" s="19" t="n"/>
      <c r="E858" s="122"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3.5" customHeight="1" s="844">
      <c r="A859" s="19" t="n"/>
      <c r="B859" s="19" t="n"/>
      <c r="C859" s="19" t="n"/>
      <c r="D859" s="19" t="n"/>
      <c r="E859" s="122"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3.5" customHeight="1" s="844">
      <c r="A860" s="19" t="n"/>
      <c r="B860" s="19" t="n"/>
      <c r="C860" s="19" t="n"/>
      <c r="D860" s="19" t="n"/>
      <c r="E860" s="122"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3.5" customHeight="1" s="844">
      <c r="A861" s="19" t="n"/>
      <c r="B861" s="19" t="n"/>
      <c r="C861" s="19" t="n"/>
      <c r="D861" s="19" t="n"/>
      <c r="E861" s="122"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3.5" customHeight="1" s="844">
      <c r="A862" s="19" t="n"/>
      <c r="B862" s="19" t="n"/>
      <c r="C862" s="19" t="n"/>
      <c r="D862" s="19" t="n"/>
      <c r="E862" s="122"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3.5" customHeight="1" s="844">
      <c r="A863" s="19" t="n"/>
      <c r="B863" s="19" t="n"/>
      <c r="C863" s="19" t="n"/>
      <c r="D863" s="19" t="n"/>
      <c r="E863" s="122"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3.5" customHeight="1" s="844">
      <c r="A864" s="19" t="n"/>
      <c r="B864" s="19" t="n"/>
      <c r="C864" s="19" t="n"/>
      <c r="D864" s="19" t="n"/>
      <c r="E864" s="122"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3.5" customHeight="1" s="844">
      <c r="A865" s="19" t="n"/>
      <c r="B865" s="19" t="n"/>
      <c r="C865" s="19" t="n"/>
      <c r="D865" s="19" t="n"/>
      <c r="E865" s="122"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3.5" customHeight="1" s="844">
      <c r="A866" s="19" t="n"/>
      <c r="B866" s="19" t="n"/>
      <c r="C866" s="19" t="n"/>
      <c r="D866" s="19" t="n"/>
      <c r="E866" s="122"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3.5" customHeight="1" s="844">
      <c r="A867" s="19" t="n"/>
      <c r="B867" s="19" t="n"/>
      <c r="C867" s="19" t="n"/>
      <c r="D867" s="19" t="n"/>
      <c r="E867" s="122"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3.5" customHeight="1" s="844">
      <c r="A868" s="19" t="n"/>
      <c r="B868" s="19" t="n"/>
      <c r="C868" s="19" t="n"/>
      <c r="D868" s="19" t="n"/>
      <c r="E868" s="122"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3.5" customHeight="1" s="844">
      <c r="A869" s="19" t="n"/>
      <c r="B869" s="19" t="n"/>
      <c r="C869" s="19" t="n"/>
      <c r="D869" s="19" t="n"/>
      <c r="E869" s="122"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3.5" customHeight="1" s="844">
      <c r="A870" s="19" t="n"/>
      <c r="B870" s="19" t="n"/>
      <c r="C870" s="19" t="n"/>
      <c r="D870" s="19" t="n"/>
      <c r="E870" s="122"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3.5" customHeight="1" s="844">
      <c r="A871" s="19" t="n"/>
      <c r="B871" s="19" t="n"/>
      <c r="C871" s="19" t="n"/>
      <c r="D871" s="19" t="n"/>
      <c r="E871" s="122"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3.5" customHeight="1" s="844">
      <c r="A872" s="19" t="n"/>
      <c r="B872" s="19" t="n"/>
      <c r="C872" s="19" t="n"/>
      <c r="D872" s="19" t="n"/>
      <c r="E872" s="122"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3.5" customHeight="1" s="844">
      <c r="A873" s="19" t="n"/>
      <c r="B873" s="19" t="n"/>
      <c r="C873" s="19" t="n"/>
      <c r="D873" s="19" t="n"/>
      <c r="E873" s="122"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3.5" customHeight="1" s="844">
      <c r="A874" s="19" t="n"/>
      <c r="B874" s="19" t="n"/>
      <c r="C874" s="19" t="n"/>
      <c r="D874" s="19" t="n"/>
      <c r="E874" s="122"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3.5" customHeight="1" s="844">
      <c r="A875" s="19" t="n"/>
      <c r="B875" s="19" t="n"/>
      <c r="C875" s="19" t="n"/>
      <c r="D875" s="19" t="n"/>
      <c r="E875" s="122"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3.5" customHeight="1" s="844">
      <c r="A876" s="19" t="n"/>
      <c r="B876" s="19" t="n"/>
      <c r="C876" s="19" t="n"/>
      <c r="D876" s="19" t="n"/>
      <c r="E876" s="122"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3.5" customHeight="1" s="844">
      <c r="A877" s="19" t="n"/>
      <c r="B877" s="19" t="n"/>
      <c r="C877" s="19" t="n"/>
      <c r="D877" s="19" t="n"/>
      <c r="E877" s="122"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3.5" customHeight="1" s="844">
      <c r="A878" s="19" t="n"/>
      <c r="B878" s="19" t="n"/>
      <c r="C878" s="19" t="n"/>
      <c r="D878" s="19" t="n"/>
      <c r="E878" s="122"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3.5" customHeight="1" s="844">
      <c r="A879" s="19" t="n"/>
      <c r="B879" s="19" t="n"/>
      <c r="C879" s="19" t="n"/>
      <c r="D879" s="19" t="n"/>
      <c r="E879" s="122"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3.5" customHeight="1" s="844">
      <c r="A880" s="19" t="n"/>
      <c r="B880" s="19" t="n"/>
      <c r="C880" s="19" t="n"/>
      <c r="D880" s="19" t="n"/>
      <c r="E880" s="122"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3.5" customHeight="1" s="844">
      <c r="A881" s="19" t="n"/>
      <c r="B881" s="19" t="n"/>
      <c r="C881" s="19" t="n"/>
      <c r="D881" s="19" t="n"/>
      <c r="E881" s="122"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3.5" customHeight="1" s="844">
      <c r="A882" s="19" t="n"/>
      <c r="B882" s="19" t="n"/>
      <c r="C882" s="19" t="n"/>
      <c r="D882" s="19" t="n"/>
      <c r="E882" s="122"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3.5" customHeight="1" s="844">
      <c r="A883" s="19" t="n"/>
      <c r="B883" s="19" t="n"/>
      <c r="C883" s="19" t="n"/>
      <c r="D883" s="19" t="n"/>
      <c r="E883" s="122"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3.5" customHeight="1" s="844">
      <c r="A884" s="19" t="n"/>
      <c r="B884" s="19" t="n"/>
      <c r="C884" s="19" t="n"/>
      <c r="D884" s="19" t="n"/>
      <c r="E884" s="122"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3.5" customHeight="1" s="844">
      <c r="A885" s="19" t="n"/>
      <c r="B885" s="19" t="n"/>
      <c r="C885" s="19" t="n"/>
      <c r="D885" s="19" t="n"/>
      <c r="E885" s="122"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3.5" customHeight="1" s="844">
      <c r="A886" s="19" t="n"/>
      <c r="B886" s="19" t="n"/>
      <c r="C886" s="19" t="n"/>
      <c r="D886" s="19" t="n"/>
      <c r="E886" s="122"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3.5" customHeight="1" s="844">
      <c r="A887" s="19" t="n"/>
      <c r="B887" s="19" t="n"/>
      <c r="C887" s="19" t="n"/>
      <c r="D887" s="19" t="n"/>
      <c r="E887" s="122"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3.5" customHeight="1" s="844">
      <c r="A888" s="19" t="n"/>
      <c r="B888" s="19" t="n"/>
      <c r="C888" s="19" t="n"/>
      <c r="D888" s="19" t="n"/>
      <c r="E888" s="122"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3.5" customHeight="1" s="844">
      <c r="A889" s="19" t="n"/>
      <c r="B889" s="19" t="n"/>
      <c r="C889" s="19" t="n"/>
      <c r="D889" s="19" t="n"/>
      <c r="E889" s="122"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3.5" customHeight="1" s="844">
      <c r="A890" s="19" t="n"/>
      <c r="B890" s="19" t="n"/>
      <c r="C890" s="19" t="n"/>
      <c r="D890" s="19" t="n"/>
      <c r="E890" s="122"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3.5" customHeight="1" s="844">
      <c r="A891" s="19" t="n"/>
      <c r="B891" s="19" t="n"/>
      <c r="C891" s="19" t="n"/>
      <c r="D891" s="19" t="n"/>
      <c r="E891" s="122"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3.5" customHeight="1" s="844">
      <c r="A892" s="19" t="n"/>
      <c r="B892" s="19" t="n"/>
      <c r="C892" s="19" t="n"/>
      <c r="D892" s="19" t="n"/>
      <c r="E892" s="122"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3.5" customHeight="1" s="844">
      <c r="A893" s="19" t="n"/>
      <c r="B893" s="19" t="n"/>
      <c r="C893" s="19" t="n"/>
      <c r="D893" s="19" t="n"/>
      <c r="E893" s="122"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3.5" customHeight="1" s="844">
      <c r="A894" s="19" t="n"/>
      <c r="B894" s="19" t="n"/>
      <c r="C894" s="19" t="n"/>
      <c r="D894" s="19" t="n"/>
      <c r="E894" s="122"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3.5" customHeight="1" s="844">
      <c r="A895" s="19" t="n"/>
      <c r="B895" s="19" t="n"/>
      <c r="C895" s="19" t="n"/>
      <c r="D895" s="19" t="n"/>
      <c r="E895" s="122"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3.5" customHeight="1" s="844">
      <c r="A896" s="19" t="n"/>
      <c r="B896" s="19" t="n"/>
      <c r="C896" s="19" t="n"/>
      <c r="D896" s="19" t="n"/>
      <c r="E896" s="122"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3.5" customHeight="1" s="844">
      <c r="A897" s="19" t="n"/>
      <c r="B897" s="19" t="n"/>
      <c r="C897" s="19" t="n"/>
      <c r="D897" s="19" t="n"/>
      <c r="E897" s="122"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3.5" customHeight="1" s="844">
      <c r="A898" s="19" t="n"/>
      <c r="B898" s="19" t="n"/>
      <c r="C898" s="19" t="n"/>
      <c r="D898" s="19" t="n"/>
      <c r="E898" s="122"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3.5" customHeight="1" s="844">
      <c r="A899" s="19" t="n"/>
      <c r="B899" s="19" t="n"/>
      <c r="C899" s="19" t="n"/>
      <c r="D899" s="19" t="n"/>
      <c r="E899" s="122"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3.5" customHeight="1" s="844">
      <c r="A900" s="19" t="n"/>
      <c r="B900" s="19" t="n"/>
      <c r="C900" s="19" t="n"/>
      <c r="D900" s="19" t="n"/>
      <c r="E900" s="122"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3.5" customHeight="1" s="844">
      <c r="A901" s="19" t="n"/>
      <c r="B901" s="19" t="n"/>
      <c r="C901" s="19" t="n"/>
      <c r="D901" s="19" t="n"/>
      <c r="E901" s="122"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3.5" customHeight="1" s="844">
      <c r="A902" s="19" t="n"/>
      <c r="B902" s="19" t="n"/>
      <c r="C902" s="19" t="n"/>
      <c r="D902" s="19" t="n"/>
      <c r="E902" s="122"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3.5" customHeight="1" s="844">
      <c r="A903" s="19" t="n"/>
      <c r="B903" s="19" t="n"/>
      <c r="C903" s="19" t="n"/>
      <c r="D903" s="19" t="n"/>
      <c r="E903" s="122"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3.5" customHeight="1" s="844">
      <c r="A904" s="19" t="n"/>
      <c r="B904" s="19" t="n"/>
      <c r="C904" s="19" t="n"/>
      <c r="D904" s="19" t="n"/>
      <c r="E904" s="122"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3.5" customHeight="1" s="844">
      <c r="A905" s="19" t="n"/>
      <c r="B905" s="19" t="n"/>
      <c r="C905" s="19" t="n"/>
      <c r="D905" s="19" t="n"/>
      <c r="E905" s="122"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3.5" customHeight="1" s="844">
      <c r="A906" s="19" t="n"/>
      <c r="B906" s="19" t="n"/>
      <c r="C906" s="19" t="n"/>
      <c r="D906" s="19" t="n"/>
      <c r="E906" s="122"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3.5" customHeight="1" s="844">
      <c r="A907" s="19" t="n"/>
      <c r="B907" s="19" t="n"/>
      <c r="C907" s="19" t="n"/>
      <c r="D907" s="19" t="n"/>
      <c r="E907" s="122"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3.5" customHeight="1" s="844">
      <c r="A908" s="19" t="n"/>
      <c r="B908" s="19" t="n"/>
      <c r="C908" s="19" t="n"/>
      <c r="D908" s="19" t="n"/>
      <c r="E908" s="122"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3.5" customHeight="1" s="844">
      <c r="A909" s="19" t="n"/>
      <c r="B909" s="19" t="n"/>
      <c r="C909" s="19" t="n"/>
      <c r="D909" s="19" t="n"/>
      <c r="E909" s="122"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3.5" customHeight="1" s="844">
      <c r="A910" s="19" t="n"/>
      <c r="B910" s="19" t="n"/>
      <c r="C910" s="19" t="n"/>
      <c r="D910" s="19" t="n"/>
      <c r="E910" s="122"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3.5" customHeight="1" s="844">
      <c r="A911" s="19" t="n"/>
      <c r="B911" s="19" t="n"/>
      <c r="C911" s="19" t="n"/>
      <c r="D911" s="19" t="n"/>
      <c r="E911" s="122"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3.5" customHeight="1" s="844">
      <c r="A912" s="19" t="n"/>
      <c r="B912" s="19" t="n"/>
      <c r="C912" s="19" t="n"/>
      <c r="D912" s="19" t="n"/>
      <c r="E912" s="122"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3.5" customHeight="1" s="844">
      <c r="A913" s="19" t="n"/>
      <c r="B913" s="19" t="n"/>
      <c r="C913" s="19" t="n"/>
      <c r="D913" s="19" t="n"/>
      <c r="E913" s="122"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3.5" customHeight="1" s="844">
      <c r="A914" s="19" t="n"/>
      <c r="B914" s="19" t="n"/>
      <c r="C914" s="19" t="n"/>
      <c r="D914" s="19" t="n"/>
      <c r="E914" s="122"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3.5" customHeight="1" s="844">
      <c r="A915" s="19" t="n"/>
      <c r="B915" s="19" t="n"/>
      <c r="C915" s="19" t="n"/>
      <c r="D915" s="19" t="n"/>
      <c r="E915" s="122"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3.5" customHeight="1" s="844">
      <c r="A916" s="19" t="n"/>
      <c r="B916" s="19" t="n"/>
      <c r="C916" s="19" t="n"/>
      <c r="D916" s="19" t="n"/>
      <c r="E916" s="122"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3.5" customHeight="1" s="844">
      <c r="A917" s="19" t="n"/>
      <c r="B917" s="19" t="n"/>
      <c r="C917" s="19" t="n"/>
      <c r="D917" s="19" t="n"/>
      <c r="E917" s="122"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3.5" customHeight="1" s="844">
      <c r="A918" s="19" t="n"/>
      <c r="B918" s="19" t="n"/>
      <c r="C918" s="19" t="n"/>
      <c r="D918" s="19" t="n"/>
      <c r="E918" s="122"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3.5" customHeight="1" s="844">
      <c r="A919" s="19" t="n"/>
      <c r="B919" s="19" t="n"/>
      <c r="C919" s="19" t="n"/>
      <c r="D919" s="19" t="n"/>
      <c r="E919" s="122"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3.5" customHeight="1" s="844">
      <c r="A920" s="19" t="n"/>
      <c r="B920" s="19" t="n"/>
      <c r="C920" s="19" t="n"/>
      <c r="D920" s="19" t="n"/>
      <c r="E920" s="122"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3.5" customHeight="1" s="844">
      <c r="A921" s="19" t="n"/>
      <c r="B921" s="19" t="n"/>
      <c r="C921" s="19" t="n"/>
      <c r="D921" s="19" t="n"/>
      <c r="E921" s="122"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3.5" customHeight="1" s="844">
      <c r="A922" s="19" t="n"/>
      <c r="B922" s="19" t="n"/>
      <c r="C922" s="19" t="n"/>
      <c r="D922" s="19" t="n"/>
      <c r="E922" s="122"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3.5" customHeight="1" s="844">
      <c r="A923" s="19" t="n"/>
      <c r="B923" s="19" t="n"/>
      <c r="C923" s="19" t="n"/>
      <c r="D923" s="19" t="n"/>
      <c r="E923" s="122"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3.5" customHeight="1" s="844">
      <c r="A924" s="19" t="n"/>
      <c r="B924" s="19" t="n"/>
      <c r="C924" s="19" t="n"/>
      <c r="D924" s="19" t="n"/>
      <c r="E924" s="122"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3.5" customHeight="1" s="844">
      <c r="A925" s="19" t="n"/>
      <c r="B925" s="19" t="n"/>
      <c r="C925" s="19" t="n"/>
      <c r="D925" s="19" t="n"/>
      <c r="E925" s="122"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3.5" customHeight="1" s="844">
      <c r="A926" s="19" t="n"/>
      <c r="B926" s="19" t="n"/>
      <c r="C926" s="19" t="n"/>
      <c r="D926" s="19" t="n"/>
      <c r="E926" s="122"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3.5" customHeight="1" s="844">
      <c r="A927" s="19" t="n"/>
      <c r="B927" s="19" t="n"/>
      <c r="C927" s="19" t="n"/>
      <c r="D927" s="19" t="n"/>
      <c r="E927" s="122"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3.5" customHeight="1" s="844">
      <c r="A928" s="19" t="n"/>
      <c r="B928" s="19" t="n"/>
      <c r="C928" s="19" t="n"/>
      <c r="D928" s="19" t="n"/>
      <c r="E928" s="122"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3.5" customHeight="1" s="844">
      <c r="A929" s="19" t="n"/>
      <c r="B929" s="19" t="n"/>
      <c r="C929" s="19" t="n"/>
      <c r="D929" s="19" t="n"/>
      <c r="E929" s="122"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3.5" customHeight="1" s="844">
      <c r="A930" s="19" t="n"/>
      <c r="B930" s="19" t="n"/>
      <c r="C930" s="19" t="n"/>
      <c r="D930" s="19" t="n"/>
      <c r="E930" s="122"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3.5" customHeight="1" s="844">
      <c r="A931" s="19" t="n"/>
      <c r="B931" s="19" t="n"/>
      <c r="C931" s="19" t="n"/>
      <c r="D931" s="19" t="n"/>
      <c r="E931" s="122"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3.5" customHeight="1" s="844">
      <c r="A932" s="19" t="n"/>
      <c r="B932" s="19" t="n"/>
      <c r="C932" s="19" t="n"/>
      <c r="D932" s="19" t="n"/>
      <c r="E932" s="122"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3.5" customHeight="1" s="844">
      <c r="A933" s="19" t="n"/>
      <c r="B933" s="19" t="n"/>
      <c r="C933" s="19" t="n"/>
      <c r="D933" s="19" t="n"/>
      <c r="E933" s="122"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3.5" customHeight="1" s="844">
      <c r="A934" s="19" t="n"/>
      <c r="B934" s="19" t="n"/>
      <c r="C934" s="19" t="n"/>
      <c r="D934" s="19" t="n"/>
      <c r="E934" s="122"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3.5" customHeight="1" s="844">
      <c r="A935" s="19" t="n"/>
      <c r="B935" s="19" t="n"/>
      <c r="C935" s="19" t="n"/>
      <c r="D935" s="19" t="n"/>
      <c r="E935" s="122"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3.5" customHeight="1" s="844">
      <c r="A936" s="19" t="n"/>
      <c r="B936" s="19" t="n"/>
      <c r="C936" s="19" t="n"/>
      <c r="D936" s="19" t="n"/>
      <c r="E936" s="122"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3.5" customHeight="1" s="844">
      <c r="A937" s="19" t="n"/>
      <c r="B937" s="19" t="n"/>
      <c r="C937" s="19" t="n"/>
      <c r="D937" s="19" t="n"/>
      <c r="E937" s="122"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3.5" customHeight="1" s="844">
      <c r="A938" s="19" t="n"/>
      <c r="B938" s="19" t="n"/>
      <c r="C938" s="19" t="n"/>
      <c r="D938" s="19" t="n"/>
      <c r="E938" s="122"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3.5" customHeight="1" s="844">
      <c r="A939" s="19" t="n"/>
      <c r="B939" s="19" t="n"/>
      <c r="C939" s="19" t="n"/>
      <c r="D939" s="19" t="n"/>
      <c r="E939" s="122"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3.5" customHeight="1" s="844">
      <c r="A940" s="19" t="n"/>
      <c r="B940" s="19" t="n"/>
      <c r="C940" s="19" t="n"/>
      <c r="D940" s="19" t="n"/>
      <c r="E940" s="122"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3.5" customHeight="1" s="844">
      <c r="A941" s="19" t="n"/>
      <c r="B941" s="19" t="n"/>
      <c r="C941" s="19" t="n"/>
      <c r="D941" s="19" t="n"/>
      <c r="E941" s="122"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3.5" customHeight="1" s="844">
      <c r="A942" s="19" t="n"/>
      <c r="B942" s="19" t="n"/>
      <c r="C942" s="19" t="n"/>
      <c r="D942" s="19" t="n"/>
      <c r="E942" s="122"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3.5" customHeight="1" s="844">
      <c r="A943" s="19" t="n"/>
      <c r="B943" s="19" t="n"/>
      <c r="C943" s="19" t="n"/>
      <c r="D943" s="19" t="n"/>
      <c r="E943" s="122"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3.5" customHeight="1" s="844">
      <c r="A944" s="19" t="n"/>
      <c r="B944" s="19" t="n"/>
      <c r="C944" s="19" t="n"/>
      <c r="D944" s="19" t="n"/>
      <c r="E944" s="122"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3.5" customHeight="1" s="844">
      <c r="A945" s="19" t="n"/>
      <c r="B945" s="19" t="n"/>
      <c r="C945" s="19" t="n"/>
      <c r="D945" s="19" t="n"/>
      <c r="E945" s="122"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3.5" customHeight="1" s="844">
      <c r="A946" s="19" t="n"/>
      <c r="B946" s="19" t="n"/>
      <c r="C946" s="19" t="n"/>
      <c r="D946" s="19" t="n"/>
      <c r="E946" s="122"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3.5" customHeight="1" s="844">
      <c r="A947" s="19" t="n"/>
      <c r="B947" s="19" t="n"/>
      <c r="C947" s="19" t="n"/>
      <c r="D947" s="19" t="n"/>
      <c r="E947" s="122"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3.5" customHeight="1" s="844">
      <c r="A948" s="19" t="n"/>
      <c r="B948" s="19" t="n"/>
      <c r="C948" s="19" t="n"/>
      <c r="D948" s="19" t="n"/>
      <c r="E948" s="122"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3.5" customHeight="1" s="844">
      <c r="A949" s="19" t="n"/>
      <c r="B949" s="19" t="n"/>
      <c r="C949" s="19" t="n"/>
      <c r="D949" s="19" t="n"/>
      <c r="E949" s="122"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3.5" customHeight="1" s="844">
      <c r="A950" s="19" t="n"/>
      <c r="B950" s="19" t="n"/>
      <c r="C950" s="19" t="n"/>
      <c r="D950" s="19" t="n"/>
      <c r="E950" s="122"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3.5" customHeight="1" s="844">
      <c r="A951" s="19" t="n"/>
      <c r="B951" s="19" t="n"/>
      <c r="C951" s="19" t="n"/>
      <c r="D951" s="19" t="n"/>
      <c r="E951" s="122"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3.5" customHeight="1" s="844">
      <c r="A952" s="19" t="n"/>
      <c r="B952" s="19" t="n"/>
      <c r="C952" s="19" t="n"/>
      <c r="D952" s="19" t="n"/>
      <c r="E952" s="122"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3.5" customHeight="1" s="844">
      <c r="A953" s="19" t="n"/>
      <c r="B953" s="19" t="n"/>
      <c r="C953" s="19" t="n"/>
      <c r="D953" s="19" t="n"/>
      <c r="E953" s="122"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3.5" customHeight="1" s="844">
      <c r="A954" s="19" t="n"/>
      <c r="B954" s="19" t="n"/>
      <c r="C954" s="19" t="n"/>
      <c r="D954" s="19" t="n"/>
      <c r="E954" s="122"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3.5" customHeight="1" s="844">
      <c r="A955" s="19" t="n"/>
      <c r="B955" s="19" t="n"/>
      <c r="C955" s="19" t="n"/>
      <c r="D955" s="19" t="n"/>
      <c r="E955" s="122"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3.5" customHeight="1" s="844">
      <c r="A956" s="19" t="n"/>
      <c r="B956" s="19" t="n"/>
      <c r="C956" s="19" t="n"/>
      <c r="D956" s="19" t="n"/>
      <c r="E956" s="122"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3.5" customHeight="1" s="844">
      <c r="A957" s="19" t="n"/>
      <c r="B957" s="19" t="n"/>
      <c r="C957" s="19" t="n"/>
      <c r="D957" s="19" t="n"/>
      <c r="E957" s="122"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3.5" customHeight="1" s="844">
      <c r="A958" s="19" t="n"/>
      <c r="B958" s="19" t="n"/>
      <c r="C958" s="19" t="n"/>
      <c r="D958" s="19" t="n"/>
      <c r="E958" s="122"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3.5" customHeight="1" s="844">
      <c r="A959" s="19" t="n"/>
      <c r="B959" s="19" t="n"/>
      <c r="C959" s="19" t="n"/>
      <c r="D959" s="19" t="n"/>
      <c r="E959" s="122"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3.5" customHeight="1" s="844">
      <c r="A960" s="19" t="n"/>
      <c r="B960" s="19" t="n"/>
      <c r="C960" s="19" t="n"/>
      <c r="D960" s="19" t="n"/>
      <c r="E960" s="122"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3.5" customHeight="1" s="844">
      <c r="A961" s="19" t="n"/>
      <c r="B961" s="19" t="n"/>
      <c r="C961" s="19" t="n"/>
      <c r="D961" s="19" t="n"/>
      <c r="E961" s="122"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3.5" customHeight="1" s="844">
      <c r="A962" s="19" t="n"/>
      <c r="B962" s="19" t="n"/>
      <c r="C962" s="19" t="n"/>
      <c r="D962" s="19" t="n"/>
      <c r="E962" s="122"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3.5" customHeight="1" s="844">
      <c r="A963" s="19" t="n"/>
      <c r="B963" s="19" t="n"/>
      <c r="C963" s="19" t="n"/>
      <c r="D963" s="19" t="n"/>
      <c r="E963" s="122"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3.5" customHeight="1" s="844">
      <c r="A964" s="19" t="n"/>
      <c r="B964" s="19" t="n"/>
      <c r="C964" s="19" t="n"/>
      <c r="D964" s="19" t="n"/>
      <c r="E964" s="122"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3.5" customHeight="1" s="844">
      <c r="A965" s="19" t="n"/>
      <c r="B965" s="19" t="n"/>
      <c r="C965" s="19" t="n"/>
      <c r="D965" s="19" t="n"/>
      <c r="E965" s="122"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3.5" customHeight="1" s="844">
      <c r="A966" s="19" t="n"/>
      <c r="B966" s="19" t="n"/>
      <c r="C966" s="19" t="n"/>
      <c r="D966" s="19" t="n"/>
      <c r="E966" s="122"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3.5" customHeight="1" s="844">
      <c r="A967" s="19" t="n"/>
      <c r="B967" s="19" t="n"/>
      <c r="C967" s="19" t="n"/>
      <c r="D967" s="19" t="n"/>
      <c r="E967" s="122"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3.5" customHeight="1" s="844">
      <c r="A968" s="19" t="n"/>
      <c r="B968" s="19" t="n"/>
      <c r="C968" s="19" t="n"/>
      <c r="D968" s="19" t="n"/>
      <c r="E968" s="122"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3.5" customHeight="1" s="844">
      <c r="A969" s="19" t="n"/>
      <c r="B969" s="19" t="n"/>
      <c r="C969" s="19" t="n"/>
      <c r="D969" s="19" t="n"/>
      <c r="E969" s="122"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3.5" customHeight="1" s="844">
      <c r="A970" s="19" t="n"/>
      <c r="B970" s="19" t="n"/>
      <c r="C970" s="19" t="n"/>
      <c r="D970" s="19" t="n"/>
      <c r="E970" s="122"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3.5" customHeight="1" s="844">
      <c r="A971" s="19" t="n"/>
      <c r="B971" s="19" t="n"/>
      <c r="C971" s="19" t="n"/>
      <c r="D971" s="19" t="n"/>
      <c r="E971" s="122"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3.5" customHeight="1" s="844">
      <c r="A972" s="19" t="n"/>
      <c r="B972" s="19" t="n"/>
      <c r="C972" s="19" t="n"/>
      <c r="D972" s="19" t="n"/>
      <c r="E972" s="122"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3.5" customHeight="1" s="844">
      <c r="A973" s="19" t="n"/>
      <c r="B973" s="19" t="n"/>
      <c r="C973" s="19" t="n"/>
      <c r="D973" s="19" t="n"/>
      <c r="E973" s="122"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3.5" customHeight="1" s="844">
      <c r="A974" s="19" t="n"/>
      <c r="B974" s="19" t="n"/>
      <c r="C974" s="19" t="n"/>
      <c r="D974" s="19" t="n"/>
      <c r="E974" s="122"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3.5" customHeight="1" s="844">
      <c r="A975" s="19" t="n"/>
      <c r="B975" s="19" t="n"/>
      <c r="C975" s="19" t="n"/>
      <c r="D975" s="19" t="n"/>
      <c r="E975" s="122"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3.5" customHeight="1" s="844">
      <c r="A976" s="19" t="n"/>
      <c r="B976" s="19" t="n"/>
      <c r="C976" s="19" t="n"/>
      <c r="D976" s="19" t="n"/>
      <c r="E976" s="122"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3.5" customHeight="1" s="844">
      <c r="A977" s="19" t="n"/>
      <c r="B977" s="19" t="n"/>
      <c r="C977" s="19" t="n"/>
      <c r="D977" s="19" t="n"/>
      <c r="E977" s="122"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3.5" customHeight="1" s="844">
      <c r="A978" s="19" t="n"/>
      <c r="B978" s="19" t="n"/>
      <c r="C978" s="19" t="n"/>
      <c r="D978" s="19" t="n"/>
      <c r="E978" s="122"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3.5" customHeight="1" s="844">
      <c r="A979" s="19" t="n"/>
      <c r="B979" s="19" t="n"/>
      <c r="C979" s="19" t="n"/>
      <c r="D979" s="19" t="n"/>
      <c r="E979" s="122"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3.5" customHeight="1" s="844">
      <c r="A980" s="19" t="n"/>
      <c r="B980" s="19" t="n"/>
      <c r="C980" s="19" t="n"/>
      <c r="D980" s="19" t="n"/>
      <c r="E980" s="122"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3.5" customHeight="1" s="844">
      <c r="A981" s="19" t="n"/>
      <c r="B981" s="19" t="n"/>
      <c r="C981" s="19" t="n"/>
      <c r="D981" s="19" t="n"/>
      <c r="E981" s="122"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3.5" customHeight="1" s="844">
      <c r="A982" s="19" t="n"/>
      <c r="B982" s="19" t="n"/>
      <c r="C982" s="19" t="n"/>
      <c r="D982" s="19" t="n"/>
      <c r="E982" s="122"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3.5" customHeight="1" s="844">
      <c r="A983" s="19" t="n"/>
      <c r="B983" s="19" t="n"/>
      <c r="C983" s="19" t="n"/>
      <c r="D983" s="19" t="n"/>
      <c r="E983" s="122"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3.5" customHeight="1" s="844">
      <c r="A984" s="19" t="n"/>
      <c r="B984" s="19" t="n"/>
      <c r="C984" s="19" t="n"/>
      <c r="D984" s="19" t="n"/>
      <c r="E984" s="122"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3.5" customHeight="1" s="844">
      <c r="A985" s="19" t="n"/>
      <c r="B985" s="19" t="n"/>
      <c r="C985" s="19" t="n"/>
      <c r="D985" s="19" t="n"/>
      <c r="E985" s="122"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3.5" customHeight="1" s="844">
      <c r="A986" s="19" t="n"/>
      <c r="B986" s="19" t="n"/>
      <c r="C986" s="19" t="n"/>
      <c r="D986" s="19" t="n"/>
      <c r="E986" s="122"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3.5" customHeight="1" s="844">
      <c r="A987" s="19" t="n"/>
      <c r="B987" s="19" t="n"/>
      <c r="C987" s="19" t="n"/>
      <c r="D987" s="19" t="n"/>
      <c r="E987" s="122"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3.5" customHeight="1" s="844">
      <c r="A988" s="19" t="n"/>
      <c r="B988" s="19" t="n"/>
      <c r="C988" s="19" t="n"/>
      <c r="D988" s="19" t="n"/>
      <c r="E988" s="122"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3.5" customHeight="1" s="844">
      <c r="A989" s="19" t="n"/>
      <c r="B989" s="19" t="n"/>
      <c r="C989" s="19" t="n"/>
      <c r="D989" s="19" t="n"/>
      <c r="E989" s="122"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3.5" customHeight="1" s="844">
      <c r="A990" s="19" t="n"/>
      <c r="B990" s="19" t="n"/>
      <c r="C990" s="19" t="n"/>
      <c r="D990" s="19" t="n"/>
      <c r="E990" s="122"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3.5" customHeight="1" s="844">
      <c r="A991" s="19" t="n"/>
      <c r="B991" s="19" t="n"/>
      <c r="C991" s="19" t="n"/>
      <c r="D991" s="19" t="n"/>
      <c r="E991" s="122"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3.5" customHeight="1" s="844">
      <c r="A992" s="19" t="n"/>
      <c r="B992" s="19" t="n"/>
      <c r="C992" s="19" t="n"/>
      <c r="D992" s="19" t="n"/>
      <c r="E992" s="122"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3.5" customHeight="1" s="844">
      <c r="A993" s="19" t="n"/>
      <c r="B993" s="19" t="n"/>
      <c r="C993" s="19" t="n"/>
      <c r="D993" s="19" t="n"/>
      <c r="E993" s="122"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3.5" customHeight="1" s="844">
      <c r="A994" s="19" t="n"/>
      <c r="B994" s="19" t="n"/>
      <c r="C994" s="19" t="n"/>
      <c r="D994" s="19" t="n"/>
      <c r="E994" s="122"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3.5" customHeight="1" s="844">
      <c r="A995" s="19" t="n"/>
      <c r="B995" s="19" t="n"/>
      <c r="C995" s="19" t="n"/>
      <c r="D995" s="19" t="n"/>
      <c r="E995" s="122"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3.5" customHeight="1" s="844">
      <c r="A996" s="19" t="n"/>
      <c r="B996" s="19" t="n"/>
      <c r="C996" s="19" t="n"/>
      <c r="D996" s="19" t="n"/>
      <c r="E996" s="122"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3.5" customHeight="1" s="844">
      <c r="A997" s="19" t="n"/>
      <c r="B997" s="19" t="n"/>
      <c r="C997" s="19" t="n"/>
      <c r="D997" s="19" t="n"/>
      <c r="E997" s="122"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3.5" customHeight="1" s="844">
      <c r="A998" s="19" t="n"/>
      <c r="B998" s="19" t="n"/>
      <c r="C998" s="19" t="n"/>
      <c r="D998" s="19" t="n"/>
      <c r="E998" s="122"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3.5" customHeight="1" s="844">
      <c r="A999" s="19" t="n"/>
      <c r="B999" s="19" t="n"/>
      <c r="C999" s="19" t="n"/>
      <c r="D999" s="19" t="n"/>
      <c r="E999" s="122"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3.5" customHeight="1" s="844">
      <c r="A1000" s="19" t="n"/>
      <c r="B1000" s="19" t="n"/>
      <c r="C1000" s="19" t="n"/>
      <c r="D1000" s="19" t="n"/>
      <c r="E1000" s="122"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pageMargins left="0.7" right="0.7" top="0.75" bottom="0.75" header="0.511811023622047" footer="0.511811023622047"/>
  <pageSetup orientation="landscape" fitToHeight="0" horizontalDpi="300" verticalDpi="300"/>
</worksheet>
</file>

<file path=xl/worksheets/sheet6.xml><?xml version="1.0" encoding="utf-8"?>
<worksheet xmlns="http://schemas.openxmlformats.org/spreadsheetml/2006/main">
  <sheetPr codeName="Sheet6">
    <outlinePr summaryBelow="1" summaryRight="1"/>
    <pageSetUpPr fitToPage="1"/>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K19" sqref="F19:K19"/>
    </sheetView>
  </sheetViews>
  <sheetFormatPr baseColWidth="8" defaultColWidth="14.44140625" defaultRowHeight="14.4"/>
  <cols>
    <col width="2.5546875" customWidth="1" style="844" min="1" max="1"/>
    <col width="33" customWidth="1" style="844" min="2" max="2"/>
    <col width="16.88671875" customWidth="1" style="844" min="3" max="11"/>
    <col width="9.109375" customWidth="1" style="844" min="12" max="26"/>
  </cols>
  <sheetData>
    <row r="1" ht="13.5" customHeight="1" s="844">
      <c r="A1" s="827" t="n"/>
      <c r="B1" s="19" t="n"/>
      <c r="C1" s="1014" t="n"/>
      <c r="D1" s="1014" t="n"/>
      <c r="E1" s="1015" t="n"/>
      <c r="F1" s="1014" t="n"/>
      <c r="G1" s="1014" t="n"/>
      <c r="H1" s="1014" t="n"/>
      <c r="I1" s="1014" t="n"/>
      <c r="J1" s="1014" t="n"/>
      <c r="K1" s="1014" t="n"/>
      <c r="L1" s="19" t="n"/>
      <c r="M1" s="19" t="n"/>
      <c r="N1" s="19" t="n"/>
      <c r="O1" s="19" t="n"/>
      <c r="P1" s="19" t="n"/>
      <c r="Q1" s="19" t="n"/>
      <c r="R1" s="19" t="n"/>
      <c r="S1" s="19" t="n"/>
      <c r="T1" s="19" t="n"/>
      <c r="U1" s="19" t="n"/>
      <c r="V1" s="19" t="n"/>
      <c r="W1" s="19" t="n"/>
      <c r="X1" s="19" t="n"/>
      <c r="Y1" s="19" t="n"/>
      <c r="Z1" s="19" t="n"/>
    </row>
    <row r="2" ht="13.5" customHeight="1" s="844">
      <c r="A2" s="19" t="n"/>
      <c r="B2" s="44" t="inlineStr">
        <is>
          <t>Balance Sheet</t>
        </is>
      </c>
      <c r="C2" s="23" t="n"/>
      <c r="D2" s="23" t="n"/>
      <c r="E2" s="302" t="n"/>
      <c r="F2" s="23" t="n"/>
      <c r="G2" s="23" t="n"/>
      <c r="H2" s="23" t="n"/>
      <c r="I2" s="23" t="n"/>
      <c r="J2" s="23" t="n"/>
      <c r="K2" s="23" t="n"/>
      <c r="L2" s="19" t="n"/>
      <c r="M2" s="19" t="n"/>
      <c r="N2" s="19" t="n"/>
      <c r="O2" s="19" t="n"/>
      <c r="P2" s="19" t="n"/>
      <c r="Q2" s="19" t="n"/>
      <c r="R2" s="19" t="n"/>
      <c r="S2" s="19" t="n"/>
      <c r="T2" s="19" t="n"/>
      <c r="U2" s="19" t="n"/>
      <c r="V2" s="19" t="n"/>
      <c r="W2" s="19" t="n"/>
      <c r="X2" s="19" t="n"/>
      <c r="Y2" s="19" t="n"/>
      <c r="Z2" s="19" t="n"/>
    </row>
    <row r="3" ht="13.5" customHeight="1" s="844">
      <c r="A3" s="41" t="n"/>
      <c r="B3" s="239" t="inlineStr">
        <is>
          <t>EUR</t>
        </is>
      </c>
      <c r="C3" s="903">
        <f>'Income Statement'!C3</f>
        <v/>
      </c>
      <c r="D3" s="903">
        <f>'Income Statement'!D3</f>
        <v/>
      </c>
      <c r="E3" s="903">
        <f>'Income Statement'!E3</f>
        <v/>
      </c>
      <c r="F3" s="905">
        <f>'Income Statement'!F3</f>
        <v/>
      </c>
      <c r="G3" s="905">
        <f>'Income Statement'!G3</f>
        <v/>
      </c>
      <c r="H3" s="905">
        <f>'Income Statement'!H3</f>
        <v/>
      </c>
      <c r="I3" s="905">
        <f>'Income Statement'!I3</f>
        <v/>
      </c>
      <c r="J3" s="905">
        <f>'Income Statement'!J3</f>
        <v/>
      </c>
      <c r="K3" s="905">
        <f>'Income Statement'!K3</f>
        <v/>
      </c>
      <c r="L3" s="41" t="n"/>
      <c r="M3" s="41" t="n"/>
      <c r="N3" s="41" t="n"/>
      <c r="O3" s="41" t="n"/>
      <c r="P3" s="41" t="n"/>
      <c r="Q3" s="41" t="n"/>
      <c r="R3" s="41" t="n"/>
      <c r="S3" s="41" t="n"/>
      <c r="T3" s="41" t="n"/>
      <c r="U3" s="41" t="n"/>
      <c r="V3" s="41" t="n"/>
      <c r="W3" s="41" t="n"/>
      <c r="X3" s="41" t="n"/>
      <c r="Y3" s="41" t="n"/>
      <c r="Z3" s="41" t="n"/>
    </row>
    <row r="4" ht="13.5" customHeight="1" s="844">
      <c r="A4" s="41" t="n"/>
      <c r="B4" s="44" t="inlineStr">
        <is>
          <t>Current Assets</t>
        </is>
      </c>
      <c r="C4" s="1016" t="n"/>
      <c r="D4" s="1016" t="n"/>
      <c r="E4" s="1017" t="n"/>
      <c r="F4" s="305" t="n"/>
      <c r="G4" s="305" t="n"/>
      <c r="H4" s="305" t="n"/>
      <c r="I4" s="305" t="n"/>
      <c r="J4" s="305" t="n"/>
      <c r="K4" s="305" t="n"/>
      <c r="L4" s="44" t="inlineStr">
        <is>
          <t>s</t>
        </is>
      </c>
      <c r="M4" s="41" t="n"/>
      <c r="N4" s="41" t="n"/>
      <c r="O4" s="41" t="n"/>
      <c r="P4" s="41" t="n"/>
      <c r="Q4" s="41" t="n"/>
      <c r="R4" s="41" t="n"/>
      <c r="S4" s="41" t="n"/>
      <c r="T4" s="41" t="n"/>
      <c r="U4" s="41" t="n"/>
      <c r="V4" s="41" t="n"/>
      <c r="W4" s="41" t="n"/>
      <c r="X4" s="41" t="n"/>
      <c r="Y4" s="41" t="n"/>
      <c r="Z4" s="41" t="n"/>
    </row>
    <row r="5" ht="13.5" customHeight="1" s="844">
      <c r="A5" s="19" t="n"/>
      <c r="B5" s="20">
        <f>+BS!B18</f>
        <v/>
      </c>
      <c r="C5" s="1018">
        <f>+BS!D18</f>
        <v/>
      </c>
      <c r="D5" s="1018">
        <f>+BS!E18</f>
        <v/>
      </c>
      <c r="E5" s="1019">
        <f>+BS!F18</f>
        <v/>
      </c>
      <c r="F5" s="1020">
        <f>BS_Sch!F33</f>
        <v/>
      </c>
      <c r="G5" s="1018">
        <f>BS_Sch!G33</f>
        <v/>
      </c>
      <c r="H5" s="1018">
        <f>BS_Sch!H33</f>
        <v/>
      </c>
      <c r="I5" s="1018">
        <f>BS_Sch!I33</f>
        <v/>
      </c>
      <c r="J5" s="1018">
        <f>BS_Sch!J33</f>
        <v/>
      </c>
      <c r="K5" s="1018">
        <f>BS_Sch!K33</f>
        <v/>
      </c>
      <c r="L5" s="19" t="n"/>
      <c r="M5" s="949" t="n"/>
      <c r="N5" s="19" t="n"/>
      <c r="O5" s="19" t="n"/>
      <c r="P5" s="19" t="n"/>
      <c r="Q5" s="19" t="n"/>
      <c r="R5" s="19" t="n"/>
      <c r="S5" s="19" t="n"/>
      <c r="T5" s="19" t="n"/>
      <c r="U5" s="19" t="n"/>
      <c r="V5" s="19" t="n"/>
      <c r="W5" s="19" t="n"/>
      <c r="X5" s="19" t="n"/>
      <c r="Y5" s="19" t="n"/>
      <c r="Z5" s="19" t="n"/>
    </row>
    <row r="6" ht="13.5" customHeight="1" s="844">
      <c r="A6" s="19" t="n"/>
      <c r="B6" s="20">
        <f>+BS!B19</f>
        <v/>
      </c>
      <c r="C6" s="1018">
        <f>+BS!D19</f>
        <v/>
      </c>
      <c r="D6" s="1018">
        <f>+BS!E19</f>
        <v/>
      </c>
      <c r="E6" s="1019">
        <f>+BS!F19</f>
        <v/>
      </c>
      <c r="F6" s="1018">
        <f>'Cash Flow'!F25</f>
        <v/>
      </c>
      <c r="G6" s="1018">
        <f>'Cash Flow'!G25</f>
        <v/>
      </c>
      <c r="H6" s="1018">
        <f>'Cash Flow'!H25</f>
        <v/>
      </c>
      <c r="I6" s="1018">
        <f>'Cash Flow'!I25</f>
        <v/>
      </c>
      <c r="J6" s="1018">
        <f>'Cash Flow'!J25</f>
        <v/>
      </c>
      <c r="K6" s="1018">
        <f>'Cash Flow'!K25</f>
        <v/>
      </c>
      <c r="L6" s="19" t="n"/>
      <c r="M6" s="949" t="n"/>
      <c r="N6" s="19" t="n"/>
      <c r="O6" s="19" t="n"/>
      <c r="P6" s="19" t="n"/>
      <c r="Q6" s="19" t="n"/>
      <c r="R6" s="19" t="n"/>
      <c r="S6" s="19" t="n"/>
      <c r="T6" s="19" t="n"/>
      <c r="U6" s="19" t="n"/>
      <c r="V6" s="19" t="n"/>
      <c r="W6" s="19" t="n"/>
      <c r="X6" s="19" t="n"/>
      <c r="Y6" s="19" t="n"/>
      <c r="Z6" s="19" t="n"/>
    </row>
    <row r="7" ht="13.5" customHeight="1" s="844">
      <c r="A7" s="19" t="n"/>
      <c r="B7" s="20">
        <f>+BS!B20</f>
        <v/>
      </c>
      <c r="C7" s="1018">
        <f>+BS!D20</f>
        <v/>
      </c>
      <c r="D7" s="1018">
        <f>+BS!E20</f>
        <v/>
      </c>
      <c r="E7" s="1019">
        <f>+BS!F20</f>
        <v/>
      </c>
      <c r="F7" s="1018">
        <f>+BS!G20</f>
        <v/>
      </c>
      <c r="G7" s="1018">
        <f>F7</f>
        <v/>
      </c>
      <c r="H7" s="1018">
        <f>G7</f>
        <v/>
      </c>
      <c r="I7" s="1018">
        <f>H7</f>
        <v/>
      </c>
      <c r="J7" s="1018">
        <f>I7</f>
        <v/>
      </c>
      <c r="K7" s="1018">
        <f>J7</f>
        <v/>
      </c>
      <c r="L7" s="19" t="n"/>
      <c r="M7" s="949" t="n"/>
      <c r="N7" s="19" t="n"/>
      <c r="O7" s="19" t="n"/>
      <c r="P7" s="19" t="n"/>
      <c r="Q7" s="19" t="n"/>
      <c r="R7" s="19" t="n"/>
      <c r="S7" s="19" t="n"/>
      <c r="T7" s="19" t="n"/>
      <c r="U7" s="19" t="n"/>
      <c r="V7" s="19" t="n"/>
      <c r="W7" s="19" t="n"/>
      <c r="X7" s="19" t="n"/>
      <c r="Y7" s="19" t="n"/>
      <c r="Z7" s="19" t="n"/>
    </row>
    <row r="8" ht="13.5" customHeight="1" s="844">
      <c r="A8" s="19" t="n"/>
      <c r="B8" s="20">
        <f>+BS!B21</f>
        <v/>
      </c>
      <c r="C8" s="1018">
        <f>+BS!D21</f>
        <v/>
      </c>
      <c r="D8" s="1018">
        <f>+BS!E21</f>
        <v/>
      </c>
      <c r="E8" s="1019">
        <f>+BS!F21</f>
        <v/>
      </c>
      <c r="F8" s="1018">
        <f>E8</f>
        <v/>
      </c>
      <c r="G8" s="1018">
        <f>F8</f>
        <v/>
      </c>
      <c r="H8" s="1018">
        <f>G8</f>
        <v/>
      </c>
      <c r="I8" s="1018">
        <f>H8</f>
        <v/>
      </c>
      <c r="J8" s="1018">
        <f>I8</f>
        <v/>
      </c>
      <c r="K8" s="1018">
        <f>J8</f>
        <v/>
      </c>
      <c r="L8" s="19" t="n"/>
      <c r="M8" s="949" t="n"/>
      <c r="N8" s="19" t="n"/>
      <c r="O8" s="19" t="n"/>
      <c r="P8" s="19" t="n"/>
      <c r="Q8" s="19" t="n"/>
      <c r="R8" s="19" t="n"/>
      <c r="S8" s="19" t="n"/>
      <c r="T8" s="19" t="n"/>
      <c r="U8" s="19" t="n"/>
      <c r="V8" s="19" t="n"/>
      <c r="W8" s="19" t="n"/>
      <c r="X8" s="19" t="n"/>
      <c r="Y8" s="19" t="n"/>
      <c r="Z8" s="19" t="n"/>
    </row>
    <row r="9" ht="13.5" customHeight="1" s="844">
      <c r="A9" s="41" t="n"/>
      <c r="B9" s="309" t="inlineStr">
        <is>
          <t>Total Current Assets</t>
        </is>
      </c>
      <c r="C9" s="1021">
        <f>SUM(C5:C8)</f>
        <v/>
      </c>
      <c r="D9" s="1021">
        <f>SUM(D5:D8)</f>
        <v/>
      </c>
      <c r="E9" s="1022">
        <f>SUM(E5:E8)</f>
        <v/>
      </c>
      <c r="F9" s="1021">
        <f>SUM(F5:F8)</f>
        <v/>
      </c>
      <c r="G9" s="1021">
        <f>SUM(G5:G8)</f>
        <v/>
      </c>
      <c r="H9" s="1021">
        <f>SUM(H5:H8)</f>
        <v/>
      </c>
      <c r="I9" s="1021">
        <f>SUM(I5:I8)</f>
        <v/>
      </c>
      <c r="J9" s="1021">
        <f>SUM(J5:J8)</f>
        <v/>
      </c>
      <c r="K9" s="1021">
        <f>SUM(K5:K8)</f>
        <v/>
      </c>
      <c r="L9" s="41" t="n"/>
      <c r="M9" s="41" t="n"/>
      <c r="N9" s="41" t="n"/>
      <c r="O9" s="41" t="n"/>
      <c r="P9" s="41" t="n"/>
      <c r="Q9" s="41" t="n"/>
      <c r="R9" s="41" t="n"/>
      <c r="S9" s="41" t="n"/>
      <c r="T9" s="41" t="n"/>
      <c r="U9" s="41" t="n"/>
      <c r="V9" s="41" t="n"/>
      <c r="W9" s="41" t="n"/>
      <c r="X9" s="41" t="n"/>
      <c r="Y9" s="41" t="n"/>
      <c r="Z9" s="41" t="n"/>
    </row>
    <row r="10" ht="13.5" customHeight="1" s="844">
      <c r="A10" s="19" t="n"/>
      <c r="B10" s="19" t="n"/>
      <c r="C10" s="1023" t="n"/>
      <c r="D10" s="1023" t="n"/>
      <c r="E10" s="1024" t="n"/>
      <c r="F10" s="1023" t="n"/>
      <c r="G10" s="1023" t="n"/>
      <c r="H10" s="1023" t="n"/>
      <c r="I10" s="1023" t="n"/>
      <c r="J10" s="1023" t="n"/>
      <c r="K10" s="1023" t="n"/>
      <c r="L10" s="19" t="n"/>
      <c r="M10" s="19" t="n"/>
      <c r="N10" s="19" t="n"/>
      <c r="O10" s="19" t="n"/>
      <c r="P10" s="19" t="n"/>
      <c r="Q10" s="19" t="n"/>
      <c r="R10" s="19" t="n"/>
      <c r="S10" s="19" t="n"/>
      <c r="T10" s="19" t="n"/>
      <c r="U10" s="19" t="n"/>
      <c r="V10" s="19" t="n"/>
      <c r="W10" s="19" t="n"/>
      <c r="X10" s="19" t="n"/>
      <c r="Y10" s="19" t="n"/>
      <c r="Z10" s="19" t="n"/>
    </row>
    <row r="11" ht="13.5" customHeight="1" s="844">
      <c r="A11" s="19" t="n"/>
      <c r="B11" s="20">
        <f>+BS!B10</f>
        <v/>
      </c>
      <c r="C11" s="1018">
        <f>+BS!D10</f>
        <v/>
      </c>
      <c r="D11" s="1018">
        <f>+BS!E10</f>
        <v/>
      </c>
      <c r="E11" s="1019">
        <f>+BS!F10</f>
        <v/>
      </c>
      <c r="F11" s="1018">
        <f>+BS_Sch!F17</f>
        <v/>
      </c>
      <c r="G11" s="1018">
        <f>+BS_Sch!G17</f>
        <v/>
      </c>
      <c r="H11" s="1018">
        <f>+BS_Sch!H17</f>
        <v/>
      </c>
      <c r="I11" s="1018">
        <f>+BS_Sch!I17</f>
        <v/>
      </c>
      <c r="J11" s="1018">
        <f>+BS_Sch!J17</f>
        <v/>
      </c>
      <c r="K11" s="1018">
        <f>+BS_Sch!K17</f>
        <v/>
      </c>
      <c r="L11" s="19" t="n"/>
      <c r="M11" s="949" t="n"/>
      <c r="N11" s="1025" t="n"/>
      <c r="S11" s="19" t="n"/>
      <c r="T11" s="19" t="n"/>
      <c r="U11" s="19" t="n"/>
      <c r="V11" s="19" t="n"/>
      <c r="W11" s="19" t="n"/>
      <c r="X11" s="19" t="n"/>
      <c r="Y11" s="19" t="n"/>
      <c r="Z11" s="19" t="n"/>
    </row>
    <row r="12" ht="13.5" customHeight="1" s="844">
      <c r="A12" s="19" t="n"/>
      <c r="B12" s="20">
        <f>+BS!B11</f>
        <v/>
      </c>
      <c r="C12" s="1018">
        <f>+BS!D11</f>
        <v/>
      </c>
      <c r="D12" s="1018">
        <f>+BS!E11</f>
        <v/>
      </c>
      <c r="E12" s="1019">
        <f>+BS!F11</f>
        <v/>
      </c>
      <c r="F12" s="1018">
        <f>E12</f>
        <v/>
      </c>
      <c r="G12" s="1018">
        <f>F12</f>
        <v/>
      </c>
      <c r="H12" s="1018">
        <f>G12</f>
        <v/>
      </c>
      <c r="I12" s="1018">
        <f>H12</f>
        <v/>
      </c>
      <c r="J12" s="1018">
        <f>I12</f>
        <v/>
      </c>
      <c r="K12" s="1018">
        <f>J12</f>
        <v/>
      </c>
      <c r="L12" s="19" t="n"/>
      <c r="M12" s="949" t="n"/>
      <c r="N12" s="19" t="n"/>
      <c r="O12" s="19" t="n"/>
      <c r="P12" s="19" t="n"/>
      <c r="Q12" s="19" t="n"/>
      <c r="R12" s="19" t="n"/>
      <c r="S12" s="19" t="n"/>
      <c r="T12" s="19" t="n"/>
      <c r="U12" s="19" t="n"/>
      <c r="V12" s="19" t="n"/>
      <c r="W12" s="19" t="n"/>
      <c r="X12" s="19" t="n"/>
      <c r="Y12" s="19" t="n"/>
      <c r="Z12" s="19" t="n"/>
    </row>
    <row r="13" ht="13.5" customHeight="1" s="844">
      <c r="A13" s="19" t="n"/>
      <c r="B13" s="20">
        <f>+BS!B12</f>
        <v/>
      </c>
      <c r="C13" s="1018">
        <f>+BS!D12</f>
        <v/>
      </c>
      <c r="D13" s="1018">
        <f>+BS!E12</f>
        <v/>
      </c>
      <c r="E13" s="1019">
        <f>+BS!F12</f>
        <v/>
      </c>
      <c r="F13" s="1018">
        <f>E13</f>
        <v/>
      </c>
      <c r="G13" s="1018">
        <f>F13</f>
        <v/>
      </c>
      <c r="H13" s="1018">
        <f>G13</f>
        <v/>
      </c>
      <c r="I13" s="1018">
        <f>H13</f>
        <v/>
      </c>
      <c r="J13" s="1018">
        <f>I13</f>
        <v/>
      </c>
      <c r="K13" s="1018">
        <f>J13</f>
        <v/>
      </c>
      <c r="L13" s="19" t="n"/>
      <c r="M13" s="949" t="n"/>
      <c r="N13" s="19" t="n"/>
      <c r="O13" s="19" t="n"/>
      <c r="P13" s="19" t="n"/>
      <c r="Q13" s="19" t="n"/>
      <c r="R13" s="19" t="n"/>
      <c r="S13" s="19" t="n"/>
      <c r="T13" s="19" t="n"/>
      <c r="U13" s="19" t="n"/>
      <c r="V13" s="19" t="n"/>
      <c r="W13" s="19" t="n"/>
      <c r="X13" s="19" t="n"/>
      <c r="Y13" s="19" t="n"/>
      <c r="Z13" s="19" t="n"/>
    </row>
    <row r="14" ht="13.5" customHeight="1" s="844">
      <c r="A14" s="41" t="n"/>
      <c r="B14" s="309" t="inlineStr">
        <is>
          <t xml:space="preserve">Total Non Current Assets </t>
        </is>
      </c>
      <c r="C14" s="1021">
        <f>SUM(C11:C13)</f>
        <v/>
      </c>
      <c r="D14" s="1021">
        <f>SUM(D11:D13)</f>
        <v/>
      </c>
      <c r="E14" s="1022">
        <f>SUM(E11:E13)</f>
        <v/>
      </c>
      <c r="F14" s="1021">
        <f>SUM(F11:F13)</f>
        <v/>
      </c>
      <c r="G14" s="1021">
        <f>SUM(G11:G13)</f>
        <v/>
      </c>
      <c r="H14" s="1021">
        <f>SUM(H11:H13)</f>
        <v/>
      </c>
      <c r="I14" s="1021">
        <f>SUM(I11:I13)</f>
        <v/>
      </c>
      <c r="J14" s="1021">
        <f>SUM(J11:J13)</f>
        <v/>
      </c>
      <c r="K14" s="1021">
        <f>SUM(K11:K13)</f>
        <v/>
      </c>
      <c r="L14" s="41" t="n"/>
      <c r="M14" s="41" t="n"/>
      <c r="N14" s="41" t="n"/>
      <c r="O14" s="41" t="n"/>
      <c r="P14" s="41" t="n"/>
      <c r="Q14" s="41" t="n"/>
      <c r="R14" s="41" t="n"/>
      <c r="S14" s="41" t="n"/>
      <c r="T14" s="41" t="n"/>
      <c r="U14" s="41" t="n"/>
      <c r="V14" s="41" t="n"/>
      <c r="W14" s="41" t="n"/>
      <c r="X14" s="41" t="n"/>
      <c r="Y14" s="41" t="n"/>
      <c r="Z14" s="41" t="n"/>
    </row>
    <row r="15" ht="13.5" customHeight="1" s="844">
      <c r="A15" s="41" t="n"/>
      <c r="B15" s="315" t="inlineStr">
        <is>
          <t>Total Assets</t>
        </is>
      </c>
      <c r="C15" s="1026">
        <f>C9+C14</f>
        <v/>
      </c>
      <c r="D15" s="1026">
        <f>D9+D14</f>
        <v/>
      </c>
      <c r="E15" s="1027">
        <f>E9+E14</f>
        <v/>
      </c>
      <c r="F15" s="1026">
        <f>F9+F14</f>
        <v/>
      </c>
      <c r="G15" s="1026">
        <f>G9+G14</f>
        <v/>
      </c>
      <c r="H15" s="1026">
        <f>H9+H14</f>
        <v/>
      </c>
      <c r="I15" s="1026">
        <f>I9+I14</f>
        <v/>
      </c>
      <c r="J15" s="1026">
        <f>J9+J14</f>
        <v/>
      </c>
      <c r="K15" s="1026">
        <f>K9+K14</f>
        <v/>
      </c>
      <c r="L15" s="1028" t="n"/>
      <c r="M15" s="41" t="n"/>
      <c r="N15" s="41" t="n"/>
      <c r="O15" s="41" t="n"/>
      <c r="P15" s="41" t="n"/>
      <c r="Q15" s="41" t="n"/>
      <c r="R15" s="41" t="n"/>
      <c r="S15" s="41" t="n"/>
      <c r="T15" s="41" t="n"/>
      <c r="U15" s="41" t="n"/>
      <c r="V15" s="41" t="n"/>
      <c r="W15" s="41" t="n"/>
      <c r="X15" s="41" t="n"/>
      <c r="Y15" s="41" t="n"/>
      <c r="Z15" s="41" t="n"/>
    </row>
    <row r="16" ht="13.5" customHeight="1" s="844">
      <c r="A16" s="19" t="n"/>
      <c r="B16" s="19" t="n"/>
      <c r="C16" s="1023" t="n"/>
      <c r="D16" s="1023" t="n"/>
      <c r="E16" s="1029" t="n"/>
      <c r="F16" s="1023" t="n"/>
      <c r="G16" s="1023" t="n"/>
      <c r="H16" s="1023" t="n"/>
      <c r="I16" s="1023" t="n"/>
      <c r="J16" s="1023" t="n"/>
      <c r="K16" s="1023" t="n"/>
      <c r="L16" s="19" t="n"/>
      <c r="M16" s="19" t="n"/>
      <c r="N16" s="19" t="n"/>
      <c r="O16" s="19" t="n"/>
      <c r="P16" s="19" t="n"/>
      <c r="Q16" s="19" t="n"/>
      <c r="R16" s="19" t="n"/>
      <c r="S16" s="19" t="n"/>
      <c r="T16" s="19" t="n"/>
      <c r="U16" s="19" t="n"/>
      <c r="V16" s="19" t="n"/>
      <c r="W16" s="19" t="n"/>
      <c r="X16" s="19" t="n"/>
      <c r="Y16" s="19" t="n"/>
      <c r="Z16" s="19" t="n"/>
    </row>
    <row r="17" ht="13.5" customHeight="1" s="844">
      <c r="A17" s="19" t="n"/>
      <c r="B17" s="44" t="inlineStr">
        <is>
          <t>Shareholders Equity</t>
        </is>
      </c>
      <c r="C17" s="1023" t="n"/>
      <c r="D17" s="1023" t="n"/>
      <c r="E17" s="1024" t="n"/>
      <c r="F17" s="1023" t="n"/>
      <c r="G17" s="1023" t="n"/>
      <c r="H17" s="1023" t="n"/>
      <c r="I17" s="1023" t="n"/>
      <c r="J17" s="1023" t="n"/>
      <c r="K17" s="1023" t="n"/>
      <c r="L17" s="19" t="n"/>
      <c r="M17" s="19" t="n"/>
      <c r="N17" s="19" t="n"/>
      <c r="O17" s="19" t="n"/>
      <c r="P17" s="19" t="n"/>
      <c r="Q17" s="19" t="n"/>
      <c r="R17" s="19" t="n"/>
      <c r="S17" s="19" t="n"/>
      <c r="T17" s="19" t="n"/>
      <c r="U17" s="19" t="n"/>
      <c r="V17" s="19" t="n"/>
      <c r="W17" s="19" t="n"/>
      <c r="X17" s="19" t="n"/>
      <c r="Y17" s="19" t="n"/>
      <c r="Z17" s="19" t="n"/>
    </row>
    <row r="18" ht="13.5" customHeight="1" s="844">
      <c r="A18" s="19" t="n"/>
      <c r="B18" s="320">
        <f>+BS!B31</f>
        <v/>
      </c>
      <c r="C18" s="1030">
        <f>+BS!D31</f>
        <v/>
      </c>
      <c r="D18" s="1030">
        <f>+BS!E31</f>
        <v/>
      </c>
      <c r="E18" s="1031">
        <f>+BS!F31</f>
        <v/>
      </c>
      <c r="F18" s="1030">
        <f>E18</f>
        <v/>
      </c>
      <c r="G18" s="1030">
        <f>F18</f>
        <v/>
      </c>
      <c r="H18" s="1030">
        <f>G18</f>
        <v/>
      </c>
      <c r="I18" s="1030">
        <f>H18</f>
        <v/>
      </c>
      <c r="J18" s="1030">
        <f>I18</f>
        <v/>
      </c>
      <c r="K18" s="1030">
        <f>J18</f>
        <v/>
      </c>
      <c r="L18" s="19" t="n"/>
      <c r="M18" s="949" t="n"/>
      <c r="N18" s="19" t="n"/>
      <c r="O18" s="19" t="n"/>
      <c r="P18" s="19" t="n"/>
      <c r="Q18" s="19" t="n"/>
      <c r="R18" s="19" t="n"/>
      <c r="S18" s="19" t="n"/>
      <c r="T18" s="19" t="n"/>
      <c r="U18" s="19" t="n"/>
      <c r="V18" s="19" t="n"/>
      <c r="W18" s="19" t="n"/>
      <c r="X18" s="19" t="n"/>
      <c r="Y18" s="19" t="n"/>
      <c r="Z18" s="19" t="n"/>
    </row>
    <row r="19" ht="13.5" customHeight="1" s="844">
      <c r="A19" s="19" t="n"/>
      <c r="B19" s="20" t="inlineStr">
        <is>
          <t>Retained Earnings (period addition)</t>
        </is>
      </c>
      <c r="C19" s="1018">
        <f>+BS!D29</f>
        <v/>
      </c>
      <c r="D19" s="1018">
        <f>+BS!E29</f>
        <v/>
      </c>
      <c r="E19" s="1019">
        <f>+BS!F29</f>
        <v/>
      </c>
      <c r="F19" s="1032">
        <f>E19+'Income Statement'!F52</f>
        <v/>
      </c>
      <c r="G19" s="1032">
        <f>F19+'Income Statement'!G52</f>
        <v/>
      </c>
      <c r="H19" s="1032">
        <f>G19+'Income Statement'!H52</f>
        <v/>
      </c>
      <c r="I19" s="1032">
        <f>H19+'Income Statement'!I52</f>
        <v/>
      </c>
      <c r="J19" s="1032">
        <f>I19+'Income Statement'!J52</f>
        <v/>
      </c>
      <c r="K19" s="1032">
        <f>J19+'Income Statement'!K52</f>
        <v/>
      </c>
      <c r="L19" s="19" t="n"/>
      <c r="M19" s="949" t="n"/>
      <c r="X19" s="19" t="n"/>
      <c r="Y19" s="19" t="n"/>
      <c r="Z19" s="19" t="n"/>
    </row>
    <row r="20" ht="13.5" customHeight="1" s="844">
      <c r="A20" s="19" t="n"/>
      <c r="B20" s="20" t="inlineStr">
        <is>
          <t>Retained Earnings (opening through FY21)</t>
        </is>
      </c>
      <c r="C20" s="1018">
        <f>+BS!D30</f>
        <v/>
      </c>
      <c r="D20" s="1018">
        <f>+BS!E30</f>
        <v/>
      </c>
      <c r="E20" s="1019">
        <f>+BS!F30</f>
        <v/>
      </c>
      <c r="F20" s="1018">
        <f>E20</f>
        <v/>
      </c>
      <c r="G20" s="1018">
        <f>F20</f>
        <v/>
      </c>
      <c r="H20" s="1018">
        <f>G20</f>
        <v/>
      </c>
      <c r="I20" s="1018">
        <f>H20</f>
        <v/>
      </c>
      <c r="J20" s="1018">
        <f>I20</f>
        <v/>
      </c>
      <c r="K20" s="1018">
        <f>J20</f>
        <v/>
      </c>
      <c r="L20" s="19" t="n"/>
      <c r="M20" s="949" t="n"/>
      <c r="N20" s="19" t="n"/>
      <c r="O20" s="19" t="n"/>
      <c r="P20" s="19" t="n"/>
      <c r="Q20" s="19" t="n"/>
      <c r="R20" s="19" t="n"/>
      <c r="S20" s="19" t="n"/>
      <c r="T20" s="19" t="n"/>
      <c r="U20" s="19" t="n"/>
      <c r="V20" s="19" t="n"/>
      <c r="W20" s="19" t="n"/>
      <c r="X20" s="19" t="n"/>
      <c r="Y20" s="19" t="n"/>
      <c r="Z20" s="19" t="n"/>
    </row>
    <row r="21" ht="13.5" customHeight="1" s="844">
      <c r="A21" s="41" t="n"/>
      <c r="B21" s="323">
        <f>+BS!B33</f>
        <v/>
      </c>
      <c r="C21" s="1033">
        <f>SUM(C18:C20)</f>
        <v/>
      </c>
      <c r="D21" s="1033">
        <f>SUM(D18:D20)</f>
        <v/>
      </c>
      <c r="E21" s="1034">
        <f>SUM(E18:E20)</f>
        <v/>
      </c>
      <c r="F21" s="1033">
        <f>SUM(F18:F20)</f>
        <v/>
      </c>
      <c r="G21" s="1033">
        <f>SUM(G18:G20)</f>
        <v/>
      </c>
      <c r="H21" s="1033">
        <f>SUM(H18:H20)</f>
        <v/>
      </c>
      <c r="I21" s="1033">
        <f>SUM(I18:I20)</f>
        <v/>
      </c>
      <c r="J21" s="1033">
        <f>SUM(J18:J20)</f>
        <v/>
      </c>
      <c r="K21" s="1033">
        <f>SUM(K18:K20)</f>
        <v/>
      </c>
      <c r="L21" s="41" t="n"/>
      <c r="M21" s="41" t="n"/>
      <c r="N21" s="41" t="n"/>
      <c r="O21" s="41" t="n"/>
      <c r="P21" s="41" t="n"/>
      <c r="Q21" s="41" t="n"/>
      <c r="R21" s="41" t="n"/>
      <c r="S21" s="41" t="n"/>
      <c r="T21" s="41" t="n"/>
      <c r="U21" s="41" t="n"/>
      <c r="V21" s="41" t="n"/>
      <c r="W21" s="41" t="n"/>
      <c r="X21" s="41" t="n"/>
      <c r="Y21" s="41" t="n"/>
      <c r="Z21" s="41" t="n"/>
    </row>
    <row r="22" ht="13.5" customHeight="1" s="844">
      <c r="A22" s="41" t="n"/>
      <c r="B22" s="41" t="n"/>
      <c r="C22" s="1016" t="n"/>
      <c r="D22" s="1016" t="n"/>
      <c r="E22" s="1017" t="n"/>
      <c r="F22" s="1016" t="n"/>
      <c r="G22" s="1016" t="n"/>
      <c r="H22" s="1016" t="n"/>
      <c r="I22" s="1016" t="n"/>
      <c r="J22" s="1016" t="n"/>
      <c r="K22" s="1016" t="n"/>
      <c r="L22" s="41" t="n"/>
      <c r="M22" s="41" t="n"/>
      <c r="N22" s="41" t="n"/>
      <c r="O22" s="41" t="n"/>
      <c r="P22" s="41" t="n"/>
      <c r="Q22" s="41" t="n"/>
      <c r="R22" s="41" t="n"/>
      <c r="S22" s="41" t="n"/>
      <c r="T22" s="41" t="n"/>
      <c r="U22" s="41" t="n"/>
      <c r="V22" s="41" t="n"/>
      <c r="W22" s="41" t="n"/>
      <c r="X22" s="41" t="n"/>
      <c r="Y22" s="41" t="n"/>
      <c r="Z22" s="41" t="n"/>
    </row>
    <row r="23" ht="13.5" customHeight="1" s="844">
      <c r="A23" s="19" t="n"/>
      <c r="B23" s="44">
        <f>+BS!B35</f>
        <v/>
      </c>
      <c r="C23" s="1023" t="n"/>
      <c r="D23" s="1023" t="n"/>
      <c r="E23" s="1024" t="n"/>
      <c r="F23" s="1023" t="n"/>
      <c r="G23" s="1023" t="n"/>
      <c r="H23" s="1023" t="n"/>
      <c r="I23" s="1023" t="n"/>
      <c r="J23" s="1023" t="n"/>
      <c r="K23" s="1023" t="n"/>
      <c r="L23" s="19" t="n"/>
      <c r="M23" s="19" t="n"/>
      <c r="N23" s="19" t="n"/>
      <c r="O23" s="19" t="n"/>
      <c r="P23" s="19" t="n"/>
      <c r="Q23" s="19" t="n"/>
      <c r="R23" s="19" t="n"/>
      <c r="S23" s="19" t="n"/>
      <c r="T23" s="19" t="n"/>
      <c r="U23" s="19" t="n"/>
      <c r="V23" s="19" t="n"/>
      <c r="W23" s="19" t="n"/>
      <c r="X23" s="19" t="n"/>
      <c r="Y23" s="19" t="n"/>
      <c r="Z23" s="19" t="n"/>
    </row>
    <row r="24" ht="13.5" customHeight="1" s="844">
      <c r="A24" s="19" t="n"/>
      <c r="B24" s="20">
        <f>+BS!B37</f>
        <v/>
      </c>
      <c r="C24" s="1018">
        <f>+BS!D37</f>
        <v/>
      </c>
      <c r="D24" s="1018">
        <f>+BS!E37</f>
        <v/>
      </c>
      <c r="E24" s="1019">
        <f>+BS!F37</f>
        <v/>
      </c>
      <c r="F24" s="1018">
        <f>BS_Sch!F24</f>
        <v/>
      </c>
      <c r="G24" s="1018">
        <f>BS_Sch!G24</f>
        <v/>
      </c>
      <c r="H24" s="1018">
        <f>BS_Sch!H24</f>
        <v/>
      </c>
      <c r="I24" s="1018">
        <f>BS_Sch!I24</f>
        <v/>
      </c>
      <c r="J24" s="1018">
        <f>BS_Sch!J24</f>
        <v/>
      </c>
      <c r="K24" s="1018">
        <f>BS_Sch!K24</f>
        <v/>
      </c>
      <c r="L24" s="19" t="n"/>
      <c r="M24" s="949" t="n"/>
      <c r="N24" s="19" t="n"/>
      <c r="O24" s="19" t="n"/>
      <c r="P24" s="19" t="n"/>
      <c r="Q24" s="19" t="n"/>
      <c r="R24" s="19" t="n"/>
      <c r="S24" s="19" t="n"/>
      <c r="T24" s="19" t="n"/>
      <c r="U24" s="19" t="n"/>
      <c r="V24" s="19" t="n"/>
      <c r="W24" s="19" t="n"/>
      <c r="X24" s="19" t="n"/>
      <c r="Y24" s="19" t="n"/>
      <c r="Z24" s="19" t="n"/>
    </row>
    <row r="25" ht="13.5" customHeight="1" s="844">
      <c r="A25" s="41" t="n"/>
      <c r="B25" s="323">
        <f>+BS!B39</f>
        <v/>
      </c>
      <c r="C25" s="1033">
        <f>SUM(C24)</f>
        <v/>
      </c>
      <c r="D25" s="1033">
        <f>SUM(D24)</f>
        <v/>
      </c>
      <c r="E25" s="1034">
        <f>SUM(E24)</f>
        <v/>
      </c>
      <c r="F25" s="1033">
        <f>SUM(F24)</f>
        <v/>
      </c>
      <c r="G25" s="1033">
        <f>SUM(G24)</f>
        <v/>
      </c>
      <c r="H25" s="1033">
        <f>SUM(H24)</f>
        <v/>
      </c>
      <c r="I25" s="1033">
        <f>SUM(I24)</f>
        <v/>
      </c>
      <c r="J25" s="1033">
        <f>SUM(J24)</f>
        <v/>
      </c>
      <c r="K25" s="1033">
        <f>SUM(K24)</f>
        <v/>
      </c>
      <c r="L25" s="41" t="n"/>
      <c r="M25" s="41" t="n"/>
      <c r="N25" s="41" t="n"/>
      <c r="O25" s="41" t="n"/>
      <c r="P25" s="41" t="n"/>
      <c r="Q25" s="41" t="n"/>
      <c r="R25" s="41" t="n"/>
      <c r="S25" s="41" t="n"/>
      <c r="T25" s="41" t="n"/>
      <c r="U25" s="41" t="n"/>
      <c r="V25" s="41" t="n"/>
      <c r="W25" s="41" t="n"/>
      <c r="X25" s="41" t="n"/>
      <c r="Y25" s="41" t="n"/>
      <c r="Z25" s="41" t="n"/>
    </row>
    <row r="26" ht="13.5" customHeight="1" s="844">
      <c r="A26" s="41" t="n"/>
      <c r="B26" s="41" t="n"/>
      <c r="C26" s="1016" t="n"/>
      <c r="D26" s="1016" t="n"/>
      <c r="E26" s="1017" t="n"/>
      <c r="F26" s="1016" t="n"/>
      <c r="G26" s="1016" t="n"/>
      <c r="H26" s="1016" t="n"/>
      <c r="I26" s="1016" t="n"/>
      <c r="J26" s="1016" t="n"/>
      <c r="K26" s="1016" t="n"/>
      <c r="L26" s="41" t="n"/>
      <c r="M26" s="41" t="n"/>
      <c r="N26" s="41" t="n"/>
      <c r="O26" s="41" t="n"/>
      <c r="P26" s="41" t="n"/>
      <c r="Q26" s="41" t="n"/>
      <c r="R26" s="41" t="n"/>
      <c r="S26" s="41" t="n"/>
      <c r="T26" s="41" t="n"/>
      <c r="U26" s="41" t="n"/>
      <c r="V26" s="41" t="n"/>
      <c r="W26" s="41" t="n"/>
      <c r="X26" s="41" t="n"/>
      <c r="Y26" s="41" t="n"/>
      <c r="Z26" s="41" t="n"/>
    </row>
    <row r="27" ht="13.5" customHeight="1" s="844">
      <c r="A27" s="41" t="n"/>
      <c r="B27" s="44">
        <f>+BS!B41</f>
        <v/>
      </c>
      <c r="C27" s="1016" t="n"/>
      <c r="D27" s="1016" t="n"/>
      <c r="E27" s="1017" t="n"/>
      <c r="F27" s="1016" t="n"/>
      <c r="G27" s="1016" t="n"/>
      <c r="H27" s="1016" t="n"/>
      <c r="I27" s="1016" t="n"/>
      <c r="J27" s="1016" t="n"/>
      <c r="K27" s="1016" t="n"/>
      <c r="L27" s="41" t="n"/>
      <c r="M27" s="41" t="n"/>
      <c r="N27" s="41" t="n"/>
      <c r="O27" s="41" t="n"/>
      <c r="P27" s="41" t="n"/>
      <c r="Q27" s="41" t="n"/>
      <c r="R27" s="41" t="n"/>
      <c r="S27" s="41" t="n"/>
      <c r="T27" s="41" t="n"/>
      <c r="U27" s="41" t="n"/>
      <c r="V27" s="41" t="n"/>
      <c r="W27" s="41" t="n"/>
      <c r="X27" s="41" t="n"/>
      <c r="Y27" s="41" t="n"/>
      <c r="Z27" s="41" t="n"/>
    </row>
    <row r="28" ht="13.5" customHeight="1" s="844">
      <c r="A28" s="19" t="n"/>
      <c r="B28" s="20">
        <f>+BS!B43</f>
        <v/>
      </c>
      <c r="C28" s="1018">
        <f>+BS!D43</f>
        <v/>
      </c>
      <c r="D28" s="1018">
        <f>+BS!E43</f>
        <v/>
      </c>
      <c r="E28" s="1019">
        <f>+BS!F43</f>
        <v/>
      </c>
      <c r="F28" s="1018">
        <f>BS_Sch!F34</f>
        <v/>
      </c>
      <c r="G28" s="1018">
        <f>BS_Sch!G34</f>
        <v/>
      </c>
      <c r="H28" s="1018">
        <f>BS_Sch!H34</f>
        <v/>
      </c>
      <c r="I28" s="1018">
        <f>BS_Sch!I34</f>
        <v/>
      </c>
      <c r="J28" s="1018">
        <f>BS_Sch!J34</f>
        <v/>
      </c>
      <c r="K28" s="1018">
        <f>BS_Sch!K34</f>
        <v/>
      </c>
      <c r="L28" s="19" t="n"/>
      <c r="M28" s="949" t="n"/>
      <c r="N28" s="19" t="n"/>
      <c r="O28" s="19" t="n"/>
      <c r="P28" s="19" t="n"/>
      <c r="Q28" s="19" t="n"/>
      <c r="R28" s="19" t="n"/>
      <c r="S28" s="19" t="n"/>
      <c r="T28" s="19" t="n"/>
      <c r="U28" s="19" t="n"/>
      <c r="V28" s="19" t="n"/>
      <c r="W28" s="19" t="n"/>
      <c r="X28" s="19" t="n"/>
      <c r="Y28" s="19" t="n"/>
      <c r="Z28" s="19" t="n"/>
    </row>
    <row r="29" ht="13.5" customHeight="1" s="844">
      <c r="A29" s="19" t="n"/>
      <c r="B29" s="20">
        <f>+BS!B44</f>
        <v/>
      </c>
      <c r="C29" s="1018">
        <f>+BS!D44</f>
        <v/>
      </c>
      <c r="D29" s="1018">
        <f>+BS!E44</f>
        <v/>
      </c>
      <c r="E29" s="1019">
        <f>+BS!F44</f>
        <v/>
      </c>
      <c r="F29" s="1018">
        <f>E29</f>
        <v/>
      </c>
      <c r="G29" s="1018">
        <f>F29</f>
        <v/>
      </c>
      <c r="H29" s="1018">
        <f>G29</f>
        <v/>
      </c>
      <c r="I29" s="1018">
        <f>H29</f>
        <v/>
      </c>
      <c r="J29" s="1018">
        <f>I29</f>
        <v/>
      </c>
      <c r="K29" s="1018">
        <f>J29</f>
        <v/>
      </c>
      <c r="L29" s="19" t="n"/>
      <c r="M29" s="949" t="n"/>
      <c r="N29" s="19" t="n"/>
      <c r="O29" s="19" t="n"/>
      <c r="P29" s="19" t="n"/>
      <c r="Q29" s="19" t="n"/>
      <c r="R29" s="19" t="n"/>
      <c r="S29" s="19" t="n"/>
      <c r="T29" s="19" t="n"/>
      <c r="U29" s="19" t="n"/>
      <c r="V29" s="19" t="n"/>
      <c r="W29" s="19" t="n"/>
      <c r="X29" s="19" t="n"/>
      <c r="Y29" s="19" t="n"/>
      <c r="Z29" s="19" t="n"/>
    </row>
    <row r="30" ht="13.5" customHeight="1" s="844">
      <c r="A30" s="19" t="n"/>
      <c r="B30" s="20">
        <f>+BS!B46</f>
        <v/>
      </c>
      <c r="C30" s="1018">
        <f>+BS!D46</f>
        <v/>
      </c>
      <c r="D30" s="1018">
        <f>+BS!E46</f>
        <v/>
      </c>
      <c r="E30" s="1019">
        <f>+BS!F46</f>
        <v/>
      </c>
      <c r="F30" s="1018">
        <f>E30</f>
        <v/>
      </c>
      <c r="G30" s="1018">
        <f>F30</f>
        <v/>
      </c>
      <c r="H30" s="1018">
        <f>G30</f>
        <v/>
      </c>
      <c r="I30" s="1018">
        <f>H30</f>
        <v/>
      </c>
      <c r="J30" s="1018">
        <f>I30</f>
        <v/>
      </c>
      <c r="K30" s="1018">
        <f>J30</f>
        <v/>
      </c>
      <c r="L30" s="19" t="n"/>
      <c r="M30" s="949" t="n"/>
      <c r="N30" s="19" t="n"/>
      <c r="O30" s="19" t="n"/>
      <c r="P30" s="19" t="n"/>
      <c r="Q30" s="19" t="n"/>
      <c r="R30" s="19" t="n"/>
      <c r="S30" s="19" t="n"/>
      <c r="T30" s="19" t="n"/>
      <c r="U30" s="19" t="n"/>
      <c r="V30" s="19" t="n"/>
      <c r="W30" s="19" t="n"/>
      <c r="X30" s="19" t="n"/>
      <c r="Y30" s="19" t="n"/>
      <c r="Z30" s="19" t="n"/>
    </row>
    <row r="31" ht="13.5" customHeight="1" s="844">
      <c r="A31" s="41" t="n"/>
      <c r="B31" s="323">
        <f>+BS!B48</f>
        <v/>
      </c>
      <c r="C31" s="1033">
        <f>SUM(C28:C30)</f>
        <v/>
      </c>
      <c r="D31" s="1033">
        <f>SUM(D28:D30)</f>
        <v/>
      </c>
      <c r="E31" s="1034">
        <f>SUM(E28:E30)</f>
        <v/>
      </c>
      <c r="F31" s="1033">
        <f>SUM(F28:F30)</f>
        <v/>
      </c>
      <c r="G31" s="1033">
        <f>SUM(G28:G30)</f>
        <v/>
      </c>
      <c r="H31" s="1033">
        <f>SUM(H28:H30)</f>
        <v/>
      </c>
      <c r="I31" s="1033">
        <f>SUM(I28:I30)</f>
        <v/>
      </c>
      <c r="J31" s="1033">
        <f>SUM(J28:J30)</f>
        <v/>
      </c>
      <c r="K31" s="1033">
        <f>SUM(K28:K30)</f>
        <v/>
      </c>
      <c r="L31" s="41" t="n"/>
      <c r="M31" s="41" t="n"/>
      <c r="N31" s="41" t="n"/>
      <c r="O31" s="41" t="n"/>
      <c r="P31" s="41" t="n"/>
      <c r="Q31" s="41" t="n"/>
      <c r="R31" s="41" t="n"/>
      <c r="S31" s="41" t="n"/>
      <c r="T31" s="41" t="n"/>
      <c r="U31" s="41" t="n"/>
      <c r="V31" s="41" t="n"/>
      <c r="W31" s="41" t="n"/>
      <c r="X31" s="41" t="n"/>
      <c r="Y31" s="41" t="n"/>
      <c r="Z31" s="41" t="n"/>
    </row>
    <row r="32" ht="13.5" customHeight="1" s="844">
      <c r="A32" s="19" t="n"/>
      <c r="B32" s="19" t="n"/>
      <c r="C32" s="1023" t="n"/>
      <c r="D32" s="1023" t="n"/>
      <c r="E32" s="1024" t="n"/>
      <c r="F32" s="1023" t="n"/>
      <c r="G32" s="1023" t="n"/>
      <c r="H32" s="1023" t="n"/>
      <c r="I32" s="1023" t="n"/>
      <c r="J32" s="1023" t="n"/>
      <c r="K32" s="1023" t="n"/>
      <c r="L32" s="19" t="n"/>
      <c r="M32" s="19" t="n"/>
      <c r="N32" s="19" t="n"/>
      <c r="O32" s="19" t="n"/>
      <c r="P32" s="19" t="n"/>
      <c r="Q32" s="19" t="n"/>
      <c r="R32" s="19" t="n"/>
      <c r="S32" s="19" t="n"/>
      <c r="T32" s="19" t="n"/>
      <c r="U32" s="19" t="n"/>
      <c r="V32" s="19" t="n"/>
      <c r="W32" s="19" t="n"/>
      <c r="X32" s="19" t="n"/>
      <c r="Y32" s="19" t="n"/>
      <c r="Z32" s="19" t="n"/>
    </row>
    <row r="33" ht="13.5" customHeight="1" s="844">
      <c r="A33" s="41" t="n"/>
      <c r="B33" s="323" t="inlineStr">
        <is>
          <t>Total Liabilities</t>
        </is>
      </c>
      <c r="C33" s="1033">
        <f>SUM(C31,C25)</f>
        <v/>
      </c>
      <c r="D33" s="1033">
        <f>SUM(D31,D25)</f>
        <v/>
      </c>
      <c r="E33" s="1034">
        <f>SUM(E31,E25)</f>
        <v/>
      </c>
      <c r="F33" s="1033">
        <f>SUM(F31,F25)</f>
        <v/>
      </c>
      <c r="G33" s="1033">
        <f>SUM(G31,G25)</f>
        <v/>
      </c>
      <c r="H33" s="1033">
        <f>SUM(H31,H25)</f>
        <v/>
      </c>
      <c r="I33" s="1033">
        <f>SUM(I31,I25)</f>
        <v/>
      </c>
      <c r="J33" s="1033">
        <f>SUM(J31,J25)</f>
        <v/>
      </c>
      <c r="K33" s="1033">
        <f>SUM(K31,K25)</f>
        <v/>
      </c>
      <c r="L33" s="41" t="n"/>
      <c r="M33" s="41" t="n"/>
      <c r="N33" s="41" t="n"/>
      <c r="O33" s="41" t="n"/>
      <c r="P33" s="41" t="n"/>
      <c r="Q33" s="41" t="n"/>
      <c r="R33" s="41" t="n"/>
      <c r="S33" s="41" t="n"/>
      <c r="T33" s="41" t="n"/>
      <c r="U33" s="41" t="n"/>
      <c r="V33" s="41" t="n"/>
      <c r="W33" s="41" t="n"/>
      <c r="X33" s="41" t="n"/>
      <c r="Y33" s="41" t="n"/>
      <c r="Z33" s="41" t="n"/>
    </row>
    <row r="34" ht="13.5" customHeight="1" s="844">
      <c r="A34" s="19" t="n"/>
      <c r="B34" s="19" t="n"/>
      <c r="C34" s="1023" t="n"/>
      <c r="D34" s="1023" t="n"/>
      <c r="E34" s="1024" t="n"/>
      <c r="F34" s="1023" t="n"/>
      <c r="G34" s="1023" t="n"/>
      <c r="H34" s="1023" t="n"/>
      <c r="I34" s="1023" t="n"/>
      <c r="J34" s="1023" t="n"/>
      <c r="K34" s="1023" t="n"/>
      <c r="L34" s="19" t="n"/>
      <c r="M34" s="19" t="n"/>
      <c r="N34" s="19" t="n"/>
      <c r="O34" s="19" t="n"/>
      <c r="P34" s="19" t="n"/>
      <c r="Q34" s="19" t="n"/>
      <c r="R34" s="19" t="n"/>
      <c r="S34" s="19" t="n"/>
      <c r="T34" s="19" t="n"/>
      <c r="U34" s="19" t="n"/>
      <c r="V34" s="19" t="n"/>
      <c r="W34" s="19" t="n"/>
      <c r="X34" s="19" t="n"/>
      <c r="Y34" s="19" t="n"/>
      <c r="Z34" s="19" t="n"/>
    </row>
    <row r="35" ht="13.5" customHeight="1" s="844">
      <c r="A35" s="41" t="n"/>
      <c r="B35" s="315" t="inlineStr">
        <is>
          <t>Total Liabilities and Capital and Reserves</t>
        </is>
      </c>
      <c r="C35" s="1026">
        <f>SUM(C33,C21)</f>
        <v/>
      </c>
      <c r="D35" s="1026">
        <f>SUM(D33,D21)</f>
        <v/>
      </c>
      <c r="E35" s="1027">
        <f>SUM(E33,E21)</f>
        <v/>
      </c>
      <c r="F35" s="1026">
        <f>SUM(F33,F21)</f>
        <v/>
      </c>
      <c r="G35" s="1026">
        <f>SUM(G33,G21)</f>
        <v/>
      </c>
      <c r="H35" s="1026">
        <f>SUM(H33,H21)</f>
        <v/>
      </c>
      <c r="I35" s="1026">
        <f>SUM(I33,I21)</f>
        <v/>
      </c>
      <c r="J35" s="1026">
        <f>SUM(J33,J21)</f>
        <v/>
      </c>
      <c r="K35" s="1026">
        <f>SUM(K33,K21)</f>
        <v/>
      </c>
      <c r="L35" s="41" t="n"/>
      <c r="M35" s="41" t="n"/>
      <c r="N35" s="41" t="n"/>
      <c r="O35" s="41" t="n"/>
      <c r="P35" s="41" t="n"/>
      <c r="Q35" s="41" t="n"/>
      <c r="R35" s="41" t="n"/>
      <c r="S35" s="41" t="n"/>
      <c r="T35" s="41" t="n"/>
      <c r="U35" s="41" t="n"/>
      <c r="V35" s="41" t="n"/>
      <c r="W35" s="41" t="n"/>
      <c r="X35" s="41" t="n"/>
      <c r="Y35" s="41" t="n"/>
      <c r="Z35" s="41" t="n"/>
    </row>
    <row r="36" ht="13.5" customHeight="1" s="844">
      <c r="A36" s="19" t="n"/>
      <c r="B36" s="19" t="n"/>
      <c r="C36" s="1023" t="n"/>
      <c r="D36" s="1023" t="n"/>
      <c r="E36" s="326" t="n"/>
      <c r="F36" s="40" t="n"/>
      <c r="G36" s="40" t="n"/>
      <c r="H36" s="40" t="n"/>
      <c r="I36" s="40" t="n"/>
      <c r="J36" s="40" t="n"/>
      <c r="K36" s="40" t="n"/>
      <c r="L36" s="19" t="n"/>
      <c r="M36" s="19" t="n"/>
      <c r="N36" s="19" t="n"/>
      <c r="O36" s="19" t="n"/>
      <c r="P36" s="19" t="n"/>
      <c r="Q36" s="19" t="n"/>
      <c r="R36" s="19" t="n"/>
      <c r="S36" s="19" t="n"/>
      <c r="T36" s="19" t="n"/>
      <c r="U36" s="19" t="n"/>
      <c r="V36" s="19" t="n"/>
      <c r="W36" s="19" t="n"/>
      <c r="X36" s="19" t="n"/>
      <c r="Y36" s="19" t="n"/>
      <c r="Z36" s="19" t="n"/>
    </row>
    <row r="37" ht="13.5" customHeight="1" s="844">
      <c r="A37" s="327" t="n"/>
      <c r="B37" s="328" t="inlineStr">
        <is>
          <t>Check</t>
        </is>
      </c>
      <c r="C37" s="1035">
        <f>ROUND(C35-C15,1)</f>
        <v/>
      </c>
      <c r="D37" s="1035">
        <f>ROUND(D35-D15,1)</f>
        <v/>
      </c>
      <c r="E37" s="1036">
        <f>ROUND(E35-E15,1)</f>
        <v/>
      </c>
      <c r="F37" s="1037">
        <f>ROUND(F35-F15,1)</f>
        <v/>
      </c>
      <c r="G37" s="1037">
        <f>ROUND(G35-G15,1)</f>
        <v/>
      </c>
      <c r="H37" s="1037">
        <f>ROUND(H35-H15,1)</f>
        <v/>
      </c>
      <c r="I37" s="1037">
        <f>ROUND(I35-I15,1)</f>
        <v/>
      </c>
      <c r="J37" s="1037">
        <f>ROUND(J35-J15,1)</f>
        <v/>
      </c>
      <c r="K37" s="1037">
        <f>ROUND(K35-K15,1)</f>
        <v/>
      </c>
      <c r="L37" s="327" t="n"/>
      <c r="M37" s="327" t="n"/>
      <c r="N37" s="327" t="n"/>
      <c r="O37" s="327" t="n"/>
      <c r="P37" s="327" t="n"/>
      <c r="Q37" s="327" t="n"/>
      <c r="R37" s="327" t="n"/>
      <c r="S37" s="327" t="n"/>
      <c r="T37" s="327" t="n"/>
      <c r="U37" s="327" t="n"/>
      <c r="V37" s="327" t="n"/>
      <c r="W37" s="327" t="n"/>
      <c r="X37" s="327" t="n"/>
      <c r="Y37" s="327" t="n"/>
      <c r="Z37" s="327" t="n"/>
    </row>
    <row r="38" ht="13.5" customHeight="1" s="844">
      <c r="A38" s="19" t="n"/>
      <c r="B38" s="19" t="n"/>
      <c r="C38" s="23" t="n"/>
      <c r="D38" s="1023" t="n"/>
      <c r="E38" s="1024" t="n"/>
      <c r="F38" s="1038" t="n"/>
      <c r="G38" s="1038" t="n"/>
      <c r="H38" s="1038" t="n"/>
      <c r="I38" s="1038" t="n"/>
      <c r="J38" s="1038" t="n"/>
      <c r="K38" s="1038" t="n"/>
      <c r="L38" s="19" t="n"/>
      <c r="M38" s="19" t="n"/>
      <c r="N38" s="19" t="n"/>
      <c r="O38" s="19" t="n"/>
      <c r="P38" s="19" t="n"/>
      <c r="Q38" s="19" t="n"/>
      <c r="R38" s="19" t="n"/>
      <c r="S38" s="19" t="n"/>
      <c r="T38" s="19" t="n"/>
      <c r="U38" s="19" t="n"/>
      <c r="V38" s="19" t="n"/>
      <c r="W38" s="19" t="n"/>
      <c r="X38" s="19" t="n"/>
      <c r="Y38" s="19" t="n"/>
      <c r="Z38" s="19" t="n"/>
    </row>
    <row r="39" ht="13.5" customHeight="1" s="844">
      <c r="A39" s="19" t="n"/>
      <c r="B39" s="19" t="n"/>
      <c r="C39" s="23" t="n"/>
      <c r="D39" s="1023" t="n"/>
      <c r="E39" s="1024" t="n"/>
      <c r="F39" s="23" t="n"/>
      <c r="G39" s="23" t="n"/>
      <c r="H39" s="23" t="n"/>
      <c r="I39" s="23" t="n"/>
      <c r="J39" s="23" t="n"/>
      <c r="K39" s="23" t="n"/>
      <c r="L39" s="19" t="n"/>
      <c r="M39" s="19" t="n"/>
      <c r="N39" s="19" t="n"/>
      <c r="O39" s="19" t="n"/>
      <c r="P39" s="19" t="n"/>
      <c r="Q39" s="19" t="n"/>
      <c r="R39" s="19" t="n"/>
      <c r="S39" s="19" t="n"/>
      <c r="T39" s="19" t="n"/>
      <c r="U39" s="19" t="n"/>
      <c r="V39" s="19" t="n"/>
      <c r="W39" s="19" t="n"/>
      <c r="X39" s="19" t="n"/>
      <c r="Y39" s="19" t="n"/>
      <c r="Z39" s="19" t="n"/>
    </row>
    <row r="40" ht="13.5" customHeight="1" s="844">
      <c r="A40" s="19" t="n"/>
      <c r="B40" s="19" t="n"/>
      <c r="C40" s="23" t="n"/>
      <c r="D40" s="23" t="n"/>
      <c r="E40" s="302" t="n"/>
      <c r="F40" s="23" t="n"/>
      <c r="G40" s="23" t="n"/>
      <c r="H40" s="23" t="n"/>
      <c r="I40" s="23" t="n"/>
      <c r="J40" s="23" t="n"/>
      <c r="K40" s="23" t="n"/>
      <c r="L40" s="19" t="n"/>
      <c r="M40" s="19" t="n"/>
      <c r="N40" s="19" t="n"/>
      <c r="O40" s="19" t="n"/>
      <c r="P40" s="19" t="n"/>
      <c r="Q40" s="19" t="n"/>
      <c r="R40" s="19" t="n"/>
      <c r="S40" s="19" t="n"/>
      <c r="T40" s="19" t="n"/>
      <c r="U40" s="19" t="n"/>
      <c r="V40" s="19" t="n"/>
      <c r="W40" s="19" t="n"/>
      <c r="X40" s="19" t="n"/>
      <c r="Y40" s="19" t="n"/>
      <c r="Z40" s="19" t="n"/>
    </row>
    <row r="41" ht="13.5" customHeight="1" s="844">
      <c r="A41" s="19" t="n"/>
      <c r="B41" s="19" t="n"/>
      <c r="C41" s="23" t="n"/>
      <c r="D41" s="23" t="n"/>
      <c r="E41" s="302" t="n"/>
      <c r="F41" s="23" t="n"/>
      <c r="G41" s="23" t="n"/>
      <c r="H41" s="23" t="n"/>
      <c r="I41" s="23" t="n"/>
      <c r="J41" s="23" t="n"/>
      <c r="K41" s="23" t="n"/>
      <c r="L41" s="19" t="n"/>
      <c r="M41" s="19" t="n"/>
      <c r="N41" s="19" t="n"/>
      <c r="O41" s="19" t="n"/>
      <c r="P41" s="19" t="n"/>
      <c r="Q41" s="19" t="n"/>
      <c r="R41" s="19" t="n"/>
      <c r="S41" s="19" t="n"/>
      <c r="T41" s="19" t="n"/>
      <c r="U41" s="19" t="n"/>
      <c r="V41" s="19" t="n"/>
      <c r="W41" s="19" t="n"/>
      <c r="X41" s="19" t="n"/>
      <c r="Y41" s="19" t="n"/>
      <c r="Z41" s="19" t="n"/>
    </row>
    <row r="42" ht="13.5" customHeight="1" s="844">
      <c r="A42" s="19" t="n"/>
      <c r="B42" s="19" t="n"/>
      <c r="C42" s="23" t="n"/>
      <c r="D42" s="23" t="n"/>
      <c r="E42" s="302" t="n"/>
      <c r="F42" s="23" t="n"/>
      <c r="G42" s="23" t="n"/>
      <c r="H42" s="23" t="n"/>
      <c r="I42" s="23" t="n"/>
      <c r="J42" s="23" t="n"/>
      <c r="K42" s="23" t="n"/>
      <c r="L42" s="19" t="n"/>
      <c r="M42" s="19" t="n"/>
      <c r="N42" s="19" t="n"/>
      <c r="O42" s="19" t="n"/>
      <c r="P42" s="19" t="n"/>
      <c r="Q42" s="19" t="n"/>
      <c r="R42" s="19" t="n"/>
      <c r="S42" s="19" t="n"/>
      <c r="T42" s="19" t="n"/>
      <c r="U42" s="19" t="n"/>
      <c r="V42" s="19" t="n"/>
      <c r="W42" s="19" t="n"/>
      <c r="X42" s="19" t="n"/>
      <c r="Y42" s="19" t="n"/>
      <c r="Z42" s="19" t="n"/>
    </row>
    <row r="43" ht="13.5" customHeight="1" s="844">
      <c r="A43" s="19" t="n"/>
      <c r="B43" s="19" t="n"/>
      <c r="C43" s="23" t="n"/>
      <c r="D43" s="23" t="n"/>
      <c r="E43" s="302" t="n"/>
      <c r="F43" s="23" t="n"/>
      <c r="G43" s="23" t="n"/>
      <c r="H43" s="23" t="n"/>
      <c r="I43" s="23" t="n"/>
      <c r="J43" s="23" t="n"/>
      <c r="K43" s="23" t="n"/>
      <c r="L43" s="19" t="n"/>
      <c r="M43" s="19" t="n"/>
      <c r="N43" s="19" t="n"/>
      <c r="O43" s="19" t="n"/>
      <c r="P43" s="19" t="n"/>
      <c r="Q43" s="19" t="n"/>
      <c r="R43" s="19" t="n"/>
      <c r="S43" s="19" t="n"/>
      <c r="T43" s="19" t="n"/>
      <c r="U43" s="19" t="n"/>
      <c r="V43" s="19" t="n"/>
      <c r="W43" s="19" t="n"/>
      <c r="X43" s="19" t="n"/>
      <c r="Y43" s="19" t="n"/>
      <c r="Z43" s="19" t="n"/>
    </row>
    <row r="44" ht="13.5" customHeight="1" s="844">
      <c r="A44" s="41" t="n"/>
      <c r="B44" s="41" t="n"/>
      <c r="C44" s="1016" t="n"/>
      <c r="D44" s="1016" t="n"/>
      <c r="E44" s="1017" t="n"/>
      <c r="F44" s="1016" t="n"/>
      <c r="G44" s="1016" t="n"/>
      <c r="H44" s="1016" t="n"/>
      <c r="I44" s="1016" t="n"/>
      <c r="J44" s="1016" t="n"/>
      <c r="K44" s="1016" t="n"/>
      <c r="L44" s="41" t="n"/>
      <c r="M44" s="41" t="n"/>
      <c r="N44" s="41" t="n"/>
      <c r="O44" s="41" t="n"/>
      <c r="P44" s="41" t="n"/>
      <c r="Q44" s="41" t="n"/>
      <c r="R44" s="41" t="n"/>
      <c r="S44" s="41" t="n"/>
      <c r="T44" s="41" t="n"/>
      <c r="U44" s="41" t="n"/>
      <c r="V44" s="41" t="n"/>
      <c r="W44" s="41" t="n"/>
      <c r="X44" s="41" t="n"/>
      <c r="Y44" s="41" t="n"/>
      <c r="Z44" s="41" t="n"/>
    </row>
    <row r="45" ht="13.5" customHeight="1" s="844">
      <c r="A45" s="259" t="n"/>
      <c r="B45" s="328" t="inlineStr">
        <is>
          <t>Current Assets - Current Liabilities</t>
        </is>
      </c>
      <c r="C45" s="1039">
        <f>+C9-C31</f>
        <v/>
      </c>
      <c r="D45" s="1039">
        <f>+D9-D31</f>
        <v/>
      </c>
      <c r="E45" s="1036">
        <f>+E9-E31</f>
        <v/>
      </c>
      <c r="F45" s="1039">
        <f>+F9-F31</f>
        <v/>
      </c>
      <c r="G45" s="1039">
        <f>+G9-G31</f>
        <v/>
      </c>
      <c r="H45" s="1039">
        <f>+H9-H31</f>
        <v/>
      </c>
      <c r="I45" s="1039">
        <f>+I9-I31</f>
        <v/>
      </c>
      <c r="J45" s="1039">
        <f>+J9-J31</f>
        <v/>
      </c>
      <c r="K45" s="1039">
        <f>+K9-K31</f>
        <v/>
      </c>
      <c r="L45" s="259" t="n"/>
      <c r="M45" s="259" t="n"/>
      <c r="N45" s="259" t="n"/>
      <c r="O45" s="259" t="n"/>
      <c r="P45" s="259" t="n"/>
      <c r="Q45" s="259" t="n"/>
      <c r="R45" s="259" t="n"/>
      <c r="S45" s="259" t="n"/>
      <c r="T45" s="259" t="n"/>
      <c r="U45" s="259" t="n"/>
      <c r="V45" s="259" t="n"/>
      <c r="W45" s="259" t="n"/>
      <c r="X45" s="259" t="n"/>
      <c r="Y45" s="259" t="n"/>
      <c r="Z45" s="259" t="n"/>
    </row>
    <row r="46" ht="13.5" customHeight="1" s="844">
      <c r="A46" s="259" t="n"/>
      <c r="B46" s="328" t="inlineStr">
        <is>
          <t>Total Assets - Current Liabilities</t>
        </is>
      </c>
      <c r="C46" s="1039">
        <f>C15-C31</f>
        <v/>
      </c>
      <c r="D46" s="1039">
        <f>D15-D31</f>
        <v/>
      </c>
      <c r="E46" s="1036">
        <f>E15-E31</f>
        <v/>
      </c>
      <c r="F46" s="1039">
        <f>F15-F31</f>
        <v/>
      </c>
      <c r="G46" s="1039">
        <f>G15-G31</f>
        <v/>
      </c>
      <c r="H46" s="1039">
        <f>H15-H31</f>
        <v/>
      </c>
      <c r="I46" s="1039">
        <f>I15-I31</f>
        <v/>
      </c>
      <c r="J46" s="1039">
        <f>J15-J31</f>
        <v/>
      </c>
      <c r="K46" s="1039">
        <f>K15-K31</f>
        <v/>
      </c>
      <c r="L46" s="259" t="n"/>
      <c r="M46" s="259" t="n"/>
      <c r="N46" s="259" t="n"/>
      <c r="O46" s="259" t="n"/>
      <c r="P46" s="259" t="n"/>
      <c r="Q46" s="259" t="n"/>
      <c r="R46" s="259" t="n"/>
      <c r="S46" s="259" t="n"/>
      <c r="T46" s="259" t="n"/>
      <c r="U46" s="259" t="n"/>
      <c r="V46" s="259" t="n"/>
      <c r="W46" s="259" t="n"/>
      <c r="X46" s="259" t="n"/>
      <c r="Y46" s="259" t="n"/>
      <c r="Z46" s="259" t="n"/>
    </row>
    <row r="47" ht="13.5" customHeight="1" s="844">
      <c r="A47" s="259" t="n"/>
      <c r="B47" s="328" t="inlineStr">
        <is>
          <t>Total Assets - Current Liabilities</t>
        </is>
      </c>
      <c r="C47" s="1039">
        <f>C15-C33</f>
        <v/>
      </c>
      <c r="D47" s="1039">
        <f>D15-D33</f>
        <v/>
      </c>
      <c r="E47" s="1036">
        <f>E15-E33</f>
        <v/>
      </c>
      <c r="F47" s="1039">
        <f>F15-F33</f>
        <v/>
      </c>
      <c r="G47" s="1039">
        <f>G15-G33</f>
        <v/>
      </c>
      <c r="H47" s="1039">
        <f>H15-H33</f>
        <v/>
      </c>
      <c r="I47" s="1039">
        <f>I15-I33</f>
        <v/>
      </c>
      <c r="J47" s="1039">
        <f>J15-J33</f>
        <v/>
      </c>
      <c r="K47" s="1039">
        <f>K15-K33</f>
        <v/>
      </c>
      <c r="L47" s="259" t="n"/>
      <c r="M47" s="259" t="n"/>
      <c r="N47" s="259" t="n"/>
      <c r="O47" s="259" t="n"/>
      <c r="P47" s="259" t="n"/>
      <c r="Q47" s="259" t="n"/>
      <c r="R47" s="259" t="n"/>
      <c r="S47" s="259" t="n"/>
      <c r="T47" s="259" t="n"/>
      <c r="U47" s="259" t="n"/>
      <c r="V47" s="259" t="n"/>
      <c r="W47" s="259" t="n"/>
      <c r="X47" s="259" t="n"/>
      <c r="Y47" s="259" t="n"/>
      <c r="Z47" s="259" t="n"/>
    </row>
    <row r="48" ht="13.5" customHeight="1" s="844">
      <c r="A48" s="19" t="n"/>
      <c r="B48" s="19" t="n"/>
      <c r="C48" s="23" t="n"/>
      <c r="D48" s="23" t="n"/>
      <c r="E48" s="302" t="n"/>
      <c r="F48" s="23" t="n"/>
      <c r="G48" s="23" t="n"/>
      <c r="H48" s="23" t="n"/>
      <c r="I48" s="23" t="n"/>
      <c r="J48" s="23" t="n"/>
      <c r="K48" s="23" t="n"/>
      <c r="L48" s="19" t="n"/>
      <c r="M48" s="19" t="n"/>
      <c r="N48" s="19" t="n"/>
      <c r="O48" s="19" t="n"/>
      <c r="P48" s="19" t="n"/>
      <c r="Q48" s="19" t="n"/>
      <c r="R48" s="19" t="n"/>
      <c r="S48" s="19" t="n"/>
      <c r="T48" s="19" t="n"/>
      <c r="U48" s="19" t="n"/>
      <c r="V48" s="19" t="n"/>
      <c r="W48" s="19" t="n"/>
      <c r="X48" s="19" t="n"/>
      <c r="Y48" s="19" t="n"/>
      <c r="Z48" s="19" t="n"/>
    </row>
    <row r="49" ht="13.5" customHeight="1" s="844">
      <c r="A49" s="19" t="n"/>
      <c r="B49" s="19" t="n"/>
      <c r="C49" s="23" t="n"/>
      <c r="D49" s="23" t="n"/>
      <c r="E49" s="302" t="n"/>
      <c r="F49" s="23" t="n"/>
      <c r="G49" s="23" t="n"/>
      <c r="H49" s="23" t="n"/>
      <c r="I49" s="23" t="n"/>
      <c r="J49" s="23" t="n"/>
      <c r="K49" s="23" t="n"/>
      <c r="L49" s="19" t="n"/>
      <c r="M49" s="19" t="n"/>
      <c r="N49" s="19" t="n"/>
      <c r="O49" s="19" t="n"/>
      <c r="P49" s="19" t="n"/>
      <c r="Q49" s="19" t="n"/>
      <c r="R49" s="19" t="n"/>
      <c r="S49" s="19" t="n"/>
      <c r="T49" s="19" t="n"/>
      <c r="U49" s="19" t="n"/>
      <c r="V49" s="19" t="n"/>
      <c r="W49" s="19" t="n"/>
      <c r="X49" s="19" t="n"/>
      <c r="Y49" s="19" t="n"/>
      <c r="Z49" s="19" t="n"/>
    </row>
    <row r="50" ht="13.5" customHeight="1" s="844">
      <c r="A50" s="19" t="n"/>
      <c r="B50" s="19" t="n"/>
      <c r="C50" s="23" t="n"/>
      <c r="D50" s="23" t="n"/>
      <c r="E50" s="302" t="n"/>
      <c r="F50" s="23" t="n"/>
      <c r="G50" s="23" t="n"/>
      <c r="H50" s="23" t="n"/>
      <c r="I50" s="23" t="n"/>
      <c r="J50" s="23" t="n"/>
      <c r="K50" s="23" t="n"/>
      <c r="L50" s="19" t="n"/>
      <c r="M50" s="19" t="n"/>
      <c r="N50" s="19" t="n"/>
      <c r="O50" s="19" t="n"/>
      <c r="P50" s="19" t="n"/>
      <c r="Q50" s="19" t="n"/>
      <c r="R50" s="19" t="n"/>
      <c r="S50" s="19" t="n"/>
      <c r="T50" s="19" t="n"/>
      <c r="U50" s="19" t="n"/>
      <c r="V50" s="19" t="n"/>
      <c r="W50" s="19" t="n"/>
      <c r="X50" s="19" t="n"/>
      <c r="Y50" s="19" t="n"/>
      <c r="Z50" s="19" t="n"/>
    </row>
    <row r="51" ht="13.5" customHeight="1" s="844">
      <c r="A51" s="19" t="n"/>
      <c r="B51" s="19" t="n"/>
      <c r="C51" s="23" t="n"/>
      <c r="D51" s="23" t="n"/>
      <c r="E51" s="302" t="n"/>
      <c r="F51" s="23" t="n"/>
      <c r="G51" s="23" t="n"/>
      <c r="H51" s="23" t="n"/>
      <c r="I51" s="23" t="n"/>
      <c r="J51" s="23" t="n"/>
      <c r="K51" s="23" t="n"/>
      <c r="L51" s="19" t="n"/>
      <c r="M51" s="19" t="n"/>
      <c r="N51" s="19" t="n"/>
      <c r="O51" s="19" t="n"/>
      <c r="P51" s="19" t="n"/>
      <c r="Q51" s="19" t="n"/>
      <c r="R51" s="19" t="n"/>
      <c r="S51" s="19" t="n"/>
      <c r="T51" s="19" t="n"/>
      <c r="U51" s="19" t="n"/>
      <c r="V51" s="19" t="n"/>
      <c r="W51" s="19" t="n"/>
      <c r="X51" s="19" t="n"/>
      <c r="Y51" s="19" t="n"/>
      <c r="Z51" s="19" t="n"/>
    </row>
    <row r="52" ht="13.5" customHeight="1" s="844">
      <c r="A52" s="19" t="n"/>
      <c r="B52" s="19" t="n"/>
      <c r="C52" s="23" t="n"/>
      <c r="D52" s="23" t="n"/>
      <c r="E52" s="302" t="n"/>
      <c r="F52" s="23" t="n"/>
      <c r="G52" s="23" t="n"/>
      <c r="H52" s="23" t="n"/>
      <c r="I52" s="23" t="n"/>
      <c r="J52" s="23" t="n"/>
      <c r="K52" s="23" t="n"/>
      <c r="L52" s="19" t="n"/>
      <c r="M52" s="19" t="n"/>
      <c r="N52" s="19" t="n"/>
      <c r="O52" s="19" t="n"/>
      <c r="P52" s="19" t="n"/>
      <c r="Q52" s="19" t="n"/>
      <c r="R52" s="19" t="n"/>
      <c r="S52" s="19" t="n"/>
      <c r="T52" s="19" t="n"/>
      <c r="U52" s="19" t="n"/>
      <c r="V52" s="19" t="n"/>
      <c r="W52" s="19" t="n"/>
      <c r="X52" s="19" t="n"/>
      <c r="Y52" s="19" t="n"/>
      <c r="Z52" s="19" t="n"/>
    </row>
    <row r="53" ht="13.5" customHeight="1" s="844">
      <c r="A53" s="19" t="n"/>
      <c r="B53" s="19" t="n"/>
      <c r="C53" s="23" t="n"/>
      <c r="D53" s="23" t="n"/>
      <c r="E53" s="302" t="n"/>
      <c r="F53" s="23" t="n"/>
      <c r="G53" s="23" t="n"/>
      <c r="H53" s="23" t="n"/>
      <c r="I53" s="23" t="n"/>
      <c r="J53" s="23" t="n"/>
      <c r="K53" s="23" t="n"/>
      <c r="L53" s="19" t="n"/>
      <c r="M53" s="19" t="n"/>
      <c r="N53" s="19" t="n"/>
      <c r="O53" s="19" t="n"/>
      <c r="P53" s="19" t="n"/>
      <c r="Q53" s="19" t="n"/>
      <c r="R53" s="19" t="n"/>
      <c r="S53" s="19" t="n"/>
      <c r="T53" s="19" t="n"/>
      <c r="U53" s="19" t="n"/>
      <c r="V53" s="19" t="n"/>
      <c r="W53" s="19" t="n"/>
      <c r="X53" s="19" t="n"/>
      <c r="Y53" s="19" t="n"/>
      <c r="Z53" s="19" t="n"/>
    </row>
    <row r="54" ht="13.5" customHeight="1" s="844">
      <c r="A54" s="19" t="n"/>
      <c r="B54" s="19" t="n"/>
      <c r="C54" s="23" t="n"/>
      <c r="D54" s="23" t="n"/>
      <c r="E54" s="302" t="n"/>
      <c r="F54" s="23" t="n"/>
      <c r="G54" s="23" t="n"/>
      <c r="H54" s="23" t="n"/>
      <c r="I54" s="23" t="n"/>
      <c r="J54" s="23" t="n"/>
      <c r="K54" s="23" t="n"/>
      <c r="L54" s="19" t="n"/>
      <c r="M54" s="19" t="n"/>
      <c r="N54" s="19" t="n"/>
      <c r="O54" s="19" t="n"/>
      <c r="P54" s="19" t="n"/>
      <c r="Q54" s="19" t="n"/>
      <c r="R54" s="19" t="n"/>
      <c r="S54" s="19" t="n"/>
      <c r="T54" s="19" t="n"/>
      <c r="U54" s="19" t="n"/>
      <c r="V54" s="19" t="n"/>
      <c r="W54" s="19" t="n"/>
      <c r="X54" s="19" t="n"/>
      <c r="Y54" s="19" t="n"/>
      <c r="Z54" s="19" t="n"/>
    </row>
    <row r="55" ht="13.5" customHeight="1" s="844">
      <c r="A55" s="19" t="n"/>
      <c r="B55" s="19" t="n"/>
      <c r="C55" s="23" t="n"/>
      <c r="D55" s="23" t="n"/>
      <c r="E55" s="302" t="n"/>
      <c r="F55" s="23" t="n"/>
      <c r="G55" s="23" t="n"/>
      <c r="H55" s="23" t="n"/>
      <c r="I55" s="23" t="n"/>
      <c r="J55" s="23" t="n"/>
      <c r="K55" s="23" t="n"/>
      <c r="L55" s="19" t="n"/>
      <c r="M55" s="19" t="n"/>
      <c r="N55" s="19" t="n"/>
      <c r="O55" s="19" t="n"/>
      <c r="P55" s="19" t="n"/>
      <c r="Q55" s="19" t="n"/>
      <c r="R55" s="19" t="n"/>
      <c r="S55" s="19" t="n"/>
      <c r="T55" s="19" t="n"/>
      <c r="U55" s="19" t="n"/>
      <c r="V55" s="19" t="n"/>
      <c r="W55" s="19" t="n"/>
      <c r="X55" s="19" t="n"/>
      <c r="Y55" s="19" t="n"/>
      <c r="Z55" s="19" t="n"/>
    </row>
    <row r="56" ht="13.5" customHeight="1" s="844">
      <c r="A56" s="19" t="n"/>
      <c r="B56" s="19" t="n"/>
      <c r="C56" s="23" t="n"/>
      <c r="D56" s="23" t="n"/>
      <c r="E56" s="302" t="n"/>
      <c r="F56" s="23" t="n"/>
      <c r="G56" s="23" t="n"/>
      <c r="H56" s="23" t="n"/>
      <c r="I56" s="23" t="n"/>
      <c r="J56" s="23" t="n"/>
      <c r="K56" s="23" t="n"/>
      <c r="L56" s="19" t="n"/>
      <c r="M56" s="19" t="n"/>
      <c r="N56" s="19" t="n"/>
      <c r="O56" s="19" t="n"/>
      <c r="P56" s="19" t="n"/>
      <c r="Q56" s="19" t="n"/>
      <c r="R56" s="19" t="n"/>
      <c r="S56" s="19" t="n"/>
      <c r="T56" s="19" t="n"/>
      <c r="U56" s="19" t="n"/>
      <c r="V56" s="19" t="n"/>
      <c r="W56" s="19" t="n"/>
      <c r="X56" s="19" t="n"/>
      <c r="Y56" s="19" t="n"/>
      <c r="Z56" s="19" t="n"/>
    </row>
    <row r="57" ht="13.5" customHeight="1" s="844">
      <c r="A57" s="19" t="n"/>
      <c r="B57" s="19" t="n"/>
      <c r="C57" s="23" t="n"/>
      <c r="D57" s="23" t="n"/>
      <c r="E57" s="302" t="n"/>
      <c r="F57" s="23" t="n"/>
      <c r="G57" s="23" t="n"/>
      <c r="H57" s="23" t="n"/>
      <c r="I57" s="23" t="n"/>
      <c r="J57" s="23" t="n"/>
      <c r="K57" s="23" t="n"/>
      <c r="L57" s="19" t="n"/>
      <c r="M57" s="19" t="n"/>
      <c r="N57" s="19" t="n"/>
      <c r="O57" s="19" t="n"/>
      <c r="P57" s="19" t="n"/>
      <c r="Q57" s="19" t="n"/>
      <c r="R57" s="19" t="n"/>
      <c r="S57" s="19" t="n"/>
      <c r="T57" s="19" t="n"/>
      <c r="U57" s="19" t="n"/>
      <c r="V57" s="19" t="n"/>
      <c r="W57" s="19" t="n"/>
      <c r="X57" s="19" t="n"/>
      <c r="Y57" s="19" t="n"/>
      <c r="Z57" s="19" t="n"/>
    </row>
    <row r="58" ht="13.5" customHeight="1" s="844">
      <c r="A58" s="19" t="n"/>
      <c r="B58" s="19" t="n"/>
      <c r="C58" s="23" t="n"/>
      <c r="D58" s="23" t="n"/>
      <c r="E58" s="302" t="n"/>
      <c r="F58" s="23" t="n"/>
      <c r="G58" s="23" t="n"/>
      <c r="H58" s="23" t="n"/>
      <c r="I58" s="23" t="n"/>
      <c r="J58" s="23" t="n"/>
      <c r="K58" s="23" t="n"/>
      <c r="L58" s="19" t="n"/>
      <c r="M58" s="19" t="n"/>
      <c r="N58" s="19" t="n"/>
      <c r="O58" s="19" t="n"/>
      <c r="P58" s="19" t="n"/>
      <c r="Q58" s="19" t="n"/>
      <c r="R58" s="19" t="n"/>
      <c r="S58" s="19" t="n"/>
      <c r="T58" s="19" t="n"/>
      <c r="U58" s="19" t="n"/>
      <c r="V58" s="19" t="n"/>
      <c r="W58" s="19" t="n"/>
      <c r="X58" s="19" t="n"/>
      <c r="Y58" s="19" t="n"/>
      <c r="Z58" s="19" t="n"/>
    </row>
    <row r="59" ht="13.5" customHeight="1" s="844">
      <c r="A59" s="19" t="n"/>
      <c r="B59" s="19" t="n"/>
      <c r="C59" s="23" t="n"/>
      <c r="D59" s="23" t="n"/>
      <c r="E59" s="302" t="n"/>
      <c r="F59" s="23" t="n"/>
      <c r="G59" s="23" t="n"/>
      <c r="H59" s="23" t="n"/>
      <c r="I59" s="23" t="n"/>
      <c r="J59" s="23" t="n"/>
      <c r="K59" s="23" t="n"/>
      <c r="L59" s="19" t="n"/>
      <c r="M59" s="19" t="n"/>
      <c r="N59" s="19" t="n"/>
      <c r="O59" s="19" t="n"/>
      <c r="P59" s="19" t="n"/>
      <c r="Q59" s="19" t="n"/>
      <c r="R59" s="19" t="n"/>
      <c r="S59" s="19" t="n"/>
      <c r="T59" s="19" t="n"/>
      <c r="U59" s="19" t="n"/>
      <c r="V59" s="19" t="n"/>
      <c r="W59" s="19" t="n"/>
      <c r="X59" s="19" t="n"/>
      <c r="Y59" s="19" t="n"/>
      <c r="Z59" s="19" t="n"/>
    </row>
    <row r="60" ht="13.5" customHeight="1" s="844">
      <c r="A60" s="19" t="n"/>
      <c r="B60" s="19" t="n"/>
      <c r="C60" s="23" t="n"/>
      <c r="D60" s="23" t="n"/>
      <c r="E60" s="302" t="n"/>
      <c r="F60" s="23" t="n"/>
      <c r="G60" s="23" t="n"/>
      <c r="H60" s="23" t="n"/>
      <c r="I60" s="23" t="n"/>
      <c r="J60" s="23" t="n"/>
      <c r="K60" s="23" t="n"/>
      <c r="L60" s="19" t="n"/>
      <c r="M60" s="19" t="n"/>
      <c r="N60" s="19" t="n"/>
      <c r="O60" s="19" t="n"/>
      <c r="P60" s="19" t="n"/>
      <c r="Q60" s="19" t="n"/>
      <c r="R60" s="19" t="n"/>
      <c r="S60" s="19" t="n"/>
      <c r="T60" s="19" t="n"/>
      <c r="U60" s="19" t="n"/>
      <c r="V60" s="19" t="n"/>
      <c r="W60" s="19" t="n"/>
      <c r="X60" s="19" t="n"/>
      <c r="Y60" s="19" t="n"/>
      <c r="Z60" s="19" t="n"/>
    </row>
    <row r="61" ht="13.5" customHeight="1" s="844">
      <c r="A61" s="19" t="n"/>
      <c r="B61" s="19" t="n"/>
      <c r="C61" s="23" t="n"/>
      <c r="D61" s="23" t="n"/>
      <c r="E61" s="302" t="n"/>
      <c r="F61" s="23" t="n"/>
      <c r="G61" s="23" t="n"/>
      <c r="H61" s="23" t="n"/>
      <c r="I61" s="23" t="n"/>
      <c r="J61" s="23" t="n"/>
      <c r="K61" s="23" t="n"/>
      <c r="L61" s="19" t="n"/>
      <c r="M61" s="19" t="n"/>
      <c r="N61" s="19" t="n"/>
      <c r="O61" s="19" t="n"/>
      <c r="P61" s="19" t="n"/>
      <c r="Q61" s="19" t="n"/>
      <c r="R61" s="19" t="n"/>
      <c r="S61" s="19" t="n"/>
      <c r="T61" s="19" t="n"/>
      <c r="U61" s="19" t="n"/>
      <c r="V61" s="19" t="n"/>
      <c r="W61" s="19" t="n"/>
      <c r="X61" s="19" t="n"/>
      <c r="Y61" s="19" t="n"/>
      <c r="Z61" s="19" t="n"/>
    </row>
    <row r="62" ht="13.5" customHeight="1" s="844">
      <c r="A62" s="19" t="n"/>
      <c r="B62" s="19" t="n"/>
      <c r="C62" s="23" t="n"/>
      <c r="D62" s="23" t="n"/>
      <c r="E62" s="302" t="n"/>
      <c r="F62" s="23" t="n"/>
      <c r="G62" s="23" t="n"/>
      <c r="H62" s="23" t="n"/>
      <c r="I62" s="23" t="n"/>
      <c r="J62" s="23" t="n"/>
      <c r="K62" s="23" t="n"/>
      <c r="L62" s="19" t="n"/>
      <c r="M62" s="19" t="n"/>
      <c r="N62" s="19" t="n"/>
      <c r="O62" s="19" t="n"/>
      <c r="P62" s="19" t="n"/>
      <c r="Q62" s="19" t="n"/>
      <c r="R62" s="19" t="n"/>
      <c r="S62" s="19" t="n"/>
      <c r="T62" s="19" t="n"/>
      <c r="U62" s="19" t="n"/>
      <c r="V62" s="19" t="n"/>
      <c r="W62" s="19" t="n"/>
      <c r="X62" s="19" t="n"/>
      <c r="Y62" s="19" t="n"/>
      <c r="Z62" s="19" t="n"/>
    </row>
    <row r="63" ht="13.5" customHeight="1" s="844">
      <c r="A63" s="19" t="n"/>
      <c r="B63" s="19" t="n"/>
      <c r="C63" s="23" t="n"/>
      <c r="D63" s="23" t="n"/>
      <c r="E63" s="302" t="n"/>
      <c r="F63" s="23" t="n"/>
      <c r="G63" s="23" t="n"/>
      <c r="H63" s="23" t="n"/>
      <c r="I63" s="23" t="n"/>
      <c r="J63" s="23" t="n"/>
      <c r="K63" s="23" t="n"/>
      <c r="L63" s="19" t="n"/>
      <c r="M63" s="19" t="n"/>
      <c r="N63" s="19" t="n"/>
      <c r="O63" s="19" t="n"/>
      <c r="P63" s="19" t="n"/>
      <c r="Q63" s="19" t="n"/>
      <c r="R63" s="19" t="n"/>
      <c r="S63" s="19" t="n"/>
      <c r="T63" s="19" t="n"/>
      <c r="U63" s="19" t="n"/>
      <c r="V63" s="19" t="n"/>
      <c r="W63" s="19" t="n"/>
      <c r="X63" s="19" t="n"/>
      <c r="Y63" s="19" t="n"/>
      <c r="Z63" s="19" t="n"/>
    </row>
    <row r="64" ht="13.5" customHeight="1" s="844">
      <c r="A64" s="19" t="n"/>
      <c r="B64" s="19" t="n"/>
      <c r="C64" s="23" t="n"/>
      <c r="D64" s="23" t="n"/>
      <c r="E64" s="302" t="n"/>
      <c r="F64" s="23" t="n"/>
      <c r="G64" s="23" t="n"/>
      <c r="H64" s="23" t="n"/>
      <c r="I64" s="23" t="n"/>
      <c r="J64" s="23" t="n"/>
      <c r="K64" s="23" t="n"/>
      <c r="L64" s="19" t="n"/>
      <c r="M64" s="19" t="n"/>
      <c r="N64" s="19" t="n"/>
      <c r="O64" s="19" t="n"/>
      <c r="P64" s="19" t="n"/>
      <c r="Q64" s="19" t="n"/>
      <c r="R64" s="19" t="n"/>
      <c r="S64" s="19" t="n"/>
      <c r="T64" s="19" t="n"/>
      <c r="U64" s="19" t="n"/>
      <c r="V64" s="19" t="n"/>
      <c r="W64" s="19" t="n"/>
      <c r="X64" s="19" t="n"/>
      <c r="Y64" s="19" t="n"/>
      <c r="Z64" s="19" t="n"/>
    </row>
    <row r="65" ht="13.5" customHeight="1" s="844">
      <c r="A65" s="19" t="n"/>
      <c r="B65" s="19" t="n"/>
      <c r="C65" s="23" t="n"/>
      <c r="D65" s="23" t="n"/>
      <c r="E65" s="302" t="n"/>
      <c r="F65" s="23" t="n"/>
      <c r="G65" s="23" t="n"/>
      <c r="H65" s="23" t="n"/>
      <c r="I65" s="23" t="n"/>
      <c r="J65" s="23" t="n"/>
      <c r="K65" s="23" t="n"/>
      <c r="L65" s="19" t="n"/>
      <c r="M65" s="19" t="n"/>
      <c r="N65" s="19" t="n"/>
      <c r="O65" s="19" t="n"/>
      <c r="P65" s="19" t="n"/>
      <c r="Q65" s="19" t="n"/>
      <c r="R65" s="19" t="n"/>
      <c r="S65" s="19" t="n"/>
      <c r="T65" s="19" t="n"/>
      <c r="U65" s="19" t="n"/>
      <c r="V65" s="19" t="n"/>
      <c r="W65" s="19" t="n"/>
      <c r="X65" s="19" t="n"/>
      <c r="Y65" s="19" t="n"/>
      <c r="Z65" s="19" t="n"/>
    </row>
    <row r="66" ht="13.5" customHeight="1" s="844">
      <c r="A66" s="19" t="n"/>
      <c r="B66" s="19" t="n"/>
      <c r="C66" s="23" t="n"/>
      <c r="D66" s="23" t="n"/>
      <c r="E66" s="302" t="n"/>
      <c r="F66" s="23" t="n"/>
      <c r="G66" s="23" t="n"/>
      <c r="H66" s="23" t="n"/>
      <c r="I66" s="23" t="n"/>
      <c r="J66" s="23" t="n"/>
      <c r="K66" s="23" t="n"/>
      <c r="L66" s="19" t="n"/>
      <c r="M66" s="19" t="n"/>
      <c r="N66" s="19" t="n"/>
      <c r="O66" s="19" t="n"/>
      <c r="P66" s="19" t="n"/>
      <c r="Q66" s="19" t="n"/>
      <c r="R66" s="19" t="n"/>
      <c r="S66" s="19" t="n"/>
      <c r="T66" s="19" t="n"/>
      <c r="U66" s="19" t="n"/>
      <c r="V66" s="19" t="n"/>
      <c r="W66" s="19" t="n"/>
      <c r="X66" s="19" t="n"/>
      <c r="Y66" s="19" t="n"/>
      <c r="Z66" s="19" t="n"/>
    </row>
    <row r="67" ht="13.5" customHeight="1" s="844">
      <c r="A67" s="19" t="n"/>
      <c r="B67" s="19" t="n"/>
      <c r="C67" s="23" t="n"/>
      <c r="D67" s="23" t="n"/>
      <c r="E67" s="302" t="n"/>
      <c r="F67" s="23" t="n"/>
      <c r="G67" s="23" t="n"/>
      <c r="H67" s="23" t="n"/>
      <c r="I67" s="23" t="n"/>
      <c r="J67" s="23" t="n"/>
      <c r="K67" s="23" t="n"/>
      <c r="L67" s="19" t="n"/>
      <c r="M67" s="19" t="n"/>
      <c r="N67" s="19" t="n"/>
      <c r="O67" s="19" t="n"/>
      <c r="P67" s="19" t="n"/>
      <c r="Q67" s="19" t="n"/>
      <c r="R67" s="19" t="n"/>
      <c r="S67" s="19" t="n"/>
      <c r="T67" s="19" t="n"/>
      <c r="U67" s="19" t="n"/>
      <c r="V67" s="19" t="n"/>
      <c r="W67" s="19" t="n"/>
      <c r="X67" s="19" t="n"/>
      <c r="Y67" s="19" t="n"/>
      <c r="Z67" s="19" t="n"/>
    </row>
    <row r="68" ht="13.5" customHeight="1" s="844">
      <c r="A68" s="19" t="n"/>
      <c r="B68" s="19" t="n"/>
      <c r="C68" s="23" t="n"/>
      <c r="D68" s="23" t="n"/>
      <c r="E68" s="302" t="n"/>
      <c r="F68" s="23" t="n"/>
      <c r="G68" s="23" t="n"/>
      <c r="H68" s="23" t="n"/>
      <c r="I68" s="23" t="n"/>
      <c r="J68" s="23" t="n"/>
      <c r="K68" s="23" t="n"/>
      <c r="L68" s="19" t="n"/>
      <c r="M68" s="19" t="n"/>
      <c r="N68" s="19" t="n"/>
      <c r="O68" s="19" t="n"/>
      <c r="P68" s="19" t="n"/>
      <c r="Q68" s="19" t="n"/>
      <c r="R68" s="19" t="n"/>
      <c r="S68" s="19" t="n"/>
      <c r="T68" s="19" t="n"/>
      <c r="U68" s="19" t="n"/>
      <c r="V68" s="19" t="n"/>
      <c r="W68" s="19" t="n"/>
      <c r="X68" s="19" t="n"/>
      <c r="Y68" s="19" t="n"/>
      <c r="Z68" s="19" t="n"/>
    </row>
    <row r="69" ht="13.5" customHeight="1" s="844">
      <c r="A69" s="19" t="n"/>
      <c r="B69" s="19" t="n"/>
      <c r="C69" s="23" t="n"/>
      <c r="D69" s="23" t="n"/>
      <c r="E69" s="302" t="n"/>
      <c r="F69" s="23" t="n"/>
      <c r="G69" s="23" t="n"/>
      <c r="H69" s="23" t="n"/>
      <c r="I69" s="23" t="n"/>
      <c r="J69" s="23" t="n"/>
      <c r="K69" s="23" t="n"/>
      <c r="L69" s="19" t="n"/>
      <c r="M69" s="19" t="n"/>
      <c r="N69" s="19" t="n"/>
      <c r="O69" s="19" t="n"/>
      <c r="P69" s="19" t="n"/>
      <c r="Q69" s="19" t="n"/>
      <c r="R69" s="19" t="n"/>
      <c r="S69" s="19" t="n"/>
      <c r="T69" s="19" t="n"/>
      <c r="U69" s="19" t="n"/>
      <c r="V69" s="19" t="n"/>
      <c r="W69" s="19" t="n"/>
      <c r="X69" s="19" t="n"/>
      <c r="Y69" s="19" t="n"/>
      <c r="Z69" s="19" t="n"/>
    </row>
    <row r="70" ht="13.5" customHeight="1" s="844">
      <c r="A70" s="19" t="n"/>
      <c r="B70" s="19" t="n"/>
      <c r="C70" s="23" t="n"/>
      <c r="D70" s="23" t="n"/>
      <c r="E70" s="302" t="n"/>
      <c r="F70" s="23" t="n"/>
      <c r="G70" s="23" t="n"/>
      <c r="H70" s="23" t="n"/>
      <c r="I70" s="23" t="n"/>
      <c r="J70" s="23" t="n"/>
      <c r="K70" s="23" t="n"/>
      <c r="L70" s="19" t="n"/>
      <c r="M70" s="19" t="n"/>
      <c r="N70" s="19" t="n"/>
      <c r="O70" s="19" t="n"/>
      <c r="P70" s="19" t="n"/>
      <c r="Q70" s="19" t="n"/>
      <c r="R70" s="19" t="n"/>
      <c r="S70" s="19" t="n"/>
      <c r="T70" s="19" t="n"/>
      <c r="U70" s="19" t="n"/>
      <c r="V70" s="19" t="n"/>
      <c r="W70" s="19" t="n"/>
      <c r="X70" s="19" t="n"/>
      <c r="Y70" s="19" t="n"/>
      <c r="Z70" s="19" t="n"/>
    </row>
    <row r="71" ht="13.5" customHeight="1" s="844">
      <c r="A71" s="19" t="n"/>
      <c r="B71" s="19" t="n"/>
      <c r="C71" s="23" t="n"/>
      <c r="D71" s="23" t="n"/>
      <c r="E71" s="302" t="n"/>
      <c r="F71" s="23" t="n"/>
      <c r="G71" s="23" t="n"/>
      <c r="H71" s="23" t="n"/>
      <c r="I71" s="23" t="n"/>
      <c r="J71" s="23" t="n"/>
      <c r="K71" s="23" t="n"/>
      <c r="L71" s="19" t="n"/>
      <c r="M71" s="19" t="n"/>
      <c r="N71" s="19" t="n"/>
      <c r="O71" s="19" t="n"/>
      <c r="P71" s="19" t="n"/>
      <c r="Q71" s="19" t="n"/>
      <c r="R71" s="19" t="n"/>
      <c r="S71" s="19" t="n"/>
      <c r="T71" s="19" t="n"/>
      <c r="U71" s="19" t="n"/>
      <c r="V71" s="19" t="n"/>
      <c r="W71" s="19" t="n"/>
      <c r="X71" s="19" t="n"/>
      <c r="Y71" s="19" t="n"/>
      <c r="Z71" s="19" t="n"/>
    </row>
    <row r="72" ht="13.5" customHeight="1" s="844">
      <c r="A72" s="19" t="n"/>
      <c r="B72" s="19" t="n"/>
      <c r="C72" s="23" t="n"/>
      <c r="D72" s="23" t="n"/>
      <c r="E72" s="302" t="n"/>
      <c r="F72" s="23" t="n"/>
      <c r="G72" s="23" t="n"/>
      <c r="H72" s="23" t="n"/>
      <c r="I72" s="23" t="n"/>
      <c r="J72" s="23" t="n"/>
      <c r="K72" s="23" t="n"/>
      <c r="L72" s="19" t="n"/>
      <c r="M72" s="19" t="n"/>
      <c r="N72" s="19" t="n"/>
      <c r="O72" s="19" t="n"/>
      <c r="P72" s="19" t="n"/>
      <c r="Q72" s="19" t="n"/>
      <c r="R72" s="19" t="n"/>
      <c r="S72" s="19" t="n"/>
      <c r="T72" s="19" t="n"/>
      <c r="U72" s="19" t="n"/>
      <c r="V72" s="19" t="n"/>
      <c r="W72" s="19" t="n"/>
      <c r="X72" s="19" t="n"/>
      <c r="Y72" s="19" t="n"/>
      <c r="Z72" s="19" t="n"/>
    </row>
    <row r="73" ht="13.5" customHeight="1" s="844">
      <c r="A73" s="19" t="n"/>
      <c r="B73" s="19" t="n"/>
      <c r="C73" s="23" t="n"/>
      <c r="D73" s="23" t="n"/>
      <c r="E73" s="302" t="n"/>
      <c r="F73" s="23" t="n"/>
      <c r="G73" s="23" t="n"/>
      <c r="H73" s="23" t="n"/>
      <c r="I73" s="23" t="n"/>
      <c r="J73" s="23" t="n"/>
      <c r="K73" s="23" t="n"/>
      <c r="L73" s="19" t="n"/>
      <c r="M73" s="19" t="n"/>
      <c r="N73" s="19" t="n"/>
      <c r="O73" s="19" t="n"/>
      <c r="P73" s="19" t="n"/>
      <c r="Q73" s="19" t="n"/>
      <c r="R73" s="19" t="n"/>
      <c r="S73" s="19" t="n"/>
      <c r="T73" s="19" t="n"/>
      <c r="U73" s="19" t="n"/>
      <c r="V73" s="19" t="n"/>
      <c r="W73" s="19" t="n"/>
      <c r="X73" s="19" t="n"/>
      <c r="Y73" s="19" t="n"/>
      <c r="Z73" s="19" t="n"/>
    </row>
    <row r="74" ht="13.5" customHeight="1" s="844">
      <c r="A74" s="19" t="n"/>
      <c r="B74" s="19" t="n"/>
      <c r="C74" s="23" t="n"/>
      <c r="D74" s="23" t="n"/>
      <c r="E74" s="302" t="n"/>
      <c r="F74" s="23" t="n"/>
      <c r="G74" s="23" t="n"/>
      <c r="H74" s="23" t="n"/>
      <c r="I74" s="23" t="n"/>
      <c r="J74" s="23" t="n"/>
      <c r="K74" s="23" t="n"/>
      <c r="L74" s="19" t="n"/>
      <c r="M74" s="19" t="n"/>
      <c r="N74" s="19" t="n"/>
      <c r="O74" s="19" t="n"/>
      <c r="P74" s="19" t="n"/>
      <c r="Q74" s="19" t="n"/>
      <c r="R74" s="19" t="n"/>
      <c r="S74" s="19" t="n"/>
      <c r="T74" s="19" t="n"/>
      <c r="U74" s="19" t="n"/>
      <c r="V74" s="19" t="n"/>
      <c r="W74" s="19" t="n"/>
      <c r="X74" s="19" t="n"/>
      <c r="Y74" s="19" t="n"/>
      <c r="Z74" s="19" t="n"/>
    </row>
    <row r="75" ht="13.5" customHeight="1" s="844">
      <c r="A75" s="19" t="n"/>
      <c r="B75" s="19" t="n"/>
      <c r="C75" s="23" t="n"/>
      <c r="D75" s="23" t="n"/>
      <c r="E75" s="302" t="n"/>
      <c r="F75" s="23" t="n"/>
      <c r="G75" s="23" t="n"/>
      <c r="H75" s="23" t="n"/>
      <c r="I75" s="23" t="n"/>
      <c r="J75" s="23" t="n"/>
      <c r="K75" s="23" t="n"/>
      <c r="L75" s="19" t="n"/>
      <c r="M75" s="19" t="n"/>
      <c r="N75" s="19" t="n"/>
      <c r="O75" s="19" t="n"/>
      <c r="P75" s="19" t="n"/>
      <c r="Q75" s="19" t="n"/>
      <c r="R75" s="19" t="n"/>
      <c r="S75" s="19" t="n"/>
      <c r="T75" s="19" t="n"/>
      <c r="U75" s="19" t="n"/>
      <c r="V75" s="19" t="n"/>
      <c r="W75" s="19" t="n"/>
      <c r="X75" s="19" t="n"/>
      <c r="Y75" s="19" t="n"/>
      <c r="Z75" s="19" t="n"/>
    </row>
    <row r="76" ht="13.5" customHeight="1" s="844">
      <c r="A76" s="19" t="n"/>
      <c r="B76" s="19" t="n"/>
      <c r="C76" s="23" t="n"/>
      <c r="D76" s="23" t="n"/>
      <c r="E76" s="302" t="n"/>
      <c r="F76" s="23" t="n"/>
      <c r="G76" s="23" t="n"/>
      <c r="H76" s="23" t="n"/>
      <c r="I76" s="23" t="n"/>
      <c r="J76" s="23" t="n"/>
      <c r="K76" s="23" t="n"/>
      <c r="L76" s="19" t="n"/>
      <c r="M76" s="19" t="n"/>
      <c r="N76" s="19" t="n"/>
      <c r="O76" s="19" t="n"/>
      <c r="P76" s="19" t="n"/>
      <c r="Q76" s="19" t="n"/>
      <c r="R76" s="19" t="n"/>
      <c r="S76" s="19" t="n"/>
      <c r="T76" s="19" t="n"/>
      <c r="U76" s="19" t="n"/>
      <c r="V76" s="19" t="n"/>
      <c r="W76" s="19" t="n"/>
      <c r="X76" s="19" t="n"/>
      <c r="Y76" s="19" t="n"/>
      <c r="Z76" s="19" t="n"/>
    </row>
    <row r="77" ht="13.5" customHeight="1" s="844">
      <c r="A77" s="19" t="n"/>
      <c r="B77" s="19" t="n"/>
      <c r="C77" s="23" t="n"/>
      <c r="D77" s="23" t="n"/>
      <c r="E77" s="302" t="n"/>
      <c r="F77" s="23" t="n"/>
      <c r="G77" s="23" t="n"/>
      <c r="H77" s="23" t="n"/>
      <c r="I77" s="23" t="n"/>
      <c r="J77" s="23" t="n"/>
      <c r="K77" s="23" t="n"/>
      <c r="L77" s="19" t="n"/>
      <c r="M77" s="19" t="n"/>
      <c r="N77" s="19" t="n"/>
      <c r="O77" s="19" t="n"/>
      <c r="P77" s="19" t="n"/>
      <c r="Q77" s="19" t="n"/>
      <c r="R77" s="19" t="n"/>
      <c r="S77" s="19" t="n"/>
      <c r="T77" s="19" t="n"/>
      <c r="U77" s="19" t="n"/>
      <c r="V77" s="19" t="n"/>
      <c r="W77" s="19" t="n"/>
      <c r="X77" s="19" t="n"/>
      <c r="Y77" s="19" t="n"/>
      <c r="Z77" s="19" t="n"/>
    </row>
    <row r="78" ht="13.5" customHeight="1" s="844">
      <c r="A78" s="19" t="n"/>
      <c r="B78" s="19" t="n"/>
      <c r="C78" s="23" t="n"/>
      <c r="D78" s="23" t="n"/>
      <c r="E78" s="302" t="n"/>
      <c r="F78" s="23" t="n"/>
      <c r="G78" s="23" t="n"/>
      <c r="H78" s="23" t="n"/>
      <c r="I78" s="23" t="n"/>
      <c r="J78" s="23" t="n"/>
      <c r="K78" s="23" t="n"/>
      <c r="L78" s="19" t="n"/>
      <c r="M78" s="19" t="n"/>
      <c r="N78" s="19" t="n"/>
      <c r="O78" s="19" t="n"/>
      <c r="P78" s="19" t="n"/>
      <c r="Q78" s="19" t="n"/>
      <c r="R78" s="19" t="n"/>
      <c r="S78" s="19" t="n"/>
      <c r="T78" s="19" t="n"/>
      <c r="U78" s="19" t="n"/>
      <c r="V78" s="19" t="n"/>
      <c r="W78" s="19" t="n"/>
      <c r="X78" s="19" t="n"/>
      <c r="Y78" s="19" t="n"/>
      <c r="Z78" s="19" t="n"/>
    </row>
    <row r="79" ht="13.5" customHeight="1" s="844">
      <c r="A79" s="19" t="n"/>
      <c r="B79" s="19" t="n"/>
      <c r="C79" s="23" t="n"/>
      <c r="D79" s="23" t="n"/>
      <c r="E79" s="302" t="n"/>
      <c r="F79" s="23" t="n"/>
      <c r="G79" s="23" t="n"/>
      <c r="H79" s="23" t="n"/>
      <c r="I79" s="23" t="n"/>
      <c r="J79" s="23" t="n"/>
      <c r="K79" s="23" t="n"/>
      <c r="L79" s="19" t="n"/>
      <c r="M79" s="19" t="n"/>
      <c r="N79" s="19" t="n"/>
      <c r="O79" s="19" t="n"/>
      <c r="P79" s="19" t="n"/>
      <c r="Q79" s="19" t="n"/>
      <c r="R79" s="19" t="n"/>
      <c r="S79" s="19" t="n"/>
      <c r="T79" s="19" t="n"/>
      <c r="U79" s="19" t="n"/>
      <c r="V79" s="19" t="n"/>
      <c r="W79" s="19" t="n"/>
      <c r="X79" s="19" t="n"/>
      <c r="Y79" s="19" t="n"/>
      <c r="Z79" s="19" t="n"/>
    </row>
    <row r="80" ht="13.5" customHeight="1" s="844">
      <c r="A80" s="19" t="n"/>
      <c r="B80" s="19" t="n"/>
      <c r="C80" s="23" t="n"/>
      <c r="D80" s="23" t="n"/>
      <c r="E80" s="302" t="n"/>
      <c r="F80" s="23" t="n"/>
      <c r="G80" s="23" t="n"/>
      <c r="H80" s="23" t="n"/>
      <c r="I80" s="23" t="n"/>
      <c r="J80" s="23" t="n"/>
      <c r="K80" s="23" t="n"/>
      <c r="L80" s="19" t="n"/>
      <c r="M80" s="19" t="n"/>
      <c r="N80" s="19" t="n"/>
      <c r="O80" s="19" t="n"/>
      <c r="P80" s="19" t="n"/>
      <c r="Q80" s="19" t="n"/>
      <c r="R80" s="19" t="n"/>
      <c r="S80" s="19" t="n"/>
      <c r="T80" s="19" t="n"/>
      <c r="U80" s="19" t="n"/>
      <c r="V80" s="19" t="n"/>
      <c r="W80" s="19" t="n"/>
      <c r="X80" s="19" t="n"/>
      <c r="Y80" s="19" t="n"/>
      <c r="Z80" s="19" t="n"/>
    </row>
    <row r="81" ht="13.5" customHeight="1" s="844">
      <c r="A81" s="19" t="n"/>
      <c r="B81" s="19" t="n"/>
      <c r="C81" s="23" t="n"/>
      <c r="D81" s="23" t="n"/>
      <c r="E81" s="302" t="n"/>
      <c r="F81" s="23" t="n"/>
      <c r="G81" s="23" t="n"/>
      <c r="H81" s="23" t="n"/>
      <c r="I81" s="23" t="n"/>
      <c r="J81" s="23" t="n"/>
      <c r="K81" s="23" t="n"/>
      <c r="L81" s="19" t="n"/>
      <c r="M81" s="19" t="n"/>
      <c r="N81" s="19" t="n"/>
      <c r="O81" s="19" t="n"/>
      <c r="P81" s="19" t="n"/>
      <c r="Q81" s="19" t="n"/>
      <c r="R81" s="19" t="n"/>
      <c r="S81" s="19" t="n"/>
      <c r="T81" s="19" t="n"/>
      <c r="U81" s="19" t="n"/>
      <c r="V81" s="19" t="n"/>
      <c r="W81" s="19" t="n"/>
      <c r="X81" s="19" t="n"/>
      <c r="Y81" s="19" t="n"/>
      <c r="Z81" s="19" t="n"/>
    </row>
    <row r="82" ht="13.5" customHeight="1" s="844">
      <c r="A82" s="19" t="n"/>
      <c r="B82" s="19" t="n"/>
      <c r="C82" s="23" t="n"/>
      <c r="D82" s="23" t="n"/>
      <c r="E82" s="302" t="n"/>
      <c r="F82" s="23" t="n"/>
      <c r="G82" s="23" t="n"/>
      <c r="H82" s="23" t="n"/>
      <c r="I82" s="23" t="n"/>
      <c r="J82" s="23" t="n"/>
      <c r="K82" s="23" t="n"/>
      <c r="L82" s="19" t="n"/>
      <c r="M82" s="19" t="n"/>
      <c r="N82" s="19" t="n"/>
      <c r="O82" s="19" t="n"/>
      <c r="P82" s="19" t="n"/>
      <c r="Q82" s="19" t="n"/>
      <c r="R82" s="19" t="n"/>
      <c r="S82" s="19" t="n"/>
      <c r="T82" s="19" t="n"/>
      <c r="U82" s="19" t="n"/>
      <c r="V82" s="19" t="n"/>
      <c r="W82" s="19" t="n"/>
      <c r="X82" s="19" t="n"/>
      <c r="Y82" s="19" t="n"/>
      <c r="Z82" s="19" t="n"/>
    </row>
    <row r="83" ht="13.5" customHeight="1" s="844">
      <c r="A83" s="19" t="n"/>
      <c r="B83" s="19" t="n"/>
      <c r="C83" s="23" t="n"/>
      <c r="D83" s="23" t="n"/>
      <c r="E83" s="302" t="n"/>
      <c r="F83" s="23" t="n"/>
      <c r="G83" s="23" t="n"/>
      <c r="H83" s="23" t="n"/>
      <c r="I83" s="23" t="n"/>
      <c r="J83" s="23" t="n"/>
      <c r="K83" s="23" t="n"/>
      <c r="L83" s="19" t="n"/>
      <c r="M83" s="19" t="n"/>
      <c r="N83" s="19" t="n"/>
      <c r="O83" s="19" t="n"/>
      <c r="P83" s="19" t="n"/>
      <c r="Q83" s="19" t="n"/>
      <c r="R83" s="19" t="n"/>
      <c r="S83" s="19" t="n"/>
      <c r="T83" s="19" t="n"/>
      <c r="U83" s="19" t="n"/>
      <c r="V83" s="19" t="n"/>
      <c r="W83" s="19" t="n"/>
      <c r="X83" s="19" t="n"/>
      <c r="Y83" s="19" t="n"/>
      <c r="Z83" s="19" t="n"/>
    </row>
    <row r="84" ht="13.5" customHeight="1" s="844">
      <c r="A84" s="19" t="n"/>
      <c r="B84" s="19" t="n"/>
      <c r="C84" s="23" t="n"/>
      <c r="D84" s="23" t="n"/>
      <c r="E84" s="302" t="n"/>
      <c r="F84" s="23" t="n"/>
      <c r="G84" s="23" t="n"/>
      <c r="H84" s="23" t="n"/>
      <c r="I84" s="23" t="n"/>
      <c r="J84" s="23" t="n"/>
      <c r="K84" s="23" t="n"/>
      <c r="L84" s="19" t="n"/>
      <c r="M84" s="19" t="n"/>
      <c r="N84" s="19" t="n"/>
      <c r="O84" s="19" t="n"/>
      <c r="P84" s="19" t="n"/>
      <c r="Q84" s="19" t="n"/>
      <c r="R84" s="19" t="n"/>
      <c r="S84" s="19" t="n"/>
      <c r="T84" s="19" t="n"/>
      <c r="U84" s="19" t="n"/>
      <c r="V84" s="19" t="n"/>
      <c r="W84" s="19" t="n"/>
      <c r="X84" s="19" t="n"/>
      <c r="Y84" s="19" t="n"/>
      <c r="Z84" s="19" t="n"/>
    </row>
    <row r="85" ht="13.5" customHeight="1" s="844">
      <c r="A85" s="19" t="n"/>
      <c r="B85" s="19" t="n"/>
      <c r="C85" s="23" t="n"/>
      <c r="D85" s="23" t="n"/>
      <c r="E85" s="302" t="n"/>
      <c r="F85" s="23" t="n"/>
      <c r="G85" s="23" t="n"/>
      <c r="H85" s="23" t="n"/>
      <c r="I85" s="23" t="n"/>
      <c r="J85" s="23" t="n"/>
      <c r="K85" s="23" t="n"/>
      <c r="L85" s="19" t="n"/>
      <c r="M85" s="19" t="n"/>
      <c r="N85" s="19" t="n"/>
      <c r="O85" s="19" t="n"/>
      <c r="P85" s="19" t="n"/>
      <c r="Q85" s="19" t="n"/>
      <c r="R85" s="19" t="n"/>
      <c r="S85" s="19" t="n"/>
      <c r="T85" s="19" t="n"/>
      <c r="U85" s="19" t="n"/>
      <c r="V85" s="19" t="n"/>
      <c r="W85" s="19" t="n"/>
      <c r="X85" s="19" t="n"/>
      <c r="Y85" s="19" t="n"/>
      <c r="Z85" s="19" t="n"/>
    </row>
    <row r="86" ht="13.5" customHeight="1" s="844">
      <c r="A86" s="19" t="n"/>
      <c r="B86" s="19" t="n"/>
      <c r="C86" s="23" t="n"/>
      <c r="D86" s="23" t="n"/>
      <c r="E86" s="302" t="n"/>
      <c r="F86" s="23" t="n"/>
      <c r="G86" s="23" t="n"/>
      <c r="H86" s="23" t="n"/>
      <c r="I86" s="23" t="n"/>
      <c r="J86" s="23" t="n"/>
      <c r="K86" s="23" t="n"/>
      <c r="L86" s="19" t="n"/>
      <c r="M86" s="19" t="n"/>
      <c r="N86" s="19" t="n"/>
      <c r="O86" s="19" t="n"/>
      <c r="P86" s="19" t="n"/>
      <c r="Q86" s="19" t="n"/>
      <c r="R86" s="19" t="n"/>
      <c r="S86" s="19" t="n"/>
      <c r="T86" s="19" t="n"/>
      <c r="U86" s="19" t="n"/>
      <c r="V86" s="19" t="n"/>
      <c r="W86" s="19" t="n"/>
      <c r="X86" s="19" t="n"/>
      <c r="Y86" s="19" t="n"/>
      <c r="Z86" s="19" t="n"/>
    </row>
    <row r="87" ht="13.5" customHeight="1" s="844">
      <c r="A87" s="19" t="n"/>
      <c r="B87" s="19" t="n"/>
      <c r="C87" s="23" t="n"/>
      <c r="D87" s="23" t="n"/>
      <c r="E87" s="302" t="n"/>
      <c r="F87" s="23" t="n"/>
      <c r="G87" s="23" t="n"/>
      <c r="H87" s="23" t="n"/>
      <c r="I87" s="23" t="n"/>
      <c r="J87" s="23" t="n"/>
      <c r="K87" s="23" t="n"/>
      <c r="L87" s="19" t="n"/>
      <c r="M87" s="19" t="n"/>
      <c r="N87" s="19" t="n"/>
      <c r="O87" s="19" t="n"/>
      <c r="P87" s="19" t="n"/>
      <c r="Q87" s="19" t="n"/>
      <c r="R87" s="19" t="n"/>
      <c r="S87" s="19" t="n"/>
      <c r="T87" s="19" t="n"/>
      <c r="U87" s="19" t="n"/>
      <c r="V87" s="19" t="n"/>
      <c r="W87" s="19" t="n"/>
      <c r="X87" s="19" t="n"/>
      <c r="Y87" s="19" t="n"/>
      <c r="Z87" s="19" t="n"/>
    </row>
    <row r="88" ht="13.5" customHeight="1" s="844">
      <c r="A88" s="19" t="n"/>
      <c r="B88" s="19" t="n"/>
      <c r="C88" s="23" t="n"/>
      <c r="D88" s="23" t="n"/>
      <c r="E88" s="302" t="n"/>
      <c r="F88" s="23" t="n"/>
      <c r="G88" s="23" t="n"/>
      <c r="H88" s="23" t="n"/>
      <c r="I88" s="23" t="n"/>
      <c r="J88" s="23" t="n"/>
      <c r="K88" s="23" t="n"/>
      <c r="L88" s="19" t="n"/>
      <c r="M88" s="19" t="n"/>
      <c r="N88" s="19" t="n"/>
      <c r="O88" s="19" t="n"/>
      <c r="P88" s="19" t="n"/>
      <c r="Q88" s="19" t="n"/>
      <c r="R88" s="19" t="n"/>
      <c r="S88" s="19" t="n"/>
      <c r="T88" s="19" t="n"/>
      <c r="U88" s="19" t="n"/>
      <c r="V88" s="19" t="n"/>
      <c r="W88" s="19" t="n"/>
      <c r="X88" s="19" t="n"/>
      <c r="Y88" s="19" t="n"/>
      <c r="Z88" s="19" t="n"/>
    </row>
    <row r="89" ht="13.5" customHeight="1" s="844">
      <c r="A89" s="19" t="n"/>
      <c r="B89" s="19" t="n"/>
      <c r="C89" s="23" t="n"/>
      <c r="D89" s="23" t="n"/>
      <c r="E89" s="302" t="n"/>
      <c r="F89" s="23" t="n"/>
      <c r="G89" s="23" t="n"/>
      <c r="H89" s="23" t="n"/>
      <c r="I89" s="23" t="n"/>
      <c r="J89" s="23" t="n"/>
      <c r="K89" s="23" t="n"/>
      <c r="L89" s="19" t="n"/>
      <c r="M89" s="19" t="n"/>
      <c r="N89" s="19" t="n"/>
      <c r="O89" s="19" t="n"/>
      <c r="P89" s="19" t="n"/>
      <c r="Q89" s="19" t="n"/>
      <c r="R89" s="19" t="n"/>
      <c r="S89" s="19" t="n"/>
      <c r="T89" s="19" t="n"/>
      <c r="U89" s="19" t="n"/>
      <c r="V89" s="19" t="n"/>
      <c r="W89" s="19" t="n"/>
      <c r="X89" s="19" t="n"/>
      <c r="Y89" s="19" t="n"/>
      <c r="Z89" s="19" t="n"/>
    </row>
    <row r="90" ht="13.5" customHeight="1" s="844">
      <c r="A90" s="19" t="n"/>
      <c r="B90" s="19" t="n"/>
      <c r="C90" s="23" t="n"/>
      <c r="D90" s="23" t="n"/>
      <c r="E90" s="302" t="n"/>
      <c r="F90" s="23" t="n"/>
      <c r="G90" s="23" t="n"/>
      <c r="H90" s="23" t="n"/>
      <c r="I90" s="23" t="n"/>
      <c r="J90" s="23" t="n"/>
      <c r="K90" s="23" t="n"/>
      <c r="L90" s="19" t="n"/>
      <c r="M90" s="19" t="n"/>
      <c r="N90" s="19" t="n"/>
      <c r="O90" s="19" t="n"/>
      <c r="P90" s="19" t="n"/>
      <c r="Q90" s="19" t="n"/>
      <c r="R90" s="19" t="n"/>
      <c r="S90" s="19" t="n"/>
      <c r="T90" s="19" t="n"/>
      <c r="U90" s="19" t="n"/>
      <c r="V90" s="19" t="n"/>
      <c r="W90" s="19" t="n"/>
      <c r="X90" s="19" t="n"/>
      <c r="Y90" s="19" t="n"/>
      <c r="Z90" s="19" t="n"/>
    </row>
    <row r="91" ht="13.5" customHeight="1" s="844">
      <c r="A91" s="19" t="n"/>
      <c r="B91" s="19" t="n"/>
      <c r="C91" s="23" t="n"/>
      <c r="D91" s="23" t="n"/>
      <c r="E91" s="302" t="n"/>
      <c r="F91" s="23" t="n"/>
      <c r="G91" s="23" t="n"/>
      <c r="H91" s="23" t="n"/>
      <c r="I91" s="23" t="n"/>
      <c r="J91" s="23" t="n"/>
      <c r="K91" s="23" t="n"/>
      <c r="L91" s="19" t="n"/>
      <c r="M91" s="19" t="n"/>
      <c r="N91" s="19" t="n"/>
      <c r="O91" s="19" t="n"/>
      <c r="P91" s="19" t="n"/>
      <c r="Q91" s="19" t="n"/>
      <c r="R91" s="19" t="n"/>
      <c r="S91" s="19" t="n"/>
      <c r="T91" s="19" t="n"/>
      <c r="U91" s="19" t="n"/>
      <c r="V91" s="19" t="n"/>
      <c r="W91" s="19" t="n"/>
      <c r="X91" s="19" t="n"/>
      <c r="Y91" s="19" t="n"/>
      <c r="Z91" s="19" t="n"/>
    </row>
    <row r="92" ht="13.5" customHeight="1" s="844">
      <c r="A92" s="19" t="n"/>
      <c r="B92" s="19" t="n"/>
      <c r="C92" s="23" t="n"/>
      <c r="D92" s="23" t="n"/>
      <c r="E92" s="302" t="n"/>
      <c r="F92" s="23" t="n"/>
      <c r="G92" s="23" t="n"/>
      <c r="H92" s="23" t="n"/>
      <c r="I92" s="23" t="n"/>
      <c r="J92" s="23" t="n"/>
      <c r="K92" s="23" t="n"/>
      <c r="L92" s="19" t="n"/>
      <c r="M92" s="19" t="n"/>
      <c r="N92" s="19" t="n"/>
      <c r="O92" s="19" t="n"/>
      <c r="P92" s="19" t="n"/>
      <c r="Q92" s="19" t="n"/>
      <c r="R92" s="19" t="n"/>
      <c r="S92" s="19" t="n"/>
      <c r="T92" s="19" t="n"/>
      <c r="U92" s="19" t="n"/>
      <c r="V92" s="19" t="n"/>
      <c r="W92" s="19" t="n"/>
      <c r="X92" s="19" t="n"/>
      <c r="Y92" s="19" t="n"/>
      <c r="Z92" s="19" t="n"/>
    </row>
    <row r="93" ht="13.5" customHeight="1" s="844">
      <c r="A93" s="19" t="n"/>
      <c r="B93" s="19" t="n"/>
      <c r="C93" s="23" t="n"/>
      <c r="D93" s="23" t="n"/>
      <c r="E93" s="302" t="n"/>
      <c r="F93" s="23" t="n"/>
      <c r="G93" s="23" t="n"/>
      <c r="H93" s="23" t="n"/>
      <c r="I93" s="23" t="n"/>
      <c r="J93" s="23" t="n"/>
      <c r="K93" s="23" t="n"/>
      <c r="L93" s="19" t="n"/>
      <c r="M93" s="19" t="n"/>
      <c r="N93" s="19" t="n"/>
      <c r="O93" s="19" t="n"/>
      <c r="P93" s="19" t="n"/>
      <c r="Q93" s="19" t="n"/>
      <c r="R93" s="19" t="n"/>
      <c r="S93" s="19" t="n"/>
      <c r="T93" s="19" t="n"/>
      <c r="U93" s="19" t="n"/>
      <c r="V93" s="19" t="n"/>
      <c r="W93" s="19" t="n"/>
      <c r="X93" s="19" t="n"/>
      <c r="Y93" s="19" t="n"/>
      <c r="Z93" s="19" t="n"/>
    </row>
    <row r="94" ht="13.5" customHeight="1" s="844">
      <c r="A94" s="19" t="n"/>
      <c r="B94" s="19" t="n"/>
      <c r="C94" s="23" t="n"/>
      <c r="D94" s="23" t="n"/>
      <c r="E94" s="302" t="n"/>
      <c r="F94" s="23" t="n"/>
      <c r="G94" s="23" t="n"/>
      <c r="H94" s="23" t="n"/>
      <c r="I94" s="23" t="n"/>
      <c r="J94" s="23" t="n"/>
      <c r="K94" s="23" t="n"/>
      <c r="L94" s="19" t="n"/>
      <c r="M94" s="19" t="n"/>
      <c r="N94" s="19" t="n"/>
      <c r="O94" s="19" t="n"/>
      <c r="P94" s="19" t="n"/>
      <c r="Q94" s="19" t="n"/>
      <c r="R94" s="19" t="n"/>
      <c r="S94" s="19" t="n"/>
      <c r="T94" s="19" t="n"/>
      <c r="U94" s="19" t="n"/>
      <c r="V94" s="19" t="n"/>
      <c r="W94" s="19" t="n"/>
      <c r="X94" s="19" t="n"/>
      <c r="Y94" s="19" t="n"/>
      <c r="Z94" s="19" t="n"/>
    </row>
    <row r="95" ht="13.5" customHeight="1" s="844">
      <c r="A95" s="19" t="n"/>
      <c r="B95" s="19" t="n"/>
      <c r="C95" s="23" t="n"/>
      <c r="D95" s="23" t="n"/>
      <c r="E95" s="302" t="n"/>
      <c r="F95" s="23" t="n"/>
      <c r="G95" s="23" t="n"/>
      <c r="H95" s="23" t="n"/>
      <c r="I95" s="23" t="n"/>
      <c r="J95" s="23" t="n"/>
      <c r="K95" s="23" t="n"/>
      <c r="L95" s="19" t="n"/>
      <c r="M95" s="19" t="n"/>
      <c r="N95" s="19" t="n"/>
      <c r="O95" s="19" t="n"/>
      <c r="P95" s="19" t="n"/>
      <c r="Q95" s="19" t="n"/>
      <c r="R95" s="19" t="n"/>
      <c r="S95" s="19" t="n"/>
      <c r="T95" s="19" t="n"/>
      <c r="U95" s="19" t="n"/>
      <c r="V95" s="19" t="n"/>
      <c r="W95" s="19" t="n"/>
      <c r="X95" s="19" t="n"/>
      <c r="Y95" s="19" t="n"/>
      <c r="Z95" s="19" t="n"/>
    </row>
    <row r="96" ht="13.5" customHeight="1" s="844">
      <c r="A96" s="19" t="n"/>
      <c r="B96" s="19" t="n"/>
      <c r="C96" s="23" t="n"/>
      <c r="D96" s="23" t="n"/>
      <c r="E96" s="302" t="n"/>
      <c r="F96" s="23" t="n"/>
      <c r="G96" s="23" t="n"/>
      <c r="H96" s="23" t="n"/>
      <c r="I96" s="23" t="n"/>
      <c r="J96" s="23" t="n"/>
      <c r="K96" s="23" t="n"/>
      <c r="L96" s="19" t="n"/>
      <c r="M96" s="19" t="n"/>
      <c r="N96" s="19" t="n"/>
      <c r="O96" s="19" t="n"/>
      <c r="P96" s="19" t="n"/>
      <c r="Q96" s="19" t="n"/>
      <c r="R96" s="19" t="n"/>
      <c r="S96" s="19" t="n"/>
      <c r="T96" s="19" t="n"/>
      <c r="U96" s="19" t="n"/>
      <c r="V96" s="19" t="n"/>
      <c r="W96" s="19" t="n"/>
      <c r="X96" s="19" t="n"/>
      <c r="Y96" s="19" t="n"/>
      <c r="Z96" s="19" t="n"/>
    </row>
    <row r="97" ht="13.5" customHeight="1" s="844">
      <c r="A97" s="19" t="n"/>
      <c r="B97" s="19" t="n"/>
      <c r="C97" s="23" t="n"/>
      <c r="D97" s="23" t="n"/>
      <c r="E97" s="302" t="n"/>
      <c r="F97" s="23" t="n"/>
      <c r="G97" s="23" t="n"/>
      <c r="H97" s="23" t="n"/>
      <c r="I97" s="23" t="n"/>
      <c r="J97" s="23" t="n"/>
      <c r="K97" s="23" t="n"/>
      <c r="L97" s="19" t="n"/>
      <c r="M97" s="19" t="n"/>
      <c r="N97" s="19" t="n"/>
      <c r="O97" s="19" t="n"/>
      <c r="P97" s="19" t="n"/>
      <c r="Q97" s="19" t="n"/>
      <c r="R97" s="19" t="n"/>
      <c r="S97" s="19" t="n"/>
      <c r="T97" s="19" t="n"/>
      <c r="U97" s="19" t="n"/>
      <c r="V97" s="19" t="n"/>
      <c r="W97" s="19" t="n"/>
      <c r="X97" s="19" t="n"/>
      <c r="Y97" s="19" t="n"/>
      <c r="Z97" s="19" t="n"/>
    </row>
    <row r="98" ht="13.5" customHeight="1" s="844">
      <c r="A98" s="19" t="n"/>
      <c r="B98" s="19" t="n"/>
      <c r="C98" s="23" t="n"/>
      <c r="D98" s="23" t="n"/>
      <c r="E98" s="302" t="n"/>
      <c r="F98" s="23" t="n"/>
      <c r="G98" s="23" t="n"/>
      <c r="H98" s="23" t="n"/>
      <c r="I98" s="23" t="n"/>
      <c r="J98" s="23" t="n"/>
      <c r="K98" s="23" t="n"/>
      <c r="L98" s="19" t="n"/>
      <c r="M98" s="19" t="n"/>
      <c r="N98" s="19" t="n"/>
      <c r="O98" s="19" t="n"/>
      <c r="P98" s="19" t="n"/>
      <c r="Q98" s="19" t="n"/>
      <c r="R98" s="19" t="n"/>
      <c r="S98" s="19" t="n"/>
      <c r="T98" s="19" t="n"/>
      <c r="U98" s="19" t="n"/>
      <c r="V98" s="19" t="n"/>
      <c r="W98" s="19" t="n"/>
      <c r="X98" s="19" t="n"/>
      <c r="Y98" s="19" t="n"/>
      <c r="Z98" s="19" t="n"/>
    </row>
    <row r="99" ht="13.5" customHeight="1" s="844">
      <c r="A99" s="19" t="n"/>
      <c r="B99" s="19" t="n"/>
      <c r="C99" s="23" t="n"/>
      <c r="D99" s="23" t="n"/>
      <c r="E99" s="302" t="n"/>
      <c r="F99" s="23" t="n"/>
      <c r="G99" s="23" t="n"/>
      <c r="H99" s="23" t="n"/>
      <c r="I99" s="23" t="n"/>
      <c r="J99" s="23" t="n"/>
      <c r="K99" s="23" t="n"/>
      <c r="L99" s="19" t="n"/>
      <c r="M99" s="19" t="n"/>
      <c r="N99" s="19" t="n"/>
      <c r="O99" s="19" t="n"/>
      <c r="P99" s="19" t="n"/>
      <c r="Q99" s="19" t="n"/>
      <c r="R99" s="19" t="n"/>
      <c r="S99" s="19" t="n"/>
      <c r="T99" s="19" t="n"/>
      <c r="U99" s="19" t="n"/>
      <c r="V99" s="19" t="n"/>
      <c r="W99" s="19" t="n"/>
      <c r="X99" s="19" t="n"/>
      <c r="Y99" s="19" t="n"/>
      <c r="Z99" s="19" t="n"/>
    </row>
    <row r="100" ht="13.5" customHeight="1" s="844">
      <c r="A100" s="19" t="n"/>
      <c r="B100" s="19" t="n"/>
      <c r="C100" s="23" t="n"/>
      <c r="D100" s="23" t="n"/>
      <c r="E100" s="302" t="n"/>
      <c r="F100" s="23" t="n"/>
      <c r="G100" s="23" t="n"/>
      <c r="H100" s="23" t="n"/>
      <c r="I100" s="23" t="n"/>
      <c r="J100" s="23" t="n"/>
      <c r="K100" s="23" t="n"/>
      <c r="L100" s="19" t="n"/>
      <c r="M100" s="19" t="n"/>
      <c r="N100" s="19" t="n"/>
      <c r="O100" s="19" t="n"/>
      <c r="P100" s="19" t="n"/>
      <c r="Q100" s="19" t="n"/>
      <c r="R100" s="19" t="n"/>
      <c r="S100" s="19" t="n"/>
      <c r="T100" s="19" t="n"/>
      <c r="U100" s="19" t="n"/>
      <c r="V100" s="19" t="n"/>
      <c r="W100" s="19" t="n"/>
      <c r="X100" s="19" t="n"/>
      <c r="Y100" s="19" t="n"/>
      <c r="Z100" s="19" t="n"/>
    </row>
    <row r="101" ht="13.5" customHeight="1" s="844">
      <c r="A101" s="19" t="n"/>
      <c r="B101" s="19" t="n"/>
      <c r="C101" s="23" t="n"/>
      <c r="D101" s="23" t="n"/>
      <c r="E101" s="302" t="n"/>
      <c r="F101" s="23" t="n"/>
      <c r="G101" s="23" t="n"/>
      <c r="H101" s="23" t="n"/>
      <c r="I101" s="23" t="n"/>
      <c r="J101" s="23" t="n"/>
      <c r="K101" s="23" t="n"/>
      <c r="L101" s="19" t="n"/>
      <c r="M101" s="19" t="n"/>
      <c r="N101" s="19" t="n"/>
      <c r="O101" s="19" t="n"/>
      <c r="P101" s="19" t="n"/>
      <c r="Q101" s="19" t="n"/>
      <c r="R101" s="19" t="n"/>
      <c r="S101" s="19" t="n"/>
      <c r="T101" s="19" t="n"/>
      <c r="U101" s="19" t="n"/>
      <c r="V101" s="19" t="n"/>
      <c r="W101" s="19" t="n"/>
      <c r="X101" s="19" t="n"/>
      <c r="Y101" s="19" t="n"/>
      <c r="Z101" s="19" t="n"/>
    </row>
    <row r="102" ht="13.5" customHeight="1" s="844">
      <c r="A102" s="19" t="n"/>
      <c r="B102" s="19" t="n"/>
      <c r="C102" s="23" t="n"/>
      <c r="D102" s="23" t="n"/>
      <c r="E102" s="302" t="n"/>
      <c r="F102" s="23" t="n"/>
      <c r="G102" s="23" t="n"/>
      <c r="H102" s="23" t="n"/>
      <c r="I102" s="23" t="n"/>
      <c r="J102" s="23" t="n"/>
      <c r="K102" s="23" t="n"/>
      <c r="L102" s="19" t="n"/>
      <c r="M102" s="19" t="n"/>
      <c r="N102" s="19" t="n"/>
      <c r="O102" s="19" t="n"/>
      <c r="P102" s="19" t="n"/>
      <c r="Q102" s="19" t="n"/>
      <c r="R102" s="19" t="n"/>
      <c r="S102" s="19" t="n"/>
      <c r="T102" s="19" t="n"/>
      <c r="U102" s="19" t="n"/>
      <c r="V102" s="19" t="n"/>
      <c r="W102" s="19" t="n"/>
      <c r="X102" s="19" t="n"/>
      <c r="Y102" s="19" t="n"/>
      <c r="Z102" s="19" t="n"/>
    </row>
    <row r="103" ht="13.5" customHeight="1" s="844">
      <c r="A103" s="19" t="n"/>
      <c r="B103" s="19" t="n"/>
      <c r="C103" s="23" t="n"/>
      <c r="D103" s="23" t="n"/>
      <c r="E103" s="302" t="n"/>
      <c r="F103" s="23" t="n"/>
      <c r="G103" s="23" t="n"/>
      <c r="H103" s="23" t="n"/>
      <c r="I103" s="23" t="n"/>
      <c r="J103" s="23" t="n"/>
      <c r="K103" s="23" t="n"/>
      <c r="L103" s="19" t="n"/>
      <c r="M103" s="19" t="n"/>
      <c r="N103" s="19" t="n"/>
      <c r="O103" s="19" t="n"/>
      <c r="P103" s="19" t="n"/>
      <c r="Q103" s="19" t="n"/>
      <c r="R103" s="19" t="n"/>
      <c r="S103" s="19" t="n"/>
      <c r="T103" s="19" t="n"/>
      <c r="U103" s="19" t="n"/>
      <c r="V103" s="19" t="n"/>
      <c r="W103" s="19" t="n"/>
      <c r="X103" s="19" t="n"/>
      <c r="Y103" s="19" t="n"/>
      <c r="Z103" s="19" t="n"/>
    </row>
    <row r="104" ht="13.5" customHeight="1" s="844">
      <c r="A104" s="19" t="n"/>
      <c r="B104" s="19" t="n"/>
      <c r="C104" s="23" t="n"/>
      <c r="D104" s="23" t="n"/>
      <c r="E104" s="302" t="n"/>
      <c r="F104" s="23" t="n"/>
      <c r="G104" s="23" t="n"/>
      <c r="H104" s="23" t="n"/>
      <c r="I104" s="23" t="n"/>
      <c r="J104" s="23" t="n"/>
      <c r="K104" s="23" t="n"/>
      <c r="L104" s="19" t="n"/>
      <c r="M104" s="19" t="n"/>
      <c r="N104" s="19" t="n"/>
      <c r="O104" s="19" t="n"/>
      <c r="P104" s="19" t="n"/>
      <c r="Q104" s="19" t="n"/>
      <c r="R104" s="19" t="n"/>
      <c r="S104" s="19" t="n"/>
      <c r="T104" s="19" t="n"/>
      <c r="U104" s="19" t="n"/>
      <c r="V104" s="19" t="n"/>
      <c r="W104" s="19" t="n"/>
      <c r="X104" s="19" t="n"/>
      <c r="Y104" s="19" t="n"/>
      <c r="Z104" s="19" t="n"/>
    </row>
    <row r="105" ht="13.5" customHeight="1" s="844">
      <c r="A105" s="19" t="n"/>
      <c r="B105" s="19" t="n"/>
      <c r="C105" s="23" t="n"/>
      <c r="D105" s="23" t="n"/>
      <c r="E105" s="302" t="n"/>
      <c r="F105" s="23" t="n"/>
      <c r="G105" s="23" t="n"/>
      <c r="H105" s="23" t="n"/>
      <c r="I105" s="23" t="n"/>
      <c r="J105" s="23" t="n"/>
      <c r="K105" s="23" t="n"/>
      <c r="L105" s="19" t="n"/>
      <c r="M105" s="19" t="n"/>
      <c r="N105" s="19" t="n"/>
      <c r="O105" s="19" t="n"/>
      <c r="P105" s="19" t="n"/>
      <c r="Q105" s="19" t="n"/>
      <c r="R105" s="19" t="n"/>
      <c r="S105" s="19" t="n"/>
      <c r="T105" s="19" t="n"/>
      <c r="U105" s="19" t="n"/>
      <c r="V105" s="19" t="n"/>
      <c r="W105" s="19" t="n"/>
      <c r="X105" s="19" t="n"/>
      <c r="Y105" s="19" t="n"/>
      <c r="Z105" s="19" t="n"/>
    </row>
    <row r="106" ht="13.5" customHeight="1" s="844">
      <c r="A106" s="19" t="n"/>
      <c r="B106" s="19" t="n"/>
      <c r="C106" s="23" t="n"/>
      <c r="D106" s="23" t="n"/>
      <c r="E106" s="302" t="n"/>
      <c r="F106" s="23" t="n"/>
      <c r="G106" s="23" t="n"/>
      <c r="H106" s="23" t="n"/>
      <c r="I106" s="23" t="n"/>
      <c r="J106" s="23" t="n"/>
      <c r="K106" s="23" t="n"/>
      <c r="L106" s="19" t="n"/>
      <c r="M106" s="19" t="n"/>
      <c r="N106" s="19" t="n"/>
      <c r="O106" s="19" t="n"/>
      <c r="P106" s="19" t="n"/>
      <c r="Q106" s="19" t="n"/>
      <c r="R106" s="19" t="n"/>
      <c r="S106" s="19" t="n"/>
      <c r="T106" s="19" t="n"/>
      <c r="U106" s="19" t="n"/>
      <c r="V106" s="19" t="n"/>
      <c r="W106" s="19" t="n"/>
      <c r="X106" s="19" t="n"/>
      <c r="Y106" s="19" t="n"/>
      <c r="Z106" s="19" t="n"/>
    </row>
    <row r="107" ht="13.5" customHeight="1" s="844">
      <c r="A107" s="19" t="n"/>
      <c r="B107" s="19" t="n"/>
      <c r="C107" s="23" t="n"/>
      <c r="D107" s="23" t="n"/>
      <c r="E107" s="302" t="n"/>
      <c r="F107" s="23" t="n"/>
      <c r="G107" s="23" t="n"/>
      <c r="H107" s="23" t="n"/>
      <c r="I107" s="23" t="n"/>
      <c r="J107" s="23" t="n"/>
      <c r="K107" s="23" t="n"/>
      <c r="L107" s="19" t="n"/>
      <c r="M107" s="19" t="n"/>
      <c r="N107" s="19" t="n"/>
      <c r="O107" s="19" t="n"/>
      <c r="P107" s="19" t="n"/>
      <c r="Q107" s="19" t="n"/>
      <c r="R107" s="19" t="n"/>
      <c r="S107" s="19" t="n"/>
      <c r="T107" s="19" t="n"/>
      <c r="U107" s="19" t="n"/>
      <c r="V107" s="19" t="n"/>
      <c r="W107" s="19" t="n"/>
      <c r="X107" s="19" t="n"/>
      <c r="Y107" s="19" t="n"/>
      <c r="Z107" s="19" t="n"/>
    </row>
    <row r="108" ht="13.5" customHeight="1" s="844">
      <c r="A108" s="19" t="n"/>
      <c r="B108" s="19" t="n"/>
      <c r="C108" s="23" t="n"/>
      <c r="D108" s="23" t="n"/>
      <c r="E108" s="302" t="n"/>
      <c r="F108" s="23" t="n"/>
      <c r="G108" s="23" t="n"/>
      <c r="H108" s="23" t="n"/>
      <c r="I108" s="23" t="n"/>
      <c r="J108" s="23" t="n"/>
      <c r="K108" s="23" t="n"/>
      <c r="L108" s="19" t="n"/>
      <c r="M108" s="19" t="n"/>
      <c r="N108" s="19" t="n"/>
      <c r="O108" s="19" t="n"/>
      <c r="P108" s="19" t="n"/>
      <c r="Q108" s="19" t="n"/>
      <c r="R108" s="19" t="n"/>
      <c r="S108" s="19" t="n"/>
      <c r="T108" s="19" t="n"/>
      <c r="U108" s="19" t="n"/>
      <c r="V108" s="19" t="n"/>
      <c r="W108" s="19" t="n"/>
      <c r="X108" s="19" t="n"/>
      <c r="Y108" s="19" t="n"/>
      <c r="Z108" s="19" t="n"/>
    </row>
    <row r="109" ht="13.5" customHeight="1" s="844">
      <c r="A109" s="19" t="n"/>
      <c r="B109" s="19" t="n"/>
      <c r="C109" s="23" t="n"/>
      <c r="D109" s="23" t="n"/>
      <c r="E109" s="302" t="n"/>
      <c r="F109" s="23" t="n"/>
      <c r="G109" s="23" t="n"/>
      <c r="H109" s="23" t="n"/>
      <c r="I109" s="23" t="n"/>
      <c r="J109" s="23" t="n"/>
      <c r="K109" s="23" t="n"/>
      <c r="L109" s="19" t="n"/>
      <c r="M109" s="19" t="n"/>
      <c r="N109" s="19" t="n"/>
      <c r="O109" s="19" t="n"/>
      <c r="P109" s="19" t="n"/>
      <c r="Q109" s="19" t="n"/>
      <c r="R109" s="19" t="n"/>
      <c r="S109" s="19" t="n"/>
      <c r="T109" s="19" t="n"/>
      <c r="U109" s="19" t="n"/>
      <c r="V109" s="19" t="n"/>
      <c r="W109" s="19" t="n"/>
      <c r="X109" s="19" t="n"/>
      <c r="Y109" s="19" t="n"/>
      <c r="Z109" s="19" t="n"/>
    </row>
    <row r="110" ht="13.5" customHeight="1" s="844">
      <c r="A110" s="19" t="n"/>
      <c r="B110" s="19" t="n"/>
      <c r="C110" s="23" t="n"/>
      <c r="D110" s="23" t="n"/>
      <c r="E110" s="302" t="n"/>
      <c r="F110" s="23" t="n"/>
      <c r="G110" s="23" t="n"/>
      <c r="H110" s="23" t="n"/>
      <c r="I110" s="23" t="n"/>
      <c r="J110" s="23" t="n"/>
      <c r="K110" s="23" t="n"/>
      <c r="L110" s="19" t="n"/>
      <c r="M110" s="19" t="n"/>
      <c r="N110" s="19" t="n"/>
      <c r="O110" s="19" t="n"/>
      <c r="P110" s="19" t="n"/>
      <c r="Q110" s="19" t="n"/>
      <c r="R110" s="19" t="n"/>
      <c r="S110" s="19" t="n"/>
      <c r="T110" s="19" t="n"/>
      <c r="U110" s="19" t="n"/>
      <c r="V110" s="19" t="n"/>
      <c r="W110" s="19" t="n"/>
      <c r="X110" s="19" t="n"/>
      <c r="Y110" s="19" t="n"/>
      <c r="Z110" s="19" t="n"/>
    </row>
    <row r="111" ht="13.5" customHeight="1" s="844">
      <c r="A111" s="19" t="n"/>
      <c r="B111" s="19" t="n"/>
      <c r="C111" s="23" t="n"/>
      <c r="D111" s="23" t="n"/>
      <c r="E111" s="302" t="n"/>
      <c r="F111" s="23" t="n"/>
      <c r="G111" s="23" t="n"/>
      <c r="H111" s="23" t="n"/>
      <c r="I111" s="23" t="n"/>
      <c r="J111" s="23" t="n"/>
      <c r="K111" s="23" t="n"/>
      <c r="L111" s="19" t="n"/>
      <c r="M111" s="19" t="n"/>
      <c r="N111" s="19" t="n"/>
      <c r="O111" s="19" t="n"/>
      <c r="P111" s="19" t="n"/>
      <c r="Q111" s="19" t="n"/>
      <c r="R111" s="19" t="n"/>
      <c r="S111" s="19" t="n"/>
      <c r="T111" s="19" t="n"/>
      <c r="U111" s="19" t="n"/>
      <c r="V111" s="19" t="n"/>
      <c r="W111" s="19" t="n"/>
      <c r="X111" s="19" t="n"/>
      <c r="Y111" s="19" t="n"/>
      <c r="Z111" s="19" t="n"/>
    </row>
    <row r="112" ht="13.5" customHeight="1" s="844">
      <c r="A112" s="19" t="n"/>
      <c r="B112" s="19" t="n"/>
      <c r="C112" s="23" t="n"/>
      <c r="D112" s="23" t="n"/>
      <c r="E112" s="302" t="n"/>
      <c r="F112" s="23" t="n"/>
      <c r="G112" s="23" t="n"/>
      <c r="H112" s="23" t="n"/>
      <c r="I112" s="23" t="n"/>
      <c r="J112" s="23" t="n"/>
      <c r="K112" s="23" t="n"/>
      <c r="L112" s="19" t="n"/>
      <c r="M112" s="19" t="n"/>
      <c r="N112" s="19" t="n"/>
      <c r="O112" s="19" t="n"/>
      <c r="P112" s="19" t="n"/>
      <c r="Q112" s="19" t="n"/>
      <c r="R112" s="19" t="n"/>
      <c r="S112" s="19" t="n"/>
      <c r="T112" s="19" t="n"/>
      <c r="U112" s="19" t="n"/>
      <c r="V112" s="19" t="n"/>
      <c r="W112" s="19" t="n"/>
      <c r="X112" s="19" t="n"/>
      <c r="Y112" s="19" t="n"/>
      <c r="Z112" s="19" t="n"/>
    </row>
    <row r="113" ht="13.5" customHeight="1" s="844">
      <c r="A113" s="19" t="n"/>
      <c r="B113" s="19" t="n"/>
      <c r="C113" s="23" t="n"/>
      <c r="D113" s="23" t="n"/>
      <c r="E113" s="302" t="n"/>
      <c r="F113" s="23" t="n"/>
      <c r="G113" s="23" t="n"/>
      <c r="H113" s="23" t="n"/>
      <c r="I113" s="23" t="n"/>
      <c r="J113" s="23" t="n"/>
      <c r="K113" s="23" t="n"/>
      <c r="L113" s="19" t="n"/>
      <c r="M113" s="19" t="n"/>
      <c r="N113" s="19" t="n"/>
      <c r="O113" s="19" t="n"/>
      <c r="P113" s="19" t="n"/>
      <c r="Q113" s="19" t="n"/>
      <c r="R113" s="19" t="n"/>
      <c r="S113" s="19" t="n"/>
      <c r="T113" s="19" t="n"/>
      <c r="U113" s="19" t="n"/>
      <c r="V113" s="19" t="n"/>
      <c r="W113" s="19" t="n"/>
      <c r="X113" s="19" t="n"/>
      <c r="Y113" s="19" t="n"/>
      <c r="Z113" s="19" t="n"/>
    </row>
    <row r="114" ht="13.5" customHeight="1" s="844">
      <c r="A114" s="19" t="n"/>
      <c r="B114" s="19" t="n"/>
      <c r="C114" s="23" t="n"/>
      <c r="D114" s="23" t="n"/>
      <c r="E114" s="302" t="n"/>
      <c r="F114" s="23" t="n"/>
      <c r="G114" s="23" t="n"/>
      <c r="H114" s="23" t="n"/>
      <c r="I114" s="23" t="n"/>
      <c r="J114" s="23" t="n"/>
      <c r="K114" s="23" t="n"/>
      <c r="L114" s="19" t="n"/>
      <c r="M114" s="19" t="n"/>
      <c r="N114" s="19" t="n"/>
      <c r="O114" s="19" t="n"/>
      <c r="P114" s="19" t="n"/>
      <c r="Q114" s="19" t="n"/>
      <c r="R114" s="19" t="n"/>
      <c r="S114" s="19" t="n"/>
      <c r="T114" s="19" t="n"/>
      <c r="U114" s="19" t="n"/>
      <c r="V114" s="19" t="n"/>
      <c r="W114" s="19" t="n"/>
      <c r="X114" s="19" t="n"/>
      <c r="Y114" s="19" t="n"/>
      <c r="Z114" s="19" t="n"/>
    </row>
    <row r="115" ht="13.5" customHeight="1" s="844">
      <c r="A115" s="19" t="n"/>
      <c r="B115" s="19" t="n"/>
      <c r="C115" s="23" t="n"/>
      <c r="D115" s="23" t="n"/>
      <c r="E115" s="302" t="n"/>
      <c r="F115" s="23" t="n"/>
      <c r="G115" s="23" t="n"/>
      <c r="H115" s="23" t="n"/>
      <c r="I115" s="23" t="n"/>
      <c r="J115" s="23" t="n"/>
      <c r="K115" s="23" t="n"/>
      <c r="L115" s="19" t="n"/>
      <c r="M115" s="19" t="n"/>
      <c r="N115" s="19" t="n"/>
      <c r="O115" s="19" t="n"/>
      <c r="P115" s="19" t="n"/>
      <c r="Q115" s="19" t="n"/>
      <c r="R115" s="19" t="n"/>
      <c r="S115" s="19" t="n"/>
      <c r="T115" s="19" t="n"/>
      <c r="U115" s="19" t="n"/>
      <c r="V115" s="19" t="n"/>
      <c r="W115" s="19" t="n"/>
      <c r="X115" s="19" t="n"/>
      <c r="Y115" s="19" t="n"/>
      <c r="Z115" s="19" t="n"/>
    </row>
    <row r="116" ht="13.5" customHeight="1" s="844">
      <c r="A116" s="19" t="n"/>
      <c r="B116" s="19" t="n"/>
      <c r="C116" s="23" t="n"/>
      <c r="D116" s="23" t="n"/>
      <c r="E116" s="302" t="n"/>
      <c r="F116" s="23" t="n"/>
      <c r="G116" s="23" t="n"/>
      <c r="H116" s="23" t="n"/>
      <c r="I116" s="23" t="n"/>
      <c r="J116" s="23" t="n"/>
      <c r="K116" s="23" t="n"/>
      <c r="L116" s="19" t="n"/>
      <c r="M116" s="19" t="n"/>
      <c r="N116" s="19" t="n"/>
      <c r="O116" s="19" t="n"/>
      <c r="P116" s="19" t="n"/>
      <c r="Q116" s="19" t="n"/>
      <c r="R116" s="19" t="n"/>
      <c r="S116" s="19" t="n"/>
      <c r="T116" s="19" t="n"/>
      <c r="U116" s="19" t="n"/>
      <c r="V116" s="19" t="n"/>
      <c r="W116" s="19" t="n"/>
      <c r="X116" s="19" t="n"/>
      <c r="Y116" s="19" t="n"/>
      <c r="Z116" s="19" t="n"/>
    </row>
    <row r="117" ht="13.5" customHeight="1" s="844">
      <c r="A117" s="19" t="n"/>
      <c r="B117" s="19" t="n"/>
      <c r="C117" s="23" t="n"/>
      <c r="D117" s="23" t="n"/>
      <c r="E117" s="302" t="n"/>
      <c r="F117" s="23" t="n"/>
      <c r="G117" s="23" t="n"/>
      <c r="H117" s="23" t="n"/>
      <c r="I117" s="23" t="n"/>
      <c r="J117" s="23" t="n"/>
      <c r="K117" s="23" t="n"/>
      <c r="L117" s="19" t="n"/>
      <c r="M117" s="19" t="n"/>
      <c r="N117" s="19" t="n"/>
      <c r="O117" s="19" t="n"/>
      <c r="P117" s="19" t="n"/>
      <c r="Q117" s="19" t="n"/>
      <c r="R117" s="19" t="n"/>
      <c r="S117" s="19" t="n"/>
      <c r="T117" s="19" t="n"/>
      <c r="U117" s="19" t="n"/>
      <c r="V117" s="19" t="n"/>
      <c r="W117" s="19" t="n"/>
      <c r="X117" s="19" t="n"/>
      <c r="Y117" s="19" t="n"/>
      <c r="Z117" s="19" t="n"/>
    </row>
    <row r="118" ht="13.5" customHeight="1" s="844">
      <c r="A118" s="19" t="n"/>
      <c r="B118" s="19" t="n"/>
      <c r="C118" s="23" t="n"/>
      <c r="D118" s="23" t="n"/>
      <c r="E118" s="302" t="n"/>
      <c r="F118" s="23" t="n"/>
      <c r="G118" s="23" t="n"/>
      <c r="H118" s="23" t="n"/>
      <c r="I118" s="23" t="n"/>
      <c r="J118" s="23" t="n"/>
      <c r="K118" s="23" t="n"/>
      <c r="L118" s="19" t="n"/>
      <c r="M118" s="19" t="n"/>
      <c r="N118" s="19" t="n"/>
      <c r="O118" s="19" t="n"/>
      <c r="P118" s="19" t="n"/>
      <c r="Q118" s="19" t="n"/>
      <c r="R118" s="19" t="n"/>
      <c r="S118" s="19" t="n"/>
      <c r="T118" s="19" t="n"/>
      <c r="U118" s="19" t="n"/>
      <c r="V118" s="19" t="n"/>
      <c r="W118" s="19" t="n"/>
      <c r="X118" s="19" t="n"/>
      <c r="Y118" s="19" t="n"/>
      <c r="Z118" s="19" t="n"/>
    </row>
    <row r="119" ht="13.5" customHeight="1" s="844">
      <c r="A119" s="19" t="n"/>
      <c r="B119" s="19" t="n"/>
      <c r="C119" s="23" t="n"/>
      <c r="D119" s="23" t="n"/>
      <c r="E119" s="302" t="n"/>
      <c r="F119" s="23" t="n"/>
      <c r="G119" s="23" t="n"/>
      <c r="H119" s="23" t="n"/>
      <c r="I119" s="23" t="n"/>
      <c r="J119" s="23" t="n"/>
      <c r="K119" s="23" t="n"/>
      <c r="L119" s="19" t="n"/>
      <c r="M119" s="19" t="n"/>
      <c r="N119" s="19" t="n"/>
      <c r="O119" s="19" t="n"/>
      <c r="P119" s="19" t="n"/>
      <c r="Q119" s="19" t="n"/>
      <c r="R119" s="19" t="n"/>
      <c r="S119" s="19" t="n"/>
      <c r="T119" s="19" t="n"/>
      <c r="U119" s="19" t="n"/>
      <c r="V119" s="19" t="n"/>
      <c r="W119" s="19" t="n"/>
      <c r="X119" s="19" t="n"/>
      <c r="Y119" s="19" t="n"/>
      <c r="Z119" s="19" t="n"/>
    </row>
    <row r="120" ht="13.5" customHeight="1" s="844">
      <c r="A120" s="19" t="n"/>
      <c r="B120" s="19" t="n"/>
      <c r="C120" s="23" t="n"/>
      <c r="D120" s="23" t="n"/>
      <c r="E120" s="302" t="n"/>
      <c r="F120" s="23" t="n"/>
      <c r="G120" s="23" t="n"/>
      <c r="H120" s="23" t="n"/>
      <c r="I120" s="23" t="n"/>
      <c r="J120" s="23" t="n"/>
      <c r="K120" s="23" t="n"/>
      <c r="L120" s="19" t="n"/>
      <c r="M120" s="19" t="n"/>
      <c r="N120" s="19" t="n"/>
      <c r="O120" s="19" t="n"/>
      <c r="P120" s="19" t="n"/>
      <c r="Q120" s="19" t="n"/>
      <c r="R120" s="19" t="n"/>
      <c r="S120" s="19" t="n"/>
      <c r="T120" s="19" t="n"/>
      <c r="U120" s="19" t="n"/>
      <c r="V120" s="19" t="n"/>
      <c r="W120" s="19" t="n"/>
      <c r="X120" s="19" t="n"/>
      <c r="Y120" s="19" t="n"/>
      <c r="Z120" s="19" t="n"/>
    </row>
    <row r="121" ht="13.5" customHeight="1" s="844">
      <c r="A121" s="19" t="n"/>
      <c r="B121" s="19" t="n"/>
      <c r="C121" s="23" t="n"/>
      <c r="D121" s="23" t="n"/>
      <c r="E121" s="302" t="n"/>
      <c r="F121" s="23" t="n"/>
      <c r="G121" s="23" t="n"/>
      <c r="H121" s="23" t="n"/>
      <c r="I121" s="23" t="n"/>
      <c r="J121" s="23" t="n"/>
      <c r="K121" s="23" t="n"/>
      <c r="L121" s="19" t="n"/>
      <c r="M121" s="19" t="n"/>
      <c r="N121" s="19" t="n"/>
      <c r="O121" s="19" t="n"/>
      <c r="P121" s="19" t="n"/>
      <c r="Q121" s="19" t="n"/>
      <c r="R121" s="19" t="n"/>
      <c r="S121" s="19" t="n"/>
      <c r="T121" s="19" t="n"/>
      <c r="U121" s="19" t="n"/>
      <c r="V121" s="19" t="n"/>
      <c r="W121" s="19" t="n"/>
      <c r="X121" s="19" t="n"/>
      <c r="Y121" s="19" t="n"/>
      <c r="Z121" s="19" t="n"/>
    </row>
    <row r="122" ht="13.5" customHeight="1" s="844">
      <c r="A122" s="19" t="n"/>
      <c r="B122" s="19" t="n"/>
      <c r="C122" s="23" t="n"/>
      <c r="D122" s="23" t="n"/>
      <c r="E122" s="302" t="n"/>
      <c r="F122" s="23" t="n"/>
      <c r="G122" s="23" t="n"/>
      <c r="H122" s="23" t="n"/>
      <c r="I122" s="23" t="n"/>
      <c r="J122" s="23" t="n"/>
      <c r="K122" s="23" t="n"/>
      <c r="L122" s="19" t="n"/>
      <c r="M122" s="19" t="n"/>
      <c r="N122" s="19" t="n"/>
      <c r="O122" s="19" t="n"/>
      <c r="P122" s="19" t="n"/>
      <c r="Q122" s="19" t="n"/>
      <c r="R122" s="19" t="n"/>
      <c r="S122" s="19" t="n"/>
      <c r="T122" s="19" t="n"/>
      <c r="U122" s="19" t="n"/>
      <c r="V122" s="19" t="n"/>
      <c r="W122" s="19" t="n"/>
      <c r="X122" s="19" t="n"/>
      <c r="Y122" s="19" t="n"/>
      <c r="Z122" s="19" t="n"/>
    </row>
    <row r="123" ht="13.5" customHeight="1" s="844">
      <c r="A123" s="19" t="n"/>
      <c r="B123" s="19" t="n"/>
      <c r="C123" s="23" t="n"/>
      <c r="D123" s="23" t="n"/>
      <c r="E123" s="302" t="n"/>
      <c r="F123" s="23" t="n"/>
      <c r="G123" s="23" t="n"/>
      <c r="H123" s="23" t="n"/>
      <c r="I123" s="23" t="n"/>
      <c r="J123" s="23" t="n"/>
      <c r="K123" s="23" t="n"/>
      <c r="L123" s="19" t="n"/>
      <c r="M123" s="19" t="n"/>
      <c r="N123" s="19" t="n"/>
      <c r="O123" s="19" t="n"/>
      <c r="P123" s="19" t="n"/>
      <c r="Q123" s="19" t="n"/>
      <c r="R123" s="19" t="n"/>
      <c r="S123" s="19" t="n"/>
      <c r="T123" s="19" t="n"/>
      <c r="U123" s="19" t="n"/>
      <c r="V123" s="19" t="n"/>
      <c r="W123" s="19" t="n"/>
      <c r="X123" s="19" t="n"/>
      <c r="Y123" s="19" t="n"/>
      <c r="Z123" s="19" t="n"/>
    </row>
    <row r="124" ht="13.5" customHeight="1" s="844">
      <c r="A124" s="19" t="n"/>
      <c r="B124" s="19" t="n"/>
      <c r="C124" s="23" t="n"/>
      <c r="D124" s="23" t="n"/>
      <c r="E124" s="302" t="n"/>
      <c r="F124" s="23" t="n"/>
      <c r="G124" s="23" t="n"/>
      <c r="H124" s="23" t="n"/>
      <c r="I124" s="23" t="n"/>
      <c r="J124" s="23" t="n"/>
      <c r="K124" s="23" t="n"/>
      <c r="L124" s="19" t="n"/>
      <c r="M124" s="19" t="n"/>
      <c r="N124" s="19" t="n"/>
      <c r="O124" s="19" t="n"/>
      <c r="P124" s="19" t="n"/>
      <c r="Q124" s="19" t="n"/>
      <c r="R124" s="19" t="n"/>
      <c r="S124" s="19" t="n"/>
      <c r="T124" s="19" t="n"/>
      <c r="U124" s="19" t="n"/>
      <c r="V124" s="19" t="n"/>
      <c r="W124" s="19" t="n"/>
      <c r="X124" s="19" t="n"/>
      <c r="Y124" s="19" t="n"/>
      <c r="Z124" s="19" t="n"/>
    </row>
    <row r="125" ht="13.5" customHeight="1" s="844">
      <c r="A125" s="19" t="n"/>
      <c r="B125" s="19" t="n"/>
      <c r="C125" s="23" t="n"/>
      <c r="D125" s="23" t="n"/>
      <c r="E125" s="302" t="n"/>
      <c r="F125" s="23" t="n"/>
      <c r="G125" s="23" t="n"/>
      <c r="H125" s="23" t="n"/>
      <c r="I125" s="23" t="n"/>
      <c r="J125" s="23" t="n"/>
      <c r="K125" s="23" t="n"/>
      <c r="L125" s="19" t="n"/>
      <c r="M125" s="19" t="n"/>
      <c r="N125" s="19" t="n"/>
      <c r="O125" s="19" t="n"/>
      <c r="P125" s="19" t="n"/>
      <c r="Q125" s="19" t="n"/>
      <c r="R125" s="19" t="n"/>
      <c r="S125" s="19" t="n"/>
      <c r="T125" s="19" t="n"/>
      <c r="U125" s="19" t="n"/>
      <c r="V125" s="19" t="n"/>
      <c r="W125" s="19" t="n"/>
      <c r="X125" s="19" t="n"/>
      <c r="Y125" s="19" t="n"/>
      <c r="Z125" s="19" t="n"/>
    </row>
    <row r="126" ht="13.5" customHeight="1" s="844">
      <c r="A126" s="19" t="n"/>
      <c r="B126" s="19" t="n"/>
      <c r="C126" s="23" t="n"/>
      <c r="D126" s="23" t="n"/>
      <c r="E126" s="302" t="n"/>
      <c r="F126" s="23" t="n"/>
      <c r="G126" s="23" t="n"/>
      <c r="H126" s="23" t="n"/>
      <c r="I126" s="23" t="n"/>
      <c r="J126" s="23" t="n"/>
      <c r="K126" s="23" t="n"/>
      <c r="L126" s="19" t="n"/>
      <c r="M126" s="19" t="n"/>
      <c r="N126" s="19" t="n"/>
      <c r="O126" s="19" t="n"/>
      <c r="P126" s="19" t="n"/>
      <c r="Q126" s="19" t="n"/>
      <c r="R126" s="19" t="n"/>
      <c r="S126" s="19" t="n"/>
      <c r="T126" s="19" t="n"/>
      <c r="U126" s="19" t="n"/>
      <c r="V126" s="19" t="n"/>
      <c r="W126" s="19" t="n"/>
      <c r="X126" s="19" t="n"/>
      <c r="Y126" s="19" t="n"/>
      <c r="Z126" s="19" t="n"/>
    </row>
    <row r="127" ht="13.5" customHeight="1" s="844">
      <c r="A127" s="19" t="n"/>
      <c r="B127" s="19" t="n"/>
      <c r="C127" s="23" t="n"/>
      <c r="D127" s="23" t="n"/>
      <c r="E127" s="302" t="n"/>
      <c r="F127" s="23" t="n"/>
      <c r="G127" s="23" t="n"/>
      <c r="H127" s="23" t="n"/>
      <c r="I127" s="23" t="n"/>
      <c r="J127" s="23" t="n"/>
      <c r="K127" s="23" t="n"/>
      <c r="L127" s="19" t="n"/>
      <c r="M127" s="19" t="n"/>
      <c r="N127" s="19" t="n"/>
      <c r="O127" s="19" t="n"/>
      <c r="P127" s="19" t="n"/>
      <c r="Q127" s="19" t="n"/>
      <c r="R127" s="19" t="n"/>
      <c r="S127" s="19" t="n"/>
      <c r="T127" s="19" t="n"/>
      <c r="U127" s="19" t="n"/>
      <c r="V127" s="19" t="n"/>
      <c r="W127" s="19" t="n"/>
      <c r="X127" s="19" t="n"/>
      <c r="Y127" s="19" t="n"/>
      <c r="Z127" s="19" t="n"/>
    </row>
    <row r="128" ht="13.5" customHeight="1" s="844">
      <c r="A128" s="19" t="n"/>
      <c r="B128" s="19" t="n"/>
      <c r="C128" s="23" t="n"/>
      <c r="D128" s="23" t="n"/>
      <c r="E128" s="302" t="n"/>
      <c r="F128" s="23" t="n"/>
      <c r="G128" s="23" t="n"/>
      <c r="H128" s="23" t="n"/>
      <c r="I128" s="23" t="n"/>
      <c r="J128" s="23" t="n"/>
      <c r="K128" s="23" t="n"/>
      <c r="L128" s="19" t="n"/>
      <c r="M128" s="19" t="n"/>
      <c r="N128" s="19" t="n"/>
      <c r="O128" s="19" t="n"/>
      <c r="P128" s="19" t="n"/>
      <c r="Q128" s="19" t="n"/>
      <c r="R128" s="19" t="n"/>
      <c r="S128" s="19" t="n"/>
      <c r="T128" s="19" t="n"/>
      <c r="U128" s="19" t="n"/>
      <c r="V128" s="19" t="n"/>
      <c r="W128" s="19" t="n"/>
      <c r="X128" s="19" t="n"/>
      <c r="Y128" s="19" t="n"/>
      <c r="Z128" s="19" t="n"/>
    </row>
    <row r="129" ht="13.5" customHeight="1" s="844">
      <c r="A129" s="19" t="n"/>
      <c r="B129" s="19" t="n"/>
      <c r="C129" s="23" t="n"/>
      <c r="D129" s="23" t="n"/>
      <c r="E129" s="302" t="n"/>
      <c r="F129" s="23" t="n"/>
      <c r="G129" s="23" t="n"/>
      <c r="H129" s="23" t="n"/>
      <c r="I129" s="23" t="n"/>
      <c r="J129" s="23" t="n"/>
      <c r="K129" s="23" t="n"/>
      <c r="L129" s="19" t="n"/>
      <c r="M129" s="19" t="n"/>
      <c r="N129" s="19" t="n"/>
      <c r="O129" s="19" t="n"/>
      <c r="P129" s="19" t="n"/>
      <c r="Q129" s="19" t="n"/>
      <c r="R129" s="19" t="n"/>
      <c r="S129" s="19" t="n"/>
      <c r="T129" s="19" t="n"/>
      <c r="U129" s="19" t="n"/>
      <c r="V129" s="19" t="n"/>
      <c r="W129" s="19" t="n"/>
      <c r="X129" s="19" t="n"/>
      <c r="Y129" s="19" t="n"/>
      <c r="Z129" s="19" t="n"/>
    </row>
    <row r="130" ht="13.5" customHeight="1" s="844">
      <c r="A130" s="19" t="n"/>
      <c r="B130" s="19" t="n"/>
      <c r="C130" s="23" t="n"/>
      <c r="D130" s="23" t="n"/>
      <c r="E130" s="302" t="n"/>
      <c r="F130" s="23" t="n"/>
      <c r="G130" s="23" t="n"/>
      <c r="H130" s="23" t="n"/>
      <c r="I130" s="23" t="n"/>
      <c r="J130" s="23" t="n"/>
      <c r="K130" s="23" t="n"/>
      <c r="L130" s="19" t="n"/>
      <c r="M130" s="19" t="n"/>
      <c r="N130" s="19" t="n"/>
      <c r="O130" s="19" t="n"/>
      <c r="P130" s="19" t="n"/>
      <c r="Q130" s="19" t="n"/>
      <c r="R130" s="19" t="n"/>
      <c r="S130" s="19" t="n"/>
      <c r="T130" s="19" t="n"/>
      <c r="U130" s="19" t="n"/>
      <c r="V130" s="19" t="n"/>
      <c r="W130" s="19" t="n"/>
      <c r="X130" s="19" t="n"/>
      <c r="Y130" s="19" t="n"/>
      <c r="Z130" s="19" t="n"/>
    </row>
    <row r="131" ht="13.5" customHeight="1" s="844">
      <c r="A131" s="19" t="n"/>
      <c r="B131" s="19" t="n"/>
      <c r="C131" s="23" t="n"/>
      <c r="D131" s="23" t="n"/>
      <c r="E131" s="302" t="n"/>
      <c r="F131" s="23" t="n"/>
      <c r="G131" s="23" t="n"/>
      <c r="H131" s="23" t="n"/>
      <c r="I131" s="23" t="n"/>
      <c r="J131" s="23" t="n"/>
      <c r="K131" s="23" t="n"/>
      <c r="L131" s="19" t="n"/>
      <c r="M131" s="19" t="n"/>
      <c r="N131" s="19" t="n"/>
      <c r="O131" s="19" t="n"/>
      <c r="P131" s="19" t="n"/>
      <c r="Q131" s="19" t="n"/>
      <c r="R131" s="19" t="n"/>
      <c r="S131" s="19" t="n"/>
      <c r="T131" s="19" t="n"/>
      <c r="U131" s="19" t="n"/>
      <c r="V131" s="19" t="n"/>
      <c r="W131" s="19" t="n"/>
      <c r="X131" s="19" t="n"/>
      <c r="Y131" s="19" t="n"/>
      <c r="Z131" s="19" t="n"/>
    </row>
    <row r="132" ht="13.5" customHeight="1" s="844">
      <c r="A132" s="19" t="n"/>
      <c r="B132" s="19" t="n"/>
      <c r="C132" s="23" t="n"/>
      <c r="D132" s="23" t="n"/>
      <c r="E132" s="302" t="n"/>
      <c r="F132" s="23" t="n"/>
      <c r="G132" s="23" t="n"/>
      <c r="H132" s="23" t="n"/>
      <c r="I132" s="23" t="n"/>
      <c r="J132" s="23" t="n"/>
      <c r="K132" s="23" t="n"/>
      <c r="L132" s="19" t="n"/>
      <c r="M132" s="19" t="n"/>
      <c r="N132" s="19" t="n"/>
      <c r="O132" s="19" t="n"/>
      <c r="P132" s="19" t="n"/>
      <c r="Q132" s="19" t="n"/>
      <c r="R132" s="19" t="n"/>
      <c r="S132" s="19" t="n"/>
      <c r="T132" s="19" t="n"/>
      <c r="U132" s="19" t="n"/>
      <c r="V132" s="19" t="n"/>
      <c r="W132" s="19" t="n"/>
      <c r="X132" s="19" t="n"/>
      <c r="Y132" s="19" t="n"/>
      <c r="Z132" s="19" t="n"/>
    </row>
    <row r="133" ht="13.5" customHeight="1" s="844">
      <c r="A133" s="19" t="n"/>
      <c r="B133" s="19" t="n"/>
      <c r="C133" s="23" t="n"/>
      <c r="D133" s="23" t="n"/>
      <c r="E133" s="302" t="n"/>
      <c r="F133" s="23" t="n"/>
      <c r="G133" s="23" t="n"/>
      <c r="H133" s="23" t="n"/>
      <c r="I133" s="23" t="n"/>
      <c r="J133" s="23" t="n"/>
      <c r="K133" s="23" t="n"/>
      <c r="L133" s="19" t="n"/>
      <c r="M133" s="19" t="n"/>
      <c r="N133" s="19" t="n"/>
      <c r="O133" s="19" t="n"/>
      <c r="P133" s="19" t="n"/>
      <c r="Q133" s="19" t="n"/>
      <c r="R133" s="19" t="n"/>
      <c r="S133" s="19" t="n"/>
      <c r="T133" s="19" t="n"/>
      <c r="U133" s="19" t="n"/>
      <c r="V133" s="19" t="n"/>
      <c r="W133" s="19" t="n"/>
      <c r="X133" s="19" t="n"/>
      <c r="Y133" s="19" t="n"/>
      <c r="Z133" s="19" t="n"/>
    </row>
    <row r="134" ht="13.5" customHeight="1" s="844">
      <c r="A134" s="19" t="n"/>
      <c r="B134" s="19" t="n"/>
      <c r="C134" s="23" t="n"/>
      <c r="D134" s="23" t="n"/>
      <c r="E134" s="302" t="n"/>
      <c r="F134" s="23" t="n"/>
      <c r="G134" s="23" t="n"/>
      <c r="H134" s="23" t="n"/>
      <c r="I134" s="23" t="n"/>
      <c r="J134" s="23" t="n"/>
      <c r="K134" s="23" t="n"/>
      <c r="L134" s="19" t="n"/>
      <c r="M134" s="19" t="n"/>
      <c r="N134" s="19" t="n"/>
      <c r="O134" s="19" t="n"/>
      <c r="P134" s="19" t="n"/>
      <c r="Q134" s="19" t="n"/>
      <c r="R134" s="19" t="n"/>
      <c r="S134" s="19" t="n"/>
      <c r="T134" s="19" t="n"/>
      <c r="U134" s="19" t="n"/>
      <c r="V134" s="19" t="n"/>
      <c r="W134" s="19" t="n"/>
      <c r="X134" s="19" t="n"/>
      <c r="Y134" s="19" t="n"/>
      <c r="Z134" s="19" t="n"/>
    </row>
    <row r="135" ht="13.5" customHeight="1" s="844">
      <c r="A135" s="19" t="n"/>
      <c r="B135" s="19" t="n"/>
      <c r="C135" s="23" t="n"/>
      <c r="D135" s="23" t="n"/>
      <c r="E135" s="302" t="n"/>
      <c r="F135" s="23" t="n"/>
      <c r="G135" s="23" t="n"/>
      <c r="H135" s="23" t="n"/>
      <c r="I135" s="23" t="n"/>
      <c r="J135" s="23" t="n"/>
      <c r="K135" s="23" t="n"/>
      <c r="L135" s="19" t="n"/>
      <c r="M135" s="19" t="n"/>
      <c r="N135" s="19" t="n"/>
      <c r="O135" s="19" t="n"/>
      <c r="P135" s="19" t="n"/>
      <c r="Q135" s="19" t="n"/>
      <c r="R135" s="19" t="n"/>
      <c r="S135" s="19" t="n"/>
      <c r="T135" s="19" t="n"/>
      <c r="U135" s="19" t="n"/>
      <c r="V135" s="19" t="n"/>
      <c r="W135" s="19" t="n"/>
      <c r="X135" s="19" t="n"/>
      <c r="Y135" s="19" t="n"/>
      <c r="Z135" s="19" t="n"/>
    </row>
    <row r="136" ht="13.5" customHeight="1" s="844">
      <c r="A136" s="19" t="n"/>
      <c r="B136" s="19" t="n"/>
      <c r="C136" s="23" t="n"/>
      <c r="D136" s="23" t="n"/>
      <c r="E136" s="302" t="n"/>
      <c r="F136" s="23" t="n"/>
      <c r="G136" s="23" t="n"/>
      <c r="H136" s="23" t="n"/>
      <c r="I136" s="23" t="n"/>
      <c r="J136" s="23" t="n"/>
      <c r="K136" s="23" t="n"/>
      <c r="L136" s="19" t="n"/>
      <c r="M136" s="19" t="n"/>
      <c r="N136" s="19" t="n"/>
      <c r="O136" s="19" t="n"/>
      <c r="P136" s="19" t="n"/>
      <c r="Q136" s="19" t="n"/>
      <c r="R136" s="19" t="n"/>
      <c r="S136" s="19" t="n"/>
      <c r="T136" s="19" t="n"/>
      <c r="U136" s="19" t="n"/>
      <c r="V136" s="19" t="n"/>
      <c r="W136" s="19" t="n"/>
      <c r="X136" s="19" t="n"/>
      <c r="Y136" s="19" t="n"/>
      <c r="Z136" s="19" t="n"/>
    </row>
    <row r="137" ht="13.5" customHeight="1" s="844">
      <c r="A137" s="19" t="n"/>
      <c r="B137" s="19" t="n"/>
      <c r="C137" s="23" t="n"/>
      <c r="D137" s="23" t="n"/>
      <c r="E137" s="302" t="n"/>
      <c r="F137" s="23" t="n"/>
      <c r="G137" s="23" t="n"/>
      <c r="H137" s="23" t="n"/>
      <c r="I137" s="23" t="n"/>
      <c r="J137" s="23" t="n"/>
      <c r="K137" s="23" t="n"/>
      <c r="L137" s="19" t="n"/>
      <c r="M137" s="19" t="n"/>
      <c r="N137" s="19" t="n"/>
      <c r="O137" s="19" t="n"/>
      <c r="P137" s="19" t="n"/>
      <c r="Q137" s="19" t="n"/>
      <c r="R137" s="19" t="n"/>
      <c r="S137" s="19" t="n"/>
      <c r="T137" s="19" t="n"/>
      <c r="U137" s="19" t="n"/>
      <c r="V137" s="19" t="n"/>
      <c r="W137" s="19" t="n"/>
      <c r="X137" s="19" t="n"/>
      <c r="Y137" s="19" t="n"/>
      <c r="Z137" s="19" t="n"/>
    </row>
    <row r="138" ht="13.5" customHeight="1" s="844">
      <c r="A138" s="19" t="n"/>
      <c r="B138" s="19" t="n"/>
      <c r="C138" s="23" t="n"/>
      <c r="D138" s="23" t="n"/>
      <c r="E138" s="302" t="n"/>
      <c r="F138" s="23" t="n"/>
      <c r="G138" s="23" t="n"/>
      <c r="H138" s="23" t="n"/>
      <c r="I138" s="23" t="n"/>
      <c r="J138" s="23" t="n"/>
      <c r="K138" s="23" t="n"/>
      <c r="L138" s="19" t="n"/>
      <c r="M138" s="19" t="n"/>
      <c r="N138" s="19" t="n"/>
      <c r="O138" s="19" t="n"/>
      <c r="P138" s="19" t="n"/>
      <c r="Q138" s="19" t="n"/>
      <c r="R138" s="19" t="n"/>
      <c r="S138" s="19" t="n"/>
      <c r="T138" s="19" t="n"/>
      <c r="U138" s="19" t="n"/>
      <c r="V138" s="19" t="n"/>
      <c r="W138" s="19" t="n"/>
      <c r="X138" s="19" t="n"/>
      <c r="Y138" s="19" t="n"/>
      <c r="Z138" s="19" t="n"/>
    </row>
    <row r="139" ht="13.5" customHeight="1" s="844">
      <c r="A139" s="19" t="n"/>
      <c r="B139" s="19" t="n"/>
      <c r="C139" s="23" t="n"/>
      <c r="D139" s="23" t="n"/>
      <c r="E139" s="302" t="n"/>
      <c r="F139" s="23" t="n"/>
      <c r="G139" s="23" t="n"/>
      <c r="H139" s="23" t="n"/>
      <c r="I139" s="23" t="n"/>
      <c r="J139" s="23" t="n"/>
      <c r="K139" s="23" t="n"/>
      <c r="L139" s="19" t="n"/>
      <c r="M139" s="19" t="n"/>
      <c r="N139" s="19" t="n"/>
      <c r="O139" s="19" t="n"/>
      <c r="P139" s="19" t="n"/>
      <c r="Q139" s="19" t="n"/>
      <c r="R139" s="19" t="n"/>
      <c r="S139" s="19" t="n"/>
      <c r="T139" s="19" t="n"/>
      <c r="U139" s="19" t="n"/>
      <c r="V139" s="19" t="n"/>
      <c r="W139" s="19" t="n"/>
      <c r="X139" s="19" t="n"/>
      <c r="Y139" s="19" t="n"/>
      <c r="Z139" s="19" t="n"/>
    </row>
    <row r="140" ht="13.5" customHeight="1" s="844">
      <c r="A140" s="19" t="n"/>
      <c r="B140" s="19" t="n"/>
      <c r="C140" s="23" t="n"/>
      <c r="D140" s="23" t="n"/>
      <c r="E140" s="302" t="n"/>
      <c r="F140" s="23" t="n"/>
      <c r="G140" s="23" t="n"/>
      <c r="H140" s="23" t="n"/>
      <c r="I140" s="23" t="n"/>
      <c r="J140" s="23" t="n"/>
      <c r="K140" s="23" t="n"/>
      <c r="L140" s="19" t="n"/>
      <c r="M140" s="19" t="n"/>
      <c r="N140" s="19" t="n"/>
      <c r="O140" s="19" t="n"/>
      <c r="P140" s="19" t="n"/>
      <c r="Q140" s="19" t="n"/>
      <c r="R140" s="19" t="n"/>
      <c r="S140" s="19" t="n"/>
      <c r="T140" s="19" t="n"/>
      <c r="U140" s="19" t="n"/>
      <c r="V140" s="19" t="n"/>
      <c r="W140" s="19" t="n"/>
      <c r="X140" s="19" t="n"/>
      <c r="Y140" s="19" t="n"/>
      <c r="Z140" s="19" t="n"/>
    </row>
    <row r="141" ht="13.5" customHeight="1" s="844">
      <c r="A141" s="19" t="n"/>
      <c r="B141" s="19" t="n"/>
      <c r="C141" s="23" t="n"/>
      <c r="D141" s="23" t="n"/>
      <c r="E141" s="302" t="n"/>
      <c r="F141" s="23" t="n"/>
      <c r="G141" s="23" t="n"/>
      <c r="H141" s="23" t="n"/>
      <c r="I141" s="23" t="n"/>
      <c r="J141" s="23" t="n"/>
      <c r="K141" s="23" t="n"/>
      <c r="L141" s="19" t="n"/>
      <c r="M141" s="19" t="n"/>
      <c r="N141" s="19" t="n"/>
      <c r="O141" s="19" t="n"/>
      <c r="P141" s="19" t="n"/>
      <c r="Q141" s="19" t="n"/>
      <c r="R141" s="19" t="n"/>
      <c r="S141" s="19" t="n"/>
      <c r="T141" s="19" t="n"/>
      <c r="U141" s="19" t="n"/>
      <c r="V141" s="19" t="n"/>
      <c r="W141" s="19" t="n"/>
      <c r="X141" s="19" t="n"/>
      <c r="Y141" s="19" t="n"/>
      <c r="Z141" s="19" t="n"/>
    </row>
    <row r="142" ht="13.5" customHeight="1" s="844">
      <c r="A142" s="19" t="n"/>
      <c r="B142" s="19" t="n"/>
      <c r="C142" s="23" t="n"/>
      <c r="D142" s="23" t="n"/>
      <c r="E142" s="302" t="n"/>
      <c r="F142" s="23" t="n"/>
      <c r="G142" s="23" t="n"/>
      <c r="H142" s="23" t="n"/>
      <c r="I142" s="23" t="n"/>
      <c r="J142" s="23" t="n"/>
      <c r="K142" s="23" t="n"/>
      <c r="L142" s="19" t="n"/>
      <c r="M142" s="19" t="n"/>
      <c r="N142" s="19" t="n"/>
      <c r="O142" s="19" t="n"/>
      <c r="P142" s="19" t="n"/>
      <c r="Q142" s="19" t="n"/>
      <c r="R142" s="19" t="n"/>
      <c r="S142" s="19" t="n"/>
      <c r="T142" s="19" t="n"/>
      <c r="U142" s="19" t="n"/>
      <c r="V142" s="19" t="n"/>
      <c r="W142" s="19" t="n"/>
      <c r="X142" s="19" t="n"/>
      <c r="Y142" s="19" t="n"/>
      <c r="Z142" s="19" t="n"/>
    </row>
    <row r="143" ht="13.5" customHeight="1" s="844">
      <c r="A143" s="19" t="n"/>
      <c r="B143" s="19" t="n"/>
      <c r="C143" s="23" t="n"/>
      <c r="D143" s="23" t="n"/>
      <c r="E143" s="302" t="n"/>
      <c r="F143" s="23" t="n"/>
      <c r="G143" s="23" t="n"/>
      <c r="H143" s="23" t="n"/>
      <c r="I143" s="23" t="n"/>
      <c r="J143" s="23" t="n"/>
      <c r="K143" s="23" t="n"/>
      <c r="L143" s="19" t="n"/>
      <c r="M143" s="19" t="n"/>
      <c r="N143" s="19" t="n"/>
      <c r="O143" s="19" t="n"/>
      <c r="P143" s="19" t="n"/>
      <c r="Q143" s="19" t="n"/>
      <c r="R143" s="19" t="n"/>
      <c r="S143" s="19" t="n"/>
      <c r="T143" s="19" t="n"/>
      <c r="U143" s="19" t="n"/>
      <c r="V143" s="19" t="n"/>
      <c r="W143" s="19" t="n"/>
      <c r="X143" s="19" t="n"/>
      <c r="Y143" s="19" t="n"/>
      <c r="Z143" s="19" t="n"/>
    </row>
    <row r="144" ht="13.5" customHeight="1" s="844">
      <c r="A144" s="19" t="n"/>
      <c r="B144" s="19" t="n"/>
      <c r="C144" s="23" t="n"/>
      <c r="D144" s="23" t="n"/>
      <c r="E144" s="302" t="n"/>
      <c r="F144" s="23" t="n"/>
      <c r="G144" s="23" t="n"/>
      <c r="H144" s="23" t="n"/>
      <c r="I144" s="23" t="n"/>
      <c r="J144" s="23" t="n"/>
      <c r="K144" s="23" t="n"/>
      <c r="L144" s="19" t="n"/>
      <c r="M144" s="19" t="n"/>
      <c r="N144" s="19" t="n"/>
      <c r="O144" s="19" t="n"/>
      <c r="P144" s="19" t="n"/>
      <c r="Q144" s="19" t="n"/>
      <c r="R144" s="19" t="n"/>
      <c r="S144" s="19" t="n"/>
      <c r="T144" s="19" t="n"/>
      <c r="U144" s="19" t="n"/>
      <c r="V144" s="19" t="n"/>
      <c r="W144" s="19" t="n"/>
      <c r="X144" s="19" t="n"/>
      <c r="Y144" s="19" t="n"/>
      <c r="Z144" s="19" t="n"/>
    </row>
    <row r="145" ht="13.5" customHeight="1" s="844">
      <c r="A145" s="19" t="n"/>
      <c r="B145" s="19" t="n"/>
      <c r="C145" s="23" t="n"/>
      <c r="D145" s="23" t="n"/>
      <c r="E145" s="302" t="n"/>
      <c r="F145" s="23" t="n"/>
      <c r="G145" s="23" t="n"/>
      <c r="H145" s="23" t="n"/>
      <c r="I145" s="23" t="n"/>
      <c r="J145" s="23" t="n"/>
      <c r="K145" s="23" t="n"/>
      <c r="L145" s="19" t="n"/>
      <c r="M145" s="19" t="n"/>
      <c r="N145" s="19" t="n"/>
      <c r="O145" s="19" t="n"/>
      <c r="P145" s="19" t="n"/>
      <c r="Q145" s="19" t="n"/>
      <c r="R145" s="19" t="n"/>
      <c r="S145" s="19" t="n"/>
      <c r="T145" s="19" t="n"/>
      <c r="U145" s="19" t="n"/>
      <c r="V145" s="19" t="n"/>
      <c r="W145" s="19" t="n"/>
      <c r="X145" s="19" t="n"/>
      <c r="Y145" s="19" t="n"/>
      <c r="Z145" s="19" t="n"/>
    </row>
    <row r="146" ht="13.5" customHeight="1" s="844">
      <c r="A146" s="19" t="n"/>
      <c r="B146" s="19" t="n"/>
      <c r="C146" s="23" t="n"/>
      <c r="D146" s="23" t="n"/>
      <c r="E146" s="302" t="n"/>
      <c r="F146" s="23" t="n"/>
      <c r="G146" s="23" t="n"/>
      <c r="H146" s="23" t="n"/>
      <c r="I146" s="23" t="n"/>
      <c r="J146" s="23" t="n"/>
      <c r="K146" s="23" t="n"/>
      <c r="L146" s="19" t="n"/>
      <c r="M146" s="19" t="n"/>
      <c r="N146" s="19" t="n"/>
      <c r="O146" s="19" t="n"/>
      <c r="P146" s="19" t="n"/>
      <c r="Q146" s="19" t="n"/>
      <c r="R146" s="19" t="n"/>
      <c r="S146" s="19" t="n"/>
      <c r="T146" s="19" t="n"/>
      <c r="U146" s="19" t="n"/>
      <c r="V146" s="19" t="n"/>
      <c r="W146" s="19" t="n"/>
      <c r="X146" s="19" t="n"/>
      <c r="Y146" s="19" t="n"/>
      <c r="Z146" s="19" t="n"/>
    </row>
    <row r="147" ht="13.5" customHeight="1" s="844">
      <c r="A147" s="19" t="n"/>
      <c r="B147" s="19" t="n"/>
      <c r="C147" s="23" t="n"/>
      <c r="D147" s="23" t="n"/>
      <c r="E147" s="302" t="n"/>
      <c r="F147" s="23" t="n"/>
      <c r="G147" s="23" t="n"/>
      <c r="H147" s="23" t="n"/>
      <c r="I147" s="23" t="n"/>
      <c r="J147" s="23" t="n"/>
      <c r="K147" s="23" t="n"/>
      <c r="L147" s="19" t="n"/>
      <c r="M147" s="19" t="n"/>
      <c r="N147" s="19" t="n"/>
      <c r="O147" s="19" t="n"/>
      <c r="P147" s="19" t="n"/>
      <c r="Q147" s="19" t="n"/>
      <c r="R147" s="19" t="n"/>
      <c r="S147" s="19" t="n"/>
      <c r="T147" s="19" t="n"/>
      <c r="U147" s="19" t="n"/>
      <c r="V147" s="19" t="n"/>
      <c r="W147" s="19" t="n"/>
      <c r="X147" s="19" t="n"/>
      <c r="Y147" s="19" t="n"/>
      <c r="Z147" s="19" t="n"/>
    </row>
    <row r="148" ht="13.5" customHeight="1" s="844">
      <c r="A148" s="19" t="n"/>
      <c r="B148" s="19" t="n"/>
      <c r="C148" s="23" t="n"/>
      <c r="D148" s="23" t="n"/>
      <c r="E148" s="302" t="n"/>
      <c r="F148" s="23" t="n"/>
      <c r="G148" s="23" t="n"/>
      <c r="H148" s="23" t="n"/>
      <c r="I148" s="23" t="n"/>
      <c r="J148" s="23" t="n"/>
      <c r="K148" s="23" t="n"/>
      <c r="L148" s="19" t="n"/>
      <c r="M148" s="19" t="n"/>
      <c r="N148" s="19" t="n"/>
      <c r="O148" s="19" t="n"/>
      <c r="P148" s="19" t="n"/>
      <c r="Q148" s="19" t="n"/>
      <c r="R148" s="19" t="n"/>
      <c r="S148" s="19" t="n"/>
      <c r="T148" s="19" t="n"/>
      <c r="U148" s="19" t="n"/>
      <c r="V148" s="19" t="n"/>
      <c r="W148" s="19" t="n"/>
      <c r="X148" s="19" t="n"/>
      <c r="Y148" s="19" t="n"/>
      <c r="Z148" s="19" t="n"/>
    </row>
    <row r="149" ht="13.5" customHeight="1" s="844">
      <c r="A149" s="19" t="n"/>
      <c r="B149" s="19" t="n"/>
      <c r="C149" s="23" t="n"/>
      <c r="D149" s="23" t="n"/>
      <c r="E149" s="302" t="n"/>
      <c r="F149" s="23" t="n"/>
      <c r="G149" s="23" t="n"/>
      <c r="H149" s="23" t="n"/>
      <c r="I149" s="23" t="n"/>
      <c r="J149" s="23" t="n"/>
      <c r="K149" s="23" t="n"/>
      <c r="L149" s="19" t="n"/>
      <c r="M149" s="19" t="n"/>
      <c r="N149" s="19" t="n"/>
      <c r="O149" s="19" t="n"/>
      <c r="P149" s="19" t="n"/>
      <c r="Q149" s="19" t="n"/>
      <c r="R149" s="19" t="n"/>
      <c r="S149" s="19" t="n"/>
      <c r="T149" s="19" t="n"/>
      <c r="U149" s="19" t="n"/>
      <c r="V149" s="19" t="n"/>
      <c r="W149" s="19" t="n"/>
      <c r="X149" s="19" t="n"/>
      <c r="Y149" s="19" t="n"/>
      <c r="Z149" s="19" t="n"/>
    </row>
    <row r="150" ht="13.5" customHeight="1" s="844">
      <c r="A150" s="19" t="n"/>
      <c r="B150" s="19" t="n"/>
      <c r="C150" s="23" t="n"/>
      <c r="D150" s="23" t="n"/>
      <c r="E150" s="302" t="n"/>
      <c r="F150" s="23" t="n"/>
      <c r="G150" s="23" t="n"/>
      <c r="H150" s="23" t="n"/>
      <c r="I150" s="23" t="n"/>
      <c r="J150" s="23" t="n"/>
      <c r="K150" s="23" t="n"/>
      <c r="L150" s="19" t="n"/>
      <c r="M150" s="19" t="n"/>
      <c r="N150" s="19" t="n"/>
      <c r="O150" s="19" t="n"/>
      <c r="P150" s="19" t="n"/>
      <c r="Q150" s="19" t="n"/>
      <c r="R150" s="19" t="n"/>
      <c r="S150" s="19" t="n"/>
      <c r="T150" s="19" t="n"/>
      <c r="U150" s="19" t="n"/>
      <c r="V150" s="19" t="n"/>
      <c r="W150" s="19" t="n"/>
      <c r="X150" s="19" t="n"/>
      <c r="Y150" s="19" t="n"/>
      <c r="Z150" s="19" t="n"/>
    </row>
    <row r="151" ht="13.5" customHeight="1" s="844">
      <c r="A151" s="19" t="n"/>
      <c r="B151" s="19" t="n"/>
      <c r="C151" s="23" t="n"/>
      <c r="D151" s="23" t="n"/>
      <c r="E151" s="302" t="n"/>
      <c r="F151" s="23" t="n"/>
      <c r="G151" s="23" t="n"/>
      <c r="H151" s="23" t="n"/>
      <c r="I151" s="23" t="n"/>
      <c r="J151" s="23" t="n"/>
      <c r="K151" s="23" t="n"/>
      <c r="L151" s="19" t="n"/>
      <c r="M151" s="19" t="n"/>
      <c r="N151" s="19" t="n"/>
      <c r="O151" s="19" t="n"/>
      <c r="P151" s="19" t="n"/>
      <c r="Q151" s="19" t="n"/>
      <c r="R151" s="19" t="n"/>
      <c r="S151" s="19" t="n"/>
      <c r="T151" s="19" t="n"/>
      <c r="U151" s="19" t="n"/>
      <c r="V151" s="19" t="n"/>
      <c r="W151" s="19" t="n"/>
      <c r="X151" s="19" t="n"/>
      <c r="Y151" s="19" t="n"/>
      <c r="Z151" s="19" t="n"/>
    </row>
    <row r="152" ht="13.5" customHeight="1" s="844">
      <c r="A152" s="19" t="n"/>
      <c r="B152" s="19" t="n"/>
      <c r="C152" s="23" t="n"/>
      <c r="D152" s="23" t="n"/>
      <c r="E152" s="302" t="n"/>
      <c r="F152" s="23" t="n"/>
      <c r="G152" s="23" t="n"/>
      <c r="H152" s="23" t="n"/>
      <c r="I152" s="23" t="n"/>
      <c r="J152" s="23" t="n"/>
      <c r="K152" s="23" t="n"/>
      <c r="L152" s="19" t="n"/>
      <c r="M152" s="19" t="n"/>
      <c r="N152" s="19" t="n"/>
      <c r="O152" s="19" t="n"/>
      <c r="P152" s="19" t="n"/>
      <c r="Q152" s="19" t="n"/>
      <c r="R152" s="19" t="n"/>
      <c r="S152" s="19" t="n"/>
      <c r="T152" s="19" t="n"/>
      <c r="U152" s="19" t="n"/>
      <c r="V152" s="19" t="n"/>
      <c r="W152" s="19" t="n"/>
      <c r="X152" s="19" t="n"/>
      <c r="Y152" s="19" t="n"/>
      <c r="Z152" s="19" t="n"/>
    </row>
    <row r="153" ht="13.5" customHeight="1" s="844">
      <c r="A153" s="19" t="n"/>
      <c r="B153" s="19" t="n"/>
      <c r="C153" s="23" t="n"/>
      <c r="D153" s="23" t="n"/>
      <c r="E153" s="302" t="n"/>
      <c r="F153" s="23" t="n"/>
      <c r="G153" s="23" t="n"/>
      <c r="H153" s="23" t="n"/>
      <c r="I153" s="23" t="n"/>
      <c r="J153" s="23" t="n"/>
      <c r="K153" s="23" t="n"/>
      <c r="L153" s="19" t="n"/>
      <c r="M153" s="19" t="n"/>
      <c r="N153" s="19" t="n"/>
      <c r="O153" s="19" t="n"/>
      <c r="P153" s="19" t="n"/>
      <c r="Q153" s="19" t="n"/>
      <c r="R153" s="19" t="n"/>
      <c r="S153" s="19" t="n"/>
      <c r="T153" s="19" t="n"/>
      <c r="U153" s="19" t="n"/>
      <c r="V153" s="19" t="n"/>
      <c r="W153" s="19" t="n"/>
      <c r="X153" s="19" t="n"/>
      <c r="Y153" s="19" t="n"/>
      <c r="Z153" s="19" t="n"/>
    </row>
    <row r="154" ht="13.5" customHeight="1" s="844">
      <c r="A154" s="19" t="n"/>
      <c r="B154" s="19" t="n"/>
      <c r="C154" s="23" t="n"/>
      <c r="D154" s="23" t="n"/>
      <c r="E154" s="302" t="n"/>
      <c r="F154" s="23" t="n"/>
      <c r="G154" s="23" t="n"/>
      <c r="H154" s="23" t="n"/>
      <c r="I154" s="23" t="n"/>
      <c r="J154" s="23" t="n"/>
      <c r="K154" s="23" t="n"/>
      <c r="L154" s="19" t="n"/>
      <c r="M154" s="19" t="n"/>
      <c r="N154" s="19" t="n"/>
      <c r="O154" s="19" t="n"/>
      <c r="P154" s="19" t="n"/>
      <c r="Q154" s="19" t="n"/>
      <c r="R154" s="19" t="n"/>
      <c r="S154" s="19" t="n"/>
      <c r="T154" s="19" t="n"/>
      <c r="U154" s="19" t="n"/>
      <c r="V154" s="19" t="n"/>
      <c r="W154" s="19" t="n"/>
      <c r="X154" s="19" t="n"/>
      <c r="Y154" s="19" t="n"/>
      <c r="Z154" s="19" t="n"/>
    </row>
    <row r="155" ht="13.5" customHeight="1" s="844">
      <c r="A155" s="19" t="n"/>
      <c r="B155" s="19" t="n"/>
      <c r="C155" s="23" t="n"/>
      <c r="D155" s="23" t="n"/>
      <c r="E155" s="302" t="n"/>
      <c r="F155" s="23" t="n"/>
      <c r="G155" s="23" t="n"/>
      <c r="H155" s="23" t="n"/>
      <c r="I155" s="23" t="n"/>
      <c r="J155" s="23" t="n"/>
      <c r="K155" s="23" t="n"/>
      <c r="L155" s="19" t="n"/>
      <c r="M155" s="19" t="n"/>
      <c r="N155" s="19" t="n"/>
      <c r="O155" s="19" t="n"/>
      <c r="P155" s="19" t="n"/>
      <c r="Q155" s="19" t="n"/>
      <c r="R155" s="19" t="n"/>
      <c r="S155" s="19" t="n"/>
      <c r="T155" s="19" t="n"/>
      <c r="U155" s="19" t="n"/>
      <c r="V155" s="19" t="n"/>
      <c r="W155" s="19" t="n"/>
      <c r="X155" s="19" t="n"/>
      <c r="Y155" s="19" t="n"/>
      <c r="Z155" s="19" t="n"/>
    </row>
    <row r="156" ht="13.5" customHeight="1" s="844">
      <c r="A156" s="19" t="n"/>
      <c r="B156" s="19" t="n"/>
      <c r="C156" s="23" t="n"/>
      <c r="D156" s="23" t="n"/>
      <c r="E156" s="302" t="n"/>
      <c r="F156" s="23" t="n"/>
      <c r="G156" s="23" t="n"/>
      <c r="H156" s="23" t="n"/>
      <c r="I156" s="23" t="n"/>
      <c r="J156" s="23" t="n"/>
      <c r="K156" s="23" t="n"/>
      <c r="L156" s="19" t="n"/>
      <c r="M156" s="19" t="n"/>
      <c r="N156" s="19" t="n"/>
      <c r="O156" s="19" t="n"/>
      <c r="P156" s="19" t="n"/>
      <c r="Q156" s="19" t="n"/>
      <c r="R156" s="19" t="n"/>
      <c r="S156" s="19" t="n"/>
      <c r="T156" s="19" t="n"/>
      <c r="U156" s="19" t="n"/>
      <c r="V156" s="19" t="n"/>
      <c r="W156" s="19" t="n"/>
      <c r="X156" s="19" t="n"/>
      <c r="Y156" s="19" t="n"/>
      <c r="Z156" s="19" t="n"/>
    </row>
    <row r="157" ht="13.5" customHeight="1" s="844">
      <c r="A157" s="19" t="n"/>
      <c r="B157" s="19" t="n"/>
      <c r="C157" s="23" t="n"/>
      <c r="D157" s="23" t="n"/>
      <c r="E157" s="302" t="n"/>
      <c r="F157" s="23" t="n"/>
      <c r="G157" s="23" t="n"/>
      <c r="H157" s="23" t="n"/>
      <c r="I157" s="23" t="n"/>
      <c r="J157" s="23" t="n"/>
      <c r="K157" s="23" t="n"/>
      <c r="L157" s="19" t="n"/>
      <c r="M157" s="19" t="n"/>
      <c r="N157" s="19" t="n"/>
      <c r="O157" s="19" t="n"/>
      <c r="P157" s="19" t="n"/>
      <c r="Q157" s="19" t="n"/>
      <c r="R157" s="19" t="n"/>
      <c r="S157" s="19" t="n"/>
      <c r="T157" s="19" t="n"/>
      <c r="U157" s="19" t="n"/>
      <c r="V157" s="19" t="n"/>
      <c r="W157" s="19" t="n"/>
      <c r="X157" s="19" t="n"/>
      <c r="Y157" s="19" t="n"/>
      <c r="Z157" s="19" t="n"/>
    </row>
    <row r="158" ht="13.5" customHeight="1" s="844">
      <c r="A158" s="19" t="n"/>
      <c r="B158" s="19" t="n"/>
      <c r="C158" s="23" t="n"/>
      <c r="D158" s="23" t="n"/>
      <c r="E158" s="302" t="n"/>
      <c r="F158" s="23" t="n"/>
      <c r="G158" s="23" t="n"/>
      <c r="H158" s="23" t="n"/>
      <c r="I158" s="23" t="n"/>
      <c r="J158" s="23" t="n"/>
      <c r="K158" s="23" t="n"/>
      <c r="L158" s="19" t="n"/>
      <c r="M158" s="19" t="n"/>
      <c r="N158" s="19" t="n"/>
      <c r="O158" s="19" t="n"/>
      <c r="P158" s="19" t="n"/>
      <c r="Q158" s="19" t="n"/>
      <c r="R158" s="19" t="n"/>
      <c r="S158" s="19" t="n"/>
      <c r="T158" s="19" t="n"/>
      <c r="U158" s="19" t="n"/>
      <c r="V158" s="19" t="n"/>
      <c r="W158" s="19" t="n"/>
      <c r="X158" s="19" t="n"/>
      <c r="Y158" s="19" t="n"/>
      <c r="Z158" s="19" t="n"/>
    </row>
    <row r="159" ht="13.5" customHeight="1" s="844">
      <c r="A159" s="19" t="n"/>
      <c r="B159" s="19" t="n"/>
      <c r="C159" s="23" t="n"/>
      <c r="D159" s="23" t="n"/>
      <c r="E159" s="302" t="n"/>
      <c r="F159" s="23" t="n"/>
      <c r="G159" s="23" t="n"/>
      <c r="H159" s="23" t="n"/>
      <c r="I159" s="23" t="n"/>
      <c r="J159" s="23" t="n"/>
      <c r="K159" s="23" t="n"/>
      <c r="L159" s="19" t="n"/>
      <c r="M159" s="19" t="n"/>
      <c r="N159" s="19" t="n"/>
      <c r="O159" s="19" t="n"/>
      <c r="P159" s="19" t="n"/>
      <c r="Q159" s="19" t="n"/>
      <c r="R159" s="19" t="n"/>
      <c r="S159" s="19" t="n"/>
      <c r="T159" s="19" t="n"/>
      <c r="U159" s="19" t="n"/>
      <c r="V159" s="19" t="n"/>
      <c r="W159" s="19" t="n"/>
      <c r="X159" s="19" t="n"/>
      <c r="Y159" s="19" t="n"/>
      <c r="Z159" s="19" t="n"/>
    </row>
    <row r="160" ht="13.5" customHeight="1" s="844">
      <c r="A160" s="19" t="n"/>
      <c r="B160" s="19" t="n"/>
      <c r="C160" s="23" t="n"/>
      <c r="D160" s="23" t="n"/>
      <c r="E160" s="302" t="n"/>
      <c r="F160" s="23" t="n"/>
      <c r="G160" s="23" t="n"/>
      <c r="H160" s="23" t="n"/>
      <c r="I160" s="23" t="n"/>
      <c r="J160" s="23" t="n"/>
      <c r="K160" s="23" t="n"/>
      <c r="L160" s="19" t="n"/>
      <c r="M160" s="19" t="n"/>
      <c r="N160" s="19" t="n"/>
      <c r="O160" s="19" t="n"/>
      <c r="P160" s="19" t="n"/>
      <c r="Q160" s="19" t="n"/>
      <c r="R160" s="19" t="n"/>
      <c r="S160" s="19" t="n"/>
      <c r="T160" s="19" t="n"/>
      <c r="U160" s="19" t="n"/>
      <c r="V160" s="19" t="n"/>
      <c r="W160" s="19" t="n"/>
      <c r="X160" s="19" t="n"/>
      <c r="Y160" s="19" t="n"/>
      <c r="Z160" s="19" t="n"/>
    </row>
    <row r="161" ht="13.5" customHeight="1" s="844">
      <c r="A161" s="19" t="n"/>
      <c r="B161" s="19" t="n"/>
      <c r="C161" s="23" t="n"/>
      <c r="D161" s="23" t="n"/>
      <c r="E161" s="302" t="n"/>
      <c r="F161" s="23" t="n"/>
      <c r="G161" s="23" t="n"/>
      <c r="H161" s="23" t="n"/>
      <c r="I161" s="23" t="n"/>
      <c r="J161" s="23" t="n"/>
      <c r="K161" s="23" t="n"/>
      <c r="L161" s="19" t="n"/>
      <c r="M161" s="19" t="n"/>
      <c r="N161" s="19" t="n"/>
      <c r="O161" s="19" t="n"/>
      <c r="P161" s="19" t="n"/>
      <c r="Q161" s="19" t="n"/>
      <c r="R161" s="19" t="n"/>
      <c r="S161" s="19" t="n"/>
      <c r="T161" s="19" t="n"/>
      <c r="U161" s="19" t="n"/>
      <c r="V161" s="19" t="n"/>
      <c r="W161" s="19" t="n"/>
      <c r="X161" s="19" t="n"/>
      <c r="Y161" s="19" t="n"/>
      <c r="Z161" s="19" t="n"/>
    </row>
    <row r="162" ht="13.5" customHeight="1" s="844">
      <c r="A162" s="19" t="n"/>
      <c r="B162" s="19" t="n"/>
      <c r="C162" s="23" t="n"/>
      <c r="D162" s="23" t="n"/>
      <c r="E162" s="302" t="n"/>
      <c r="F162" s="23" t="n"/>
      <c r="G162" s="23" t="n"/>
      <c r="H162" s="23" t="n"/>
      <c r="I162" s="23" t="n"/>
      <c r="J162" s="23" t="n"/>
      <c r="K162" s="23" t="n"/>
      <c r="L162" s="19" t="n"/>
      <c r="M162" s="19" t="n"/>
      <c r="N162" s="19" t="n"/>
      <c r="O162" s="19" t="n"/>
      <c r="P162" s="19" t="n"/>
      <c r="Q162" s="19" t="n"/>
      <c r="R162" s="19" t="n"/>
      <c r="S162" s="19" t="n"/>
      <c r="T162" s="19" t="n"/>
      <c r="U162" s="19" t="n"/>
      <c r="V162" s="19" t="n"/>
      <c r="W162" s="19" t="n"/>
      <c r="X162" s="19" t="n"/>
      <c r="Y162" s="19" t="n"/>
      <c r="Z162" s="19" t="n"/>
    </row>
    <row r="163" ht="13.5" customHeight="1" s="844">
      <c r="A163" s="19" t="n"/>
      <c r="B163" s="19" t="n"/>
      <c r="C163" s="23" t="n"/>
      <c r="D163" s="23" t="n"/>
      <c r="E163" s="302" t="n"/>
      <c r="F163" s="23" t="n"/>
      <c r="G163" s="23" t="n"/>
      <c r="H163" s="23" t="n"/>
      <c r="I163" s="23" t="n"/>
      <c r="J163" s="23" t="n"/>
      <c r="K163" s="23" t="n"/>
      <c r="L163" s="19" t="n"/>
      <c r="M163" s="19" t="n"/>
      <c r="N163" s="19" t="n"/>
      <c r="O163" s="19" t="n"/>
      <c r="P163" s="19" t="n"/>
      <c r="Q163" s="19" t="n"/>
      <c r="R163" s="19" t="n"/>
      <c r="S163" s="19" t="n"/>
      <c r="T163" s="19" t="n"/>
      <c r="U163" s="19" t="n"/>
      <c r="V163" s="19" t="n"/>
      <c r="W163" s="19" t="n"/>
      <c r="X163" s="19" t="n"/>
      <c r="Y163" s="19" t="n"/>
      <c r="Z163" s="19" t="n"/>
    </row>
    <row r="164" ht="13.5" customHeight="1" s="844">
      <c r="A164" s="19" t="n"/>
      <c r="B164" s="19" t="n"/>
      <c r="C164" s="23" t="n"/>
      <c r="D164" s="23" t="n"/>
      <c r="E164" s="302" t="n"/>
      <c r="F164" s="23" t="n"/>
      <c r="G164" s="23" t="n"/>
      <c r="H164" s="23" t="n"/>
      <c r="I164" s="23" t="n"/>
      <c r="J164" s="23" t="n"/>
      <c r="K164" s="23" t="n"/>
      <c r="L164" s="19" t="n"/>
      <c r="M164" s="19" t="n"/>
      <c r="N164" s="19" t="n"/>
      <c r="O164" s="19" t="n"/>
      <c r="P164" s="19" t="n"/>
      <c r="Q164" s="19" t="n"/>
      <c r="R164" s="19" t="n"/>
      <c r="S164" s="19" t="n"/>
      <c r="T164" s="19" t="n"/>
      <c r="U164" s="19" t="n"/>
      <c r="V164" s="19" t="n"/>
      <c r="W164" s="19" t="n"/>
      <c r="X164" s="19" t="n"/>
      <c r="Y164" s="19" t="n"/>
      <c r="Z164" s="19" t="n"/>
    </row>
    <row r="165" ht="13.5" customHeight="1" s="844">
      <c r="A165" s="19" t="n"/>
      <c r="B165" s="19" t="n"/>
      <c r="C165" s="23" t="n"/>
      <c r="D165" s="23" t="n"/>
      <c r="E165" s="302" t="n"/>
      <c r="F165" s="23" t="n"/>
      <c r="G165" s="23" t="n"/>
      <c r="H165" s="23" t="n"/>
      <c r="I165" s="23" t="n"/>
      <c r="J165" s="23" t="n"/>
      <c r="K165" s="23" t="n"/>
      <c r="L165" s="19" t="n"/>
      <c r="M165" s="19" t="n"/>
      <c r="N165" s="19" t="n"/>
      <c r="O165" s="19" t="n"/>
      <c r="P165" s="19" t="n"/>
      <c r="Q165" s="19" t="n"/>
      <c r="R165" s="19" t="n"/>
      <c r="S165" s="19" t="n"/>
      <c r="T165" s="19" t="n"/>
      <c r="U165" s="19" t="n"/>
      <c r="V165" s="19" t="n"/>
      <c r="W165" s="19" t="n"/>
      <c r="X165" s="19" t="n"/>
      <c r="Y165" s="19" t="n"/>
      <c r="Z165" s="19" t="n"/>
    </row>
    <row r="166" ht="13.5" customHeight="1" s="844">
      <c r="A166" s="19" t="n"/>
      <c r="B166" s="19" t="n"/>
      <c r="C166" s="23" t="n"/>
      <c r="D166" s="23" t="n"/>
      <c r="E166" s="302" t="n"/>
      <c r="F166" s="23" t="n"/>
      <c r="G166" s="23" t="n"/>
      <c r="H166" s="23" t="n"/>
      <c r="I166" s="23" t="n"/>
      <c r="J166" s="23" t="n"/>
      <c r="K166" s="23" t="n"/>
      <c r="L166" s="19" t="n"/>
      <c r="M166" s="19" t="n"/>
      <c r="N166" s="19" t="n"/>
      <c r="O166" s="19" t="n"/>
      <c r="P166" s="19" t="n"/>
      <c r="Q166" s="19" t="n"/>
      <c r="R166" s="19" t="n"/>
      <c r="S166" s="19" t="n"/>
      <c r="T166" s="19" t="n"/>
      <c r="U166" s="19" t="n"/>
      <c r="V166" s="19" t="n"/>
      <c r="W166" s="19" t="n"/>
      <c r="X166" s="19" t="n"/>
      <c r="Y166" s="19" t="n"/>
      <c r="Z166" s="19" t="n"/>
    </row>
    <row r="167" ht="13.5" customHeight="1" s="844">
      <c r="A167" s="19" t="n"/>
      <c r="B167" s="19" t="n"/>
      <c r="C167" s="23" t="n"/>
      <c r="D167" s="23" t="n"/>
      <c r="E167" s="302" t="n"/>
      <c r="F167" s="23" t="n"/>
      <c r="G167" s="23" t="n"/>
      <c r="H167" s="23" t="n"/>
      <c r="I167" s="23" t="n"/>
      <c r="J167" s="23" t="n"/>
      <c r="K167" s="23" t="n"/>
      <c r="L167" s="19" t="n"/>
      <c r="M167" s="19" t="n"/>
      <c r="N167" s="19" t="n"/>
      <c r="O167" s="19" t="n"/>
      <c r="P167" s="19" t="n"/>
      <c r="Q167" s="19" t="n"/>
      <c r="R167" s="19" t="n"/>
      <c r="S167" s="19" t="n"/>
      <c r="T167" s="19" t="n"/>
      <c r="U167" s="19" t="n"/>
      <c r="V167" s="19" t="n"/>
      <c r="W167" s="19" t="n"/>
      <c r="X167" s="19" t="n"/>
      <c r="Y167" s="19" t="n"/>
      <c r="Z167" s="19" t="n"/>
    </row>
    <row r="168" ht="13.5" customHeight="1" s="844">
      <c r="A168" s="19" t="n"/>
      <c r="B168" s="19" t="n"/>
      <c r="C168" s="23" t="n"/>
      <c r="D168" s="23" t="n"/>
      <c r="E168" s="302" t="n"/>
      <c r="F168" s="23" t="n"/>
      <c r="G168" s="23" t="n"/>
      <c r="H168" s="23" t="n"/>
      <c r="I168" s="23" t="n"/>
      <c r="J168" s="23" t="n"/>
      <c r="K168" s="23" t="n"/>
      <c r="L168" s="19" t="n"/>
      <c r="M168" s="19" t="n"/>
      <c r="N168" s="19" t="n"/>
      <c r="O168" s="19" t="n"/>
      <c r="P168" s="19" t="n"/>
      <c r="Q168" s="19" t="n"/>
      <c r="R168" s="19" t="n"/>
      <c r="S168" s="19" t="n"/>
      <c r="T168" s="19" t="n"/>
      <c r="U168" s="19" t="n"/>
      <c r="V168" s="19" t="n"/>
      <c r="W168" s="19" t="n"/>
      <c r="X168" s="19" t="n"/>
      <c r="Y168" s="19" t="n"/>
      <c r="Z168" s="19" t="n"/>
    </row>
    <row r="169" ht="13.5" customHeight="1" s="844">
      <c r="A169" s="19" t="n"/>
      <c r="B169" s="19" t="n"/>
      <c r="C169" s="23" t="n"/>
      <c r="D169" s="23" t="n"/>
      <c r="E169" s="302" t="n"/>
      <c r="F169" s="23" t="n"/>
      <c r="G169" s="23" t="n"/>
      <c r="H169" s="23" t="n"/>
      <c r="I169" s="23" t="n"/>
      <c r="J169" s="23" t="n"/>
      <c r="K169" s="23" t="n"/>
      <c r="L169" s="19" t="n"/>
      <c r="M169" s="19" t="n"/>
      <c r="N169" s="19" t="n"/>
      <c r="O169" s="19" t="n"/>
      <c r="P169" s="19" t="n"/>
      <c r="Q169" s="19" t="n"/>
      <c r="R169" s="19" t="n"/>
      <c r="S169" s="19" t="n"/>
      <c r="T169" s="19" t="n"/>
      <c r="U169" s="19" t="n"/>
      <c r="V169" s="19" t="n"/>
      <c r="W169" s="19" t="n"/>
      <c r="X169" s="19" t="n"/>
      <c r="Y169" s="19" t="n"/>
      <c r="Z169" s="19" t="n"/>
    </row>
    <row r="170" ht="13.5" customHeight="1" s="844">
      <c r="A170" s="19" t="n"/>
      <c r="B170" s="19" t="n"/>
      <c r="C170" s="23" t="n"/>
      <c r="D170" s="23" t="n"/>
      <c r="E170" s="302" t="n"/>
      <c r="F170" s="23" t="n"/>
      <c r="G170" s="23" t="n"/>
      <c r="H170" s="23" t="n"/>
      <c r="I170" s="23" t="n"/>
      <c r="J170" s="23" t="n"/>
      <c r="K170" s="23" t="n"/>
      <c r="L170" s="19" t="n"/>
      <c r="M170" s="19" t="n"/>
      <c r="N170" s="19" t="n"/>
      <c r="O170" s="19" t="n"/>
      <c r="P170" s="19" t="n"/>
      <c r="Q170" s="19" t="n"/>
      <c r="R170" s="19" t="n"/>
      <c r="S170" s="19" t="n"/>
      <c r="T170" s="19" t="n"/>
      <c r="U170" s="19" t="n"/>
      <c r="V170" s="19" t="n"/>
      <c r="W170" s="19" t="n"/>
      <c r="X170" s="19" t="n"/>
      <c r="Y170" s="19" t="n"/>
      <c r="Z170" s="19" t="n"/>
    </row>
    <row r="171" ht="13.5" customHeight="1" s="844">
      <c r="A171" s="19" t="n"/>
      <c r="B171" s="19" t="n"/>
      <c r="C171" s="23" t="n"/>
      <c r="D171" s="23" t="n"/>
      <c r="E171" s="302" t="n"/>
      <c r="F171" s="23" t="n"/>
      <c r="G171" s="23" t="n"/>
      <c r="H171" s="23" t="n"/>
      <c r="I171" s="23" t="n"/>
      <c r="J171" s="23" t="n"/>
      <c r="K171" s="23" t="n"/>
      <c r="L171" s="19" t="n"/>
      <c r="M171" s="19" t="n"/>
      <c r="N171" s="19" t="n"/>
      <c r="O171" s="19" t="n"/>
      <c r="P171" s="19" t="n"/>
      <c r="Q171" s="19" t="n"/>
      <c r="R171" s="19" t="n"/>
      <c r="S171" s="19" t="n"/>
      <c r="T171" s="19" t="n"/>
      <c r="U171" s="19" t="n"/>
      <c r="V171" s="19" t="n"/>
      <c r="W171" s="19" t="n"/>
      <c r="X171" s="19" t="n"/>
      <c r="Y171" s="19" t="n"/>
      <c r="Z171" s="19" t="n"/>
    </row>
    <row r="172" ht="13.5" customHeight="1" s="844">
      <c r="A172" s="19" t="n"/>
      <c r="B172" s="19" t="n"/>
      <c r="C172" s="23" t="n"/>
      <c r="D172" s="23" t="n"/>
      <c r="E172" s="302" t="n"/>
      <c r="F172" s="23" t="n"/>
      <c r="G172" s="23" t="n"/>
      <c r="H172" s="23" t="n"/>
      <c r="I172" s="23" t="n"/>
      <c r="J172" s="23" t="n"/>
      <c r="K172" s="23" t="n"/>
      <c r="L172" s="19" t="n"/>
      <c r="M172" s="19" t="n"/>
      <c r="N172" s="19" t="n"/>
      <c r="O172" s="19" t="n"/>
      <c r="P172" s="19" t="n"/>
      <c r="Q172" s="19" t="n"/>
      <c r="R172" s="19" t="n"/>
      <c r="S172" s="19" t="n"/>
      <c r="T172" s="19" t="n"/>
      <c r="U172" s="19" t="n"/>
      <c r="V172" s="19" t="n"/>
      <c r="W172" s="19" t="n"/>
      <c r="X172" s="19" t="n"/>
      <c r="Y172" s="19" t="n"/>
      <c r="Z172" s="19" t="n"/>
    </row>
    <row r="173" ht="13.5" customHeight="1" s="844">
      <c r="A173" s="19" t="n"/>
      <c r="B173" s="19" t="n"/>
      <c r="C173" s="23" t="n"/>
      <c r="D173" s="23" t="n"/>
      <c r="E173" s="302" t="n"/>
      <c r="F173" s="23" t="n"/>
      <c r="G173" s="23" t="n"/>
      <c r="H173" s="23" t="n"/>
      <c r="I173" s="23" t="n"/>
      <c r="J173" s="23" t="n"/>
      <c r="K173" s="23" t="n"/>
      <c r="L173" s="19" t="n"/>
      <c r="M173" s="19" t="n"/>
      <c r="N173" s="19" t="n"/>
      <c r="O173" s="19" t="n"/>
      <c r="P173" s="19" t="n"/>
      <c r="Q173" s="19" t="n"/>
      <c r="R173" s="19" t="n"/>
      <c r="S173" s="19" t="n"/>
      <c r="T173" s="19" t="n"/>
      <c r="U173" s="19" t="n"/>
      <c r="V173" s="19" t="n"/>
      <c r="W173" s="19" t="n"/>
      <c r="X173" s="19" t="n"/>
      <c r="Y173" s="19" t="n"/>
      <c r="Z173" s="19" t="n"/>
    </row>
    <row r="174" ht="13.5" customHeight="1" s="844">
      <c r="A174" s="19" t="n"/>
      <c r="B174" s="19" t="n"/>
      <c r="C174" s="23" t="n"/>
      <c r="D174" s="23" t="n"/>
      <c r="E174" s="302" t="n"/>
      <c r="F174" s="23" t="n"/>
      <c r="G174" s="23" t="n"/>
      <c r="H174" s="23" t="n"/>
      <c r="I174" s="23" t="n"/>
      <c r="J174" s="23" t="n"/>
      <c r="K174" s="23" t="n"/>
      <c r="L174" s="19" t="n"/>
      <c r="M174" s="19" t="n"/>
      <c r="N174" s="19" t="n"/>
      <c r="O174" s="19" t="n"/>
      <c r="P174" s="19" t="n"/>
      <c r="Q174" s="19" t="n"/>
      <c r="R174" s="19" t="n"/>
      <c r="S174" s="19" t="n"/>
      <c r="T174" s="19" t="n"/>
      <c r="U174" s="19" t="n"/>
      <c r="V174" s="19" t="n"/>
      <c r="W174" s="19" t="n"/>
      <c r="X174" s="19" t="n"/>
      <c r="Y174" s="19" t="n"/>
      <c r="Z174" s="19" t="n"/>
    </row>
    <row r="175" ht="13.5" customHeight="1" s="844">
      <c r="A175" s="19" t="n"/>
      <c r="B175" s="19" t="n"/>
      <c r="C175" s="23" t="n"/>
      <c r="D175" s="23" t="n"/>
      <c r="E175" s="302" t="n"/>
      <c r="F175" s="23" t="n"/>
      <c r="G175" s="23" t="n"/>
      <c r="H175" s="23" t="n"/>
      <c r="I175" s="23" t="n"/>
      <c r="J175" s="23" t="n"/>
      <c r="K175" s="23" t="n"/>
      <c r="L175" s="19" t="n"/>
      <c r="M175" s="19" t="n"/>
      <c r="N175" s="19" t="n"/>
      <c r="O175" s="19" t="n"/>
      <c r="P175" s="19" t="n"/>
      <c r="Q175" s="19" t="n"/>
      <c r="R175" s="19" t="n"/>
      <c r="S175" s="19" t="n"/>
      <c r="T175" s="19" t="n"/>
      <c r="U175" s="19" t="n"/>
      <c r="V175" s="19" t="n"/>
      <c r="W175" s="19" t="n"/>
      <c r="X175" s="19" t="n"/>
      <c r="Y175" s="19" t="n"/>
      <c r="Z175" s="19" t="n"/>
    </row>
    <row r="176" ht="13.5" customHeight="1" s="844">
      <c r="A176" s="19" t="n"/>
      <c r="B176" s="19" t="n"/>
      <c r="C176" s="23" t="n"/>
      <c r="D176" s="23" t="n"/>
      <c r="E176" s="302" t="n"/>
      <c r="F176" s="23" t="n"/>
      <c r="G176" s="23" t="n"/>
      <c r="H176" s="23" t="n"/>
      <c r="I176" s="23" t="n"/>
      <c r="J176" s="23" t="n"/>
      <c r="K176" s="23" t="n"/>
      <c r="L176" s="19" t="n"/>
      <c r="M176" s="19" t="n"/>
      <c r="N176" s="19" t="n"/>
      <c r="O176" s="19" t="n"/>
      <c r="P176" s="19" t="n"/>
      <c r="Q176" s="19" t="n"/>
      <c r="R176" s="19" t="n"/>
      <c r="S176" s="19" t="n"/>
      <c r="T176" s="19" t="n"/>
      <c r="U176" s="19" t="n"/>
      <c r="V176" s="19" t="n"/>
      <c r="W176" s="19" t="n"/>
      <c r="X176" s="19" t="n"/>
      <c r="Y176" s="19" t="n"/>
      <c r="Z176" s="19" t="n"/>
    </row>
    <row r="177" ht="13.5" customHeight="1" s="844">
      <c r="A177" s="19" t="n"/>
      <c r="B177" s="19" t="n"/>
      <c r="C177" s="23" t="n"/>
      <c r="D177" s="23" t="n"/>
      <c r="E177" s="302" t="n"/>
      <c r="F177" s="23" t="n"/>
      <c r="G177" s="23" t="n"/>
      <c r="H177" s="23" t="n"/>
      <c r="I177" s="23" t="n"/>
      <c r="J177" s="23" t="n"/>
      <c r="K177" s="23" t="n"/>
      <c r="L177" s="19" t="n"/>
      <c r="M177" s="19" t="n"/>
      <c r="N177" s="19" t="n"/>
      <c r="O177" s="19" t="n"/>
      <c r="P177" s="19" t="n"/>
      <c r="Q177" s="19" t="n"/>
      <c r="R177" s="19" t="n"/>
      <c r="S177" s="19" t="n"/>
      <c r="T177" s="19" t="n"/>
      <c r="U177" s="19" t="n"/>
      <c r="V177" s="19" t="n"/>
      <c r="W177" s="19" t="n"/>
      <c r="X177" s="19" t="n"/>
      <c r="Y177" s="19" t="n"/>
      <c r="Z177" s="19" t="n"/>
    </row>
    <row r="178" ht="13.5" customHeight="1" s="844">
      <c r="A178" s="19" t="n"/>
      <c r="B178" s="19" t="n"/>
      <c r="C178" s="23" t="n"/>
      <c r="D178" s="23" t="n"/>
      <c r="E178" s="302" t="n"/>
      <c r="F178" s="23" t="n"/>
      <c r="G178" s="23" t="n"/>
      <c r="H178" s="23" t="n"/>
      <c r="I178" s="23" t="n"/>
      <c r="J178" s="23" t="n"/>
      <c r="K178" s="23" t="n"/>
      <c r="L178" s="19" t="n"/>
      <c r="M178" s="19" t="n"/>
      <c r="N178" s="19" t="n"/>
      <c r="O178" s="19" t="n"/>
      <c r="P178" s="19" t="n"/>
      <c r="Q178" s="19" t="n"/>
      <c r="R178" s="19" t="n"/>
      <c r="S178" s="19" t="n"/>
      <c r="T178" s="19" t="n"/>
      <c r="U178" s="19" t="n"/>
      <c r="V178" s="19" t="n"/>
      <c r="W178" s="19" t="n"/>
      <c r="X178" s="19" t="n"/>
      <c r="Y178" s="19" t="n"/>
      <c r="Z178" s="19" t="n"/>
    </row>
    <row r="179" ht="13.5" customHeight="1" s="844">
      <c r="A179" s="19" t="n"/>
      <c r="B179" s="19" t="n"/>
      <c r="C179" s="23" t="n"/>
      <c r="D179" s="23" t="n"/>
      <c r="E179" s="302" t="n"/>
      <c r="F179" s="23" t="n"/>
      <c r="G179" s="23" t="n"/>
      <c r="H179" s="23" t="n"/>
      <c r="I179" s="23" t="n"/>
      <c r="J179" s="23" t="n"/>
      <c r="K179" s="23" t="n"/>
      <c r="L179" s="19" t="n"/>
      <c r="M179" s="19" t="n"/>
      <c r="N179" s="19" t="n"/>
      <c r="O179" s="19" t="n"/>
      <c r="P179" s="19" t="n"/>
      <c r="Q179" s="19" t="n"/>
      <c r="R179" s="19" t="n"/>
      <c r="S179" s="19" t="n"/>
      <c r="T179" s="19" t="n"/>
      <c r="U179" s="19" t="n"/>
      <c r="V179" s="19" t="n"/>
      <c r="W179" s="19" t="n"/>
      <c r="X179" s="19" t="n"/>
      <c r="Y179" s="19" t="n"/>
      <c r="Z179" s="19" t="n"/>
    </row>
    <row r="180" ht="13.5" customHeight="1" s="844">
      <c r="A180" s="19" t="n"/>
      <c r="B180" s="19" t="n"/>
      <c r="C180" s="23" t="n"/>
      <c r="D180" s="23" t="n"/>
      <c r="E180" s="302" t="n"/>
      <c r="F180" s="23" t="n"/>
      <c r="G180" s="23" t="n"/>
      <c r="H180" s="23" t="n"/>
      <c r="I180" s="23" t="n"/>
      <c r="J180" s="23" t="n"/>
      <c r="K180" s="23" t="n"/>
      <c r="L180" s="19" t="n"/>
      <c r="M180" s="19" t="n"/>
      <c r="N180" s="19" t="n"/>
      <c r="O180" s="19" t="n"/>
      <c r="P180" s="19" t="n"/>
      <c r="Q180" s="19" t="n"/>
      <c r="R180" s="19" t="n"/>
      <c r="S180" s="19" t="n"/>
      <c r="T180" s="19" t="n"/>
      <c r="U180" s="19" t="n"/>
      <c r="V180" s="19" t="n"/>
      <c r="W180" s="19" t="n"/>
      <c r="X180" s="19" t="n"/>
      <c r="Y180" s="19" t="n"/>
      <c r="Z180" s="19" t="n"/>
    </row>
    <row r="181" ht="13.5" customHeight="1" s="844">
      <c r="A181" s="19" t="n"/>
      <c r="B181" s="19" t="n"/>
      <c r="C181" s="23" t="n"/>
      <c r="D181" s="23" t="n"/>
      <c r="E181" s="302" t="n"/>
      <c r="F181" s="23" t="n"/>
      <c r="G181" s="23" t="n"/>
      <c r="H181" s="23" t="n"/>
      <c r="I181" s="23" t="n"/>
      <c r="J181" s="23" t="n"/>
      <c r="K181" s="23" t="n"/>
      <c r="L181" s="19" t="n"/>
      <c r="M181" s="19" t="n"/>
      <c r="N181" s="19" t="n"/>
      <c r="O181" s="19" t="n"/>
      <c r="P181" s="19" t="n"/>
      <c r="Q181" s="19" t="n"/>
      <c r="R181" s="19" t="n"/>
      <c r="S181" s="19" t="n"/>
      <c r="T181" s="19" t="n"/>
      <c r="U181" s="19" t="n"/>
      <c r="V181" s="19" t="n"/>
      <c r="W181" s="19" t="n"/>
      <c r="X181" s="19" t="n"/>
      <c r="Y181" s="19" t="n"/>
      <c r="Z181" s="19" t="n"/>
    </row>
    <row r="182" ht="13.5" customHeight="1" s="844">
      <c r="A182" s="19" t="n"/>
      <c r="B182" s="19" t="n"/>
      <c r="C182" s="23" t="n"/>
      <c r="D182" s="23" t="n"/>
      <c r="E182" s="302" t="n"/>
      <c r="F182" s="23" t="n"/>
      <c r="G182" s="23" t="n"/>
      <c r="H182" s="23" t="n"/>
      <c r="I182" s="23" t="n"/>
      <c r="J182" s="23" t="n"/>
      <c r="K182" s="23" t="n"/>
      <c r="L182" s="19" t="n"/>
      <c r="M182" s="19" t="n"/>
      <c r="N182" s="19" t="n"/>
      <c r="O182" s="19" t="n"/>
      <c r="P182" s="19" t="n"/>
      <c r="Q182" s="19" t="n"/>
      <c r="R182" s="19" t="n"/>
      <c r="S182" s="19" t="n"/>
      <c r="T182" s="19" t="n"/>
      <c r="U182" s="19" t="n"/>
      <c r="V182" s="19" t="n"/>
      <c r="W182" s="19" t="n"/>
      <c r="X182" s="19" t="n"/>
      <c r="Y182" s="19" t="n"/>
      <c r="Z182" s="19" t="n"/>
    </row>
    <row r="183" ht="13.5" customHeight="1" s="844">
      <c r="A183" s="19" t="n"/>
      <c r="B183" s="19" t="n"/>
      <c r="C183" s="23" t="n"/>
      <c r="D183" s="23" t="n"/>
      <c r="E183" s="302" t="n"/>
      <c r="F183" s="23" t="n"/>
      <c r="G183" s="23" t="n"/>
      <c r="H183" s="23" t="n"/>
      <c r="I183" s="23" t="n"/>
      <c r="J183" s="23" t="n"/>
      <c r="K183" s="23" t="n"/>
      <c r="L183" s="19" t="n"/>
      <c r="M183" s="19" t="n"/>
      <c r="N183" s="19" t="n"/>
      <c r="O183" s="19" t="n"/>
      <c r="P183" s="19" t="n"/>
      <c r="Q183" s="19" t="n"/>
      <c r="R183" s="19" t="n"/>
      <c r="S183" s="19" t="n"/>
      <c r="T183" s="19" t="n"/>
      <c r="U183" s="19" t="n"/>
      <c r="V183" s="19" t="n"/>
      <c r="W183" s="19" t="n"/>
      <c r="X183" s="19" t="n"/>
      <c r="Y183" s="19" t="n"/>
      <c r="Z183" s="19" t="n"/>
    </row>
    <row r="184" ht="13.5" customHeight="1" s="844">
      <c r="A184" s="19" t="n"/>
      <c r="B184" s="19" t="n"/>
      <c r="C184" s="23" t="n"/>
      <c r="D184" s="23" t="n"/>
      <c r="E184" s="302" t="n"/>
      <c r="F184" s="23" t="n"/>
      <c r="G184" s="23" t="n"/>
      <c r="H184" s="23" t="n"/>
      <c r="I184" s="23" t="n"/>
      <c r="J184" s="23" t="n"/>
      <c r="K184" s="23" t="n"/>
      <c r="L184" s="19" t="n"/>
      <c r="M184" s="19" t="n"/>
      <c r="N184" s="19" t="n"/>
      <c r="O184" s="19" t="n"/>
      <c r="P184" s="19" t="n"/>
      <c r="Q184" s="19" t="n"/>
      <c r="R184" s="19" t="n"/>
      <c r="S184" s="19" t="n"/>
      <c r="T184" s="19" t="n"/>
      <c r="U184" s="19" t="n"/>
      <c r="V184" s="19" t="n"/>
      <c r="W184" s="19" t="n"/>
      <c r="X184" s="19" t="n"/>
      <c r="Y184" s="19" t="n"/>
      <c r="Z184" s="19" t="n"/>
    </row>
    <row r="185" ht="13.5" customHeight="1" s="844">
      <c r="A185" s="19" t="n"/>
      <c r="B185" s="19" t="n"/>
      <c r="C185" s="23" t="n"/>
      <c r="D185" s="23" t="n"/>
      <c r="E185" s="302" t="n"/>
      <c r="F185" s="23" t="n"/>
      <c r="G185" s="23" t="n"/>
      <c r="H185" s="23" t="n"/>
      <c r="I185" s="23" t="n"/>
      <c r="J185" s="23" t="n"/>
      <c r="K185" s="23" t="n"/>
      <c r="L185" s="19" t="n"/>
      <c r="M185" s="19" t="n"/>
      <c r="N185" s="19" t="n"/>
      <c r="O185" s="19" t="n"/>
      <c r="P185" s="19" t="n"/>
      <c r="Q185" s="19" t="n"/>
      <c r="R185" s="19" t="n"/>
      <c r="S185" s="19" t="n"/>
      <c r="T185" s="19" t="n"/>
      <c r="U185" s="19" t="n"/>
      <c r="V185" s="19" t="n"/>
      <c r="W185" s="19" t="n"/>
      <c r="X185" s="19" t="n"/>
      <c r="Y185" s="19" t="n"/>
      <c r="Z185" s="19" t="n"/>
    </row>
    <row r="186" ht="13.5" customHeight="1" s="844">
      <c r="A186" s="19" t="n"/>
      <c r="B186" s="19" t="n"/>
      <c r="C186" s="23" t="n"/>
      <c r="D186" s="23" t="n"/>
      <c r="E186" s="302" t="n"/>
      <c r="F186" s="23" t="n"/>
      <c r="G186" s="23" t="n"/>
      <c r="H186" s="23" t="n"/>
      <c r="I186" s="23" t="n"/>
      <c r="J186" s="23" t="n"/>
      <c r="K186" s="23" t="n"/>
      <c r="L186" s="19" t="n"/>
      <c r="M186" s="19" t="n"/>
      <c r="N186" s="19" t="n"/>
      <c r="O186" s="19" t="n"/>
      <c r="P186" s="19" t="n"/>
      <c r="Q186" s="19" t="n"/>
      <c r="R186" s="19" t="n"/>
      <c r="S186" s="19" t="n"/>
      <c r="T186" s="19" t="n"/>
      <c r="U186" s="19" t="n"/>
      <c r="V186" s="19" t="n"/>
      <c r="W186" s="19" t="n"/>
      <c r="X186" s="19" t="n"/>
      <c r="Y186" s="19" t="n"/>
      <c r="Z186" s="19" t="n"/>
    </row>
    <row r="187" ht="13.5" customHeight="1" s="844">
      <c r="A187" s="19" t="n"/>
      <c r="B187" s="19" t="n"/>
      <c r="C187" s="23" t="n"/>
      <c r="D187" s="23" t="n"/>
      <c r="E187" s="302" t="n"/>
      <c r="F187" s="23" t="n"/>
      <c r="G187" s="23" t="n"/>
      <c r="H187" s="23" t="n"/>
      <c r="I187" s="23" t="n"/>
      <c r="J187" s="23" t="n"/>
      <c r="K187" s="23" t="n"/>
      <c r="L187" s="19" t="n"/>
      <c r="M187" s="19" t="n"/>
      <c r="N187" s="19" t="n"/>
      <c r="O187" s="19" t="n"/>
      <c r="P187" s="19" t="n"/>
      <c r="Q187" s="19" t="n"/>
      <c r="R187" s="19" t="n"/>
      <c r="S187" s="19" t="n"/>
      <c r="T187" s="19" t="n"/>
      <c r="U187" s="19" t="n"/>
      <c r="V187" s="19" t="n"/>
      <c r="W187" s="19" t="n"/>
      <c r="X187" s="19" t="n"/>
      <c r="Y187" s="19" t="n"/>
      <c r="Z187" s="19" t="n"/>
    </row>
    <row r="188" ht="13.5" customHeight="1" s="844">
      <c r="A188" s="19" t="n"/>
      <c r="B188" s="19" t="n"/>
      <c r="C188" s="23" t="n"/>
      <c r="D188" s="23" t="n"/>
      <c r="E188" s="302" t="n"/>
      <c r="F188" s="23" t="n"/>
      <c r="G188" s="23" t="n"/>
      <c r="H188" s="23" t="n"/>
      <c r="I188" s="23" t="n"/>
      <c r="J188" s="23" t="n"/>
      <c r="K188" s="23" t="n"/>
      <c r="L188" s="19" t="n"/>
      <c r="M188" s="19" t="n"/>
      <c r="N188" s="19" t="n"/>
      <c r="O188" s="19" t="n"/>
      <c r="P188" s="19" t="n"/>
      <c r="Q188" s="19" t="n"/>
      <c r="R188" s="19" t="n"/>
      <c r="S188" s="19" t="n"/>
      <c r="T188" s="19" t="n"/>
      <c r="U188" s="19" t="n"/>
      <c r="V188" s="19" t="n"/>
      <c r="W188" s="19" t="n"/>
      <c r="X188" s="19" t="n"/>
      <c r="Y188" s="19" t="n"/>
      <c r="Z188" s="19" t="n"/>
    </row>
    <row r="189" ht="13.5" customHeight="1" s="844">
      <c r="A189" s="19" t="n"/>
      <c r="B189" s="19" t="n"/>
      <c r="C189" s="23" t="n"/>
      <c r="D189" s="23" t="n"/>
      <c r="E189" s="302" t="n"/>
      <c r="F189" s="23" t="n"/>
      <c r="G189" s="23" t="n"/>
      <c r="H189" s="23" t="n"/>
      <c r="I189" s="23" t="n"/>
      <c r="J189" s="23" t="n"/>
      <c r="K189" s="23" t="n"/>
      <c r="L189" s="19" t="n"/>
      <c r="M189" s="19" t="n"/>
      <c r="N189" s="19" t="n"/>
      <c r="O189" s="19" t="n"/>
      <c r="P189" s="19" t="n"/>
      <c r="Q189" s="19" t="n"/>
      <c r="R189" s="19" t="n"/>
      <c r="S189" s="19" t="n"/>
      <c r="T189" s="19" t="n"/>
      <c r="U189" s="19" t="n"/>
      <c r="V189" s="19" t="n"/>
      <c r="W189" s="19" t="n"/>
      <c r="X189" s="19" t="n"/>
      <c r="Y189" s="19" t="n"/>
      <c r="Z189" s="19" t="n"/>
    </row>
    <row r="190" ht="13.5" customHeight="1" s="844">
      <c r="A190" s="19" t="n"/>
      <c r="B190" s="19" t="n"/>
      <c r="C190" s="23" t="n"/>
      <c r="D190" s="23" t="n"/>
      <c r="E190" s="302" t="n"/>
      <c r="F190" s="23" t="n"/>
      <c r="G190" s="23" t="n"/>
      <c r="H190" s="23" t="n"/>
      <c r="I190" s="23" t="n"/>
      <c r="J190" s="23" t="n"/>
      <c r="K190" s="23" t="n"/>
      <c r="L190" s="19" t="n"/>
      <c r="M190" s="19" t="n"/>
      <c r="N190" s="19" t="n"/>
      <c r="O190" s="19" t="n"/>
      <c r="P190" s="19" t="n"/>
      <c r="Q190" s="19" t="n"/>
      <c r="R190" s="19" t="n"/>
      <c r="S190" s="19" t="n"/>
      <c r="T190" s="19" t="n"/>
      <c r="U190" s="19" t="n"/>
      <c r="V190" s="19" t="n"/>
      <c r="W190" s="19" t="n"/>
      <c r="X190" s="19" t="n"/>
      <c r="Y190" s="19" t="n"/>
      <c r="Z190" s="19" t="n"/>
    </row>
    <row r="191" ht="13.5" customHeight="1" s="844">
      <c r="A191" s="19" t="n"/>
      <c r="B191" s="19" t="n"/>
      <c r="C191" s="23" t="n"/>
      <c r="D191" s="23" t="n"/>
      <c r="E191" s="302" t="n"/>
      <c r="F191" s="23" t="n"/>
      <c r="G191" s="23" t="n"/>
      <c r="H191" s="23" t="n"/>
      <c r="I191" s="23" t="n"/>
      <c r="J191" s="23" t="n"/>
      <c r="K191" s="23" t="n"/>
      <c r="L191" s="19" t="n"/>
      <c r="M191" s="19" t="n"/>
      <c r="N191" s="19" t="n"/>
      <c r="O191" s="19" t="n"/>
      <c r="P191" s="19" t="n"/>
      <c r="Q191" s="19" t="n"/>
      <c r="R191" s="19" t="n"/>
      <c r="S191" s="19" t="n"/>
      <c r="T191" s="19" t="n"/>
      <c r="U191" s="19" t="n"/>
      <c r="V191" s="19" t="n"/>
      <c r="W191" s="19" t="n"/>
      <c r="X191" s="19" t="n"/>
      <c r="Y191" s="19" t="n"/>
      <c r="Z191" s="19" t="n"/>
    </row>
    <row r="192" ht="13.5" customHeight="1" s="844">
      <c r="A192" s="19" t="n"/>
      <c r="B192" s="19" t="n"/>
      <c r="C192" s="23" t="n"/>
      <c r="D192" s="23" t="n"/>
      <c r="E192" s="302" t="n"/>
      <c r="F192" s="23" t="n"/>
      <c r="G192" s="23" t="n"/>
      <c r="H192" s="23" t="n"/>
      <c r="I192" s="23" t="n"/>
      <c r="J192" s="23" t="n"/>
      <c r="K192" s="23" t="n"/>
      <c r="L192" s="19" t="n"/>
      <c r="M192" s="19" t="n"/>
      <c r="N192" s="19" t="n"/>
      <c r="O192" s="19" t="n"/>
      <c r="P192" s="19" t="n"/>
      <c r="Q192" s="19" t="n"/>
      <c r="R192" s="19" t="n"/>
      <c r="S192" s="19" t="n"/>
      <c r="T192" s="19" t="n"/>
      <c r="U192" s="19" t="n"/>
      <c r="V192" s="19" t="n"/>
      <c r="W192" s="19" t="n"/>
      <c r="X192" s="19" t="n"/>
      <c r="Y192" s="19" t="n"/>
      <c r="Z192" s="19" t="n"/>
    </row>
    <row r="193" ht="13.5" customHeight="1" s="844">
      <c r="A193" s="19" t="n"/>
      <c r="B193" s="19" t="n"/>
      <c r="C193" s="23" t="n"/>
      <c r="D193" s="23" t="n"/>
      <c r="E193" s="302" t="n"/>
      <c r="F193" s="23" t="n"/>
      <c r="G193" s="23" t="n"/>
      <c r="H193" s="23" t="n"/>
      <c r="I193" s="23" t="n"/>
      <c r="J193" s="23" t="n"/>
      <c r="K193" s="23" t="n"/>
      <c r="L193" s="19" t="n"/>
      <c r="M193" s="19" t="n"/>
      <c r="N193" s="19" t="n"/>
      <c r="O193" s="19" t="n"/>
      <c r="P193" s="19" t="n"/>
      <c r="Q193" s="19" t="n"/>
      <c r="R193" s="19" t="n"/>
      <c r="S193" s="19" t="n"/>
      <c r="T193" s="19" t="n"/>
      <c r="U193" s="19" t="n"/>
      <c r="V193" s="19" t="n"/>
      <c r="W193" s="19" t="n"/>
      <c r="X193" s="19" t="n"/>
      <c r="Y193" s="19" t="n"/>
      <c r="Z193" s="19" t="n"/>
    </row>
    <row r="194" ht="13.5" customHeight="1" s="844">
      <c r="A194" s="19" t="n"/>
      <c r="B194" s="19" t="n"/>
      <c r="C194" s="23" t="n"/>
      <c r="D194" s="23" t="n"/>
      <c r="E194" s="302" t="n"/>
      <c r="F194" s="23" t="n"/>
      <c r="G194" s="23" t="n"/>
      <c r="H194" s="23" t="n"/>
      <c r="I194" s="23" t="n"/>
      <c r="J194" s="23" t="n"/>
      <c r="K194" s="23" t="n"/>
      <c r="L194" s="19" t="n"/>
      <c r="M194" s="19" t="n"/>
      <c r="N194" s="19" t="n"/>
      <c r="O194" s="19" t="n"/>
      <c r="P194" s="19" t="n"/>
      <c r="Q194" s="19" t="n"/>
      <c r="R194" s="19" t="n"/>
      <c r="S194" s="19" t="n"/>
      <c r="T194" s="19" t="n"/>
      <c r="U194" s="19" t="n"/>
      <c r="V194" s="19" t="n"/>
      <c r="W194" s="19" t="n"/>
      <c r="X194" s="19" t="n"/>
      <c r="Y194" s="19" t="n"/>
      <c r="Z194" s="19" t="n"/>
    </row>
    <row r="195" ht="13.5" customHeight="1" s="844">
      <c r="A195" s="19" t="n"/>
      <c r="B195" s="19" t="n"/>
      <c r="C195" s="23" t="n"/>
      <c r="D195" s="23" t="n"/>
      <c r="E195" s="302" t="n"/>
      <c r="F195" s="23" t="n"/>
      <c r="G195" s="23" t="n"/>
      <c r="H195" s="23" t="n"/>
      <c r="I195" s="23" t="n"/>
      <c r="J195" s="23" t="n"/>
      <c r="K195" s="23" t="n"/>
      <c r="L195" s="19" t="n"/>
      <c r="M195" s="19" t="n"/>
      <c r="N195" s="19" t="n"/>
      <c r="O195" s="19" t="n"/>
      <c r="P195" s="19" t="n"/>
      <c r="Q195" s="19" t="n"/>
      <c r="R195" s="19" t="n"/>
      <c r="S195" s="19" t="n"/>
      <c r="T195" s="19" t="n"/>
      <c r="U195" s="19" t="n"/>
      <c r="V195" s="19" t="n"/>
      <c r="W195" s="19" t="n"/>
      <c r="X195" s="19" t="n"/>
      <c r="Y195" s="19" t="n"/>
      <c r="Z195" s="19" t="n"/>
    </row>
    <row r="196" ht="13.5" customHeight="1" s="844">
      <c r="A196" s="19" t="n"/>
      <c r="B196" s="19" t="n"/>
      <c r="C196" s="23" t="n"/>
      <c r="D196" s="23" t="n"/>
      <c r="E196" s="302" t="n"/>
      <c r="F196" s="23" t="n"/>
      <c r="G196" s="23" t="n"/>
      <c r="H196" s="23" t="n"/>
      <c r="I196" s="23" t="n"/>
      <c r="J196" s="23" t="n"/>
      <c r="K196" s="23" t="n"/>
      <c r="L196" s="19" t="n"/>
      <c r="M196" s="19" t="n"/>
      <c r="N196" s="19" t="n"/>
      <c r="O196" s="19" t="n"/>
      <c r="P196" s="19" t="n"/>
      <c r="Q196" s="19" t="n"/>
      <c r="R196" s="19" t="n"/>
      <c r="S196" s="19" t="n"/>
      <c r="T196" s="19" t="n"/>
      <c r="U196" s="19" t="n"/>
      <c r="V196" s="19" t="n"/>
      <c r="W196" s="19" t="n"/>
      <c r="X196" s="19" t="n"/>
      <c r="Y196" s="19" t="n"/>
      <c r="Z196" s="19" t="n"/>
    </row>
    <row r="197" ht="13.5" customHeight="1" s="844">
      <c r="A197" s="19" t="n"/>
      <c r="B197" s="19" t="n"/>
      <c r="C197" s="23" t="n"/>
      <c r="D197" s="23" t="n"/>
      <c r="E197" s="302" t="n"/>
      <c r="F197" s="23" t="n"/>
      <c r="G197" s="23" t="n"/>
      <c r="H197" s="23" t="n"/>
      <c r="I197" s="23" t="n"/>
      <c r="J197" s="23" t="n"/>
      <c r="K197" s="23" t="n"/>
      <c r="L197" s="19" t="n"/>
      <c r="M197" s="19" t="n"/>
      <c r="N197" s="19" t="n"/>
      <c r="O197" s="19" t="n"/>
      <c r="P197" s="19" t="n"/>
      <c r="Q197" s="19" t="n"/>
      <c r="R197" s="19" t="n"/>
      <c r="S197" s="19" t="n"/>
      <c r="T197" s="19" t="n"/>
      <c r="U197" s="19" t="n"/>
      <c r="V197" s="19" t="n"/>
      <c r="W197" s="19" t="n"/>
      <c r="X197" s="19" t="n"/>
      <c r="Y197" s="19" t="n"/>
      <c r="Z197" s="19" t="n"/>
    </row>
    <row r="198" ht="13.5" customHeight="1" s="844">
      <c r="A198" s="19" t="n"/>
      <c r="B198" s="19" t="n"/>
      <c r="C198" s="23" t="n"/>
      <c r="D198" s="23" t="n"/>
      <c r="E198" s="302" t="n"/>
      <c r="F198" s="23" t="n"/>
      <c r="G198" s="23" t="n"/>
      <c r="H198" s="23" t="n"/>
      <c r="I198" s="23" t="n"/>
      <c r="J198" s="23" t="n"/>
      <c r="K198" s="23" t="n"/>
      <c r="L198" s="19" t="n"/>
      <c r="M198" s="19" t="n"/>
      <c r="N198" s="19" t="n"/>
      <c r="O198" s="19" t="n"/>
      <c r="P198" s="19" t="n"/>
      <c r="Q198" s="19" t="n"/>
      <c r="R198" s="19" t="n"/>
      <c r="S198" s="19" t="n"/>
      <c r="T198" s="19" t="n"/>
      <c r="U198" s="19" t="n"/>
      <c r="V198" s="19" t="n"/>
      <c r="W198" s="19" t="n"/>
      <c r="X198" s="19" t="n"/>
      <c r="Y198" s="19" t="n"/>
      <c r="Z198" s="19" t="n"/>
    </row>
    <row r="199" ht="13.5" customHeight="1" s="844">
      <c r="A199" s="19" t="n"/>
      <c r="B199" s="19" t="n"/>
      <c r="C199" s="23" t="n"/>
      <c r="D199" s="23" t="n"/>
      <c r="E199" s="302" t="n"/>
      <c r="F199" s="23" t="n"/>
      <c r="G199" s="23" t="n"/>
      <c r="H199" s="23" t="n"/>
      <c r="I199" s="23" t="n"/>
      <c r="J199" s="23" t="n"/>
      <c r="K199" s="23" t="n"/>
      <c r="L199" s="19" t="n"/>
      <c r="M199" s="19" t="n"/>
      <c r="N199" s="19" t="n"/>
      <c r="O199" s="19" t="n"/>
      <c r="P199" s="19" t="n"/>
      <c r="Q199" s="19" t="n"/>
      <c r="R199" s="19" t="n"/>
      <c r="S199" s="19" t="n"/>
      <c r="T199" s="19" t="n"/>
      <c r="U199" s="19" t="n"/>
      <c r="V199" s="19" t="n"/>
      <c r="W199" s="19" t="n"/>
      <c r="X199" s="19" t="n"/>
      <c r="Y199" s="19" t="n"/>
      <c r="Z199" s="19" t="n"/>
    </row>
    <row r="200" ht="13.5" customHeight="1" s="844">
      <c r="A200" s="19" t="n"/>
      <c r="B200" s="19" t="n"/>
      <c r="C200" s="23" t="n"/>
      <c r="D200" s="23" t="n"/>
      <c r="E200" s="302" t="n"/>
      <c r="F200" s="23" t="n"/>
      <c r="G200" s="23" t="n"/>
      <c r="H200" s="23" t="n"/>
      <c r="I200" s="23" t="n"/>
      <c r="J200" s="23" t="n"/>
      <c r="K200" s="23" t="n"/>
      <c r="L200" s="19" t="n"/>
      <c r="M200" s="19" t="n"/>
      <c r="N200" s="19" t="n"/>
      <c r="O200" s="19" t="n"/>
      <c r="P200" s="19" t="n"/>
      <c r="Q200" s="19" t="n"/>
      <c r="R200" s="19" t="n"/>
      <c r="S200" s="19" t="n"/>
      <c r="T200" s="19" t="n"/>
      <c r="U200" s="19" t="n"/>
      <c r="V200" s="19" t="n"/>
      <c r="W200" s="19" t="n"/>
      <c r="X200" s="19" t="n"/>
      <c r="Y200" s="19" t="n"/>
      <c r="Z200" s="19" t="n"/>
    </row>
    <row r="201" ht="13.5" customHeight="1" s="844">
      <c r="A201" s="19" t="n"/>
      <c r="B201" s="19" t="n"/>
      <c r="C201" s="23" t="n"/>
      <c r="D201" s="23" t="n"/>
      <c r="E201" s="302" t="n"/>
      <c r="F201" s="23" t="n"/>
      <c r="G201" s="23" t="n"/>
      <c r="H201" s="23" t="n"/>
      <c r="I201" s="23" t="n"/>
      <c r="J201" s="23" t="n"/>
      <c r="K201" s="23" t="n"/>
      <c r="L201" s="19" t="n"/>
      <c r="M201" s="19" t="n"/>
      <c r="N201" s="19" t="n"/>
      <c r="O201" s="19" t="n"/>
      <c r="P201" s="19" t="n"/>
      <c r="Q201" s="19" t="n"/>
      <c r="R201" s="19" t="n"/>
      <c r="S201" s="19" t="n"/>
      <c r="T201" s="19" t="n"/>
      <c r="U201" s="19" t="n"/>
      <c r="V201" s="19" t="n"/>
      <c r="W201" s="19" t="n"/>
      <c r="X201" s="19" t="n"/>
      <c r="Y201" s="19" t="n"/>
      <c r="Z201" s="19" t="n"/>
    </row>
    <row r="202" ht="13.5" customHeight="1" s="844">
      <c r="A202" s="19" t="n"/>
      <c r="B202" s="19" t="n"/>
      <c r="C202" s="23" t="n"/>
      <c r="D202" s="23" t="n"/>
      <c r="E202" s="302" t="n"/>
      <c r="F202" s="23" t="n"/>
      <c r="G202" s="23" t="n"/>
      <c r="H202" s="23" t="n"/>
      <c r="I202" s="23" t="n"/>
      <c r="J202" s="23" t="n"/>
      <c r="K202" s="23" t="n"/>
      <c r="L202" s="19" t="n"/>
      <c r="M202" s="19" t="n"/>
      <c r="N202" s="19" t="n"/>
      <c r="O202" s="19" t="n"/>
      <c r="P202" s="19" t="n"/>
      <c r="Q202" s="19" t="n"/>
      <c r="R202" s="19" t="n"/>
      <c r="S202" s="19" t="n"/>
      <c r="T202" s="19" t="n"/>
      <c r="U202" s="19" t="n"/>
      <c r="V202" s="19" t="n"/>
      <c r="W202" s="19" t="n"/>
      <c r="X202" s="19" t="n"/>
      <c r="Y202" s="19" t="n"/>
      <c r="Z202" s="19" t="n"/>
    </row>
    <row r="203" ht="13.5" customHeight="1" s="844">
      <c r="A203" s="19" t="n"/>
      <c r="B203" s="19" t="n"/>
      <c r="C203" s="23" t="n"/>
      <c r="D203" s="23" t="n"/>
      <c r="E203" s="302" t="n"/>
      <c r="F203" s="23" t="n"/>
      <c r="G203" s="23" t="n"/>
      <c r="H203" s="23" t="n"/>
      <c r="I203" s="23" t="n"/>
      <c r="J203" s="23" t="n"/>
      <c r="K203" s="23" t="n"/>
      <c r="L203" s="19" t="n"/>
      <c r="M203" s="19" t="n"/>
      <c r="N203" s="19" t="n"/>
      <c r="O203" s="19" t="n"/>
      <c r="P203" s="19" t="n"/>
      <c r="Q203" s="19" t="n"/>
      <c r="R203" s="19" t="n"/>
      <c r="S203" s="19" t="n"/>
      <c r="T203" s="19" t="n"/>
      <c r="U203" s="19" t="n"/>
      <c r="V203" s="19" t="n"/>
      <c r="W203" s="19" t="n"/>
      <c r="X203" s="19" t="n"/>
      <c r="Y203" s="19" t="n"/>
      <c r="Z203" s="19" t="n"/>
    </row>
    <row r="204" ht="13.5" customHeight="1" s="844">
      <c r="A204" s="19" t="n"/>
      <c r="B204" s="19" t="n"/>
      <c r="C204" s="23" t="n"/>
      <c r="D204" s="23" t="n"/>
      <c r="E204" s="302" t="n"/>
      <c r="F204" s="23" t="n"/>
      <c r="G204" s="23" t="n"/>
      <c r="H204" s="23" t="n"/>
      <c r="I204" s="23" t="n"/>
      <c r="J204" s="23" t="n"/>
      <c r="K204" s="23" t="n"/>
      <c r="L204" s="19" t="n"/>
      <c r="M204" s="19" t="n"/>
      <c r="N204" s="19" t="n"/>
      <c r="O204" s="19" t="n"/>
      <c r="P204" s="19" t="n"/>
      <c r="Q204" s="19" t="n"/>
      <c r="R204" s="19" t="n"/>
      <c r="S204" s="19" t="n"/>
      <c r="T204" s="19" t="n"/>
      <c r="U204" s="19" t="n"/>
      <c r="V204" s="19" t="n"/>
      <c r="W204" s="19" t="n"/>
      <c r="X204" s="19" t="n"/>
      <c r="Y204" s="19" t="n"/>
      <c r="Z204" s="19" t="n"/>
    </row>
    <row r="205" ht="13.5" customHeight="1" s="844">
      <c r="A205" s="19" t="n"/>
      <c r="B205" s="19" t="n"/>
      <c r="C205" s="23" t="n"/>
      <c r="D205" s="23" t="n"/>
      <c r="E205" s="302" t="n"/>
      <c r="F205" s="23" t="n"/>
      <c r="G205" s="23" t="n"/>
      <c r="H205" s="23" t="n"/>
      <c r="I205" s="23" t="n"/>
      <c r="J205" s="23" t="n"/>
      <c r="K205" s="23" t="n"/>
      <c r="L205" s="19" t="n"/>
      <c r="M205" s="19" t="n"/>
      <c r="N205" s="19" t="n"/>
      <c r="O205" s="19" t="n"/>
      <c r="P205" s="19" t="n"/>
      <c r="Q205" s="19" t="n"/>
      <c r="R205" s="19" t="n"/>
      <c r="S205" s="19" t="n"/>
      <c r="T205" s="19" t="n"/>
      <c r="U205" s="19" t="n"/>
      <c r="V205" s="19" t="n"/>
      <c r="W205" s="19" t="n"/>
      <c r="X205" s="19" t="n"/>
      <c r="Y205" s="19" t="n"/>
      <c r="Z205" s="19" t="n"/>
    </row>
    <row r="206" ht="13.5" customHeight="1" s="844">
      <c r="A206" s="19" t="n"/>
      <c r="B206" s="19" t="n"/>
      <c r="C206" s="23" t="n"/>
      <c r="D206" s="23" t="n"/>
      <c r="E206" s="302" t="n"/>
      <c r="F206" s="23" t="n"/>
      <c r="G206" s="23" t="n"/>
      <c r="H206" s="23" t="n"/>
      <c r="I206" s="23" t="n"/>
      <c r="J206" s="23" t="n"/>
      <c r="K206" s="23" t="n"/>
      <c r="L206" s="19" t="n"/>
      <c r="M206" s="19" t="n"/>
      <c r="N206" s="19" t="n"/>
      <c r="O206" s="19" t="n"/>
      <c r="P206" s="19" t="n"/>
      <c r="Q206" s="19" t="n"/>
      <c r="R206" s="19" t="n"/>
      <c r="S206" s="19" t="n"/>
      <c r="T206" s="19" t="n"/>
      <c r="U206" s="19" t="n"/>
      <c r="V206" s="19" t="n"/>
      <c r="W206" s="19" t="n"/>
      <c r="X206" s="19" t="n"/>
      <c r="Y206" s="19" t="n"/>
      <c r="Z206" s="19" t="n"/>
    </row>
    <row r="207" ht="13.5" customHeight="1" s="844">
      <c r="A207" s="19" t="n"/>
      <c r="B207" s="19" t="n"/>
      <c r="C207" s="23" t="n"/>
      <c r="D207" s="23" t="n"/>
      <c r="E207" s="302" t="n"/>
      <c r="F207" s="23" t="n"/>
      <c r="G207" s="23" t="n"/>
      <c r="H207" s="23" t="n"/>
      <c r="I207" s="23" t="n"/>
      <c r="J207" s="23" t="n"/>
      <c r="K207" s="23" t="n"/>
      <c r="L207" s="19" t="n"/>
      <c r="M207" s="19" t="n"/>
      <c r="N207" s="19" t="n"/>
      <c r="O207" s="19" t="n"/>
      <c r="P207" s="19" t="n"/>
      <c r="Q207" s="19" t="n"/>
      <c r="R207" s="19" t="n"/>
      <c r="S207" s="19" t="n"/>
      <c r="T207" s="19" t="n"/>
      <c r="U207" s="19" t="n"/>
      <c r="V207" s="19" t="n"/>
      <c r="W207" s="19" t="n"/>
      <c r="X207" s="19" t="n"/>
      <c r="Y207" s="19" t="n"/>
      <c r="Z207" s="19" t="n"/>
    </row>
    <row r="208" ht="13.5" customHeight="1" s="844">
      <c r="A208" s="19" t="n"/>
      <c r="B208" s="19" t="n"/>
      <c r="C208" s="23" t="n"/>
      <c r="D208" s="23" t="n"/>
      <c r="E208" s="302" t="n"/>
      <c r="F208" s="23" t="n"/>
      <c r="G208" s="23" t="n"/>
      <c r="H208" s="23" t="n"/>
      <c r="I208" s="23" t="n"/>
      <c r="J208" s="23" t="n"/>
      <c r="K208" s="23" t="n"/>
      <c r="L208" s="19" t="n"/>
      <c r="M208" s="19" t="n"/>
      <c r="N208" s="19" t="n"/>
      <c r="O208" s="19" t="n"/>
      <c r="P208" s="19" t="n"/>
      <c r="Q208" s="19" t="n"/>
      <c r="R208" s="19" t="n"/>
      <c r="S208" s="19" t="n"/>
      <c r="T208" s="19" t="n"/>
      <c r="U208" s="19" t="n"/>
      <c r="V208" s="19" t="n"/>
      <c r="W208" s="19" t="n"/>
      <c r="X208" s="19" t="n"/>
      <c r="Y208" s="19" t="n"/>
      <c r="Z208" s="19" t="n"/>
    </row>
    <row r="209" ht="13.5" customHeight="1" s="844">
      <c r="A209" s="19" t="n"/>
      <c r="B209" s="19" t="n"/>
      <c r="C209" s="23" t="n"/>
      <c r="D209" s="23" t="n"/>
      <c r="E209" s="302" t="n"/>
      <c r="F209" s="23" t="n"/>
      <c r="G209" s="23" t="n"/>
      <c r="H209" s="23" t="n"/>
      <c r="I209" s="23" t="n"/>
      <c r="J209" s="23" t="n"/>
      <c r="K209" s="23" t="n"/>
      <c r="L209" s="19" t="n"/>
      <c r="M209" s="19" t="n"/>
      <c r="N209" s="19" t="n"/>
      <c r="O209" s="19" t="n"/>
      <c r="P209" s="19" t="n"/>
      <c r="Q209" s="19" t="n"/>
      <c r="R209" s="19" t="n"/>
      <c r="S209" s="19" t="n"/>
      <c r="T209" s="19" t="n"/>
      <c r="U209" s="19" t="n"/>
      <c r="V209" s="19" t="n"/>
      <c r="W209" s="19" t="n"/>
      <c r="X209" s="19" t="n"/>
      <c r="Y209" s="19" t="n"/>
      <c r="Z209" s="19" t="n"/>
    </row>
    <row r="210" ht="13.5" customHeight="1" s="844">
      <c r="A210" s="19" t="n"/>
      <c r="B210" s="19" t="n"/>
      <c r="C210" s="23" t="n"/>
      <c r="D210" s="23" t="n"/>
      <c r="E210" s="302" t="n"/>
      <c r="F210" s="23" t="n"/>
      <c r="G210" s="23" t="n"/>
      <c r="H210" s="23" t="n"/>
      <c r="I210" s="23" t="n"/>
      <c r="J210" s="23" t="n"/>
      <c r="K210" s="23" t="n"/>
      <c r="L210" s="19" t="n"/>
      <c r="M210" s="19" t="n"/>
      <c r="N210" s="19" t="n"/>
      <c r="O210" s="19" t="n"/>
      <c r="P210" s="19" t="n"/>
      <c r="Q210" s="19" t="n"/>
      <c r="R210" s="19" t="n"/>
      <c r="S210" s="19" t="n"/>
      <c r="T210" s="19" t="n"/>
      <c r="U210" s="19" t="n"/>
      <c r="V210" s="19" t="n"/>
      <c r="W210" s="19" t="n"/>
      <c r="X210" s="19" t="n"/>
      <c r="Y210" s="19" t="n"/>
      <c r="Z210" s="19" t="n"/>
    </row>
    <row r="211" ht="13.5" customHeight="1" s="844">
      <c r="A211" s="19" t="n"/>
      <c r="B211" s="19" t="n"/>
      <c r="C211" s="23" t="n"/>
      <c r="D211" s="23" t="n"/>
      <c r="E211" s="302" t="n"/>
      <c r="F211" s="23" t="n"/>
      <c r="G211" s="23" t="n"/>
      <c r="H211" s="23" t="n"/>
      <c r="I211" s="23" t="n"/>
      <c r="J211" s="23" t="n"/>
      <c r="K211" s="23" t="n"/>
      <c r="L211" s="19" t="n"/>
      <c r="M211" s="19" t="n"/>
      <c r="N211" s="19" t="n"/>
      <c r="O211" s="19" t="n"/>
      <c r="P211" s="19" t="n"/>
      <c r="Q211" s="19" t="n"/>
      <c r="R211" s="19" t="n"/>
      <c r="S211" s="19" t="n"/>
      <c r="T211" s="19" t="n"/>
      <c r="U211" s="19" t="n"/>
      <c r="V211" s="19" t="n"/>
      <c r="W211" s="19" t="n"/>
      <c r="X211" s="19" t="n"/>
      <c r="Y211" s="19" t="n"/>
      <c r="Z211" s="19" t="n"/>
    </row>
    <row r="212" ht="13.5" customHeight="1" s="844">
      <c r="A212" s="19" t="n"/>
      <c r="B212" s="19" t="n"/>
      <c r="C212" s="23" t="n"/>
      <c r="D212" s="23" t="n"/>
      <c r="E212" s="302" t="n"/>
      <c r="F212" s="23" t="n"/>
      <c r="G212" s="23" t="n"/>
      <c r="H212" s="23" t="n"/>
      <c r="I212" s="23" t="n"/>
      <c r="J212" s="23" t="n"/>
      <c r="K212" s="23" t="n"/>
      <c r="L212" s="19" t="n"/>
      <c r="M212" s="19" t="n"/>
      <c r="N212" s="19" t="n"/>
      <c r="O212" s="19" t="n"/>
      <c r="P212" s="19" t="n"/>
      <c r="Q212" s="19" t="n"/>
      <c r="R212" s="19" t="n"/>
      <c r="S212" s="19" t="n"/>
      <c r="T212" s="19" t="n"/>
      <c r="U212" s="19" t="n"/>
      <c r="V212" s="19" t="n"/>
      <c r="W212" s="19" t="n"/>
      <c r="X212" s="19" t="n"/>
      <c r="Y212" s="19" t="n"/>
      <c r="Z212" s="19" t="n"/>
    </row>
    <row r="213" ht="13.5" customHeight="1" s="844">
      <c r="A213" s="19" t="n"/>
      <c r="B213" s="19" t="n"/>
      <c r="C213" s="23" t="n"/>
      <c r="D213" s="23" t="n"/>
      <c r="E213" s="302" t="n"/>
      <c r="F213" s="23" t="n"/>
      <c r="G213" s="23" t="n"/>
      <c r="H213" s="23" t="n"/>
      <c r="I213" s="23" t="n"/>
      <c r="J213" s="23" t="n"/>
      <c r="K213" s="23" t="n"/>
      <c r="L213" s="19" t="n"/>
      <c r="M213" s="19" t="n"/>
      <c r="N213" s="19" t="n"/>
      <c r="O213" s="19" t="n"/>
      <c r="P213" s="19" t="n"/>
      <c r="Q213" s="19" t="n"/>
      <c r="R213" s="19" t="n"/>
      <c r="S213" s="19" t="n"/>
      <c r="T213" s="19" t="n"/>
      <c r="U213" s="19" t="n"/>
      <c r="V213" s="19" t="n"/>
      <c r="W213" s="19" t="n"/>
      <c r="X213" s="19" t="n"/>
      <c r="Y213" s="19" t="n"/>
      <c r="Z213" s="19" t="n"/>
    </row>
    <row r="214" ht="13.5" customHeight="1" s="844">
      <c r="A214" s="19" t="n"/>
      <c r="B214" s="19" t="n"/>
      <c r="C214" s="23" t="n"/>
      <c r="D214" s="23" t="n"/>
      <c r="E214" s="302" t="n"/>
      <c r="F214" s="23" t="n"/>
      <c r="G214" s="23" t="n"/>
      <c r="H214" s="23" t="n"/>
      <c r="I214" s="23" t="n"/>
      <c r="J214" s="23" t="n"/>
      <c r="K214" s="23" t="n"/>
      <c r="L214" s="19" t="n"/>
      <c r="M214" s="19" t="n"/>
      <c r="N214" s="19" t="n"/>
      <c r="O214" s="19" t="n"/>
      <c r="P214" s="19" t="n"/>
      <c r="Q214" s="19" t="n"/>
      <c r="R214" s="19" t="n"/>
      <c r="S214" s="19" t="n"/>
      <c r="T214" s="19" t="n"/>
      <c r="U214" s="19" t="n"/>
      <c r="V214" s="19" t="n"/>
      <c r="W214" s="19" t="n"/>
      <c r="X214" s="19" t="n"/>
      <c r="Y214" s="19" t="n"/>
      <c r="Z214" s="19" t="n"/>
    </row>
    <row r="215" ht="13.5" customHeight="1" s="844">
      <c r="A215" s="19" t="n"/>
      <c r="B215" s="19" t="n"/>
      <c r="C215" s="23" t="n"/>
      <c r="D215" s="23" t="n"/>
      <c r="E215" s="302" t="n"/>
      <c r="F215" s="23" t="n"/>
      <c r="G215" s="23" t="n"/>
      <c r="H215" s="23" t="n"/>
      <c r="I215" s="23" t="n"/>
      <c r="J215" s="23" t="n"/>
      <c r="K215" s="23" t="n"/>
      <c r="L215" s="19" t="n"/>
      <c r="M215" s="19" t="n"/>
      <c r="N215" s="19" t="n"/>
      <c r="O215" s="19" t="n"/>
      <c r="P215" s="19" t="n"/>
      <c r="Q215" s="19" t="n"/>
      <c r="R215" s="19" t="n"/>
      <c r="S215" s="19" t="n"/>
      <c r="T215" s="19" t="n"/>
      <c r="U215" s="19" t="n"/>
      <c r="V215" s="19" t="n"/>
      <c r="W215" s="19" t="n"/>
      <c r="X215" s="19" t="n"/>
      <c r="Y215" s="19" t="n"/>
      <c r="Z215" s="19" t="n"/>
    </row>
    <row r="216" ht="13.5" customHeight="1" s="844">
      <c r="A216" s="19" t="n"/>
      <c r="B216" s="19" t="n"/>
      <c r="C216" s="23" t="n"/>
      <c r="D216" s="23" t="n"/>
      <c r="E216" s="302" t="n"/>
      <c r="F216" s="23" t="n"/>
      <c r="G216" s="23" t="n"/>
      <c r="H216" s="23" t="n"/>
      <c r="I216" s="23" t="n"/>
      <c r="J216" s="23" t="n"/>
      <c r="K216" s="23" t="n"/>
      <c r="L216" s="19" t="n"/>
      <c r="M216" s="19" t="n"/>
      <c r="N216" s="19" t="n"/>
      <c r="O216" s="19" t="n"/>
      <c r="P216" s="19" t="n"/>
      <c r="Q216" s="19" t="n"/>
      <c r="R216" s="19" t="n"/>
      <c r="S216" s="19" t="n"/>
      <c r="T216" s="19" t="n"/>
      <c r="U216" s="19" t="n"/>
      <c r="V216" s="19" t="n"/>
      <c r="W216" s="19" t="n"/>
      <c r="X216" s="19" t="n"/>
      <c r="Y216" s="19" t="n"/>
      <c r="Z216" s="19" t="n"/>
    </row>
    <row r="217" ht="13.5" customHeight="1" s="844">
      <c r="A217" s="19" t="n"/>
      <c r="B217" s="19" t="n"/>
      <c r="C217" s="23" t="n"/>
      <c r="D217" s="23" t="n"/>
      <c r="E217" s="302" t="n"/>
      <c r="F217" s="23" t="n"/>
      <c r="G217" s="23" t="n"/>
      <c r="H217" s="23" t="n"/>
      <c r="I217" s="23" t="n"/>
      <c r="J217" s="23" t="n"/>
      <c r="K217" s="23" t="n"/>
      <c r="L217" s="19" t="n"/>
      <c r="M217" s="19" t="n"/>
      <c r="N217" s="19" t="n"/>
      <c r="O217" s="19" t="n"/>
      <c r="P217" s="19" t="n"/>
      <c r="Q217" s="19" t="n"/>
      <c r="R217" s="19" t="n"/>
      <c r="S217" s="19" t="n"/>
      <c r="T217" s="19" t="n"/>
      <c r="U217" s="19" t="n"/>
      <c r="V217" s="19" t="n"/>
      <c r="W217" s="19" t="n"/>
      <c r="X217" s="19" t="n"/>
      <c r="Y217" s="19" t="n"/>
      <c r="Z217" s="19" t="n"/>
    </row>
    <row r="218" ht="13.5" customHeight="1" s="844">
      <c r="A218" s="19" t="n"/>
      <c r="B218" s="19" t="n"/>
      <c r="C218" s="23" t="n"/>
      <c r="D218" s="23" t="n"/>
      <c r="E218" s="302" t="n"/>
      <c r="F218" s="23" t="n"/>
      <c r="G218" s="23" t="n"/>
      <c r="H218" s="23" t="n"/>
      <c r="I218" s="23" t="n"/>
      <c r="J218" s="23" t="n"/>
      <c r="K218" s="23" t="n"/>
      <c r="L218" s="19" t="n"/>
      <c r="M218" s="19" t="n"/>
      <c r="N218" s="19" t="n"/>
      <c r="O218" s="19" t="n"/>
      <c r="P218" s="19" t="n"/>
      <c r="Q218" s="19" t="n"/>
      <c r="R218" s="19" t="n"/>
      <c r="S218" s="19" t="n"/>
      <c r="T218" s="19" t="n"/>
      <c r="U218" s="19" t="n"/>
      <c r="V218" s="19" t="n"/>
      <c r="W218" s="19" t="n"/>
      <c r="X218" s="19" t="n"/>
      <c r="Y218" s="19" t="n"/>
      <c r="Z218" s="19" t="n"/>
    </row>
    <row r="219" ht="13.5" customHeight="1" s="844">
      <c r="A219" s="19" t="n"/>
      <c r="B219" s="19" t="n"/>
      <c r="C219" s="23" t="n"/>
      <c r="D219" s="23" t="n"/>
      <c r="E219" s="302" t="n"/>
      <c r="F219" s="23" t="n"/>
      <c r="G219" s="23" t="n"/>
      <c r="H219" s="23" t="n"/>
      <c r="I219" s="23" t="n"/>
      <c r="J219" s="23" t="n"/>
      <c r="K219" s="23" t="n"/>
      <c r="L219" s="19" t="n"/>
      <c r="M219" s="19" t="n"/>
      <c r="N219" s="19" t="n"/>
      <c r="O219" s="19" t="n"/>
      <c r="P219" s="19" t="n"/>
      <c r="Q219" s="19" t="n"/>
      <c r="R219" s="19" t="n"/>
      <c r="S219" s="19" t="n"/>
      <c r="T219" s="19" t="n"/>
      <c r="U219" s="19" t="n"/>
      <c r="V219" s="19" t="n"/>
      <c r="W219" s="19" t="n"/>
      <c r="X219" s="19" t="n"/>
      <c r="Y219" s="19" t="n"/>
      <c r="Z219" s="19" t="n"/>
    </row>
    <row r="220" ht="13.5" customHeight="1" s="844">
      <c r="A220" s="19" t="n"/>
      <c r="B220" s="19" t="n"/>
      <c r="C220" s="23" t="n"/>
      <c r="D220" s="23" t="n"/>
      <c r="E220" s="302" t="n"/>
      <c r="F220" s="23" t="n"/>
      <c r="G220" s="23" t="n"/>
      <c r="H220" s="23" t="n"/>
      <c r="I220" s="23" t="n"/>
      <c r="J220" s="23" t="n"/>
      <c r="K220" s="23" t="n"/>
      <c r="L220" s="19" t="n"/>
      <c r="M220" s="19" t="n"/>
      <c r="N220" s="19" t="n"/>
      <c r="O220" s="19" t="n"/>
      <c r="P220" s="19" t="n"/>
      <c r="Q220" s="19" t="n"/>
      <c r="R220" s="19" t="n"/>
      <c r="S220" s="19" t="n"/>
      <c r="T220" s="19" t="n"/>
      <c r="U220" s="19" t="n"/>
      <c r="V220" s="19" t="n"/>
      <c r="W220" s="19" t="n"/>
      <c r="X220" s="19" t="n"/>
      <c r="Y220" s="19" t="n"/>
      <c r="Z220" s="19" t="n"/>
    </row>
    <row r="221" ht="13.5" customHeight="1" s="844">
      <c r="A221" s="19" t="n"/>
      <c r="B221" s="19" t="n"/>
      <c r="C221" s="23" t="n"/>
      <c r="D221" s="23" t="n"/>
      <c r="E221" s="302" t="n"/>
      <c r="F221" s="23" t="n"/>
      <c r="G221" s="23" t="n"/>
      <c r="H221" s="23" t="n"/>
      <c r="I221" s="23" t="n"/>
      <c r="J221" s="23" t="n"/>
      <c r="K221" s="23" t="n"/>
      <c r="L221" s="19" t="n"/>
      <c r="M221" s="19" t="n"/>
      <c r="N221" s="19" t="n"/>
      <c r="O221" s="19" t="n"/>
      <c r="P221" s="19" t="n"/>
      <c r="Q221" s="19" t="n"/>
      <c r="R221" s="19" t="n"/>
      <c r="S221" s="19" t="n"/>
      <c r="T221" s="19" t="n"/>
      <c r="U221" s="19" t="n"/>
      <c r="V221" s="19" t="n"/>
      <c r="W221" s="19" t="n"/>
      <c r="X221" s="19" t="n"/>
      <c r="Y221" s="19" t="n"/>
      <c r="Z221" s="19" t="n"/>
    </row>
    <row r="222" ht="13.5" customHeight="1" s="844">
      <c r="A222" s="19" t="n"/>
      <c r="B222" s="19" t="n"/>
      <c r="C222" s="23" t="n"/>
      <c r="D222" s="23" t="n"/>
      <c r="E222" s="302" t="n"/>
      <c r="F222" s="23" t="n"/>
      <c r="G222" s="23" t="n"/>
      <c r="H222" s="23" t="n"/>
      <c r="I222" s="23" t="n"/>
      <c r="J222" s="23" t="n"/>
      <c r="K222" s="23" t="n"/>
      <c r="L222" s="19" t="n"/>
      <c r="M222" s="19" t="n"/>
      <c r="N222" s="19" t="n"/>
      <c r="O222" s="19" t="n"/>
      <c r="P222" s="19" t="n"/>
      <c r="Q222" s="19" t="n"/>
      <c r="R222" s="19" t="n"/>
      <c r="S222" s="19" t="n"/>
      <c r="T222" s="19" t="n"/>
      <c r="U222" s="19" t="n"/>
      <c r="V222" s="19" t="n"/>
      <c r="W222" s="19" t="n"/>
      <c r="X222" s="19" t="n"/>
      <c r="Y222" s="19" t="n"/>
      <c r="Z222" s="19" t="n"/>
    </row>
    <row r="223" ht="13.5" customHeight="1" s="844">
      <c r="A223" s="19" t="n"/>
      <c r="B223" s="19" t="n"/>
      <c r="C223" s="23" t="n"/>
      <c r="D223" s="23" t="n"/>
      <c r="E223" s="302" t="n"/>
      <c r="F223" s="23" t="n"/>
      <c r="G223" s="23" t="n"/>
      <c r="H223" s="23" t="n"/>
      <c r="I223" s="23" t="n"/>
      <c r="J223" s="23" t="n"/>
      <c r="K223" s="23" t="n"/>
      <c r="L223" s="19" t="n"/>
      <c r="M223" s="19" t="n"/>
      <c r="N223" s="19" t="n"/>
      <c r="O223" s="19" t="n"/>
      <c r="P223" s="19" t="n"/>
      <c r="Q223" s="19" t="n"/>
      <c r="R223" s="19" t="n"/>
      <c r="S223" s="19" t="n"/>
      <c r="T223" s="19" t="n"/>
      <c r="U223" s="19" t="n"/>
      <c r="V223" s="19" t="n"/>
      <c r="W223" s="19" t="n"/>
      <c r="X223" s="19" t="n"/>
      <c r="Y223" s="19" t="n"/>
      <c r="Z223" s="19" t="n"/>
    </row>
    <row r="224" ht="13.5" customHeight="1" s="844">
      <c r="A224" s="19" t="n"/>
      <c r="B224" s="19" t="n"/>
      <c r="C224" s="23" t="n"/>
      <c r="D224" s="23" t="n"/>
      <c r="E224" s="302" t="n"/>
      <c r="F224" s="23" t="n"/>
      <c r="G224" s="23" t="n"/>
      <c r="H224" s="23" t="n"/>
      <c r="I224" s="23" t="n"/>
      <c r="J224" s="23" t="n"/>
      <c r="K224" s="23" t="n"/>
      <c r="L224" s="19" t="n"/>
      <c r="M224" s="19" t="n"/>
      <c r="N224" s="19" t="n"/>
      <c r="O224" s="19" t="n"/>
      <c r="P224" s="19" t="n"/>
      <c r="Q224" s="19" t="n"/>
      <c r="R224" s="19" t="n"/>
      <c r="S224" s="19" t="n"/>
      <c r="T224" s="19" t="n"/>
      <c r="U224" s="19" t="n"/>
      <c r="V224" s="19" t="n"/>
      <c r="W224" s="19" t="n"/>
      <c r="X224" s="19" t="n"/>
      <c r="Y224" s="19" t="n"/>
      <c r="Z224" s="19" t="n"/>
    </row>
    <row r="225" ht="13.5" customHeight="1" s="844">
      <c r="A225" s="19" t="n"/>
      <c r="B225" s="19" t="n"/>
      <c r="C225" s="23" t="n"/>
      <c r="D225" s="23" t="n"/>
      <c r="E225" s="302" t="n"/>
      <c r="F225" s="23" t="n"/>
      <c r="G225" s="23" t="n"/>
      <c r="H225" s="23" t="n"/>
      <c r="I225" s="23" t="n"/>
      <c r="J225" s="23" t="n"/>
      <c r="K225" s="23" t="n"/>
      <c r="L225" s="19" t="n"/>
      <c r="M225" s="19" t="n"/>
      <c r="N225" s="19" t="n"/>
      <c r="O225" s="19" t="n"/>
      <c r="P225" s="19" t="n"/>
      <c r="Q225" s="19" t="n"/>
      <c r="R225" s="19" t="n"/>
      <c r="S225" s="19" t="n"/>
      <c r="T225" s="19" t="n"/>
      <c r="U225" s="19" t="n"/>
      <c r="V225" s="19" t="n"/>
      <c r="W225" s="19" t="n"/>
      <c r="X225" s="19" t="n"/>
      <c r="Y225" s="19" t="n"/>
      <c r="Z225" s="19" t="n"/>
    </row>
    <row r="226" ht="13.5" customHeight="1" s="844">
      <c r="A226" s="19" t="n"/>
      <c r="B226" s="19" t="n"/>
      <c r="C226" s="23" t="n"/>
      <c r="D226" s="23" t="n"/>
      <c r="E226" s="302" t="n"/>
      <c r="F226" s="23" t="n"/>
      <c r="G226" s="23" t="n"/>
      <c r="H226" s="23" t="n"/>
      <c r="I226" s="23" t="n"/>
      <c r="J226" s="23" t="n"/>
      <c r="K226" s="23" t="n"/>
      <c r="L226" s="19" t="n"/>
      <c r="M226" s="19" t="n"/>
      <c r="N226" s="19" t="n"/>
      <c r="O226" s="19" t="n"/>
      <c r="P226" s="19" t="n"/>
      <c r="Q226" s="19" t="n"/>
      <c r="R226" s="19" t="n"/>
      <c r="S226" s="19" t="n"/>
      <c r="T226" s="19" t="n"/>
      <c r="U226" s="19" t="n"/>
      <c r="V226" s="19" t="n"/>
      <c r="W226" s="19" t="n"/>
      <c r="X226" s="19" t="n"/>
      <c r="Y226" s="19" t="n"/>
      <c r="Z226" s="19" t="n"/>
    </row>
    <row r="227" ht="13.5" customHeight="1" s="844">
      <c r="A227" s="19" t="n"/>
      <c r="B227" s="19" t="n"/>
      <c r="C227" s="23" t="n"/>
      <c r="D227" s="23" t="n"/>
      <c r="E227" s="302" t="n"/>
      <c r="F227" s="23" t="n"/>
      <c r="G227" s="23" t="n"/>
      <c r="H227" s="23" t="n"/>
      <c r="I227" s="23" t="n"/>
      <c r="J227" s="23" t="n"/>
      <c r="K227" s="23" t="n"/>
      <c r="L227" s="19" t="n"/>
      <c r="M227" s="19" t="n"/>
      <c r="N227" s="19" t="n"/>
      <c r="O227" s="19" t="n"/>
      <c r="P227" s="19" t="n"/>
      <c r="Q227" s="19" t="n"/>
      <c r="R227" s="19" t="n"/>
      <c r="S227" s="19" t="n"/>
      <c r="T227" s="19" t="n"/>
      <c r="U227" s="19" t="n"/>
      <c r="V227" s="19" t="n"/>
      <c r="W227" s="19" t="n"/>
      <c r="X227" s="19" t="n"/>
      <c r="Y227" s="19" t="n"/>
      <c r="Z227" s="19" t="n"/>
    </row>
    <row r="228" ht="13.5" customHeight="1" s="844">
      <c r="A228" s="19" t="n"/>
      <c r="B228" s="19" t="n"/>
      <c r="C228" s="23" t="n"/>
      <c r="D228" s="23" t="n"/>
      <c r="E228" s="302" t="n"/>
      <c r="F228" s="23" t="n"/>
      <c r="G228" s="23" t="n"/>
      <c r="H228" s="23" t="n"/>
      <c r="I228" s="23" t="n"/>
      <c r="J228" s="23" t="n"/>
      <c r="K228" s="23" t="n"/>
      <c r="L228" s="19" t="n"/>
      <c r="M228" s="19" t="n"/>
      <c r="N228" s="19" t="n"/>
      <c r="O228" s="19" t="n"/>
      <c r="P228" s="19" t="n"/>
      <c r="Q228" s="19" t="n"/>
      <c r="R228" s="19" t="n"/>
      <c r="S228" s="19" t="n"/>
      <c r="T228" s="19" t="n"/>
      <c r="U228" s="19" t="n"/>
      <c r="V228" s="19" t="n"/>
      <c r="W228" s="19" t="n"/>
      <c r="X228" s="19" t="n"/>
      <c r="Y228" s="19" t="n"/>
      <c r="Z228" s="19" t="n"/>
    </row>
    <row r="229" ht="13.5" customHeight="1" s="844">
      <c r="A229" s="19" t="n"/>
      <c r="B229" s="19" t="n"/>
      <c r="C229" s="23" t="n"/>
      <c r="D229" s="23" t="n"/>
      <c r="E229" s="302" t="n"/>
      <c r="F229" s="23" t="n"/>
      <c r="G229" s="23" t="n"/>
      <c r="H229" s="23" t="n"/>
      <c r="I229" s="23" t="n"/>
      <c r="J229" s="23" t="n"/>
      <c r="K229" s="23" t="n"/>
      <c r="L229" s="19" t="n"/>
      <c r="M229" s="19" t="n"/>
      <c r="N229" s="19" t="n"/>
      <c r="O229" s="19" t="n"/>
      <c r="P229" s="19" t="n"/>
      <c r="Q229" s="19" t="n"/>
      <c r="R229" s="19" t="n"/>
      <c r="S229" s="19" t="n"/>
      <c r="T229" s="19" t="n"/>
      <c r="U229" s="19" t="n"/>
      <c r="V229" s="19" t="n"/>
      <c r="W229" s="19" t="n"/>
      <c r="X229" s="19" t="n"/>
      <c r="Y229" s="19" t="n"/>
      <c r="Z229" s="19" t="n"/>
    </row>
    <row r="230" ht="13.5" customHeight="1" s="844">
      <c r="A230" s="19" t="n"/>
      <c r="B230" s="19" t="n"/>
      <c r="C230" s="23" t="n"/>
      <c r="D230" s="23" t="n"/>
      <c r="E230" s="302" t="n"/>
      <c r="F230" s="23" t="n"/>
      <c r="G230" s="23" t="n"/>
      <c r="H230" s="23" t="n"/>
      <c r="I230" s="23" t="n"/>
      <c r="J230" s="23" t="n"/>
      <c r="K230" s="23" t="n"/>
      <c r="L230" s="19" t="n"/>
      <c r="M230" s="19" t="n"/>
      <c r="N230" s="19" t="n"/>
      <c r="O230" s="19" t="n"/>
      <c r="P230" s="19" t="n"/>
      <c r="Q230" s="19" t="n"/>
      <c r="R230" s="19" t="n"/>
      <c r="S230" s="19" t="n"/>
      <c r="T230" s="19" t="n"/>
      <c r="U230" s="19" t="n"/>
      <c r="V230" s="19" t="n"/>
      <c r="W230" s="19" t="n"/>
      <c r="X230" s="19" t="n"/>
      <c r="Y230" s="19" t="n"/>
      <c r="Z230" s="19" t="n"/>
    </row>
    <row r="231" ht="13.5" customHeight="1" s="844">
      <c r="A231" s="19" t="n"/>
      <c r="B231" s="19" t="n"/>
      <c r="C231" s="23" t="n"/>
      <c r="D231" s="23" t="n"/>
      <c r="E231" s="302" t="n"/>
      <c r="F231" s="23" t="n"/>
      <c r="G231" s="23" t="n"/>
      <c r="H231" s="23" t="n"/>
      <c r="I231" s="23" t="n"/>
      <c r="J231" s="23" t="n"/>
      <c r="K231" s="23" t="n"/>
      <c r="L231" s="19" t="n"/>
      <c r="M231" s="19" t="n"/>
      <c r="N231" s="19" t="n"/>
      <c r="O231" s="19" t="n"/>
      <c r="P231" s="19" t="n"/>
      <c r="Q231" s="19" t="n"/>
      <c r="R231" s="19" t="n"/>
      <c r="S231" s="19" t="n"/>
      <c r="T231" s="19" t="n"/>
      <c r="U231" s="19" t="n"/>
      <c r="V231" s="19" t="n"/>
      <c r="W231" s="19" t="n"/>
      <c r="X231" s="19" t="n"/>
      <c r="Y231" s="19" t="n"/>
      <c r="Z231" s="19" t="n"/>
    </row>
    <row r="232" ht="13.5" customHeight="1" s="844">
      <c r="A232" s="19" t="n"/>
      <c r="B232" s="19" t="n"/>
      <c r="C232" s="23" t="n"/>
      <c r="D232" s="23" t="n"/>
      <c r="E232" s="302" t="n"/>
      <c r="F232" s="23" t="n"/>
      <c r="G232" s="23" t="n"/>
      <c r="H232" s="23" t="n"/>
      <c r="I232" s="23" t="n"/>
      <c r="J232" s="23" t="n"/>
      <c r="K232" s="23" t="n"/>
      <c r="L232" s="19" t="n"/>
      <c r="M232" s="19" t="n"/>
      <c r="N232" s="19" t="n"/>
      <c r="O232" s="19" t="n"/>
      <c r="P232" s="19" t="n"/>
      <c r="Q232" s="19" t="n"/>
      <c r="R232" s="19" t="n"/>
      <c r="S232" s="19" t="n"/>
      <c r="T232" s="19" t="n"/>
      <c r="U232" s="19" t="n"/>
      <c r="V232" s="19" t="n"/>
      <c r="W232" s="19" t="n"/>
      <c r="X232" s="19" t="n"/>
      <c r="Y232" s="19" t="n"/>
      <c r="Z232" s="19" t="n"/>
    </row>
    <row r="233" ht="13.5" customHeight="1" s="844">
      <c r="A233" s="19" t="n"/>
      <c r="B233" s="19" t="n"/>
      <c r="C233" s="23" t="n"/>
      <c r="D233" s="23" t="n"/>
      <c r="E233" s="302" t="n"/>
      <c r="F233" s="23" t="n"/>
      <c r="G233" s="23" t="n"/>
      <c r="H233" s="23" t="n"/>
      <c r="I233" s="23" t="n"/>
      <c r="J233" s="23" t="n"/>
      <c r="K233" s="23" t="n"/>
      <c r="L233" s="19" t="n"/>
      <c r="M233" s="19" t="n"/>
      <c r="N233" s="19" t="n"/>
      <c r="O233" s="19" t="n"/>
      <c r="P233" s="19" t="n"/>
      <c r="Q233" s="19" t="n"/>
      <c r="R233" s="19" t="n"/>
      <c r="S233" s="19" t="n"/>
      <c r="T233" s="19" t="n"/>
      <c r="U233" s="19" t="n"/>
      <c r="V233" s="19" t="n"/>
      <c r="W233" s="19" t="n"/>
      <c r="X233" s="19" t="n"/>
      <c r="Y233" s="19" t="n"/>
      <c r="Z233" s="19" t="n"/>
    </row>
    <row r="234" ht="13.5" customHeight="1" s="844">
      <c r="A234" s="19" t="n"/>
      <c r="B234" s="19" t="n"/>
      <c r="C234" s="23" t="n"/>
      <c r="D234" s="23" t="n"/>
      <c r="E234" s="302" t="n"/>
      <c r="F234" s="23" t="n"/>
      <c r="G234" s="23" t="n"/>
      <c r="H234" s="23" t="n"/>
      <c r="I234" s="23" t="n"/>
      <c r="J234" s="23" t="n"/>
      <c r="K234" s="23" t="n"/>
      <c r="L234" s="19" t="n"/>
      <c r="M234" s="19" t="n"/>
      <c r="N234" s="19" t="n"/>
      <c r="O234" s="19" t="n"/>
      <c r="P234" s="19" t="n"/>
      <c r="Q234" s="19" t="n"/>
      <c r="R234" s="19" t="n"/>
      <c r="S234" s="19" t="n"/>
      <c r="T234" s="19" t="n"/>
      <c r="U234" s="19" t="n"/>
      <c r="V234" s="19" t="n"/>
      <c r="W234" s="19" t="n"/>
      <c r="X234" s="19" t="n"/>
      <c r="Y234" s="19" t="n"/>
      <c r="Z234" s="19" t="n"/>
    </row>
    <row r="235" ht="13.5" customHeight="1" s="844">
      <c r="A235" s="19" t="n"/>
      <c r="B235" s="19" t="n"/>
      <c r="C235" s="23" t="n"/>
      <c r="D235" s="23" t="n"/>
      <c r="E235" s="302" t="n"/>
      <c r="F235" s="23" t="n"/>
      <c r="G235" s="23" t="n"/>
      <c r="H235" s="23" t="n"/>
      <c r="I235" s="23" t="n"/>
      <c r="J235" s="23" t="n"/>
      <c r="K235" s="23" t="n"/>
      <c r="L235" s="19" t="n"/>
      <c r="M235" s="19" t="n"/>
      <c r="N235" s="19" t="n"/>
      <c r="O235" s="19" t="n"/>
      <c r="P235" s="19" t="n"/>
      <c r="Q235" s="19" t="n"/>
      <c r="R235" s="19" t="n"/>
      <c r="S235" s="19" t="n"/>
      <c r="T235" s="19" t="n"/>
      <c r="U235" s="19" t="n"/>
      <c r="V235" s="19" t="n"/>
      <c r="W235" s="19" t="n"/>
      <c r="X235" s="19" t="n"/>
      <c r="Y235" s="19" t="n"/>
      <c r="Z235" s="19" t="n"/>
    </row>
    <row r="236" ht="13.5" customHeight="1" s="844">
      <c r="A236" s="19" t="n"/>
      <c r="B236" s="19" t="n"/>
      <c r="C236" s="23" t="n"/>
      <c r="D236" s="23" t="n"/>
      <c r="E236" s="302" t="n"/>
      <c r="F236" s="23" t="n"/>
      <c r="G236" s="23" t="n"/>
      <c r="H236" s="23" t="n"/>
      <c r="I236" s="23" t="n"/>
      <c r="J236" s="23" t="n"/>
      <c r="K236" s="23" t="n"/>
      <c r="L236" s="19" t="n"/>
      <c r="M236" s="19" t="n"/>
      <c r="N236" s="19" t="n"/>
      <c r="O236" s="19" t="n"/>
      <c r="P236" s="19" t="n"/>
      <c r="Q236" s="19" t="n"/>
      <c r="R236" s="19" t="n"/>
      <c r="S236" s="19" t="n"/>
      <c r="T236" s="19" t="n"/>
      <c r="U236" s="19" t="n"/>
      <c r="V236" s="19" t="n"/>
      <c r="W236" s="19" t="n"/>
      <c r="X236" s="19" t="n"/>
      <c r="Y236" s="19" t="n"/>
      <c r="Z236" s="19" t="n"/>
    </row>
    <row r="237" ht="13.5" customHeight="1" s="844">
      <c r="A237" s="19" t="n"/>
      <c r="B237" s="19" t="n"/>
      <c r="C237" s="23" t="n"/>
      <c r="D237" s="23" t="n"/>
      <c r="E237" s="302" t="n"/>
      <c r="F237" s="23" t="n"/>
      <c r="G237" s="23" t="n"/>
      <c r="H237" s="23" t="n"/>
      <c r="I237" s="23" t="n"/>
      <c r="J237" s="23" t="n"/>
      <c r="K237" s="23" t="n"/>
      <c r="L237" s="19" t="n"/>
      <c r="M237" s="19" t="n"/>
      <c r="N237" s="19" t="n"/>
      <c r="O237" s="19" t="n"/>
      <c r="P237" s="19" t="n"/>
      <c r="Q237" s="19" t="n"/>
      <c r="R237" s="19" t="n"/>
      <c r="S237" s="19" t="n"/>
      <c r="T237" s="19" t="n"/>
      <c r="U237" s="19" t="n"/>
      <c r="V237" s="19" t="n"/>
      <c r="W237" s="19" t="n"/>
      <c r="X237" s="19" t="n"/>
      <c r="Y237" s="19" t="n"/>
      <c r="Z237" s="19" t="n"/>
    </row>
    <row r="238" ht="13.5" customHeight="1" s="844">
      <c r="A238" s="19" t="n"/>
      <c r="B238" s="19" t="n"/>
      <c r="C238" s="23" t="n"/>
      <c r="D238" s="23" t="n"/>
      <c r="E238" s="302" t="n"/>
      <c r="F238" s="23" t="n"/>
      <c r="G238" s="23" t="n"/>
      <c r="H238" s="23" t="n"/>
      <c r="I238" s="23" t="n"/>
      <c r="J238" s="23" t="n"/>
      <c r="K238" s="23" t="n"/>
      <c r="L238" s="19" t="n"/>
      <c r="M238" s="19" t="n"/>
      <c r="N238" s="19" t="n"/>
      <c r="O238" s="19" t="n"/>
      <c r="P238" s="19" t="n"/>
      <c r="Q238" s="19" t="n"/>
      <c r="R238" s="19" t="n"/>
      <c r="S238" s="19" t="n"/>
      <c r="T238" s="19" t="n"/>
      <c r="U238" s="19" t="n"/>
      <c r="V238" s="19" t="n"/>
      <c r="W238" s="19" t="n"/>
      <c r="X238" s="19" t="n"/>
      <c r="Y238" s="19" t="n"/>
      <c r="Z238" s="19" t="n"/>
    </row>
    <row r="239" ht="13.5" customHeight="1" s="844">
      <c r="A239" s="19" t="n"/>
      <c r="B239" s="19" t="n"/>
      <c r="C239" s="23" t="n"/>
      <c r="D239" s="23" t="n"/>
      <c r="E239" s="302" t="n"/>
      <c r="F239" s="23" t="n"/>
      <c r="G239" s="23" t="n"/>
      <c r="H239" s="23" t="n"/>
      <c r="I239" s="23" t="n"/>
      <c r="J239" s="23" t="n"/>
      <c r="K239" s="23" t="n"/>
      <c r="L239" s="19" t="n"/>
      <c r="M239" s="19" t="n"/>
      <c r="N239" s="19" t="n"/>
      <c r="O239" s="19" t="n"/>
      <c r="P239" s="19" t="n"/>
      <c r="Q239" s="19" t="n"/>
      <c r="R239" s="19" t="n"/>
      <c r="S239" s="19" t="n"/>
      <c r="T239" s="19" t="n"/>
      <c r="U239" s="19" t="n"/>
      <c r="V239" s="19" t="n"/>
      <c r="W239" s="19" t="n"/>
      <c r="X239" s="19" t="n"/>
      <c r="Y239" s="19" t="n"/>
      <c r="Z239" s="19" t="n"/>
    </row>
    <row r="240" ht="13.5" customHeight="1" s="844">
      <c r="A240" s="19" t="n"/>
      <c r="B240" s="19" t="n"/>
      <c r="C240" s="23" t="n"/>
      <c r="D240" s="23" t="n"/>
      <c r="E240" s="302" t="n"/>
      <c r="F240" s="23" t="n"/>
      <c r="G240" s="23" t="n"/>
      <c r="H240" s="23" t="n"/>
      <c r="I240" s="23" t="n"/>
      <c r="J240" s="23" t="n"/>
      <c r="K240" s="23" t="n"/>
      <c r="L240" s="19" t="n"/>
      <c r="M240" s="19" t="n"/>
      <c r="N240" s="19" t="n"/>
      <c r="O240" s="19" t="n"/>
      <c r="P240" s="19" t="n"/>
      <c r="Q240" s="19" t="n"/>
      <c r="R240" s="19" t="n"/>
      <c r="S240" s="19" t="n"/>
      <c r="T240" s="19" t="n"/>
      <c r="U240" s="19" t="n"/>
      <c r="V240" s="19" t="n"/>
      <c r="W240" s="19" t="n"/>
      <c r="X240" s="19" t="n"/>
      <c r="Y240" s="19" t="n"/>
      <c r="Z240" s="19" t="n"/>
    </row>
    <row r="241" ht="13.5" customHeight="1" s="844">
      <c r="A241" s="19" t="n"/>
      <c r="B241" s="19" t="n"/>
      <c r="C241" s="23" t="n"/>
      <c r="D241" s="23" t="n"/>
      <c r="E241" s="302" t="n"/>
      <c r="F241" s="23" t="n"/>
      <c r="G241" s="23" t="n"/>
      <c r="H241" s="23" t="n"/>
      <c r="I241" s="23" t="n"/>
      <c r="J241" s="23" t="n"/>
      <c r="K241" s="23" t="n"/>
      <c r="L241" s="19" t="n"/>
      <c r="M241" s="19" t="n"/>
      <c r="N241" s="19" t="n"/>
      <c r="O241" s="19" t="n"/>
      <c r="P241" s="19" t="n"/>
      <c r="Q241" s="19" t="n"/>
      <c r="R241" s="19" t="n"/>
      <c r="S241" s="19" t="n"/>
      <c r="T241" s="19" t="n"/>
      <c r="U241" s="19" t="n"/>
      <c r="V241" s="19" t="n"/>
      <c r="W241" s="19" t="n"/>
      <c r="X241" s="19" t="n"/>
      <c r="Y241" s="19" t="n"/>
      <c r="Z241" s="19" t="n"/>
    </row>
    <row r="242" ht="13.5" customHeight="1" s="844">
      <c r="A242" s="19" t="n"/>
      <c r="B242" s="19" t="n"/>
      <c r="C242" s="23" t="n"/>
      <c r="D242" s="23" t="n"/>
      <c r="E242" s="302" t="n"/>
      <c r="F242" s="23" t="n"/>
      <c r="G242" s="23" t="n"/>
      <c r="H242" s="23" t="n"/>
      <c r="I242" s="23" t="n"/>
      <c r="J242" s="23" t="n"/>
      <c r="K242" s="23" t="n"/>
      <c r="L242" s="19" t="n"/>
      <c r="M242" s="19" t="n"/>
      <c r="N242" s="19" t="n"/>
      <c r="O242" s="19" t="n"/>
      <c r="P242" s="19" t="n"/>
      <c r="Q242" s="19" t="n"/>
      <c r="R242" s="19" t="n"/>
      <c r="S242" s="19" t="n"/>
      <c r="T242" s="19" t="n"/>
      <c r="U242" s="19" t="n"/>
      <c r="V242" s="19" t="n"/>
      <c r="W242" s="19" t="n"/>
      <c r="X242" s="19" t="n"/>
      <c r="Y242" s="19" t="n"/>
      <c r="Z242" s="19" t="n"/>
    </row>
    <row r="243" ht="13.5" customHeight="1" s="844">
      <c r="A243" s="19" t="n"/>
      <c r="B243" s="19" t="n"/>
      <c r="C243" s="23" t="n"/>
      <c r="D243" s="23" t="n"/>
      <c r="E243" s="302" t="n"/>
      <c r="F243" s="23" t="n"/>
      <c r="G243" s="23" t="n"/>
      <c r="H243" s="23" t="n"/>
      <c r="I243" s="23" t="n"/>
      <c r="J243" s="23" t="n"/>
      <c r="K243" s="23" t="n"/>
      <c r="L243" s="19" t="n"/>
      <c r="M243" s="19" t="n"/>
      <c r="N243" s="19" t="n"/>
      <c r="O243" s="19" t="n"/>
      <c r="P243" s="19" t="n"/>
      <c r="Q243" s="19" t="n"/>
      <c r="R243" s="19" t="n"/>
      <c r="S243" s="19" t="n"/>
      <c r="T243" s="19" t="n"/>
      <c r="U243" s="19" t="n"/>
      <c r="V243" s="19" t="n"/>
      <c r="W243" s="19" t="n"/>
      <c r="X243" s="19" t="n"/>
      <c r="Y243" s="19" t="n"/>
      <c r="Z243" s="19" t="n"/>
    </row>
    <row r="244" ht="13.5" customHeight="1" s="844">
      <c r="A244" s="19" t="n"/>
      <c r="B244" s="19" t="n"/>
      <c r="C244" s="23" t="n"/>
      <c r="D244" s="23" t="n"/>
      <c r="E244" s="302" t="n"/>
      <c r="F244" s="23" t="n"/>
      <c r="G244" s="23" t="n"/>
      <c r="H244" s="23" t="n"/>
      <c r="I244" s="23" t="n"/>
      <c r="J244" s="23" t="n"/>
      <c r="K244" s="23" t="n"/>
      <c r="L244" s="19" t="n"/>
      <c r="M244" s="19" t="n"/>
      <c r="N244" s="19" t="n"/>
      <c r="O244" s="19" t="n"/>
      <c r="P244" s="19" t="n"/>
      <c r="Q244" s="19" t="n"/>
      <c r="R244" s="19" t="n"/>
      <c r="S244" s="19" t="n"/>
      <c r="T244" s="19" t="n"/>
      <c r="U244" s="19" t="n"/>
      <c r="V244" s="19" t="n"/>
      <c r="W244" s="19" t="n"/>
      <c r="X244" s="19" t="n"/>
      <c r="Y244" s="19" t="n"/>
      <c r="Z244" s="19" t="n"/>
    </row>
    <row r="245" ht="13.5" customHeight="1" s="844">
      <c r="A245" s="19" t="n"/>
      <c r="B245" s="19" t="n"/>
      <c r="C245" s="23" t="n"/>
      <c r="D245" s="23" t="n"/>
      <c r="E245" s="302" t="n"/>
      <c r="F245" s="23" t="n"/>
      <c r="G245" s="23" t="n"/>
      <c r="H245" s="23" t="n"/>
      <c r="I245" s="23" t="n"/>
      <c r="J245" s="23" t="n"/>
      <c r="K245" s="23" t="n"/>
      <c r="L245" s="19" t="n"/>
      <c r="M245" s="19" t="n"/>
      <c r="N245" s="19" t="n"/>
      <c r="O245" s="19" t="n"/>
      <c r="P245" s="19" t="n"/>
      <c r="Q245" s="19" t="n"/>
      <c r="R245" s="19" t="n"/>
      <c r="S245" s="19" t="n"/>
      <c r="T245" s="19" t="n"/>
      <c r="U245" s="19" t="n"/>
      <c r="V245" s="19" t="n"/>
      <c r="W245" s="19" t="n"/>
      <c r="X245" s="19" t="n"/>
      <c r="Y245" s="19" t="n"/>
      <c r="Z245" s="19" t="n"/>
    </row>
    <row r="246" ht="13.5" customHeight="1" s="844">
      <c r="A246" s="19" t="n"/>
      <c r="B246" s="19" t="n"/>
      <c r="C246" s="23" t="n"/>
      <c r="D246" s="23" t="n"/>
      <c r="E246" s="302" t="n"/>
      <c r="F246" s="23" t="n"/>
      <c r="G246" s="23" t="n"/>
      <c r="H246" s="23" t="n"/>
      <c r="I246" s="23" t="n"/>
      <c r="J246" s="23" t="n"/>
      <c r="K246" s="23" t="n"/>
      <c r="L246" s="19" t="n"/>
      <c r="M246" s="19" t="n"/>
      <c r="N246" s="19" t="n"/>
      <c r="O246" s="19" t="n"/>
      <c r="P246" s="19" t="n"/>
      <c r="Q246" s="19" t="n"/>
      <c r="R246" s="19" t="n"/>
      <c r="S246" s="19" t="n"/>
      <c r="T246" s="19" t="n"/>
      <c r="U246" s="19" t="n"/>
      <c r="V246" s="19" t="n"/>
      <c r="W246" s="19" t="n"/>
      <c r="X246" s="19" t="n"/>
      <c r="Y246" s="19" t="n"/>
      <c r="Z246" s="19" t="n"/>
    </row>
    <row r="247" ht="13.5" customHeight="1" s="844">
      <c r="A247" s="19" t="n"/>
      <c r="B247" s="19" t="n"/>
      <c r="C247" s="23" t="n"/>
      <c r="D247" s="23" t="n"/>
      <c r="E247" s="302" t="n"/>
      <c r="F247" s="23" t="n"/>
      <c r="G247" s="23" t="n"/>
      <c r="H247" s="23" t="n"/>
      <c r="I247" s="23" t="n"/>
      <c r="J247" s="23" t="n"/>
      <c r="K247" s="23" t="n"/>
      <c r="L247" s="19" t="n"/>
      <c r="M247" s="19" t="n"/>
      <c r="N247" s="19" t="n"/>
      <c r="O247" s="19" t="n"/>
      <c r="P247" s="19" t="n"/>
      <c r="Q247" s="19" t="n"/>
      <c r="R247" s="19" t="n"/>
      <c r="S247" s="19" t="n"/>
      <c r="T247" s="19" t="n"/>
      <c r="U247" s="19" t="n"/>
      <c r="V247" s="19" t="n"/>
      <c r="W247" s="19" t="n"/>
      <c r="X247" s="19" t="n"/>
      <c r="Y247" s="19" t="n"/>
      <c r="Z247" s="19" t="n"/>
    </row>
    <row r="248" ht="13.5" customHeight="1" s="844">
      <c r="A248" s="19" t="n"/>
      <c r="B248" s="19" t="n"/>
      <c r="C248" s="23" t="n"/>
      <c r="D248" s="23" t="n"/>
      <c r="E248" s="302" t="n"/>
      <c r="F248" s="23" t="n"/>
      <c r="G248" s="23" t="n"/>
      <c r="H248" s="23" t="n"/>
      <c r="I248" s="23" t="n"/>
      <c r="J248" s="23" t="n"/>
      <c r="K248" s="23" t="n"/>
      <c r="L248" s="19" t="n"/>
      <c r="M248" s="19" t="n"/>
      <c r="N248" s="19" t="n"/>
      <c r="O248" s="19" t="n"/>
      <c r="P248" s="19" t="n"/>
      <c r="Q248" s="19" t="n"/>
      <c r="R248" s="19" t="n"/>
      <c r="S248" s="19" t="n"/>
      <c r="T248" s="19" t="n"/>
      <c r="U248" s="19" t="n"/>
      <c r="V248" s="19" t="n"/>
      <c r="W248" s="19" t="n"/>
      <c r="X248" s="19" t="n"/>
      <c r="Y248" s="19" t="n"/>
      <c r="Z248" s="19" t="n"/>
    </row>
    <row r="249" ht="13.5" customHeight="1" s="844">
      <c r="A249" s="19" t="n"/>
      <c r="B249" s="19" t="n"/>
      <c r="C249" s="23" t="n"/>
      <c r="D249" s="23" t="n"/>
      <c r="E249" s="302" t="n"/>
      <c r="F249" s="23" t="n"/>
      <c r="G249" s="23" t="n"/>
      <c r="H249" s="23" t="n"/>
      <c r="I249" s="23" t="n"/>
      <c r="J249" s="23" t="n"/>
      <c r="K249" s="23" t="n"/>
      <c r="L249" s="19" t="n"/>
      <c r="M249" s="19" t="n"/>
      <c r="N249" s="19" t="n"/>
      <c r="O249" s="19" t="n"/>
      <c r="P249" s="19" t="n"/>
      <c r="Q249" s="19" t="n"/>
      <c r="R249" s="19" t="n"/>
      <c r="S249" s="19" t="n"/>
      <c r="T249" s="19" t="n"/>
      <c r="U249" s="19" t="n"/>
      <c r="V249" s="19" t="n"/>
      <c r="W249" s="19" t="n"/>
      <c r="X249" s="19" t="n"/>
      <c r="Y249" s="19" t="n"/>
      <c r="Z249" s="19" t="n"/>
    </row>
    <row r="250" ht="13.5" customHeight="1" s="844">
      <c r="A250" s="19" t="n"/>
      <c r="B250" s="19" t="n"/>
      <c r="C250" s="23" t="n"/>
      <c r="D250" s="23" t="n"/>
      <c r="E250" s="302" t="n"/>
      <c r="F250" s="23" t="n"/>
      <c r="G250" s="23" t="n"/>
      <c r="H250" s="23" t="n"/>
      <c r="I250" s="23" t="n"/>
      <c r="J250" s="23" t="n"/>
      <c r="K250" s="23" t="n"/>
      <c r="L250" s="19" t="n"/>
      <c r="M250" s="19" t="n"/>
      <c r="N250" s="19" t="n"/>
      <c r="O250" s="19" t="n"/>
      <c r="P250" s="19" t="n"/>
      <c r="Q250" s="19" t="n"/>
      <c r="R250" s="19" t="n"/>
      <c r="S250" s="19" t="n"/>
      <c r="T250" s="19" t="n"/>
      <c r="U250" s="19" t="n"/>
      <c r="V250" s="19" t="n"/>
      <c r="W250" s="19" t="n"/>
      <c r="X250" s="19" t="n"/>
      <c r="Y250" s="19" t="n"/>
      <c r="Z250" s="19" t="n"/>
    </row>
    <row r="251" ht="13.5" customHeight="1" s="844">
      <c r="A251" s="19" t="n"/>
      <c r="B251" s="19" t="n"/>
      <c r="C251" s="23" t="n"/>
      <c r="D251" s="23" t="n"/>
      <c r="E251" s="302" t="n"/>
      <c r="F251" s="23" t="n"/>
      <c r="G251" s="23" t="n"/>
      <c r="H251" s="23" t="n"/>
      <c r="I251" s="23" t="n"/>
      <c r="J251" s="23" t="n"/>
      <c r="K251" s="23" t="n"/>
      <c r="L251" s="19" t="n"/>
      <c r="M251" s="19" t="n"/>
      <c r="N251" s="19" t="n"/>
      <c r="O251" s="19" t="n"/>
      <c r="P251" s="19" t="n"/>
      <c r="Q251" s="19" t="n"/>
      <c r="R251" s="19" t="n"/>
      <c r="S251" s="19" t="n"/>
      <c r="T251" s="19" t="n"/>
      <c r="U251" s="19" t="n"/>
      <c r="V251" s="19" t="n"/>
      <c r="W251" s="19" t="n"/>
      <c r="X251" s="19" t="n"/>
      <c r="Y251" s="19" t="n"/>
      <c r="Z251" s="19" t="n"/>
    </row>
    <row r="252" ht="13.5" customHeight="1" s="844">
      <c r="A252" s="19" t="n"/>
      <c r="B252" s="19" t="n"/>
      <c r="C252" s="23" t="n"/>
      <c r="D252" s="23" t="n"/>
      <c r="E252" s="302" t="n"/>
      <c r="F252" s="23" t="n"/>
      <c r="G252" s="23" t="n"/>
      <c r="H252" s="23" t="n"/>
      <c r="I252" s="23" t="n"/>
      <c r="J252" s="23" t="n"/>
      <c r="K252" s="23" t="n"/>
      <c r="L252" s="19" t="n"/>
      <c r="M252" s="19" t="n"/>
      <c r="N252" s="19" t="n"/>
      <c r="O252" s="19" t="n"/>
      <c r="P252" s="19" t="n"/>
      <c r="Q252" s="19" t="n"/>
      <c r="R252" s="19" t="n"/>
      <c r="S252" s="19" t="n"/>
      <c r="T252" s="19" t="n"/>
      <c r="U252" s="19" t="n"/>
      <c r="V252" s="19" t="n"/>
      <c r="W252" s="19" t="n"/>
      <c r="X252" s="19" t="n"/>
      <c r="Y252" s="19" t="n"/>
      <c r="Z252" s="19" t="n"/>
    </row>
    <row r="253" ht="13.5" customHeight="1" s="844">
      <c r="A253" s="19" t="n"/>
      <c r="B253" s="19" t="n"/>
      <c r="C253" s="23" t="n"/>
      <c r="D253" s="23" t="n"/>
      <c r="E253" s="302" t="n"/>
      <c r="F253" s="23" t="n"/>
      <c r="G253" s="23" t="n"/>
      <c r="H253" s="23" t="n"/>
      <c r="I253" s="23" t="n"/>
      <c r="J253" s="23" t="n"/>
      <c r="K253" s="23" t="n"/>
      <c r="L253" s="19" t="n"/>
      <c r="M253" s="19" t="n"/>
      <c r="N253" s="19" t="n"/>
      <c r="O253" s="19" t="n"/>
      <c r="P253" s="19" t="n"/>
      <c r="Q253" s="19" t="n"/>
      <c r="R253" s="19" t="n"/>
      <c r="S253" s="19" t="n"/>
      <c r="T253" s="19" t="n"/>
      <c r="U253" s="19" t="n"/>
      <c r="V253" s="19" t="n"/>
      <c r="W253" s="19" t="n"/>
      <c r="X253" s="19" t="n"/>
      <c r="Y253" s="19" t="n"/>
      <c r="Z253" s="19" t="n"/>
    </row>
    <row r="254" ht="13.5" customHeight="1" s="844">
      <c r="A254" s="19" t="n"/>
      <c r="B254" s="19" t="n"/>
      <c r="C254" s="23" t="n"/>
      <c r="D254" s="23" t="n"/>
      <c r="E254" s="302" t="n"/>
      <c r="F254" s="23" t="n"/>
      <c r="G254" s="23" t="n"/>
      <c r="H254" s="23" t="n"/>
      <c r="I254" s="23" t="n"/>
      <c r="J254" s="23" t="n"/>
      <c r="K254" s="23" t="n"/>
      <c r="L254" s="19" t="n"/>
      <c r="M254" s="19" t="n"/>
      <c r="N254" s="19" t="n"/>
      <c r="O254" s="19" t="n"/>
      <c r="P254" s="19" t="n"/>
      <c r="Q254" s="19" t="n"/>
      <c r="R254" s="19" t="n"/>
      <c r="S254" s="19" t="n"/>
      <c r="T254" s="19" t="n"/>
      <c r="U254" s="19" t="n"/>
      <c r="V254" s="19" t="n"/>
      <c r="W254" s="19" t="n"/>
      <c r="X254" s="19" t="n"/>
      <c r="Y254" s="19" t="n"/>
      <c r="Z254" s="19" t="n"/>
    </row>
    <row r="255" ht="13.5" customHeight="1" s="844">
      <c r="A255" s="19" t="n"/>
      <c r="B255" s="19" t="n"/>
      <c r="C255" s="23" t="n"/>
      <c r="D255" s="23" t="n"/>
      <c r="E255" s="302" t="n"/>
      <c r="F255" s="23" t="n"/>
      <c r="G255" s="23" t="n"/>
      <c r="H255" s="23" t="n"/>
      <c r="I255" s="23" t="n"/>
      <c r="J255" s="23" t="n"/>
      <c r="K255" s="23" t="n"/>
      <c r="L255" s="19" t="n"/>
      <c r="M255" s="19" t="n"/>
      <c r="N255" s="19" t="n"/>
      <c r="O255" s="19" t="n"/>
      <c r="P255" s="19" t="n"/>
      <c r="Q255" s="19" t="n"/>
      <c r="R255" s="19" t="n"/>
      <c r="S255" s="19" t="n"/>
      <c r="T255" s="19" t="n"/>
      <c r="U255" s="19" t="n"/>
      <c r="V255" s="19" t="n"/>
      <c r="W255" s="19" t="n"/>
      <c r="X255" s="19" t="n"/>
      <c r="Y255" s="19" t="n"/>
      <c r="Z255" s="19" t="n"/>
    </row>
    <row r="256" ht="13.5" customHeight="1" s="844">
      <c r="A256" s="19" t="n"/>
      <c r="B256" s="19" t="n"/>
      <c r="C256" s="23" t="n"/>
      <c r="D256" s="23" t="n"/>
      <c r="E256" s="302" t="n"/>
      <c r="F256" s="23" t="n"/>
      <c r="G256" s="23" t="n"/>
      <c r="H256" s="23" t="n"/>
      <c r="I256" s="23" t="n"/>
      <c r="J256" s="23" t="n"/>
      <c r="K256" s="23" t="n"/>
      <c r="L256" s="19" t="n"/>
      <c r="M256" s="19" t="n"/>
      <c r="N256" s="19" t="n"/>
      <c r="O256" s="19" t="n"/>
      <c r="P256" s="19" t="n"/>
      <c r="Q256" s="19" t="n"/>
      <c r="R256" s="19" t="n"/>
      <c r="S256" s="19" t="n"/>
      <c r="T256" s="19" t="n"/>
      <c r="U256" s="19" t="n"/>
      <c r="V256" s="19" t="n"/>
      <c r="W256" s="19" t="n"/>
      <c r="X256" s="19" t="n"/>
      <c r="Y256" s="19" t="n"/>
      <c r="Z256" s="19" t="n"/>
    </row>
    <row r="257" ht="13.5" customHeight="1" s="844">
      <c r="A257" s="19" t="n"/>
      <c r="B257" s="19" t="n"/>
      <c r="C257" s="23" t="n"/>
      <c r="D257" s="23" t="n"/>
      <c r="E257" s="302" t="n"/>
      <c r="F257" s="23" t="n"/>
      <c r="G257" s="23" t="n"/>
      <c r="H257" s="23" t="n"/>
      <c r="I257" s="23" t="n"/>
      <c r="J257" s="23" t="n"/>
      <c r="K257" s="23" t="n"/>
      <c r="L257" s="19" t="n"/>
      <c r="M257" s="19" t="n"/>
      <c r="N257" s="19" t="n"/>
      <c r="O257" s="19" t="n"/>
      <c r="P257" s="19" t="n"/>
      <c r="Q257" s="19" t="n"/>
      <c r="R257" s="19" t="n"/>
      <c r="S257" s="19" t="n"/>
      <c r="T257" s="19" t="n"/>
      <c r="U257" s="19" t="n"/>
      <c r="V257" s="19" t="n"/>
      <c r="W257" s="19" t="n"/>
      <c r="X257" s="19" t="n"/>
      <c r="Y257" s="19" t="n"/>
      <c r="Z257" s="19" t="n"/>
    </row>
    <row r="258" ht="13.5" customHeight="1" s="844">
      <c r="A258" s="19" t="n"/>
      <c r="B258" s="19" t="n"/>
      <c r="C258" s="23" t="n"/>
      <c r="D258" s="23" t="n"/>
      <c r="E258" s="302" t="n"/>
      <c r="F258" s="23" t="n"/>
      <c r="G258" s="23" t="n"/>
      <c r="H258" s="23" t="n"/>
      <c r="I258" s="23" t="n"/>
      <c r="J258" s="23" t="n"/>
      <c r="K258" s="23" t="n"/>
      <c r="L258" s="19" t="n"/>
      <c r="M258" s="19" t="n"/>
      <c r="N258" s="19" t="n"/>
      <c r="O258" s="19" t="n"/>
      <c r="P258" s="19" t="n"/>
      <c r="Q258" s="19" t="n"/>
      <c r="R258" s="19" t="n"/>
      <c r="S258" s="19" t="n"/>
      <c r="T258" s="19" t="n"/>
      <c r="U258" s="19" t="n"/>
      <c r="V258" s="19" t="n"/>
      <c r="W258" s="19" t="n"/>
      <c r="X258" s="19" t="n"/>
      <c r="Y258" s="19" t="n"/>
      <c r="Z258" s="19" t="n"/>
    </row>
    <row r="259" ht="13.5" customHeight="1" s="844">
      <c r="A259" s="19" t="n"/>
      <c r="B259" s="19" t="n"/>
      <c r="C259" s="23" t="n"/>
      <c r="D259" s="23" t="n"/>
      <c r="E259" s="302" t="n"/>
      <c r="F259" s="23" t="n"/>
      <c r="G259" s="23" t="n"/>
      <c r="H259" s="23" t="n"/>
      <c r="I259" s="23" t="n"/>
      <c r="J259" s="23" t="n"/>
      <c r="K259" s="23" t="n"/>
      <c r="L259" s="19" t="n"/>
      <c r="M259" s="19" t="n"/>
      <c r="N259" s="19" t="n"/>
      <c r="O259" s="19" t="n"/>
      <c r="P259" s="19" t="n"/>
      <c r="Q259" s="19" t="n"/>
      <c r="R259" s="19" t="n"/>
      <c r="S259" s="19" t="n"/>
      <c r="T259" s="19" t="n"/>
      <c r="U259" s="19" t="n"/>
      <c r="V259" s="19" t="n"/>
      <c r="W259" s="19" t="n"/>
      <c r="X259" s="19" t="n"/>
      <c r="Y259" s="19" t="n"/>
      <c r="Z259" s="19" t="n"/>
    </row>
    <row r="260" ht="13.5" customHeight="1" s="844">
      <c r="A260" s="19" t="n"/>
      <c r="B260" s="19" t="n"/>
      <c r="C260" s="23" t="n"/>
      <c r="D260" s="23" t="n"/>
      <c r="E260" s="302" t="n"/>
      <c r="F260" s="23" t="n"/>
      <c r="G260" s="23" t="n"/>
      <c r="H260" s="23" t="n"/>
      <c r="I260" s="23" t="n"/>
      <c r="J260" s="23" t="n"/>
      <c r="K260" s="23" t="n"/>
      <c r="L260" s="19" t="n"/>
      <c r="M260" s="19" t="n"/>
      <c r="N260" s="19" t="n"/>
      <c r="O260" s="19" t="n"/>
      <c r="P260" s="19" t="n"/>
      <c r="Q260" s="19" t="n"/>
      <c r="R260" s="19" t="n"/>
      <c r="S260" s="19" t="n"/>
      <c r="T260" s="19" t="n"/>
      <c r="U260" s="19" t="n"/>
      <c r="V260" s="19" t="n"/>
      <c r="W260" s="19" t="n"/>
      <c r="X260" s="19" t="n"/>
      <c r="Y260" s="19" t="n"/>
      <c r="Z260" s="19" t="n"/>
    </row>
    <row r="261" ht="13.5" customHeight="1" s="844">
      <c r="A261" s="19" t="n"/>
      <c r="B261" s="19" t="n"/>
      <c r="C261" s="23" t="n"/>
      <c r="D261" s="23" t="n"/>
      <c r="E261" s="302" t="n"/>
      <c r="F261" s="23" t="n"/>
      <c r="G261" s="23" t="n"/>
      <c r="H261" s="23" t="n"/>
      <c r="I261" s="23" t="n"/>
      <c r="J261" s="23" t="n"/>
      <c r="K261" s="23" t="n"/>
      <c r="L261" s="19" t="n"/>
      <c r="M261" s="19" t="n"/>
      <c r="N261" s="19" t="n"/>
      <c r="O261" s="19" t="n"/>
      <c r="P261" s="19" t="n"/>
      <c r="Q261" s="19" t="n"/>
      <c r="R261" s="19" t="n"/>
      <c r="S261" s="19" t="n"/>
      <c r="T261" s="19" t="n"/>
      <c r="U261" s="19" t="n"/>
      <c r="V261" s="19" t="n"/>
      <c r="W261" s="19" t="n"/>
      <c r="X261" s="19" t="n"/>
      <c r="Y261" s="19" t="n"/>
      <c r="Z261" s="19" t="n"/>
    </row>
    <row r="262" ht="13.5" customHeight="1" s="844">
      <c r="A262" s="19" t="n"/>
      <c r="B262" s="19" t="n"/>
      <c r="C262" s="23" t="n"/>
      <c r="D262" s="23" t="n"/>
      <c r="E262" s="302" t="n"/>
      <c r="F262" s="23" t="n"/>
      <c r="G262" s="23" t="n"/>
      <c r="H262" s="23" t="n"/>
      <c r="I262" s="23" t="n"/>
      <c r="J262" s="23" t="n"/>
      <c r="K262" s="23" t="n"/>
      <c r="L262" s="19" t="n"/>
      <c r="M262" s="19" t="n"/>
      <c r="N262" s="19" t="n"/>
      <c r="O262" s="19" t="n"/>
      <c r="P262" s="19" t="n"/>
      <c r="Q262" s="19" t="n"/>
      <c r="R262" s="19" t="n"/>
      <c r="S262" s="19" t="n"/>
      <c r="T262" s="19" t="n"/>
      <c r="U262" s="19" t="n"/>
      <c r="V262" s="19" t="n"/>
      <c r="W262" s="19" t="n"/>
      <c r="X262" s="19" t="n"/>
      <c r="Y262" s="19" t="n"/>
      <c r="Z262" s="19" t="n"/>
    </row>
    <row r="263" ht="13.5" customHeight="1" s="844">
      <c r="A263" s="19" t="n"/>
      <c r="B263" s="19" t="n"/>
      <c r="C263" s="23" t="n"/>
      <c r="D263" s="23" t="n"/>
      <c r="E263" s="302" t="n"/>
      <c r="F263" s="23" t="n"/>
      <c r="G263" s="23" t="n"/>
      <c r="H263" s="23" t="n"/>
      <c r="I263" s="23" t="n"/>
      <c r="J263" s="23" t="n"/>
      <c r="K263" s="23" t="n"/>
      <c r="L263" s="19" t="n"/>
      <c r="M263" s="19" t="n"/>
      <c r="N263" s="19" t="n"/>
      <c r="O263" s="19" t="n"/>
      <c r="P263" s="19" t="n"/>
      <c r="Q263" s="19" t="n"/>
      <c r="R263" s="19" t="n"/>
      <c r="S263" s="19" t="n"/>
      <c r="T263" s="19" t="n"/>
      <c r="U263" s="19" t="n"/>
      <c r="V263" s="19" t="n"/>
      <c r="W263" s="19" t="n"/>
      <c r="X263" s="19" t="n"/>
      <c r="Y263" s="19" t="n"/>
      <c r="Z263" s="19" t="n"/>
    </row>
    <row r="264" ht="13.5" customHeight="1" s="844">
      <c r="A264" s="19" t="n"/>
      <c r="B264" s="19" t="n"/>
      <c r="C264" s="23" t="n"/>
      <c r="D264" s="23" t="n"/>
      <c r="E264" s="302" t="n"/>
      <c r="F264" s="23" t="n"/>
      <c r="G264" s="23" t="n"/>
      <c r="H264" s="23" t="n"/>
      <c r="I264" s="23" t="n"/>
      <c r="J264" s="23" t="n"/>
      <c r="K264" s="23" t="n"/>
      <c r="L264" s="19" t="n"/>
      <c r="M264" s="19" t="n"/>
      <c r="N264" s="19" t="n"/>
      <c r="O264" s="19" t="n"/>
      <c r="P264" s="19" t="n"/>
      <c r="Q264" s="19" t="n"/>
      <c r="R264" s="19" t="n"/>
      <c r="S264" s="19" t="n"/>
      <c r="T264" s="19" t="n"/>
      <c r="U264" s="19" t="n"/>
      <c r="V264" s="19" t="n"/>
      <c r="W264" s="19" t="n"/>
      <c r="X264" s="19" t="n"/>
      <c r="Y264" s="19" t="n"/>
      <c r="Z264" s="19" t="n"/>
    </row>
    <row r="265" ht="13.5" customHeight="1" s="844">
      <c r="A265" s="19" t="n"/>
      <c r="B265" s="19" t="n"/>
      <c r="C265" s="23" t="n"/>
      <c r="D265" s="23" t="n"/>
      <c r="E265" s="302" t="n"/>
      <c r="F265" s="23" t="n"/>
      <c r="G265" s="23" t="n"/>
      <c r="H265" s="23" t="n"/>
      <c r="I265" s="23" t="n"/>
      <c r="J265" s="23" t="n"/>
      <c r="K265" s="23" t="n"/>
      <c r="L265" s="19" t="n"/>
      <c r="M265" s="19" t="n"/>
      <c r="N265" s="19" t="n"/>
      <c r="O265" s="19" t="n"/>
      <c r="P265" s="19" t="n"/>
      <c r="Q265" s="19" t="n"/>
      <c r="R265" s="19" t="n"/>
      <c r="S265" s="19" t="n"/>
      <c r="T265" s="19" t="n"/>
      <c r="U265" s="19" t="n"/>
      <c r="V265" s="19" t="n"/>
      <c r="W265" s="19" t="n"/>
      <c r="X265" s="19" t="n"/>
      <c r="Y265" s="19" t="n"/>
      <c r="Z265" s="19" t="n"/>
    </row>
    <row r="266" ht="13.5" customHeight="1" s="844">
      <c r="A266" s="19" t="n"/>
      <c r="B266" s="19" t="n"/>
      <c r="C266" s="23" t="n"/>
      <c r="D266" s="23" t="n"/>
      <c r="E266" s="302" t="n"/>
      <c r="F266" s="23" t="n"/>
      <c r="G266" s="23" t="n"/>
      <c r="H266" s="23" t="n"/>
      <c r="I266" s="23" t="n"/>
      <c r="J266" s="23" t="n"/>
      <c r="K266" s="23" t="n"/>
      <c r="L266" s="19" t="n"/>
      <c r="M266" s="19" t="n"/>
      <c r="N266" s="19" t="n"/>
      <c r="O266" s="19" t="n"/>
      <c r="P266" s="19" t="n"/>
      <c r="Q266" s="19" t="n"/>
      <c r="R266" s="19" t="n"/>
      <c r="S266" s="19" t="n"/>
      <c r="T266" s="19" t="n"/>
      <c r="U266" s="19" t="n"/>
      <c r="V266" s="19" t="n"/>
      <c r="W266" s="19" t="n"/>
      <c r="X266" s="19" t="n"/>
      <c r="Y266" s="19" t="n"/>
      <c r="Z266" s="19" t="n"/>
    </row>
    <row r="267" ht="13.5" customHeight="1" s="844">
      <c r="A267" s="19" t="n"/>
      <c r="B267" s="19" t="n"/>
      <c r="C267" s="23" t="n"/>
      <c r="D267" s="23" t="n"/>
      <c r="E267" s="302" t="n"/>
      <c r="F267" s="23" t="n"/>
      <c r="G267" s="23" t="n"/>
      <c r="H267" s="23" t="n"/>
      <c r="I267" s="23" t="n"/>
      <c r="J267" s="23" t="n"/>
      <c r="K267" s="23" t="n"/>
      <c r="L267" s="19" t="n"/>
      <c r="M267" s="19" t="n"/>
      <c r="N267" s="19" t="n"/>
      <c r="O267" s="19" t="n"/>
      <c r="P267" s="19" t="n"/>
      <c r="Q267" s="19" t="n"/>
      <c r="R267" s="19" t="n"/>
      <c r="S267" s="19" t="n"/>
      <c r="T267" s="19" t="n"/>
      <c r="U267" s="19" t="n"/>
      <c r="V267" s="19" t="n"/>
      <c r="W267" s="19" t="n"/>
      <c r="X267" s="19" t="n"/>
      <c r="Y267" s="19" t="n"/>
      <c r="Z267" s="19" t="n"/>
    </row>
    <row r="268" ht="13.5" customHeight="1" s="844">
      <c r="A268" s="19" t="n"/>
      <c r="B268" s="19" t="n"/>
      <c r="C268" s="23" t="n"/>
      <c r="D268" s="23" t="n"/>
      <c r="E268" s="302" t="n"/>
      <c r="F268" s="23" t="n"/>
      <c r="G268" s="23" t="n"/>
      <c r="H268" s="23" t="n"/>
      <c r="I268" s="23" t="n"/>
      <c r="J268" s="23" t="n"/>
      <c r="K268" s="23" t="n"/>
      <c r="L268" s="19" t="n"/>
      <c r="M268" s="19" t="n"/>
      <c r="N268" s="19" t="n"/>
      <c r="O268" s="19" t="n"/>
      <c r="P268" s="19" t="n"/>
      <c r="Q268" s="19" t="n"/>
      <c r="R268" s="19" t="n"/>
      <c r="S268" s="19" t="n"/>
      <c r="T268" s="19" t="n"/>
      <c r="U268" s="19" t="n"/>
      <c r="V268" s="19" t="n"/>
      <c r="W268" s="19" t="n"/>
      <c r="X268" s="19" t="n"/>
      <c r="Y268" s="19" t="n"/>
      <c r="Z268" s="19" t="n"/>
    </row>
    <row r="269" ht="13.5" customHeight="1" s="844">
      <c r="A269" s="19" t="n"/>
      <c r="B269" s="19" t="n"/>
      <c r="C269" s="23" t="n"/>
      <c r="D269" s="23" t="n"/>
      <c r="E269" s="302" t="n"/>
      <c r="F269" s="23" t="n"/>
      <c r="G269" s="23" t="n"/>
      <c r="H269" s="23" t="n"/>
      <c r="I269" s="23" t="n"/>
      <c r="J269" s="23" t="n"/>
      <c r="K269" s="23" t="n"/>
      <c r="L269" s="19" t="n"/>
      <c r="M269" s="19" t="n"/>
      <c r="N269" s="19" t="n"/>
      <c r="O269" s="19" t="n"/>
      <c r="P269" s="19" t="n"/>
      <c r="Q269" s="19" t="n"/>
      <c r="R269" s="19" t="n"/>
      <c r="S269" s="19" t="n"/>
      <c r="T269" s="19" t="n"/>
      <c r="U269" s="19" t="n"/>
      <c r="V269" s="19" t="n"/>
      <c r="W269" s="19" t="n"/>
      <c r="X269" s="19" t="n"/>
      <c r="Y269" s="19" t="n"/>
      <c r="Z269" s="19" t="n"/>
    </row>
    <row r="270" ht="13.5" customHeight="1" s="844">
      <c r="A270" s="19" t="n"/>
      <c r="B270" s="19" t="n"/>
      <c r="C270" s="23" t="n"/>
      <c r="D270" s="23" t="n"/>
      <c r="E270" s="302" t="n"/>
      <c r="F270" s="23" t="n"/>
      <c r="G270" s="23" t="n"/>
      <c r="H270" s="23" t="n"/>
      <c r="I270" s="23" t="n"/>
      <c r="J270" s="23" t="n"/>
      <c r="K270" s="23" t="n"/>
      <c r="L270" s="19" t="n"/>
      <c r="M270" s="19" t="n"/>
      <c r="N270" s="19" t="n"/>
      <c r="O270" s="19" t="n"/>
      <c r="P270" s="19" t="n"/>
      <c r="Q270" s="19" t="n"/>
      <c r="R270" s="19" t="n"/>
      <c r="S270" s="19" t="n"/>
      <c r="T270" s="19" t="n"/>
      <c r="U270" s="19" t="n"/>
      <c r="V270" s="19" t="n"/>
      <c r="W270" s="19" t="n"/>
      <c r="X270" s="19" t="n"/>
      <c r="Y270" s="19" t="n"/>
      <c r="Z270" s="19" t="n"/>
    </row>
    <row r="271" ht="13.5" customHeight="1" s="844">
      <c r="A271" s="19" t="n"/>
      <c r="B271" s="19" t="n"/>
      <c r="C271" s="23" t="n"/>
      <c r="D271" s="23" t="n"/>
      <c r="E271" s="302" t="n"/>
      <c r="F271" s="23" t="n"/>
      <c r="G271" s="23" t="n"/>
      <c r="H271" s="23" t="n"/>
      <c r="I271" s="23" t="n"/>
      <c r="J271" s="23" t="n"/>
      <c r="K271" s="23" t="n"/>
      <c r="L271" s="19" t="n"/>
      <c r="M271" s="19" t="n"/>
      <c r="N271" s="19" t="n"/>
      <c r="O271" s="19" t="n"/>
      <c r="P271" s="19" t="n"/>
      <c r="Q271" s="19" t="n"/>
      <c r="R271" s="19" t="n"/>
      <c r="S271" s="19" t="n"/>
      <c r="T271" s="19" t="n"/>
      <c r="U271" s="19" t="n"/>
      <c r="V271" s="19" t="n"/>
      <c r="W271" s="19" t="n"/>
      <c r="X271" s="19" t="n"/>
      <c r="Y271" s="19" t="n"/>
      <c r="Z271" s="19" t="n"/>
    </row>
    <row r="272" ht="13.5" customHeight="1" s="844">
      <c r="A272" s="19" t="n"/>
      <c r="B272" s="19" t="n"/>
      <c r="C272" s="23" t="n"/>
      <c r="D272" s="23" t="n"/>
      <c r="E272" s="302" t="n"/>
      <c r="F272" s="23" t="n"/>
      <c r="G272" s="23" t="n"/>
      <c r="H272" s="23" t="n"/>
      <c r="I272" s="23" t="n"/>
      <c r="J272" s="23" t="n"/>
      <c r="K272" s="23" t="n"/>
      <c r="L272" s="19" t="n"/>
      <c r="M272" s="19" t="n"/>
      <c r="N272" s="19" t="n"/>
      <c r="O272" s="19" t="n"/>
      <c r="P272" s="19" t="n"/>
      <c r="Q272" s="19" t="n"/>
      <c r="R272" s="19" t="n"/>
      <c r="S272" s="19" t="n"/>
      <c r="T272" s="19" t="n"/>
      <c r="U272" s="19" t="n"/>
      <c r="V272" s="19" t="n"/>
      <c r="W272" s="19" t="n"/>
      <c r="X272" s="19" t="n"/>
      <c r="Y272" s="19" t="n"/>
      <c r="Z272" s="19" t="n"/>
    </row>
    <row r="273" ht="13.5" customHeight="1" s="844">
      <c r="A273" s="19" t="n"/>
      <c r="B273" s="19" t="n"/>
      <c r="C273" s="23" t="n"/>
      <c r="D273" s="23" t="n"/>
      <c r="E273" s="302" t="n"/>
      <c r="F273" s="23" t="n"/>
      <c r="G273" s="23" t="n"/>
      <c r="H273" s="23" t="n"/>
      <c r="I273" s="23" t="n"/>
      <c r="J273" s="23" t="n"/>
      <c r="K273" s="23" t="n"/>
      <c r="L273" s="19" t="n"/>
      <c r="M273" s="19" t="n"/>
      <c r="N273" s="19" t="n"/>
      <c r="O273" s="19" t="n"/>
      <c r="P273" s="19" t="n"/>
      <c r="Q273" s="19" t="n"/>
      <c r="R273" s="19" t="n"/>
      <c r="S273" s="19" t="n"/>
      <c r="T273" s="19" t="n"/>
      <c r="U273" s="19" t="n"/>
      <c r="V273" s="19" t="n"/>
      <c r="W273" s="19" t="n"/>
      <c r="X273" s="19" t="n"/>
      <c r="Y273" s="19" t="n"/>
      <c r="Z273" s="19" t="n"/>
    </row>
    <row r="274" ht="13.5" customHeight="1" s="844">
      <c r="A274" s="19" t="n"/>
      <c r="B274" s="19" t="n"/>
      <c r="C274" s="23" t="n"/>
      <c r="D274" s="23" t="n"/>
      <c r="E274" s="302" t="n"/>
      <c r="F274" s="23" t="n"/>
      <c r="G274" s="23" t="n"/>
      <c r="H274" s="23" t="n"/>
      <c r="I274" s="23" t="n"/>
      <c r="J274" s="23" t="n"/>
      <c r="K274" s="23" t="n"/>
      <c r="L274" s="19" t="n"/>
      <c r="M274" s="19" t="n"/>
      <c r="N274" s="19" t="n"/>
      <c r="O274" s="19" t="n"/>
      <c r="P274" s="19" t="n"/>
      <c r="Q274" s="19" t="n"/>
      <c r="R274" s="19" t="n"/>
      <c r="S274" s="19" t="n"/>
      <c r="T274" s="19" t="n"/>
      <c r="U274" s="19" t="n"/>
      <c r="V274" s="19" t="n"/>
      <c r="W274" s="19" t="n"/>
      <c r="X274" s="19" t="n"/>
      <c r="Y274" s="19" t="n"/>
      <c r="Z274" s="19" t="n"/>
    </row>
    <row r="275" ht="13.5" customHeight="1" s="844">
      <c r="A275" s="19" t="n"/>
      <c r="B275" s="19" t="n"/>
      <c r="C275" s="23" t="n"/>
      <c r="D275" s="23" t="n"/>
      <c r="E275" s="302" t="n"/>
      <c r="F275" s="23" t="n"/>
      <c r="G275" s="23" t="n"/>
      <c r="H275" s="23" t="n"/>
      <c r="I275" s="23" t="n"/>
      <c r="J275" s="23" t="n"/>
      <c r="K275" s="23" t="n"/>
      <c r="L275" s="19" t="n"/>
      <c r="M275" s="19" t="n"/>
      <c r="N275" s="19" t="n"/>
      <c r="O275" s="19" t="n"/>
      <c r="P275" s="19" t="n"/>
      <c r="Q275" s="19" t="n"/>
      <c r="R275" s="19" t="n"/>
      <c r="S275" s="19" t="n"/>
      <c r="T275" s="19" t="n"/>
      <c r="U275" s="19" t="n"/>
      <c r="V275" s="19" t="n"/>
      <c r="W275" s="19" t="n"/>
      <c r="X275" s="19" t="n"/>
      <c r="Y275" s="19" t="n"/>
      <c r="Z275" s="19" t="n"/>
    </row>
    <row r="276" ht="13.5" customHeight="1" s="844">
      <c r="A276" s="19" t="n"/>
      <c r="B276" s="19" t="n"/>
      <c r="C276" s="23" t="n"/>
      <c r="D276" s="23" t="n"/>
      <c r="E276" s="302" t="n"/>
      <c r="F276" s="23" t="n"/>
      <c r="G276" s="23" t="n"/>
      <c r="H276" s="23" t="n"/>
      <c r="I276" s="23" t="n"/>
      <c r="J276" s="23" t="n"/>
      <c r="K276" s="23" t="n"/>
      <c r="L276" s="19" t="n"/>
      <c r="M276" s="19" t="n"/>
      <c r="N276" s="19" t="n"/>
      <c r="O276" s="19" t="n"/>
      <c r="P276" s="19" t="n"/>
      <c r="Q276" s="19" t="n"/>
      <c r="R276" s="19" t="n"/>
      <c r="S276" s="19" t="n"/>
      <c r="T276" s="19" t="n"/>
      <c r="U276" s="19" t="n"/>
      <c r="V276" s="19" t="n"/>
      <c r="W276" s="19" t="n"/>
      <c r="X276" s="19" t="n"/>
      <c r="Y276" s="19" t="n"/>
      <c r="Z276" s="19" t="n"/>
    </row>
    <row r="277" ht="13.5" customHeight="1" s="844">
      <c r="A277" s="19" t="n"/>
      <c r="B277" s="19" t="n"/>
      <c r="C277" s="23" t="n"/>
      <c r="D277" s="23" t="n"/>
      <c r="E277" s="302" t="n"/>
      <c r="F277" s="23" t="n"/>
      <c r="G277" s="23" t="n"/>
      <c r="H277" s="23" t="n"/>
      <c r="I277" s="23" t="n"/>
      <c r="J277" s="23" t="n"/>
      <c r="K277" s="23" t="n"/>
      <c r="L277" s="19" t="n"/>
      <c r="M277" s="19" t="n"/>
      <c r="N277" s="19" t="n"/>
      <c r="O277" s="19" t="n"/>
      <c r="P277" s="19" t="n"/>
      <c r="Q277" s="19" t="n"/>
      <c r="R277" s="19" t="n"/>
      <c r="S277" s="19" t="n"/>
      <c r="T277" s="19" t="n"/>
      <c r="U277" s="19" t="n"/>
      <c r="V277" s="19" t="n"/>
      <c r="W277" s="19" t="n"/>
      <c r="X277" s="19" t="n"/>
      <c r="Y277" s="19" t="n"/>
      <c r="Z277" s="19" t="n"/>
    </row>
    <row r="278" ht="13.5" customHeight="1" s="844">
      <c r="A278" s="19" t="n"/>
      <c r="B278" s="19" t="n"/>
      <c r="C278" s="23" t="n"/>
      <c r="D278" s="23" t="n"/>
      <c r="E278" s="302" t="n"/>
      <c r="F278" s="23" t="n"/>
      <c r="G278" s="23" t="n"/>
      <c r="H278" s="23" t="n"/>
      <c r="I278" s="23" t="n"/>
      <c r="J278" s="23" t="n"/>
      <c r="K278" s="23" t="n"/>
      <c r="L278" s="19" t="n"/>
      <c r="M278" s="19" t="n"/>
      <c r="N278" s="19" t="n"/>
      <c r="O278" s="19" t="n"/>
      <c r="P278" s="19" t="n"/>
      <c r="Q278" s="19" t="n"/>
      <c r="R278" s="19" t="n"/>
      <c r="S278" s="19" t="n"/>
      <c r="T278" s="19" t="n"/>
      <c r="U278" s="19" t="n"/>
      <c r="V278" s="19" t="n"/>
      <c r="W278" s="19" t="n"/>
      <c r="X278" s="19" t="n"/>
      <c r="Y278" s="19" t="n"/>
      <c r="Z278" s="19" t="n"/>
    </row>
    <row r="279" ht="13.5" customHeight="1" s="844">
      <c r="A279" s="19" t="n"/>
      <c r="B279" s="19" t="n"/>
      <c r="C279" s="23" t="n"/>
      <c r="D279" s="23" t="n"/>
      <c r="E279" s="302" t="n"/>
      <c r="F279" s="23" t="n"/>
      <c r="G279" s="23" t="n"/>
      <c r="H279" s="23" t="n"/>
      <c r="I279" s="23" t="n"/>
      <c r="J279" s="23" t="n"/>
      <c r="K279" s="23" t="n"/>
      <c r="L279" s="19" t="n"/>
      <c r="M279" s="19" t="n"/>
      <c r="N279" s="19" t="n"/>
      <c r="O279" s="19" t="n"/>
      <c r="P279" s="19" t="n"/>
      <c r="Q279" s="19" t="n"/>
      <c r="R279" s="19" t="n"/>
      <c r="S279" s="19" t="n"/>
      <c r="T279" s="19" t="n"/>
      <c r="U279" s="19" t="n"/>
      <c r="V279" s="19" t="n"/>
      <c r="W279" s="19" t="n"/>
      <c r="X279" s="19" t="n"/>
      <c r="Y279" s="19" t="n"/>
      <c r="Z279" s="19" t="n"/>
    </row>
    <row r="280" ht="13.5" customHeight="1" s="844">
      <c r="A280" s="19" t="n"/>
      <c r="B280" s="19" t="n"/>
      <c r="C280" s="23" t="n"/>
      <c r="D280" s="23" t="n"/>
      <c r="E280" s="302" t="n"/>
      <c r="F280" s="23" t="n"/>
      <c r="G280" s="23" t="n"/>
      <c r="H280" s="23" t="n"/>
      <c r="I280" s="23" t="n"/>
      <c r="J280" s="23" t="n"/>
      <c r="K280" s="23" t="n"/>
      <c r="L280" s="19" t="n"/>
      <c r="M280" s="19" t="n"/>
      <c r="N280" s="19" t="n"/>
      <c r="O280" s="19" t="n"/>
      <c r="P280" s="19" t="n"/>
      <c r="Q280" s="19" t="n"/>
      <c r="R280" s="19" t="n"/>
      <c r="S280" s="19" t="n"/>
      <c r="T280" s="19" t="n"/>
      <c r="U280" s="19" t="n"/>
      <c r="V280" s="19" t="n"/>
      <c r="W280" s="19" t="n"/>
      <c r="X280" s="19" t="n"/>
      <c r="Y280" s="19" t="n"/>
      <c r="Z280" s="19" t="n"/>
    </row>
    <row r="281" ht="13.5" customHeight="1" s="844">
      <c r="A281" s="19" t="n"/>
      <c r="B281" s="19" t="n"/>
      <c r="C281" s="23" t="n"/>
      <c r="D281" s="23" t="n"/>
      <c r="E281" s="302" t="n"/>
      <c r="F281" s="23" t="n"/>
      <c r="G281" s="23" t="n"/>
      <c r="H281" s="23" t="n"/>
      <c r="I281" s="23" t="n"/>
      <c r="J281" s="23" t="n"/>
      <c r="K281" s="23" t="n"/>
      <c r="L281" s="19" t="n"/>
      <c r="M281" s="19" t="n"/>
      <c r="N281" s="19" t="n"/>
      <c r="O281" s="19" t="n"/>
      <c r="P281" s="19" t="n"/>
      <c r="Q281" s="19" t="n"/>
      <c r="R281" s="19" t="n"/>
      <c r="S281" s="19" t="n"/>
      <c r="T281" s="19" t="n"/>
      <c r="U281" s="19" t="n"/>
      <c r="V281" s="19" t="n"/>
      <c r="W281" s="19" t="n"/>
      <c r="X281" s="19" t="n"/>
      <c r="Y281" s="19" t="n"/>
      <c r="Z281" s="19" t="n"/>
    </row>
    <row r="282" ht="13.5" customHeight="1" s="844">
      <c r="A282" s="19" t="n"/>
      <c r="B282" s="19" t="n"/>
      <c r="C282" s="23" t="n"/>
      <c r="D282" s="23" t="n"/>
      <c r="E282" s="302" t="n"/>
      <c r="F282" s="23" t="n"/>
      <c r="G282" s="23" t="n"/>
      <c r="H282" s="23" t="n"/>
      <c r="I282" s="23" t="n"/>
      <c r="J282" s="23" t="n"/>
      <c r="K282" s="23" t="n"/>
      <c r="L282" s="19" t="n"/>
      <c r="M282" s="19" t="n"/>
      <c r="N282" s="19" t="n"/>
      <c r="O282" s="19" t="n"/>
      <c r="P282" s="19" t="n"/>
      <c r="Q282" s="19" t="n"/>
      <c r="R282" s="19" t="n"/>
      <c r="S282" s="19" t="n"/>
      <c r="T282" s="19" t="n"/>
      <c r="U282" s="19" t="n"/>
      <c r="V282" s="19" t="n"/>
      <c r="W282" s="19" t="n"/>
      <c r="X282" s="19" t="n"/>
      <c r="Y282" s="19" t="n"/>
      <c r="Z282" s="19" t="n"/>
    </row>
    <row r="283" ht="13.5" customHeight="1" s="844">
      <c r="A283" s="19" t="n"/>
      <c r="B283" s="19" t="n"/>
      <c r="C283" s="23" t="n"/>
      <c r="D283" s="23" t="n"/>
      <c r="E283" s="302" t="n"/>
      <c r="F283" s="23" t="n"/>
      <c r="G283" s="23" t="n"/>
      <c r="H283" s="23" t="n"/>
      <c r="I283" s="23" t="n"/>
      <c r="J283" s="23" t="n"/>
      <c r="K283" s="23" t="n"/>
      <c r="L283" s="19" t="n"/>
      <c r="M283" s="19" t="n"/>
      <c r="N283" s="19" t="n"/>
      <c r="O283" s="19" t="n"/>
      <c r="P283" s="19" t="n"/>
      <c r="Q283" s="19" t="n"/>
      <c r="R283" s="19" t="n"/>
      <c r="S283" s="19" t="n"/>
      <c r="T283" s="19" t="n"/>
      <c r="U283" s="19" t="n"/>
      <c r="V283" s="19" t="n"/>
      <c r="W283" s="19" t="n"/>
      <c r="X283" s="19" t="n"/>
      <c r="Y283" s="19" t="n"/>
      <c r="Z283" s="19" t="n"/>
    </row>
    <row r="284" ht="13.5" customHeight="1" s="844">
      <c r="A284" s="19" t="n"/>
      <c r="B284" s="19" t="n"/>
      <c r="C284" s="23" t="n"/>
      <c r="D284" s="23" t="n"/>
      <c r="E284" s="302" t="n"/>
      <c r="F284" s="23" t="n"/>
      <c r="G284" s="23" t="n"/>
      <c r="H284" s="23" t="n"/>
      <c r="I284" s="23" t="n"/>
      <c r="J284" s="23" t="n"/>
      <c r="K284" s="23" t="n"/>
      <c r="L284" s="19" t="n"/>
      <c r="M284" s="19" t="n"/>
      <c r="N284" s="19" t="n"/>
      <c r="O284" s="19" t="n"/>
      <c r="P284" s="19" t="n"/>
      <c r="Q284" s="19" t="n"/>
      <c r="R284" s="19" t="n"/>
      <c r="S284" s="19" t="n"/>
      <c r="T284" s="19" t="n"/>
      <c r="U284" s="19" t="n"/>
      <c r="V284" s="19" t="n"/>
      <c r="W284" s="19" t="n"/>
      <c r="X284" s="19" t="n"/>
      <c r="Y284" s="19" t="n"/>
      <c r="Z284" s="19" t="n"/>
    </row>
    <row r="285" ht="13.5" customHeight="1" s="844">
      <c r="A285" s="19" t="n"/>
      <c r="B285" s="19" t="n"/>
      <c r="C285" s="23" t="n"/>
      <c r="D285" s="23" t="n"/>
      <c r="E285" s="302" t="n"/>
      <c r="F285" s="23" t="n"/>
      <c r="G285" s="23" t="n"/>
      <c r="H285" s="23" t="n"/>
      <c r="I285" s="23" t="n"/>
      <c r="J285" s="23" t="n"/>
      <c r="K285" s="23" t="n"/>
      <c r="L285" s="19" t="n"/>
      <c r="M285" s="19" t="n"/>
      <c r="N285" s="19" t="n"/>
      <c r="O285" s="19" t="n"/>
      <c r="P285" s="19" t="n"/>
      <c r="Q285" s="19" t="n"/>
      <c r="R285" s="19" t="n"/>
      <c r="S285" s="19" t="n"/>
      <c r="T285" s="19" t="n"/>
      <c r="U285" s="19" t="n"/>
      <c r="V285" s="19" t="n"/>
      <c r="W285" s="19" t="n"/>
      <c r="X285" s="19" t="n"/>
      <c r="Y285" s="19" t="n"/>
      <c r="Z285" s="19" t="n"/>
    </row>
    <row r="286" ht="13.5" customHeight="1" s="844">
      <c r="A286" s="19" t="n"/>
      <c r="B286" s="19" t="n"/>
      <c r="C286" s="23" t="n"/>
      <c r="D286" s="23" t="n"/>
      <c r="E286" s="302" t="n"/>
      <c r="F286" s="23" t="n"/>
      <c r="G286" s="23" t="n"/>
      <c r="H286" s="23" t="n"/>
      <c r="I286" s="23" t="n"/>
      <c r="J286" s="23" t="n"/>
      <c r="K286" s="23" t="n"/>
      <c r="L286" s="19" t="n"/>
      <c r="M286" s="19" t="n"/>
      <c r="N286" s="19" t="n"/>
      <c r="O286" s="19" t="n"/>
      <c r="P286" s="19" t="n"/>
      <c r="Q286" s="19" t="n"/>
      <c r="R286" s="19" t="n"/>
      <c r="S286" s="19" t="n"/>
      <c r="T286" s="19" t="n"/>
      <c r="U286" s="19" t="n"/>
      <c r="V286" s="19" t="n"/>
      <c r="W286" s="19" t="n"/>
      <c r="X286" s="19" t="n"/>
      <c r="Y286" s="19" t="n"/>
      <c r="Z286" s="19" t="n"/>
    </row>
    <row r="287" ht="13.5" customHeight="1" s="844">
      <c r="A287" s="19" t="n"/>
      <c r="B287" s="19" t="n"/>
      <c r="C287" s="23" t="n"/>
      <c r="D287" s="23" t="n"/>
      <c r="E287" s="302" t="n"/>
      <c r="F287" s="23" t="n"/>
      <c r="G287" s="23" t="n"/>
      <c r="H287" s="23" t="n"/>
      <c r="I287" s="23" t="n"/>
      <c r="J287" s="23" t="n"/>
      <c r="K287" s="23" t="n"/>
      <c r="L287" s="19" t="n"/>
      <c r="M287" s="19" t="n"/>
      <c r="N287" s="19" t="n"/>
      <c r="O287" s="19" t="n"/>
      <c r="P287" s="19" t="n"/>
      <c r="Q287" s="19" t="n"/>
      <c r="R287" s="19" t="n"/>
      <c r="S287" s="19" t="n"/>
      <c r="T287" s="19" t="n"/>
      <c r="U287" s="19" t="n"/>
      <c r="V287" s="19" t="n"/>
      <c r="W287" s="19" t="n"/>
      <c r="X287" s="19" t="n"/>
      <c r="Y287" s="19" t="n"/>
      <c r="Z287" s="19" t="n"/>
    </row>
    <row r="288" ht="13.5" customHeight="1" s="844">
      <c r="A288" s="19" t="n"/>
      <c r="B288" s="19" t="n"/>
      <c r="C288" s="23" t="n"/>
      <c r="D288" s="23" t="n"/>
      <c r="E288" s="302" t="n"/>
      <c r="F288" s="23" t="n"/>
      <c r="G288" s="23" t="n"/>
      <c r="H288" s="23" t="n"/>
      <c r="I288" s="23" t="n"/>
      <c r="J288" s="23" t="n"/>
      <c r="K288" s="23" t="n"/>
      <c r="L288" s="19" t="n"/>
      <c r="M288" s="19" t="n"/>
      <c r="N288" s="19" t="n"/>
      <c r="O288" s="19" t="n"/>
      <c r="P288" s="19" t="n"/>
      <c r="Q288" s="19" t="n"/>
      <c r="R288" s="19" t="n"/>
      <c r="S288" s="19" t="n"/>
      <c r="T288" s="19" t="n"/>
      <c r="U288" s="19" t="n"/>
      <c r="V288" s="19" t="n"/>
      <c r="W288" s="19" t="n"/>
      <c r="X288" s="19" t="n"/>
      <c r="Y288" s="19" t="n"/>
      <c r="Z288" s="19" t="n"/>
    </row>
    <row r="289" ht="13.5" customHeight="1" s="844">
      <c r="A289" s="19" t="n"/>
      <c r="B289" s="19" t="n"/>
      <c r="C289" s="23" t="n"/>
      <c r="D289" s="23" t="n"/>
      <c r="E289" s="302" t="n"/>
      <c r="F289" s="23" t="n"/>
      <c r="G289" s="23" t="n"/>
      <c r="H289" s="23" t="n"/>
      <c r="I289" s="23" t="n"/>
      <c r="J289" s="23" t="n"/>
      <c r="K289" s="23" t="n"/>
      <c r="L289" s="19" t="n"/>
      <c r="M289" s="19" t="n"/>
      <c r="N289" s="19" t="n"/>
      <c r="O289" s="19" t="n"/>
      <c r="P289" s="19" t="n"/>
      <c r="Q289" s="19" t="n"/>
      <c r="R289" s="19" t="n"/>
      <c r="S289" s="19" t="n"/>
      <c r="T289" s="19" t="n"/>
      <c r="U289" s="19" t="n"/>
      <c r="V289" s="19" t="n"/>
      <c r="W289" s="19" t="n"/>
      <c r="X289" s="19" t="n"/>
      <c r="Y289" s="19" t="n"/>
      <c r="Z289" s="19" t="n"/>
    </row>
    <row r="290" ht="13.5" customHeight="1" s="844">
      <c r="A290" s="19" t="n"/>
      <c r="B290" s="19" t="n"/>
      <c r="C290" s="23" t="n"/>
      <c r="D290" s="23" t="n"/>
      <c r="E290" s="302" t="n"/>
      <c r="F290" s="23" t="n"/>
      <c r="G290" s="23" t="n"/>
      <c r="H290" s="23" t="n"/>
      <c r="I290" s="23" t="n"/>
      <c r="J290" s="23" t="n"/>
      <c r="K290" s="23" t="n"/>
      <c r="L290" s="19" t="n"/>
      <c r="M290" s="19" t="n"/>
      <c r="N290" s="19" t="n"/>
      <c r="O290" s="19" t="n"/>
      <c r="P290" s="19" t="n"/>
      <c r="Q290" s="19" t="n"/>
      <c r="R290" s="19" t="n"/>
      <c r="S290" s="19" t="n"/>
      <c r="T290" s="19" t="n"/>
      <c r="U290" s="19" t="n"/>
      <c r="V290" s="19" t="n"/>
      <c r="W290" s="19" t="n"/>
      <c r="X290" s="19" t="n"/>
      <c r="Y290" s="19" t="n"/>
      <c r="Z290" s="19" t="n"/>
    </row>
    <row r="291" ht="13.5" customHeight="1" s="844">
      <c r="A291" s="19" t="n"/>
      <c r="B291" s="19" t="n"/>
      <c r="C291" s="23" t="n"/>
      <c r="D291" s="23" t="n"/>
      <c r="E291" s="302" t="n"/>
      <c r="F291" s="23" t="n"/>
      <c r="G291" s="23" t="n"/>
      <c r="H291" s="23" t="n"/>
      <c r="I291" s="23" t="n"/>
      <c r="J291" s="23" t="n"/>
      <c r="K291" s="23" t="n"/>
      <c r="L291" s="19" t="n"/>
      <c r="M291" s="19" t="n"/>
      <c r="N291" s="19" t="n"/>
      <c r="O291" s="19" t="n"/>
      <c r="P291" s="19" t="n"/>
      <c r="Q291" s="19" t="n"/>
      <c r="R291" s="19" t="n"/>
      <c r="S291" s="19" t="n"/>
      <c r="T291" s="19" t="n"/>
      <c r="U291" s="19" t="n"/>
      <c r="V291" s="19" t="n"/>
      <c r="W291" s="19" t="n"/>
      <c r="X291" s="19" t="n"/>
      <c r="Y291" s="19" t="n"/>
      <c r="Z291" s="19" t="n"/>
    </row>
    <row r="292" ht="13.5" customHeight="1" s="844">
      <c r="A292" s="19" t="n"/>
      <c r="B292" s="19" t="n"/>
      <c r="C292" s="23" t="n"/>
      <c r="D292" s="23" t="n"/>
      <c r="E292" s="302" t="n"/>
      <c r="F292" s="23" t="n"/>
      <c r="G292" s="23" t="n"/>
      <c r="H292" s="23" t="n"/>
      <c r="I292" s="23" t="n"/>
      <c r="J292" s="23" t="n"/>
      <c r="K292" s="23" t="n"/>
      <c r="L292" s="19" t="n"/>
      <c r="M292" s="19" t="n"/>
      <c r="N292" s="19" t="n"/>
      <c r="O292" s="19" t="n"/>
      <c r="P292" s="19" t="n"/>
      <c r="Q292" s="19" t="n"/>
      <c r="R292" s="19" t="n"/>
      <c r="S292" s="19" t="n"/>
      <c r="T292" s="19" t="n"/>
      <c r="U292" s="19" t="n"/>
      <c r="V292" s="19" t="n"/>
      <c r="W292" s="19" t="n"/>
      <c r="X292" s="19" t="n"/>
      <c r="Y292" s="19" t="n"/>
      <c r="Z292" s="19" t="n"/>
    </row>
    <row r="293" ht="13.5" customHeight="1" s="844">
      <c r="A293" s="19" t="n"/>
      <c r="B293" s="19" t="n"/>
      <c r="C293" s="23" t="n"/>
      <c r="D293" s="23" t="n"/>
      <c r="E293" s="302" t="n"/>
      <c r="F293" s="23" t="n"/>
      <c r="G293" s="23" t="n"/>
      <c r="H293" s="23" t="n"/>
      <c r="I293" s="23" t="n"/>
      <c r="J293" s="23" t="n"/>
      <c r="K293" s="23" t="n"/>
      <c r="L293" s="19" t="n"/>
      <c r="M293" s="19" t="n"/>
      <c r="N293" s="19" t="n"/>
      <c r="O293" s="19" t="n"/>
      <c r="P293" s="19" t="n"/>
      <c r="Q293" s="19" t="n"/>
      <c r="R293" s="19" t="n"/>
      <c r="S293" s="19" t="n"/>
      <c r="T293" s="19" t="n"/>
      <c r="U293" s="19" t="n"/>
      <c r="V293" s="19" t="n"/>
      <c r="W293" s="19" t="n"/>
      <c r="X293" s="19" t="n"/>
      <c r="Y293" s="19" t="n"/>
      <c r="Z293" s="19" t="n"/>
    </row>
    <row r="294" ht="13.5" customHeight="1" s="844">
      <c r="A294" s="19" t="n"/>
      <c r="B294" s="19" t="n"/>
      <c r="C294" s="23" t="n"/>
      <c r="D294" s="23" t="n"/>
      <c r="E294" s="302" t="n"/>
      <c r="F294" s="23" t="n"/>
      <c r="G294" s="23" t="n"/>
      <c r="H294" s="23" t="n"/>
      <c r="I294" s="23" t="n"/>
      <c r="J294" s="23" t="n"/>
      <c r="K294" s="23" t="n"/>
      <c r="L294" s="19" t="n"/>
      <c r="M294" s="19" t="n"/>
      <c r="N294" s="19" t="n"/>
      <c r="O294" s="19" t="n"/>
      <c r="P294" s="19" t="n"/>
      <c r="Q294" s="19" t="n"/>
      <c r="R294" s="19" t="n"/>
      <c r="S294" s="19" t="n"/>
      <c r="T294" s="19" t="n"/>
      <c r="U294" s="19" t="n"/>
      <c r="V294" s="19" t="n"/>
      <c r="W294" s="19" t="n"/>
      <c r="X294" s="19" t="n"/>
      <c r="Y294" s="19" t="n"/>
      <c r="Z294" s="19" t="n"/>
    </row>
    <row r="295" ht="13.5" customHeight="1" s="844">
      <c r="A295" s="19" t="n"/>
      <c r="B295" s="19" t="n"/>
      <c r="C295" s="23" t="n"/>
      <c r="D295" s="23" t="n"/>
      <c r="E295" s="302" t="n"/>
      <c r="F295" s="23" t="n"/>
      <c r="G295" s="23" t="n"/>
      <c r="H295" s="23" t="n"/>
      <c r="I295" s="23" t="n"/>
      <c r="J295" s="23" t="n"/>
      <c r="K295" s="23" t="n"/>
      <c r="L295" s="19" t="n"/>
      <c r="M295" s="19" t="n"/>
      <c r="N295" s="19" t="n"/>
      <c r="O295" s="19" t="n"/>
      <c r="P295" s="19" t="n"/>
      <c r="Q295" s="19" t="n"/>
      <c r="R295" s="19" t="n"/>
      <c r="S295" s="19" t="n"/>
      <c r="T295" s="19" t="n"/>
      <c r="U295" s="19" t="n"/>
      <c r="V295" s="19" t="n"/>
      <c r="W295" s="19" t="n"/>
      <c r="X295" s="19" t="n"/>
      <c r="Y295" s="19" t="n"/>
      <c r="Z295" s="19" t="n"/>
    </row>
    <row r="296" ht="13.5" customHeight="1" s="844">
      <c r="A296" s="19" t="n"/>
      <c r="B296" s="19" t="n"/>
      <c r="C296" s="23" t="n"/>
      <c r="D296" s="23" t="n"/>
      <c r="E296" s="302" t="n"/>
      <c r="F296" s="23" t="n"/>
      <c r="G296" s="23" t="n"/>
      <c r="H296" s="23" t="n"/>
      <c r="I296" s="23" t="n"/>
      <c r="J296" s="23" t="n"/>
      <c r="K296" s="23" t="n"/>
      <c r="L296" s="19" t="n"/>
      <c r="M296" s="19" t="n"/>
      <c r="N296" s="19" t="n"/>
      <c r="O296" s="19" t="n"/>
      <c r="P296" s="19" t="n"/>
      <c r="Q296" s="19" t="n"/>
      <c r="R296" s="19" t="n"/>
      <c r="S296" s="19" t="n"/>
      <c r="T296" s="19" t="n"/>
      <c r="U296" s="19" t="n"/>
      <c r="V296" s="19" t="n"/>
      <c r="W296" s="19" t="n"/>
      <c r="X296" s="19" t="n"/>
      <c r="Y296" s="19" t="n"/>
      <c r="Z296" s="19" t="n"/>
    </row>
    <row r="297" ht="13.5" customHeight="1" s="844">
      <c r="A297" s="19" t="n"/>
      <c r="B297" s="19" t="n"/>
      <c r="C297" s="23" t="n"/>
      <c r="D297" s="23" t="n"/>
      <c r="E297" s="302" t="n"/>
      <c r="F297" s="23" t="n"/>
      <c r="G297" s="23" t="n"/>
      <c r="H297" s="23" t="n"/>
      <c r="I297" s="23" t="n"/>
      <c r="J297" s="23" t="n"/>
      <c r="K297" s="23" t="n"/>
      <c r="L297" s="19" t="n"/>
      <c r="M297" s="19" t="n"/>
      <c r="N297" s="19" t="n"/>
      <c r="O297" s="19" t="n"/>
      <c r="P297" s="19" t="n"/>
      <c r="Q297" s="19" t="n"/>
      <c r="R297" s="19" t="n"/>
      <c r="S297" s="19" t="n"/>
      <c r="T297" s="19" t="n"/>
      <c r="U297" s="19" t="n"/>
      <c r="V297" s="19" t="n"/>
      <c r="W297" s="19" t="n"/>
      <c r="X297" s="19" t="n"/>
      <c r="Y297" s="19" t="n"/>
      <c r="Z297" s="19" t="n"/>
    </row>
    <row r="298" ht="13.5" customHeight="1" s="844">
      <c r="A298" s="19" t="n"/>
      <c r="B298" s="19" t="n"/>
      <c r="C298" s="23" t="n"/>
      <c r="D298" s="23" t="n"/>
      <c r="E298" s="302" t="n"/>
      <c r="F298" s="23" t="n"/>
      <c r="G298" s="23" t="n"/>
      <c r="H298" s="23" t="n"/>
      <c r="I298" s="23" t="n"/>
      <c r="J298" s="23" t="n"/>
      <c r="K298" s="23" t="n"/>
      <c r="L298" s="19" t="n"/>
      <c r="M298" s="19" t="n"/>
      <c r="N298" s="19" t="n"/>
      <c r="O298" s="19" t="n"/>
      <c r="P298" s="19" t="n"/>
      <c r="Q298" s="19" t="n"/>
      <c r="R298" s="19" t="n"/>
      <c r="S298" s="19" t="n"/>
      <c r="T298" s="19" t="n"/>
      <c r="U298" s="19" t="n"/>
      <c r="V298" s="19" t="n"/>
      <c r="W298" s="19" t="n"/>
      <c r="X298" s="19" t="n"/>
      <c r="Y298" s="19" t="n"/>
      <c r="Z298" s="19" t="n"/>
    </row>
    <row r="299" ht="13.5" customHeight="1" s="844">
      <c r="A299" s="19" t="n"/>
      <c r="B299" s="19" t="n"/>
      <c r="C299" s="23" t="n"/>
      <c r="D299" s="23" t="n"/>
      <c r="E299" s="302" t="n"/>
      <c r="F299" s="23" t="n"/>
      <c r="G299" s="23" t="n"/>
      <c r="H299" s="23" t="n"/>
      <c r="I299" s="23" t="n"/>
      <c r="J299" s="23" t="n"/>
      <c r="K299" s="23" t="n"/>
      <c r="L299" s="19" t="n"/>
      <c r="M299" s="19" t="n"/>
      <c r="N299" s="19" t="n"/>
      <c r="O299" s="19" t="n"/>
      <c r="P299" s="19" t="n"/>
      <c r="Q299" s="19" t="n"/>
      <c r="R299" s="19" t="n"/>
      <c r="S299" s="19" t="n"/>
      <c r="T299" s="19" t="n"/>
      <c r="U299" s="19" t="n"/>
      <c r="V299" s="19" t="n"/>
      <c r="W299" s="19" t="n"/>
      <c r="X299" s="19" t="n"/>
      <c r="Y299" s="19" t="n"/>
      <c r="Z299" s="19" t="n"/>
    </row>
    <row r="300" ht="13.5" customHeight="1" s="844">
      <c r="A300" s="19" t="n"/>
      <c r="B300" s="19" t="n"/>
      <c r="C300" s="23" t="n"/>
      <c r="D300" s="23" t="n"/>
      <c r="E300" s="302" t="n"/>
      <c r="F300" s="23" t="n"/>
      <c r="G300" s="23" t="n"/>
      <c r="H300" s="23" t="n"/>
      <c r="I300" s="23" t="n"/>
      <c r="J300" s="23" t="n"/>
      <c r="K300" s="23" t="n"/>
      <c r="L300" s="19" t="n"/>
      <c r="M300" s="19" t="n"/>
      <c r="N300" s="19" t="n"/>
      <c r="O300" s="19" t="n"/>
      <c r="P300" s="19" t="n"/>
      <c r="Q300" s="19" t="n"/>
      <c r="R300" s="19" t="n"/>
      <c r="S300" s="19" t="n"/>
      <c r="T300" s="19" t="n"/>
      <c r="U300" s="19" t="n"/>
      <c r="V300" s="19" t="n"/>
      <c r="W300" s="19" t="n"/>
      <c r="X300" s="19" t="n"/>
      <c r="Y300" s="19" t="n"/>
      <c r="Z300" s="19" t="n"/>
    </row>
    <row r="301" ht="13.5" customHeight="1" s="844">
      <c r="A301" s="19" t="n"/>
      <c r="B301" s="19" t="n"/>
      <c r="C301" s="23" t="n"/>
      <c r="D301" s="23" t="n"/>
      <c r="E301" s="302" t="n"/>
      <c r="F301" s="23" t="n"/>
      <c r="G301" s="23" t="n"/>
      <c r="H301" s="23" t="n"/>
      <c r="I301" s="23" t="n"/>
      <c r="J301" s="23" t="n"/>
      <c r="K301" s="23" t="n"/>
      <c r="L301" s="19" t="n"/>
      <c r="M301" s="19" t="n"/>
      <c r="N301" s="19" t="n"/>
      <c r="O301" s="19" t="n"/>
      <c r="P301" s="19" t="n"/>
      <c r="Q301" s="19" t="n"/>
      <c r="R301" s="19" t="n"/>
      <c r="S301" s="19" t="n"/>
      <c r="T301" s="19" t="n"/>
      <c r="U301" s="19" t="n"/>
      <c r="V301" s="19" t="n"/>
      <c r="W301" s="19" t="n"/>
      <c r="X301" s="19" t="n"/>
      <c r="Y301" s="19" t="n"/>
      <c r="Z301" s="19" t="n"/>
    </row>
    <row r="302" ht="13.5" customHeight="1" s="844">
      <c r="A302" s="19" t="n"/>
      <c r="B302" s="19" t="n"/>
      <c r="C302" s="23" t="n"/>
      <c r="D302" s="23" t="n"/>
      <c r="E302" s="302" t="n"/>
      <c r="F302" s="23" t="n"/>
      <c r="G302" s="23" t="n"/>
      <c r="H302" s="23" t="n"/>
      <c r="I302" s="23" t="n"/>
      <c r="J302" s="23" t="n"/>
      <c r="K302" s="23" t="n"/>
      <c r="L302" s="19" t="n"/>
      <c r="M302" s="19" t="n"/>
      <c r="N302" s="19" t="n"/>
      <c r="O302" s="19" t="n"/>
      <c r="P302" s="19" t="n"/>
      <c r="Q302" s="19" t="n"/>
      <c r="R302" s="19" t="n"/>
      <c r="S302" s="19" t="n"/>
      <c r="T302" s="19" t="n"/>
      <c r="U302" s="19" t="n"/>
      <c r="V302" s="19" t="n"/>
      <c r="W302" s="19" t="n"/>
      <c r="X302" s="19" t="n"/>
      <c r="Y302" s="19" t="n"/>
      <c r="Z302" s="19" t="n"/>
    </row>
    <row r="303" ht="13.5" customHeight="1" s="844">
      <c r="A303" s="19" t="n"/>
      <c r="B303" s="19" t="n"/>
      <c r="C303" s="23" t="n"/>
      <c r="D303" s="23" t="n"/>
      <c r="E303" s="302" t="n"/>
      <c r="F303" s="23" t="n"/>
      <c r="G303" s="23" t="n"/>
      <c r="H303" s="23" t="n"/>
      <c r="I303" s="23" t="n"/>
      <c r="J303" s="23" t="n"/>
      <c r="K303" s="23" t="n"/>
      <c r="L303" s="19" t="n"/>
      <c r="M303" s="19" t="n"/>
      <c r="N303" s="19" t="n"/>
      <c r="O303" s="19" t="n"/>
      <c r="P303" s="19" t="n"/>
      <c r="Q303" s="19" t="n"/>
      <c r="R303" s="19" t="n"/>
      <c r="S303" s="19" t="n"/>
      <c r="T303" s="19" t="n"/>
      <c r="U303" s="19" t="n"/>
      <c r="V303" s="19" t="n"/>
      <c r="W303" s="19" t="n"/>
      <c r="X303" s="19" t="n"/>
      <c r="Y303" s="19" t="n"/>
      <c r="Z303" s="19" t="n"/>
    </row>
    <row r="304" ht="13.5" customHeight="1" s="844">
      <c r="A304" s="19" t="n"/>
      <c r="B304" s="19" t="n"/>
      <c r="C304" s="23" t="n"/>
      <c r="D304" s="23" t="n"/>
      <c r="E304" s="302" t="n"/>
      <c r="F304" s="23" t="n"/>
      <c r="G304" s="23" t="n"/>
      <c r="H304" s="23" t="n"/>
      <c r="I304" s="23" t="n"/>
      <c r="J304" s="23" t="n"/>
      <c r="K304" s="23" t="n"/>
      <c r="L304" s="19" t="n"/>
      <c r="M304" s="19" t="n"/>
      <c r="N304" s="19" t="n"/>
      <c r="O304" s="19" t="n"/>
      <c r="P304" s="19" t="n"/>
      <c r="Q304" s="19" t="n"/>
      <c r="R304" s="19" t="n"/>
      <c r="S304" s="19" t="n"/>
      <c r="T304" s="19" t="n"/>
      <c r="U304" s="19" t="n"/>
      <c r="V304" s="19" t="n"/>
      <c r="W304" s="19" t="n"/>
      <c r="X304" s="19" t="n"/>
      <c r="Y304" s="19" t="n"/>
      <c r="Z304" s="19" t="n"/>
    </row>
    <row r="305" ht="13.5" customHeight="1" s="844">
      <c r="A305" s="19" t="n"/>
      <c r="B305" s="19" t="n"/>
      <c r="C305" s="23" t="n"/>
      <c r="D305" s="23" t="n"/>
      <c r="E305" s="302" t="n"/>
      <c r="F305" s="23" t="n"/>
      <c r="G305" s="23" t="n"/>
      <c r="H305" s="23" t="n"/>
      <c r="I305" s="23" t="n"/>
      <c r="J305" s="23" t="n"/>
      <c r="K305" s="23" t="n"/>
      <c r="L305" s="19" t="n"/>
      <c r="M305" s="19" t="n"/>
      <c r="N305" s="19" t="n"/>
      <c r="O305" s="19" t="n"/>
      <c r="P305" s="19" t="n"/>
      <c r="Q305" s="19" t="n"/>
      <c r="R305" s="19" t="n"/>
      <c r="S305" s="19" t="n"/>
      <c r="T305" s="19" t="n"/>
      <c r="U305" s="19" t="n"/>
      <c r="V305" s="19" t="n"/>
      <c r="W305" s="19" t="n"/>
      <c r="X305" s="19" t="n"/>
      <c r="Y305" s="19" t="n"/>
      <c r="Z305" s="19" t="n"/>
    </row>
    <row r="306" ht="13.5" customHeight="1" s="844">
      <c r="A306" s="19" t="n"/>
      <c r="B306" s="19" t="n"/>
      <c r="C306" s="23" t="n"/>
      <c r="D306" s="23" t="n"/>
      <c r="E306" s="302" t="n"/>
      <c r="F306" s="23" t="n"/>
      <c r="G306" s="23" t="n"/>
      <c r="H306" s="23" t="n"/>
      <c r="I306" s="23" t="n"/>
      <c r="J306" s="23" t="n"/>
      <c r="K306" s="23" t="n"/>
      <c r="L306" s="19" t="n"/>
      <c r="M306" s="19" t="n"/>
      <c r="N306" s="19" t="n"/>
      <c r="O306" s="19" t="n"/>
      <c r="P306" s="19" t="n"/>
      <c r="Q306" s="19" t="n"/>
      <c r="R306" s="19" t="n"/>
      <c r="S306" s="19" t="n"/>
      <c r="T306" s="19" t="n"/>
      <c r="U306" s="19" t="n"/>
      <c r="V306" s="19" t="n"/>
      <c r="W306" s="19" t="n"/>
      <c r="X306" s="19" t="n"/>
      <c r="Y306" s="19" t="n"/>
      <c r="Z306" s="19" t="n"/>
    </row>
    <row r="307" ht="13.5" customHeight="1" s="844">
      <c r="A307" s="19" t="n"/>
      <c r="B307" s="19" t="n"/>
      <c r="C307" s="23" t="n"/>
      <c r="D307" s="23" t="n"/>
      <c r="E307" s="302" t="n"/>
      <c r="F307" s="23" t="n"/>
      <c r="G307" s="23" t="n"/>
      <c r="H307" s="23" t="n"/>
      <c r="I307" s="23" t="n"/>
      <c r="J307" s="23" t="n"/>
      <c r="K307" s="23" t="n"/>
      <c r="L307" s="19" t="n"/>
      <c r="M307" s="19" t="n"/>
      <c r="N307" s="19" t="n"/>
      <c r="O307" s="19" t="n"/>
      <c r="P307" s="19" t="n"/>
      <c r="Q307" s="19" t="n"/>
      <c r="R307" s="19" t="n"/>
      <c r="S307" s="19" t="n"/>
      <c r="T307" s="19" t="n"/>
      <c r="U307" s="19" t="n"/>
      <c r="V307" s="19" t="n"/>
      <c r="W307" s="19" t="n"/>
      <c r="X307" s="19" t="n"/>
      <c r="Y307" s="19" t="n"/>
      <c r="Z307" s="19" t="n"/>
    </row>
    <row r="308" ht="13.5" customHeight="1" s="844">
      <c r="A308" s="19" t="n"/>
      <c r="B308" s="19" t="n"/>
      <c r="C308" s="23" t="n"/>
      <c r="D308" s="23" t="n"/>
      <c r="E308" s="302" t="n"/>
      <c r="F308" s="23" t="n"/>
      <c r="G308" s="23" t="n"/>
      <c r="H308" s="23" t="n"/>
      <c r="I308" s="23" t="n"/>
      <c r="J308" s="23" t="n"/>
      <c r="K308" s="23" t="n"/>
      <c r="L308" s="19" t="n"/>
      <c r="M308" s="19" t="n"/>
      <c r="N308" s="19" t="n"/>
      <c r="O308" s="19" t="n"/>
      <c r="P308" s="19" t="n"/>
      <c r="Q308" s="19" t="n"/>
      <c r="R308" s="19" t="n"/>
      <c r="S308" s="19" t="n"/>
      <c r="T308" s="19" t="n"/>
      <c r="U308" s="19" t="n"/>
      <c r="V308" s="19" t="n"/>
      <c r="W308" s="19" t="n"/>
      <c r="X308" s="19" t="n"/>
      <c r="Y308" s="19" t="n"/>
      <c r="Z308" s="19" t="n"/>
    </row>
    <row r="309" ht="13.5" customHeight="1" s="844">
      <c r="A309" s="19" t="n"/>
      <c r="B309" s="19" t="n"/>
      <c r="C309" s="23" t="n"/>
      <c r="D309" s="23" t="n"/>
      <c r="E309" s="302" t="n"/>
      <c r="F309" s="23" t="n"/>
      <c r="G309" s="23" t="n"/>
      <c r="H309" s="23" t="n"/>
      <c r="I309" s="23" t="n"/>
      <c r="J309" s="23" t="n"/>
      <c r="K309" s="23" t="n"/>
      <c r="L309" s="19" t="n"/>
      <c r="M309" s="19" t="n"/>
      <c r="N309" s="19" t="n"/>
      <c r="O309" s="19" t="n"/>
      <c r="P309" s="19" t="n"/>
      <c r="Q309" s="19" t="n"/>
      <c r="R309" s="19" t="n"/>
      <c r="S309" s="19" t="n"/>
      <c r="T309" s="19" t="n"/>
      <c r="U309" s="19" t="n"/>
      <c r="V309" s="19" t="n"/>
      <c r="W309" s="19" t="n"/>
      <c r="X309" s="19" t="n"/>
      <c r="Y309" s="19" t="n"/>
      <c r="Z309" s="19" t="n"/>
    </row>
    <row r="310" ht="13.5" customHeight="1" s="844">
      <c r="A310" s="19" t="n"/>
      <c r="B310" s="19" t="n"/>
      <c r="C310" s="23" t="n"/>
      <c r="D310" s="23" t="n"/>
      <c r="E310" s="302" t="n"/>
      <c r="F310" s="23" t="n"/>
      <c r="G310" s="23" t="n"/>
      <c r="H310" s="23" t="n"/>
      <c r="I310" s="23" t="n"/>
      <c r="J310" s="23" t="n"/>
      <c r="K310" s="23" t="n"/>
      <c r="L310" s="19" t="n"/>
      <c r="M310" s="19" t="n"/>
      <c r="N310" s="19" t="n"/>
      <c r="O310" s="19" t="n"/>
      <c r="P310" s="19" t="n"/>
      <c r="Q310" s="19" t="n"/>
      <c r="R310" s="19" t="n"/>
      <c r="S310" s="19" t="n"/>
      <c r="T310" s="19" t="n"/>
      <c r="U310" s="19" t="n"/>
      <c r="V310" s="19" t="n"/>
      <c r="W310" s="19" t="n"/>
      <c r="X310" s="19" t="n"/>
      <c r="Y310" s="19" t="n"/>
      <c r="Z310" s="19" t="n"/>
    </row>
    <row r="311" ht="13.5" customHeight="1" s="844">
      <c r="A311" s="19" t="n"/>
      <c r="B311" s="19" t="n"/>
      <c r="C311" s="23" t="n"/>
      <c r="D311" s="23" t="n"/>
      <c r="E311" s="302" t="n"/>
      <c r="F311" s="23" t="n"/>
      <c r="G311" s="23" t="n"/>
      <c r="H311" s="23" t="n"/>
      <c r="I311" s="23" t="n"/>
      <c r="J311" s="23" t="n"/>
      <c r="K311" s="23" t="n"/>
      <c r="L311" s="19" t="n"/>
      <c r="M311" s="19" t="n"/>
      <c r="N311" s="19" t="n"/>
      <c r="O311" s="19" t="n"/>
      <c r="P311" s="19" t="n"/>
      <c r="Q311" s="19" t="n"/>
      <c r="R311" s="19" t="n"/>
      <c r="S311" s="19" t="n"/>
      <c r="T311" s="19" t="n"/>
      <c r="U311" s="19" t="n"/>
      <c r="V311" s="19" t="n"/>
      <c r="W311" s="19" t="n"/>
      <c r="X311" s="19" t="n"/>
      <c r="Y311" s="19" t="n"/>
      <c r="Z311" s="19" t="n"/>
    </row>
    <row r="312" ht="13.5" customHeight="1" s="844">
      <c r="A312" s="19" t="n"/>
      <c r="B312" s="19" t="n"/>
      <c r="C312" s="23" t="n"/>
      <c r="D312" s="23" t="n"/>
      <c r="E312" s="302" t="n"/>
      <c r="F312" s="23" t="n"/>
      <c r="G312" s="23" t="n"/>
      <c r="H312" s="23" t="n"/>
      <c r="I312" s="23" t="n"/>
      <c r="J312" s="23" t="n"/>
      <c r="K312" s="23" t="n"/>
      <c r="L312" s="19" t="n"/>
      <c r="M312" s="19" t="n"/>
      <c r="N312" s="19" t="n"/>
      <c r="O312" s="19" t="n"/>
      <c r="P312" s="19" t="n"/>
      <c r="Q312" s="19" t="n"/>
      <c r="R312" s="19" t="n"/>
      <c r="S312" s="19" t="n"/>
      <c r="T312" s="19" t="n"/>
      <c r="U312" s="19" t="n"/>
      <c r="V312" s="19" t="n"/>
      <c r="W312" s="19" t="n"/>
      <c r="X312" s="19" t="n"/>
      <c r="Y312" s="19" t="n"/>
      <c r="Z312" s="19" t="n"/>
    </row>
    <row r="313" ht="13.5" customHeight="1" s="844">
      <c r="A313" s="19" t="n"/>
      <c r="B313" s="19" t="n"/>
      <c r="C313" s="23" t="n"/>
      <c r="D313" s="23" t="n"/>
      <c r="E313" s="302" t="n"/>
      <c r="F313" s="23" t="n"/>
      <c r="G313" s="23" t="n"/>
      <c r="H313" s="23" t="n"/>
      <c r="I313" s="23" t="n"/>
      <c r="J313" s="23" t="n"/>
      <c r="K313" s="23" t="n"/>
      <c r="L313" s="19" t="n"/>
      <c r="M313" s="19" t="n"/>
      <c r="N313" s="19" t="n"/>
      <c r="O313" s="19" t="n"/>
      <c r="P313" s="19" t="n"/>
      <c r="Q313" s="19" t="n"/>
      <c r="R313" s="19" t="n"/>
      <c r="S313" s="19" t="n"/>
      <c r="T313" s="19" t="n"/>
      <c r="U313" s="19" t="n"/>
      <c r="V313" s="19" t="n"/>
      <c r="W313" s="19" t="n"/>
      <c r="X313" s="19" t="n"/>
      <c r="Y313" s="19" t="n"/>
      <c r="Z313" s="19" t="n"/>
    </row>
    <row r="314" ht="13.5" customHeight="1" s="844">
      <c r="A314" s="19" t="n"/>
      <c r="B314" s="19" t="n"/>
      <c r="C314" s="23" t="n"/>
      <c r="D314" s="23" t="n"/>
      <c r="E314" s="302" t="n"/>
      <c r="F314" s="23" t="n"/>
      <c r="G314" s="23" t="n"/>
      <c r="H314" s="23" t="n"/>
      <c r="I314" s="23" t="n"/>
      <c r="J314" s="23" t="n"/>
      <c r="K314" s="23" t="n"/>
      <c r="L314" s="19" t="n"/>
      <c r="M314" s="19" t="n"/>
      <c r="N314" s="19" t="n"/>
      <c r="O314" s="19" t="n"/>
      <c r="P314" s="19" t="n"/>
      <c r="Q314" s="19" t="n"/>
      <c r="R314" s="19" t="n"/>
      <c r="S314" s="19" t="n"/>
      <c r="T314" s="19" t="n"/>
      <c r="U314" s="19" t="n"/>
      <c r="V314" s="19" t="n"/>
      <c r="W314" s="19" t="n"/>
      <c r="X314" s="19" t="n"/>
      <c r="Y314" s="19" t="n"/>
      <c r="Z314" s="19" t="n"/>
    </row>
    <row r="315" ht="13.5" customHeight="1" s="844">
      <c r="A315" s="19" t="n"/>
      <c r="B315" s="19" t="n"/>
      <c r="C315" s="23" t="n"/>
      <c r="D315" s="23" t="n"/>
      <c r="E315" s="302" t="n"/>
      <c r="F315" s="23" t="n"/>
      <c r="G315" s="23" t="n"/>
      <c r="H315" s="23" t="n"/>
      <c r="I315" s="23" t="n"/>
      <c r="J315" s="23" t="n"/>
      <c r="K315" s="23" t="n"/>
      <c r="L315" s="19" t="n"/>
      <c r="M315" s="19" t="n"/>
      <c r="N315" s="19" t="n"/>
      <c r="O315" s="19" t="n"/>
      <c r="P315" s="19" t="n"/>
      <c r="Q315" s="19" t="n"/>
      <c r="R315" s="19" t="n"/>
      <c r="S315" s="19" t="n"/>
      <c r="T315" s="19" t="n"/>
      <c r="U315" s="19" t="n"/>
      <c r="V315" s="19" t="n"/>
      <c r="W315" s="19" t="n"/>
      <c r="X315" s="19" t="n"/>
      <c r="Y315" s="19" t="n"/>
      <c r="Z315" s="19" t="n"/>
    </row>
    <row r="316" ht="13.5" customHeight="1" s="844">
      <c r="A316" s="19" t="n"/>
      <c r="B316" s="19" t="n"/>
      <c r="C316" s="23" t="n"/>
      <c r="D316" s="23" t="n"/>
      <c r="E316" s="302" t="n"/>
      <c r="F316" s="23" t="n"/>
      <c r="G316" s="23" t="n"/>
      <c r="H316" s="23" t="n"/>
      <c r="I316" s="23" t="n"/>
      <c r="J316" s="23" t="n"/>
      <c r="K316" s="23" t="n"/>
      <c r="L316" s="19" t="n"/>
      <c r="M316" s="19" t="n"/>
      <c r="N316" s="19" t="n"/>
      <c r="O316" s="19" t="n"/>
      <c r="P316" s="19" t="n"/>
      <c r="Q316" s="19" t="n"/>
      <c r="R316" s="19" t="n"/>
      <c r="S316" s="19" t="n"/>
      <c r="T316" s="19" t="n"/>
      <c r="U316" s="19" t="n"/>
      <c r="V316" s="19" t="n"/>
      <c r="W316" s="19" t="n"/>
      <c r="X316" s="19" t="n"/>
      <c r="Y316" s="19" t="n"/>
      <c r="Z316" s="19" t="n"/>
    </row>
    <row r="317" ht="13.5" customHeight="1" s="844">
      <c r="A317" s="19" t="n"/>
      <c r="B317" s="19" t="n"/>
      <c r="C317" s="23" t="n"/>
      <c r="D317" s="23" t="n"/>
      <c r="E317" s="302" t="n"/>
      <c r="F317" s="23" t="n"/>
      <c r="G317" s="23" t="n"/>
      <c r="H317" s="23" t="n"/>
      <c r="I317" s="23" t="n"/>
      <c r="J317" s="23" t="n"/>
      <c r="K317" s="23" t="n"/>
      <c r="L317" s="19" t="n"/>
      <c r="M317" s="19" t="n"/>
      <c r="N317" s="19" t="n"/>
      <c r="O317" s="19" t="n"/>
      <c r="P317" s="19" t="n"/>
      <c r="Q317" s="19" t="n"/>
      <c r="R317" s="19" t="n"/>
      <c r="S317" s="19" t="n"/>
      <c r="T317" s="19" t="n"/>
      <c r="U317" s="19" t="n"/>
      <c r="V317" s="19" t="n"/>
      <c r="W317" s="19" t="n"/>
      <c r="X317" s="19" t="n"/>
      <c r="Y317" s="19" t="n"/>
      <c r="Z317" s="19" t="n"/>
    </row>
    <row r="318" ht="13.5" customHeight="1" s="844">
      <c r="A318" s="19" t="n"/>
      <c r="B318" s="19" t="n"/>
      <c r="C318" s="23" t="n"/>
      <c r="D318" s="23" t="n"/>
      <c r="E318" s="302" t="n"/>
      <c r="F318" s="23" t="n"/>
      <c r="G318" s="23" t="n"/>
      <c r="H318" s="23" t="n"/>
      <c r="I318" s="23" t="n"/>
      <c r="J318" s="23" t="n"/>
      <c r="K318" s="23" t="n"/>
      <c r="L318" s="19" t="n"/>
      <c r="M318" s="19" t="n"/>
      <c r="N318" s="19" t="n"/>
      <c r="O318" s="19" t="n"/>
      <c r="P318" s="19" t="n"/>
      <c r="Q318" s="19" t="n"/>
      <c r="R318" s="19" t="n"/>
      <c r="S318" s="19" t="n"/>
      <c r="T318" s="19" t="n"/>
      <c r="U318" s="19" t="n"/>
      <c r="V318" s="19" t="n"/>
      <c r="W318" s="19" t="n"/>
      <c r="X318" s="19" t="n"/>
      <c r="Y318" s="19" t="n"/>
      <c r="Z318" s="19" t="n"/>
    </row>
    <row r="319" ht="13.5" customHeight="1" s="844">
      <c r="A319" s="19" t="n"/>
      <c r="B319" s="19" t="n"/>
      <c r="C319" s="23" t="n"/>
      <c r="D319" s="23" t="n"/>
      <c r="E319" s="302" t="n"/>
      <c r="F319" s="23" t="n"/>
      <c r="G319" s="23" t="n"/>
      <c r="H319" s="23" t="n"/>
      <c r="I319" s="23" t="n"/>
      <c r="J319" s="23" t="n"/>
      <c r="K319" s="23" t="n"/>
      <c r="L319" s="19" t="n"/>
      <c r="M319" s="19" t="n"/>
      <c r="N319" s="19" t="n"/>
      <c r="O319" s="19" t="n"/>
      <c r="P319" s="19" t="n"/>
      <c r="Q319" s="19" t="n"/>
      <c r="R319" s="19" t="n"/>
      <c r="S319" s="19" t="n"/>
      <c r="T319" s="19" t="n"/>
      <c r="U319" s="19" t="n"/>
      <c r="V319" s="19" t="n"/>
      <c r="W319" s="19" t="n"/>
      <c r="X319" s="19" t="n"/>
      <c r="Y319" s="19" t="n"/>
      <c r="Z319" s="19" t="n"/>
    </row>
    <row r="320" ht="13.5" customHeight="1" s="844">
      <c r="A320" s="19" t="n"/>
      <c r="B320" s="19" t="n"/>
      <c r="C320" s="23" t="n"/>
      <c r="D320" s="23" t="n"/>
      <c r="E320" s="302" t="n"/>
      <c r="F320" s="23" t="n"/>
      <c r="G320" s="23" t="n"/>
      <c r="H320" s="23" t="n"/>
      <c r="I320" s="23" t="n"/>
      <c r="J320" s="23" t="n"/>
      <c r="K320" s="23" t="n"/>
      <c r="L320" s="19" t="n"/>
      <c r="M320" s="19" t="n"/>
      <c r="N320" s="19" t="n"/>
      <c r="O320" s="19" t="n"/>
      <c r="P320" s="19" t="n"/>
      <c r="Q320" s="19" t="n"/>
      <c r="R320" s="19" t="n"/>
      <c r="S320" s="19" t="n"/>
      <c r="T320" s="19" t="n"/>
      <c r="U320" s="19" t="n"/>
      <c r="V320" s="19" t="n"/>
      <c r="W320" s="19" t="n"/>
      <c r="X320" s="19" t="n"/>
      <c r="Y320" s="19" t="n"/>
      <c r="Z320" s="19" t="n"/>
    </row>
    <row r="321" ht="13.5" customHeight="1" s="844">
      <c r="A321" s="19" t="n"/>
      <c r="B321" s="19" t="n"/>
      <c r="C321" s="23" t="n"/>
      <c r="D321" s="23" t="n"/>
      <c r="E321" s="302" t="n"/>
      <c r="F321" s="23" t="n"/>
      <c r="G321" s="23" t="n"/>
      <c r="H321" s="23" t="n"/>
      <c r="I321" s="23" t="n"/>
      <c r="J321" s="23" t="n"/>
      <c r="K321" s="23" t="n"/>
      <c r="L321" s="19" t="n"/>
      <c r="M321" s="19" t="n"/>
      <c r="N321" s="19" t="n"/>
      <c r="O321" s="19" t="n"/>
      <c r="P321" s="19" t="n"/>
      <c r="Q321" s="19" t="n"/>
      <c r="R321" s="19" t="n"/>
      <c r="S321" s="19" t="n"/>
      <c r="T321" s="19" t="n"/>
      <c r="U321" s="19" t="n"/>
      <c r="V321" s="19" t="n"/>
      <c r="W321" s="19" t="n"/>
      <c r="X321" s="19" t="n"/>
      <c r="Y321" s="19" t="n"/>
      <c r="Z321" s="19" t="n"/>
    </row>
    <row r="322" ht="13.5" customHeight="1" s="844">
      <c r="A322" s="19" t="n"/>
      <c r="B322" s="19" t="n"/>
      <c r="C322" s="23" t="n"/>
      <c r="D322" s="23" t="n"/>
      <c r="E322" s="302" t="n"/>
      <c r="F322" s="23" t="n"/>
      <c r="G322" s="23" t="n"/>
      <c r="H322" s="23" t="n"/>
      <c r="I322" s="23" t="n"/>
      <c r="J322" s="23" t="n"/>
      <c r="K322" s="23" t="n"/>
      <c r="L322" s="19" t="n"/>
      <c r="M322" s="19" t="n"/>
      <c r="N322" s="19" t="n"/>
      <c r="O322" s="19" t="n"/>
      <c r="P322" s="19" t="n"/>
      <c r="Q322" s="19" t="n"/>
      <c r="R322" s="19" t="n"/>
      <c r="S322" s="19" t="n"/>
      <c r="T322" s="19" t="n"/>
      <c r="U322" s="19" t="n"/>
      <c r="V322" s="19" t="n"/>
      <c r="W322" s="19" t="n"/>
      <c r="X322" s="19" t="n"/>
      <c r="Y322" s="19" t="n"/>
      <c r="Z322" s="19" t="n"/>
    </row>
    <row r="323" ht="13.5" customHeight="1" s="844">
      <c r="A323" s="19" t="n"/>
      <c r="B323" s="19" t="n"/>
      <c r="C323" s="23" t="n"/>
      <c r="D323" s="23" t="n"/>
      <c r="E323" s="302" t="n"/>
      <c r="F323" s="23" t="n"/>
      <c r="G323" s="23" t="n"/>
      <c r="H323" s="23" t="n"/>
      <c r="I323" s="23" t="n"/>
      <c r="J323" s="23" t="n"/>
      <c r="K323" s="23" t="n"/>
      <c r="L323" s="19" t="n"/>
      <c r="M323" s="19" t="n"/>
      <c r="N323" s="19" t="n"/>
      <c r="O323" s="19" t="n"/>
      <c r="P323" s="19" t="n"/>
      <c r="Q323" s="19" t="n"/>
      <c r="R323" s="19" t="n"/>
      <c r="S323" s="19" t="n"/>
      <c r="T323" s="19" t="n"/>
      <c r="U323" s="19" t="n"/>
      <c r="V323" s="19" t="n"/>
      <c r="W323" s="19" t="n"/>
      <c r="X323" s="19" t="n"/>
      <c r="Y323" s="19" t="n"/>
      <c r="Z323" s="19" t="n"/>
    </row>
    <row r="324" ht="13.5" customHeight="1" s="844">
      <c r="A324" s="19" t="n"/>
      <c r="B324" s="19" t="n"/>
      <c r="C324" s="23" t="n"/>
      <c r="D324" s="23" t="n"/>
      <c r="E324" s="302" t="n"/>
      <c r="F324" s="23" t="n"/>
      <c r="G324" s="23" t="n"/>
      <c r="H324" s="23" t="n"/>
      <c r="I324" s="23" t="n"/>
      <c r="J324" s="23" t="n"/>
      <c r="K324" s="23" t="n"/>
      <c r="L324" s="19" t="n"/>
      <c r="M324" s="19" t="n"/>
      <c r="N324" s="19" t="n"/>
      <c r="O324" s="19" t="n"/>
      <c r="P324" s="19" t="n"/>
      <c r="Q324" s="19" t="n"/>
      <c r="R324" s="19" t="n"/>
      <c r="S324" s="19" t="n"/>
      <c r="T324" s="19" t="n"/>
      <c r="U324" s="19" t="n"/>
      <c r="V324" s="19" t="n"/>
      <c r="W324" s="19" t="n"/>
      <c r="X324" s="19" t="n"/>
      <c r="Y324" s="19" t="n"/>
      <c r="Z324" s="19" t="n"/>
    </row>
    <row r="325" ht="13.5" customHeight="1" s="844">
      <c r="A325" s="19" t="n"/>
      <c r="B325" s="19" t="n"/>
      <c r="C325" s="23" t="n"/>
      <c r="D325" s="23" t="n"/>
      <c r="E325" s="302" t="n"/>
      <c r="F325" s="23" t="n"/>
      <c r="G325" s="23" t="n"/>
      <c r="H325" s="23" t="n"/>
      <c r="I325" s="23" t="n"/>
      <c r="J325" s="23" t="n"/>
      <c r="K325" s="23" t="n"/>
      <c r="L325" s="19" t="n"/>
      <c r="M325" s="19" t="n"/>
      <c r="N325" s="19" t="n"/>
      <c r="O325" s="19" t="n"/>
      <c r="P325" s="19" t="n"/>
      <c r="Q325" s="19" t="n"/>
      <c r="R325" s="19" t="n"/>
      <c r="S325" s="19" t="n"/>
      <c r="T325" s="19" t="n"/>
      <c r="U325" s="19" t="n"/>
      <c r="V325" s="19" t="n"/>
      <c r="W325" s="19" t="n"/>
      <c r="X325" s="19" t="n"/>
      <c r="Y325" s="19" t="n"/>
      <c r="Z325" s="19" t="n"/>
    </row>
    <row r="326" ht="13.5" customHeight="1" s="844">
      <c r="A326" s="19" t="n"/>
      <c r="B326" s="19" t="n"/>
      <c r="C326" s="23" t="n"/>
      <c r="D326" s="23" t="n"/>
      <c r="E326" s="302" t="n"/>
      <c r="F326" s="23" t="n"/>
      <c r="G326" s="23" t="n"/>
      <c r="H326" s="23" t="n"/>
      <c r="I326" s="23" t="n"/>
      <c r="J326" s="23" t="n"/>
      <c r="K326" s="23" t="n"/>
      <c r="L326" s="19" t="n"/>
      <c r="M326" s="19" t="n"/>
      <c r="N326" s="19" t="n"/>
      <c r="O326" s="19" t="n"/>
      <c r="P326" s="19" t="n"/>
      <c r="Q326" s="19" t="n"/>
      <c r="R326" s="19" t="n"/>
      <c r="S326" s="19" t="n"/>
      <c r="T326" s="19" t="n"/>
      <c r="U326" s="19" t="n"/>
      <c r="V326" s="19" t="n"/>
      <c r="W326" s="19" t="n"/>
      <c r="X326" s="19" t="n"/>
      <c r="Y326" s="19" t="n"/>
      <c r="Z326" s="19" t="n"/>
    </row>
    <row r="327" ht="13.5" customHeight="1" s="844">
      <c r="A327" s="19" t="n"/>
      <c r="B327" s="19" t="n"/>
      <c r="C327" s="23" t="n"/>
      <c r="D327" s="23" t="n"/>
      <c r="E327" s="302" t="n"/>
      <c r="F327" s="23" t="n"/>
      <c r="G327" s="23" t="n"/>
      <c r="H327" s="23" t="n"/>
      <c r="I327" s="23" t="n"/>
      <c r="J327" s="23" t="n"/>
      <c r="K327" s="23" t="n"/>
      <c r="L327" s="19" t="n"/>
      <c r="M327" s="19" t="n"/>
      <c r="N327" s="19" t="n"/>
      <c r="O327" s="19" t="n"/>
      <c r="P327" s="19" t="n"/>
      <c r="Q327" s="19" t="n"/>
      <c r="R327" s="19" t="n"/>
      <c r="S327" s="19" t="n"/>
      <c r="T327" s="19" t="n"/>
      <c r="U327" s="19" t="n"/>
      <c r="V327" s="19" t="n"/>
      <c r="W327" s="19" t="n"/>
      <c r="X327" s="19" t="n"/>
      <c r="Y327" s="19" t="n"/>
      <c r="Z327" s="19" t="n"/>
    </row>
    <row r="328" ht="13.5" customHeight="1" s="844">
      <c r="A328" s="19" t="n"/>
      <c r="B328" s="19" t="n"/>
      <c r="C328" s="23" t="n"/>
      <c r="D328" s="23" t="n"/>
      <c r="E328" s="302" t="n"/>
      <c r="F328" s="23" t="n"/>
      <c r="G328" s="23" t="n"/>
      <c r="H328" s="23" t="n"/>
      <c r="I328" s="23" t="n"/>
      <c r="J328" s="23" t="n"/>
      <c r="K328" s="23" t="n"/>
      <c r="L328" s="19" t="n"/>
      <c r="M328" s="19" t="n"/>
      <c r="N328" s="19" t="n"/>
      <c r="O328" s="19" t="n"/>
      <c r="P328" s="19" t="n"/>
      <c r="Q328" s="19" t="n"/>
      <c r="R328" s="19" t="n"/>
      <c r="S328" s="19" t="n"/>
      <c r="T328" s="19" t="n"/>
      <c r="U328" s="19" t="n"/>
      <c r="V328" s="19" t="n"/>
      <c r="W328" s="19" t="n"/>
      <c r="X328" s="19" t="n"/>
      <c r="Y328" s="19" t="n"/>
      <c r="Z328" s="19" t="n"/>
    </row>
    <row r="329" ht="13.5" customHeight="1" s="844">
      <c r="A329" s="19" t="n"/>
      <c r="B329" s="19" t="n"/>
      <c r="C329" s="23" t="n"/>
      <c r="D329" s="23" t="n"/>
      <c r="E329" s="302" t="n"/>
      <c r="F329" s="23" t="n"/>
      <c r="G329" s="23" t="n"/>
      <c r="H329" s="23" t="n"/>
      <c r="I329" s="23" t="n"/>
      <c r="J329" s="23" t="n"/>
      <c r="K329" s="23" t="n"/>
      <c r="L329" s="19" t="n"/>
      <c r="M329" s="19" t="n"/>
      <c r="N329" s="19" t="n"/>
      <c r="O329" s="19" t="n"/>
      <c r="P329" s="19" t="n"/>
      <c r="Q329" s="19" t="n"/>
      <c r="R329" s="19" t="n"/>
      <c r="S329" s="19" t="n"/>
      <c r="T329" s="19" t="n"/>
      <c r="U329" s="19" t="n"/>
      <c r="V329" s="19" t="n"/>
      <c r="W329" s="19" t="n"/>
      <c r="X329" s="19" t="n"/>
      <c r="Y329" s="19" t="n"/>
      <c r="Z329" s="19" t="n"/>
    </row>
    <row r="330" ht="13.5" customHeight="1" s="844">
      <c r="A330" s="19" t="n"/>
      <c r="B330" s="19" t="n"/>
      <c r="C330" s="23" t="n"/>
      <c r="D330" s="23" t="n"/>
      <c r="E330" s="302" t="n"/>
      <c r="F330" s="23" t="n"/>
      <c r="G330" s="23" t="n"/>
      <c r="H330" s="23" t="n"/>
      <c r="I330" s="23" t="n"/>
      <c r="J330" s="23" t="n"/>
      <c r="K330" s="23" t="n"/>
      <c r="L330" s="19" t="n"/>
      <c r="M330" s="19" t="n"/>
      <c r="N330" s="19" t="n"/>
      <c r="O330" s="19" t="n"/>
      <c r="P330" s="19" t="n"/>
      <c r="Q330" s="19" t="n"/>
      <c r="R330" s="19" t="n"/>
      <c r="S330" s="19" t="n"/>
      <c r="T330" s="19" t="n"/>
      <c r="U330" s="19" t="n"/>
      <c r="V330" s="19" t="n"/>
      <c r="W330" s="19" t="n"/>
      <c r="X330" s="19" t="n"/>
      <c r="Y330" s="19" t="n"/>
      <c r="Z330" s="19" t="n"/>
    </row>
    <row r="331" ht="13.5" customHeight="1" s="844">
      <c r="A331" s="19" t="n"/>
      <c r="B331" s="19" t="n"/>
      <c r="C331" s="23" t="n"/>
      <c r="D331" s="23" t="n"/>
      <c r="E331" s="302" t="n"/>
      <c r="F331" s="23" t="n"/>
      <c r="G331" s="23" t="n"/>
      <c r="H331" s="23" t="n"/>
      <c r="I331" s="23" t="n"/>
      <c r="J331" s="23" t="n"/>
      <c r="K331" s="23" t="n"/>
      <c r="L331" s="19" t="n"/>
      <c r="M331" s="19" t="n"/>
      <c r="N331" s="19" t="n"/>
      <c r="O331" s="19" t="n"/>
      <c r="P331" s="19" t="n"/>
      <c r="Q331" s="19" t="n"/>
      <c r="R331" s="19" t="n"/>
      <c r="S331" s="19" t="n"/>
      <c r="T331" s="19" t="n"/>
      <c r="U331" s="19" t="n"/>
      <c r="V331" s="19" t="n"/>
      <c r="W331" s="19" t="n"/>
      <c r="X331" s="19" t="n"/>
      <c r="Y331" s="19" t="n"/>
      <c r="Z331" s="19" t="n"/>
    </row>
    <row r="332" ht="13.5" customHeight="1" s="844">
      <c r="A332" s="19" t="n"/>
      <c r="B332" s="19" t="n"/>
      <c r="C332" s="23" t="n"/>
      <c r="D332" s="23" t="n"/>
      <c r="E332" s="302" t="n"/>
      <c r="F332" s="23" t="n"/>
      <c r="G332" s="23" t="n"/>
      <c r="H332" s="23" t="n"/>
      <c r="I332" s="23" t="n"/>
      <c r="J332" s="23" t="n"/>
      <c r="K332" s="23" t="n"/>
      <c r="L332" s="19" t="n"/>
      <c r="M332" s="19" t="n"/>
      <c r="N332" s="19" t="n"/>
      <c r="O332" s="19" t="n"/>
      <c r="P332" s="19" t="n"/>
      <c r="Q332" s="19" t="n"/>
      <c r="R332" s="19" t="n"/>
      <c r="S332" s="19" t="n"/>
      <c r="T332" s="19" t="n"/>
      <c r="U332" s="19" t="n"/>
      <c r="V332" s="19" t="n"/>
      <c r="W332" s="19" t="n"/>
      <c r="X332" s="19" t="n"/>
      <c r="Y332" s="19" t="n"/>
      <c r="Z332" s="19" t="n"/>
    </row>
    <row r="333" ht="13.5" customHeight="1" s="844">
      <c r="A333" s="19" t="n"/>
      <c r="B333" s="19" t="n"/>
      <c r="C333" s="23" t="n"/>
      <c r="D333" s="23" t="n"/>
      <c r="E333" s="302" t="n"/>
      <c r="F333" s="23" t="n"/>
      <c r="G333" s="23" t="n"/>
      <c r="H333" s="23" t="n"/>
      <c r="I333" s="23" t="n"/>
      <c r="J333" s="23" t="n"/>
      <c r="K333" s="23" t="n"/>
      <c r="L333" s="19" t="n"/>
      <c r="M333" s="19" t="n"/>
      <c r="N333" s="19" t="n"/>
      <c r="O333" s="19" t="n"/>
      <c r="P333" s="19" t="n"/>
      <c r="Q333" s="19" t="n"/>
      <c r="R333" s="19" t="n"/>
      <c r="S333" s="19" t="n"/>
      <c r="T333" s="19" t="n"/>
      <c r="U333" s="19" t="n"/>
      <c r="V333" s="19" t="n"/>
      <c r="W333" s="19" t="n"/>
      <c r="X333" s="19" t="n"/>
      <c r="Y333" s="19" t="n"/>
      <c r="Z333" s="19" t="n"/>
    </row>
    <row r="334" ht="13.5" customHeight="1" s="844">
      <c r="A334" s="19" t="n"/>
      <c r="B334" s="19" t="n"/>
      <c r="C334" s="23" t="n"/>
      <c r="D334" s="23" t="n"/>
      <c r="E334" s="302" t="n"/>
      <c r="F334" s="23" t="n"/>
      <c r="G334" s="23" t="n"/>
      <c r="H334" s="23" t="n"/>
      <c r="I334" s="23" t="n"/>
      <c r="J334" s="23" t="n"/>
      <c r="K334" s="23" t="n"/>
      <c r="L334" s="19" t="n"/>
      <c r="M334" s="19" t="n"/>
      <c r="N334" s="19" t="n"/>
      <c r="O334" s="19" t="n"/>
      <c r="P334" s="19" t="n"/>
      <c r="Q334" s="19" t="n"/>
      <c r="R334" s="19" t="n"/>
      <c r="S334" s="19" t="n"/>
      <c r="T334" s="19" t="n"/>
      <c r="U334" s="19" t="n"/>
      <c r="V334" s="19" t="n"/>
      <c r="W334" s="19" t="n"/>
      <c r="X334" s="19" t="n"/>
      <c r="Y334" s="19" t="n"/>
      <c r="Z334" s="19" t="n"/>
    </row>
    <row r="335" ht="13.5" customHeight="1" s="844">
      <c r="A335" s="19" t="n"/>
      <c r="B335" s="19" t="n"/>
      <c r="C335" s="23" t="n"/>
      <c r="D335" s="23" t="n"/>
      <c r="E335" s="302" t="n"/>
      <c r="F335" s="23" t="n"/>
      <c r="G335" s="23" t="n"/>
      <c r="H335" s="23" t="n"/>
      <c r="I335" s="23" t="n"/>
      <c r="J335" s="23" t="n"/>
      <c r="K335" s="23" t="n"/>
      <c r="L335" s="19" t="n"/>
      <c r="M335" s="19" t="n"/>
      <c r="N335" s="19" t="n"/>
      <c r="O335" s="19" t="n"/>
      <c r="P335" s="19" t="n"/>
      <c r="Q335" s="19" t="n"/>
      <c r="R335" s="19" t="n"/>
      <c r="S335" s="19" t="n"/>
      <c r="T335" s="19" t="n"/>
      <c r="U335" s="19" t="n"/>
      <c r="V335" s="19" t="n"/>
      <c r="W335" s="19" t="n"/>
      <c r="X335" s="19" t="n"/>
      <c r="Y335" s="19" t="n"/>
      <c r="Z335" s="19" t="n"/>
    </row>
    <row r="336" ht="13.5" customHeight="1" s="844">
      <c r="A336" s="19" t="n"/>
      <c r="B336" s="19" t="n"/>
      <c r="C336" s="23" t="n"/>
      <c r="D336" s="23" t="n"/>
      <c r="E336" s="302" t="n"/>
      <c r="F336" s="23" t="n"/>
      <c r="G336" s="23" t="n"/>
      <c r="H336" s="23" t="n"/>
      <c r="I336" s="23" t="n"/>
      <c r="J336" s="23" t="n"/>
      <c r="K336" s="23" t="n"/>
      <c r="L336" s="19" t="n"/>
      <c r="M336" s="19" t="n"/>
      <c r="N336" s="19" t="n"/>
      <c r="O336" s="19" t="n"/>
      <c r="P336" s="19" t="n"/>
      <c r="Q336" s="19" t="n"/>
      <c r="R336" s="19" t="n"/>
      <c r="S336" s="19" t="n"/>
      <c r="T336" s="19" t="n"/>
      <c r="U336" s="19" t="n"/>
      <c r="V336" s="19" t="n"/>
      <c r="W336" s="19" t="n"/>
      <c r="X336" s="19" t="n"/>
      <c r="Y336" s="19" t="n"/>
      <c r="Z336" s="19" t="n"/>
    </row>
    <row r="337" ht="13.5" customHeight="1" s="844">
      <c r="A337" s="19" t="n"/>
      <c r="B337" s="19" t="n"/>
      <c r="C337" s="23" t="n"/>
      <c r="D337" s="23" t="n"/>
      <c r="E337" s="302" t="n"/>
      <c r="F337" s="23" t="n"/>
      <c r="G337" s="23" t="n"/>
      <c r="H337" s="23" t="n"/>
      <c r="I337" s="23" t="n"/>
      <c r="J337" s="23" t="n"/>
      <c r="K337" s="23" t="n"/>
      <c r="L337" s="19" t="n"/>
      <c r="M337" s="19" t="n"/>
      <c r="N337" s="19" t="n"/>
      <c r="O337" s="19" t="n"/>
      <c r="P337" s="19" t="n"/>
      <c r="Q337" s="19" t="n"/>
      <c r="R337" s="19" t="n"/>
      <c r="S337" s="19" t="n"/>
      <c r="T337" s="19" t="n"/>
      <c r="U337" s="19" t="n"/>
      <c r="V337" s="19" t="n"/>
      <c r="W337" s="19" t="n"/>
      <c r="X337" s="19" t="n"/>
      <c r="Y337" s="19" t="n"/>
      <c r="Z337" s="19" t="n"/>
    </row>
    <row r="338" ht="13.5" customHeight="1" s="844">
      <c r="A338" s="19" t="n"/>
      <c r="B338" s="19" t="n"/>
      <c r="C338" s="23" t="n"/>
      <c r="D338" s="23" t="n"/>
      <c r="E338" s="302" t="n"/>
      <c r="F338" s="23" t="n"/>
      <c r="G338" s="23" t="n"/>
      <c r="H338" s="23" t="n"/>
      <c r="I338" s="23" t="n"/>
      <c r="J338" s="23" t="n"/>
      <c r="K338" s="23" t="n"/>
      <c r="L338" s="19" t="n"/>
      <c r="M338" s="19" t="n"/>
      <c r="N338" s="19" t="n"/>
      <c r="O338" s="19" t="n"/>
      <c r="P338" s="19" t="n"/>
      <c r="Q338" s="19" t="n"/>
      <c r="R338" s="19" t="n"/>
      <c r="S338" s="19" t="n"/>
      <c r="T338" s="19" t="n"/>
      <c r="U338" s="19" t="n"/>
      <c r="V338" s="19" t="n"/>
      <c r="W338" s="19" t="n"/>
      <c r="X338" s="19" t="n"/>
      <c r="Y338" s="19" t="n"/>
      <c r="Z338" s="19" t="n"/>
    </row>
    <row r="339" ht="13.5" customHeight="1" s="844">
      <c r="A339" s="19" t="n"/>
      <c r="B339" s="19" t="n"/>
      <c r="C339" s="23" t="n"/>
      <c r="D339" s="23" t="n"/>
      <c r="E339" s="302" t="n"/>
      <c r="F339" s="23" t="n"/>
      <c r="G339" s="23" t="n"/>
      <c r="H339" s="23" t="n"/>
      <c r="I339" s="23" t="n"/>
      <c r="J339" s="23" t="n"/>
      <c r="K339" s="23" t="n"/>
      <c r="L339" s="19" t="n"/>
      <c r="M339" s="19" t="n"/>
      <c r="N339" s="19" t="n"/>
      <c r="O339" s="19" t="n"/>
      <c r="P339" s="19" t="n"/>
      <c r="Q339" s="19" t="n"/>
      <c r="R339" s="19" t="n"/>
      <c r="S339" s="19" t="n"/>
      <c r="T339" s="19" t="n"/>
      <c r="U339" s="19" t="n"/>
      <c r="V339" s="19" t="n"/>
      <c r="W339" s="19" t="n"/>
      <c r="X339" s="19" t="n"/>
      <c r="Y339" s="19" t="n"/>
      <c r="Z339" s="19" t="n"/>
    </row>
    <row r="340" ht="13.5" customHeight="1" s="844">
      <c r="A340" s="19" t="n"/>
      <c r="B340" s="19" t="n"/>
      <c r="C340" s="23" t="n"/>
      <c r="D340" s="23" t="n"/>
      <c r="E340" s="302" t="n"/>
      <c r="F340" s="23" t="n"/>
      <c r="G340" s="23" t="n"/>
      <c r="H340" s="23" t="n"/>
      <c r="I340" s="23" t="n"/>
      <c r="J340" s="23" t="n"/>
      <c r="K340" s="23" t="n"/>
      <c r="L340" s="19" t="n"/>
      <c r="M340" s="19" t="n"/>
      <c r="N340" s="19" t="n"/>
      <c r="O340" s="19" t="n"/>
      <c r="P340" s="19" t="n"/>
      <c r="Q340" s="19" t="n"/>
      <c r="R340" s="19" t="n"/>
      <c r="S340" s="19" t="n"/>
      <c r="T340" s="19" t="n"/>
      <c r="U340" s="19" t="n"/>
      <c r="V340" s="19" t="n"/>
      <c r="W340" s="19" t="n"/>
      <c r="X340" s="19" t="n"/>
      <c r="Y340" s="19" t="n"/>
      <c r="Z340" s="19" t="n"/>
    </row>
    <row r="341" ht="13.5" customHeight="1" s="844">
      <c r="A341" s="19" t="n"/>
      <c r="B341" s="19" t="n"/>
      <c r="C341" s="23" t="n"/>
      <c r="D341" s="23" t="n"/>
      <c r="E341" s="302" t="n"/>
      <c r="F341" s="23" t="n"/>
      <c r="G341" s="23" t="n"/>
      <c r="H341" s="23" t="n"/>
      <c r="I341" s="23" t="n"/>
      <c r="J341" s="23" t="n"/>
      <c r="K341" s="23" t="n"/>
      <c r="L341" s="19" t="n"/>
      <c r="M341" s="19" t="n"/>
      <c r="N341" s="19" t="n"/>
      <c r="O341" s="19" t="n"/>
      <c r="P341" s="19" t="n"/>
      <c r="Q341" s="19" t="n"/>
      <c r="R341" s="19" t="n"/>
      <c r="S341" s="19" t="n"/>
      <c r="T341" s="19" t="n"/>
      <c r="U341" s="19" t="n"/>
      <c r="V341" s="19" t="n"/>
      <c r="W341" s="19" t="n"/>
      <c r="X341" s="19" t="n"/>
      <c r="Y341" s="19" t="n"/>
      <c r="Z341" s="19" t="n"/>
    </row>
    <row r="342" ht="13.5" customHeight="1" s="844">
      <c r="A342" s="19" t="n"/>
      <c r="B342" s="19" t="n"/>
      <c r="C342" s="23" t="n"/>
      <c r="D342" s="23" t="n"/>
      <c r="E342" s="302" t="n"/>
      <c r="F342" s="23" t="n"/>
      <c r="G342" s="23" t="n"/>
      <c r="H342" s="23" t="n"/>
      <c r="I342" s="23" t="n"/>
      <c r="J342" s="23" t="n"/>
      <c r="K342" s="23" t="n"/>
      <c r="L342" s="19" t="n"/>
      <c r="M342" s="19" t="n"/>
      <c r="N342" s="19" t="n"/>
      <c r="O342" s="19" t="n"/>
      <c r="P342" s="19" t="n"/>
      <c r="Q342" s="19" t="n"/>
      <c r="R342" s="19" t="n"/>
      <c r="S342" s="19" t="n"/>
      <c r="T342" s="19" t="n"/>
      <c r="U342" s="19" t="n"/>
      <c r="V342" s="19" t="n"/>
      <c r="W342" s="19" t="n"/>
      <c r="X342" s="19" t="n"/>
      <c r="Y342" s="19" t="n"/>
      <c r="Z342" s="19" t="n"/>
    </row>
    <row r="343" ht="13.5" customHeight="1" s="844">
      <c r="A343" s="19" t="n"/>
      <c r="B343" s="19" t="n"/>
      <c r="C343" s="23" t="n"/>
      <c r="D343" s="23" t="n"/>
      <c r="E343" s="302" t="n"/>
      <c r="F343" s="23" t="n"/>
      <c r="G343" s="23" t="n"/>
      <c r="H343" s="23" t="n"/>
      <c r="I343" s="23" t="n"/>
      <c r="J343" s="23" t="n"/>
      <c r="K343" s="23" t="n"/>
      <c r="L343" s="19" t="n"/>
      <c r="M343" s="19" t="n"/>
      <c r="N343" s="19" t="n"/>
      <c r="O343" s="19" t="n"/>
      <c r="P343" s="19" t="n"/>
      <c r="Q343" s="19" t="n"/>
      <c r="R343" s="19" t="n"/>
      <c r="S343" s="19" t="n"/>
      <c r="T343" s="19" t="n"/>
      <c r="U343" s="19" t="n"/>
      <c r="V343" s="19" t="n"/>
      <c r="W343" s="19" t="n"/>
      <c r="X343" s="19" t="n"/>
      <c r="Y343" s="19" t="n"/>
      <c r="Z343" s="19" t="n"/>
    </row>
    <row r="344" ht="13.5" customHeight="1" s="844">
      <c r="A344" s="19" t="n"/>
      <c r="B344" s="19" t="n"/>
      <c r="C344" s="23" t="n"/>
      <c r="D344" s="23" t="n"/>
      <c r="E344" s="302" t="n"/>
      <c r="F344" s="23" t="n"/>
      <c r="G344" s="23" t="n"/>
      <c r="H344" s="23" t="n"/>
      <c r="I344" s="23" t="n"/>
      <c r="J344" s="23" t="n"/>
      <c r="K344" s="23" t="n"/>
      <c r="L344" s="19" t="n"/>
      <c r="M344" s="19" t="n"/>
      <c r="N344" s="19" t="n"/>
      <c r="O344" s="19" t="n"/>
      <c r="P344" s="19" t="n"/>
      <c r="Q344" s="19" t="n"/>
      <c r="R344" s="19" t="n"/>
      <c r="S344" s="19" t="n"/>
      <c r="T344" s="19" t="n"/>
      <c r="U344" s="19" t="n"/>
      <c r="V344" s="19" t="n"/>
      <c r="W344" s="19" t="n"/>
      <c r="X344" s="19" t="n"/>
      <c r="Y344" s="19" t="n"/>
      <c r="Z344" s="19" t="n"/>
    </row>
    <row r="345" ht="13.5" customHeight="1" s="844">
      <c r="A345" s="19" t="n"/>
      <c r="B345" s="19" t="n"/>
      <c r="C345" s="23" t="n"/>
      <c r="D345" s="23" t="n"/>
      <c r="E345" s="302" t="n"/>
      <c r="F345" s="23" t="n"/>
      <c r="G345" s="23" t="n"/>
      <c r="H345" s="23" t="n"/>
      <c r="I345" s="23" t="n"/>
      <c r="J345" s="23" t="n"/>
      <c r="K345" s="23" t="n"/>
      <c r="L345" s="19" t="n"/>
      <c r="M345" s="19" t="n"/>
      <c r="N345" s="19" t="n"/>
      <c r="O345" s="19" t="n"/>
      <c r="P345" s="19" t="n"/>
      <c r="Q345" s="19" t="n"/>
      <c r="R345" s="19" t="n"/>
      <c r="S345" s="19" t="n"/>
      <c r="T345" s="19" t="n"/>
      <c r="U345" s="19" t="n"/>
      <c r="V345" s="19" t="n"/>
      <c r="W345" s="19" t="n"/>
      <c r="X345" s="19" t="n"/>
      <c r="Y345" s="19" t="n"/>
      <c r="Z345" s="19" t="n"/>
    </row>
    <row r="346" ht="13.5" customHeight="1" s="844">
      <c r="A346" s="19" t="n"/>
      <c r="B346" s="19" t="n"/>
      <c r="C346" s="23" t="n"/>
      <c r="D346" s="23" t="n"/>
      <c r="E346" s="302" t="n"/>
      <c r="F346" s="23" t="n"/>
      <c r="G346" s="23" t="n"/>
      <c r="H346" s="23" t="n"/>
      <c r="I346" s="23" t="n"/>
      <c r="J346" s="23" t="n"/>
      <c r="K346" s="23" t="n"/>
      <c r="L346" s="19" t="n"/>
      <c r="M346" s="19" t="n"/>
      <c r="N346" s="19" t="n"/>
      <c r="O346" s="19" t="n"/>
      <c r="P346" s="19" t="n"/>
      <c r="Q346" s="19" t="n"/>
      <c r="R346" s="19" t="n"/>
      <c r="S346" s="19" t="n"/>
      <c r="T346" s="19" t="n"/>
      <c r="U346" s="19" t="n"/>
      <c r="V346" s="19" t="n"/>
      <c r="W346" s="19" t="n"/>
      <c r="X346" s="19" t="n"/>
      <c r="Y346" s="19" t="n"/>
      <c r="Z346" s="19" t="n"/>
    </row>
    <row r="347" ht="13.5" customHeight="1" s="844">
      <c r="A347" s="19" t="n"/>
      <c r="B347" s="19" t="n"/>
      <c r="C347" s="23" t="n"/>
      <c r="D347" s="23" t="n"/>
      <c r="E347" s="302" t="n"/>
      <c r="F347" s="23" t="n"/>
      <c r="G347" s="23" t="n"/>
      <c r="H347" s="23" t="n"/>
      <c r="I347" s="23" t="n"/>
      <c r="J347" s="23" t="n"/>
      <c r="K347" s="23" t="n"/>
      <c r="L347" s="19" t="n"/>
      <c r="M347" s="19" t="n"/>
      <c r="N347" s="19" t="n"/>
      <c r="O347" s="19" t="n"/>
      <c r="P347" s="19" t="n"/>
      <c r="Q347" s="19" t="n"/>
      <c r="R347" s="19" t="n"/>
      <c r="S347" s="19" t="n"/>
      <c r="T347" s="19" t="n"/>
      <c r="U347" s="19" t="n"/>
      <c r="V347" s="19" t="n"/>
      <c r="W347" s="19" t="n"/>
      <c r="X347" s="19" t="n"/>
      <c r="Y347" s="19" t="n"/>
      <c r="Z347" s="19" t="n"/>
    </row>
    <row r="348" ht="13.5" customHeight="1" s="844">
      <c r="A348" s="19" t="n"/>
      <c r="B348" s="19" t="n"/>
      <c r="C348" s="23" t="n"/>
      <c r="D348" s="23" t="n"/>
      <c r="E348" s="302" t="n"/>
      <c r="F348" s="23" t="n"/>
      <c r="G348" s="23" t="n"/>
      <c r="H348" s="23" t="n"/>
      <c r="I348" s="23" t="n"/>
      <c r="J348" s="23" t="n"/>
      <c r="K348" s="23" t="n"/>
      <c r="L348" s="19" t="n"/>
      <c r="M348" s="19" t="n"/>
      <c r="N348" s="19" t="n"/>
      <c r="O348" s="19" t="n"/>
      <c r="P348" s="19" t="n"/>
      <c r="Q348" s="19" t="n"/>
      <c r="R348" s="19" t="n"/>
      <c r="S348" s="19" t="n"/>
      <c r="T348" s="19" t="n"/>
      <c r="U348" s="19" t="n"/>
      <c r="V348" s="19" t="n"/>
      <c r="W348" s="19" t="n"/>
      <c r="X348" s="19" t="n"/>
      <c r="Y348" s="19" t="n"/>
      <c r="Z348" s="19" t="n"/>
    </row>
    <row r="349" ht="13.5" customHeight="1" s="844">
      <c r="A349" s="19" t="n"/>
      <c r="B349" s="19" t="n"/>
      <c r="C349" s="23" t="n"/>
      <c r="D349" s="23" t="n"/>
      <c r="E349" s="302" t="n"/>
      <c r="F349" s="23" t="n"/>
      <c r="G349" s="23" t="n"/>
      <c r="H349" s="23" t="n"/>
      <c r="I349" s="23" t="n"/>
      <c r="J349" s="23" t="n"/>
      <c r="K349" s="23" t="n"/>
      <c r="L349" s="19" t="n"/>
      <c r="M349" s="19" t="n"/>
      <c r="N349" s="19" t="n"/>
      <c r="O349" s="19" t="n"/>
      <c r="P349" s="19" t="n"/>
      <c r="Q349" s="19" t="n"/>
      <c r="R349" s="19" t="n"/>
      <c r="S349" s="19" t="n"/>
      <c r="T349" s="19" t="n"/>
      <c r="U349" s="19" t="n"/>
      <c r="V349" s="19" t="n"/>
      <c r="W349" s="19" t="n"/>
      <c r="X349" s="19" t="n"/>
      <c r="Y349" s="19" t="n"/>
      <c r="Z349" s="19" t="n"/>
    </row>
    <row r="350" ht="13.5" customHeight="1" s="844">
      <c r="A350" s="19" t="n"/>
      <c r="B350" s="19" t="n"/>
      <c r="C350" s="23" t="n"/>
      <c r="D350" s="23" t="n"/>
      <c r="E350" s="302" t="n"/>
      <c r="F350" s="23" t="n"/>
      <c r="G350" s="23" t="n"/>
      <c r="H350" s="23" t="n"/>
      <c r="I350" s="23" t="n"/>
      <c r="J350" s="23" t="n"/>
      <c r="K350" s="23" t="n"/>
      <c r="L350" s="19" t="n"/>
      <c r="M350" s="19" t="n"/>
      <c r="N350" s="19" t="n"/>
      <c r="O350" s="19" t="n"/>
      <c r="P350" s="19" t="n"/>
      <c r="Q350" s="19" t="n"/>
      <c r="R350" s="19" t="n"/>
      <c r="S350" s="19" t="n"/>
      <c r="T350" s="19" t="n"/>
      <c r="U350" s="19" t="n"/>
      <c r="V350" s="19" t="n"/>
      <c r="W350" s="19" t="n"/>
      <c r="X350" s="19" t="n"/>
      <c r="Y350" s="19" t="n"/>
      <c r="Z350" s="19" t="n"/>
    </row>
    <row r="351" ht="13.5" customHeight="1" s="844">
      <c r="A351" s="19" t="n"/>
      <c r="B351" s="19" t="n"/>
      <c r="C351" s="23" t="n"/>
      <c r="D351" s="23" t="n"/>
      <c r="E351" s="302" t="n"/>
      <c r="F351" s="23" t="n"/>
      <c r="G351" s="23" t="n"/>
      <c r="H351" s="23" t="n"/>
      <c r="I351" s="23" t="n"/>
      <c r="J351" s="23" t="n"/>
      <c r="K351" s="23" t="n"/>
      <c r="L351" s="19" t="n"/>
      <c r="M351" s="19" t="n"/>
      <c r="N351" s="19" t="n"/>
      <c r="O351" s="19" t="n"/>
      <c r="P351" s="19" t="n"/>
      <c r="Q351" s="19" t="n"/>
      <c r="R351" s="19" t="n"/>
      <c r="S351" s="19" t="n"/>
      <c r="T351" s="19" t="n"/>
      <c r="U351" s="19" t="n"/>
      <c r="V351" s="19" t="n"/>
      <c r="W351" s="19" t="n"/>
      <c r="X351" s="19" t="n"/>
      <c r="Y351" s="19" t="n"/>
      <c r="Z351" s="19" t="n"/>
    </row>
    <row r="352" ht="13.5" customHeight="1" s="844">
      <c r="A352" s="19" t="n"/>
      <c r="B352" s="19" t="n"/>
      <c r="C352" s="23" t="n"/>
      <c r="D352" s="23" t="n"/>
      <c r="E352" s="302" t="n"/>
      <c r="F352" s="23" t="n"/>
      <c r="G352" s="23" t="n"/>
      <c r="H352" s="23" t="n"/>
      <c r="I352" s="23" t="n"/>
      <c r="J352" s="23" t="n"/>
      <c r="K352" s="23" t="n"/>
      <c r="L352" s="19" t="n"/>
      <c r="M352" s="19" t="n"/>
      <c r="N352" s="19" t="n"/>
      <c r="O352" s="19" t="n"/>
      <c r="P352" s="19" t="n"/>
      <c r="Q352" s="19" t="n"/>
      <c r="R352" s="19" t="n"/>
      <c r="S352" s="19" t="n"/>
      <c r="T352" s="19" t="n"/>
      <c r="U352" s="19" t="n"/>
      <c r="V352" s="19" t="n"/>
      <c r="W352" s="19" t="n"/>
      <c r="X352" s="19" t="n"/>
      <c r="Y352" s="19" t="n"/>
      <c r="Z352" s="19" t="n"/>
    </row>
    <row r="353" ht="13.5" customHeight="1" s="844">
      <c r="A353" s="19" t="n"/>
      <c r="B353" s="19" t="n"/>
      <c r="C353" s="23" t="n"/>
      <c r="D353" s="23" t="n"/>
      <c r="E353" s="302" t="n"/>
      <c r="F353" s="23" t="n"/>
      <c r="G353" s="23" t="n"/>
      <c r="H353" s="23" t="n"/>
      <c r="I353" s="23" t="n"/>
      <c r="J353" s="23" t="n"/>
      <c r="K353" s="23" t="n"/>
      <c r="L353" s="19" t="n"/>
      <c r="M353" s="19" t="n"/>
      <c r="N353" s="19" t="n"/>
      <c r="O353" s="19" t="n"/>
      <c r="P353" s="19" t="n"/>
      <c r="Q353" s="19" t="n"/>
      <c r="R353" s="19" t="n"/>
      <c r="S353" s="19" t="n"/>
      <c r="T353" s="19" t="n"/>
      <c r="U353" s="19" t="n"/>
      <c r="V353" s="19" t="n"/>
      <c r="W353" s="19" t="n"/>
      <c r="X353" s="19" t="n"/>
      <c r="Y353" s="19" t="n"/>
      <c r="Z353" s="19" t="n"/>
    </row>
    <row r="354" ht="13.5" customHeight="1" s="844">
      <c r="A354" s="19" t="n"/>
      <c r="B354" s="19" t="n"/>
      <c r="C354" s="23" t="n"/>
      <c r="D354" s="23" t="n"/>
      <c r="E354" s="302" t="n"/>
      <c r="F354" s="23" t="n"/>
      <c r="G354" s="23" t="n"/>
      <c r="H354" s="23" t="n"/>
      <c r="I354" s="23" t="n"/>
      <c r="J354" s="23" t="n"/>
      <c r="K354" s="23" t="n"/>
      <c r="L354" s="19" t="n"/>
      <c r="M354" s="19" t="n"/>
      <c r="N354" s="19" t="n"/>
      <c r="O354" s="19" t="n"/>
      <c r="P354" s="19" t="n"/>
      <c r="Q354" s="19" t="n"/>
      <c r="R354" s="19" t="n"/>
      <c r="S354" s="19" t="n"/>
      <c r="T354" s="19" t="n"/>
      <c r="U354" s="19" t="n"/>
      <c r="V354" s="19" t="n"/>
      <c r="W354" s="19" t="n"/>
      <c r="X354" s="19" t="n"/>
      <c r="Y354" s="19" t="n"/>
      <c r="Z354" s="19" t="n"/>
    </row>
    <row r="355" ht="13.5" customHeight="1" s="844">
      <c r="A355" s="19" t="n"/>
      <c r="B355" s="19" t="n"/>
      <c r="C355" s="23" t="n"/>
      <c r="D355" s="23" t="n"/>
      <c r="E355" s="302" t="n"/>
      <c r="F355" s="23" t="n"/>
      <c r="G355" s="23" t="n"/>
      <c r="H355" s="23" t="n"/>
      <c r="I355" s="23" t="n"/>
      <c r="J355" s="23" t="n"/>
      <c r="K355" s="23" t="n"/>
      <c r="L355" s="19" t="n"/>
      <c r="M355" s="19" t="n"/>
      <c r="N355" s="19" t="n"/>
      <c r="O355" s="19" t="n"/>
      <c r="P355" s="19" t="n"/>
      <c r="Q355" s="19" t="n"/>
      <c r="R355" s="19" t="n"/>
      <c r="S355" s="19" t="n"/>
      <c r="T355" s="19" t="n"/>
      <c r="U355" s="19" t="n"/>
      <c r="V355" s="19" t="n"/>
      <c r="W355" s="19" t="n"/>
      <c r="X355" s="19" t="n"/>
      <c r="Y355" s="19" t="n"/>
      <c r="Z355" s="19" t="n"/>
    </row>
    <row r="356" ht="13.5" customHeight="1" s="844">
      <c r="A356" s="19" t="n"/>
      <c r="B356" s="19" t="n"/>
      <c r="C356" s="23" t="n"/>
      <c r="D356" s="23" t="n"/>
      <c r="E356" s="302" t="n"/>
      <c r="F356" s="23" t="n"/>
      <c r="G356" s="23" t="n"/>
      <c r="H356" s="23" t="n"/>
      <c r="I356" s="23" t="n"/>
      <c r="J356" s="23" t="n"/>
      <c r="K356" s="23" t="n"/>
      <c r="L356" s="19" t="n"/>
      <c r="M356" s="19" t="n"/>
      <c r="N356" s="19" t="n"/>
      <c r="O356" s="19" t="n"/>
      <c r="P356" s="19" t="n"/>
      <c r="Q356" s="19" t="n"/>
      <c r="R356" s="19" t="n"/>
      <c r="S356" s="19" t="n"/>
      <c r="T356" s="19" t="n"/>
      <c r="U356" s="19" t="n"/>
      <c r="V356" s="19" t="n"/>
      <c r="W356" s="19" t="n"/>
      <c r="X356" s="19" t="n"/>
      <c r="Y356" s="19" t="n"/>
      <c r="Z356" s="19" t="n"/>
    </row>
    <row r="357" ht="13.5" customHeight="1" s="844">
      <c r="A357" s="19" t="n"/>
      <c r="B357" s="19" t="n"/>
      <c r="C357" s="23" t="n"/>
      <c r="D357" s="23" t="n"/>
      <c r="E357" s="302" t="n"/>
      <c r="F357" s="23" t="n"/>
      <c r="G357" s="23" t="n"/>
      <c r="H357" s="23" t="n"/>
      <c r="I357" s="23" t="n"/>
      <c r="J357" s="23" t="n"/>
      <c r="K357" s="23" t="n"/>
      <c r="L357" s="19" t="n"/>
      <c r="M357" s="19" t="n"/>
      <c r="N357" s="19" t="n"/>
      <c r="O357" s="19" t="n"/>
      <c r="P357" s="19" t="n"/>
      <c r="Q357" s="19" t="n"/>
      <c r="R357" s="19" t="n"/>
      <c r="S357" s="19" t="n"/>
      <c r="T357" s="19" t="n"/>
      <c r="U357" s="19" t="n"/>
      <c r="V357" s="19" t="n"/>
      <c r="W357" s="19" t="n"/>
      <c r="X357" s="19" t="n"/>
      <c r="Y357" s="19" t="n"/>
      <c r="Z357" s="19" t="n"/>
    </row>
    <row r="358" ht="13.5" customHeight="1" s="844">
      <c r="A358" s="19" t="n"/>
      <c r="B358" s="19" t="n"/>
      <c r="C358" s="23" t="n"/>
      <c r="D358" s="23" t="n"/>
      <c r="E358" s="302" t="n"/>
      <c r="F358" s="23" t="n"/>
      <c r="G358" s="23" t="n"/>
      <c r="H358" s="23" t="n"/>
      <c r="I358" s="23" t="n"/>
      <c r="J358" s="23" t="n"/>
      <c r="K358" s="23" t="n"/>
      <c r="L358" s="19" t="n"/>
      <c r="M358" s="19" t="n"/>
      <c r="N358" s="19" t="n"/>
      <c r="O358" s="19" t="n"/>
      <c r="P358" s="19" t="n"/>
      <c r="Q358" s="19" t="n"/>
      <c r="R358" s="19" t="n"/>
      <c r="S358" s="19" t="n"/>
      <c r="T358" s="19" t="n"/>
      <c r="U358" s="19" t="n"/>
      <c r="V358" s="19" t="n"/>
      <c r="W358" s="19" t="n"/>
      <c r="X358" s="19" t="n"/>
      <c r="Y358" s="19" t="n"/>
      <c r="Z358" s="19" t="n"/>
    </row>
    <row r="359" ht="13.5" customHeight="1" s="844">
      <c r="A359" s="19" t="n"/>
      <c r="B359" s="19" t="n"/>
      <c r="C359" s="23" t="n"/>
      <c r="D359" s="23" t="n"/>
      <c r="E359" s="302" t="n"/>
      <c r="F359" s="23" t="n"/>
      <c r="G359" s="23" t="n"/>
      <c r="H359" s="23" t="n"/>
      <c r="I359" s="23" t="n"/>
      <c r="J359" s="23" t="n"/>
      <c r="K359" s="23" t="n"/>
      <c r="L359" s="19" t="n"/>
      <c r="M359" s="19" t="n"/>
      <c r="N359" s="19" t="n"/>
      <c r="O359" s="19" t="n"/>
      <c r="P359" s="19" t="n"/>
      <c r="Q359" s="19" t="n"/>
      <c r="R359" s="19" t="n"/>
      <c r="S359" s="19" t="n"/>
      <c r="T359" s="19" t="n"/>
      <c r="U359" s="19" t="n"/>
      <c r="V359" s="19" t="n"/>
      <c r="W359" s="19" t="n"/>
      <c r="X359" s="19" t="n"/>
      <c r="Y359" s="19" t="n"/>
      <c r="Z359" s="19" t="n"/>
    </row>
    <row r="360" ht="13.5" customHeight="1" s="844">
      <c r="A360" s="19" t="n"/>
      <c r="B360" s="19" t="n"/>
      <c r="C360" s="23" t="n"/>
      <c r="D360" s="23" t="n"/>
      <c r="E360" s="302" t="n"/>
      <c r="F360" s="23" t="n"/>
      <c r="G360" s="23" t="n"/>
      <c r="H360" s="23" t="n"/>
      <c r="I360" s="23" t="n"/>
      <c r="J360" s="23" t="n"/>
      <c r="K360" s="23" t="n"/>
      <c r="L360" s="19" t="n"/>
      <c r="M360" s="19" t="n"/>
      <c r="N360" s="19" t="n"/>
      <c r="O360" s="19" t="n"/>
      <c r="P360" s="19" t="n"/>
      <c r="Q360" s="19" t="n"/>
      <c r="R360" s="19" t="n"/>
      <c r="S360" s="19" t="n"/>
      <c r="T360" s="19" t="n"/>
      <c r="U360" s="19" t="n"/>
      <c r="V360" s="19" t="n"/>
      <c r="W360" s="19" t="n"/>
      <c r="X360" s="19" t="n"/>
      <c r="Y360" s="19" t="n"/>
      <c r="Z360" s="19" t="n"/>
    </row>
    <row r="361" ht="13.5" customHeight="1" s="844">
      <c r="A361" s="19" t="n"/>
      <c r="B361" s="19" t="n"/>
      <c r="C361" s="23" t="n"/>
      <c r="D361" s="23" t="n"/>
      <c r="E361" s="302" t="n"/>
      <c r="F361" s="23" t="n"/>
      <c r="G361" s="23" t="n"/>
      <c r="H361" s="23" t="n"/>
      <c r="I361" s="23" t="n"/>
      <c r="J361" s="23" t="n"/>
      <c r="K361" s="23" t="n"/>
      <c r="L361" s="19" t="n"/>
      <c r="M361" s="19" t="n"/>
      <c r="N361" s="19" t="n"/>
      <c r="O361" s="19" t="n"/>
      <c r="P361" s="19" t="n"/>
      <c r="Q361" s="19" t="n"/>
      <c r="R361" s="19" t="n"/>
      <c r="S361" s="19" t="n"/>
      <c r="T361" s="19" t="n"/>
      <c r="U361" s="19" t="n"/>
      <c r="V361" s="19" t="n"/>
      <c r="W361" s="19" t="n"/>
      <c r="X361" s="19" t="n"/>
      <c r="Y361" s="19" t="n"/>
      <c r="Z361" s="19" t="n"/>
    </row>
    <row r="362" ht="13.5" customHeight="1" s="844">
      <c r="A362" s="19" t="n"/>
      <c r="B362" s="19" t="n"/>
      <c r="C362" s="23" t="n"/>
      <c r="D362" s="23" t="n"/>
      <c r="E362" s="302" t="n"/>
      <c r="F362" s="23" t="n"/>
      <c r="G362" s="23" t="n"/>
      <c r="H362" s="23" t="n"/>
      <c r="I362" s="23" t="n"/>
      <c r="J362" s="23" t="n"/>
      <c r="K362" s="23" t="n"/>
      <c r="L362" s="19" t="n"/>
      <c r="M362" s="19" t="n"/>
      <c r="N362" s="19" t="n"/>
      <c r="O362" s="19" t="n"/>
      <c r="P362" s="19" t="n"/>
      <c r="Q362" s="19" t="n"/>
      <c r="R362" s="19" t="n"/>
      <c r="S362" s="19" t="n"/>
      <c r="T362" s="19" t="n"/>
      <c r="U362" s="19" t="n"/>
      <c r="V362" s="19" t="n"/>
      <c r="W362" s="19" t="n"/>
      <c r="X362" s="19" t="n"/>
      <c r="Y362" s="19" t="n"/>
      <c r="Z362" s="19" t="n"/>
    </row>
    <row r="363" ht="13.5" customHeight="1" s="844">
      <c r="A363" s="19" t="n"/>
      <c r="B363" s="19" t="n"/>
      <c r="C363" s="23" t="n"/>
      <c r="D363" s="23" t="n"/>
      <c r="E363" s="302" t="n"/>
      <c r="F363" s="23" t="n"/>
      <c r="G363" s="23" t="n"/>
      <c r="H363" s="23" t="n"/>
      <c r="I363" s="23" t="n"/>
      <c r="J363" s="23" t="n"/>
      <c r="K363" s="23" t="n"/>
      <c r="L363" s="19" t="n"/>
      <c r="M363" s="19" t="n"/>
      <c r="N363" s="19" t="n"/>
      <c r="O363" s="19" t="n"/>
      <c r="P363" s="19" t="n"/>
      <c r="Q363" s="19" t="n"/>
      <c r="R363" s="19" t="n"/>
      <c r="S363" s="19" t="n"/>
      <c r="T363" s="19" t="n"/>
      <c r="U363" s="19" t="n"/>
      <c r="V363" s="19" t="n"/>
      <c r="W363" s="19" t="n"/>
      <c r="X363" s="19" t="n"/>
      <c r="Y363" s="19" t="n"/>
      <c r="Z363" s="19" t="n"/>
    </row>
    <row r="364" ht="13.5" customHeight="1" s="844">
      <c r="A364" s="19" t="n"/>
      <c r="B364" s="19" t="n"/>
      <c r="C364" s="23" t="n"/>
      <c r="D364" s="23" t="n"/>
      <c r="E364" s="302" t="n"/>
      <c r="F364" s="23" t="n"/>
      <c r="G364" s="23" t="n"/>
      <c r="H364" s="23" t="n"/>
      <c r="I364" s="23" t="n"/>
      <c r="J364" s="23" t="n"/>
      <c r="K364" s="23" t="n"/>
      <c r="L364" s="19" t="n"/>
      <c r="M364" s="19" t="n"/>
      <c r="N364" s="19" t="n"/>
      <c r="O364" s="19" t="n"/>
      <c r="P364" s="19" t="n"/>
      <c r="Q364" s="19" t="n"/>
      <c r="R364" s="19" t="n"/>
      <c r="S364" s="19" t="n"/>
      <c r="T364" s="19" t="n"/>
      <c r="U364" s="19" t="n"/>
      <c r="V364" s="19" t="n"/>
      <c r="W364" s="19" t="n"/>
      <c r="X364" s="19" t="n"/>
      <c r="Y364" s="19" t="n"/>
      <c r="Z364" s="19" t="n"/>
    </row>
    <row r="365" ht="13.5" customHeight="1" s="844">
      <c r="A365" s="19" t="n"/>
      <c r="B365" s="19" t="n"/>
      <c r="C365" s="23" t="n"/>
      <c r="D365" s="23" t="n"/>
      <c r="E365" s="302" t="n"/>
      <c r="F365" s="23" t="n"/>
      <c r="G365" s="23" t="n"/>
      <c r="H365" s="23" t="n"/>
      <c r="I365" s="23" t="n"/>
      <c r="J365" s="23" t="n"/>
      <c r="K365" s="23" t="n"/>
      <c r="L365" s="19" t="n"/>
      <c r="M365" s="19" t="n"/>
      <c r="N365" s="19" t="n"/>
      <c r="O365" s="19" t="n"/>
      <c r="P365" s="19" t="n"/>
      <c r="Q365" s="19" t="n"/>
      <c r="R365" s="19" t="n"/>
      <c r="S365" s="19" t="n"/>
      <c r="T365" s="19" t="n"/>
      <c r="U365" s="19" t="n"/>
      <c r="V365" s="19" t="n"/>
      <c r="W365" s="19" t="n"/>
      <c r="X365" s="19" t="n"/>
      <c r="Y365" s="19" t="n"/>
      <c r="Z365" s="19" t="n"/>
    </row>
    <row r="366" ht="13.5" customHeight="1" s="844">
      <c r="A366" s="19" t="n"/>
      <c r="B366" s="19" t="n"/>
      <c r="C366" s="23" t="n"/>
      <c r="D366" s="23" t="n"/>
      <c r="E366" s="302" t="n"/>
      <c r="F366" s="23" t="n"/>
      <c r="G366" s="23" t="n"/>
      <c r="H366" s="23" t="n"/>
      <c r="I366" s="23" t="n"/>
      <c r="J366" s="23" t="n"/>
      <c r="K366" s="23" t="n"/>
      <c r="L366" s="19" t="n"/>
      <c r="M366" s="19" t="n"/>
      <c r="N366" s="19" t="n"/>
      <c r="O366" s="19" t="n"/>
      <c r="P366" s="19" t="n"/>
      <c r="Q366" s="19" t="n"/>
      <c r="R366" s="19" t="n"/>
      <c r="S366" s="19" t="n"/>
      <c r="T366" s="19" t="n"/>
      <c r="U366" s="19" t="n"/>
      <c r="V366" s="19" t="n"/>
      <c r="W366" s="19" t="n"/>
      <c r="X366" s="19" t="n"/>
      <c r="Y366" s="19" t="n"/>
      <c r="Z366" s="19" t="n"/>
    </row>
    <row r="367" ht="13.5" customHeight="1" s="844">
      <c r="A367" s="19" t="n"/>
      <c r="B367" s="19" t="n"/>
      <c r="C367" s="23" t="n"/>
      <c r="D367" s="23" t="n"/>
      <c r="E367" s="302" t="n"/>
      <c r="F367" s="23" t="n"/>
      <c r="G367" s="23" t="n"/>
      <c r="H367" s="23" t="n"/>
      <c r="I367" s="23" t="n"/>
      <c r="J367" s="23" t="n"/>
      <c r="K367" s="23" t="n"/>
      <c r="L367" s="19" t="n"/>
      <c r="M367" s="19" t="n"/>
      <c r="N367" s="19" t="n"/>
      <c r="O367" s="19" t="n"/>
      <c r="P367" s="19" t="n"/>
      <c r="Q367" s="19" t="n"/>
      <c r="R367" s="19" t="n"/>
      <c r="S367" s="19" t="n"/>
      <c r="T367" s="19" t="n"/>
      <c r="U367" s="19" t="n"/>
      <c r="V367" s="19" t="n"/>
      <c r="W367" s="19" t="n"/>
      <c r="X367" s="19" t="n"/>
      <c r="Y367" s="19" t="n"/>
      <c r="Z367" s="19" t="n"/>
    </row>
    <row r="368" ht="13.5" customHeight="1" s="844">
      <c r="A368" s="19" t="n"/>
      <c r="B368" s="19" t="n"/>
      <c r="C368" s="23" t="n"/>
      <c r="D368" s="23" t="n"/>
      <c r="E368" s="302" t="n"/>
      <c r="F368" s="23" t="n"/>
      <c r="G368" s="23" t="n"/>
      <c r="H368" s="23" t="n"/>
      <c r="I368" s="23" t="n"/>
      <c r="J368" s="23" t="n"/>
      <c r="K368" s="23" t="n"/>
      <c r="L368" s="19" t="n"/>
      <c r="M368" s="19" t="n"/>
      <c r="N368" s="19" t="n"/>
      <c r="O368" s="19" t="n"/>
      <c r="P368" s="19" t="n"/>
      <c r="Q368" s="19" t="n"/>
      <c r="R368" s="19" t="n"/>
      <c r="S368" s="19" t="n"/>
      <c r="T368" s="19" t="n"/>
      <c r="U368" s="19" t="n"/>
      <c r="V368" s="19" t="n"/>
      <c r="W368" s="19" t="n"/>
      <c r="X368" s="19" t="n"/>
      <c r="Y368" s="19" t="n"/>
      <c r="Z368" s="19" t="n"/>
    </row>
    <row r="369" ht="13.5" customHeight="1" s="844">
      <c r="A369" s="19" t="n"/>
      <c r="B369" s="19" t="n"/>
      <c r="C369" s="23" t="n"/>
      <c r="D369" s="23" t="n"/>
      <c r="E369" s="302" t="n"/>
      <c r="F369" s="23" t="n"/>
      <c r="G369" s="23" t="n"/>
      <c r="H369" s="23" t="n"/>
      <c r="I369" s="23" t="n"/>
      <c r="J369" s="23" t="n"/>
      <c r="K369" s="23" t="n"/>
      <c r="L369" s="19" t="n"/>
      <c r="M369" s="19" t="n"/>
      <c r="N369" s="19" t="n"/>
      <c r="O369" s="19" t="n"/>
      <c r="P369" s="19" t="n"/>
      <c r="Q369" s="19" t="n"/>
      <c r="R369" s="19" t="n"/>
      <c r="S369" s="19" t="n"/>
      <c r="T369" s="19" t="n"/>
      <c r="U369" s="19" t="n"/>
      <c r="V369" s="19" t="n"/>
      <c r="W369" s="19" t="n"/>
      <c r="X369" s="19" t="n"/>
      <c r="Y369" s="19" t="n"/>
      <c r="Z369" s="19" t="n"/>
    </row>
    <row r="370" ht="13.5" customHeight="1" s="844">
      <c r="A370" s="19" t="n"/>
      <c r="B370" s="19" t="n"/>
      <c r="C370" s="23" t="n"/>
      <c r="D370" s="23" t="n"/>
      <c r="E370" s="302" t="n"/>
      <c r="F370" s="23" t="n"/>
      <c r="G370" s="23" t="n"/>
      <c r="H370" s="23" t="n"/>
      <c r="I370" s="23" t="n"/>
      <c r="J370" s="23" t="n"/>
      <c r="K370" s="23" t="n"/>
      <c r="L370" s="19" t="n"/>
      <c r="M370" s="19" t="n"/>
      <c r="N370" s="19" t="n"/>
      <c r="O370" s="19" t="n"/>
      <c r="P370" s="19" t="n"/>
      <c r="Q370" s="19" t="n"/>
      <c r="R370" s="19" t="n"/>
      <c r="S370" s="19" t="n"/>
      <c r="T370" s="19" t="n"/>
      <c r="U370" s="19" t="n"/>
      <c r="V370" s="19" t="n"/>
      <c r="W370" s="19" t="n"/>
      <c r="X370" s="19" t="n"/>
      <c r="Y370" s="19" t="n"/>
      <c r="Z370" s="19" t="n"/>
    </row>
    <row r="371" ht="13.5" customHeight="1" s="844">
      <c r="A371" s="19" t="n"/>
      <c r="B371" s="19" t="n"/>
      <c r="C371" s="23" t="n"/>
      <c r="D371" s="23" t="n"/>
      <c r="E371" s="302" t="n"/>
      <c r="F371" s="23" t="n"/>
      <c r="G371" s="23" t="n"/>
      <c r="H371" s="23" t="n"/>
      <c r="I371" s="23" t="n"/>
      <c r="J371" s="23" t="n"/>
      <c r="K371" s="23" t="n"/>
      <c r="L371" s="19" t="n"/>
      <c r="M371" s="19" t="n"/>
      <c r="N371" s="19" t="n"/>
      <c r="O371" s="19" t="n"/>
      <c r="P371" s="19" t="n"/>
      <c r="Q371" s="19" t="n"/>
      <c r="R371" s="19" t="n"/>
      <c r="S371" s="19" t="n"/>
      <c r="T371" s="19" t="n"/>
      <c r="U371" s="19" t="n"/>
      <c r="V371" s="19" t="n"/>
      <c r="W371" s="19" t="n"/>
      <c r="X371" s="19" t="n"/>
      <c r="Y371" s="19" t="n"/>
      <c r="Z371" s="19" t="n"/>
    </row>
    <row r="372" ht="13.5" customHeight="1" s="844">
      <c r="A372" s="19" t="n"/>
      <c r="B372" s="19" t="n"/>
      <c r="C372" s="23" t="n"/>
      <c r="D372" s="23" t="n"/>
      <c r="E372" s="302" t="n"/>
      <c r="F372" s="23" t="n"/>
      <c r="G372" s="23" t="n"/>
      <c r="H372" s="23" t="n"/>
      <c r="I372" s="23" t="n"/>
      <c r="J372" s="23" t="n"/>
      <c r="K372" s="23" t="n"/>
      <c r="L372" s="19" t="n"/>
      <c r="M372" s="19" t="n"/>
      <c r="N372" s="19" t="n"/>
      <c r="O372" s="19" t="n"/>
      <c r="P372" s="19" t="n"/>
      <c r="Q372" s="19" t="n"/>
      <c r="R372" s="19" t="n"/>
      <c r="S372" s="19" t="n"/>
      <c r="T372" s="19" t="n"/>
      <c r="U372" s="19" t="n"/>
      <c r="V372" s="19" t="n"/>
      <c r="W372" s="19" t="n"/>
      <c r="X372" s="19" t="n"/>
      <c r="Y372" s="19" t="n"/>
      <c r="Z372" s="19" t="n"/>
    </row>
    <row r="373" ht="13.5" customHeight="1" s="844">
      <c r="A373" s="19" t="n"/>
      <c r="B373" s="19" t="n"/>
      <c r="C373" s="23" t="n"/>
      <c r="D373" s="23" t="n"/>
      <c r="E373" s="302" t="n"/>
      <c r="F373" s="23" t="n"/>
      <c r="G373" s="23" t="n"/>
      <c r="H373" s="23" t="n"/>
      <c r="I373" s="23" t="n"/>
      <c r="J373" s="23" t="n"/>
      <c r="K373" s="23" t="n"/>
      <c r="L373" s="19" t="n"/>
      <c r="M373" s="19" t="n"/>
      <c r="N373" s="19" t="n"/>
      <c r="O373" s="19" t="n"/>
      <c r="P373" s="19" t="n"/>
      <c r="Q373" s="19" t="n"/>
      <c r="R373" s="19" t="n"/>
      <c r="S373" s="19" t="n"/>
      <c r="T373" s="19" t="n"/>
      <c r="U373" s="19" t="n"/>
      <c r="V373" s="19" t="n"/>
      <c r="W373" s="19" t="n"/>
      <c r="X373" s="19" t="n"/>
      <c r="Y373" s="19" t="n"/>
      <c r="Z373" s="19" t="n"/>
    </row>
    <row r="374" ht="13.5" customHeight="1" s="844">
      <c r="A374" s="19" t="n"/>
      <c r="B374" s="19" t="n"/>
      <c r="C374" s="23" t="n"/>
      <c r="D374" s="23" t="n"/>
      <c r="E374" s="302" t="n"/>
      <c r="F374" s="23" t="n"/>
      <c r="G374" s="23" t="n"/>
      <c r="H374" s="23" t="n"/>
      <c r="I374" s="23" t="n"/>
      <c r="J374" s="23" t="n"/>
      <c r="K374" s="23" t="n"/>
      <c r="L374" s="19" t="n"/>
      <c r="M374" s="19" t="n"/>
      <c r="N374" s="19" t="n"/>
      <c r="O374" s="19" t="n"/>
      <c r="P374" s="19" t="n"/>
      <c r="Q374" s="19" t="n"/>
      <c r="R374" s="19" t="n"/>
      <c r="S374" s="19" t="n"/>
      <c r="T374" s="19" t="n"/>
      <c r="U374" s="19" t="n"/>
      <c r="V374" s="19" t="n"/>
      <c r="W374" s="19" t="n"/>
      <c r="X374" s="19" t="n"/>
      <c r="Y374" s="19" t="n"/>
      <c r="Z374" s="19" t="n"/>
    </row>
    <row r="375" ht="13.5" customHeight="1" s="844">
      <c r="A375" s="19" t="n"/>
      <c r="B375" s="19" t="n"/>
      <c r="C375" s="23" t="n"/>
      <c r="D375" s="23" t="n"/>
      <c r="E375" s="302" t="n"/>
      <c r="F375" s="23" t="n"/>
      <c r="G375" s="23" t="n"/>
      <c r="H375" s="23" t="n"/>
      <c r="I375" s="23" t="n"/>
      <c r="J375" s="23" t="n"/>
      <c r="K375" s="23" t="n"/>
      <c r="L375" s="19" t="n"/>
      <c r="M375" s="19" t="n"/>
      <c r="N375" s="19" t="n"/>
      <c r="O375" s="19" t="n"/>
      <c r="P375" s="19" t="n"/>
      <c r="Q375" s="19" t="n"/>
      <c r="R375" s="19" t="n"/>
      <c r="S375" s="19" t="n"/>
      <c r="T375" s="19" t="n"/>
      <c r="U375" s="19" t="n"/>
      <c r="V375" s="19" t="n"/>
      <c r="W375" s="19" t="n"/>
      <c r="X375" s="19" t="n"/>
      <c r="Y375" s="19" t="n"/>
      <c r="Z375" s="19" t="n"/>
    </row>
    <row r="376" ht="13.5" customHeight="1" s="844">
      <c r="A376" s="19" t="n"/>
      <c r="B376" s="19" t="n"/>
      <c r="C376" s="23" t="n"/>
      <c r="D376" s="23" t="n"/>
      <c r="E376" s="302" t="n"/>
      <c r="F376" s="23" t="n"/>
      <c r="G376" s="23" t="n"/>
      <c r="H376" s="23" t="n"/>
      <c r="I376" s="23" t="n"/>
      <c r="J376" s="23" t="n"/>
      <c r="K376" s="23" t="n"/>
      <c r="L376" s="19" t="n"/>
      <c r="M376" s="19" t="n"/>
      <c r="N376" s="19" t="n"/>
      <c r="O376" s="19" t="n"/>
      <c r="P376" s="19" t="n"/>
      <c r="Q376" s="19" t="n"/>
      <c r="R376" s="19" t="n"/>
      <c r="S376" s="19" t="n"/>
      <c r="T376" s="19" t="n"/>
      <c r="U376" s="19" t="n"/>
      <c r="V376" s="19" t="n"/>
      <c r="W376" s="19" t="n"/>
      <c r="X376" s="19" t="n"/>
      <c r="Y376" s="19" t="n"/>
      <c r="Z376" s="19" t="n"/>
    </row>
    <row r="377" ht="13.5" customHeight="1" s="844">
      <c r="A377" s="19" t="n"/>
      <c r="B377" s="19" t="n"/>
      <c r="C377" s="23" t="n"/>
      <c r="D377" s="23" t="n"/>
      <c r="E377" s="302" t="n"/>
      <c r="F377" s="23" t="n"/>
      <c r="G377" s="23" t="n"/>
      <c r="H377" s="23" t="n"/>
      <c r="I377" s="23" t="n"/>
      <c r="J377" s="23" t="n"/>
      <c r="K377" s="23" t="n"/>
      <c r="L377" s="19" t="n"/>
      <c r="M377" s="19" t="n"/>
      <c r="N377" s="19" t="n"/>
      <c r="O377" s="19" t="n"/>
      <c r="P377" s="19" t="n"/>
      <c r="Q377" s="19" t="n"/>
      <c r="R377" s="19" t="n"/>
      <c r="S377" s="19" t="n"/>
      <c r="T377" s="19" t="n"/>
      <c r="U377" s="19" t="n"/>
      <c r="V377" s="19" t="n"/>
      <c r="W377" s="19" t="n"/>
      <c r="X377" s="19" t="n"/>
      <c r="Y377" s="19" t="n"/>
      <c r="Z377" s="19" t="n"/>
    </row>
    <row r="378" ht="13.5" customHeight="1" s="844">
      <c r="A378" s="19" t="n"/>
      <c r="B378" s="19" t="n"/>
      <c r="C378" s="23" t="n"/>
      <c r="D378" s="23" t="n"/>
      <c r="E378" s="302" t="n"/>
      <c r="F378" s="23" t="n"/>
      <c r="G378" s="23" t="n"/>
      <c r="H378" s="23" t="n"/>
      <c r="I378" s="23" t="n"/>
      <c r="J378" s="23" t="n"/>
      <c r="K378" s="23" t="n"/>
      <c r="L378" s="19" t="n"/>
      <c r="M378" s="19" t="n"/>
      <c r="N378" s="19" t="n"/>
      <c r="O378" s="19" t="n"/>
      <c r="P378" s="19" t="n"/>
      <c r="Q378" s="19" t="n"/>
      <c r="R378" s="19" t="n"/>
      <c r="S378" s="19" t="n"/>
      <c r="T378" s="19" t="n"/>
      <c r="U378" s="19" t="n"/>
      <c r="V378" s="19" t="n"/>
      <c r="W378" s="19" t="n"/>
      <c r="X378" s="19" t="n"/>
      <c r="Y378" s="19" t="n"/>
      <c r="Z378" s="19" t="n"/>
    </row>
    <row r="379" ht="13.5" customHeight="1" s="844">
      <c r="A379" s="19" t="n"/>
      <c r="B379" s="19" t="n"/>
      <c r="C379" s="23" t="n"/>
      <c r="D379" s="23" t="n"/>
      <c r="E379" s="302" t="n"/>
      <c r="F379" s="23" t="n"/>
      <c r="G379" s="23" t="n"/>
      <c r="H379" s="23" t="n"/>
      <c r="I379" s="23" t="n"/>
      <c r="J379" s="23" t="n"/>
      <c r="K379" s="23" t="n"/>
      <c r="L379" s="19" t="n"/>
      <c r="M379" s="19" t="n"/>
      <c r="N379" s="19" t="n"/>
      <c r="O379" s="19" t="n"/>
      <c r="P379" s="19" t="n"/>
      <c r="Q379" s="19" t="n"/>
      <c r="R379" s="19" t="n"/>
      <c r="S379" s="19" t="n"/>
      <c r="T379" s="19" t="n"/>
      <c r="U379" s="19" t="n"/>
      <c r="V379" s="19" t="n"/>
      <c r="W379" s="19" t="n"/>
      <c r="X379" s="19" t="n"/>
      <c r="Y379" s="19" t="n"/>
      <c r="Z379" s="19" t="n"/>
    </row>
    <row r="380" ht="13.5" customHeight="1" s="844">
      <c r="A380" s="19" t="n"/>
      <c r="B380" s="19" t="n"/>
      <c r="C380" s="23" t="n"/>
      <c r="D380" s="23" t="n"/>
      <c r="E380" s="302" t="n"/>
      <c r="F380" s="23" t="n"/>
      <c r="G380" s="23" t="n"/>
      <c r="H380" s="23" t="n"/>
      <c r="I380" s="23" t="n"/>
      <c r="J380" s="23" t="n"/>
      <c r="K380" s="23" t="n"/>
      <c r="L380" s="19" t="n"/>
      <c r="M380" s="19" t="n"/>
      <c r="N380" s="19" t="n"/>
      <c r="O380" s="19" t="n"/>
      <c r="P380" s="19" t="n"/>
      <c r="Q380" s="19" t="n"/>
      <c r="R380" s="19" t="n"/>
      <c r="S380" s="19" t="n"/>
      <c r="T380" s="19" t="n"/>
      <c r="U380" s="19" t="n"/>
      <c r="V380" s="19" t="n"/>
      <c r="W380" s="19" t="n"/>
      <c r="X380" s="19" t="n"/>
      <c r="Y380" s="19" t="n"/>
      <c r="Z380" s="19" t="n"/>
    </row>
    <row r="381" ht="13.5" customHeight="1" s="844">
      <c r="A381" s="19" t="n"/>
      <c r="B381" s="19" t="n"/>
      <c r="C381" s="23" t="n"/>
      <c r="D381" s="23" t="n"/>
      <c r="E381" s="302" t="n"/>
      <c r="F381" s="23" t="n"/>
      <c r="G381" s="23" t="n"/>
      <c r="H381" s="23" t="n"/>
      <c r="I381" s="23" t="n"/>
      <c r="J381" s="23" t="n"/>
      <c r="K381" s="23" t="n"/>
      <c r="L381" s="19" t="n"/>
      <c r="M381" s="19" t="n"/>
      <c r="N381" s="19" t="n"/>
      <c r="O381" s="19" t="n"/>
      <c r="P381" s="19" t="n"/>
      <c r="Q381" s="19" t="n"/>
      <c r="R381" s="19" t="n"/>
      <c r="S381" s="19" t="n"/>
      <c r="T381" s="19" t="n"/>
      <c r="U381" s="19" t="n"/>
      <c r="V381" s="19" t="n"/>
      <c r="W381" s="19" t="n"/>
      <c r="X381" s="19" t="n"/>
      <c r="Y381" s="19" t="n"/>
      <c r="Z381" s="19" t="n"/>
    </row>
    <row r="382" ht="13.5" customHeight="1" s="844">
      <c r="A382" s="19" t="n"/>
      <c r="B382" s="19" t="n"/>
      <c r="C382" s="23" t="n"/>
      <c r="D382" s="23" t="n"/>
      <c r="E382" s="302" t="n"/>
      <c r="F382" s="23" t="n"/>
      <c r="G382" s="23" t="n"/>
      <c r="H382" s="23" t="n"/>
      <c r="I382" s="23" t="n"/>
      <c r="J382" s="23" t="n"/>
      <c r="K382" s="23" t="n"/>
      <c r="L382" s="19" t="n"/>
      <c r="M382" s="19" t="n"/>
      <c r="N382" s="19" t="n"/>
      <c r="O382" s="19" t="n"/>
      <c r="P382" s="19" t="n"/>
      <c r="Q382" s="19" t="n"/>
      <c r="R382" s="19" t="n"/>
      <c r="S382" s="19" t="n"/>
      <c r="T382" s="19" t="n"/>
      <c r="U382" s="19" t="n"/>
      <c r="V382" s="19" t="n"/>
      <c r="W382" s="19" t="n"/>
      <c r="X382" s="19" t="n"/>
      <c r="Y382" s="19" t="n"/>
      <c r="Z382" s="19" t="n"/>
    </row>
    <row r="383" ht="13.5" customHeight="1" s="844">
      <c r="A383" s="19" t="n"/>
      <c r="B383" s="19" t="n"/>
      <c r="C383" s="23" t="n"/>
      <c r="D383" s="23" t="n"/>
      <c r="E383" s="302" t="n"/>
      <c r="F383" s="23" t="n"/>
      <c r="G383" s="23" t="n"/>
      <c r="H383" s="23" t="n"/>
      <c r="I383" s="23" t="n"/>
      <c r="J383" s="23" t="n"/>
      <c r="K383" s="23" t="n"/>
      <c r="L383" s="19" t="n"/>
      <c r="M383" s="19" t="n"/>
      <c r="N383" s="19" t="n"/>
      <c r="O383" s="19" t="n"/>
      <c r="P383" s="19" t="n"/>
      <c r="Q383" s="19" t="n"/>
      <c r="R383" s="19" t="n"/>
      <c r="S383" s="19" t="n"/>
      <c r="T383" s="19" t="n"/>
      <c r="U383" s="19" t="n"/>
      <c r="V383" s="19" t="n"/>
      <c r="W383" s="19" t="n"/>
      <c r="X383" s="19" t="n"/>
      <c r="Y383" s="19" t="n"/>
      <c r="Z383" s="19" t="n"/>
    </row>
    <row r="384" ht="13.5" customHeight="1" s="844">
      <c r="A384" s="19" t="n"/>
      <c r="B384" s="19" t="n"/>
      <c r="C384" s="23" t="n"/>
      <c r="D384" s="23" t="n"/>
      <c r="E384" s="302" t="n"/>
      <c r="F384" s="23" t="n"/>
      <c r="G384" s="23" t="n"/>
      <c r="H384" s="23" t="n"/>
      <c r="I384" s="23" t="n"/>
      <c r="J384" s="23" t="n"/>
      <c r="K384" s="23" t="n"/>
      <c r="L384" s="19" t="n"/>
      <c r="M384" s="19" t="n"/>
      <c r="N384" s="19" t="n"/>
      <c r="O384" s="19" t="n"/>
      <c r="P384" s="19" t="n"/>
      <c r="Q384" s="19" t="n"/>
      <c r="R384" s="19" t="n"/>
      <c r="S384" s="19" t="n"/>
      <c r="T384" s="19" t="n"/>
      <c r="U384" s="19" t="n"/>
      <c r="V384" s="19" t="n"/>
      <c r="W384" s="19" t="n"/>
      <c r="X384" s="19" t="n"/>
      <c r="Y384" s="19" t="n"/>
      <c r="Z384" s="19" t="n"/>
    </row>
    <row r="385" ht="13.5" customHeight="1" s="844">
      <c r="A385" s="19" t="n"/>
      <c r="B385" s="19" t="n"/>
      <c r="C385" s="23" t="n"/>
      <c r="D385" s="23" t="n"/>
      <c r="E385" s="302" t="n"/>
      <c r="F385" s="23" t="n"/>
      <c r="G385" s="23" t="n"/>
      <c r="H385" s="23" t="n"/>
      <c r="I385" s="23" t="n"/>
      <c r="J385" s="23" t="n"/>
      <c r="K385" s="23" t="n"/>
      <c r="L385" s="19" t="n"/>
      <c r="M385" s="19" t="n"/>
      <c r="N385" s="19" t="n"/>
      <c r="O385" s="19" t="n"/>
      <c r="P385" s="19" t="n"/>
      <c r="Q385" s="19" t="n"/>
      <c r="R385" s="19" t="n"/>
      <c r="S385" s="19" t="n"/>
      <c r="T385" s="19" t="n"/>
      <c r="U385" s="19" t="n"/>
      <c r="V385" s="19" t="n"/>
      <c r="W385" s="19" t="n"/>
      <c r="X385" s="19" t="n"/>
      <c r="Y385" s="19" t="n"/>
      <c r="Z385" s="19" t="n"/>
    </row>
    <row r="386" ht="13.5" customHeight="1" s="844">
      <c r="A386" s="19" t="n"/>
      <c r="B386" s="19" t="n"/>
      <c r="C386" s="23" t="n"/>
      <c r="D386" s="23" t="n"/>
      <c r="E386" s="302" t="n"/>
      <c r="F386" s="23" t="n"/>
      <c r="G386" s="23" t="n"/>
      <c r="H386" s="23" t="n"/>
      <c r="I386" s="23" t="n"/>
      <c r="J386" s="23" t="n"/>
      <c r="K386" s="23" t="n"/>
      <c r="L386" s="19" t="n"/>
      <c r="M386" s="19" t="n"/>
      <c r="N386" s="19" t="n"/>
      <c r="O386" s="19" t="n"/>
      <c r="P386" s="19" t="n"/>
      <c r="Q386" s="19" t="n"/>
      <c r="R386" s="19" t="n"/>
      <c r="S386" s="19" t="n"/>
      <c r="T386" s="19" t="n"/>
      <c r="U386" s="19" t="n"/>
      <c r="V386" s="19" t="n"/>
      <c r="W386" s="19" t="n"/>
      <c r="X386" s="19" t="n"/>
      <c r="Y386" s="19" t="n"/>
      <c r="Z386" s="19" t="n"/>
    </row>
    <row r="387" ht="13.5" customHeight="1" s="844">
      <c r="A387" s="19" t="n"/>
      <c r="B387" s="19" t="n"/>
      <c r="C387" s="23" t="n"/>
      <c r="D387" s="23" t="n"/>
      <c r="E387" s="302" t="n"/>
      <c r="F387" s="23" t="n"/>
      <c r="G387" s="23" t="n"/>
      <c r="H387" s="23" t="n"/>
      <c r="I387" s="23" t="n"/>
      <c r="J387" s="23" t="n"/>
      <c r="K387" s="23" t="n"/>
      <c r="L387" s="19" t="n"/>
      <c r="M387" s="19" t="n"/>
      <c r="N387" s="19" t="n"/>
      <c r="O387" s="19" t="n"/>
      <c r="P387" s="19" t="n"/>
      <c r="Q387" s="19" t="n"/>
      <c r="R387" s="19" t="n"/>
      <c r="S387" s="19" t="n"/>
      <c r="T387" s="19" t="n"/>
      <c r="U387" s="19" t="n"/>
      <c r="V387" s="19" t="n"/>
      <c r="W387" s="19" t="n"/>
      <c r="X387" s="19" t="n"/>
      <c r="Y387" s="19" t="n"/>
      <c r="Z387" s="19" t="n"/>
    </row>
    <row r="388" ht="13.5" customHeight="1" s="844">
      <c r="A388" s="19" t="n"/>
      <c r="B388" s="19" t="n"/>
      <c r="C388" s="23" t="n"/>
      <c r="D388" s="23" t="n"/>
      <c r="E388" s="302" t="n"/>
      <c r="F388" s="23" t="n"/>
      <c r="G388" s="23" t="n"/>
      <c r="H388" s="23" t="n"/>
      <c r="I388" s="23" t="n"/>
      <c r="J388" s="23" t="n"/>
      <c r="K388" s="23" t="n"/>
      <c r="L388" s="19" t="n"/>
      <c r="M388" s="19" t="n"/>
      <c r="N388" s="19" t="n"/>
      <c r="O388" s="19" t="n"/>
      <c r="P388" s="19" t="n"/>
      <c r="Q388" s="19" t="n"/>
      <c r="R388" s="19" t="n"/>
      <c r="S388" s="19" t="n"/>
      <c r="T388" s="19" t="n"/>
      <c r="U388" s="19" t="n"/>
      <c r="V388" s="19" t="n"/>
      <c r="W388" s="19" t="n"/>
      <c r="X388" s="19" t="n"/>
      <c r="Y388" s="19" t="n"/>
      <c r="Z388" s="19" t="n"/>
    </row>
    <row r="389" ht="13.5" customHeight="1" s="844">
      <c r="A389" s="19" t="n"/>
      <c r="B389" s="19" t="n"/>
      <c r="C389" s="23" t="n"/>
      <c r="D389" s="23" t="n"/>
      <c r="E389" s="302" t="n"/>
      <c r="F389" s="23" t="n"/>
      <c r="G389" s="23" t="n"/>
      <c r="H389" s="23" t="n"/>
      <c r="I389" s="23" t="n"/>
      <c r="J389" s="23" t="n"/>
      <c r="K389" s="23" t="n"/>
      <c r="L389" s="19" t="n"/>
      <c r="M389" s="19" t="n"/>
      <c r="N389" s="19" t="n"/>
      <c r="O389" s="19" t="n"/>
      <c r="P389" s="19" t="n"/>
      <c r="Q389" s="19" t="n"/>
      <c r="R389" s="19" t="n"/>
      <c r="S389" s="19" t="n"/>
      <c r="T389" s="19" t="n"/>
      <c r="U389" s="19" t="n"/>
      <c r="V389" s="19" t="n"/>
      <c r="W389" s="19" t="n"/>
      <c r="X389" s="19" t="n"/>
      <c r="Y389" s="19" t="n"/>
      <c r="Z389" s="19" t="n"/>
    </row>
    <row r="390" ht="13.5" customHeight="1" s="844">
      <c r="A390" s="19" t="n"/>
      <c r="B390" s="19" t="n"/>
      <c r="C390" s="23" t="n"/>
      <c r="D390" s="23" t="n"/>
      <c r="E390" s="302" t="n"/>
      <c r="F390" s="23" t="n"/>
      <c r="G390" s="23" t="n"/>
      <c r="H390" s="23" t="n"/>
      <c r="I390" s="23" t="n"/>
      <c r="J390" s="23" t="n"/>
      <c r="K390" s="23" t="n"/>
      <c r="L390" s="19" t="n"/>
      <c r="M390" s="19" t="n"/>
      <c r="N390" s="19" t="n"/>
      <c r="O390" s="19" t="n"/>
      <c r="P390" s="19" t="n"/>
      <c r="Q390" s="19" t="n"/>
      <c r="R390" s="19" t="n"/>
      <c r="S390" s="19" t="n"/>
      <c r="T390" s="19" t="n"/>
      <c r="U390" s="19" t="n"/>
      <c r="V390" s="19" t="n"/>
      <c r="W390" s="19" t="n"/>
      <c r="X390" s="19" t="n"/>
      <c r="Y390" s="19" t="n"/>
      <c r="Z390" s="19" t="n"/>
    </row>
    <row r="391" ht="13.5" customHeight="1" s="844">
      <c r="A391" s="19" t="n"/>
      <c r="B391" s="19" t="n"/>
      <c r="C391" s="23" t="n"/>
      <c r="D391" s="23" t="n"/>
      <c r="E391" s="302" t="n"/>
      <c r="F391" s="23" t="n"/>
      <c r="G391" s="23" t="n"/>
      <c r="H391" s="23" t="n"/>
      <c r="I391" s="23" t="n"/>
      <c r="J391" s="23" t="n"/>
      <c r="K391" s="23" t="n"/>
      <c r="L391" s="19" t="n"/>
      <c r="M391" s="19" t="n"/>
      <c r="N391" s="19" t="n"/>
      <c r="O391" s="19" t="n"/>
      <c r="P391" s="19" t="n"/>
      <c r="Q391" s="19" t="n"/>
      <c r="R391" s="19" t="n"/>
      <c r="S391" s="19" t="n"/>
      <c r="T391" s="19" t="n"/>
      <c r="U391" s="19" t="n"/>
      <c r="V391" s="19" t="n"/>
      <c r="W391" s="19" t="n"/>
      <c r="X391" s="19" t="n"/>
      <c r="Y391" s="19" t="n"/>
      <c r="Z391" s="19" t="n"/>
    </row>
    <row r="392" ht="13.5" customHeight="1" s="844">
      <c r="A392" s="19" t="n"/>
      <c r="B392" s="19" t="n"/>
      <c r="C392" s="23" t="n"/>
      <c r="D392" s="23" t="n"/>
      <c r="E392" s="302" t="n"/>
      <c r="F392" s="23" t="n"/>
      <c r="G392" s="23" t="n"/>
      <c r="H392" s="23" t="n"/>
      <c r="I392" s="23" t="n"/>
      <c r="J392" s="23" t="n"/>
      <c r="K392" s="23" t="n"/>
      <c r="L392" s="19" t="n"/>
      <c r="M392" s="19" t="n"/>
      <c r="N392" s="19" t="n"/>
      <c r="O392" s="19" t="n"/>
      <c r="P392" s="19" t="n"/>
      <c r="Q392" s="19" t="n"/>
      <c r="R392" s="19" t="n"/>
      <c r="S392" s="19" t="n"/>
      <c r="T392" s="19" t="n"/>
      <c r="U392" s="19" t="n"/>
      <c r="V392" s="19" t="n"/>
      <c r="W392" s="19" t="n"/>
      <c r="X392" s="19" t="n"/>
      <c r="Y392" s="19" t="n"/>
      <c r="Z392" s="19" t="n"/>
    </row>
    <row r="393" ht="13.5" customHeight="1" s="844">
      <c r="A393" s="19" t="n"/>
      <c r="B393" s="19" t="n"/>
      <c r="C393" s="23" t="n"/>
      <c r="D393" s="23" t="n"/>
      <c r="E393" s="302" t="n"/>
      <c r="F393" s="23" t="n"/>
      <c r="G393" s="23" t="n"/>
      <c r="H393" s="23" t="n"/>
      <c r="I393" s="23" t="n"/>
      <c r="J393" s="23" t="n"/>
      <c r="K393" s="23" t="n"/>
      <c r="L393" s="19" t="n"/>
      <c r="M393" s="19" t="n"/>
      <c r="N393" s="19" t="n"/>
      <c r="O393" s="19" t="n"/>
      <c r="P393" s="19" t="n"/>
      <c r="Q393" s="19" t="n"/>
      <c r="R393" s="19" t="n"/>
      <c r="S393" s="19" t="n"/>
      <c r="T393" s="19" t="n"/>
      <c r="U393" s="19" t="n"/>
      <c r="V393" s="19" t="n"/>
      <c r="W393" s="19" t="n"/>
      <c r="X393" s="19" t="n"/>
      <c r="Y393" s="19" t="n"/>
      <c r="Z393" s="19" t="n"/>
    </row>
    <row r="394" ht="13.5" customHeight="1" s="844">
      <c r="A394" s="19" t="n"/>
      <c r="B394" s="19" t="n"/>
      <c r="C394" s="23" t="n"/>
      <c r="D394" s="23" t="n"/>
      <c r="E394" s="302" t="n"/>
      <c r="F394" s="23" t="n"/>
      <c r="G394" s="23" t="n"/>
      <c r="H394" s="23" t="n"/>
      <c r="I394" s="23" t="n"/>
      <c r="J394" s="23" t="n"/>
      <c r="K394" s="23" t="n"/>
      <c r="L394" s="19" t="n"/>
      <c r="M394" s="19" t="n"/>
      <c r="N394" s="19" t="n"/>
      <c r="O394" s="19" t="n"/>
      <c r="P394" s="19" t="n"/>
      <c r="Q394" s="19" t="n"/>
      <c r="R394" s="19" t="n"/>
      <c r="S394" s="19" t="n"/>
      <c r="T394" s="19" t="n"/>
      <c r="U394" s="19" t="n"/>
      <c r="V394" s="19" t="n"/>
      <c r="W394" s="19" t="n"/>
      <c r="X394" s="19" t="n"/>
      <c r="Y394" s="19" t="n"/>
      <c r="Z394" s="19" t="n"/>
    </row>
    <row r="395" ht="13.5" customHeight="1" s="844">
      <c r="A395" s="19" t="n"/>
      <c r="B395" s="19" t="n"/>
      <c r="C395" s="23" t="n"/>
      <c r="D395" s="23" t="n"/>
      <c r="E395" s="302" t="n"/>
      <c r="F395" s="23" t="n"/>
      <c r="G395" s="23" t="n"/>
      <c r="H395" s="23" t="n"/>
      <c r="I395" s="23" t="n"/>
      <c r="J395" s="23" t="n"/>
      <c r="K395" s="23" t="n"/>
      <c r="L395" s="19" t="n"/>
      <c r="M395" s="19" t="n"/>
      <c r="N395" s="19" t="n"/>
      <c r="O395" s="19" t="n"/>
      <c r="P395" s="19" t="n"/>
      <c r="Q395" s="19" t="n"/>
      <c r="R395" s="19" t="n"/>
      <c r="S395" s="19" t="n"/>
      <c r="T395" s="19" t="n"/>
      <c r="U395" s="19" t="n"/>
      <c r="V395" s="19" t="n"/>
      <c r="W395" s="19" t="n"/>
      <c r="X395" s="19" t="n"/>
      <c r="Y395" s="19" t="n"/>
      <c r="Z395" s="19" t="n"/>
    </row>
    <row r="396" ht="13.5" customHeight="1" s="844">
      <c r="A396" s="19" t="n"/>
      <c r="B396" s="19" t="n"/>
      <c r="C396" s="23" t="n"/>
      <c r="D396" s="23" t="n"/>
      <c r="E396" s="302" t="n"/>
      <c r="F396" s="23" t="n"/>
      <c r="G396" s="23" t="n"/>
      <c r="H396" s="23" t="n"/>
      <c r="I396" s="23" t="n"/>
      <c r="J396" s="23" t="n"/>
      <c r="K396" s="23" t="n"/>
      <c r="L396" s="19" t="n"/>
      <c r="M396" s="19" t="n"/>
      <c r="N396" s="19" t="n"/>
      <c r="O396" s="19" t="n"/>
      <c r="P396" s="19" t="n"/>
      <c r="Q396" s="19" t="n"/>
      <c r="R396" s="19" t="n"/>
      <c r="S396" s="19" t="n"/>
      <c r="T396" s="19" t="n"/>
      <c r="U396" s="19" t="n"/>
      <c r="V396" s="19" t="n"/>
      <c r="W396" s="19" t="n"/>
      <c r="X396" s="19" t="n"/>
      <c r="Y396" s="19" t="n"/>
      <c r="Z396" s="19" t="n"/>
    </row>
    <row r="397" ht="13.5" customHeight="1" s="844">
      <c r="A397" s="19" t="n"/>
      <c r="B397" s="19" t="n"/>
      <c r="C397" s="23" t="n"/>
      <c r="D397" s="23" t="n"/>
      <c r="E397" s="302" t="n"/>
      <c r="F397" s="23" t="n"/>
      <c r="G397" s="23" t="n"/>
      <c r="H397" s="23" t="n"/>
      <c r="I397" s="23" t="n"/>
      <c r="J397" s="23" t="n"/>
      <c r="K397" s="23" t="n"/>
      <c r="L397" s="19" t="n"/>
      <c r="M397" s="19" t="n"/>
      <c r="N397" s="19" t="n"/>
      <c r="O397" s="19" t="n"/>
      <c r="P397" s="19" t="n"/>
      <c r="Q397" s="19" t="n"/>
      <c r="R397" s="19" t="n"/>
      <c r="S397" s="19" t="n"/>
      <c r="T397" s="19" t="n"/>
      <c r="U397" s="19" t="n"/>
      <c r="V397" s="19" t="n"/>
      <c r="W397" s="19" t="n"/>
      <c r="X397" s="19" t="n"/>
      <c r="Y397" s="19" t="n"/>
      <c r="Z397" s="19" t="n"/>
    </row>
    <row r="398" ht="13.5" customHeight="1" s="844">
      <c r="A398" s="19" t="n"/>
      <c r="B398" s="19" t="n"/>
      <c r="C398" s="23" t="n"/>
      <c r="D398" s="23" t="n"/>
      <c r="E398" s="302" t="n"/>
      <c r="F398" s="23" t="n"/>
      <c r="G398" s="23" t="n"/>
      <c r="H398" s="23" t="n"/>
      <c r="I398" s="23" t="n"/>
      <c r="J398" s="23" t="n"/>
      <c r="K398" s="23" t="n"/>
      <c r="L398" s="19" t="n"/>
      <c r="M398" s="19" t="n"/>
      <c r="N398" s="19" t="n"/>
      <c r="O398" s="19" t="n"/>
      <c r="P398" s="19" t="n"/>
      <c r="Q398" s="19" t="n"/>
      <c r="R398" s="19" t="n"/>
      <c r="S398" s="19" t="n"/>
      <c r="T398" s="19" t="n"/>
      <c r="U398" s="19" t="n"/>
      <c r="V398" s="19" t="n"/>
      <c r="W398" s="19" t="n"/>
      <c r="X398" s="19" t="n"/>
      <c r="Y398" s="19" t="n"/>
      <c r="Z398" s="19" t="n"/>
    </row>
    <row r="399" ht="13.5" customHeight="1" s="844">
      <c r="A399" s="19" t="n"/>
      <c r="B399" s="19" t="n"/>
      <c r="C399" s="23" t="n"/>
      <c r="D399" s="23" t="n"/>
      <c r="E399" s="302" t="n"/>
      <c r="F399" s="23" t="n"/>
      <c r="G399" s="23" t="n"/>
      <c r="H399" s="23" t="n"/>
      <c r="I399" s="23" t="n"/>
      <c r="J399" s="23" t="n"/>
      <c r="K399" s="23" t="n"/>
      <c r="L399" s="19" t="n"/>
      <c r="M399" s="19" t="n"/>
      <c r="N399" s="19" t="n"/>
      <c r="O399" s="19" t="n"/>
      <c r="P399" s="19" t="n"/>
      <c r="Q399" s="19" t="n"/>
      <c r="R399" s="19" t="n"/>
      <c r="S399" s="19" t="n"/>
      <c r="T399" s="19" t="n"/>
      <c r="U399" s="19" t="n"/>
      <c r="V399" s="19" t="n"/>
      <c r="W399" s="19" t="n"/>
      <c r="X399" s="19" t="n"/>
      <c r="Y399" s="19" t="n"/>
      <c r="Z399" s="19" t="n"/>
    </row>
    <row r="400" ht="13.5" customHeight="1" s="844">
      <c r="A400" s="19" t="n"/>
      <c r="B400" s="19" t="n"/>
      <c r="C400" s="23" t="n"/>
      <c r="D400" s="23" t="n"/>
      <c r="E400" s="302" t="n"/>
      <c r="F400" s="23" t="n"/>
      <c r="G400" s="23" t="n"/>
      <c r="H400" s="23" t="n"/>
      <c r="I400" s="23" t="n"/>
      <c r="J400" s="23" t="n"/>
      <c r="K400" s="23" t="n"/>
      <c r="L400" s="19" t="n"/>
      <c r="M400" s="19" t="n"/>
      <c r="N400" s="19" t="n"/>
      <c r="O400" s="19" t="n"/>
      <c r="P400" s="19" t="n"/>
      <c r="Q400" s="19" t="n"/>
      <c r="R400" s="19" t="n"/>
      <c r="S400" s="19" t="n"/>
      <c r="T400" s="19" t="n"/>
      <c r="U400" s="19" t="n"/>
      <c r="V400" s="19" t="n"/>
      <c r="W400" s="19" t="n"/>
      <c r="X400" s="19" t="n"/>
      <c r="Y400" s="19" t="n"/>
      <c r="Z400" s="19" t="n"/>
    </row>
    <row r="401" ht="13.5" customHeight="1" s="844">
      <c r="A401" s="19" t="n"/>
      <c r="B401" s="19" t="n"/>
      <c r="C401" s="23" t="n"/>
      <c r="D401" s="23" t="n"/>
      <c r="E401" s="302" t="n"/>
      <c r="F401" s="23" t="n"/>
      <c r="G401" s="23" t="n"/>
      <c r="H401" s="23" t="n"/>
      <c r="I401" s="23" t="n"/>
      <c r="J401" s="23" t="n"/>
      <c r="K401" s="23" t="n"/>
      <c r="L401" s="19" t="n"/>
      <c r="M401" s="19" t="n"/>
      <c r="N401" s="19" t="n"/>
      <c r="O401" s="19" t="n"/>
      <c r="P401" s="19" t="n"/>
      <c r="Q401" s="19" t="n"/>
      <c r="R401" s="19" t="n"/>
      <c r="S401" s="19" t="n"/>
      <c r="T401" s="19" t="n"/>
      <c r="U401" s="19" t="n"/>
      <c r="V401" s="19" t="n"/>
      <c r="W401" s="19" t="n"/>
      <c r="X401" s="19" t="n"/>
      <c r="Y401" s="19" t="n"/>
      <c r="Z401" s="19" t="n"/>
    </row>
    <row r="402" ht="13.5" customHeight="1" s="844">
      <c r="A402" s="19" t="n"/>
      <c r="B402" s="19" t="n"/>
      <c r="C402" s="23" t="n"/>
      <c r="D402" s="23" t="n"/>
      <c r="E402" s="302" t="n"/>
      <c r="F402" s="23" t="n"/>
      <c r="G402" s="23" t="n"/>
      <c r="H402" s="23" t="n"/>
      <c r="I402" s="23" t="n"/>
      <c r="J402" s="23" t="n"/>
      <c r="K402" s="23" t="n"/>
      <c r="L402" s="19" t="n"/>
      <c r="M402" s="19" t="n"/>
      <c r="N402" s="19" t="n"/>
      <c r="O402" s="19" t="n"/>
      <c r="P402" s="19" t="n"/>
      <c r="Q402" s="19" t="n"/>
      <c r="R402" s="19" t="n"/>
      <c r="S402" s="19" t="n"/>
      <c r="T402" s="19" t="n"/>
      <c r="U402" s="19" t="n"/>
      <c r="V402" s="19" t="n"/>
      <c r="W402" s="19" t="n"/>
      <c r="X402" s="19" t="n"/>
      <c r="Y402" s="19" t="n"/>
      <c r="Z402" s="19" t="n"/>
    </row>
    <row r="403" ht="13.5" customHeight="1" s="844">
      <c r="A403" s="19" t="n"/>
      <c r="B403" s="19" t="n"/>
      <c r="C403" s="23" t="n"/>
      <c r="D403" s="23" t="n"/>
      <c r="E403" s="302" t="n"/>
      <c r="F403" s="23" t="n"/>
      <c r="G403" s="23" t="n"/>
      <c r="H403" s="23" t="n"/>
      <c r="I403" s="23" t="n"/>
      <c r="J403" s="23" t="n"/>
      <c r="K403" s="23" t="n"/>
      <c r="L403" s="19" t="n"/>
      <c r="M403" s="19" t="n"/>
      <c r="N403" s="19" t="n"/>
      <c r="O403" s="19" t="n"/>
      <c r="P403" s="19" t="n"/>
      <c r="Q403" s="19" t="n"/>
      <c r="R403" s="19" t="n"/>
      <c r="S403" s="19" t="n"/>
      <c r="T403" s="19" t="n"/>
      <c r="U403" s="19" t="n"/>
      <c r="V403" s="19" t="n"/>
      <c r="W403" s="19" t="n"/>
      <c r="X403" s="19" t="n"/>
      <c r="Y403" s="19" t="n"/>
      <c r="Z403" s="19" t="n"/>
    </row>
    <row r="404" ht="13.5" customHeight="1" s="844">
      <c r="A404" s="19" t="n"/>
      <c r="B404" s="19" t="n"/>
      <c r="C404" s="23" t="n"/>
      <c r="D404" s="23" t="n"/>
      <c r="E404" s="302" t="n"/>
      <c r="F404" s="23" t="n"/>
      <c r="G404" s="23" t="n"/>
      <c r="H404" s="23" t="n"/>
      <c r="I404" s="23" t="n"/>
      <c r="J404" s="23" t="n"/>
      <c r="K404" s="23" t="n"/>
      <c r="L404" s="19" t="n"/>
      <c r="M404" s="19" t="n"/>
      <c r="N404" s="19" t="n"/>
      <c r="O404" s="19" t="n"/>
      <c r="P404" s="19" t="n"/>
      <c r="Q404" s="19" t="n"/>
      <c r="R404" s="19" t="n"/>
      <c r="S404" s="19" t="n"/>
      <c r="T404" s="19" t="n"/>
      <c r="U404" s="19" t="n"/>
      <c r="V404" s="19" t="n"/>
      <c r="W404" s="19" t="n"/>
      <c r="X404" s="19" t="n"/>
      <c r="Y404" s="19" t="n"/>
      <c r="Z404" s="19" t="n"/>
    </row>
    <row r="405" ht="13.5" customHeight="1" s="844">
      <c r="A405" s="19" t="n"/>
      <c r="B405" s="19" t="n"/>
      <c r="C405" s="23" t="n"/>
      <c r="D405" s="23" t="n"/>
      <c r="E405" s="302" t="n"/>
      <c r="F405" s="23" t="n"/>
      <c r="G405" s="23" t="n"/>
      <c r="H405" s="23" t="n"/>
      <c r="I405" s="23" t="n"/>
      <c r="J405" s="23" t="n"/>
      <c r="K405" s="23" t="n"/>
      <c r="L405" s="19" t="n"/>
      <c r="M405" s="19" t="n"/>
      <c r="N405" s="19" t="n"/>
      <c r="O405" s="19" t="n"/>
      <c r="P405" s="19" t="n"/>
      <c r="Q405" s="19" t="n"/>
      <c r="R405" s="19" t="n"/>
      <c r="S405" s="19" t="n"/>
      <c r="T405" s="19" t="n"/>
      <c r="U405" s="19" t="n"/>
      <c r="V405" s="19" t="n"/>
      <c r="W405" s="19" t="n"/>
      <c r="X405" s="19" t="n"/>
      <c r="Y405" s="19" t="n"/>
      <c r="Z405" s="19" t="n"/>
    </row>
    <row r="406" ht="13.5" customHeight="1" s="844">
      <c r="A406" s="19" t="n"/>
      <c r="B406" s="19" t="n"/>
      <c r="C406" s="23" t="n"/>
      <c r="D406" s="23" t="n"/>
      <c r="E406" s="302" t="n"/>
      <c r="F406" s="23" t="n"/>
      <c r="G406" s="23" t="n"/>
      <c r="H406" s="23" t="n"/>
      <c r="I406" s="23" t="n"/>
      <c r="J406" s="23" t="n"/>
      <c r="K406" s="23" t="n"/>
      <c r="L406" s="19" t="n"/>
      <c r="M406" s="19" t="n"/>
      <c r="N406" s="19" t="n"/>
      <c r="O406" s="19" t="n"/>
      <c r="P406" s="19" t="n"/>
      <c r="Q406" s="19" t="n"/>
      <c r="R406" s="19" t="n"/>
      <c r="S406" s="19" t="n"/>
      <c r="T406" s="19" t="n"/>
      <c r="U406" s="19" t="n"/>
      <c r="V406" s="19" t="n"/>
      <c r="W406" s="19" t="n"/>
      <c r="X406" s="19" t="n"/>
      <c r="Y406" s="19" t="n"/>
      <c r="Z406" s="19" t="n"/>
    </row>
    <row r="407" ht="13.5" customHeight="1" s="844">
      <c r="A407" s="19" t="n"/>
      <c r="B407" s="19" t="n"/>
      <c r="C407" s="23" t="n"/>
      <c r="D407" s="23" t="n"/>
      <c r="E407" s="302" t="n"/>
      <c r="F407" s="23" t="n"/>
      <c r="G407" s="23" t="n"/>
      <c r="H407" s="23" t="n"/>
      <c r="I407" s="23" t="n"/>
      <c r="J407" s="23" t="n"/>
      <c r="K407" s="23" t="n"/>
      <c r="L407" s="19" t="n"/>
      <c r="M407" s="19" t="n"/>
      <c r="N407" s="19" t="n"/>
      <c r="O407" s="19" t="n"/>
      <c r="P407" s="19" t="n"/>
      <c r="Q407" s="19" t="n"/>
      <c r="R407" s="19" t="n"/>
      <c r="S407" s="19" t="n"/>
      <c r="T407" s="19" t="n"/>
      <c r="U407" s="19" t="n"/>
      <c r="V407" s="19" t="n"/>
      <c r="W407" s="19" t="n"/>
      <c r="X407" s="19" t="n"/>
      <c r="Y407" s="19" t="n"/>
      <c r="Z407" s="19" t="n"/>
    </row>
    <row r="408" ht="13.5" customHeight="1" s="844">
      <c r="A408" s="19" t="n"/>
      <c r="B408" s="19" t="n"/>
      <c r="C408" s="23" t="n"/>
      <c r="D408" s="23" t="n"/>
      <c r="E408" s="302" t="n"/>
      <c r="F408" s="23" t="n"/>
      <c r="G408" s="23" t="n"/>
      <c r="H408" s="23" t="n"/>
      <c r="I408" s="23" t="n"/>
      <c r="J408" s="23" t="n"/>
      <c r="K408" s="23" t="n"/>
      <c r="L408" s="19" t="n"/>
      <c r="M408" s="19" t="n"/>
      <c r="N408" s="19" t="n"/>
      <c r="O408" s="19" t="n"/>
      <c r="P408" s="19" t="n"/>
      <c r="Q408" s="19" t="n"/>
      <c r="R408" s="19" t="n"/>
      <c r="S408" s="19" t="n"/>
      <c r="T408" s="19" t="n"/>
      <c r="U408" s="19" t="n"/>
      <c r="V408" s="19" t="n"/>
      <c r="W408" s="19" t="n"/>
      <c r="X408" s="19" t="n"/>
      <c r="Y408" s="19" t="n"/>
      <c r="Z408" s="19" t="n"/>
    </row>
    <row r="409" ht="13.5" customHeight="1" s="844">
      <c r="A409" s="19" t="n"/>
      <c r="B409" s="19" t="n"/>
      <c r="C409" s="23" t="n"/>
      <c r="D409" s="23" t="n"/>
      <c r="E409" s="302" t="n"/>
      <c r="F409" s="23" t="n"/>
      <c r="G409" s="23" t="n"/>
      <c r="H409" s="23" t="n"/>
      <c r="I409" s="23" t="n"/>
      <c r="J409" s="23" t="n"/>
      <c r="K409" s="23" t="n"/>
      <c r="L409" s="19" t="n"/>
      <c r="M409" s="19" t="n"/>
      <c r="N409" s="19" t="n"/>
      <c r="O409" s="19" t="n"/>
      <c r="P409" s="19" t="n"/>
      <c r="Q409" s="19" t="n"/>
      <c r="R409" s="19" t="n"/>
      <c r="S409" s="19" t="n"/>
      <c r="T409" s="19" t="n"/>
      <c r="U409" s="19" t="n"/>
      <c r="V409" s="19" t="n"/>
      <c r="W409" s="19" t="n"/>
      <c r="X409" s="19" t="n"/>
      <c r="Y409" s="19" t="n"/>
      <c r="Z409" s="19" t="n"/>
    </row>
    <row r="410" ht="13.5" customHeight="1" s="844">
      <c r="A410" s="19" t="n"/>
      <c r="B410" s="19" t="n"/>
      <c r="C410" s="23" t="n"/>
      <c r="D410" s="23" t="n"/>
      <c r="E410" s="302" t="n"/>
      <c r="F410" s="23" t="n"/>
      <c r="G410" s="23" t="n"/>
      <c r="H410" s="23" t="n"/>
      <c r="I410" s="23" t="n"/>
      <c r="J410" s="23" t="n"/>
      <c r="K410" s="23" t="n"/>
      <c r="L410" s="19" t="n"/>
      <c r="M410" s="19" t="n"/>
      <c r="N410" s="19" t="n"/>
      <c r="O410" s="19" t="n"/>
      <c r="P410" s="19" t="n"/>
      <c r="Q410" s="19" t="n"/>
      <c r="R410" s="19" t="n"/>
      <c r="S410" s="19" t="n"/>
      <c r="T410" s="19" t="n"/>
      <c r="U410" s="19" t="n"/>
      <c r="V410" s="19" t="n"/>
      <c r="W410" s="19" t="n"/>
      <c r="X410" s="19" t="n"/>
      <c r="Y410" s="19" t="n"/>
      <c r="Z410" s="19" t="n"/>
    </row>
    <row r="411" ht="13.5" customHeight="1" s="844">
      <c r="A411" s="19" t="n"/>
      <c r="B411" s="19" t="n"/>
      <c r="C411" s="23" t="n"/>
      <c r="D411" s="23" t="n"/>
      <c r="E411" s="302" t="n"/>
      <c r="F411" s="23" t="n"/>
      <c r="G411" s="23" t="n"/>
      <c r="H411" s="23" t="n"/>
      <c r="I411" s="23" t="n"/>
      <c r="J411" s="23" t="n"/>
      <c r="K411" s="23" t="n"/>
      <c r="L411" s="19" t="n"/>
      <c r="M411" s="19" t="n"/>
      <c r="N411" s="19" t="n"/>
      <c r="O411" s="19" t="n"/>
      <c r="P411" s="19" t="n"/>
      <c r="Q411" s="19" t="n"/>
      <c r="R411" s="19" t="n"/>
      <c r="S411" s="19" t="n"/>
      <c r="T411" s="19" t="n"/>
      <c r="U411" s="19" t="n"/>
      <c r="V411" s="19" t="n"/>
      <c r="W411" s="19" t="n"/>
      <c r="X411" s="19" t="n"/>
      <c r="Y411" s="19" t="n"/>
      <c r="Z411" s="19" t="n"/>
    </row>
    <row r="412" ht="13.5" customHeight="1" s="844">
      <c r="A412" s="19" t="n"/>
      <c r="B412" s="19" t="n"/>
      <c r="C412" s="23" t="n"/>
      <c r="D412" s="23" t="n"/>
      <c r="E412" s="302" t="n"/>
      <c r="F412" s="23" t="n"/>
      <c r="G412" s="23" t="n"/>
      <c r="H412" s="23" t="n"/>
      <c r="I412" s="23" t="n"/>
      <c r="J412" s="23" t="n"/>
      <c r="K412" s="23" t="n"/>
      <c r="L412" s="19" t="n"/>
      <c r="M412" s="19" t="n"/>
      <c r="N412" s="19" t="n"/>
      <c r="O412" s="19" t="n"/>
      <c r="P412" s="19" t="n"/>
      <c r="Q412" s="19" t="n"/>
      <c r="R412" s="19" t="n"/>
      <c r="S412" s="19" t="n"/>
      <c r="T412" s="19" t="n"/>
      <c r="U412" s="19" t="n"/>
      <c r="V412" s="19" t="n"/>
      <c r="W412" s="19" t="n"/>
      <c r="X412" s="19" t="n"/>
      <c r="Y412" s="19" t="n"/>
      <c r="Z412" s="19" t="n"/>
    </row>
    <row r="413" ht="13.5" customHeight="1" s="844">
      <c r="A413" s="19" t="n"/>
      <c r="B413" s="19" t="n"/>
      <c r="C413" s="23" t="n"/>
      <c r="D413" s="23" t="n"/>
      <c r="E413" s="302" t="n"/>
      <c r="F413" s="23" t="n"/>
      <c r="G413" s="23" t="n"/>
      <c r="H413" s="23" t="n"/>
      <c r="I413" s="23" t="n"/>
      <c r="J413" s="23" t="n"/>
      <c r="K413" s="23" t="n"/>
      <c r="L413" s="19" t="n"/>
      <c r="M413" s="19" t="n"/>
      <c r="N413" s="19" t="n"/>
      <c r="O413" s="19" t="n"/>
      <c r="P413" s="19" t="n"/>
      <c r="Q413" s="19" t="n"/>
      <c r="R413" s="19" t="n"/>
      <c r="S413" s="19" t="n"/>
      <c r="T413" s="19" t="n"/>
      <c r="U413" s="19" t="n"/>
      <c r="V413" s="19" t="n"/>
      <c r="W413" s="19" t="n"/>
      <c r="X413" s="19" t="n"/>
      <c r="Y413" s="19" t="n"/>
      <c r="Z413" s="19" t="n"/>
    </row>
    <row r="414" ht="13.5" customHeight="1" s="844">
      <c r="A414" s="19" t="n"/>
      <c r="B414" s="19" t="n"/>
      <c r="C414" s="23" t="n"/>
      <c r="D414" s="23" t="n"/>
      <c r="E414" s="302" t="n"/>
      <c r="F414" s="23" t="n"/>
      <c r="G414" s="23" t="n"/>
      <c r="H414" s="23" t="n"/>
      <c r="I414" s="23" t="n"/>
      <c r="J414" s="23" t="n"/>
      <c r="K414" s="23" t="n"/>
      <c r="L414" s="19" t="n"/>
      <c r="M414" s="19" t="n"/>
      <c r="N414" s="19" t="n"/>
      <c r="O414" s="19" t="n"/>
      <c r="P414" s="19" t="n"/>
      <c r="Q414" s="19" t="n"/>
      <c r="R414" s="19" t="n"/>
      <c r="S414" s="19" t="n"/>
      <c r="T414" s="19" t="n"/>
      <c r="U414" s="19" t="n"/>
      <c r="V414" s="19" t="n"/>
      <c r="W414" s="19" t="n"/>
      <c r="X414" s="19" t="n"/>
      <c r="Y414" s="19" t="n"/>
      <c r="Z414" s="19" t="n"/>
    </row>
    <row r="415" ht="13.5" customHeight="1" s="844">
      <c r="A415" s="19" t="n"/>
      <c r="B415" s="19" t="n"/>
      <c r="C415" s="23" t="n"/>
      <c r="D415" s="23" t="n"/>
      <c r="E415" s="302" t="n"/>
      <c r="F415" s="23" t="n"/>
      <c r="G415" s="23" t="n"/>
      <c r="H415" s="23" t="n"/>
      <c r="I415" s="23" t="n"/>
      <c r="J415" s="23" t="n"/>
      <c r="K415" s="23" t="n"/>
      <c r="L415" s="19" t="n"/>
      <c r="M415" s="19" t="n"/>
      <c r="N415" s="19" t="n"/>
      <c r="O415" s="19" t="n"/>
      <c r="P415" s="19" t="n"/>
      <c r="Q415" s="19" t="n"/>
      <c r="R415" s="19" t="n"/>
      <c r="S415" s="19" t="n"/>
      <c r="T415" s="19" t="n"/>
      <c r="U415" s="19" t="n"/>
      <c r="V415" s="19" t="n"/>
      <c r="W415" s="19" t="n"/>
      <c r="X415" s="19" t="n"/>
      <c r="Y415" s="19" t="n"/>
      <c r="Z415" s="19" t="n"/>
    </row>
    <row r="416" ht="13.5" customHeight="1" s="844">
      <c r="A416" s="19" t="n"/>
      <c r="B416" s="19" t="n"/>
      <c r="C416" s="23" t="n"/>
      <c r="D416" s="23" t="n"/>
      <c r="E416" s="302" t="n"/>
      <c r="F416" s="23" t="n"/>
      <c r="G416" s="23" t="n"/>
      <c r="H416" s="23" t="n"/>
      <c r="I416" s="23" t="n"/>
      <c r="J416" s="23" t="n"/>
      <c r="K416" s="23" t="n"/>
      <c r="L416" s="19" t="n"/>
      <c r="M416" s="19" t="n"/>
      <c r="N416" s="19" t="n"/>
      <c r="O416" s="19" t="n"/>
      <c r="P416" s="19" t="n"/>
      <c r="Q416" s="19" t="n"/>
      <c r="R416" s="19" t="n"/>
      <c r="S416" s="19" t="n"/>
      <c r="T416" s="19" t="n"/>
      <c r="U416" s="19" t="n"/>
      <c r="V416" s="19" t="n"/>
      <c r="W416" s="19" t="n"/>
      <c r="X416" s="19" t="n"/>
      <c r="Y416" s="19" t="n"/>
      <c r="Z416" s="19" t="n"/>
    </row>
    <row r="417" ht="13.5" customHeight="1" s="844">
      <c r="A417" s="19" t="n"/>
      <c r="B417" s="19" t="n"/>
      <c r="C417" s="23" t="n"/>
      <c r="D417" s="23" t="n"/>
      <c r="E417" s="302" t="n"/>
      <c r="F417" s="23" t="n"/>
      <c r="G417" s="23" t="n"/>
      <c r="H417" s="23" t="n"/>
      <c r="I417" s="23" t="n"/>
      <c r="J417" s="23" t="n"/>
      <c r="K417" s="23" t="n"/>
      <c r="L417" s="19" t="n"/>
      <c r="M417" s="19" t="n"/>
      <c r="N417" s="19" t="n"/>
      <c r="O417" s="19" t="n"/>
      <c r="P417" s="19" t="n"/>
      <c r="Q417" s="19" t="n"/>
      <c r="R417" s="19" t="n"/>
      <c r="S417" s="19" t="n"/>
      <c r="T417" s="19" t="n"/>
      <c r="U417" s="19" t="n"/>
      <c r="V417" s="19" t="n"/>
      <c r="W417" s="19" t="n"/>
      <c r="X417" s="19" t="n"/>
      <c r="Y417" s="19" t="n"/>
      <c r="Z417" s="19" t="n"/>
    </row>
    <row r="418" ht="13.5" customHeight="1" s="844">
      <c r="A418" s="19" t="n"/>
      <c r="B418" s="19" t="n"/>
      <c r="C418" s="23" t="n"/>
      <c r="D418" s="23" t="n"/>
      <c r="E418" s="302" t="n"/>
      <c r="F418" s="23" t="n"/>
      <c r="G418" s="23" t="n"/>
      <c r="H418" s="23" t="n"/>
      <c r="I418" s="23" t="n"/>
      <c r="J418" s="23" t="n"/>
      <c r="K418" s="23" t="n"/>
      <c r="L418" s="19" t="n"/>
      <c r="M418" s="19" t="n"/>
      <c r="N418" s="19" t="n"/>
      <c r="O418" s="19" t="n"/>
      <c r="P418" s="19" t="n"/>
      <c r="Q418" s="19" t="n"/>
      <c r="R418" s="19" t="n"/>
      <c r="S418" s="19" t="n"/>
      <c r="T418" s="19" t="n"/>
      <c r="U418" s="19" t="n"/>
      <c r="V418" s="19" t="n"/>
      <c r="W418" s="19" t="n"/>
      <c r="X418" s="19" t="n"/>
      <c r="Y418" s="19" t="n"/>
      <c r="Z418" s="19" t="n"/>
    </row>
    <row r="419" ht="13.5" customHeight="1" s="844">
      <c r="A419" s="19" t="n"/>
      <c r="B419" s="19" t="n"/>
      <c r="C419" s="23" t="n"/>
      <c r="D419" s="23" t="n"/>
      <c r="E419" s="302" t="n"/>
      <c r="F419" s="23" t="n"/>
      <c r="G419" s="23" t="n"/>
      <c r="H419" s="23" t="n"/>
      <c r="I419" s="23" t="n"/>
      <c r="J419" s="23" t="n"/>
      <c r="K419" s="23" t="n"/>
      <c r="L419" s="19" t="n"/>
      <c r="M419" s="19" t="n"/>
      <c r="N419" s="19" t="n"/>
      <c r="O419" s="19" t="n"/>
      <c r="P419" s="19" t="n"/>
      <c r="Q419" s="19" t="n"/>
      <c r="R419" s="19" t="n"/>
      <c r="S419" s="19" t="n"/>
      <c r="T419" s="19" t="n"/>
      <c r="U419" s="19" t="n"/>
      <c r="V419" s="19" t="n"/>
      <c r="W419" s="19" t="n"/>
      <c r="X419" s="19" t="n"/>
      <c r="Y419" s="19" t="n"/>
      <c r="Z419" s="19" t="n"/>
    </row>
    <row r="420" ht="13.5" customHeight="1" s="844">
      <c r="A420" s="19" t="n"/>
      <c r="B420" s="19" t="n"/>
      <c r="C420" s="23" t="n"/>
      <c r="D420" s="23" t="n"/>
      <c r="E420" s="302" t="n"/>
      <c r="F420" s="23" t="n"/>
      <c r="G420" s="23" t="n"/>
      <c r="H420" s="23" t="n"/>
      <c r="I420" s="23" t="n"/>
      <c r="J420" s="23" t="n"/>
      <c r="K420" s="23" t="n"/>
      <c r="L420" s="19" t="n"/>
      <c r="M420" s="19" t="n"/>
      <c r="N420" s="19" t="n"/>
      <c r="O420" s="19" t="n"/>
      <c r="P420" s="19" t="n"/>
      <c r="Q420" s="19" t="n"/>
      <c r="R420" s="19" t="n"/>
      <c r="S420" s="19" t="n"/>
      <c r="T420" s="19" t="n"/>
      <c r="U420" s="19" t="n"/>
      <c r="V420" s="19" t="n"/>
      <c r="W420" s="19" t="n"/>
      <c r="X420" s="19" t="n"/>
      <c r="Y420" s="19" t="n"/>
      <c r="Z420" s="19" t="n"/>
    </row>
    <row r="421" ht="13.5" customHeight="1" s="844">
      <c r="A421" s="19" t="n"/>
      <c r="B421" s="19" t="n"/>
      <c r="C421" s="23" t="n"/>
      <c r="D421" s="23" t="n"/>
      <c r="E421" s="302" t="n"/>
      <c r="F421" s="23" t="n"/>
      <c r="G421" s="23" t="n"/>
      <c r="H421" s="23" t="n"/>
      <c r="I421" s="23" t="n"/>
      <c r="J421" s="23" t="n"/>
      <c r="K421" s="23" t="n"/>
      <c r="L421" s="19" t="n"/>
      <c r="M421" s="19" t="n"/>
      <c r="N421" s="19" t="n"/>
      <c r="O421" s="19" t="n"/>
      <c r="P421" s="19" t="n"/>
      <c r="Q421" s="19" t="n"/>
      <c r="R421" s="19" t="n"/>
      <c r="S421" s="19" t="n"/>
      <c r="T421" s="19" t="n"/>
      <c r="U421" s="19" t="n"/>
      <c r="V421" s="19" t="n"/>
      <c r="W421" s="19" t="n"/>
      <c r="X421" s="19" t="n"/>
      <c r="Y421" s="19" t="n"/>
      <c r="Z421" s="19" t="n"/>
    </row>
    <row r="422" ht="13.5" customHeight="1" s="844">
      <c r="A422" s="19" t="n"/>
      <c r="B422" s="19" t="n"/>
      <c r="C422" s="23" t="n"/>
      <c r="D422" s="23" t="n"/>
      <c r="E422" s="302" t="n"/>
      <c r="F422" s="23" t="n"/>
      <c r="G422" s="23" t="n"/>
      <c r="H422" s="23" t="n"/>
      <c r="I422" s="23" t="n"/>
      <c r="J422" s="23" t="n"/>
      <c r="K422" s="23" t="n"/>
      <c r="L422" s="19" t="n"/>
      <c r="M422" s="19" t="n"/>
      <c r="N422" s="19" t="n"/>
      <c r="O422" s="19" t="n"/>
      <c r="P422" s="19" t="n"/>
      <c r="Q422" s="19" t="n"/>
      <c r="R422" s="19" t="n"/>
      <c r="S422" s="19" t="n"/>
      <c r="T422" s="19" t="n"/>
      <c r="U422" s="19" t="n"/>
      <c r="V422" s="19" t="n"/>
      <c r="W422" s="19" t="n"/>
      <c r="X422" s="19" t="n"/>
      <c r="Y422" s="19" t="n"/>
      <c r="Z422" s="19" t="n"/>
    </row>
    <row r="423" ht="13.5" customHeight="1" s="844">
      <c r="A423" s="19" t="n"/>
      <c r="B423" s="19" t="n"/>
      <c r="C423" s="23" t="n"/>
      <c r="D423" s="23" t="n"/>
      <c r="E423" s="302" t="n"/>
      <c r="F423" s="23" t="n"/>
      <c r="G423" s="23" t="n"/>
      <c r="H423" s="23" t="n"/>
      <c r="I423" s="23" t="n"/>
      <c r="J423" s="23" t="n"/>
      <c r="K423" s="23" t="n"/>
      <c r="L423" s="19" t="n"/>
      <c r="M423" s="19" t="n"/>
      <c r="N423" s="19" t="n"/>
      <c r="O423" s="19" t="n"/>
      <c r="P423" s="19" t="n"/>
      <c r="Q423" s="19" t="n"/>
      <c r="R423" s="19" t="n"/>
      <c r="S423" s="19" t="n"/>
      <c r="T423" s="19" t="n"/>
      <c r="U423" s="19" t="n"/>
      <c r="V423" s="19" t="n"/>
      <c r="W423" s="19" t="n"/>
      <c r="X423" s="19" t="n"/>
      <c r="Y423" s="19" t="n"/>
      <c r="Z423" s="19" t="n"/>
    </row>
    <row r="424" ht="13.5" customHeight="1" s="844">
      <c r="A424" s="19" t="n"/>
      <c r="B424" s="19" t="n"/>
      <c r="C424" s="23" t="n"/>
      <c r="D424" s="23" t="n"/>
      <c r="E424" s="302" t="n"/>
      <c r="F424" s="23" t="n"/>
      <c r="G424" s="23" t="n"/>
      <c r="H424" s="23" t="n"/>
      <c r="I424" s="23" t="n"/>
      <c r="J424" s="23" t="n"/>
      <c r="K424" s="23" t="n"/>
      <c r="L424" s="19" t="n"/>
      <c r="M424" s="19" t="n"/>
      <c r="N424" s="19" t="n"/>
      <c r="O424" s="19" t="n"/>
      <c r="P424" s="19" t="n"/>
      <c r="Q424" s="19" t="n"/>
      <c r="R424" s="19" t="n"/>
      <c r="S424" s="19" t="n"/>
      <c r="T424" s="19" t="n"/>
      <c r="U424" s="19" t="n"/>
      <c r="V424" s="19" t="n"/>
      <c r="W424" s="19" t="n"/>
      <c r="X424" s="19" t="n"/>
      <c r="Y424" s="19" t="n"/>
      <c r="Z424" s="19" t="n"/>
    </row>
    <row r="425" ht="13.5" customHeight="1" s="844">
      <c r="A425" s="19" t="n"/>
      <c r="B425" s="19" t="n"/>
      <c r="C425" s="23" t="n"/>
      <c r="D425" s="23" t="n"/>
      <c r="E425" s="302" t="n"/>
      <c r="F425" s="23" t="n"/>
      <c r="G425" s="23" t="n"/>
      <c r="H425" s="23" t="n"/>
      <c r="I425" s="23" t="n"/>
      <c r="J425" s="23" t="n"/>
      <c r="K425" s="23" t="n"/>
      <c r="L425" s="19" t="n"/>
      <c r="M425" s="19" t="n"/>
      <c r="N425" s="19" t="n"/>
      <c r="O425" s="19" t="n"/>
      <c r="P425" s="19" t="n"/>
      <c r="Q425" s="19" t="n"/>
      <c r="R425" s="19" t="n"/>
      <c r="S425" s="19" t="n"/>
      <c r="T425" s="19" t="n"/>
      <c r="U425" s="19" t="n"/>
      <c r="V425" s="19" t="n"/>
      <c r="W425" s="19" t="n"/>
      <c r="X425" s="19" t="n"/>
      <c r="Y425" s="19" t="n"/>
      <c r="Z425" s="19" t="n"/>
    </row>
    <row r="426" ht="13.5" customHeight="1" s="844">
      <c r="A426" s="19" t="n"/>
      <c r="B426" s="19" t="n"/>
      <c r="C426" s="23" t="n"/>
      <c r="D426" s="23" t="n"/>
      <c r="E426" s="302" t="n"/>
      <c r="F426" s="23" t="n"/>
      <c r="G426" s="23" t="n"/>
      <c r="H426" s="23" t="n"/>
      <c r="I426" s="23" t="n"/>
      <c r="J426" s="23" t="n"/>
      <c r="K426" s="23" t="n"/>
      <c r="L426" s="19" t="n"/>
      <c r="M426" s="19" t="n"/>
      <c r="N426" s="19" t="n"/>
      <c r="O426" s="19" t="n"/>
      <c r="P426" s="19" t="n"/>
      <c r="Q426" s="19" t="n"/>
      <c r="R426" s="19" t="n"/>
      <c r="S426" s="19" t="n"/>
      <c r="T426" s="19" t="n"/>
      <c r="U426" s="19" t="n"/>
      <c r="V426" s="19" t="n"/>
      <c r="W426" s="19" t="n"/>
      <c r="X426" s="19" t="n"/>
      <c r="Y426" s="19" t="n"/>
      <c r="Z426" s="19" t="n"/>
    </row>
    <row r="427" ht="13.5" customHeight="1" s="844">
      <c r="A427" s="19" t="n"/>
      <c r="B427" s="19" t="n"/>
      <c r="C427" s="23" t="n"/>
      <c r="D427" s="23" t="n"/>
      <c r="E427" s="302" t="n"/>
      <c r="F427" s="23" t="n"/>
      <c r="G427" s="23" t="n"/>
      <c r="H427" s="23" t="n"/>
      <c r="I427" s="23" t="n"/>
      <c r="J427" s="23" t="n"/>
      <c r="K427" s="23" t="n"/>
      <c r="L427" s="19" t="n"/>
      <c r="M427" s="19" t="n"/>
      <c r="N427" s="19" t="n"/>
      <c r="O427" s="19" t="n"/>
      <c r="P427" s="19" t="n"/>
      <c r="Q427" s="19" t="n"/>
      <c r="R427" s="19" t="n"/>
      <c r="S427" s="19" t="n"/>
      <c r="T427" s="19" t="n"/>
      <c r="U427" s="19" t="n"/>
      <c r="V427" s="19" t="n"/>
      <c r="W427" s="19" t="n"/>
      <c r="X427" s="19" t="n"/>
      <c r="Y427" s="19" t="n"/>
      <c r="Z427" s="19" t="n"/>
    </row>
    <row r="428" ht="13.5" customHeight="1" s="844">
      <c r="A428" s="19" t="n"/>
      <c r="B428" s="19" t="n"/>
      <c r="C428" s="23" t="n"/>
      <c r="D428" s="23" t="n"/>
      <c r="E428" s="302" t="n"/>
      <c r="F428" s="23" t="n"/>
      <c r="G428" s="23" t="n"/>
      <c r="H428" s="23" t="n"/>
      <c r="I428" s="23" t="n"/>
      <c r="J428" s="23" t="n"/>
      <c r="K428" s="23" t="n"/>
      <c r="L428" s="19" t="n"/>
      <c r="M428" s="19" t="n"/>
      <c r="N428" s="19" t="n"/>
      <c r="O428" s="19" t="n"/>
      <c r="P428" s="19" t="n"/>
      <c r="Q428" s="19" t="n"/>
      <c r="R428" s="19" t="n"/>
      <c r="S428" s="19" t="n"/>
      <c r="T428" s="19" t="n"/>
      <c r="U428" s="19" t="n"/>
      <c r="V428" s="19" t="n"/>
      <c r="W428" s="19" t="n"/>
      <c r="X428" s="19" t="n"/>
      <c r="Y428" s="19" t="n"/>
      <c r="Z428" s="19" t="n"/>
    </row>
    <row r="429" ht="13.5" customHeight="1" s="844">
      <c r="A429" s="19" t="n"/>
      <c r="B429" s="19" t="n"/>
      <c r="C429" s="23" t="n"/>
      <c r="D429" s="23" t="n"/>
      <c r="E429" s="302" t="n"/>
      <c r="F429" s="23" t="n"/>
      <c r="G429" s="23" t="n"/>
      <c r="H429" s="23" t="n"/>
      <c r="I429" s="23" t="n"/>
      <c r="J429" s="23" t="n"/>
      <c r="K429" s="23" t="n"/>
      <c r="L429" s="19" t="n"/>
      <c r="M429" s="19" t="n"/>
      <c r="N429" s="19" t="n"/>
      <c r="O429" s="19" t="n"/>
      <c r="P429" s="19" t="n"/>
      <c r="Q429" s="19" t="n"/>
      <c r="R429" s="19" t="n"/>
      <c r="S429" s="19" t="n"/>
      <c r="T429" s="19" t="n"/>
      <c r="U429" s="19" t="n"/>
      <c r="V429" s="19" t="n"/>
      <c r="W429" s="19" t="n"/>
      <c r="X429" s="19" t="n"/>
      <c r="Y429" s="19" t="n"/>
      <c r="Z429" s="19" t="n"/>
    </row>
    <row r="430" ht="13.5" customHeight="1" s="844">
      <c r="A430" s="19" t="n"/>
      <c r="B430" s="19" t="n"/>
      <c r="C430" s="23" t="n"/>
      <c r="D430" s="23" t="n"/>
      <c r="E430" s="302" t="n"/>
      <c r="F430" s="23" t="n"/>
      <c r="G430" s="23" t="n"/>
      <c r="H430" s="23" t="n"/>
      <c r="I430" s="23" t="n"/>
      <c r="J430" s="23" t="n"/>
      <c r="K430" s="23" t="n"/>
      <c r="L430" s="19" t="n"/>
      <c r="M430" s="19" t="n"/>
      <c r="N430" s="19" t="n"/>
      <c r="O430" s="19" t="n"/>
      <c r="P430" s="19" t="n"/>
      <c r="Q430" s="19" t="n"/>
      <c r="R430" s="19" t="n"/>
      <c r="S430" s="19" t="n"/>
      <c r="T430" s="19" t="n"/>
      <c r="U430" s="19" t="n"/>
      <c r="V430" s="19" t="n"/>
      <c r="W430" s="19" t="n"/>
      <c r="X430" s="19" t="n"/>
      <c r="Y430" s="19" t="n"/>
      <c r="Z430" s="19" t="n"/>
    </row>
    <row r="431" ht="13.5" customHeight="1" s="844">
      <c r="A431" s="19" t="n"/>
      <c r="B431" s="19" t="n"/>
      <c r="C431" s="23" t="n"/>
      <c r="D431" s="23" t="n"/>
      <c r="E431" s="302" t="n"/>
      <c r="F431" s="23" t="n"/>
      <c r="G431" s="23" t="n"/>
      <c r="H431" s="23" t="n"/>
      <c r="I431" s="23" t="n"/>
      <c r="J431" s="23" t="n"/>
      <c r="K431" s="23" t="n"/>
      <c r="L431" s="19" t="n"/>
      <c r="M431" s="19" t="n"/>
      <c r="N431" s="19" t="n"/>
      <c r="O431" s="19" t="n"/>
      <c r="P431" s="19" t="n"/>
      <c r="Q431" s="19" t="n"/>
      <c r="R431" s="19" t="n"/>
      <c r="S431" s="19" t="n"/>
      <c r="T431" s="19" t="n"/>
      <c r="U431" s="19" t="n"/>
      <c r="V431" s="19" t="n"/>
      <c r="W431" s="19" t="n"/>
      <c r="X431" s="19" t="n"/>
      <c r="Y431" s="19" t="n"/>
      <c r="Z431" s="19" t="n"/>
    </row>
    <row r="432" ht="13.5" customHeight="1" s="844">
      <c r="A432" s="19" t="n"/>
      <c r="B432" s="19" t="n"/>
      <c r="C432" s="23" t="n"/>
      <c r="D432" s="23" t="n"/>
      <c r="E432" s="302" t="n"/>
      <c r="F432" s="23" t="n"/>
      <c r="G432" s="23" t="n"/>
      <c r="H432" s="23" t="n"/>
      <c r="I432" s="23" t="n"/>
      <c r="J432" s="23" t="n"/>
      <c r="K432" s="23" t="n"/>
      <c r="L432" s="19" t="n"/>
      <c r="M432" s="19" t="n"/>
      <c r="N432" s="19" t="n"/>
      <c r="O432" s="19" t="n"/>
      <c r="P432" s="19" t="n"/>
      <c r="Q432" s="19" t="n"/>
      <c r="R432" s="19" t="n"/>
      <c r="S432" s="19" t="n"/>
      <c r="T432" s="19" t="n"/>
      <c r="U432" s="19" t="n"/>
      <c r="V432" s="19" t="n"/>
      <c r="W432" s="19" t="n"/>
      <c r="X432" s="19" t="n"/>
      <c r="Y432" s="19" t="n"/>
      <c r="Z432" s="19" t="n"/>
    </row>
    <row r="433" ht="13.5" customHeight="1" s="844">
      <c r="A433" s="19" t="n"/>
      <c r="B433" s="19" t="n"/>
      <c r="C433" s="23" t="n"/>
      <c r="D433" s="23" t="n"/>
      <c r="E433" s="302" t="n"/>
      <c r="F433" s="23" t="n"/>
      <c r="G433" s="23" t="n"/>
      <c r="H433" s="23" t="n"/>
      <c r="I433" s="23" t="n"/>
      <c r="J433" s="23" t="n"/>
      <c r="K433" s="23" t="n"/>
      <c r="L433" s="19" t="n"/>
      <c r="M433" s="19" t="n"/>
      <c r="N433" s="19" t="n"/>
      <c r="O433" s="19" t="n"/>
      <c r="P433" s="19" t="n"/>
      <c r="Q433" s="19" t="n"/>
      <c r="R433" s="19" t="n"/>
      <c r="S433" s="19" t="n"/>
      <c r="T433" s="19" t="n"/>
      <c r="U433" s="19" t="n"/>
      <c r="V433" s="19" t="n"/>
      <c r="W433" s="19" t="n"/>
      <c r="X433" s="19" t="n"/>
      <c r="Y433" s="19" t="n"/>
      <c r="Z433" s="19" t="n"/>
    </row>
    <row r="434" ht="13.5" customHeight="1" s="844">
      <c r="A434" s="19" t="n"/>
      <c r="B434" s="19" t="n"/>
      <c r="C434" s="23" t="n"/>
      <c r="D434" s="23" t="n"/>
      <c r="E434" s="302" t="n"/>
      <c r="F434" s="23" t="n"/>
      <c r="G434" s="23" t="n"/>
      <c r="H434" s="23" t="n"/>
      <c r="I434" s="23" t="n"/>
      <c r="J434" s="23" t="n"/>
      <c r="K434" s="23" t="n"/>
      <c r="L434" s="19" t="n"/>
      <c r="M434" s="19" t="n"/>
      <c r="N434" s="19" t="n"/>
      <c r="O434" s="19" t="n"/>
      <c r="P434" s="19" t="n"/>
      <c r="Q434" s="19" t="n"/>
      <c r="R434" s="19" t="n"/>
      <c r="S434" s="19" t="n"/>
      <c r="T434" s="19" t="n"/>
      <c r="U434" s="19" t="n"/>
      <c r="V434" s="19" t="n"/>
      <c r="W434" s="19" t="n"/>
      <c r="X434" s="19" t="n"/>
      <c r="Y434" s="19" t="n"/>
      <c r="Z434" s="19" t="n"/>
    </row>
    <row r="435" ht="13.5" customHeight="1" s="844">
      <c r="A435" s="19" t="n"/>
      <c r="B435" s="19" t="n"/>
      <c r="C435" s="23" t="n"/>
      <c r="D435" s="23" t="n"/>
      <c r="E435" s="302" t="n"/>
      <c r="F435" s="23" t="n"/>
      <c r="G435" s="23" t="n"/>
      <c r="H435" s="23" t="n"/>
      <c r="I435" s="23" t="n"/>
      <c r="J435" s="23" t="n"/>
      <c r="K435" s="23" t="n"/>
      <c r="L435" s="19" t="n"/>
      <c r="M435" s="19" t="n"/>
      <c r="N435" s="19" t="n"/>
      <c r="O435" s="19" t="n"/>
      <c r="P435" s="19" t="n"/>
      <c r="Q435" s="19" t="n"/>
      <c r="R435" s="19" t="n"/>
      <c r="S435" s="19" t="n"/>
      <c r="T435" s="19" t="n"/>
      <c r="U435" s="19" t="n"/>
      <c r="V435" s="19" t="n"/>
      <c r="W435" s="19" t="n"/>
      <c r="X435" s="19" t="n"/>
      <c r="Y435" s="19" t="n"/>
      <c r="Z435" s="19" t="n"/>
    </row>
    <row r="436" ht="13.5" customHeight="1" s="844">
      <c r="A436" s="19" t="n"/>
      <c r="B436" s="19" t="n"/>
      <c r="C436" s="23" t="n"/>
      <c r="D436" s="23" t="n"/>
      <c r="E436" s="302" t="n"/>
      <c r="F436" s="23" t="n"/>
      <c r="G436" s="23" t="n"/>
      <c r="H436" s="23" t="n"/>
      <c r="I436" s="23" t="n"/>
      <c r="J436" s="23" t="n"/>
      <c r="K436" s="23" t="n"/>
      <c r="L436" s="19" t="n"/>
      <c r="M436" s="19" t="n"/>
      <c r="N436" s="19" t="n"/>
      <c r="O436" s="19" t="n"/>
      <c r="P436" s="19" t="n"/>
      <c r="Q436" s="19" t="n"/>
      <c r="R436" s="19" t="n"/>
      <c r="S436" s="19" t="n"/>
      <c r="T436" s="19" t="n"/>
      <c r="U436" s="19" t="n"/>
      <c r="V436" s="19" t="n"/>
      <c r="W436" s="19" t="n"/>
      <c r="X436" s="19" t="n"/>
      <c r="Y436" s="19" t="n"/>
      <c r="Z436" s="19" t="n"/>
    </row>
    <row r="437" ht="13.5" customHeight="1" s="844">
      <c r="A437" s="19" t="n"/>
      <c r="B437" s="19" t="n"/>
      <c r="C437" s="23" t="n"/>
      <c r="D437" s="23" t="n"/>
      <c r="E437" s="302" t="n"/>
      <c r="F437" s="23" t="n"/>
      <c r="G437" s="23" t="n"/>
      <c r="H437" s="23" t="n"/>
      <c r="I437" s="23" t="n"/>
      <c r="J437" s="23" t="n"/>
      <c r="K437" s="23" t="n"/>
      <c r="L437" s="19" t="n"/>
      <c r="M437" s="19" t="n"/>
      <c r="N437" s="19" t="n"/>
      <c r="O437" s="19" t="n"/>
      <c r="P437" s="19" t="n"/>
      <c r="Q437" s="19" t="n"/>
      <c r="R437" s="19" t="n"/>
      <c r="S437" s="19" t="n"/>
      <c r="T437" s="19" t="n"/>
      <c r="U437" s="19" t="n"/>
      <c r="V437" s="19" t="n"/>
      <c r="W437" s="19" t="n"/>
      <c r="X437" s="19" t="n"/>
      <c r="Y437" s="19" t="n"/>
      <c r="Z437" s="19" t="n"/>
    </row>
    <row r="438" ht="13.5" customHeight="1" s="844">
      <c r="A438" s="19" t="n"/>
      <c r="B438" s="19" t="n"/>
      <c r="C438" s="23" t="n"/>
      <c r="D438" s="23" t="n"/>
      <c r="E438" s="302" t="n"/>
      <c r="F438" s="23" t="n"/>
      <c r="G438" s="23" t="n"/>
      <c r="H438" s="23" t="n"/>
      <c r="I438" s="23" t="n"/>
      <c r="J438" s="23" t="n"/>
      <c r="K438" s="23" t="n"/>
      <c r="L438" s="19" t="n"/>
      <c r="M438" s="19" t="n"/>
      <c r="N438" s="19" t="n"/>
      <c r="O438" s="19" t="n"/>
      <c r="P438" s="19" t="n"/>
      <c r="Q438" s="19" t="n"/>
      <c r="R438" s="19" t="n"/>
      <c r="S438" s="19" t="n"/>
      <c r="T438" s="19" t="n"/>
      <c r="U438" s="19" t="n"/>
      <c r="V438" s="19" t="n"/>
      <c r="W438" s="19" t="n"/>
      <c r="X438" s="19" t="n"/>
      <c r="Y438" s="19" t="n"/>
      <c r="Z438" s="19" t="n"/>
    </row>
    <row r="439" ht="13.5" customHeight="1" s="844">
      <c r="A439" s="19" t="n"/>
      <c r="B439" s="19" t="n"/>
      <c r="C439" s="23" t="n"/>
      <c r="D439" s="23" t="n"/>
      <c r="E439" s="302" t="n"/>
      <c r="F439" s="23" t="n"/>
      <c r="G439" s="23" t="n"/>
      <c r="H439" s="23" t="n"/>
      <c r="I439" s="23" t="n"/>
      <c r="J439" s="23" t="n"/>
      <c r="K439" s="23" t="n"/>
      <c r="L439" s="19" t="n"/>
      <c r="M439" s="19" t="n"/>
      <c r="N439" s="19" t="n"/>
      <c r="O439" s="19" t="n"/>
      <c r="P439" s="19" t="n"/>
      <c r="Q439" s="19" t="n"/>
      <c r="R439" s="19" t="n"/>
      <c r="S439" s="19" t="n"/>
      <c r="T439" s="19" t="n"/>
      <c r="U439" s="19" t="n"/>
      <c r="V439" s="19" t="n"/>
      <c r="W439" s="19" t="n"/>
      <c r="X439" s="19" t="n"/>
      <c r="Y439" s="19" t="n"/>
      <c r="Z439" s="19" t="n"/>
    </row>
    <row r="440" ht="13.5" customHeight="1" s="844">
      <c r="A440" s="19" t="n"/>
      <c r="B440" s="19" t="n"/>
      <c r="C440" s="23" t="n"/>
      <c r="D440" s="23" t="n"/>
      <c r="E440" s="302" t="n"/>
      <c r="F440" s="23" t="n"/>
      <c r="G440" s="23" t="n"/>
      <c r="H440" s="23" t="n"/>
      <c r="I440" s="23" t="n"/>
      <c r="J440" s="23" t="n"/>
      <c r="K440" s="23" t="n"/>
      <c r="L440" s="19" t="n"/>
      <c r="M440" s="19" t="n"/>
      <c r="N440" s="19" t="n"/>
      <c r="O440" s="19" t="n"/>
      <c r="P440" s="19" t="n"/>
      <c r="Q440" s="19" t="n"/>
      <c r="R440" s="19" t="n"/>
      <c r="S440" s="19" t="n"/>
      <c r="T440" s="19" t="n"/>
      <c r="U440" s="19" t="n"/>
      <c r="V440" s="19" t="n"/>
      <c r="W440" s="19" t="n"/>
      <c r="X440" s="19" t="n"/>
      <c r="Y440" s="19" t="n"/>
      <c r="Z440" s="19" t="n"/>
    </row>
    <row r="441" ht="13.5" customHeight="1" s="844">
      <c r="A441" s="19" t="n"/>
      <c r="B441" s="19" t="n"/>
      <c r="C441" s="23" t="n"/>
      <c r="D441" s="23" t="n"/>
      <c r="E441" s="302" t="n"/>
      <c r="F441" s="23" t="n"/>
      <c r="G441" s="23" t="n"/>
      <c r="H441" s="23" t="n"/>
      <c r="I441" s="23" t="n"/>
      <c r="J441" s="23" t="n"/>
      <c r="K441" s="23" t="n"/>
      <c r="L441" s="19" t="n"/>
      <c r="M441" s="19" t="n"/>
      <c r="N441" s="19" t="n"/>
      <c r="O441" s="19" t="n"/>
      <c r="P441" s="19" t="n"/>
      <c r="Q441" s="19" t="n"/>
      <c r="R441" s="19" t="n"/>
      <c r="S441" s="19" t="n"/>
      <c r="T441" s="19" t="n"/>
      <c r="U441" s="19" t="n"/>
      <c r="V441" s="19" t="n"/>
      <c r="W441" s="19" t="n"/>
      <c r="X441" s="19" t="n"/>
      <c r="Y441" s="19" t="n"/>
      <c r="Z441" s="19" t="n"/>
    </row>
    <row r="442" ht="13.5" customHeight="1" s="844">
      <c r="A442" s="19" t="n"/>
      <c r="B442" s="19" t="n"/>
      <c r="C442" s="23" t="n"/>
      <c r="D442" s="23" t="n"/>
      <c r="E442" s="302" t="n"/>
      <c r="F442" s="23" t="n"/>
      <c r="G442" s="23" t="n"/>
      <c r="H442" s="23" t="n"/>
      <c r="I442" s="23" t="n"/>
      <c r="J442" s="23" t="n"/>
      <c r="K442" s="23" t="n"/>
      <c r="L442" s="19" t="n"/>
      <c r="M442" s="19" t="n"/>
      <c r="N442" s="19" t="n"/>
      <c r="O442" s="19" t="n"/>
      <c r="P442" s="19" t="n"/>
      <c r="Q442" s="19" t="n"/>
      <c r="R442" s="19" t="n"/>
      <c r="S442" s="19" t="n"/>
      <c r="T442" s="19" t="n"/>
      <c r="U442" s="19" t="n"/>
      <c r="V442" s="19" t="n"/>
      <c r="W442" s="19" t="n"/>
      <c r="X442" s="19" t="n"/>
      <c r="Y442" s="19" t="n"/>
      <c r="Z442" s="19" t="n"/>
    </row>
    <row r="443" ht="13.5" customHeight="1" s="844">
      <c r="A443" s="19" t="n"/>
      <c r="B443" s="19" t="n"/>
      <c r="C443" s="23" t="n"/>
      <c r="D443" s="23" t="n"/>
      <c r="E443" s="302" t="n"/>
      <c r="F443" s="23" t="n"/>
      <c r="G443" s="23" t="n"/>
      <c r="H443" s="23" t="n"/>
      <c r="I443" s="23" t="n"/>
      <c r="J443" s="23" t="n"/>
      <c r="K443" s="23" t="n"/>
      <c r="L443" s="19" t="n"/>
      <c r="M443" s="19" t="n"/>
      <c r="N443" s="19" t="n"/>
      <c r="O443" s="19" t="n"/>
      <c r="P443" s="19" t="n"/>
      <c r="Q443" s="19" t="n"/>
      <c r="R443" s="19" t="n"/>
      <c r="S443" s="19" t="n"/>
      <c r="T443" s="19" t="n"/>
      <c r="U443" s="19" t="n"/>
      <c r="V443" s="19" t="n"/>
      <c r="W443" s="19" t="n"/>
      <c r="X443" s="19" t="n"/>
      <c r="Y443" s="19" t="n"/>
      <c r="Z443" s="19" t="n"/>
    </row>
    <row r="444" ht="13.5" customHeight="1" s="844">
      <c r="A444" s="19" t="n"/>
      <c r="B444" s="19" t="n"/>
      <c r="C444" s="23" t="n"/>
      <c r="D444" s="23" t="n"/>
      <c r="E444" s="302" t="n"/>
      <c r="F444" s="23" t="n"/>
      <c r="G444" s="23" t="n"/>
      <c r="H444" s="23" t="n"/>
      <c r="I444" s="23" t="n"/>
      <c r="J444" s="23" t="n"/>
      <c r="K444" s="23" t="n"/>
      <c r="L444" s="19" t="n"/>
      <c r="M444" s="19" t="n"/>
      <c r="N444" s="19" t="n"/>
      <c r="O444" s="19" t="n"/>
      <c r="P444" s="19" t="n"/>
      <c r="Q444" s="19" t="n"/>
      <c r="R444" s="19" t="n"/>
      <c r="S444" s="19" t="n"/>
      <c r="T444" s="19" t="n"/>
      <c r="U444" s="19" t="n"/>
      <c r="V444" s="19" t="n"/>
      <c r="W444" s="19" t="n"/>
      <c r="X444" s="19" t="n"/>
      <c r="Y444" s="19" t="n"/>
      <c r="Z444" s="19" t="n"/>
    </row>
    <row r="445" ht="13.5" customHeight="1" s="844">
      <c r="A445" s="19" t="n"/>
      <c r="B445" s="19" t="n"/>
      <c r="C445" s="23" t="n"/>
      <c r="D445" s="23" t="n"/>
      <c r="E445" s="302" t="n"/>
      <c r="F445" s="23" t="n"/>
      <c r="G445" s="23" t="n"/>
      <c r="H445" s="23" t="n"/>
      <c r="I445" s="23" t="n"/>
      <c r="J445" s="23" t="n"/>
      <c r="K445" s="23" t="n"/>
      <c r="L445" s="19" t="n"/>
      <c r="M445" s="19" t="n"/>
      <c r="N445" s="19" t="n"/>
      <c r="O445" s="19" t="n"/>
      <c r="P445" s="19" t="n"/>
      <c r="Q445" s="19" t="n"/>
      <c r="R445" s="19" t="n"/>
      <c r="S445" s="19" t="n"/>
      <c r="T445" s="19" t="n"/>
      <c r="U445" s="19" t="n"/>
      <c r="V445" s="19" t="n"/>
      <c r="W445" s="19" t="n"/>
      <c r="X445" s="19" t="n"/>
      <c r="Y445" s="19" t="n"/>
      <c r="Z445" s="19" t="n"/>
    </row>
    <row r="446" ht="13.5" customHeight="1" s="844">
      <c r="A446" s="19" t="n"/>
      <c r="B446" s="19" t="n"/>
      <c r="C446" s="23" t="n"/>
      <c r="D446" s="23" t="n"/>
      <c r="E446" s="302" t="n"/>
      <c r="F446" s="23" t="n"/>
      <c r="G446" s="23" t="n"/>
      <c r="H446" s="23" t="n"/>
      <c r="I446" s="23" t="n"/>
      <c r="J446" s="23" t="n"/>
      <c r="K446" s="23" t="n"/>
      <c r="L446" s="19" t="n"/>
      <c r="M446" s="19" t="n"/>
      <c r="N446" s="19" t="n"/>
      <c r="O446" s="19" t="n"/>
      <c r="P446" s="19" t="n"/>
      <c r="Q446" s="19" t="n"/>
      <c r="R446" s="19" t="n"/>
      <c r="S446" s="19" t="n"/>
      <c r="T446" s="19" t="n"/>
      <c r="U446" s="19" t="n"/>
      <c r="V446" s="19" t="n"/>
      <c r="W446" s="19" t="n"/>
      <c r="X446" s="19" t="n"/>
      <c r="Y446" s="19" t="n"/>
      <c r="Z446" s="19" t="n"/>
    </row>
    <row r="447" ht="13.5" customHeight="1" s="844">
      <c r="A447" s="19" t="n"/>
      <c r="B447" s="19" t="n"/>
      <c r="C447" s="23" t="n"/>
      <c r="D447" s="23" t="n"/>
      <c r="E447" s="302" t="n"/>
      <c r="F447" s="23" t="n"/>
      <c r="G447" s="23" t="n"/>
      <c r="H447" s="23" t="n"/>
      <c r="I447" s="23" t="n"/>
      <c r="J447" s="23" t="n"/>
      <c r="K447" s="23" t="n"/>
      <c r="L447" s="19" t="n"/>
      <c r="M447" s="19" t="n"/>
      <c r="N447" s="19" t="n"/>
      <c r="O447" s="19" t="n"/>
      <c r="P447" s="19" t="n"/>
      <c r="Q447" s="19" t="n"/>
      <c r="R447" s="19" t="n"/>
      <c r="S447" s="19" t="n"/>
      <c r="T447" s="19" t="n"/>
      <c r="U447" s="19" t="n"/>
      <c r="V447" s="19" t="n"/>
      <c r="W447" s="19" t="n"/>
      <c r="X447" s="19" t="n"/>
      <c r="Y447" s="19" t="n"/>
      <c r="Z447" s="19" t="n"/>
    </row>
    <row r="448" ht="13.5" customHeight="1" s="844">
      <c r="A448" s="19" t="n"/>
      <c r="B448" s="19" t="n"/>
      <c r="C448" s="23" t="n"/>
      <c r="D448" s="23" t="n"/>
      <c r="E448" s="302" t="n"/>
      <c r="F448" s="23" t="n"/>
      <c r="G448" s="23" t="n"/>
      <c r="H448" s="23" t="n"/>
      <c r="I448" s="23" t="n"/>
      <c r="J448" s="23" t="n"/>
      <c r="K448" s="23" t="n"/>
      <c r="L448" s="19" t="n"/>
      <c r="M448" s="19" t="n"/>
      <c r="N448" s="19" t="n"/>
      <c r="O448" s="19" t="n"/>
      <c r="P448" s="19" t="n"/>
      <c r="Q448" s="19" t="n"/>
      <c r="R448" s="19" t="n"/>
      <c r="S448" s="19" t="n"/>
      <c r="T448" s="19" t="n"/>
      <c r="U448" s="19" t="n"/>
      <c r="V448" s="19" t="n"/>
      <c r="W448" s="19" t="n"/>
      <c r="X448" s="19" t="n"/>
      <c r="Y448" s="19" t="n"/>
      <c r="Z448" s="19" t="n"/>
    </row>
    <row r="449" ht="13.5" customHeight="1" s="844">
      <c r="A449" s="19" t="n"/>
      <c r="B449" s="19" t="n"/>
      <c r="C449" s="23" t="n"/>
      <c r="D449" s="23" t="n"/>
      <c r="E449" s="302" t="n"/>
      <c r="F449" s="23" t="n"/>
      <c r="G449" s="23" t="n"/>
      <c r="H449" s="23" t="n"/>
      <c r="I449" s="23" t="n"/>
      <c r="J449" s="23" t="n"/>
      <c r="K449" s="23" t="n"/>
      <c r="L449" s="19" t="n"/>
      <c r="M449" s="19" t="n"/>
      <c r="N449" s="19" t="n"/>
      <c r="O449" s="19" t="n"/>
      <c r="P449" s="19" t="n"/>
      <c r="Q449" s="19" t="n"/>
      <c r="R449" s="19" t="n"/>
      <c r="S449" s="19" t="n"/>
      <c r="T449" s="19" t="n"/>
      <c r="U449" s="19" t="n"/>
      <c r="V449" s="19" t="n"/>
      <c r="W449" s="19" t="n"/>
      <c r="X449" s="19" t="n"/>
      <c r="Y449" s="19" t="n"/>
      <c r="Z449" s="19" t="n"/>
    </row>
    <row r="450" ht="13.5" customHeight="1" s="844">
      <c r="A450" s="19" t="n"/>
      <c r="B450" s="19" t="n"/>
      <c r="C450" s="23" t="n"/>
      <c r="D450" s="23" t="n"/>
      <c r="E450" s="302" t="n"/>
      <c r="F450" s="23" t="n"/>
      <c r="G450" s="23" t="n"/>
      <c r="H450" s="23" t="n"/>
      <c r="I450" s="23" t="n"/>
      <c r="J450" s="23" t="n"/>
      <c r="K450" s="23" t="n"/>
      <c r="L450" s="19" t="n"/>
      <c r="M450" s="19" t="n"/>
      <c r="N450" s="19" t="n"/>
      <c r="O450" s="19" t="n"/>
      <c r="P450" s="19" t="n"/>
      <c r="Q450" s="19" t="n"/>
      <c r="R450" s="19" t="n"/>
      <c r="S450" s="19" t="n"/>
      <c r="T450" s="19" t="n"/>
      <c r="U450" s="19" t="n"/>
      <c r="V450" s="19" t="n"/>
      <c r="W450" s="19" t="n"/>
      <c r="X450" s="19" t="n"/>
      <c r="Y450" s="19" t="n"/>
      <c r="Z450" s="19" t="n"/>
    </row>
    <row r="451" ht="13.5" customHeight="1" s="844">
      <c r="A451" s="19" t="n"/>
      <c r="B451" s="19" t="n"/>
      <c r="C451" s="23" t="n"/>
      <c r="D451" s="23" t="n"/>
      <c r="E451" s="302" t="n"/>
      <c r="F451" s="23" t="n"/>
      <c r="G451" s="23" t="n"/>
      <c r="H451" s="23" t="n"/>
      <c r="I451" s="23" t="n"/>
      <c r="J451" s="23" t="n"/>
      <c r="K451" s="23" t="n"/>
      <c r="L451" s="19" t="n"/>
      <c r="M451" s="19" t="n"/>
      <c r="N451" s="19" t="n"/>
      <c r="O451" s="19" t="n"/>
      <c r="P451" s="19" t="n"/>
      <c r="Q451" s="19" t="n"/>
      <c r="R451" s="19" t="n"/>
      <c r="S451" s="19" t="n"/>
      <c r="T451" s="19" t="n"/>
      <c r="U451" s="19" t="n"/>
      <c r="V451" s="19" t="n"/>
      <c r="W451" s="19" t="n"/>
      <c r="X451" s="19" t="n"/>
      <c r="Y451" s="19" t="n"/>
      <c r="Z451" s="19" t="n"/>
    </row>
    <row r="452" ht="13.5" customHeight="1" s="844">
      <c r="A452" s="19" t="n"/>
      <c r="B452" s="19" t="n"/>
      <c r="C452" s="23" t="n"/>
      <c r="D452" s="23" t="n"/>
      <c r="E452" s="302" t="n"/>
      <c r="F452" s="23" t="n"/>
      <c r="G452" s="23" t="n"/>
      <c r="H452" s="23" t="n"/>
      <c r="I452" s="23" t="n"/>
      <c r="J452" s="23" t="n"/>
      <c r="K452" s="23" t="n"/>
      <c r="L452" s="19" t="n"/>
      <c r="M452" s="19" t="n"/>
      <c r="N452" s="19" t="n"/>
      <c r="O452" s="19" t="n"/>
      <c r="P452" s="19" t="n"/>
      <c r="Q452" s="19" t="n"/>
      <c r="R452" s="19" t="n"/>
      <c r="S452" s="19" t="n"/>
      <c r="T452" s="19" t="n"/>
      <c r="U452" s="19" t="n"/>
      <c r="V452" s="19" t="n"/>
      <c r="W452" s="19" t="n"/>
      <c r="X452" s="19" t="n"/>
      <c r="Y452" s="19" t="n"/>
      <c r="Z452" s="19" t="n"/>
    </row>
    <row r="453" ht="13.5" customHeight="1" s="844">
      <c r="A453" s="19" t="n"/>
      <c r="B453" s="19" t="n"/>
      <c r="C453" s="23" t="n"/>
      <c r="D453" s="23" t="n"/>
      <c r="E453" s="302" t="n"/>
      <c r="F453" s="23" t="n"/>
      <c r="G453" s="23" t="n"/>
      <c r="H453" s="23" t="n"/>
      <c r="I453" s="23" t="n"/>
      <c r="J453" s="23" t="n"/>
      <c r="K453" s="23" t="n"/>
      <c r="L453" s="19" t="n"/>
      <c r="M453" s="19" t="n"/>
      <c r="N453" s="19" t="n"/>
      <c r="O453" s="19" t="n"/>
      <c r="P453" s="19" t="n"/>
      <c r="Q453" s="19" t="n"/>
      <c r="R453" s="19" t="n"/>
      <c r="S453" s="19" t="n"/>
      <c r="T453" s="19" t="n"/>
      <c r="U453" s="19" t="n"/>
      <c r="V453" s="19" t="n"/>
      <c r="W453" s="19" t="n"/>
      <c r="X453" s="19" t="n"/>
      <c r="Y453" s="19" t="n"/>
      <c r="Z453" s="19" t="n"/>
    </row>
    <row r="454" ht="13.5" customHeight="1" s="844">
      <c r="A454" s="19" t="n"/>
      <c r="B454" s="19" t="n"/>
      <c r="C454" s="23" t="n"/>
      <c r="D454" s="23" t="n"/>
      <c r="E454" s="302" t="n"/>
      <c r="F454" s="23" t="n"/>
      <c r="G454" s="23" t="n"/>
      <c r="H454" s="23" t="n"/>
      <c r="I454" s="23" t="n"/>
      <c r="J454" s="23" t="n"/>
      <c r="K454" s="23" t="n"/>
      <c r="L454" s="19" t="n"/>
      <c r="M454" s="19" t="n"/>
      <c r="N454" s="19" t="n"/>
      <c r="O454" s="19" t="n"/>
      <c r="P454" s="19" t="n"/>
      <c r="Q454" s="19" t="n"/>
      <c r="R454" s="19" t="n"/>
      <c r="S454" s="19" t="n"/>
      <c r="T454" s="19" t="n"/>
      <c r="U454" s="19" t="n"/>
      <c r="V454" s="19" t="n"/>
      <c r="W454" s="19" t="n"/>
      <c r="X454" s="19" t="n"/>
      <c r="Y454" s="19" t="n"/>
      <c r="Z454" s="19" t="n"/>
    </row>
    <row r="455" ht="13.5" customHeight="1" s="844">
      <c r="A455" s="19" t="n"/>
      <c r="B455" s="19" t="n"/>
      <c r="C455" s="23" t="n"/>
      <c r="D455" s="23" t="n"/>
      <c r="E455" s="302" t="n"/>
      <c r="F455" s="23" t="n"/>
      <c r="G455" s="23" t="n"/>
      <c r="H455" s="23" t="n"/>
      <c r="I455" s="23" t="n"/>
      <c r="J455" s="23" t="n"/>
      <c r="K455" s="23" t="n"/>
      <c r="L455" s="19" t="n"/>
      <c r="M455" s="19" t="n"/>
      <c r="N455" s="19" t="n"/>
      <c r="O455" s="19" t="n"/>
      <c r="P455" s="19" t="n"/>
      <c r="Q455" s="19" t="n"/>
      <c r="R455" s="19" t="n"/>
      <c r="S455" s="19" t="n"/>
      <c r="T455" s="19" t="n"/>
      <c r="U455" s="19" t="n"/>
      <c r="V455" s="19" t="n"/>
      <c r="W455" s="19" t="n"/>
      <c r="X455" s="19" t="n"/>
      <c r="Y455" s="19" t="n"/>
      <c r="Z455" s="19" t="n"/>
    </row>
    <row r="456" ht="13.5" customHeight="1" s="844">
      <c r="A456" s="19" t="n"/>
      <c r="B456" s="19" t="n"/>
      <c r="C456" s="23" t="n"/>
      <c r="D456" s="23" t="n"/>
      <c r="E456" s="302" t="n"/>
      <c r="F456" s="23" t="n"/>
      <c r="G456" s="23" t="n"/>
      <c r="H456" s="23" t="n"/>
      <c r="I456" s="23" t="n"/>
      <c r="J456" s="23" t="n"/>
      <c r="K456" s="23" t="n"/>
      <c r="L456" s="19" t="n"/>
      <c r="M456" s="19" t="n"/>
      <c r="N456" s="19" t="n"/>
      <c r="O456" s="19" t="n"/>
      <c r="P456" s="19" t="n"/>
      <c r="Q456" s="19" t="n"/>
      <c r="R456" s="19" t="n"/>
      <c r="S456" s="19" t="n"/>
      <c r="T456" s="19" t="n"/>
      <c r="U456" s="19" t="n"/>
      <c r="V456" s="19" t="n"/>
      <c r="W456" s="19" t="n"/>
      <c r="X456" s="19" t="n"/>
      <c r="Y456" s="19" t="n"/>
      <c r="Z456" s="19" t="n"/>
    </row>
    <row r="457" ht="13.5" customHeight="1" s="844">
      <c r="A457" s="19" t="n"/>
      <c r="B457" s="19" t="n"/>
      <c r="C457" s="23" t="n"/>
      <c r="D457" s="23" t="n"/>
      <c r="E457" s="302" t="n"/>
      <c r="F457" s="23" t="n"/>
      <c r="G457" s="23" t="n"/>
      <c r="H457" s="23" t="n"/>
      <c r="I457" s="23" t="n"/>
      <c r="J457" s="23" t="n"/>
      <c r="K457" s="23" t="n"/>
      <c r="L457" s="19" t="n"/>
      <c r="M457" s="19" t="n"/>
      <c r="N457" s="19" t="n"/>
      <c r="O457" s="19" t="n"/>
      <c r="P457" s="19" t="n"/>
      <c r="Q457" s="19" t="n"/>
      <c r="R457" s="19" t="n"/>
      <c r="S457" s="19" t="n"/>
      <c r="T457" s="19" t="n"/>
      <c r="U457" s="19" t="n"/>
      <c r="V457" s="19" t="n"/>
      <c r="W457" s="19" t="n"/>
      <c r="X457" s="19" t="n"/>
      <c r="Y457" s="19" t="n"/>
      <c r="Z457" s="19" t="n"/>
    </row>
    <row r="458" ht="13.5" customHeight="1" s="844">
      <c r="A458" s="19" t="n"/>
      <c r="B458" s="19" t="n"/>
      <c r="C458" s="23" t="n"/>
      <c r="D458" s="23" t="n"/>
      <c r="E458" s="302" t="n"/>
      <c r="F458" s="23" t="n"/>
      <c r="G458" s="23" t="n"/>
      <c r="H458" s="23" t="n"/>
      <c r="I458" s="23" t="n"/>
      <c r="J458" s="23" t="n"/>
      <c r="K458" s="23" t="n"/>
      <c r="L458" s="19" t="n"/>
      <c r="M458" s="19" t="n"/>
      <c r="N458" s="19" t="n"/>
      <c r="O458" s="19" t="n"/>
      <c r="P458" s="19" t="n"/>
      <c r="Q458" s="19" t="n"/>
      <c r="R458" s="19" t="n"/>
      <c r="S458" s="19" t="n"/>
      <c r="T458" s="19" t="n"/>
      <c r="U458" s="19" t="n"/>
      <c r="V458" s="19" t="n"/>
      <c r="W458" s="19" t="n"/>
      <c r="X458" s="19" t="n"/>
      <c r="Y458" s="19" t="n"/>
      <c r="Z458" s="19" t="n"/>
    </row>
    <row r="459" ht="13.5" customHeight="1" s="844">
      <c r="A459" s="19" t="n"/>
      <c r="B459" s="19" t="n"/>
      <c r="C459" s="23" t="n"/>
      <c r="D459" s="23" t="n"/>
      <c r="E459" s="302" t="n"/>
      <c r="F459" s="23" t="n"/>
      <c r="G459" s="23" t="n"/>
      <c r="H459" s="23" t="n"/>
      <c r="I459" s="23" t="n"/>
      <c r="J459" s="23" t="n"/>
      <c r="K459" s="23" t="n"/>
      <c r="L459" s="19" t="n"/>
      <c r="M459" s="19" t="n"/>
      <c r="N459" s="19" t="n"/>
      <c r="O459" s="19" t="n"/>
      <c r="P459" s="19" t="n"/>
      <c r="Q459" s="19" t="n"/>
      <c r="R459" s="19" t="n"/>
      <c r="S459" s="19" t="n"/>
      <c r="T459" s="19" t="n"/>
      <c r="U459" s="19" t="n"/>
      <c r="V459" s="19" t="n"/>
      <c r="W459" s="19" t="n"/>
      <c r="X459" s="19" t="n"/>
      <c r="Y459" s="19" t="n"/>
      <c r="Z459" s="19" t="n"/>
    </row>
    <row r="460" ht="13.5" customHeight="1" s="844">
      <c r="A460" s="19" t="n"/>
      <c r="B460" s="19" t="n"/>
      <c r="C460" s="23" t="n"/>
      <c r="D460" s="23" t="n"/>
      <c r="E460" s="302" t="n"/>
      <c r="F460" s="23" t="n"/>
      <c r="G460" s="23" t="n"/>
      <c r="H460" s="23" t="n"/>
      <c r="I460" s="23" t="n"/>
      <c r="J460" s="23" t="n"/>
      <c r="K460" s="23" t="n"/>
      <c r="L460" s="19" t="n"/>
      <c r="M460" s="19" t="n"/>
      <c r="N460" s="19" t="n"/>
      <c r="O460" s="19" t="n"/>
      <c r="P460" s="19" t="n"/>
      <c r="Q460" s="19" t="n"/>
      <c r="R460" s="19" t="n"/>
      <c r="S460" s="19" t="n"/>
      <c r="T460" s="19" t="n"/>
      <c r="U460" s="19" t="n"/>
      <c r="V460" s="19" t="n"/>
      <c r="W460" s="19" t="n"/>
      <c r="X460" s="19" t="n"/>
      <c r="Y460" s="19" t="n"/>
      <c r="Z460" s="19" t="n"/>
    </row>
    <row r="461" ht="13.5" customHeight="1" s="844">
      <c r="A461" s="19" t="n"/>
      <c r="B461" s="19" t="n"/>
      <c r="C461" s="23" t="n"/>
      <c r="D461" s="23" t="n"/>
      <c r="E461" s="302" t="n"/>
      <c r="F461" s="23" t="n"/>
      <c r="G461" s="23" t="n"/>
      <c r="H461" s="23" t="n"/>
      <c r="I461" s="23" t="n"/>
      <c r="J461" s="23" t="n"/>
      <c r="K461" s="23" t="n"/>
      <c r="L461" s="19" t="n"/>
      <c r="M461" s="19" t="n"/>
      <c r="N461" s="19" t="n"/>
      <c r="O461" s="19" t="n"/>
      <c r="P461" s="19" t="n"/>
      <c r="Q461" s="19" t="n"/>
      <c r="R461" s="19" t="n"/>
      <c r="S461" s="19" t="n"/>
      <c r="T461" s="19" t="n"/>
      <c r="U461" s="19" t="n"/>
      <c r="V461" s="19" t="n"/>
      <c r="W461" s="19" t="n"/>
      <c r="X461" s="19" t="n"/>
      <c r="Y461" s="19" t="n"/>
      <c r="Z461" s="19" t="n"/>
    </row>
    <row r="462" ht="13.5" customHeight="1" s="844">
      <c r="A462" s="19" t="n"/>
      <c r="B462" s="19" t="n"/>
      <c r="C462" s="23" t="n"/>
      <c r="D462" s="23" t="n"/>
      <c r="E462" s="302" t="n"/>
      <c r="F462" s="23" t="n"/>
      <c r="G462" s="23" t="n"/>
      <c r="H462" s="23" t="n"/>
      <c r="I462" s="23" t="n"/>
      <c r="J462" s="23" t="n"/>
      <c r="K462" s="23" t="n"/>
      <c r="L462" s="19" t="n"/>
      <c r="M462" s="19" t="n"/>
      <c r="N462" s="19" t="n"/>
      <c r="O462" s="19" t="n"/>
      <c r="P462" s="19" t="n"/>
      <c r="Q462" s="19" t="n"/>
      <c r="R462" s="19" t="n"/>
      <c r="S462" s="19" t="n"/>
      <c r="T462" s="19" t="n"/>
      <c r="U462" s="19" t="n"/>
      <c r="V462" s="19" t="n"/>
      <c r="W462" s="19" t="n"/>
      <c r="X462" s="19" t="n"/>
      <c r="Y462" s="19" t="n"/>
      <c r="Z462" s="19" t="n"/>
    </row>
    <row r="463" ht="13.5" customHeight="1" s="844">
      <c r="A463" s="19" t="n"/>
      <c r="B463" s="19" t="n"/>
      <c r="C463" s="23" t="n"/>
      <c r="D463" s="23" t="n"/>
      <c r="E463" s="302" t="n"/>
      <c r="F463" s="23" t="n"/>
      <c r="G463" s="23" t="n"/>
      <c r="H463" s="23" t="n"/>
      <c r="I463" s="23" t="n"/>
      <c r="J463" s="23" t="n"/>
      <c r="K463" s="23" t="n"/>
      <c r="L463" s="19" t="n"/>
      <c r="M463" s="19" t="n"/>
      <c r="N463" s="19" t="n"/>
      <c r="O463" s="19" t="n"/>
      <c r="P463" s="19" t="n"/>
      <c r="Q463" s="19" t="n"/>
      <c r="R463" s="19" t="n"/>
      <c r="S463" s="19" t="n"/>
      <c r="T463" s="19" t="n"/>
      <c r="U463" s="19" t="n"/>
      <c r="V463" s="19" t="n"/>
      <c r="W463" s="19" t="n"/>
      <c r="X463" s="19" t="n"/>
      <c r="Y463" s="19" t="n"/>
      <c r="Z463" s="19" t="n"/>
    </row>
    <row r="464" ht="13.5" customHeight="1" s="844">
      <c r="A464" s="19" t="n"/>
      <c r="B464" s="19" t="n"/>
      <c r="C464" s="23" t="n"/>
      <c r="D464" s="23" t="n"/>
      <c r="E464" s="302" t="n"/>
      <c r="F464" s="23" t="n"/>
      <c r="G464" s="23" t="n"/>
      <c r="H464" s="23" t="n"/>
      <c r="I464" s="23" t="n"/>
      <c r="J464" s="23" t="n"/>
      <c r="K464" s="23" t="n"/>
      <c r="L464" s="19" t="n"/>
      <c r="M464" s="19" t="n"/>
      <c r="N464" s="19" t="n"/>
      <c r="O464" s="19" t="n"/>
      <c r="P464" s="19" t="n"/>
      <c r="Q464" s="19" t="n"/>
      <c r="R464" s="19" t="n"/>
      <c r="S464" s="19" t="n"/>
      <c r="T464" s="19" t="n"/>
      <c r="U464" s="19" t="n"/>
      <c r="V464" s="19" t="n"/>
      <c r="W464" s="19" t="n"/>
      <c r="X464" s="19" t="n"/>
      <c r="Y464" s="19" t="n"/>
      <c r="Z464" s="19" t="n"/>
    </row>
    <row r="465" ht="13.5" customHeight="1" s="844">
      <c r="A465" s="19" t="n"/>
      <c r="B465" s="19" t="n"/>
      <c r="C465" s="23" t="n"/>
      <c r="D465" s="23" t="n"/>
      <c r="E465" s="302" t="n"/>
      <c r="F465" s="23" t="n"/>
      <c r="G465" s="23" t="n"/>
      <c r="H465" s="23" t="n"/>
      <c r="I465" s="23" t="n"/>
      <c r="J465" s="23" t="n"/>
      <c r="K465" s="23" t="n"/>
      <c r="L465" s="19" t="n"/>
      <c r="M465" s="19" t="n"/>
      <c r="N465" s="19" t="n"/>
      <c r="O465" s="19" t="n"/>
      <c r="P465" s="19" t="n"/>
      <c r="Q465" s="19" t="n"/>
      <c r="R465" s="19" t="n"/>
      <c r="S465" s="19" t="n"/>
      <c r="T465" s="19" t="n"/>
      <c r="U465" s="19" t="n"/>
      <c r="V465" s="19" t="n"/>
      <c r="W465" s="19" t="n"/>
      <c r="X465" s="19" t="n"/>
      <c r="Y465" s="19" t="n"/>
      <c r="Z465" s="19" t="n"/>
    </row>
    <row r="466" ht="13.5" customHeight="1" s="844">
      <c r="A466" s="19" t="n"/>
      <c r="B466" s="19" t="n"/>
      <c r="C466" s="23" t="n"/>
      <c r="D466" s="23" t="n"/>
      <c r="E466" s="302" t="n"/>
      <c r="F466" s="23" t="n"/>
      <c r="G466" s="23" t="n"/>
      <c r="H466" s="23" t="n"/>
      <c r="I466" s="23" t="n"/>
      <c r="J466" s="23" t="n"/>
      <c r="K466" s="23" t="n"/>
      <c r="L466" s="19" t="n"/>
      <c r="M466" s="19" t="n"/>
      <c r="N466" s="19" t="n"/>
      <c r="O466" s="19" t="n"/>
      <c r="P466" s="19" t="n"/>
      <c r="Q466" s="19" t="n"/>
      <c r="R466" s="19" t="n"/>
      <c r="S466" s="19" t="n"/>
      <c r="T466" s="19" t="n"/>
      <c r="U466" s="19" t="n"/>
      <c r="V466" s="19" t="n"/>
      <c r="W466" s="19" t="n"/>
      <c r="X466" s="19" t="n"/>
      <c r="Y466" s="19" t="n"/>
      <c r="Z466" s="19" t="n"/>
    </row>
    <row r="467" ht="13.5" customHeight="1" s="844">
      <c r="A467" s="19" t="n"/>
      <c r="B467" s="19" t="n"/>
      <c r="C467" s="23" t="n"/>
      <c r="D467" s="23" t="n"/>
      <c r="E467" s="302" t="n"/>
      <c r="F467" s="23" t="n"/>
      <c r="G467" s="23" t="n"/>
      <c r="H467" s="23" t="n"/>
      <c r="I467" s="23" t="n"/>
      <c r="J467" s="23" t="n"/>
      <c r="K467" s="23" t="n"/>
      <c r="L467" s="19" t="n"/>
      <c r="M467" s="19" t="n"/>
      <c r="N467" s="19" t="n"/>
      <c r="O467" s="19" t="n"/>
      <c r="P467" s="19" t="n"/>
      <c r="Q467" s="19" t="n"/>
      <c r="R467" s="19" t="n"/>
      <c r="S467" s="19" t="n"/>
      <c r="T467" s="19" t="n"/>
      <c r="U467" s="19" t="n"/>
      <c r="V467" s="19" t="n"/>
      <c r="W467" s="19" t="n"/>
      <c r="X467" s="19" t="n"/>
      <c r="Y467" s="19" t="n"/>
      <c r="Z467" s="19" t="n"/>
    </row>
    <row r="468" ht="13.5" customHeight="1" s="844">
      <c r="A468" s="19" t="n"/>
      <c r="B468" s="19" t="n"/>
      <c r="C468" s="23" t="n"/>
      <c r="D468" s="23" t="n"/>
      <c r="E468" s="302" t="n"/>
      <c r="F468" s="23" t="n"/>
      <c r="G468" s="23" t="n"/>
      <c r="H468" s="23" t="n"/>
      <c r="I468" s="23" t="n"/>
      <c r="J468" s="23" t="n"/>
      <c r="K468" s="23" t="n"/>
      <c r="L468" s="19" t="n"/>
      <c r="M468" s="19" t="n"/>
      <c r="N468" s="19" t="n"/>
      <c r="O468" s="19" t="n"/>
      <c r="P468" s="19" t="n"/>
      <c r="Q468" s="19" t="n"/>
      <c r="R468" s="19" t="n"/>
      <c r="S468" s="19" t="n"/>
      <c r="T468" s="19" t="n"/>
      <c r="U468" s="19" t="n"/>
      <c r="V468" s="19" t="n"/>
      <c r="W468" s="19" t="n"/>
      <c r="X468" s="19" t="n"/>
      <c r="Y468" s="19" t="n"/>
      <c r="Z468" s="19" t="n"/>
    </row>
    <row r="469" ht="13.5" customHeight="1" s="844">
      <c r="A469" s="19" t="n"/>
      <c r="B469" s="19" t="n"/>
      <c r="C469" s="23" t="n"/>
      <c r="D469" s="23" t="n"/>
      <c r="E469" s="302" t="n"/>
      <c r="F469" s="23" t="n"/>
      <c r="G469" s="23" t="n"/>
      <c r="H469" s="23" t="n"/>
      <c r="I469" s="23" t="n"/>
      <c r="J469" s="23" t="n"/>
      <c r="K469" s="23" t="n"/>
      <c r="L469" s="19" t="n"/>
      <c r="M469" s="19" t="n"/>
      <c r="N469" s="19" t="n"/>
      <c r="O469" s="19" t="n"/>
      <c r="P469" s="19" t="n"/>
      <c r="Q469" s="19" t="n"/>
      <c r="R469" s="19" t="n"/>
      <c r="S469" s="19" t="n"/>
      <c r="T469" s="19" t="n"/>
      <c r="U469" s="19" t="n"/>
      <c r="V469" s="19" t="n"/>
      <c r="W469" s="19" t="n"/>
      <c r="X469" s="19" t="n"/>
      <c r="Y469" s="19" t="n"/>
      <c r="Z469" s="19" t="n"/>
    </row>
    <row r="470" ht="13.5" customHeight="1" s="844">
      <c r="A470" s="19" t="n"/>
      <c r="B470" s="19" t="n"/>
      <c r="C470" s="23" t="n"/>
      <c r="D470" s="23" t="n"/>
      <c r="E470" s="302" t="n"/>
      <c r="F470" s="23" t="n"/>
      <c r="G470" s="23" t="n"/>
      <c r="H470" s="23" t="n"/>
      <c r="I470" s="23" t="n"/>
      <c r="J470" s="23" t="n"/>
      <c r="K470" s="23" t="n"/>
      <c r="L470" s="19" t="n"/>
      <c r="M470" s="19" t="n"/>
      <c r="N470" s="19" t="n"/>
      <c r="O470" s="19" t="n"/>
      <c r="P470" s="19" t="n"/>
      <c r="Q470" s="19" t="n"/>
      <c r="R470" s="19" t="n"/>
      <c r="S470" s="19" t="n"/>
      <c r="T470" s="19" t="n"/>
      <c r="U470" s="19" t="n"/>
      <c r="V470" s="19" t="n"/>
      <c r="W470" s="19" t="n"/>
      <c r="X470" s="19" t="n"/>
      <c r="Y470" s="19" t="n"/>
      <c r="Z470" s="19" t="n"/>
    </row>
    <row r="471" ht="13.5" customHeight="1" s="844">
      <c r="A471" s="19" t="n"/>
      <c r="B471" s="19" t="n"/>
      <c r="C471" s="23" t="n"/>
      <c r="D471" s="23" t="n"/>
      <c r="E471" s="302" t="n"/>
      <c r="F471" s="23" t="n"/>
      <c r="G471" s="23" t="n"/>
      <c r="H471" s="23" t="n"/>
      <c r="I471" s="23" t="n"/>
      <c r="J471" s="23" t="n"/>
      <c r="K471" s="23" t="n"/>
      <c r="L471" s="19" t="n"/>
      <c r="M471" s="19" t="n"/>
      <c r="N471" s="19" t="n"/>
      <c r="O471" s="19" t="n"/>
      <c r="P471" s="19" t="n"/>
      <c r="Q471" s="19" t="n"/>
      <c r="R471" s="19" t="n"/>
      <c r="S471" s="19" t="n"/>
      <c r="T471" s="19" t="n"/>
      <c r="U471" s="19" t="n"/>
      <c r="V471" s="19" t="n"/>
      <c r="W471" s="19" t="n"/>
      <c r="X471" s="19" t="n"/>
      <c r="Y471" s="19" t="n"/>
      <c r="Z471" s="19" t="n"/>
    </row>
    <row r="472" ht="13.5" customHeight="1" s="844">
      <c r="A472" s="19" t="n"/>
      <c r="B472" s="19" t="n"/>
      <c r="C472" s="23" t="n"/>
      <c r="D472" s="23" t="n"/>
      <c r="E472" s="302" t="n"/>
      <c r="F472" s="23" t="n"/>
      <c r="G472" s="23" t="n"/>
      <c r="H472" s="23" t="n"/>
      <c r="I472" s="23" t="n"/>
      <c r="J472" s="23" t="n"/>
      <c r="K472" s="23" t="n"/>
      <c r="L472" s="19" t="n"/>
      <c r="M472" s="19" t="n"/>
      <c r="N472" s="19" t="n"/>
      <c r="O472" s="19" t="n"/>
      <c r="P472" s="19" t="n"/>
      <c r="Q472" s="19" t="n"/>
      <c r="R472" s="19" t="n"/>
      <c r="S472" s="19" t="n"/>
      <c r="T472" s="19" t="n"/>
      <c r="U472" s="19" t="n"/>
      <c r="V472" s="19" t="n"/>
      <c r="W472" s="19" t="n"/>
      <c r="X472" s="19" t="n"/>
      <c r="Y472" s="19" t="n"/>
      <c r="Z472" s="19" t="n"/>
    </row>
    <row r="473" ht="13.5" customHeight="1" s="844">
      <c r="A473" s="19" t="n"/>
      <c r="B473" s="19" t="n"/>
      <c r="C473" s="23" t="n"/>
      <c r="D473" s="23" t="n"/>
      <c r="E473" s="302" t="n"/>
      <c r="F473" s="23" t="n"/>
      <c r="G473" s="23" t="n"/>
      <c r="H473" s="23" t="n"/>
      <c r="I473" s="23" t="n"/>
      <c r="J473" s="23" t="n"/>
      <c r="K473" s="23" t="n"/>
      <c r="L473" s="19" t="n"/>
      <c r="M473" s="19" t="n"/>
      <c r="N473" s="19" t="n"/>
      <c r="O473" s="19" t="n"/>
      <c r="P473" s="19" t="n"/>
      <c r="Q473" s="19" t="n"/>
      <c r="R473" s="19" t="n"/>
      <c r="S473" s="19" t="n"/>
      <c r="T473" s="19" t="n"/>
      <c r="U473" s="19" t="n"/>
      <c r="V473" s="19" t="n"/>
      <c r="W473" s="19" t="n"/>
      <c r="X473" s="19" t="n"/>
      <c r="Y473" s="19" t="n"/>
      <c r="Z473" s="19" t="n"/>
    </row>
    <row r="474" ht="13.5" customHeight="1" s="844">
      <c r="A474" s="19" t="n"/>
      <c r="B474" s="19" t="n"/>
      <c r="C474" s="23" t="n"/>
      <c r="D474" s="23" t="n"/>
      <c r="E474" s="302" t="n"/>
      <c r="F474" s="23" t="n"/>
      <c r="G474" s="23" t="n"/>
      <c r="H474" s="23" t="n"/>
      <c r="I474" s="23" t="n"/>
      <c r="J474" s="23" t="n"/>
      <c r="K474" s="23" t="n"/>
      <c r="L474" s="19" t="n"/>
      <c r="M474" s="19" t="n"/>
      <c r="N474" s="19" t="n"/>
      <c r="O474" s="19" t="n"/>
      <c r="P474" s="19" t="n"/>
      <c r="Q474" s="19" t="n"/>
      <c r="R474" s="19" t="n"/>
      <c r="S474" s="19" t="n"/>
      <c r="T474" s="19" t="n"/>
      <c r="U474" s="19" t="n"/>
      <c r="V474" s="19" t="n"/>
      <c r="W474" s="19" t="n"/>
      <c r="X474" s="19" t="n"/>
      <c r="Y474" s="19" t="n"/>
      <c r="Z474" s="19" t="n"/>
    </row>
    <row r="475" ht="13.5" customHeight="1" s="844">
      <c r="A475" s="19" t="n"/>
      <c r="B475" s="19" t="n"/>
      <c r="C475" s="23" t="n"/>
      <c r="D475" s="23" t="n"/>
      <c r="E475" s="302" t="n"/>
      <c r="F475" s="23" t="n"/>
      <c r="G475" s="23" t="n"/>
      <c r="H475" s="23" t="n"/>
      <c r="I475" s="23" t="n"/>
      <c r="J475" s="23" t="n"/>
      <c r="K475" s="23" t="n"/>
      <c r="L475" s="19" t="n"/>
      <c r="M475" s="19" t="n"/>
      <c r="N475" s="19" t="n"/>
      <c r="O475" s="19" t="n"/>
      <c r="P475" s="19" t="n"/>
      <c r="Q475" s="19" t="n"/>
      <c r="R475" s="19" t="n"/>
      <c r="S475" s="19" t="n"/>
      <c r="T475" s="19" t="n"/>
      <c r="U475" s="19" t="n"/>
      <c r="V475" s="19" t="n"/>
      <c r="W475" s="19" t="n"/>
      <c r="X475" s="19" t="n"/>
      <c r="Y475" s="19" t="n"/>
      <c r="Z475" s="19" t="n"/>
    </row>
    <row r="476" ht="13.5" customHeight="1" s="844">
      <c r="A476" s="19" t="n"/>
      <c r="B476" s="19" t="n"/>
      <c r="C476" s="23" t="n"/>
      <c r="D476" s="23" t="n"/>
      <c r="E476" s="302" t="n"/>
      <c r="F476" s="23" t="n"/>
      <c r="G476" s="23" t="n"/>
      <c r="H476" s="23" t="n"/>
      <c r="I476" s="23" t="n"/>
      <c r="J476" s="23" t="n"/>
      <c r="K476" s="23" t="n"/>
      <c r="L476" s="19" t="n"/>
      <c r="M476" s="19" t="n"/>
      <c r="N476" s="19" t="n"/>
      <c r="O476" s="19" t="n"/>
      <c r="P476" s="19" t="n"/>
      <c r="Q476" s="19" t="n"/>
      <c r="R476" s="19" t="n"/>
      <c r="S476" s="19" t="n"/>
      <c r="T476" s="19" t="n"/>
      <c r="U476" s="19" t="n"/>
      <c r="V476" s="19" t="n"/>
      <c r="W476" s="19" t="n"/>
      <c r="X476" s="19" t="n"/>
      <c r="Y476" s="19" t="n"/>
      <c r="Z476" s="19" t="n"/>
    </row>
    <row r="477" ht="13.5" customHeight="1" s="844">
      <c r="A477" s="19" t="n"/>
      <c r="B477" s="19" t="n"/>
      <c r="C477" s="23" t="n"/>
      <c r="D477" s="23" t="n"/>
      <c r="E477" s="302" t="n"/>
      <c r="F477" s="23" t="n"/>
      <c r="G477" s="23" t="n"/>
      <c r="H477" s="23" t="n"/>
      <c r="I477" s="23" t="n"/>
      <c r="J477" s="23" t="n"/>
      <c r="K477" s="23" t="n"/>
      <c r="L477" s="19" t="n"/>
      <c r="M477" s="19" t="n"/>
      <c r="N477" s="19" t="n"/>
      <c r="O477" s="19" t="n"/>
      <c r="P477" s="19" t="n"/>
      <c r="Q477" s="19" t="n"/>
      <c r="R477" s="19" t="n"/>
      <c r="S477" s="19" t="n"/>
      <c r="T477" s="19" t="n"/>
      <c r="U477" s="19" t="n"/>
      <c r="V477" s="19" t="n"/>
      <c r="W477" s="19" t="n"/>
      <c r="X477" s="19" t="n"/>
      <c r="Y477" s="19" t="n"/>
      <c r="Z477" s="19" t="n"/>
    </row>
    <row r="478" ht="13.5" customHeight="1" s="844">
      <c r="A478" s="19" t="n"/>
      <c r="B478" s="19" t="n"/>
      <c r="C478" s="23" t="n"/>
      <c r="D478" s="23" t="n"/>
      <c r="E478" s="302" t="n"/>
      <c r="F478" s="23" t="n"/>
      <c r="G478" s="23" t="n"/>
      <c r="H478" s="23" t="n"/>
      <c r="I478" s="23" t="n"/>
      <c r="J478" s="23" t="n"/>
      <c r="K478" s="23" t="n"/>
      <c r="L478" s="19" t="n"/>
      <c r="M478" s="19" t="n"/>
      <c r="N478" s="19" t="n"/>
      <c r="O478" s="19" t="n"/>
      <c r="P478" s="19" t="n"/>
      <c r="Q478" s="19" t="n"/>
      <c r="R478" s="19" t="n"/>
      <c r="S478" s="19" t="n"/>
      <c r="T478" s="19" t="n"/>
      <c r="U478" s="19" t="n"/>
      <c r="V478" s="19" t="n"/>
      <c r="W478" s="19" t="n"/>
      <c r="X478" s="19" t="n"/>
      <c r="Y478" s="19" t="n"/>
      <c r="Z478" s="19" t="n"/>
    </row>
    <row r="479" ht="13.5" customHeight="1" s="844">
      <c r="A479" s="19" t="n"/>
      <c r="B479" s="19" t="n"/>
      <c r="C479" s="23" t="n"/>
      <c r="D479" s="23" t="n"/>
      <c r="E479" s="302" t="n"/>
      <c r="F479" s="23" t="n"/>
      <c r="G479" s="23" t="n"/>
      <c r="H479" s="23" t="n"/>
      <c r="I479" s="23" t="n"/>
      <c r="J479" s="23" t="n"/>
      <c r="K479" s="23" t="n"/>
      <c r="L479" s="19" t="n"/>
      <c r="M479" s="19" t="n"/>
      <c r="N479" s="19" t="n"/>
      <c r="O479" s="19" t="n"/>
      <c r="P479" s="19" t="n"/>
      <c r="Q479" s="19" t="n"/>
      <c r="R479" s="19" t="n"/>
      <c r="S479" s="19" t="n"/>
      <c r="T479" s="19" t="n"/>
      <c r="U479" s="19" t="n"/>
      <c r="V479" s="19" t="n"/>
      <c r="W479" s="19" t="n"/>
      <c r="X479" s="19" t="n"/>
      <c r="Y479" s="19" t="n"/>
      <c r="Z479" s="19" t="n"/>
    </row>
    <row r="480" ht="13.5" customHeight="1" s="844">
      <c r="A480" s="19" t="n"/>
      <c r="B480" s="19" t="n"/>
      <c r="C480" s="23" t="n"/>
      <c r="D480" s="23" t="n"/>
      <c r="E480" s="302" t="n"/>
      <c r="F480" s="23" t="n"/>
      <c r="G480" s="23" t="n"/>
      <c r="H480" s="23" t="n"/>
      <c r="I480" s="23" t="n"/>
      <c r="J480" s="23" t="n"/>
      <c r="K480" s="23" t="n"/>
      <c r="L480" s="19" t="n"/>
      <c r="M480" s="19" t="n"/>
      <c r="N480" s="19" t="n"/>
      <c r="O480" s="19" t="n"/>
      <c r="P480" s="19" t="n"/>
      <c r="Q480" s="19" t="n"/>
      <c r="R480" s="19" t="n"/>
      <c r="S480" s="19" t="n"/>
      <c r="T480" s="19" t="n"/>
      <c r="U480" s="19" t="n"/>
      <c r="V480" s="19" t="n"/>
      <c r="W480" s="19" t="n"/>
      <c r="X480" s="19" t="n"/>
      <c r="Y480" s="19" t="n"/>
      <c r="Z480" s="19" t="n"/>
    </row>
    <row r="481" ht="13.5" customHeight="1" s="844">
      <c r="A481" s="19" t="n"/>
      <c r="B481" s="19" t="n"/>
      <c r="C481" s="23" t="n"/>
      <c r="D481" s="23" t="n"/>
      <c r="E481" s="302" t="n"/>
      <c r="F481" s="23" t="n"/>
      <c r="G481" s="23" t="n"/>
      <c r="H481" s="23" t="n"/>
      <c r="I481" s="23" t="n"/>
      <c r="J481" s="23" t="n"/>
      <c r="K481" s="23" t="n"/>
      <c r="L481" s="19" t="n"/>
      <c r="M481" s="19" t="n"/>
      <c r="N481" s="19" t="n"/>
      <c r="O481" s="19" t="n"/>
      <c r="P481" s="19" t="n"/>
      <c r="Q481" s="19" t="n"/>
      <c r="R481" s="19" t="n"/>
      <c r="S481" s="19" t="n"/>
      <c r="T481" s="19" t="n"/>
      <c r="U481" s="19" t="n"/>
      <c r="V481" s="19" t="n"/>
      <c r="W481" s="19" t="n"/>
      <c r="X481" s="19" t="n"/>
      <c r="Y481" s="19" t="n"/>
      <c r="Z481" s="19" t="n"/>
    </row>
    <row r="482" ht="13.5" customHeight="1" s="844">
      <c r="A482" s="19" t="n"/>
      <c r="B482" s="19" t="n"/>
      <c r="C482" s="23" t="n"/>
      <c r="D482" s="23" t="n"/>
      <c r="E482" s="302" t="n"/>
      <c r="F482" s="23" t="n"/>
      <c r="G482" s="23" t="n"/>
      <c r="H482" s="23" t="n"/>
      <c r="I482" s="23" t="n"/>
      <c r="J482" s="23" t="n"/>
      <c r="K482" s="23" t="n"/>
      <c r="L482" s="19" t="n"/>
      <c r="M482" s="19" t="n"/>
      <c r="N482" s="19" t="n"/>
      <c r="O482" s="19" t="n"/>
      <c r="P482" s="19" t="n"/>
      <c r="Q482" s="19" t="n"/>
      <c r="R482" s="19" t="n"/>
      <c r="S482" s="19" t="n"/>
      <c r="T482" s="19" t="n"/>
      <c r="U482" s="19" t="n"/>
      <c r="V482" s="19" t="n"/>
      <c r="W482" s="19" t="n"/>
      <c r="X482" s="19" t="n"/>
      <c r="Y482" s="19" t="n"/>
      <c r="Z482" s="19" t="n"/>
    </row>
    <row r="483" ht="13.5" customHeight="1" s="844">
      <c r="A483" s="19" t="n"/>
      <c r="B483" s="19" t="n"/>
      <c r="C483" s="23" t="n"/>
      <c r="D483" s="23" t="n"/>
      <c r="E483" s="302" t="n"/>
      <c r="F483" s="23" t="n"/>
      <c r="G483" s="23" t="n"/>
      <c r="H483" s="23" t="n"/>
      <c r="I483" s="23" t="n"/>
      <c r="J483" s="23" t="n"/>
      <c r="K483" s="23" t="n"/>
      <c r="L483" s="19" t="n"/>
      <c r="M483" s="19" t="n"/>
      <c r="N483" s="19" t="n"/>
      <c r="O483" s="19" t="n"/>
      <c r="P483" s="19" t="n"/>
      <c r="Q483" s="19" t="n"/>
      <c r="R483" s="19" t="n"/>
      <c r="S483" s="19" t="n"/>
      <c r="T483" s="19" t="n"/>
      <c r="U483" s="19" t="n"/>
      <c r="V483" s="19" t="n"/>
      <c r="W483" s="19" t="n"/>
      <c r="X483" s="19" t="n"/>
      <c r="Y483" s="19" t="n"/>
      <c r="Z483" s="19" t="n"/>
    </row>
    <row r="484" ht="13.5" customHeight="1" s="844">
      <c r="A484" s="19" t="n"/>
      <c r="B484" s="19" t="n"/>
      <c r="C484" s="23" t="n"/>
      <c r="D484" s="23" t="n"/>
      <c r="E484" s="302" t="n"/>
      <c r="F484" s="23" t="n"/>
      <c r="G484" s="23" t="n"/>
      <c r="H484" s="23" t="n"/>
      <c r="I484" s="23" t="n"/>
      <c r="J484" s="23" t="n"/>
      <c r="K484" s="23" t="n"/>
      <c r="L484" s="19" t="n"/>
      <c r="M484" s="19" t="n"/>
      <c r="N484" s="19" t="n"/>
      <c r="O484" s="19" t="n"/>
      <c r="P484" s="19" t="n"/>
      <c r="Q484" s="19" t="n"/>
      <c r="R484" s="19" t="n"/>
      <c r="S484" s="19" t="n"/>
      <c r="T484" s="19" t="n"/>
      <c r="U484" s="19" t="n"/>
      <c r="V484" s="19" t="n"/>
      <c r="W484" s="19" t="n"/>
      <c r="X484" s="19" t="n"/>
      <c r="Y484" s="19" t="n"/>
      <c r="Z484" s="19" t="n"/>
    </row>
    <row r="485" ht="13.5" customHeight="1" s="844">
      <c r="A485" s="19" t="n"/>
      <c r="B485" s="19" t="n"/>
      <c r="C485" s="23" t="n"/>
      <c r="D485" s="23" t="n"/>
      <c r="E485" s="302" t="n"/>
      <c r="F485" s="23" t="n"/>
      <c r="G485" s="23" t="n"/>
      <c r="H485" s="23" t="n"/>
      <c r="I485" s="23" t="n"/>
      <c r="J485" s="23" t="n"/>
      <c r="K485" s="23" t="n"/>
      <c r="L485" s="19" t="n"/>
      <c r="M485" s="19" t="n"/>
      <c r="N485" s="19" t="n"/>
      <c r="O485" s="19" t="n"/>
      <c r="P485" s="19" t="n"/>
      <c r="Q485" s="19" t="n"/>
      <c r="R485" s="19" t="n"/>
      <c r="S485" s="19" t="n"/>
      <c r="T485" s="19" t="n"/>
      <c r="U485" s="19" t="n"/>
      <c r="V485" s="19" t="n"/>
      <c r="W485" s="19" t="n"/>
      <c r="X485" s="19" t="n"/>
      <c r="Y485" s="19" t="n"/>
      <c r="Z485" s="19" t="n"/>
    </row>
    <row r="486" ht="13.5" customHeight="1" s="844">
      <c r="A486" s="19" t="n"/>
      <c r="B486" s="19" t="n"/>
      <c r="C486" s="23" t="n"/>
      <c r="D486" s="23" t="n"/>
      <c r="E486" s="302" t="n"/>
      <c r="F486" s="23" t="n"/>
      <c r="G486" s="23" t="n"/>
      <c r="H486" s="23" t="n"/>
      <c r="I486" s="23" t="n"/>
      <c r="J486" s="23" t="n"/>
      <c r="K486" s="23" t="n"/>
      <c r="L486" s="19" t="n"/>
      <c r="M486" s="19" t="n"/>
      <c r="N486" s="19" t="n"/>
      <c r="O486" s="19" t="n"/>
      <c r="P486" s="19" t="n"/>
      <c r="Q486" s="19" t="n"/>
      <c r="R486" s="19" t="n"/>
      <c r="S486" s="19" t="n"/>
      <c r="T486" s="19" t="n"/>
      <c r="U486" s="19" t="n"/>
      <c r="V486" s="19" t="n"/>
      <c r="W486" s="19" t="n"/>
      <c r="X486" s="19" t="n"/>
      <c r="Y486" s="19" t="n"/>
      <c r="Z486" s="19" t="n"/>
    </row>
    <row r="487" ht="13.5" customHeight="1" s="844">
      <c r="A487" s="19" t="n"/>
      <c r="B487" s="19" t="n"/>
      <c r="C487" s="23" t="n"/>
      <c r="D487" s="23" t="n"/>
      <c r="E487" s="302" t="n"/>
      <c r="F487" s="23" t="n"/>
      <c r="G487" s="23" t="n"/>
      <c r="H487" s="23" t="n"/>
      <c r="I487" s="23" t="n"/>
      <c r="J487" s="23" t="n"/>
      <c r="K487" s="23" t="n"/>
      <c r="L487" s="19" t="n"/>
      <c r="M487" s="19" t="n"/>
      <c r="N487" s="19" t="n"/>
      <c r="O487" s="19" t="n"/>
      <c r="P487" s="19" t="n"/>
      <c r="Q487" s="19" t="n"/>
      <c r="R487" s="19" t="n"/>
      <c r="S487" s="19" t="n"/>
      <c r="T487" s="19" t="n"/>
      <c r="U487" s="19" t="n"/>
      <c r="V487" s="19" t="n"/>
      <c r="W487" s="19" t="n"/>
      <c r="X487" s="19" t="n"/>
      <c r="Y487" s="19" t="n"/>
      <c r="Z487" s="19" t="n"/>
    </row>
    <row r="488" ht="13.5" customHeight="1" s="844">
      <c r="A488" s="19" t="n"/>
      <c r="B488" s="19" t="n"/>
      <c r="C488" s="23" t="n"/>
      <c r="D488" s="23" t="n"/>
      <c r="E488" s="302" t="n"/>
      <c r="F488" s="23" t="n"/>
      <c r="G488" s="23" t="n"/>
      <c r="H488" s="23" t="n"/>
      <c r="I488" s="23" t="n"/>
      <c r="J488" s="23" t="n"/>
      <c r="K488" s="23" t="n"/>
      <c r="L488" s="19" t="n"/>
      <c r="M488" s="19" t="n"/>
      <c r="N488" s="19" t="n"/>
      <c r="O488" s="19" t="n"/>
      <c r="P488" s="19" t="n"/>
      <c r="Q488" s="19" t="n"/>
      <c r="R488" s="19" t="n"/>
      <c r="S488" s="19" t="n"/>
      <c r="T488" s="19" t="n"/>
      <c r="U488" s="19" t="n"/>
      <c r="V488" s="19" t="n"/>
      <c r="W488" s="19" t="n"/>
      <c r="X488" s="19" t="n"/>
      <c r="Y488" s="19" t="n"/>
      <c r="Z488" s="19" t="n"/>
    </row>
    <row r="489" ht="13.5" customHeight="1" s="844">
      <c r="A489" s="19" t="n"/>
      <c r="B489" s="19" t="n"/>
      <c r="C489" s="23" t="n"/>
      <c r="D489" s="23" t="n"/>
      <c r="E489" s="302" t="n"/>
      <c r="F489" s="23" t="n"/>
      <c r="G489" s="23" t="n"/>
      <c r="H489" s="23" t="n"/>
      <c r="I489" s="23" t="n"/>
      <c r="J489" s="23" t="n"/>
      <c r="K489" s="23" t="n"/>
      <c r="L489" s="19" t="n"/>
      <c r="M489" s="19" t="n"/>
      <c r="N489" s="19" t="n"/>
      <c r="O489" s="19" t="n"/>
      <c r="P489" s="19" t="n"/>
      <c r="Q489" s="19" t="n"/>
      <c r="R489" s="19" t="n"/>
      <c r="S489" s="19" t="n"/>
      <c r="T489" s="19" t="n"/>
      <c r="U489" s="19" t="n"/>
      <c r="V489" s="19" t="n"/>
      <c r="W489" s="19" t="n"/>
      <c r="X489" s="19" t="n"/>
      <c r="Y489" s="19" t="n"/>
      <c r="Z489" s="19" t="n"/>
    </row>
    <row r="490" ht="13.5" customHeight="1" s="844">
      <c r="A490" s="19" t="n"/>
      <c r="B490" s="19" t="n"/>
      <c r="C490" s="23" t="n"/>
      <c r="D490" s="23" t="n"/>
      <c r="E490" s="302" t="n"/>
      <c r="F490" s="23" t="n"/>
      <c r="G490" s="23" t="n"/>
      <c r="H490" s="23" t="n"/>
      <c r="I490" s="23" t="n"/>
      <c r="J490" s="23" t="n"/>
      <c r="K490" s="23" t="n"/>
      <c r="L490" s="19" t="n"/>
      <c r="M490" s="19" t="n"/>
      <c r="N490" s="19" t="n"/>
      <c r="O490" s="19" t="n"/>
      <c r="P490" s="19" t="n"/>
      <c r="Q490" s="19" t="n"/>
      <c r="R490" s="19" t="n"/>
      <c r="S490" s="19" t="n"/>
      <c r="T490" s="19" t="n"/>
      <c r="U490" s="19" t="n"/>
      <c r="V490" s="19" t="n"/>
      <c r="W490" s="19" t="n"/>
      <c r="X490" s="19" t="n"/>
      <c r="Y490" s="19" t="n"/>
      <c r="Z490" s="19" t="n"/>
    </row>
    <row r="491" ht="13.5" customHeight="1" s="844">
      <c r="A491" s="19" t="n"/>
      <c r="B491" s="19" t="n"/>
      <c r="C491" s="23" t="n"/>
      <c r="D491" s="23" t="n"/>
      <c r="E491" s="302" t="n"/>
      <c r="F491" s="23" t="n"/>
      <c r="G491" s="23" t="n"/>
      <c r="H491" s="23" t="n"/>
      <c r="I491" s="23" t="n"/>
      <c r="J491" s="23" t="n"/>
      <c r="K491" s="23" t="n"/>
      <c r="L491" s="19" t="n"/>
      <c r="M491" s="19" t="n"/>
      <c r="N491" s="19" t="n"/>
      <c r="O491" s="19" t="n"/>
      <c r="P491" s="19" t="n"/>
      <c r="Q491" s="19" t="n"/>
      <c r="R491" s="19" t="n"/>
      <c r="S491" s="19" t="n"/>
      <c r="T491" s="19" t="n"/>
      <c r="U491" s="19" t="n"/>
      <c r="V491" s="19" t="n"/>
      <c r="W491" s="19" t="n"/>
      <c r="X491" s="19" t="n"/>
      <c r="Y491" s="19" t="n"/>
      <c r="Z491" s="19" t="n"/>
    </row>
    <row r="492" ht="13.5" customHeight="1" s="844">
      <c r="A492" s="19" t="n"/>
      <c r="B492" s="19" t="n"/>
      <c r="C492" s="23" t="n"/>
      <c r="D492" s="23" t="n"/>
      <c r="E492" s="302" t="n"/>
      <c r="F492" s="23" t="n"/>
      <c r="G492" s="23" t="n"/>
      <c r="H492" s="23" t="n"/>
      <c r="I492" s="23" t="n"/>
      <c r="J492" s="23" t="n"/>
      <c r="K492" s="23" t="n"/>
      <c r="L492" s="19" t="n"/>
      <c r="M492" s="19" t="n"/>
      <c r="N492" s="19" t="n"/>
      <c r="O492" s="19" t="n"/>
      <c r="P492" s="19" t="n"/>
      <c r="Q492" s="19" t="n"/>
      <c r="R492" s="19" t="n"/>
      <c r="S492" s="19" t="n"/>
      <c r="T492" s="19" t="n"/>
      <c r="U492" s="19" t="n"/>
      <c r="V492" s="19" t="n"/>
      <c r="W492" s="19" t="n"/>
      <c r="X492" s="19" t="n"/>
      <c r="Y492" s="19" t="n"/>
      <c r="Z492" s="19" t="n"/>
    </row>
    <row r="493" ht="13.5" customHeight="1" s="844">
      <c r="A493" s="19" t="n"/>
      <c r="B493" s="19" t="n"/>
      <c r="C493" s="23" t="n"/>
      <c r="D493" s="23" t="n"/>
      <c r="E493" s="302" t="n"/>
      <c r="F493" s="23" t="n"/>
      <c r="G493" s="23" t="n"/>
      <c r="H493" s="23" t="n"/>
      <c r="I493" s="23" t="n"/>
      <c r="J493" s="23" t="n"/>
      <c r="K493" s="23" t="n"/>
      <c r="L493" s="19" t="n"/>
      <c r="M493" s="19" t="n"/>
      <c r="N493" s="19" t="n"/>
      <c r="O493" s="19" t="n"/>
      <c r="P493" s="19" t="n"/>
      <c r="Q493" s="19" t="n"/>
      <c r="R493" s="19" t="n"/>
      <c r="S493" s="19" t="n"/>
      <c r="T493" s="19" t="n"/>
      <c r="U493" s="19" t="n"/>
      <c r="V493" s="19" t="n"/>
      <c r="W493" s="19" t="n"/>
      <c r="X493" s="19" t="n"/>
      <c r="Y493" s="19" t="n"/>
      <c r="Z493" s="19" t="n"/>
    </row>
    <row r="494" ht="13.5" customHeight="1" s="844">
      <c r="A494" s="19" t="n"/>
      <c r="B494" s="19" t="n"/>
      <c r="C494" s="23" t="n"/>
      <c r="D494" s="23" t="n"/>
      <c r="E494" s="302" t="n"/>
      <c r="F494" s="23" t="n"/>
      <c r="G494" s="23" t="n"/>
      <c r="H494" s="23" t="n"/>
      <c r="I494" s="23" t="n"/>
      <c r="J494" s="23" t="n"/>
      <c r="K494" s="23" t="n"/>
      <c r="L494" s="19" t="n"/>
      <c r="M494" s="19" t="n"/>
      <c r="N494" s="19" t="n"/>
      <c r="O494" s="19" t="n"/>
      <c r="P494" s="19" t="n"/>
      <c r="Q494" s="19" t="n"/>
      <c r="R494" s="19" t="n"/>
      <c r="S494" s="19" t="n"/>
      <c r="T494" s="19" t="n"/>
      <c r="U494" s="19" t="n"/>
      <c r="V494" s="19" t="n"/>
      <c r="W494" s="19" t="n"/>
      <c r="X494" s="19" t="n"/>
      <c r="Y494" s="19" t="n"/>
      <c r="Z494" s="19" t="n"/>
    </row>
    <row r="495" ht="13.5" customHeight="1" s="844">
      <c r="A495" s="19" t="n"/>
      <c r="B495" s="19" t="n"/>
      <c r="C495" s="23" t="n"/>
      <c r="D495" s="23" t="n"/>
      <c r="E495" s="302" t="n"/>
      <c r="F495" s="23" t="n"/>
      <c r="G495" s="23" t="n"/>
      <c r="H495" s="23" t="n"/>
      <c r="I495" s="23" t="n"/>
      <c r="J495" s="23" t="n"/>
      <c r="K495" s="23" t="n"/>
      <c r="L495" s="19" t="n"/>
      <c r="M495" s="19" t="n"/>
      <c r="N495" s="19" t="n"/>
      <c r="O495" s="19" t="n"/>
      <c r="P495" s="19" t="n"/>
      <c r="Q495" s="19" t="n"/>
      <c r="R495" s="19" t="n"/>
      <c r="S495" s="19" t="n"/>
      <c r="T495" s="19" t="n"/>
      <c r="U495" s="19" t="n"/>
      <c r="V495" s="19" t="n"/>
      <c r="W495" s="19" t="n"/>
      <c r="X495" s="19" t="n"/>
      <c r="Y495" s="19" t="n"/>
      <c r="Z495" s="19" t="n"/>
    </row>
    <row r="496" ht="13.5" customHeight="1" s="844">
      <c r="A496" s="19" t="n"/>
      <c r="B496" s="19" t="n"/>
      <c r="C496" s="23" t="n"/>
      <c r="D496" s="23" t="n"/>
      <c r="E496" s="302" t="n"/>
      <c r="F496" s="23" t="n"/>
      <c r="G496" s="23" t="n"/>
      <c r="H496" s="23" t="n"/>
      <c r="I496" s="23" t="n"/>
      <c r="J496" s="23" t="n"/>
      <c r="K496" s="23" t="n"/>
      <c r="L496" s="19" t="n"/>
      <c r="M496" s="19" t="n"/>
      <c r="N496" s="19" t="n"/>
      <c r="O496" s="19" t="n"/>
      <c r="P496" s="19" t="n"/>
      <c r="Q496" s="19" t="n"/>
      <c r="R496" s="19" t="n"/>
      <c r="S496" s="19" t="n"/>
      <c r="T496" s="19" t="n"/>
      <c r="U496" s="19" t="n"/>
      <c r="V496" s="19" t="n"/>
      <c r="W496" s="19" t="n"/>
      <c r="X496" s="19" t="n"/>
      <c r="Y496" s="19" t="n"/>
      <c r="Z496" s="19" t="n"/>
    </row>
    <row r="497" ht="13.5" customHeight="1" s="844">
      <c r="A497" s="19" t="n"/>
      <c r="B497" s="19" t="n"/>
      <c r="C497" s="23" t="n"/>
      <c r="D497" s="23" t="n"/>
      <c r="E497" s="302" t="n"/>
      <c r="F497" s="23" t="n"/>
      <c r="G497" s="23" t="n"/>
      <c r="H497" s="23" t="n"/>
      <c r="I497" s="23" t="n"/>
      <c r="J497" s="23" t="n"/>
      <c r="K497" s="23" t="n"/>
      <c r="L497" s="19" t="n"/>
      <c r="M497" s="19" t="n"/>
      <c r="N497" s="19" t="n"/>
      <c r="O497" s="19" t="n"/>
      <c r="P497" s="19" t="n"/>
      <c r="Q497" s="19" t="n"/>
      <c r="R497" s="19" t="n"/>
      <c r="S497" s="19" t="n"/>
      <c r="T497" s="19" t="n"/>
      <c r="U497" s="19" t="n"/>
      <c r="V497" s="19" t="n"/>
      <c r="W497" s="19" t="n"/>
      <c r="X497" s="19" t="n"/>
      <c r="Y497" s="19" t="n"/>
      <c r="Z497" s="19" t="n"/>
    </row>
    <row r="498" ht="13.5" customHeight="1" s="844">
      <c r="A498" s="19" t="n"/>
      <c r="B498" s="19" t="n"/>
      <c r="C498" s="23" t="n"/>
      <c r="D498" s="23" t="n"/>
      <c r="E498" s="302" t="n"/>
      <c r="F498" s="23" t="n"/>
      <c r="G498" s="23" t="n"/>
      <c r="H498" s="23" t="n"/>
      <c r="I498" s="23" t="n"/>
      <c r="J498" s="23" t="n"/>
      <c r="K498" s="23" t="n"/>
      <c r="L498" s="19" t="n"/>
      <c r="M498" s="19" t="n"/>
      <c r="N498" s="19" t="n"/>
      <c r="O498" s="19" t="n"/>
      <c r="P498" s="19" t="n"/>
      <c r="Q498" s="19" t="n"/>
      <c r="R498" s="19" t="n"/>
      <c r="S498" s="19" t="n"/>
      <c r="T498" s="19" t="n"/>
      <c r="U498" s="19" t="n"/>
      <c r="V498" s="19" t="n"/>
      <c r="W498" s="19" t="n"/>
      <c r="X498" s="19" t="n"/>
      <c r="Y498" s="19" t="n"/>
      <c r="Z498" s="19" t="n"/>
    </row>
    <row r="499" ht="13.5" customHeight="1" s="844">
      <c r="A499" s="19" t="n"/>
      <c r="B499" s="19" t="n"/>
      <c r="C499" s="23" t="n"/>
      <c r="D499" s="23" t="n"/>
      <c r="E499" s="302" t="n"/>
      <c r="F499" s="23" t="n"/>
      <c r="G499" s="23" t="n"/>
      <c r="H499" s="23" t="n"/>
      <c r="I499" s="23" t="n"/>
      <c r="J499" s="23" t="n"/>
      <c r="K499" s="23" t="n"/>
      <c r="L499" s="19" t="n"/>
      <c r="M499" s="19" t="n"/>
      <c r="N499" s="19" t="n"/>
      <c r="O499" s="19" t="n"/>
      <c r="P499" s="19" t="n"/>
      <c r="Q499" s="19" t="n"/>
      <c r="R499" s="19" t="n"/>
      <c r="S499" s="19" t="n"/>
      <c r="T499" s="19" t="n"/>
      <c r="U499" s="19" t="n"/>
      <c r="V499" s="19" t="n"/>
      <c r="W499" s="19" t="n"/>
      <c r="X499" s="19" t="n"/>
      <c r="Y499" s="19" t="n"/>
      <c r="Z499" s="19" t="n"/>
    </row>
    <row r="500" ht="13.5" customHeight="1" s="844">
      <c r="A500" s="19" t="n"/>
      <c r="B500" s="19" t="n"/>
      <c r="C500" s="23" t="n"/>
      <c r="D500" s="23" t="n"/>
      <c r="E500" s="302" t="n"/>
      <c r="F500" s="23" t="n"/>
      <c r="G500" s="23" t="n"/>
      <c r="H500" s="23" t="n"/>
      <c r="I500" s="23" t="n"/>
      <c r="J500" s="23" t="n"/>
      <c r="K500" s="23" t="n"/>
      <c r="L500" s="19" t="n"/>
      <c r="M500" s="19" t="n"/>
      <c r="N500" s="19" t="n"/>
      <c r="O500" s="19" t="n"/>
      <c r="P500" s="19" t="n"/>
      <c r="Q500" s="19" t="n"/>
      <c r="R500" s="19" t="n"/>
      <c r="S500" s="19" t="n"/>
      <c r="T500" s="19" t="n"/>
      <c r="U500" s="19" t="n"/>
      <c r="V500" s="19" t="n"/>
      <c r="W500" s="19" t="n"/>
      <c r="X500" s="19" t="n"/>
      <c r="Y500" s="19" t="n"/>
      <c r="Z500" s="19" t="n"/>
    </row>
    <row r="501" ht="13.5" customHeight="1" s="844">
      <c r="A501" s="19" t="n"/>
      <c r="B501" s="19" t="n"/>
      <c r="C501" s="23" t="n"/>
      <c r="D501" s="23" t="n"/>
      <c r="E501" s="302" t="n"/>
      <c r="F501" s="23" t="n"/>
      <c r="G501" s="23" t="n"/>
      <c r="H501" s="23" t="n"/>
      <c r="I501" s="23" t="n"/>
      <c r="J501" s="23" t="n"/>
      <c r="K501" s="23" t="n"/>
      <c r="L501" s="19" t="n"/>
      <c r="M501" s="19" t="n"/>
      <c r="N501" s="19" t="n"/>
      <c r="O501" s="19" t="n"/>
      <c r="P501" s="19" t="n"/>
      <c r="Q501" s="19" t="n"/>
      <c r="R501" s="19" t="n"/>
      <c r="S501" s="19" t="n"/>
      <c r="T501" s="19" t="n"/>
      <c r="U501" s="19" t="n"/>
      <c r="V501" s="19" t="n"/>
      <c r="W501" s="19" t="n"/>
      <c r="X501" s="19" t="n"/>
      <c r="Y501" s="19" t="n"/>
      <c r="Z501" s="19" t="n"/>
    </row>
    <row r="502" ht="13.5" customHeight="1" s="844">
      <c r="A502" s="19" t="n"/>
      <c r="B502" s="19" t="n"/>
      <c r="C502" s="23" t="n"/>
      <c r="D502" s="23" t="n"/>
      <c r="E502" s="302" t="n"/>
      <c r="F502" s="23" t="n"/>
      <c r="G502" s="23" t="n"/>
      <c r="H502" s="23" t="n"/>
      <c r="I502" s="23" t="n"/>
      <c r="J502" s="23" t="n"/>
      <c r="K502" s="23" t="n"/>
      <c r="L502" s="19" t="n"/>
      <c r="M502" s="19" t="n"/>
      <c r="N502" s="19" t="n"/>
      <c r="O502" s="19" t="n"/>
      <c r="P502" s="19" t="n"/>
      <c r="Q502" s="19" t="n"/>
      <c r="R502" s="19" t="n"/>
      <c r="S502" s="19" t="n"/>
      <c r="T502" s="19" t="n"/>
      <c r="U502" s="19" t="n"/>
      <c r="V502" s="19" t="n"/>
      <c r="W502" s="19" t="n"/>
      <c r="X502" s="19" t="n"/>
      <c r="Y502" s="19" t="n"/>
      <c r="Z502" s="19" t="n"/>
    </row>
    <row r="503" ht="13.5" customHeight="1" s="844">
      <c r="A503" s="19" t="n"/>
      <c r="B503" s="19" t="n"/>
      <c r="C503" s="23" t="n"/>
      <c r="D503" s="23" t="n"/>
      <c r="E503" s="302" t="n"/>
      <c r="F503" s="23" t="n"/>
      <c r="G503" s="23" t="n"/>
      <c r="H503" s="23" t="n"/>
      <c r="I503" s="23" t="n"/>
      <c r="J503" s="23" t="n"/>
      <c r="K503" s="23" t="n"/>
      <c r="L503" s="19" t="n"/>
      <c r="M503" s="19" t="n"/>
      <c r="N503" s="19" t="n"/>
      <c r="O503" s="19" t="n"/>
      <c r="P503" s="19" t="n"/>
      <c r="Q503" s="19" t="n"/>
      <c r="R503" s="19" t="n"/>
      <c r="S503" s="19" t="n"/>
      <c r="T503" s="19" t="n"/>
      <c r="U503" s="19" t="n"/>
      <c r="V503" s="19" t="n"/>
      <c r="W503" s="19" t="n"/>
      <c r="X503" s="19" t="n"/>
      <c r="Y503" s="19" t="n"/>
      <c r="Z503" s="19" t="n"/>
    </row>
    <row r="504" ht="13.5" customHeight="1" s="844">
      <c r="A504" s="19" t="n"/>
      <c r="B504" s="19" t="n"/>
      <c r="C504" s="23" t="n"/>
      <c r="D504" s="23" t="n"/>
      <c r="E504" s="302" t="n"/>
      <c r="F504" s="23" t="n"/>
      <c r="G504" s="23" t="n"/>
      <c r="H504" s="23" t="n"/>
      <c r="I504" s="23" t="n"/>
      <c r="J504" s="23" t="n"/>
      <c r="K504" s="23" t="n"/>
      <c r="L504" s="19" t="n"/>
      <c r="M504" s="19" t="n"/>
      <c r="N504" s="19" t="n"/>
      <c r="O504" s="19" t="n"/>
      <c r="P504" s="19" t="n"/>
      <c r="Q504" s="19" t="n"/>
      <c r="R504" s="19" t="n"/>
      <c r="S504" s="19" t="n"/>
      <c r="T504" s="19" t="n"/>
      <c r="U504" s="19" t="n"/>
      <c r="V504" s="19" t="n"/>
      <c r="W504" s="19" t="n"/>
      <c r="X504" s="19" t="n"/>
      <c r="Y504" s="19" t="n"/>
      <c r="Z504" s="19" t="n"/>
    </row>
    <row r="505" ht="13.5" customHeight="1" s="844">
      <c r="A505" s="19" t="n"/>
      <c r="B505" s="19" t="n"/>
      <c r="C505" s="23" t="n"/>
      <c r="D505" s="23" t="n"/>
      <c r="E505" s="302" t="n"/>
      <c r="F505" s="23" t="n"/>
      <c r="G505" s="23" t="n"/>
      <c r="H505" s="23" t="n"/>
      <c r="I505" s="23" t="n"/>
      <c r="J505" s="23" t="n"/>
      <c r="K505" s="23" t="n"/>
      <c r="L505" s="19" t="n"/>
      <c r="M505" s="19" t="n"/>
      <c r="N505" s="19" t="n"/>
      <c r="O505" s="19" t="n"/>
      <c r="P505" s="19" t="n"/>
      <c r="Q505" s="19" t="n"/>
      <c r="R505" s="19" t="n"/>
      <c r="S505" s="19" t="n"/>
      <c r="T505" s="19" t="n"/>
      <c r="U505" s="19" t="n"/>
      <c r="V505" s="19" t="n"/>
      <c r="W505" s="19" t="n"/>
      <c r="X505" s="19" t="n"/>
      <c r="Y505" s="19" t="n"/>
      <c r="Z505" s="19" t="n"/>
    </row>
    <row r="506" ht="13.5" customHeight="1" s="844">
      <c r="A506" s="19" t="n"/>
      <c r="B506" s="19" t="n"/>
      <c r="C506" s="23" t="n"/>
      <c r="D506" s="23" t="n"/>
      <c r="E506" s="302" t="n"/>
      <c r="F506" s="23" t="n"/>
      <c r="G506" s="23" t="n"/>
      <c r="H506" s="23" t="n"/>
      <c r="I506" s="23" t="n"/>
      <c r="J506" s="23" t="n"/>
      <c r="K506" s="23" t="n"/>
      <c r="L506" s="19" t="n"/>
      <c r="M506" s="19" t="n"/>
      <c r="N506" s="19" t="n"/>
      <c r="O506" s="19" t="n"/>
      <c r="P506" s="19" t="n"/>
      <c r="Q506" s="19" t="n"/>
      <c r="R506" s="19" t="n"/>
      <c r="S506" s="19" t="n"/>
      <c r="T506" s="19" t="n"/>
      <c r="U506" s="19" t="n"/>
      <c r="V506" s="19" t="n"/>
      <c r="W506" s="19" t="n"/>
      <c r="X506" s="19" t="n"/>
      <c r="Y506" s="19" t="n"/>
      <c r="Z506" s="19" t="n"/>
    </row>
    <row r="507" ht="13.5" customHeight="1" s="844">
      <c r="A507" s="19" t="n"/>
      <c r="B507" s="19" t="n"/>
      <c r="C507" s="23" t="n"/>
      <c r="D507" s="23" t="n"/>
      <c r="E507" s="302" t="n"/>
      <c r="F507" s="23" t="n"/>
      <c r="G507" s="23" t="n"/>
      <c r="H507" s="23" t="n"/>
      <c r="I507" s="23" t="n"/>
      <c r="J507" s="23" t="n"/>
      <c r="K507" s="23" t="n"/>
      <c r="L507" s="19" t="n"/>
      <c r="M507" s="19" t="n"/>
      <c r="N507" s="19" t="n"/>
      <c r="O507" s="19" t="n"/>
      <c r="P507" s="19" t="n"/>
      <c r="Q507" s="19" t="n"/>
      <c r="R507" s="19" t="n"/>
      <c r="S507" s="19" t="n"/>
      <c r="T507" s="19" t="n"/>
      <c r="U507" s="19" t="n"/>
      <c r="V507" s="19" t="n"/>
      <c r="W507" s="19" t="n"/>
      <c r="X507" s="19" t="n"/>
      <c r="Y507" s="19" t="n"/>
      <c r="Z507" s="19" t="n"/>
    </row>
    <row r="508" ht="13.5" customHeight="1" s="844">
      <c r="A508" s="19" t="n"/>
      <c r="B508" s="19" t="n"/>
      <c r="C508" s="23" t="n"/>
      <c r="D508" s="23" t="n"/>
      <c r="E508" s="302" t="n"/>
      <c r="F508" s="23" t="n"/>
      <c r="G508" s="23" t="n"/>
      <c r="H508" s="23" t="n"/>
      <c r="I508" s="23" t="n"/>
      <c r="J508" s="23" t="n"/>
      <c r="K508" s="23" t="n"/>
      <c r="L508" s="19" t="n"/>
      <c r="M508" s="19" t="n"/>
      <c r="N508" s="19" t="n"/>
      <c r="O508" s="19" t="n"/>
      <c r="P508" s="19" t="n"/>
      <c r="Q508" s="19" t="n"/>
      <c r="R508" s="19" t="n"/>
      <c r="S508" s="19" t="n"/>
      <c r="T508" s="19" t="n"/>
      <c r="U508" s="19" t="n"/>
      <c r="V508" s="19" t="n"/>
      <c r="W508" s="19" t="n"/>
      <c r="X508" s="19" t="n"/>
      <c r="Y508" s="19" t="n"/>
      <c r="Z508" s="19" t="n"/>
    </row>
    <row r="509" ht="13.5" customHeight="1" s="844">
      <c r="A509" s="19" t="n"/>
      <c r="B509" s="19" t="n"/>
      <c r="C509" s="23" t="n"/>
      <c r="D509" s="23" t="n"/>
      <c r="E509" s="302" t="n"/>
      <c r="F509" s="23" t="n"/>
      <c r="G509" s="23" t="n"/>
      <c r="H509" s="23" t="n"/>
      <c r="I509" s="23" t="n"/>
      <c r="J509" s="23" t="n"/>
      <c r="K509" s="23" t="n"/>
      <c r="L509" s="19" t="n"/>
      <c r="M509" s="19" t="n"/>
      <c r="N509" s="19" t="n"/>
      <c r="O509" s="19" t="n"/>
      <c r="P509" s="19" t="n"/>
      <c r="Q509" s="19" t="n"/>
      <c r="R509" s="19" t="n"/>
      <c r="S509" s="19" t="n"/>
      <c r="T509" s="19" t="n"/>
      <c r="U509" s="19" t="n"/>
      <c r="V509" s="19" t="n"/>
      <c r="W509" s="19" t="n"/>
      <c r="X509" s="19" t="n"/>
      <c r="Y509" s="19" t="n"/>
      <c r="Z509" s="19" t="n"/>
    </row>
    <row r="510" ht="13.5" customHeight="1" s="844">
      <c r="A510" s="19" t="n"/>
      <c r="B510" s="19" t="n"/>
      <c r="C510" s="23" t="n"/>
      <c r="D510" s="23" t="n"/>
      <c r="E510" s="302" t="n"/>
      <c r="F510" s="23" t="n"/>
      <c r="G510" s="23" t="n"/>
      <c r="H510" s="23" t="n"/>
      <c r="I510" s="23" t="n"/>
      <c r="J510" s="23" t="n"/>
      <c r="K510" s="23" t="n"/>
      <c r="L510" s="19" t="n"/>
      <c r="M510" s="19" t="n"/>
      <c r="N510" s="19" t="n"/>
      <c r="O510" s="19" t="n"/>
      <c r="P510" s="19" t="n"/>
      <c r="Q510" s="19" t="n"/>
      <c r="R510" s="19" t="n"/>
      <c r="S510" s="19" t="n"/>
      <c r="T510" s="19" t="n"/>
      <c r="U510" s="19" t="n"/>
      <c r="V510" s="19" t="n"/>
      <c r="W510" s="19" t="n"/>
      <c r="X510" s="19" t="n"/>
      <c r="Y510" s="19" t="n"/>
      <c r="Z510" s="19" t="n"/>
    </row>
    <row r="511" ht="13.5" customHeight="1" s="844">
      <c r="A511" s="19" t="n"/>
      <c r="B511" s="19" t="n"/>
      <c r="C511" s="23" t="n"/>
      <c r="D511" s="23" t="n"/>
      <c r="E511" s="302" t="n"/>
      <c r="F511" s="23" t="n"/>
      <c r="G511" s="23" t="n"/>
      <c r="H511" s="23" t="n"/>
      <c r="I511" s="23" t="n"/>
      <c r="J511" s="23" t="n"/>
      <c r="K511" s="23" t="n"/>
      <c r="L511" s="19" t="n"/>
      <c r="M511" s="19" t="n"/>
      <c r="N511" s="19" t="n"/>
      <c r="O511" s="19" t="n"/>
      <c r="P511" s="19" t="n"/>
      <c r="Q511" s="19" t="n"/>
      <c r="R511" s="19" t="n"/>
      <c r="S511" s="19" t="n"/>
      <c r="T511" s="19" t="n"/>
      <c r="U511" s="19" t="n"/>
      <c r="V511" s="19" t="n"/>
      <c r="W511" s="19" t="n"/>
      <c r="X511" s="19" t="n"/>
      <c r="Y511" s="19" t="n"/>
      <c r="Z511" s="19" t="n"/>
    </row>
    <row r="512" ht="13.5" customHeight="1" s="844">
      <c r="A512" s="19" t="n"/>
      <c r="B512" s="19" t="n"/>
      <c r="C512" s="23" t="n"/>
      <c r="D512" s="23" t="n"/>
      <c r="E512" s="302" t="n"/>
      <c r="F512" s="23" t="n"/>
      <c r="G512" s="23" t="n"/>
      <c r="H512" s="23" t="n"/>
      <c r="I512" s="23" t="n"/>
      <c r="J512" s="23" t="n"/>
      <c r="K512" s="23" t="n"/>
      <c r="L512" s="19" t="n"/>
      <c r="M512" s="19" t="n"/>
      <c r="N512" s="19" t="n"/>
      <c r="O512" s="19" t="n"/>
      <c r="P512" s="19" t="n"/>
      <c r="Q512" s="19" t="n"/>
      <c r="R512" s="19" t="n"/>
      <c r="S512" s="19" t="n"/>
      <c r="T512" s="19" t="n"/>
      <c r="U512" s="19" t="n"/>
      <c r="V512" s="19" t="n"/>
      <c r="W512" s="19" t="n"/>
      <c r="X512" s="19" t="n"/>
      <c r="Y512" s="19" t="n"/>
      <c r="Z512" s="19" t="n"/>
    </row>
    <row r="513" ht="13.5" customHeight="1" s="844">
      <c r="A513" s="19" t="n"/>
      <c r="B513" s="19" t="n"/>
      <c r="C513" s="23" t="n"/>
      <c r="D513" s="23" t="n"/>
      <c r="E513" s="302" t="n"/>
      <c r="F513" s="23" t="n"/>
      <c r="G513" s="23" t="n"/>
      <c r="H513" s="23" t="n"/>
      <c r="I513" s="23" t="n"/>
      <c r="J513" s="23" t="n"/>
      <c r="K513" s="23" t="n"/>
      <c r="L513" s="19" t="n"/>
      <c r="M513" s="19" t="n"/>
      <c r="N513" s="19" t="n"/>
      <c r="O513" s="19" t="n"/>
      <c r="P513" s="19" t="n"/>
      <c r="Q513" s="19" t="n"/>
      <c r="R513" s="19" t="n"/>
      <c r="S513" s="19" t="n"/>
      <c r="T513" s="19" t="n"/>
      <c r="U513" s="19" t="n"/>
      <c r="V513" s="19" t="n"/>
      <c r="W513" s="19" t="n"/>
      <c r="X513" s="19" t="n"/>
      <c r="Y513" s="19" t="n"/>
      <c r="Z513" s="19" t="n"/>
    </row>
    <row r="514" ht="13.5" customHeight="1" s="844">
      <c r="A514" s="19" t="n"/>
      <c r="B514" s="19" t="n"/>
      <c r="C514" s="23" t="n"/>
      <c r="D514" s="23" t="n"/>
      <c r="E514" s="302" t="n"/>
      <c r="F514" s="23" t="n"/>
      <c r="G514" s="23" t="n"/>
      <c r="H514" s="23" t="n"/>
      <c r="I514" s="23" t="n"/>
      <c r="J514" s="23" t="n"/>
      <c r="K514" s="23" t="n"/>
      <c r="L514" s="19" t="n"/>
      <c r="M514" s="19" t="n"/>
      <c r="N514" s="19" t="n"/>
      <c r="O514" s="19" t="n"/>
      <c r="P514" s="19" t="n"/>
      <c r="Q514" s="19" t="n"/>
      <c r="R514" s="19" t="n"/>
      <c r="S514" s="19" t="n"/>
      <c r="T514" s="19" t="n"/>
      <c r="U514" s="19" t="n"/>
      <c r="V514" s="19" t="n"/>
      <c r="W514" s="19" t="n"/>
      <c r="X514" s="19" t="n"/>
      <c r="Y514" s="19" t="n"/>
      <c r="Z514" s="19" t="n"/>
    </row>
    <row r="515" ht="13.5" customHeight="1" s="844">
      <c r="A515" s="19" t="n"/>
      <c r="B515" s="19" t="n"/>
      <c r="C515" s="23" t="n"/>
      <c r="D515" s="23" t="n"/>
      <c r="E515" s="302" t="n"/>
      <c r="F515" s="23" t="n"/>
      <c r="G515" s="23" t="n"/>
      <c r="H515" s="23" t="n"/>
      <c r="I515" s="23" t="n"/>
      <c r="J515" s="23" t="n"/>
      <c r="K515" s="23" t="n"/>
      <c r="L515" s="19" t="n"/>
      <c r="M515" s="19" t="n"/>
      <c r="N515" s="19" t="n"/>
      <c r="O515" s="19" t="n"/>
      <c r="P515" s="19" t="n"/>
      <c r="Q515" s="19" t="n"/>
      <c r="R515" s="19" t="n"/>
      <c r="S515" s="19" t="n"/>
      <c r="T515" s="19" t="n"/>
      <c r="U515" s="19" t="n"/>
      <c r="V515" s="19" t="n"/>
      <c r="W515" s="19" t="n"/>
      <c r="X515" s="19" t="n"/>
      <c r="Y515" s="19" t="n"/>
      <c r="Z515" s="19" t="n"/>
    </row>
    <row r="516" ht="13.5" customHeight="1" s="844">
      <c r="A516" s="19" t="n"/>
      <c r="B516" s="19" t="n"/>
      <c r="C516" s="23" t="n"/>
      <c r="D516" s="23" t="n"/>
      <c r="E516" s="302" t="n"/>
      <c r="F516" s="23" t="n"/>
      <c r="G516" s="23" t="n"/>
      <c r="H516" s="23" t="n"/>
      <c r="I516" s="23" t="n"/>
      <c r="J516" s="23" t="n"/>
      <c r="K516" s="23" t="n"/>
      <c r="L516" s="19" t="n"/>
      <c r="M516" s="19" t="n"/>
      <c r="N516" s="19" t="n"/>
      <c r="O516" s="19" t="n"/>
      <c r="P516" s="19" t="n"/>
      <c r="Q516" s="19" t="n"/>
      <c r="R516" s="19" t="n"/>
      <c r="S516" s="19" t="n"/>
      <c r="T516" s="19" t="n"/>
      <c r="U516" s="19" t="n"/>
      <c r="V516" s="19" t="n"/>
      <c r="W516" s="19" t="n"/>
      <c r="X516" s="19" t="n"/>
      <c r="Y516" s="19" t="n"/>
      <c r="Z516" s="19" t="n"/>
    </row>
    <row r="517" ht="13.5" customHeight="1" s="844">
      <c r="A517" s="19" t="n"/>
      <c r="B517" s="19" t="n"/>
      <c r="C517" s="23" t="n"/>
      <c r="D517" s="23" t="n"/>
      <c r="E517" s="302" t="n"/>
      <c r="F517" s="23" t="n"/>
      <c r="G517" s="23" t="n"/>
      <c r="H517" s="23" t="n"/>
      <c r="I517" s="23" t="n"/>
      <c r="J517" s="23" t="n"/>
      <c r="K517" s="23" t="n"/>
      <c r="L517" s="19" t="n"/>
      <c r="M517" s="19" t="n"/>
      <c r="N517" s="19" t="n"/>
      <c r="O517" s="19" t="n"/>
      <c r="P517" s="19" t="n"/>
      <c r="Q517" s="19" t="n"/>
      <c r="R517" s="19" t="n"/>
      <c r="S517" s="19" t="n"/>
      <c r="T517" s="19" t="n"/>
      <c r="U517" s="19" t="n"/>
      <c r="V517" s="19" t="n"/>
      <c r="W517" s="19" t="n"/>
      <c r="X517" s="19" t="n"/>
      <c r="Y517" s="19" t="n"/>
      <c r="Z517" s="19" t="n"/>
    </row>
    <row r="518" ht="13.5" customHeight="1" s="844">
      <c r="A518" s="19" t="n"/>
      <c r="B518" s="19" t="n"/>
      <c r="C518" s="23" t="n"/>
      <c r="D518" s="23" t="n"/>
      <c r="E518" s="302" t="n"/>
      <c r="F518" s="23" t="n"/>
      <c r="G518" s="23" t="n"/>
      <c r="H518" s="23" t="n"/>
      <c r="I518" s="23" t="n"/>
      <c r="J518" s="23" t="n"/>
      <c r="K518" s="23" t="n"/>
      <c r="L518" s="19" t="n"/>
      <c r="M518" s="19" t="n"/>
      <c r="N518" s="19" t="n"/>
      <c r="O518" s="19" t="n"/>
      <c r="P518" s="19" t="n"/>
      <c r="Q518" s="19" t="n"/>
      <c r="R518" s="19" t="n"/>
      <c r="S518" s="19" t="n"/>
      <c r="T518" s="19" t="n"/>
      <c r="U518" s="19" t="n"/>
      <c r="V518" s="19" t="n"/>
      <c r="W518" s="19" t="n"/>
      <c r="X518" s="19" t="n"/>
      <c r="Y518" s="19" t="n"/>
      <c r="Z518" s="19" t="n"/>
    </row>
    <row r="519" ht="13.5" customHeight="1" s="844">
      <c r="A519" s="19" t="n"/>
      <c r="B519" s="19" t="n"/>
      <c r="C519" s="23" t="n"/>
      <c r="D519" s="23" t="n"/>
      <c r="E519" s="302" t="n"/>
      <c r="F519" s="23" t="n"/>
      <c r="G519" s="23" t="n"/>
      <c r="H519" s="23" t="n"/>
      <c r="I519" s="23" t="n"/>
      <c r="J519" s="23" t="n"/>
      <c r="K519" s="23" t="n"/>
      <c r="L519" s="19" t="n"/>
      <c r="M519" s="19" t="n"/>
      <c r="N519" s="19" t="n"/>
      <c r="O519" s="19" t="n"/>
      <c r="P519" s="19" t="n"/>
      <c r="Q519" s="19" t="n"/>
      <c r="R519" s="19" t="n"/>
      <c r="S519" s="19" t="n"/>
      <c r="T519" s="19" t="n"/>
      <c r="U519" s="19" t="n"/>
      <c r="V519" s="19" t="n"/>
      <c r="W519" s="19" t="n"/>
      <c r="X519" s="19" t="n"/>
      <c r="Y519" s="19" t="n"/>
      <c r="Z519" s="19" t="n"/>
    </row>
    <row r="520" ht="13.5" customHeight="1" s="844">
      <c r="A520" s="19" t="n"/>
      <c r="B520" s="19" t="n"/>
      <c r="C520" s="23" t="n"/>
      <c r="D520" s="23" t="n"/>
      <c r="E520" s="302" t="n"/>
      <c r="F520" s="23" t="n"/>
      <c r="G520" s="23" t="n"/>
      <c r="H520" s="23" t="n"/>
      <c r="I520" s="23" t="n"/>
      <c r="J520" s="23" t="n"/>
      <c r="K520" s="23" t="n"/>
      <c r="L520" s="19" t="n"/>
      <c r="M520" s="19" t="n"/>
      <c r="N520" s="19" t="n"/>
      <c r="O520" s="19" t="n"/>
      <c r="P520" s="19" t="n"/>
      <c r="Q520" s="19" t="n"/>
      <c r="R520" s="19" t="n"/>
      <c r="S520" s="19" t="n"/>
      <c r="T520" s="19" t="n"/>
      <c r="U520" s="19" t="n"/>
      <c r="V520" s="19" t="n"/>
      <c r="W520" s="19" t="n"/>
      <c r="X520" s="19" t="n"/>
      <c r="Y520" s="19" t="n"/>
      <c r="Z520" s="19" t="n"/>
    </row>
    <row r="521" ht="13.5" customHeight="1" s="844">
      <c r="A521" s="19" t="n"/>
      <c r="B521" s="19" t="n"/>
      <c r="C521" s="23" t="n"/>
      <c r="D521" s="23" t="n"/>
      <c r="E521" s="302" t="n"/>
      <c r="F521" s="23" t="n"/>
      <c r="G521" s="23" t="n"/>
      <c r="H521" s="23" t="n"/>
      <c r="I521" s="23" t="n"/>
      <c r="J521" s="23" t="n"/>
      <c r="K521" s="23" t="n"/>
      <c r="L521" s="19" t="n"/>
      <c r="M521" s="19" t="n"/>
      <c r="N521" s="19" t="n"/>
      <c r="O521" s="19" t="n"/>
      <c r="P521" s="19" t="n"/>
      <c r="Q521" s="19" t="n"/>
      <c r="R521" s="19" t="n"/>
      <c r="S521" s="19" t="n"/>
      <c r="T521" s="19" t="n"/>
      <c r="U521" s="19" t="n"/>
      <c r="V521" s="19" t="n"/>
      <c r="W521" s="19" t="n"/>
      <c r="X521" s="19" t="n"/>
      <c r="Y521" s="19" t="n"/>
      <c r="Z521" s="19" t="n"/>
    </row>
    <row r="522" ht="13.5" customHeight="1" s="844">
      <c r="A522" s="19" t="n"/>
      <c r="B522" s="19" t="n"/>
      <c r="C522" s="23" t="n"/>
      <c r="D522" s="23" t="n"/>
      <c r="E522" s="302" t="n"/>
      <c r="F522" s="23" t="n"/>
      <c r="G522" s="23" t="n"/>
      <c r="H522" s="23" t="n"/>
      <c r="I522" s="23" t="n"/>
      <c r="J522" s="23" t="n"/>
      <c r="K522" s="23" t="n"/>
      <c r="L522" s="19" t="n"/>
      <c r="M522" s="19" t="n"/>
      <c r="N522" s="19" t="n"/>
      <c r="O522" s="19" t="n"/>
      <c r="P522" s="19" t="n"/>
      <c r="Q522" s="19" t="n"/>
      <c r="R522" s="19" t="n"/>
      <c r="S522" s="19" t="n"/>
      <c r="T522" s="19" t="n"/>
      <c r="U522" s="19" t="n"/>
      <c r="V522" s="19" t="n"/>
      <c r="W522" s="19" t="n"/>
      <c r="X522" s="19" t="n"/>
      <c r="Y522" s="19" t="n"/>
      <c r="Z522" s="19" t="n"/>
    </row>
    <row r="523" ht="13.5" customHeight="1" s="844">
      <c r="A523" s="19" t="n"/>
      <c r="B523" s="19" t="n"/>
      <c r="C523" s="23" t="n"/>
      <c r="D523" s="23" t="n"/>
      <c r="E523" s="302" t="n"/>
      <c r="F523" s="23" t="n"/>
      <c r="G523" s="23" t="n"/>
      <c r="H523" s="23" t="n"/>
      <c r="I523" s="23" t="n"/>
      <c r="J523" s="23" t="n"/>
      <c r="K523" s="23" t="n"/>
      <c r="L523" s="19" t="n"/>
      <c r="M523" s="19" t="n"/>
      <c r="N523" s="19" t="n"/>
      <c r="O523" s="19" t="n"/>
      <c r="P523" s="19" t="n"/>
      <c r="Q523" s="19" t="n"/>
      <c r="R523" s="19" t="n"/>
      <c r="S523" s="19" t="n"/>
      <c r="T523" s="19" t="n"/>
      <c r="U523" s="19" t="n"/>
      <c r="V523" s="19" t="n"/>
      <c r="W523" s="19" t="n"/>
      <c r="X523" s="19" t="n"/>
      <c r="Y523" s="19" t="n"/>
      <c r="Z523" s="19" t="n"/>
    </row>
    <row r="524" ht="13.5" customHeight="1" s="844">
      <c r="A524" s="19" t="n"/>
      <c r="B524" s="19" t="n"/>
      <c r="C524" s="23" t="n"/>
      <c r="D524" s="23" t="n"/>
      <c r="E524" s="302" t="n"/>
      <c r="F524" s="23" t="n"/>
      <c r="G524" s="23" t="n"/>
      <c r="H524" s="23" t="n"/>
      <c r="I524" s="23" t="n"/>
      <c r="J524" s="23" t="n"/>
      <c r="K524" s="23" t="n"/>
      <c r="L524" s="19" t="n"/>
      <c r="M524" s="19" t="n"/>
      <c r="N524" s="19" t="n"/>
      <c r="O524" s="19" t="n"/>
      <c r="P524" s="19" t="n"/>
      <c r="Q524" s="19" t="n"/>
      <c r="R524" s="19" t="n"/>
      <c r="S524" s="19" t="n"/>
      <c r="T524" s="19" t="n"/>
      <c r="U524" s="19" t="n"/>
      <c r="V524" s="19" t="n"/>
      <c r="W524" s="19" t="n"/>
      <c r="X524" s="19" t="n"/>
      <c r="Y524" s="19" t="n"/>
      <c r="Z524" s="19" t="n"/>
    </row>
    <row r="525" ht="13.5" customHeight="1" s="844">
      <c r="A525" s="19" t="n"/>
      <c r="B525" s="19" t="n"/>
      <c r="C525" s="23" t="n"/>
      <c r="D525" s="23" t="n"/>
      <c r="E525" s="302" t="n"/>
      <c r="F525" s="23" t="n"/>
      <c r="G525" s="23" t="n"/>
      <c r="H525" s="23" t="n"/>
      <c r="I525" s="23" t="n"/>
      <c r="J525" s="23" t="n"/>
      <c r="K525" s="23" t="n"/>
      <c r="L525" s="19" t="n"/>
      <c r="M525" s="19" t="n"/>
      <c r="N525" s="19" t="n"/>
      <c r="O525" s="19" t="n"/>
      <c r="P525" s="19" t="n"/>
      <c r="Q525" s="19" t="n"/>
      <c r="R525" s="19" t="n"/>
      <c r="S525" s="19" t="n"/>
      <c r="T525" s="19" t="n"/>
      <c r="U525" s="19" t="n"/>
      <c r="V525" s="19" t="n"/>
      <c r="W525" s="19" t="n"/>
      <c r="X525" s="19" t="n"/>
      <c r="Y525" s="19" t="n"/>
      <c r="Z525" s="19" t="n"/>
    </row>
    <row r="526" ht="13.5" customHeight="1" s="844">
      <c r="A526" s="19" t="n"/>
      <c r="B526" s="19" t="n"/>
      <c r="C526" s="23" t="n"/>
      <c r="D526" s="23" t="n"/>
      <c r="E526" s="302" t="n"/>
      <c r="F526" s="23" t="n"/>
      <c r="G526" s="23" t="n"/>
      <c r="H526" s="23" t="n"/>
      <c r="I526" s="23" t="n"/>
      <c r="J526" s="23" t="n"/>
      <c r="K526" s="23" t="n"/>
      <c r="L526" s="19" t="n"/>
      <c r="M526" s="19" t="n"/>
      <c r="N526" s="19" t="n"/>
      <c r="O526" s="19" t="n"/>
      <c r="P526" s="19" t="n"/>
      <c r="Q526" s="19" t="n"/>
      <c r="R526" s="19" t="n"/>
      <c r="S526" s="19" t="n"/>
      <c r="T526" s="19" t="n"/>
      <c r="U526" s="19" t="n"/>
      <c r="V526" s="19" t="n"/>
      <c r="W526" s="19" t="n"/>
      <c r="X526" s="19" t="n"/>
      <c r="Y526" s="19" t="n"/>
      <c r="Z526" s="19" t="n"/>
    </row>
    <row r="527" ht="13.5" customHeight="1" s="844">
      <c r="A527" s="19" t="n"/>
      <c r="B527" s="19" t="n"/>
      <c r="C527" s="23" t="n"/>
      <c r="D527" s="23" t="n"/>
      <c r="E527" s="302" t="n"/>
      <c r="F527" s="23" t="n"/>
      <c r="G527" s="23" t="n"/>
      <c r="H527" s="23" t="n"/>
      <c r="I527" s="23" t="n"/>
      <c r="J527" s="23" t="n"/>
      <c r="K527" s="23" t="n"/>
      <c r="L527" s="19" t="n"/>
      <c r="M527" s="19" t="n"/>
      <c r="N527" s="19" t="n"/>
      <c r="O527" s="19" t="n"/>
      <c r="P527" s="19" t="n"/>
      <c r="Q527" s="19" t="n"/>
      <c r="R527" s="19" t="n"/>
      <c r="S527" s="19" t="n"/>
      <c r="T527" s="19" t="n"/>
      <c r="U527" s="19" t="n"/>
      <c r="V527" s="19" t="n"/>
      <c r="W527" s="19" t="n"/>
      <c r="X527" s="19" t="n"/>
      <c r="Y527" s="19" t="n"/>
      <c r="Z527" s="19" t="n"/>
    </row>
    <row r="528" ht="13.5" customHeight="1" s="844">
      <c r="A528" s="19" t="n"/>
      <c r="B528" s="19" t="n"/>
      <c r="C528" s="23" t="n"/>
      <c r="D528" s="23" t="n"/>
      <c r="E528" s="302" t="n"/>
      <c r="F528" s="23" t="n"/>
      <c r="G528" s="23" t="n"/>
      <c r="H528" s="23" t="n"/>
      <c r="I528" s="23" t="n"/>
      <c r="J528" s="23" t="n"/>
      <c r="K528" s="23" t="n"/>
      <c r="L528" s="19" t="n"/>
      <c r="M528" s="19" t="n"/>
      <c r="N528" s="19" t="n"/>
      <c r="O528" s="19" t="n"/>
      <c r="P528" s="19" t="n"/>
      <c r="Q528" s="19" t="n"/>
      <c r="R528" s="19" t="n"/>
      <c r="S528" s="19" t="n"/>
      <c r="T528" s="19" t="n"/>
      <c r="U528" s="19" t="n"/>
      <c r="V528" s="19" t="n"/>
      <c r="W528" s="19" t="n"/>
      <c r="X528" s="19" t="n"/>
      <c r="Y528" s="19" t="n"/>
      <c r="Z528" s="19" t="n"/>
    </row>
    <row r="529" ht="13.5" customHeight="1" s="844">
      <c r="A529" s="19" t="n"/>
      <c r="B529" s="19" t="n"/>
      <c r="C529" s="23" t="n"/>
      <c r="D529" s="23" t="n"/>
      <c r="E529" s="302" t="n"/>
      <c r="F529" s="23" t="n"/>
      <c r="G529" s="23" t="n"/>
      <c r="H529" s="23" t="n"/>
      <c r="I529" s="23" t="n"/>
      <c r="J529" s="23" t="n"/>
      <c r="K529" s="23" t="n"/>
      <c r="L529" s="19" t="n"/>
      <c r="M529" s="19" t="n"/>
      <c r="N529" s="19" t="n"/>
      <c r="O529" s="19" t="n"/>
      <c r="P529" s="19" t="n"/>
      <c r="Q529" s="19" t="n"/>
      <c r="R529" s="19" t="n"/>
      <c r="S529" s="19" t="n"/>
      <c r="T529" s="19" t="n"/>
      <c r="U529" s="19" t="n"/>
      <c r="V529" s="19" t="n"/>
      <c r="W529" s="19" t="n"/>
      <c r="X529" s="19" t="n"/>
      <c r="Y529" s="19" t="n"/>
      <c r="Z529" s="19" t="n"/>
    </row>
    <row r="530" ht="13.5" customHeight="1" s="844">
      <c r="A530" s="19" t="n"/>
      <c r="B530" s="19" t="n"/>
      <c r="C530" s="23" t="n"/>
      <c r="D530" s="23" t="n"/>
      <c r="E530" s="302" t="n"/>
      <c r="F530" s="23" t="n"/>
      <c r="G530" s="23" t="n"/>
      <c r="H530" s="23" t="n"/>
      <c r="I530" s="23" t="n"/>
      <c r="J530" s="23" t="n"/>
      <c r="K530" s="23" t="n"/>
      <c r="L530" s="19" t="n"/>
      <c r="M530" s="19" t="n"/>
      <c r="N530" s="19" t="n"/>
      <c r="O530" s="19" t="n"/>
      <c r="P530" s="19" t="n"/>
      <c r="Q530" s="19" t="n"/>
      <c r="R530" s="19" t="n"/>
      <c r="S530" s="19" t="n"/>
      <c r="T530" s="19" t="n"/>
      <c r="U530" s="19" t="n"/>
      <c r="V530" s="19" t="n"/>
      <c r="W530" s="19" t="n"/>
      <c r="X530" s="19" t="n"/>
      <c r="Y530" s="19" t="n"/>
      <c r="Z530" s="19" t="n"/>
    </row>
    <row r="531" ht="13.5" customHeight="1" s="844">
      <c r="A531" s="19" t="n"/>
      <c r="B531" s="19" t="n"/>
      <c r="C531" s="23" t="n"/>
      <c r="D531" s="23" t="n"/>
      <c r="E531" s="302" t="n"/>
      <c r="F531" s="23" t="n"/>
      <c r="G531" s="23" t="n"/>
      <c r="H531" s="23" t="n"/>
      <c r="I531" s="23" t="n"/>
      <c r="J531" s="23" t="n"/>
      <c r="K531" s="23" t="n"/>
      <c r="L531" s="19" t="n"/>
      <c r="M531" s="19" t="n"/>
      <c r="N531" s="19" t="n"/>
      <c r="O531" s="19" t="n"/>
      <c r="P531" s="19" t="n"/>
      <c r="Q531" s="19" t="n"/>
      <c r="R531" s="19" t="n"/>
      <c r="S531" s="19" t="n"/>
      <c r="T531" s="19" t="n"/>
      <c r="U531" s="19" t="n"/>
      <c r="V531" s="19" t="n"/>
      <c r="W531" s="19" t="n"/>
      <c r="X531" s="19" t="n"/>
      <c r="Y531" s="19" t="n"/>
      <c r="Z531" s="19" t="n"/>
    </row>
    <row r="532" ht="13.5" customHeight="1" s="844">
      <c r="A532" s="19" t="n"/>
      <c r="B532" s="19" t="n"/>
      <c r="C532" s="23" t="n"/>
      <c r="D532" s="23" t="n"/>
      <c r="E532" s="302" t="n"/>
      <c r="F532" s="23" t="n"/>
      <c r="G532" s="23" t="n"/>
      <c r="H532" s="23" t="n"/>
      <c r="I532" s="23" t="n"/>
      <c r="J532" s="23" t="n"/>
      <c r="K532" s="23" t="n"/>
      <c r="L532" s="19" t="n"/>
      <c r="M532" s="19" t="n"/>
      <c r="N532" s="19" t="n"/>
      <c r="O532" s="19" t="n"/>
      <c r="P532" s="19" t="n"/>
      <c r="Q532" s="19" t="n"/>
      <c r="R532" s="19" t="n"/>
      <c r="S532" s="19" t="n"/>
      <c r="T532" s="19" t="n"/>
      <c r="U532" s="19" t="n"/>
      <c r="V532" s="19" t="n"/>
      <c r="W532" s="19" t="n"/>
      <c r="X532" s="19" t="n"/>
      <c r="Y532" s="19" t="n"/>
      <c r="Z532" s="19" t="n"/>
    </row>
    <row r="533" ht="13.5" customHeight="1" s="844">
      <c r="A533" s="19" t="n"/>
      <c r="B533" s="19" t="n"/>
      <c r="C533" s="23" t="n"/>
      <c r="D533" s="23" t="n"/>
      <c r="E533" s="302" t="n"/>
      <c r="F533" s="23" t="n"/>
      <c r="G533" s="23" t="n"/>
      <c r="H533" s="23" t="n"/>
      <c r="I533" s="23" t="n"/>
      <c r="J533" s="23" t="n"/>
      <c r="K533" s="23" t="n"/>
      <c r="L533" s="19" t="n"/>
      <c r="M533" s="19" t="n"/>
      <c r="N533" s="19" t="n"/>
      <c r="O533" s="19" t="n"/>
      <c r="P533" s="19" t="n"/>
      <c r="Q533" s="19" t="n"/>
      <c r="R533" s="19" t="n"/>
      <c r="S533" s="19" t="n"/>
      <c r="T533" s="19" t="n"/>
      <c r="U533" s="19" t="n"/>
      <c r="V533" s="19" t="n"/>
      <c r="W533" s="19" t="n"/>
      <c r="X533" s="19" t="n"/>
      <c r="Y533" s="19" t="n"/>
      <c r="Z533" s="19" t="n"/>
    </row>
    <row r="534" ht="13.5" customHeight="1" s="844">
      <c r="A534" s="19" t="n"/>
      <c r="B534" s="19" t="n"/>
      <c r="C534" s="23" t="n"/>
      <c r="D534" s="23" t="n"/>
      <c r="E534" s="302" t="n"/>
      <c r="F534" s="23" t="n"/>
      <c r="G534" s="23" t="n"/>
      <c r="H534" s="23" t="n"/>
      <c r="I534" s="23" t="n"/>
      <c r="J534" s="23" t="n"/>
      <c r="K534" s="23" t="n"/>
      <c r="L534" s="19" t="n"/>
      <c r="M534" s="19" t="n"/>
      <c r="N534" s="19" t="n"/>
      <c r="O534" s="19" t="n"/>
      <c r="P534" s="19" t="n"/>
      <c r="Q534" s="19" t="n"/>
      <c r="R534" s="19" t="n"/>
      <c r="S534" s="19" t="n"/>
      <c r="T534" s="19" t="n"/>
      <c r="U534" s="19" t="n"/>
      <c r="V534" s="19" t="n"/>
      <c r="W534" s="19" t="n"/>
      <c r="X534" s="19" t="n"/>
      <c r="Y534" s="19" t="n"/>
      <c r="Z534" s="19" t="n"/>
    </row>
    <row r="535" ht="13.5" customHeight="1" s="844">
      <c r="A535" s="19" t="n"/>
      <c r="B535" s="19" t="n"/>
      <c r="C535" s="23" t="n"/>
      <c r="D535" s="23" t="n"/>
      <c r="E535" s="302" t="n"/>
      <c r="F535" s="23" t="n"/>
      <c r="G535" s="23" t="n"/>
      <c r="H535" s="23" t="n"/>
      <c r="I535" s="23" t="n"/>
      <c r="J535" s="23" t="n"/>
      <c r="K535" s="23" t="n"/>
      <c r="L535" s="19" t="n"/>
      <c r="M535" s="19" t="n"/>
      <c r="N535" s="19" t="n"/>
      <c r="O535" s="19" t="n"/>
      <c r="P535" s="19" t="n"/>
      <c r="Q535" s="19" t="n"/>
      <c r="R535" s="19" t="n"/>
      <c r="S535" s="19" t="n"/>
      <c r="T535" s="19" t="n"/>
      <c r="U535" s="19" t="n"/>
      <c r="V535" s="19" t="n"/>
      <c r="W535" s="19" t="n"/>
      <c r="X535" s="19" t="n"/>
      <c r="Y535" s="19" t="n"/>
      <c r="Z535" s="19" t="n"/>
    </row>
    <row r="536" ht="13.5" customHeight="1" s="844">
      <c r="A536" s="19" t="n"/>
      <c r="B536" s="19" t="n"/>
      <c r="C536" s="23" t="n"/>
      <c r="D536" s="23" t="n"/>
      <c r="E536" s="302" t="n"/>
      <c r="F536" s="23" t="n"/>
      <c r="G536" s="23" t="n"/>
      <c r="H536" s="23" t="n"/>
      <c r="I536" s="23" t="n"/>
      <c r="J536" s="23" t="n"/>
      <c r="K536" s="23" t="n"/>
      <c r="L536" s="19" t="n"/>
      <c r="M536" s="19" t="n"/>
      <c r="N536" s="19" t="n"/>
      <c r="O536" s="19" t="n"/>
      <c r="P536" s="19" t="n"/>
      <c r="Q536" s="19" t="n"/>
      <c r="R536" s="19" t="n"/>
      <c r="S536" s="19" t="n"/>
      <c r="T536" s="19" t="n"/>
      <c r="U536" s="19" t="n"/>
      <c r="V536" s="19" t="n"/>
      <c r="W536" s="19" t="n"/>
      <c r="X536" s="19" t="n"/>
      <c r="Y536" s="19" t="n"/>
      <c r="Z536" s="19" t="n"/>
    </row>
    <row r="537" ht="13.5" customHeight="1" s="844">
      <c r="A537" s="19" t="n"/>
      <c r="B537" s="19" t="n"/>
      <c r="C537" s="23" t="n"/>
      <c r="D537" s="23" t="n"/>
      <c r="E537" s="302" t="n"/>
      <c r="F537" s="23" t="n"/>
      <c r="G537" s="23" t="n"/>
      <c r="H537" s="23" t="n"/>
      <c r="I537" s="23" t="n"/>
      <c r="J537" s="23" t="n"/>
      <c r="K537" s="23" t="n"/>
      <c r="L537" s="19" t="n"/>
      <c r="M537" s="19" t="n"/>
      <c r="N537" s="19" t="n"/>
      <c r="O537" s="19" t="n"/>
      <c r="P537" s="19" t="n"/>
      <c r="Q537" s="19" t="n"/>
      <c r="R537" s="19" t="n"/>
      <c r="S537" s="19" t="n"/>
      <c r="T537" s="19" t="n"/>
      <c r="U537" s="19" t="n"/>
      <c r="V537" s="19" t="n"/>
      <c r="W537" s="19" t="n"/>
      <c r="X537" s="19" t="n"/>
      <c r="Y537" s="19" t="n"/>
      <c r="Z537" s="19" t="n"/>
    </row>
    <row r="538" ht="13.5" customHeight="1" s="844">
      <c r="A538" s="19" t="n"/>
      <c r="B538" s="19" t="n"/>
      <c r="C538" s="23" t="n"/>
      <c r="D538" s="23" t="n"/>
      <c r="E538" s="302" t="n"/>
      <c r="F538" s="23" t="n"/>
      <c r="G538" s="23" t="n"/>
      <c r="H538" s="23" t="n"/>
      <c r="I538" s="23" t="n"/>
      <c r="J538" s="23" t="n"/>
      <c r="K538" s="23" t="n"/>
      <c r="L538" s="19" t="n"/>
      <c r="M538" s="19" t="n"/>
      <c r="N538" s="19" t="n"/>
      <c r="O538" s="19" t="n"/>
      <c r="P538" s="19" t="n"/>
      <c r="Q538" s="19" t="n"/>
      <c r="R538" s="19" t="n"/>
      <c r="S538" s="19" t="n"/>
      <c r="T538" s="19" t="n"/>
      <c r="U538" s="19" t="n"/>
      <c r="V538" s="19" t="n"/>
      <c r="W538" s="19" t="n"/>
      <c r="X538" s="19" t="n"/>
      <c r="Y538" s="19" t="n"/>
      <c r="Z538" s="19" t="n"/>
    </row>
    <row r="539" ht="13.5" customHeight="1" s="844">
      <c r="A539" s="19" t="n"/>
      <c r="B539" s="19" t="n"/>
      <c r="C539" s="23" t="n"/>
      <c r="D539" s="23" t="n"/>
      <c r="E539" s="302" t="n"/>
      <c r="F539" s="23" t="n"/>
      <c r="G539" s="23" t="n"/>
      <c r="H539" s="23" t="n"/>
      <c r="I539" s="23" t="n"/>
      <c r="J539" s="23" t="n"/>
      <c r="K539" s="23" t="n"/>
      <c r="L539" s="19" t="n"/>
      <c r="M539" s="19" t="n"/>
      <c r="N539" s="19" t="n"/>
      <c r="O539" s="19" t="n"/>
      <c r="P539" s="19" t="n"/>
      <c r="Q539" s="19" t="n"/>
      <c r="R539" s="19" t="n"/>
      <c r="S539" s="19" t="n"/>
      <c r="T539" s="19" t="n"/>
      <c r="U539" s="19" t="n"/>
      <c r="V539" s="19" t="n"/>
      <c r="W539" s="19" t="n"/>
      <c r="X539" s="19" t="n"/>
      <c r="Y539" s="19" t="n"/>
      <c r="Z539" s="19" t="n"/>
    </row>
    <row r="540" ht="13.5" customHeight="1" s="844">
      <c r="A540" s="19" t="n"/>
      <c r="B540" s="19" t="n"/>
      <c r="C540" s="23" t="n"/>
      <c r="D540" s="23" t="n"/>
      <c r="E540" s="302" t="n"/>
      <c r="F540" s="23" t="n"/>
      <c r="G540" s="23" t="n"/>
      <c r="H540" s="23" t="n"/>
      <c r="I540" s="23" t="n"/>
      <c r="J540" s="23" t="n"/>
      <c r="K540" s="23" t="n"/>
      <c r="L540" s="19" t="n"/>
      <c r="M540" s="19" t="n"/>
      <c r="N540" s="19" t="n"/>
      <c r="O540" s="19" t="n"/>
      <c r="P540" s="19" t="n"/>
      <c r="Q540" s="19" t="n"/>
      <c r="R540" s="19" t="n"/>
      <c r="S540" s="19" t="n"/>
      <c r="T540" s="19" t="n"/>
      <c r="U540" s="19" t="n"/>
      <c r="V540" s="19" t="n"/>
      <c r="W540" s="19" t="n"/>
      <c r="X540" s="19" t="n"/>
      <c r="Y540" s="19" t="n"/>
      <c r="Z540" s="19" t="n"/>
    </row>
    <row r="541" ht="13.5" customHeight="1" s="844">
      <c r="A541" s="19" t="n"/>
      <c r="B541" s="19" t="n"/>
      <c r="C541" s="23" t="n"/>
      <c r="D541" s="23" t="n"/>
      <c r="E541" s="302" t="n"/>
      <c r="F541" s="23" t="n"/>
      <c r="G541" s="23" t="n"/>
      <c r="H541" s="23" t="n"/>
      <c r="I541" s="23" t="n"/>
      <c r="J541" s="23" t="n"/>
      <c r="K541" s="23" t="n"/>
      <c r="L541" s="19" t="n"/>
      <c r="M541" s="19" t="n"/>
      <c r="N541" s="19" t="n"/>
      <c r="O541" s="19" t="n"/>
      <c r="P541" s="19" t="n"/>
      <c r="Q541" s="19" t="n"/>
      <c r="R541" s="19" t="n"/>
      <c r="S541" s="19" t="n"/>
      <c r="T541" s="19" t="n"/>
      <c r="U541" s="19" t="n"/>
      <c r="V541" s="19" t="n"/>
      <c r="W541" s="19" t="n"/>
      <c r="X541" s="19" t="n"/>
      <c r="Y541" s="19" t="n"/>
      <c r="Z541" s="19" t="n"/>
    </row>
    <row r="542" ht="13.5" customHeight="1" s="844">
      <c r="A542" s="19" t="n"/>
      <c r="B542" s="19" t="n"/>
      <c r="C542" s="23" t="n"/>
      <c r="D542" s="23" t="n"/>
      <c r="E542" s="302" t="n"/>
      <c r="F542" s="23" t="n"/>
      <c r="G542" s="23" t="n"/>
      <c r="H542" s="23" t="n"/>
      <c r="I542" s="23" t="n"/>
      <c r="J542" s="23" t="n"/>
      <c r="K542" s="23" t="n"/>
      <c r="L542" s="19" t="n"/>
      <c r="M542" s="19" t="n"/>
      <c r="N542" s="19" t="n"/>
      <c r="O542" s="19" t="n"/>
      <c r="P542" s="19" t="n"/>
      <c r="Q542" s="19" t="n"/>
      <c r="R542" s="19" t="n"/>
      <c r="S542" s="19" t="n"/>
      <c r="T542" s="19" t="n"/>
      <c r="U542" s="19" t="n"/>
      <c r="V542" s="19" t="n"/>
      <c r="W542" s="19" t="n"/>
      <c r="X542" s="19" t="n"/>
      <c r="Y542" s="19" t="n"/>
      <c r="Z542" s="19" t="n"/>
    </row>
    <row r="543" ht="13.5" customHeight="1" s="844">
      <c r="A543" s="19" t="n"/>
      <c r="B543" s="19" t="n"/>
      <c r="C543" s="23" t="n"/>
      <c r="D543" s="23" t="n"/>
      <c r="E543" s="302" t="n"/>
      <c r="F543" s="23" t="n"/>
      <c r="G543" s="23" t="n"/>
      <c r="H543" s="23" t="n"/>
      <c r="I543" s="23" t="n"/>
      <c r="J543" s="23" t="n"/>
      <c r="K543" s="23" t="n"/>
      <c r="L543" s="19" t="n"/>
      <c r="M543" s="19" t="n"/>
      <c r="N543" s="19" t="n"/>
      <c r="O543" s="19" t="n"/>
      <c r="P543" s="19" t="n"/>
      <c r="Q543" s="19" t="n"/>
      <c r="R543" s="19" t="n"/>
      <c r="S543" s="19" t="n"/>
      <c r="T543" s="19" t="n"/>
      <c r="U543" s="19" t="n"/>
      <c r="V543" s="19" t="n"/>
      <c r="W543" s="19" t="n"/>
      <c r="X543" s="19" t="n"/>
      <c r="Y543" s="19" t="n"/>
      <c r="Z543" s="19" t="n"/>
    </row>
    <row r="544" ht="13.5" customHeight="1" s="844">
      <c r="A544" s="19" t="n"/>
      <c r="B544" s="19" t="n"/>
      <c r="C544" s="23" t="n"/>
      <c r="D544" s="23" t="n"/>
      <c r="E544" s="302" t="n"/>
      <c r="F544" s="23" t="n"/>
      <c r="G544" s="23" t="n"/>
      <c r="H544" s="23" t="n"/>
      <c r="I544" s="23" t="n"/>
      <c r="J544" s="23" t="n"/>
      <c r="K544" s="23" t="n"/>
      <c r="L544" s="19" t="n"/>
      <c r="M544" s="19" t="n"/>
      <c r="N544" s="19" t="n"/>
      <c r="O544" s="19" t="n"/>
      <c r="P544" s="19" t="n"/>
      <c r="Q544" s="19" t="n"/>
      <c r="R544" s="19" t="n"/>
      <c r="S544" s="19" t="n"/>
      <c r="T544" s="19" t="n"/>
      <c r="U544" s="19" t="n"/>
      <c r="V544" s="19" t="n"/>
      <c r="W544" s="19" t="n"/>
      <c r="X544" s="19" t="n"/>
      <c r="Y544" s="19" t="n"/>
      <c r="Z544" s="19" t="n"/>
    </row>
    <row r="545" ht="13.5" customHeight="1" s="844">
      <c r="A545" s="19" t="n"/>
      <c r="B545" s="19" t="n"/>
      <c r="C545" s="23" t="n"/>
      <c r="D545" s="23" t="n"/>
      <c r="E545" s="302" t="n"/>
      <c r="F545" s="23" t="n"/>
      <c r="G545" s="23" t="n"/>
      <c r="H545" s="23" t="n"/>
      <c r="I545" s="23" t="n"/>
      <c r="J545" s="23" t="n"/>
      <c r="K545" s="23" t="n"/>
      <c r="L545" s="19" t="n"/>
      <c r="M545" s="19" t="n"/>
      <c r="N545" s="19" t="n"/>
      <c r="O545" s="19" t="n"/>
      <c r="P545" s="19" t="n"/>
      <c r="Q545" s="19" t="n"/>
      <c r="R545" s="19" t="n"/>
      <c r="S545" s="19" t="n"/>
      <c r="T545" s="19" t="n"/>
      <c r="U545" s="19" t="n"/>
      <c r="V545" s="19" t="n"/>
      <c r="W545" s="19" t="n"/>
      <c r="X545" s="19" t="n"/>
      <c r="Y545" s="19" t="n"/>
      <c r="Z545" s="19" t="n"/>
    </row>
    <row r="546" ht="13.5" customHeight="1" s="844">
      <c r="A546" s="19" t="n"/>
      <c r="B546" s="19" t="n"/>
      <c r="C546" s="23" t="n"/>
      <c r="D546" s="23" t="n"/>
      <c r="E546" s="302" t="n"/>
      <c r="F546" s="23" t="n"/>
      <c r="G546" s="23" t="n"/>
      <c r="H546" s="23" t="n"/>
      <c r="I546" s="23" t="n"/>
      <c r="J546" s="23" t="n"/>
      <c r="K546" s="23" t="n"/>
      <c r="L546" s="19" t="n"/>
      <c r="M546" s="19" t="n"/>
      <c r="N546" s="19" t="n"/>
      <c r="O546" s="19" t="n"/>
      <c r="P546" s="19" t="n"/>
      <c r="Q546" s="19" t="n"/>
      <c r="R546" s="19" t="n"/>
      <c r="S546" s="19" t="n"/>
      <c r="T546" s="19" t="n"/>
      <c r="U546" s="19" t="n"/>
      <c r="V546" s="19" t="n"/>
      <c r="W546" s="19" t="n"/>
      <c r="X546" s="19" t="n"/>
      <c r="Y546" s="19" t="n"/>
      <c r="Z546" s="19" t="n"/>
    </row>
    <row r="547" ht="13.5" customHeight="1" s="844">
      <c r="A547" s="19" t="n"/>
      <c r="B547" s="19" t="n"/>
      <c r="C547" s="23" t="n"/>
      <c r="D547" s="23" t="n"/>
      <c r="E547" s="302" t="n"/>
      <c r="F547" s="23" t="n"/>
      <c r="G547" s="23" t="n"/>
      <c r="H547" s="23" t="n"/>
      <c r="I547" s="23" t="n"/>
      <c r="J547" s="23" t="n"/>
      <c r="K547" s="23" t="n"/>
      <c r="L547" s="19" t="n"/>
      <c r="M547" s="19" t="n"/>
      <c r="N547" s="19" t="n"/>
      <c r="O547" s="19" t="n"/>
      <c r="P547" s="19" t="n"/>
      <c r="Q547" s="19" t="n"/>
      <c r="R547" s="19" t="n"/>
      <c r="S547" s="19" t="n"/>
      <c r="T547" s="19" t="n"/>
      <c r="U547" s="19" t="n"/>
      <c r="V547" s="19" t="n"/>
      <c r="W547" s="19" t="n"/>
      <c r="X547" s="19" t="n"/>
      <c r="Y547" s="19" t="n"/>
      <c r="Z547" s="19" t="n"/>
    </row>
    <row r="548" ht="13.5" customHeight="1" s="844">
      <c r="A548" s="19" t="n"/>
      <c r="B548" s="19" t="n"/>
      <c r="C548" s="23" t="n"/>
      <c r="D548" s="23" t="n"/>
      <c r="E548" s="302" t="n"/>
      <c r="F548" s="23" t="n"/>
      <c r="G548" s="23" t="n"/>
      <c r="H548" s="23" t="n"/>
      <c r="I548" s="23" t="n"/>
      <c r="J548" s="23" t="n"/>
      <c r="K548" s="23" t="n"/>
      <c r="L548" s="19" t="n"/>
      <c r="M548" s="19" t="n"/>
      <c r="N548" s="19" t="n"/>
      <c r="O548" s="19" t="n"/>
      <c r="P548" s="19" t="n"/>
      <c r="Q548" s="19" t="n"/>
      <c r="R548" s="19" t="n"/>
      <c r="S548" s="19" t="n"/>
      <c r="T548" s="19" t="n"/>
      <c r="U548" s="19" t="n"/>
      <c r="V548" s="19" t="n"/>
      <c r="W548" s="19" t="n"/>
      <c r="X548" s="19" t="n"/>
      <c r="Y548" s="19" t="n"/>
      <c r="Z548" s="19" t="n"/>
    </row>
    <row r="549" ht="13.5" customHeight="1" s="844">
      <c r="A549" s="19" t="n"/>
      <c r="B549" s="19" t="n"/>
      <c r="C549" s="23" t="n"/>
      <c r="D549" s="23" t="n"/>
      <c r="E549" s="302" t="n"/>
      <c r="F549" s="23" t="n"/>
      <c r="G549" s="23" t="n"/>
      <c r="H549" s="23" t="n"/>
      <c r="I549" s="23" t="n"/>
      <c r="J549" s="23" t="n"/>
      <c r="K549" s="23" t="n"/>
      <c r="L549" s="19" t="n"/>
      <c r="M549" s="19" t="n"/>
      <c r="N549" s="19" t="n"/>
      <c r="O549" s="19" t="n"/>
      <c r="P549" s="19" t="n"/>
      <c r="Q549" s="19" t="n"/>
      <c r="R549" s="19" t="n"/>
      <c r="S549" s="19" t="n"/>
      <c r="T549" s="19" t="n"/>
      <c r="U549" s="19" t="n"/>
      <c r="V549" s="19" t="n"/>
      <c r="W549" s="19" t="n"/>
      <c r="X549" s="19" t="n"/>
      <c r="Y549" s="19" t="n"/>
      <c r="Z549" s="19" t="n"/>
    </row>
    <row r="550" ht="13.5" customHeight="1" s="844">
      <c r="A550" s="19" t="n"/>
      <c r="B550" s="19" t="n"/>
      <c r="C550" s="23" t="n"/>
      <c r="D550" s="23" t="n"/>
      <c r="E550" s="302" t="n"/>
      <c r="F550" s="23" t="n"/>
      <c r="G550" s="23" t="n"/>
      <c r="H550" s="23" t="n"/>
      <c r="I550" s="23" t="n"/>
      <c r="J550" s="23" t="n"/>
      <c r="K550" s="23" t="n"/>
      <c r="L550" s="19" t="n"/>
      <c r="M550" s="19" t="n"/>
      <c r="N550" s="19" t="n"/>
      <c r="O550" s="19" t="n"/>
      <c r="P550" s="19" t="n"/>
      <c r="Q550" s="19" t="n"/>
      <c r="R550" s="19" t="n"/>
      <c r="S550" s="19" t="n"/>
      <c r="T550" s="19" t="n"/>
      <c r="U550" s="19" t="n"/>
      <c r="V550" s="19" t="n"/>
      <c r="W550" s="19" t="n"/>
      <c r="X550" s="19" t="n"/>
      <c r="Y550" s="19" t="n"/>
      <c r="Z550" s="19" t="n"/>
    </row>
    <row r="551" ht="13.5" customHeight="1" s="844">
      <c r="A551" s="19" t="n"/>
      <c r="B551" s="19" t="n"/>
      <c r="C551" s="23" t="n"/>
      <c r="D551" s="23" t="n"/>
      <c r="E551" s="302" t="n"/>
      <c r="F551" s="23" t="n"/>
      <c r="G551" s="23" t="n"/>
      <c r="H551" s="23" t="n"/>
      <c r="I551" s="23" t="n"/>
      <c r="J551" s="23" t="n"/>
      <c r="K551" s="23" t="n"/>
      <c r="L551" s="19" t="n"/>
      <c r="M551" s="19" t="n"/>
      <c r="N551" s="19" t="n"/>
      <c r="O551" s="19" t="n"/>
      <c r="P551" s="19" t="n"/>
      <c r="Q551" s="19" t="n"/>
      <c r="R551" s="19" t="n"/>
      <c r="S551" s="19" t="n"/>
      <c r="T551" s="19" t="n"/>
      <c r="U551" s="19" t="n"/>
      <c r="V551" s="19" t="n"/>
      <c r="W551" s="19" t="n"/>
      <c r="X551" s="19" t="n"/>
      <c r="Y551" s="19" t="n"/>
      <c r="Z551" s="19" t="n"/>
    </row>
    <row r="552" ht="13.5" customHeight="1" s="844">
      <c r="A552" s="19" t="n"/>
      <c r="B552" s="19" t="n"/>
      <c r="C552" s="23" t="n"/>
      <c r="D552" s="23" t="n"/>
      <c r="E552" s="302" t="n"/>
      <c r="F552" s="23" t="n"/>
      <c r="G552" s="23" t="n"/>
      <c r="H552" s="23" t="n"/>
      <c r="I552" s="23" t="n"/>
      <c r="J552" s="23" t="n"/>
      <c r="K552" s="23" t="n"/>
      <c r="L552" s="19" t="n"/>
      <c r="M552" s="19" t="n"/>
      <c r="N552" s="19" t="n"/>
      <c r="O552" s="19" t="n"/>
      <c r="P552" s="19" t="n"/>
      <c r="Q552" s="19" t="n"/>
      <c r="R552" s="19" t="n"/>
      <c r="S552" s="19" t="n"/>
      <c r="T552" s="19" t="n"/>
      <c r="U552" s="19" t="n"/>
      <c r="V552" s="19" t="n"/>
      <c r="W552" s="19" t="n"/>
      <c r="X552" s="19" t="n"/>
      <c r="Y552" s="19" t="n"/>
      <c r="Z552" s="19" t="n"/>
    </row>
    <row r="553" ht="13.5" customHeight="1" s="844">
      <c r="A553" s="19" t="n"/>
      <c r="B553" s="19" t="n"/>
      <c r="C553" s="23" t="n"/>
      <c r="D553" s="23" t="n"/>
      <c r="E553" s="302" t="n"/>
      <c r="F553" s="23" t="n"/>
      <c r="G553" s="23" t="n"/>
      <c r="H553" s="23" t="n"/>
      <c r="I553" s="23" t="n"/>
      <c r="J553" s="23" t="n"/>
      <c r="K553" s="23" t="n"/>
      <c r="L553" s="19" t="n"/>
      <c r="M553" s="19" t="n"/>
      <c r="N553" s="19" t="n"/>
      <c r="O553" s="19" t="n"/>
      <c r="P553" s="19" t="n"/>
      <c r="Q553" s="19" t="n"/>
      <c r="R553" s="19" t="n"/>
      <c r="S553" s="19" t="n"/>
      <c r="T553" s="19" t="n"/>
      <c r="U553" s="19" t="n"/>
      <c r="V553" s="19" t="n"/>
      <c r="W553" s="19" t="n"/>
      <c r="X553" s="19" t="n"/>
      <c r="Y553" s="19" t="n"/>
      <c r="Z553" s="19" t="n"/>
    </row>
    <row r="554" ht="13.5" customHeight="1" s="844">
      <c r="A554" s="19" t="n"/>
      <c r="B554" s="19" t="n"/>
      <c r="C554" s="23" t="n"/>
      <c r="D554" s="23" t="n"/>
      <c r="E554" s="302" t="n"/>
      <c r="F554" s="23" t="n"/>
      <c r="G554" s="23" t="n"/>
      <c r="H554" s="23" t="n"/>
      <c r="I554" s="23" t="n"/>
      <c r="J554" s="23" t="n"/>
      <c r="K554" s="23" t="n"/>
      <c r="L554" s="19" t="n"/>
      <c r="M554" s="19" t="n"/>
      <c r="N554" s="19" t="n"/>
      <c r="O554" s="19" t="n"/>
      <c r="P554" s="19" t="n"/>
      <c r="Q554" s="19" t="n"/>
      <c r="R554" s="19" t="n"/>
      <c r="S554" s="19" t="n"/>
      <c r="T554" s="19" t="n"/>
      <c r="U554" s="19" t="n"/>
      <c r="V554" s="19" t="n"/>
      <c r="W554" s="19" t="n"/>
      <c r="X554" s="19" t="n"/>
      <c r="Y554" s="19" t="n"/>
      <c r="Z554" s="19" t="n"/>
    </row>
    <row r="555" ht="13.5" customHeight="1" s="844">
      <c r="A555" s="19" t="n"/>
      <c r="B555" s="19" t="n"/>
      <c r="C555" s="23" t="n"/>
      <c r="D555" s="23" t="n"/>
      <c r="E555" s="302" t="n"/>
      <c r="F555" s="23" t="n"/>
      <c r="G555" s="23" t="n"/>
      <c r="H555" s="23" t="n"/>
      <c r="I555" s="23" t="n"/>
      <c r="J555" s="23" t="n"/>
      <c r="K555" s="23" t="n"/>
      <c r="L555" s="19" t="n"/>
      <c r="M555" s="19" t="n"/>
      <c r="N555" s="19" t="n"/>
      <c r="O555" s="19" t="n"/>
      <c r="P555" s="19" t="n"/>
      <c r="Q555" s="19" t="n"/>
      <c r="R555" s="19" t="n"/>
      <c r="S555" s="19" t="n"/>
      <c r="T555" s="19" t="n"/>
      <c r="U555" s="19" t="n"/>
      <c r="V555" s="19" t="n"/>
      <c r="W555" s="19" t="n"/>
      <c r="X555" s="19" t="n"/>
      <c r="Y555" s="19" t="n"/>
      <c r="Z555" s="19" t="n"/>
    </row>
    <row r="556" ht="13.5" customHeight="1" s="844">
      <c r="A556" s="19" t="n"/>
      <c r="B556" s="19" t="n"/>
      <c r="C556" s="23" t="n"/>
      <c r="D556" s="23" t="n"/>
      <c r="E556" s="302" t="n"/>
      <c r="F556" s="23" t="n"/>
      <c r="G556" s="23" t="n"/>
      <c r="H556" s="23" t="n"/>
      <c r="I556" s="23" t="n"/>
      <c r="J556" s="23" t="n"/>
      <c r="K556" s="23" t="n"/>
      <c r="L556" s="19" t="n"/>
      <c r="M556" s="19" t="n"/>
      <c r="N556" s="19" t="n"/>
      <c r="O556" s="19" t="n"/>
      <c r="P556" s="19" t="n"/>
      <c r="Q556" s="19" t="n"/>
      <c r="R556" s="19" t="n"/>
      <c r="S556" s="19" t="n"/>
      <c r="T556" s="19" t="n"/>
      <c r="U556" s="19" t="n"/>
      <c r="V556" s="19" t="n"/>
      <c r="W556" s="19" t="n"/>
      <c r="X556" s="19" t="n"/>
      <c r="Y556" s="19" t="n"/>
      <c r="Z556" s="19" t="n"/>
    </row>
    <row r="557" ht="13.5" customHeight="1" s="844">
      <c r="A557" s="19" t="n"/>
      <c r="B557" s="19" t="n"/>
      <c r="C557" s="23" t="n"/>
      <c r="D557" s="23" t="n"/>
      <c r="E557" s="302" t="n"/>
      <c r="F557" s="23" t="n"/>
      <c r="G557" s="23" t="n"/>
      <c r="H557" s="23" t="n"/>
      <c r="I557" s="23" t="n"/>
      <c r="J557" s="23" t="n"/>
      <c r="K557" s="23" t="n"/>
      <c r="L557" s="19" t="n"/>
      <c r="M557" s="19" t="n"/>
      <c r="N557" s="19" t="n"/>
      <c r="O557" s="19" t="n"/>
      <c r="P557" s="19" t="n"/>
      <c r="Q557" s="19" t="n"/>
      <c r="R557" s="19" t="n"/>
      <c r="S557" s="19" t="n"/>
      <c r="T557" s="19" t="n"/>
      <c r="U557" s="19" t="n"/>
      <c r="V557" s="19" t="n"/>
      <c r="W557" s="19" t="n"/>
      <c r="X557" s="19" t="n"/>
      <c r="Y557" s="19" t="n"/>
      <c r="Z557" s="19" t="n"/>
    </row>
    <row r="558" ht="13.5" customHeight="1" s="844">
      <c r="A558" s="19" t="n"/>
      <c r="B558" s="19" t="n"/>
      <c r="C558" s="23" t="n"/>
      <c r="D558" s="23" t="n"/>
      <c r="E558" s="302" t="n"/>
      <c r="F558" s="23" t="n"/>
      <c r="G558" s="23" t="n"/>
      <c r="H558" s="23" t="n"/>
      <c r="I558" s="23" t="n"/>
      <c r="J558" s="23" t="n"/>
      <c r="K558" s="23" t="n"/>
      <c r="L558" s="19" t="n"/>
      <c r="M558" s="19" t="n"/>
      <c r="N558" s="19" t="n"/>
      <c r="O558" s="19" t="n"/>
      <c r="P558" s="19" t="n"/>
      <c r="Q558" s="19" t="n"/>
      <c r="R558" s="19" t="n"/>
      <c r="S558" s="19" t="n"/>
      <c r="T558" s="19" t="n"/>
      <c r="U558" s="19" t="n"/>
      <c r="V558" s="19" t="n"/>
      <c r="W558" s="19" t="n"/>
      <c r="X558" s="19" t="n"/>
      <c r="Y558" s="19" t="n"/>
      <c r="Z558" s="19" t="n"/>
    </row>
    <row r="559" ht="13.5" customHeight="1" s="844">
      <c r="A559" s="19" t="n"/>
      <c r="B559" s="19" t="n"/>
      <c r="C559" s="23" t="n"/>
      <c r="D559" s="23" t="n"/>
      <c r="E559" s="302" t="n"/>
      <c r="F559" s="23" t="n"/>
      <c r="G559" s="23" t="n"/>
      <c r="H559" s="23" t="n"/>
      <c r="I559" s="23" t="n"/>
      <c r="J559" s="23" t="n"/>
      <c r="K559" s="23" t="n"/>
      <c r="L559" s="19" t="n"/>
      <c r="M559" s="19" t="n"/>
      <c r="N559" s="19" t="n"/>
      <c r="O559" s="19" t="n"/>
      <c r="P559" s="19" t="n"/>
      <c r="Q559" s="19" t="n"/>
      <c r="R559" s="19" t="n"/>
      <c r="S559" s="19" t="n"/>
      <c r="T559" s="19" t="n"/>
      <c r="U559" s="19" t="n"/>
      <c r="V559" s="19" t="n"/>
      <c r="W559" s="19" t="n"/>
      <c r="X559" s="19" t="n"/>
      <c r="Y559" s="19" t="n"/>
      <c r="Z559" s="19" t="n"/>
    </row>
    <row r="560" ht="13.5" customHeight="1" s="844">
      <c r="A560" s="19" t="n"/>
      <c r="B560" s="19" t="n"/>
      <c r="C560" s="23" t="n"/>
      <c r="D560" s="23" t="n"/>
      <c r="E560" s="302" t="n"/>
      <c r="F560" s="23" t="n"/>
      <c r="G560" s="23" t="n"/>
      <c r="H560" s="23" t="n"/>
      <c r="I560" s="23" t="n"/>
      <c r="J560" s="23" t="n"/>
      <c r="K560" s="23" t="n"/>
      <c r="L560" s="19" t="n"/>
      <c r="M560" s="19" t="n"/>
      <c r="N560" s="19" t="n"/>
      <c r="O560" s="19" t="n"/>
      <c r="P560" s="19" t="n"/>
      <c r="Q560" s="19" t="n"/>
      <c r="R560" s="19" t="n"/>
      <c r="S560" s="19" t="n"/>
      <c r="T560" s="19" t="n"/>
      <c r="U560" s="19" t="n"/>
      <c r="V560" s="19" t="n"/>
      <c r="W560" s="19" t="n"/>
      <c r="X560" s="19" t="n"/>
      <c r="Y560" s="19" t="n"/>
      <c r="Z560" s="19" t="n"/>
    </row>
    <row r="561" ht="13.5" customHeight="1" s="844">
      <c r="A561" s="19" t="n"/>
      <c r="B561" s="19" t="n"/>
      <c r="C561" s="23" t="n"/>
      <c r="D561" s="23" t="n"/>
      <c r="E561" s="302" t="n"/>
      <c r="F561" s="23" t="n"/>
      <c r="G561" s="23" t="n"/>
      <c r="H561" s="23" t="n"/>
      <c r="I561" s="23" t="n"/>
      <c r="J561" s="23" t="n"/>
      <c r="K561" s="23" t="n"/>
      <c r="L561" s="19" t="n"/>
      <c r="M561" s="19" t="n"/>
      <c r="N561" s="19" t="n"/>
      <c r="O561" s="19" t="n"/>
      <c r="P561" s="19" t="n"/>
      <c r="Q561" s="19" t="n"/>
      <c r="R561" s="19" t="n"/>
      <c r="S561" s="19" t="n"/>
      <c r="T561" s="19" t="n"/>
      <c r="U561" s="19" t="n"/>
      <c r="V561" s="19" t="n"/>
      <c r="W561" s="19" t="n"/>
      <c r="X561" s="19" t="n"/>
      <c r="Y561" s="19" t="n"/>
      <c r="Z561" s="19" t="n"/>
    </row>
    <row r="562" ht="13.5" customHeight="1" s="844">
      <c r="A562" s="19" t="n"/>
      <c r="B562" s="19" t="n"/>
      <c r="C562" s="23" t="n"/>
      <c r="D562" s="23" t="n"/>
      <c r="E562" s="302" t="n"/>
      <c r="F562" s="23" t="n"/>
      <c r="G562" s="23" t="n"/>
      <c r="H562" s="23" t="n"/>
      <c r="I562" s="23" t="n"/>
      <c r="J562" s="23" t="n"/>
      <c r="K562" s="23" t="n"/>
      <c r="L562" s="19" t="n"/>
      <c r="M562" s="19" t="n"/>
      <c r="N562" s="19" t="n"/>
      <c r="O562" s="19" t="n"/>
      <c r="P562" s="19" t="n"/>
      <c r="Q562" s="19" t="n"/>
      <c r="R562" s="19" t="n"/>
      <c r="S562" s="19" t="n"/>
      <c r="T562" s="19" t="n"/>
      <c r="U562" s="19" t="n"/>
      <c r="V562" s="19" t="n"/>
      <c r="W562" s="19" t="n"/>
      <c r="X562" s="19" t="n"/>
      <c r="Y562" s="19" t="n"/>
      <c r="Z562" s="19" t="n"/>
    </row>
    <row r="563" ht="13.5" customHeight="1" s="844">
      <c r="A563" s="19" t="n"/>
      <c r="B563" s="19" t="n"/>
      <c r="C563" s="23" t="n"/>
      <c r="D563" s="23" t="n"/>
      <c r="E563" s="302" t="n"/>
      <c r="F563" s="23" t="n"/>
      <c r="G563" s="23" t="n"/>
      <c r="H563" s="23" t="n"/>
      <c r="I563" s="23" t="n"/>
      <c r="J563" s="23" t="n"/>
      <c r="K563" s="23" t="n"/>
      <c r="L563" s="19" t="n"/>
      <c r="M563" s="19" t="n"/>
      <c r="N563" s="19" t="n"/>
      <c r="O563" s="19" t="n"/>
      <c r="P563" s="19" t="n"/>
      <c r="Q563" s="19" t="n"/>
      <c r="R563" s="19" t="n"/>
      <c r="S563" s="19" t="n"/>
      <c r="T563" s="19" t="n"/>
      <c r="U563" s="19" t="n"/>
      <c r="V563" s="19" t="n"/>
      <c r="W563" s="19" t="n"/>
      <c r="X563" s="19" t="n"/>
      <c r="Y563" s="19" t="n"/>
      <c r="Z563" s="19" t="n"/>
    </row>
    <row r="564" ht="13.5" customHeight="1" s="844">
      <c r="A564" s="19" t="n"/>
      <c r="B564" s="19" t="n"/>
      <c r="C564" s="23" t="n"/>
      <c r="D564" s="23" t="n"/>
      <c r="E564" s="302" t="n"/>
      <c r="F564" s="23" t="n"/>
      <c r="G564" s="23" t="n"/>
      <c r="H564" s="23" t="n"/>
      <c r="I564" s="23" t="n"/>
      <c r="J564" s="23" t="n"/>
      <c r="K564" s="23" t="n"/>
      <c r="L564" s="19" t="n"/>
      <c r="M564" s="19" t="n"/>
      <c r="N564" s="19" t="n"/>
      <c r="O564" s="19" t="n"/>
      <c r="P564" s="19" t="n"/>
      <c r="Q564" s="19" t="n"/>
      <c r="R564" s="19" t="n"/>
      <c r="S564" s="19" t="n"/>
      <c r="T564" s="19" t="n"/>
      <c r="U564" s="19" t="n"/>
      <c r="V564" s="19" t="n"/>
      <c r="W564" s="19" t="n"/>
      <c r="X564" s="19" t="n"/>
      <c r="Y564" s="19" t="n"/>
      <c r="Z564" s="19" t="n"/>
    </row>
    <row r="565" ht="13.5" customHeight="1" s="844">
      <c r="A565" s="19" t="n"/>
      <c r="B565" s="19" t="n"/>
      <c r="C565" s="23" t="n"/>
      <c r="D565" s="23" t="n"/>
      <c r="E565" s="302" t="n"/>
      <c r="F565" s="23" t="n"/>
      <c r="G565" s="23" t="n"/>
      <c r="H565" s="23" t="n"/>
      <c r="I565" s="23" t="n"/>
      <c r="J565" s="23" t="n"/>
      <c r="K565" s="23" t="n"/>
      <c r="L565" s="19" t="n"/>
      <c r="M565" s="19" t="n"/>
      <c r="N565" s="19" t="n"/>
      <c r="O565" s="19" t="n"/>
      <c r="P565" s="19" t="n"/>
      <c r="Q565" s="19" t="n"/>
      <c r="R565" s="19" t="n"/>
      <c r="S565" s="19" t="n"/>
      <c r="T565" s="19" t="n"/>
      <c r="U565" s="19" t="n"/>
      <c r="V565" s="19" t="n"/>
      <c r="W565" s="19" t="n"/>
      <c r="X565" s="19" t="n"/>
      <c r="Y565" s="19" t="n"/>
      <c r="Z565" s="19" t="n"/>
    </row>
    <row r="566" ht="13.5" customHeight="1" s="844">
      <c r="A566" s="19" t="n"/>
      <c r="B566" s="19" t="n"/>
      <c r="C566" s="23" t="n"/>
      <c r="D566" s="23" t="n"/>
      <c r="E566" s="302" t="n"/>
      <c r="F566" s="23" t="n"/>
      <c r="G566" s="23" t="n"/>
      <c r="H566" s="23" t="n"/>
      <c r="I566" s="23" t="n"/>
      <c r="J566" s="23" t="n"/>
      <c r="K566" s="23" t="n"/>
      <c r="L566" s="19" t="n"/>
      <c r="M566" s="19" t="n"/>
      <c r="N566" s="19" t="n"/>
      <c r="O566" s="19" t="n"/>
      <c r="P566" s="19" t="n"/>
      <c r="Q566" s="19" t="n"/>
      <c r="R566" s="19" t="n"/>
      <c r="S566" s="19" t="n"/>
      <c r="T566" s="19" t="n"/>
      <c r="U566" s="19" t="n"/>
      <c r="V566" s="19" t="n"/>
      <c r="W566" s="19" t="n"/>
      <c r="X566" s="19" t="n"/>
      <c r="Y566" s="19" t="n"/>
      <c r="Z566" s="19" t="n"/>
    </row>
    <row r="567" ht="13.5" customHeight="1" s="844">
      <c r="A567" s="19" t="n"/>
      <c r="B567" s="19" t="n"/>
      <c r="C567" s="23" t="n"/>
      <c r="D567" s="23" t="n"/>
      <c r="E567" s="302" t="n"/>
      <c r="F567" s="23" t="n"/>
      <c r="G567" s="23" t="n"/>
      <c r="H567" s="23" t="n"/>
      <c r="I567" s="23" t="n"/>
      <c r="J567" s="23" t="n"/>
      <c r="K567" s="23" t="n"/>
      <c r="L567" s="19" t="n"/>
      <c r="M567" s="19" t="n"/>
      <c r="N567" s="19" t="n"/>
      <c r="O567" s="19" t="n"/>
      <c r="P567" s="19" t="n"/>
      <c r="Q567" s="19" t="n"/>
      <c r="R567" s="19" t="n"/>
      <c r="S567" s="19" t="n"/>
      <c r="T567" s="19" t="n"/>
      <c r="U567" s="19" t="n"/>
      <c r="V567" s="19" t="n"/>
      <c r="W567" s="19" t="n"/>
      <c r="X567" s="19" t="n"/>
      <c r="Y567" s="19" t="n"/>
      <c r="Z567" s="19" t="n"/>
    </row>
    <row r="568" ht="13.5" customHeight="1" s="844">
      <c r="A568" s="19" t="n"/>
      <c r="B568" s="19" t="n"/>
      <c r="C568" s="23" t="n"/>
      <c r="D568" s="23" t="n"/>
      <c r="E568" s="302" t="n"/>
      <c r="F568" s="23" t="n"/>
      <c r="G568" s="23" t="n"/>
      <c r="H568" s="23" t="n"/>
      <c r="I568" s="23" t="n"/>
      <c r="J568" s="23" t="n"/>
      <c r="K568" s="23" t="n"/>
      <c r="L568" s="19" t="n"/>
      <c r="M568" s="19" t="n"/>
      <c r="N568" s="19" t="n"/>
      <c r="O568" s="19" t="n"/>
      <c r="P568" s="19" t="n"/>
      <c r="Q568" s="19" t="n"/>
      <c r="R568" s="19" t="n"/>
      <c r="S568" s="19" t="n"/>
      <c r="T568" s="19" t="n"/>
      <c r="U568" s="19" t="n"/>
      <c r="V568" s="19" t="n"/>
      <c r="W568" s="19" t="n"/>
      <c r="X568" s="19" t="n"/>
      <c r="Y568" s="19" t="n"/>
      <c r="Z568" s="19" t="n"/>
    </row>
    <row r="569" ht="13.5" customHeight="1" s="844">
      <c r="A569" s="19" t="n"/>
      <c r="B569" s="19" t="n"/>
      <c r="C569" s="23" t="n"/>
      <c r="D569" s="23" t="n"/>
      <c r="E569" s="302" t="n"/>
      <c r="F569" s="23" t="n"/>
      <c r="G569" s="23" t="n"/>
      <c r="H569" s="23" t="n"/>
      <c r="I569" s="23" t="n"/>
      <c r="J569" s="23" t="n"/>
      <c r="K569" s="23" t="n"/>
      <c r="L569" s="19" t="n"/>
      <c r="M569" s="19" t="n"/>
      <c r="N569" s="19" t="n"/>
      <c r="O569" s="19" t="n"/>
      <c r="P569" s="19" t="n"/>
      <c r="Q569" s="19" t="n"/>
      <c r="R569" s="19" t="n"/>
      <c r="S569" s="19" t="n"/>
      <c r="T569" s="19" t="n"/>
      <c r="U569" s="19" t="n"/>
      <c r="V569" s="19" t="n"/>
      <c r="W569" s="19" t="n"/>
      <c r="X569" s="19" t="n"/>
      <c r="Y569" s="19" t="n"/>
      <c r="Z569" s="19" t="n"/>
    </row>
    <row r="570" ht="13.5" customHeight="1" s="844">
      <c r="A570" s="19" t="n"/>
      <c r="B570" s="19" t="n"/>
      <c r="C570" s="23" t="n"/>
      <c r="D570" s="23" t="n"/>
      <c r="E570" s="302" t="n"/>
      <c r="F570" s="23" t="n"/>
      <c r="G570" s="23" t="n"/>
      <c r="H570" s="23" t="n"/>
      <c r="I570" s="23" t="n"/>
      <c r="J570" s="23" t="n"/>
      <c r="K570" s="23" t="n"/>
      <c r="L570" s="19" t="n"/>
      <c r="M570" s="19" t="n"/>
      <c r="N570" s="19" t="n"/>
      <c r="O570" s="19" t="n"/>
      <c r="P570" s="19" t="n"/>
      <c r="Q570" s="19" t="n"/>
      <c r="R570" s="19" t="n"/>
      <c r="S570" s="19" t="n"/>
      <c r="T570" s="19" t="n"/>
      <c r="U570" s="19" t="n"/>
      <c r="V570" s="19" t="n"/>
      <c r="W570" s="19" t="n"/>
      <c r="X570" s="19" t="n"/>
      <c r="Y570" s="19" t="n"/>
      <c r="Z570" s="19" t="n"/>
    </row>
    <row r="571" ht="13.5" customHeight="1" s="844">
      <c r="A571" s="19" t="n"/>
      <c r="B571" s="19" t="n"/>
      <c r="C571" s="23" t="n"/>
      <c r="D571" s="23" t="n"/>
      <c r="E571" s="302" t="n"/>
      <c r="F571" s="23" t="n"/>
      <c r="G571" s="23" t="n"/>
      <c r="H571" s="23" t="n"/>
      <c r="I571" s="23" t="n"/>
      <c r="J571" s="23" t="n"/>
      <c r="K571" s="23" t="n"/>
      <c r="L571" s="19" t="n"/>
      <c r="M571" s="19" t="n"/>
      <c r="N571" s="19" t="n"/>
      <c r="O571" s="19" t="n"/>
      <c r="P571" s="19" t="n"/>
      <c r="Q571" s="19" t="n"/>
      <c r="R571" s="19" t="n"/>
      <c r="S571" s="19" t="n"/>
      <c r="T571" s="19" t="n"/>
      <c r="U571" s="19" t="n"/>
      <c r="V571" s="19" t="n"/>
      <c r="W571" s="19" t="n"/>
      <c r="X571" s="19" t="n"/>
      <c r="Y571" s="19" t="n"/>
      <c r="Z571" s="19" t="n"/>
    </row>
    <row r="572" ht="13.5" customHeight="1" s="844">
      <c r="A572" s="19" t="n"/>
      <c r="B572" s="19" t="n"/>
      <c r="C572" s="23" t="n"/>
      <c r="D572" s="23" t="n"/>
      <c r="E572" s="302" t="n"/>
      <c r="F572" s="23" t="n"/>
      <c r="G572" s="23" t="n"/>
      <c r="H572" s="23" t="n"/>
      <c r="I572" s="23" t="n"/>
      <c r="J572" s="23" t="n"/>
      <c r="K572" s="23" t="n"/>
      <c r="L572" s="19" t="n"/>
      <c r="M572" s="19" t="n"/>
      <c r="N572" s="19" t="n"/>
      <c r="O572" s="19" t="n"/>
      <c r="P572" s="19" t="n"/>
      <c r="Q572" s="19" t="n"/>
      <c r="R572" s="19" t="n"/>
      <c r="S572" s="19" t="n"/>
      <c r="T572" s="19" t="n"/>
      <c r="U572" s="19" t="n"/>
      <c r="V572" s="19" t="n"/>
      <c r="W572" s="19" t="n"/>
      <c r="X572" s="19" t="n"/>
      <c r="Y572" s="19" t="n"/>
      <c r="Z572" s="19" t="n"/>
    </row>
    <row r="573" ht="13.5" customHeight="1" s="844">
      <c r="A573" s="19" t="n"/>
      <c r="B573" s="19" t="n"/>
      <c r="C573" s="23" t="n"/>
      <c r="D573" s="23" t="n"/>
      <c r="E573" s="302" t="n"/>
      <c r="F573" s="23" t="n"/>
      <c r="G573" s="23" t="n"/>
      <c r="H573" s="23" t="n"/>
      <c r="I573" s="23" t="n"/>
      <c r="J573" s="23" t="n"/>
      <c r="K573" s="23" t="n"/>
      <c r="L573" s="19" t="n"/>
      <c r="M573" s="19" t="n"/>
      <c r="N573" s="19" t="n"/>
      <c r="O573" s="19" t="n"/>
      <c r="P573" s="19" t="n"/>
      <c r="Q573" s="19" t="n"/>
      <c r="R573" s="19" t="n"/>
      <c r="S573" s="19" t="n"/>
      <c r="T573" s="19" t="n"/>
      <c r="U573" s="19" t="n"/>
      <c r="V573" s="19" t="n"/>
      <c r="W573" s="19" t="n"/>
      <c r="X573" s="19" t="n"/>
      <c r="Y573" s="19" t="n"/>
      <c r="Z573" s="19" t="n"/>
    </row>
    <row r="574" ht="13.5" customHeight="1" s="844">
      <c r="A574" s="19" t="n"/>
      <c r="B574" s="19" t="n"/>
      <c r="C574" s="23" t="n"/>
      <c r="D574" s="23" t="n"/>
      <c r="E574" s="302" t="n"/>
      <c r="F574" s="23" t="n"/>
      <c r="G574" s="23" t="n"/>
      <c r="H574" s="23" t="n"/>
      <c r="I574" s="23" t="n"/>
      <c r="J574" s="23" t="n"/>
      <c r="K574" s="23" t="n"/>
      <c r="L574" s="19" t="n"/>
      <c r="M574" s="19" t="n"/>
      <c r="N574" s="19" t="n"/>
      <c r="O574" s="19" t="n"/>
      <c r="P574" s="19" t="n"/>
      <c r="Q574" s="19" t="n"/>
      <c r="R574" s="19" t="n"/>
      <c r="S574" s="19" t="n"/>
      <c r="T574" s="19" t="n"/>
      <c r="U574" s="19" t="n"/>
      <c r="V574" s="19" t="n"/>
      <c r="W574" s="19" t="n"/>
      <c r="X574" s="19" t="n"/>
      <c r="Y574" s="19" t="n"/>
      <c r="Z574" s="19" t="n"/>
    </row>
    <row r="575" ht="13.5" customHeight="1" s="844">
      <c r="A575" s="19" t="n"/>
      <c r="B575" s="19" t="n"/>
      <c r="C575" s="23" t="n"/>
      <c r="D575" s="23" t="n"/>
      <c r="E575" s="302" t="n"/>
      <c r="F575" s="23" t="n"/>
      <c r="G575" s="23" t="n"/>
      <c r="H575" s="23" t="n"/>
      <c r="I575" s="23" t="n"/>
      <c r="J575" s="23" t="n"/>
      <c r="K575" s="23" t="n"/>
      <c r="L575" s="19" t="n"/>
      <c r="M575" s="19" t="n"/>
      <c r="N575" s="19" t="n"/>
      <c r="O575" s="19" t="n"/>
      <c r="P575" s="19" t="n"/>
      <c r="Q575" s="19" t="n"/>
      <c r="R575" s="19" t="n"/>
      <c r="S575" s="19" t="n"/>
      <c r="T575" s="19" t="n"/>
      <c r="U575" s="19" t="n"/>
      <c r="V575" s="19" t="n"/>
      <c r="W575" s="19" t="n"/>
      <c r="X575" s="19" t="n"/>
      <c r="Y575" s="19" t="n"/>
      <c r="Z575" s="19" t="n"/>
    </row>
    <row r="576" ht="13.5" customHeight="1" s="844">
      <c r="A576" s="19" t="n"/>
      <c r="B576" s="19" t="n"/>
      <c r="C576" s="23" t="n"/>
      <c r="D576" s="23" t="n"/>
      <c r="E576" s="302" t="n"/>
      <c r="F576" s="23" t="n"/>
      <c r="G576" s="23" t="n"/>
      <c r="H576" s="23" t="n"/>
      <c r="I576" s="23" t="n"/>
      <c r="J576" s="23" t="n"/>
      <c r="K576" s="23" t="n"/>
      <c r="L576" s="19" t="n"/>
      <c r="M576" s="19" t="n"/>
      <c r="N576" s="19" t="n"/>
      <c r="O576" s="19" t="n"/>
      <c r="P576" s="19" t="n"/>
      <c r="Q576" s="19" t="n"/>
      <c r="R576" s="19" t="n"/>
      <c r="S576" s="19" t="n"/>
      <c r="T576" s="19" t="n"/>
      <c r="U576" s="19" t="n"/>
      <c r="V576" s="19" t="n"/>
      <c r="W576" s="19" t="n"/>
      <c r="X576" s="19" t="n"/>
      <c r="Y576" s="19" t="n"/>
      <c r="Z576" s="19" t="n"/>
    </row>
    <row r="577" ht="13.5" customHeight="1" s="844">
      <c r="A577" s="19" t="n"/>
      <c r="B577" s="19" t="n"/>
      <c r="C577" s="23" t="n"/>
      <c r="D577" s="23" t="n"/>
      <c r="E577" s="302" t="n"/>
      <c r="F577" s="23" t="n"/>
      <c r="G577" s="23" t="n"/>
      <c r="H577" s="23" t="n"/>
      <c r="I577" s="23" t="n"/>
      <c r="J577" s="23" t="n"/>
      <c r="K577" s="23" t="n"/>
      <c r="L577" s="19" t="n"/>
      <c r="M577" s="19" t="n"/>
      <c r="N577" s="19" t="n"/>
      <c r="O577" s="19" t="n"/>
      <c r="P577" s="19" t="n"/>
      <c r="Q577" s="19" t="n"/>
      <c r="R577" s="19" t="n"/>
      <c r="S577" s="19" t="n"/>
      <c r="T577" s="19" t="n"/>
      <c r="U577" s="19" t="n"/>
      <c r="V577" s="19" t="n"/>
      <c r="W577" s="19" t="n"/>
      <c r="X577" s="19" t="n"/>
      <c r="Y577" s="19" t="n"/>
      <c r="Z577" s="19" t="n"/>
    </row>
    <row r="578" ht="13.5" customHeight="1" s="844">
      <c r="A578" s="19" t="n"/>
      <c r="B578" s="19" t="n"/>
      <c r="C578" s="23" t="n"/>
      <c r="D578" s="23" t="n"/>
      <c r="E578" s="302" t="n"/>
      <c r="F578" s="23" t="n"/>
      <c r="G578" s="23" t="n"/>
      <c r="H578" s="23" t="n"/>
      <c r="I578" s="23" t="n"/>
      <c r="J578" s="23" t="n"/>
      <c r="K578" s="23" t="n"/>
      <c r="L578" s="19" t="n"/>
      <c r="M578" s="19" t="n"/>
      <c r="N578" s="19" t="n"/>
      <c r="O578" s="19" t="n"/>
      <c r="P578" s="19" t="n"/>
      <c r="Q578" s="19" t="n"/>
      <c r="R578" s="19" t="n"/>
      <c r="S578" s="19" t="n"/>
      <c r="T578" s="19" t="n"/>
      <c r="U578" s="19" t="n"/>
      <c r="V578" s="19" t="n"/>
      <c r="W578" s="19" t="n"/>
      <c r="X578" s="19" t="n"/>
      <c r="Y578" s="19" t="n"/>
      <c r="Z578" s="19" t="n"/>
    </row>
    <row r="579" ht="13.5" customHeight="1" s="844">
      <c r="A579" s="19" t="n"/>
      <c r="B579" s="19" t="n"/>
      <c r="C579" s="23" t="n"/>
      <c r="D579" s="23" t="n"/>
      <c r="E579" s="302" t="n"/>
      <c r="F579" s="23" t="n"/>
      <c r="G579" s="23" t="n"/>
      <c r="H579" s="23" t="n"/>
      <c r="I579" s="23" t="n"/>
      <c r="J579" s="23" t="n"/>
      <c r="K579" s="23" t="n"/>
      <c r="L579" s="19" t="n"/>
      <c r="M579" s="19" t="n"/>
      <c r="N579" s="19" t="n"/>
      <c r="O579" s="19" t="n"/>
      <c r="P579" s="19" t="n"/>
      <c r="Q579" s="19" t="n"/>
      <c r="R579" s="19" t="n"/>
      <c r="S579" s="19" t="n"/>
      <c r="T579" s="19" t="n"/>
      <c r="U579" s="19" t="n"/>
      <c r="V579" s="19" t="n"/>
      <c r="W579" s="19" t="n"/>
      <c r="X579" s="19" t="n"/>
      <c r="Y579" s="19" t="n"/>
      <c r="Z579" s="19" t="n"/>
    </row>
    <row r="580" ht="13.5" customHeight="1" s="844">
      <c r="A580" s="19" t="n"/>
      <c r="B580" s="19" t="n"/>
      <c r="C580" s="23" t="n"/>
      <c r="D580" s="23" t="n"/>
      <c r="E580" s="302" t="n"/>
      <c r="F580" s="23" t="n"/>
      <c r="G580" s="23" t="n"/>
      <c r="H580" s="23" t="n"/>
      <c r="I580" s="23" t="n"/>
      <c r="J580" s="23" t="n"/>
      <c r="K580" s="23" t="n"/>
      <c r="L580" s="19" t="n"/>
      <c r="M580" s="19" t="n"/>
      <c r="N580" s="19" t="n"/>
      <c r="O580" s="19" t="n"/>
      <c r="P580" s="19" t="n"/>
      <c r="Q580" s="19" t="n"/>
      <c r="R580" s="19" t="n"/>
      <c r="S580" s="19" t="n"/>
      <c r="T580" s="19" t="n"/>
      <c r="U580" s="19" t="n"/>
      <c r="V580" s="19" t="n"/>
      <c r="W580" s="19" t="n"/>
      <c r="X580" s="19" t="n"/>
      <c r="Y580" s="19" t="n"/>
      <c r="Z580" s="19" t="n"/>
    </row>
    <row r="581" ht="13.5" customHeight="1" s="844">
      <c r="A581" s="19" t="n"/>
      <c r="B581" s="19" t="n"/>
      <c r="C581" s="23" t="n"/>
      <c r="D581" s="23" t="n"/>
      <c r="E581" s="302" t="n"/>
      <c r="F581" s="23" t="n"/>
      <c r="G581" s="23" t="n"/>
      <c r="H581" s="23" t="n"/>
      <c r="I581" s="23" t="n"/>
      <c r="J581" s="23" t="n"/>
      <c r="K581" s="23" t="n"/>
      <c r="L581" s="19" t="n"/>
      <c r="M581" s="19" t="n"/>
      <c r="N581" s="19" t="n"/>
      <c r="O581" s="19" t="n"/>
      <c r="P581" s="19" t="n"/>
      <c r="Q581" s="19" t="n"/>
      <c r="R581" s="19" t="n"/>
      <c r="S581" s="19" t="n"/>
      <c r="T581" s="19" t="n"/>
      <c r="U581" s="19" t="n"/>
      <c r="V581" s="19" t="n"/>
      <c r="W581" s="19" t="n"/>
      <c r="X581" s="19" t="n"/>
      <c r="Y581" s="19" t="n"/>
      <c r="Z581" s="19" t="n"/>
    </row>
    <row r="582" ht="13.5" customHeight="1" s="844">
      <c r="A582" s="19" t="n"/>
      <c r="B582" s="19" t="n"/>
      <c r="C582" s="23" t="n"/>
      <c r="D582" s="23" t="n"/>
      <c r="E582" s="302" t="n"/>
      <c r="F582" s="23" t="n"/>
      <c r="G582" s="23" t="n"/>
      <c r="H582" s="23" t="n"/>
      <c r="I582" s="23" t="n"/>
      <c r="J582" s="23" t="n"/>
      <c r="K582" s="23" t="n"/>
      <c r="L582" s="19" t="n"/>
      <c r="M582" s="19" t="n"/>
      <c r="N582" s="19" t="n"/>
      <c r="O582" s="19" t="n"/>
      <c r="P582" s="19" t="n"/>
      <c r="Q582" s="19" t="n"/>
      <c r="R582" s="19" t="n"/>
      <c r="S582" s="19" t="n"/>
      <c r="T582" s="19" t="n"/>
      <c r="U582" s="19" t="n"/>
      <c r="V582" s="19" t="n"/>
      <c r="W582" s="19" t="n"/>
      <c r="X582" s="19" t="n"/>
      <c r="Y582" s="19" t="n"/>
      <c r="Z582" s="19" t="n"/>
    </row>
    <row r="583" ht="13.5" customHeight="1" s="844">
      <c r="A583" s="19" t="n"/>
      <c r="B583" s="19" t="n"/>
      <c r="C583" s="23" t="n"/>
      <c r="D583" s="23" t="n"/>
      <c r="E583" s="302" t="n"/>
      <c r="F583" s="23" t="n"/>
      <c r="G583" s="23" t="n"/>
      <c r="H583" s="23" t="n"/>
      <c r="I583" s="23" t="n"/>
      <c r="J583" s="23" t="n"/>
      <c r="K583" s="23" t="n"/>
      <c r="L583" s="19" t="n"/>
      <c r="M583" s="19" t="n"/>
      <c r="N583" s="19" t="n"/>
      <c r="O583" s="19" t="n"/>
      <c r="P583" s="19" t="n"/>
      <c r="Q583" s="19" t="n"/>
      <c r="R583" s="19" t="n"/>
      <c r="S583" s="19" t="n"/>
      <c r="T583" s="19" t="n"/>
      <c r="U583" s="19" t="n"/>
      <c r="V583" s="19" t="n"/>
      <c r="W583" s="19" t="n"/>
      <c r="X583" s="19" t="n"/>
      <c r="Y583" s="19" t="n"/>
      <c r="Z583" s="19" t="n"/>
    </row>
    <row r="584" ht="13.5" customHeight="1" s="844">
      <c r="A584" s="19" t="n"/>
      <c r="B584" s="19" t="n"/>
      <c r="C584" s="23" t="n"/>
      <c r="D584" s="23" t="n"/>
      <c r="E584" s="302" t="n"/>
      <c r="F584" s="23" t="n"/>
      <c r="G584" s="23" t="n"/>
      <c r="H584" s="23" t="n"/>
      <c r="I584" s="23" t="n"/>
      <c r="J584" s="23" t="n"/>
      <c r="K584" s="23" t="n"/>
      <c r="L584" s="19" t="n"/>
      <c r="M584" s="19" t="n"/>
      <c r="N584" s="19" t="n"/>
      <c r="O584" s="19" t="n"/>
      <c r="P584" s="19" t="n"/>
      <c r="Q584" s="19" t="n"/>
      <c r="R584" s="19" t="n"/>
      <c r="S584" s="19" t="n"/>
      <c r="T584" s="19" t="n"/>
      <c r="U584" s="19" t="n"/>
      <c r="V584" s="19" t="n"/>
      <c r="W584" s="19" t="n"/>
      <c r="X584" s="19" t="n"/>
      <c r="Y584" s="19" t="n"/>
      <c r="Z584" s="19" t="n"/>
    </row>
    <row r="585" ht="13.5" customHeight="1" s="844">
      <c r="A585" s="19" t="n"/>
      <c r="B585" s="19" t="n"/>
      <c r="C585" s="23" t="n"/>
      <c r="D585" s="23" t="n"/>
      <c r="E585" s="302" t="n"/>
      <c r="F585" s="23" t="n"/>
      <c r="G585" s="23" t="n"/>
      <c r="H585" s="23" t="n"/>
      <c r="I585" s="23" t="n"/>
      <c r="J585" s="23" t="n"/>
      <c r="K585" s="23" t="n"/>
      <c r="L585" s="19" t="n"/>
      <c r="M585" s="19" t="n"/>
      <c r="N585" s="19" t="n"/>
      <c r="O585" s="19" t="n"/>
      <c r="P585" s="19" t="n"/>
      <c r="Q585" s="19" t="n"/>
      <c r="R585" s="19" t="n"/>
      <c r="S585" s="19" t="n"/>
      <c r="T585" s="19" t="n"/>
      <c r="U585" s="19" t="n"/>
      <c r="V585" s="19" t="n"/>
      <c r="W585" s="19" t="n"/>
      <c r="X585" s="19" t="n"/>
      <c r="Y585" s="19" t="n"/>
      <c r="Z585" s="19" t="n"/>
    </row>
    <row r="586" ht="13.5" customHeight="1" s="844">
      <c r="A586" s="19" t="n"/>
      <c r="B586" s="19" t="n"/>
      <c r="C586" s="23" t="n"/>
      <c r="D586" s="23" t="n"/>
      <c r="E586" s="302" t="n"/>
      <c r="F586" s="23" t="n"/>
      <c r="G586" s="23" t="n"/>
      <c r="H586" s="23" t="n"/>
      <c r="I586" s="23" t="n"/>
      <c r="J586" s="23" t="n"/>
      <c r="K586" s="23" t="n"/>
      <c r="L586" s="19" t="n"/>
      <c r="M586" s="19" t="n"/>
      <c r="N586" s="19" t="n"/>
      <c r="O586" s="19" t="n"/>
      <c r="P586" s="19" t="n"/>
      <c r="Q586" s="19" t="n"/>
      <c r="R586" s="19" t="n"/>
      <c r="S586" s="19" t="n"/>
      <c r="T586" s="19" t="n"/>
      <c r="U586" s="19" t="n"/>
      <c r="V586" s="19" t="n"/>
      <c r="W586" s="19" t="n"/>
      <c r="X586" s="19" t="n"/>
      <c r="Y586" s="19" t="n"/>
      <c r="Z586" s="19" t="n"/>
    </row>
    <row r="587" ht="13.5" customHeight="1" s="844">
      <c r="A587" s="19" t="n"/>
      <c r="B587" s="19" t="n"/>
      <c r="C587" s="23" t="n"/>
      <c r="D587" s="23" t="n"/>
      <c r="E587" s="302" t="n"/>
      <c r="F587" s="23" t="n"/>
      <c r="G587" s="23" t="n"/>
      <c r="H587" s="23" t="n"/>
      <c r="I587" s="23" t="n"/>
      <c r="J587" s="23" t="n"/>
      <c r="K587" s="23" t="n"/>
      <c r="L587" s="19" t="n"/>
      <c r="M587" s="19" t="n"/>
      <c r="N587" s="19" t="n"/>
      <c r="O587" s="19" t="n"/>
      <c r="P587" s="19" t="n"/>
      <c r="Q587" s="19" t="n"/>
      <c r="R587" s="19" t="n"/>
      <c r="S587" s="19" t="n"/>
      <c r="T587" s="19" t="n"/>
      <c r="U587" s="19" t="n"/>
      <c r="V587" s="19" t="n"/>
      <c r="W587" s="19" t="n"/>
      <c r="X587" s="19" t="n"/>
      <c r="Y587" s="19" t="n"/>
      <c r="Z587" s="19" t="n"/>
    </row>
    <row r="588" ht="13.5" customHeight="1" s="844">
      <c r="A588" s="19" t="n"/>
      <c r="B588" s="19" t="n"/>
      <c r="C588" s="23" t="n"/>
      <c r="D588" s="23" t="n"/>
      <c r="E588" s="302" t="n"/>
      <c r="F588" s="23" t="n"/>
      <c r="G588" s="23" t="n"/>
      <c r="H588" s="23" t="n"/>
      <c r="I588" s="23" t="n"/>
      <c r="J588" s="23" t="n"/>
      <c r="K588" s="23" t="n"/>
      <c r="L588" s="19" t="n"/>
      <c r="M588" s="19" t="n"/>
      <c r="N588" s="19" t="n"/>
      <c r="O588" s="19" t="n"/>
      <c r="P588" s="19" t="n"/>
      <c r="Q588" s="19" t="n"/>
      <c r="R588" s="19" t="n"/>
      <c r="S588" s="19" t="n"/>
      <c r="T588" s="19" t="n"/>
      <c r="U588" s="19" t="n"/>
      <c r="V588" s="19" t="n"/>
      <c r="W588" s="19" t="n"/>
      <c r="X588" s="19" t="n"/>
      <c r="Y588" s="19" t="n"/>
      <c r="Z588" s="19" t="n"/>
    </row>
    <row r="589" ht="13.5" customHeight="1" s="844">
      <c r="A589" s="19" t="n"/>
      <c r="B589" s="19" t="n"/>
      <c r="C589" s="23" t="n"/>
      <c r="D589" s="23" t="n"/>
      <c r="E589" s="302" t="n"/>
      <c r="F589" s="23" t="n"/>
      <c r="G589" s="23" t="n"/>
      <c r="H589" s="23" t="n"/>
      <c r="I589" s="23" t="n"/>
      <c r="J589" s="23" t="n"/>
      <c r="K589" s="23" t="n"/>
      <c r="L589" s="19" t="n"/>
      <c r="M589" s="19" t="n"/>
      <c r="N589" s="19" t="n"/>
      <c r="O589" s="19" t="n"/>
      <c r="P589" s="19" t="n"/>
      <c r="Q589" s="19" t="n"/>
      <c r="R589" s="19" t="n"/>
      <c r="S589" s="19" t="n"/>
      <c r="T589" s="19" t="n"/>
      <c r="U589" s="19" t="n"/>
      <c r="V589" s="19" t="n"/>
      <c r="W589" s="19" t="n"/>
      <c r="X589" s="19" t="n"/>
      <c r="Y589" s="19" t="n"/>
      <c r="Z589" s="19" t="n"/>
    </row>
    <row r="590" ht="13.5" customHeight="1" s="844">
      <c r="A590" s="19" t="n"/>
      <c r="B590" s="19" t="n"/>
      <c r="C590" s="23" t="n"/>
      <c r="D590" s="23" t="n"/>
      <c r="E590" s="302" t="n"/>
      <c r="F590" s="23" t="n"/>
      <c r="G590" s="23" t="n"/>
      <c r="H590" s="23" t="n"/>
      <c r="I590" s="23" t="n"/>
      <c r="J590" s="23" t="n"/>
      <c r="K590" s="23" t="n"/>
      <c r="L590" s="19" t="n"/>
      <c r="M590" s="19" t="n"/>
      <c r="N590" s="19" t="n"/>
      <c r="O590" s="19" t="n"/>
      <c r="P590" s="19" t="n"/>
      <c r="Q590" s="19" t="n"/>
      <c r="R590" s="19" t="n"/>
      <c r="S590" s="19" t="n"/>
      <c r="T590" s="19" t="n"/>
      <c r="U590" s="19" t="n"/>
      <c r="V590" s="19" t="n"/>
      <c r="W590" s="19" t="n"/>
      <c r="X590" s="19" t="n"/>
      <c r="Y590" s="19" t="n"/>
      <c r="Z590" s="19" t="n"/>
    </row>
    <row r="591" ht="13.5" customHeight="1" s="844">
      <c r="A591" s="19" t="n"/>
      <c r="B591" s="19" t="n"/>
      <c r="C591" s="23" t="n"/>
      <c r="D591" s="23" t="n"/>
      <c r="E591" s="302" t="n"/>
      <c r="F591" s="23" t="n"/>
      <c r="G591" s="23" t="n"/>
      <c r="H591" s="23" t="n"/>
      <c r="I591" s="23" t="n"/>
      <c r="J591" s="23" t="n"/>
      <c r="K591" s="23" t="n"/>
      <c r="L591" s="19" t="n"/>
      <c r="M591" s="19" t="n"/>
      <c r="N591" s="19" t="n"/>
      <c r="O591" s="19" t="n"/>
      <c r="P591" s="19" t="n"/>
      <c r="Q591" s="19" t="n"/>
      <c r="R591" s="19" t="n"/>
      <c r="S591" s="19" t="n"/>
      <c r="T591" s="19" t="n"/>
      <c r="U591" s="19" t="n"/>
      <c r="V591" s="19" t="n"/>
      <c r="W591" s="19" t="n"/>
      <c r="X591" s="19" t="n"/>
      <c r="Y591" s="19" t="n"/>
      <c r="Z591" s="19" t="n"/>
    </row>
    <row r="592" ht="13.5" customHeight="1" s="844">
      <c r="A592" s="19" t="n"/>
      <c r="B592" s="19" t="n"/>
      <c r="C592" s="23" t="n"/>
      <c r="D592" s="23" t="n"/>
      <c r="E592" s="302" t="n"/>
      <c r="F592" s="23" t="n"/>
      <c r="G592" s="23" t="n"/>
      <c r="H592" s="23" t="n"/>
      <c r="I592" s="23" t="n"/>
      <c r="J592" s="23" t="n"/>
      <c r="K592" s="23" t="n"/>
      <c r="L592" s="19" t="n"/>
      <c r="M592" s="19" t="n"/>
      <c r="N592" s="19" t="n"/>
      <c r="O592" s="19" t="n"/>
      <c r="P592" s="19" t="n"/>
      <c r="Q592" s="19" t="n"/>
      <c r="R592" s="19" t="n"/>
      <c r="S592" s="19" t="n"/>
      <c r="T592" s="19" t="n"/>
      <c r="U592" s="19" t="n"/>
      <c r="V592" s="19" t="n"/>
      <c r="W592" s="19" t="n"/>
      <c r="X592" s="19" t="n"/>
      <c r="Y592" s="19" t="n"/>
      <c r="Z592" s="19" t="n"/>
    </row>
    <row r="593" ht="13.5" customHeight="1" s="844">
      <c r="A593" s="19" t="n"/>
      <c r="B593" s="19" t="n"/>
      <c r="C593" s="23" t="n"/>
      <c r="D593" s="23" t="n"/>
      <c r="E593" s="302" t="n"/>
      <c r="F593" s="23" t="n"/>
      <c r="G593" s="23" t="n"/>
      <c r="H593" s="23" t="n"/>
      <c r="I593" s="23" t="n"/>
      <c r="J593" s="23" t="n"/>
      <c r="K593" s="23" t="n"/>
      <c r="L593" s="19" t="n"/>
      <c r="M593" s="19" t="n"/>
      <c r="N593" s="19" t="n"/>
      <c r="O593" s="19" t="n"/>
      <c r="P593" s="19" t="n"/>
      <c r="Q593" s="19" t="n"/>
      <c r="R593" s="19" t="n"/>
      <c r="S593" s="19" t="n"/>
      <c r="T593" s="19" t="n"/>
      <c r="U593" s="19" t="n"/>
      <c r="V593" s="19" t="n"/>
      <c r="W593" s="19" t="n"/>
      <c r="X593" s="19" t="n"/>
      <c r="Y593" s="19" t="n"/>
      <c r="Z593" s="19" t="n"/>
    </row>
    <row r="594" ht="13.5" customHeight="1" s="844">
      <c r="A594" s="19" t="n"/>
      <c r="B594" s="19" t="n"/>
      <c r="C594" s="23" t="n"/>
      <c r="D594" s="23" t="n"/>
      <c r="E594" s="302" t="n"/>
      <c r="F594" s="23" t="n"/>
      <c r="G594" s="23" t="n"/>
      <c r="H594" s="23" t="n"/>
      <c r="I594" s="23" t="n"/>
      <c r="J594" s="23" t="n"/>
      <c r="K594" s="23" t="n"/>
      <c r="L594" s="19" t="n"/>
      <c r="M594" s="19" t="n"/>
      <c r="N594" s="19" t="n"/>
      <c r="O594" s="19" t="n"/>
      <c r="P594" s="19" t="n"/>
      <c r="Q594" s="19" t="n"/>
      <c r="R594" s="19" t="n"/>
      <c r="S594" s="19" t="n"/>
      <c r="T594" s="19" t="n"/>
      <c r="U594" s="19" t="n"/>
      <c r="V594" s="19" t="n"/>
      <c r="W594" s="19" t="n"/>
      <c r="X594" s="19" t="n"/>
      <c r="Y594" s="19" t="n"/>
      <c r="Z594" s="19" t="n"/>
    </row>
    <row r="595" ht="13.5" customHeight="1" s="844">
      <c r="A595" s="19" t="n"/>
      <c r="B595" s="19" t="n"/>
      <c r="C595" s="23" t="n"/>
      <c r="D595" s="23" t="n"/>
      <c r="E595" s="302" t="n"/>
      <c r="F595" s="23" t="n"/>
      <c r="G595" s="23" t="n"/>
      <c r="H595" s="23" t="n"/>
      <c r="I595" s="23" t="n"/>
      <c r="J595" s="23" t="n"/>
      <c r="K595" s="23" t="n"/>
      <c r="L595" s="19" t="n"/>
      <c r="M595" s="19" t="n"/>
      <c r="N595" s="19" t="n"/>
      <c r="O595" s="19" t="n"/>
      <c r="P595" s="19" t="n"/>
      <c r="Q595" s="19" t="n"/>
      <c r="R595" s="19" t="n"/>
      <c r="S595" s="19" t="n"/>
      <c r="T595" s="19" t="n"/>
      <c r="U595" s="19" t="n"/>
      <c r="V595" s="19" t="n"/>
      <c r="W595" s="19" t="n"/>
      <c r="X595" s="19" t="n"/>
      <c r="Y595" s="19" t="n"/>
      <c r="Z595" s="19" t="n"/>
    </row>
    <row r="596" ht="13.5" customHeight="1" s="844">
      <c r="A596" s="19" t="n"/>
      <c r="B596" s="19" t="n"/>
      <c r="C596" s="23" t="n"/>
      <c r="D596" s="23" t="n"/>
      <c r="E596" s="302" t="n"/>
      <c r="F596" s="23" t="n"/>
      <c r="G596" s="23" t="n"/>
      <c r="H596" s="23" t="n"/>
      <c r="I596" s="23" t="n"/>
      <c r="J596" s="23" t="n"/>
      <c r="K596" s="23" t="n"/>
      <c r="L596" s="19" t="n"/>
      <c r="M596" s="19" t="n"/>
      <c r="N596" s="19" t="n"/>
      <c r="O596" s="19" t="n"/>
      <c r="P596" s="19" t="n"/>
      <c r="Q596" s="19" t="n"/>
      <c r="R596" s="19" t="n"/>
      <c r="S596" s="19" t="n"/>
      <c r="T596" s="19" t="n"/>
      <c r="U596" s="19" t="n"/>
      <c r="V596" s="19" t="n"/>
      <c r="W596" s="19" t="n"/>
      <c r="X596" s="19" t="n"/>
      <c r="Y596" s="19" t="n"/>
      <c r="Z596" s="19" t="n"/>
    </row>
    <row r="597" ht="13.5" customHeight="1" s="844">
      <c r="A597" s="19" t="n"/>
      <c r="B597" s="19" t="n"/>
      <c r="C597" s="23" t="n"/>
      <c r="D597" s="23" t="n"/>
      <c r="E597" s="302" t="n"/>
      <c r="F597" s="23" t="n"/>
      <c r="G597" s="23" t="n"/>
      <c r="H597" s="23" t="n"/>
      <c r="I597" s="23" t="n"/>
      <c r="J597" s="23" t="n"/>
      <c r="K597" s="23" t="n"/>
      <c r="L597" s="19" t="n"/>
      <c r="M597" s="19" t="n"/>
      <c r="N597" s="19" t="n"/>
      <c r="O597" s="19" t="n"/>
      <c r="P597" s="19" t="n"/>
      <c r="Q597" s="19" t="n"/>
      <c r="R597" s="19" t="n"/>
      <c r="S597" s="19" t="n"/>
      <c r="T597" s="19" t="n"/>
      <c r="U597" s="19" t="n"/>
      <c r="V597" s="19" t="n"/>
      <c r="W597" s="19" t="n"/>
      <c r="X597" s="19" t="n"/>
      <c r="Y597" s="19" t="n"/>
      <c r="Z597" s="19" t="n"/>
    </row>
    <row r="598" ht="13.5" customHeight="1" s="844">
      <c r="A598" s="19" t="n"/>
      <c r="B598" s="19" t="n"/>
      <c r="C598" s="23" t="n"/>
      <c r="D598" s="23" t="n"/>
      <c r="E598" s="302" t="n"/>
      <c r="F598" s="23" t="n"/>
      <c r="G598" s="23" t="n"/>
      <c r="H598" s="23" t="n"/>
      <c r="I598" s="23" t="n"/>
      <c r="J598" s="23" t="n"/>
      <c r="K598" s="23" t="n"/>
      <c r="L598" s="19" t="n"/>
      <c r="M598" s="19" t="n"/>
      <c r="N598" s="19" t="n"/>
      <c r="O598" s="19" t="n"/>
      <c r="P598" s="19" t="n"/>
      <c r="Q598" s="19" t="n"/>
      <c r="R598" s="19" t="n"/>
      <c r="S598" s="19" t="n"/>
      <c r="T598" s="19" t="n"/>
      <c r="U598" s="19" t="n"/>
      <c r="V598" s="19" t="n"/>
      <c r="W598" s="19" t="n"/>
      <c r="X598" s="19" t="n"/>
      <c r="Y598" s="19" t="n"/>
      <c r="Z598" s="19" t="n"/>
    </row>
    <row r="599" ht="13.5" customHeight="1" s="844">
      <c r="A599" s="19" t="n"/>
      <c r="B599" s="19" t="n"/>
      <c r="C599" s="23" t="n"/>
      <c r="D599" s="23" t="n"/>
      <c r="E599" s="302" t="n"/>
      <c r="F599" s="23" t="n"/>
      <c r="G599" s="23" t="n"/>
      <c r="H599" s="23" t="n"/>
      <c r="I599" s="23" t="n"/>
      <c r="J599" s="23" t="n"/>
      <c r="K599" s="23" t="n"/>
      <c r="L599" s="19" t="n"/>
      <c r="M599" s="19" t="n"/>
      <c r="N599" s="19" t="n"/>
      <c r="O599" s="19" t="n"/>
      <c r="P599" s="19" t="n"/>
      <c r="Q599" s="19" t="n"/>
      <c r="R599" s="19" t="n"/>
      <c r="S599" s="19" t="n"/>
      <c r="T599" s="19" t="n"/>
      <c r="U599" s="19" t="n"/>
      <c r="V599" s="19" t="n"/>
      <c r="W599" s="19" t="n"/>
      <c r="X599" s="19" t="n"/>
      <c r="Y599" s="19" t="n"/>
      <c r="Z599" s="19" t="n"/>
    </row>
    <row r="600" ht="13.5" customHeight="1" s="844">
      <c r="A600" s="19" t="n"/>
      <c r="B600" s="19" t="n"/>
      <c r="C600" s="23" t="n"/>
      <c r="D600" s="23" t="n"/>
      <c r="E600" s="302" t="n"/>
      <c r="F600" s="23" t="n"/>
      <c r="G600" s="23" t="n"/>
      <c r="H600" s="23" t="n"/>
      <c r="I600" s="23" t="n"/>
      <c r="J600" s="23" t="n"/>
      <c r="K600" s="23" t="n"/>
      <c r="L600" s="19" t="n"/>
      <c r="M600" s="19" t="n"/>
      <c r="N600" s="19" t="n"/>
      <c r="O600" s="19" t="n"/>
      <c r="P600" s="19" t="n"/>
      <c r="Q600" s="19" t="n"/>
      <c r="R600" s="19" t="n"/>
      <c r="S600" s="19" t="n"/>
      <c r="T600" s="19" t="n"/>
      <c r="U600" s="19" t="n"/>
      <c r="V600" s="19" t="n"/>
      <c r="W600" s="19" t="n"/>
      <c r="X600" s="19" t="n"/>
      <c r="Y600" s="19" t="n"/>
      <c r="Z600" s="19" t="n"/>
    </row>
    <row r="601" ht="13.5" customHeight="1" s="844">
      <c r="A601" s="19" t="n"/>
      <c r="B601" s="19" t="n"/>
      <c r="C601" s="23" t="n"/>
      <c r="D601" s="23" t="n"/>
      <c r="E601" s="302" t="n"/>
      <c r="F601" s="23" t="n"/>
      <c r="G601" s="23" t="n"/>
      <c r="H601" s="23" t="n"/>
      <c r="I601" s="23" t="n"/>
      <c r="J601" s="23" t="n"/>
      <c r="K601" s="23" t="n"/>
      <c r="L601" s="19" t="n"/>
      <c r="M601" s="19" t="n"/>
      <c r="N601" s="19" t="n"/>
      <c r="O601" s="19" t="n"/>
      <c r="P601" s="19" t="n"/>
      <c r="Q601" s="19" t="n"/>
      <c r="R601" s="19" t="n"/>
      <c r="S601" s="19" t="n"/>
      <c r="T601" s="19" t="n"/>
      <c r="U601" s="19" t="n"/>
      <c r="V601" s="19" t="n"/>
      <c r="W601" s="19" t="n"/>
      <c r="X601" s="19" t="n"/>
      <c r="Y601" s="19" t="n"/>
      <c r="Z601" s="19" t="n"/>
    </row>
    <row r="602" ht="13.5" customHeight="1" s="844">
      <c r="A602" s="19" t="n"/>
      <c r="B602" s="19" t="n"/>
      <c r="C602" s="23" t="n"/>
      <c r="D602" s="23" t="n"/>
      <c r="E602" s="302" t="n"/>
      <c r="F602" s="23" t="n"/>
      <c r="G602" s="23" t="n"/>
      <c r="H602" s="23" t="n"/>
      <c r="I602" s="23" t="n"/>
      <c r="J602" s="23" t="n"/>
      <c r="K602" s="23" t="n"/>
      <c r="L602" s="19" t="n"/>
      <c r="M602" s="19" t="n"/>
      <c r="N602" s="19" t="n"/>
      <c r="O602" s="19" t="n"/>
      <c r="P602" s="19" t="n"/>
      <c r="Q602" s="19" t="n"/>
      <c r="R602" s="19" t="n"/>
      <c r="S602" s="19" t="n"/>
      <c r="T602" s="19" t="n"/>
      <c r="U602" s="19" t="n"/>
      <c r="V602" s="19" t="n"/>
      <c r="W602" s="19" t="n"/>
      <c r="X602" s="19" t="n"/>
      <c r="Y602" s="19" t="n"/>
      <c r="Z602" s="19" t="n"/>
    </row>
    <row r="603" ht="13.5" customHeight="1" s="844">
      <c r="A603" s="19" t="n"/>
      <c r="B603" s="19" t="n"/>
      <c r="C603" s="23" t="n"/>
      <c r="D603" s="23" t="n"/>
      <c r="E603" s="302" t="n"/>
      <c r="F603" s="23" t="n"/>
      <c r="G603" s="23" t="n"/>
      <c r="H603" s="23" t="n"/>
      <c r="I603" s="23" t="n"/>
      <c r="J603" s="23" t="n"/>
      <c r="K603" s="23" t="n"/>
      <c r="L603" s="19" t="n"/>
      <c r="M603" s="19" t="n"/>
      <c r="N603" s="19" t="n"/>
      <c r="O603" s="19" t="n"/>
      <c r="P603" s="19" t="n"/>
      <c r="Q603" s="19" t="n"/>
      <c r="R603" s="19" t="n"/>
      <c r="S603" s="19" t="n"/>
      <c r="T603" s="19" t="n"/>
      <c r="U603" s="19" t="n"/>
      <c r="V603" s="19" t="n"/>
      <c r="W603" s="19" t="n"/>
      <c r="X603" s="19" t="n"/>
      <c r="Y603" s="19" t="n"/>
      <c r="Z603" s="19" t="n"/>
    </row>
    <row r="604" ht="13.5" customHeight="1" s="844">
      <c r="A604" s="19" t="n"/>
      <c r="B604" s="19" t="n"/>
      <c r="C604" s="23" t="n"/>
      <c r="D604" s="23" t="n"/>
      <c r="E604" s="302" t="n"/>
      <c r="F604" s="23" t="n"/>
      <c r="G604" s="23" t="n"/>
      <c r="H604" s="23" t="n"/>
      <c r="I604" s="23" t="n"/>
      <c r="J604" s="23" t="n"/>
      <c r="K604" s="23" t="n"/>
      <c r="L604" s="19" t="n"/>
      <c r="M604" s="19" t="n"/>
      <c r="N604" s="19" t="n"/>
      <c r="O604" s="19" t="n"/>
      <c r="P604" s="19" t="n"/>
      <c r="Q604" s="19" t="n"/>
      <c r="R604" s="19" t="n"/>
      <c r="S604" s="19" t="n"/>
      <c r="T604" s="19" t="n"/>
      <c r="U604" s="19" t="n"/>
      <c r="V604" s="19" t="n"/>
      <c r="W604" s="19" t="n"/>
      <c r="X604" s="19" t="n"/>
      <c r="Y604" s="19" t="n"/>
      <c r="Z604" s="19" t="n"/>
    </row>
    <row r="605" ht="13.5" customHeight="1" s="844">
      <c r="A605" s="19" t="n"/>
      <c r="B605" s="19" t="n"/>
      <c r="C605" s="23" t="n"/>
      <c r="D605" s="23" t="n"/>
      <c r="E605" s="302" t="n"/>
      <c r="F605" s="23" t="n"/>
      <c r="G605" s="23" t="n"/>
      <c r="H605" s="23" t="n"/>
      <c r="I605" s="23" t="n"/>
      <c r="J605" s="23" t="n"/>
      <c r="K605" s="23" t="n"/>
      <c r="L605" s="19" t="n"/>
      <c r="M605" s="19" t="n"/>
      <c r="N605" s="19" t="n"/>
      <c r="O605" s="19" t="n"/>
      <c r="P605" s="19" t="n"/>
      <c r="Q605" s="19" t="n"/>
      <c r="R605" s="19" t="n"/>
      <c r="S605" s="19" t="n"/>
      <c r="T605" s="19" t="n"/>
      <c r="U605" s="19" t="n"/>
      <c r="V605" s="19" t="n"/>
      <c r="W605" s="19" t="n"/>
      <c r="X605" s="19" t="n"/>
      <c r="Y605" s="19" t="n"/>
      <c r="Z605" s="19" t="n"/>
    </row>
    <row r="606" ht="13.5" customHeight="1" s="844">
      <c r="A606" s="19" t="n"/>
      <c r="B606" s="19" t="n"/>
      <c r="C606" s="23" t="n"/>
      <c r="D606" s="23" t="n"/>
      <c r="E606" s="302" t="n"/>
      <c r="F606" s="23" t="n"/>
      <c r="G606" s="23" t="n"/>
      <c r="H606" s="23" t="n"/>
      <c r="I606" s="23" t="n"/>
      <c r="J606" s="23" t="n"/>
      <c r="K606" s="23" t="n"/>
      <c r="L606" s="19" t="n"/>
      <c r="M606" s="19" t="n"/>
      <c r="N606" s="19" t="n"/>
      <c r="O606" s="19" t="n"/>
      <c r="P606" s="19" t="n"/>
      <c r="Q606" s="19" t="n"/>
      <c r="R606" s="19" t="n"/>
      <c r="S606" s="19" t="n"/>
      <c r="T606" s="19" t="n"/>
      <c r="U606" s="19" t="n"/>
      <c r="V606" s="19" t="n"/>
      <c r="W606" s="19" t="n"/>
      <c r="X606" s="19" t="n"/>
      <c r="Y606" s="19" t="n"/>
      <c r="Z606" s="19" t="n"/>
    </row>
    <row r="607" ht="13.5" customHeight="1" s="844">
      <c r="A607" s="19" t="n"/>
      <c r="B607" s="19" t="n"/>
      <c r="C607" s="23" t="n"/>
      <c r="D607" s="23" t="n"/>
      <c r="E607" s="302" t="n"/>
      <c r="F607" s="23" t="n"/>
      <c r="G607" s="23" t="n"/>
      <c r="H607" s="23" t="n"/>
      <c r="I607" s="23" t="n"/>
      <c r="J607" s="23" t="n"/>
      <c r="K607" s="23" t="n"/>
      <c r="L607" s="19" t="n"/>
      <c r="M607" s="19" t="n"/>
      <c r="N607" s="19" t="n"/>
      <c r="O607" s="19" t="n"/>
      <c r="P607" s="19" t="n"/>
      <c r="Q607" s="19" t="n"/>
      <c r="R607" s="19" t="n"/>
      <c r="S607" s="19" t="n"/>
      <c r="T607" s="19" t="n"/>
      <c r="U607" s="19" t="n"/>
      <c r="V607" s="19" t="n"/>
      <c r="W607" s="19" t="n"/>
      <c r="X607" s="19" t="n"/>
      <c r="Y607" s="19" t="n"/>
      <c r="Z607" s="19" t="n"/>
    </row>
    <row r="608" ht="13.5" customHeight="1" s="844">
      <c r="A608" s="19" t="n"/>
      <c r="B608" s="19" t="n"/>
      <c r="C608" s="23" t="n"/>
      <c r="D608" s="23" t="n"/>
      <c r="E608" s="302" t="n"/>
      <c r="F608" s="23" t="n"/>
      <c r="G608" s="23" t="n"/>
      <c r="H608" s="23" t="n"/>
      <c r="I608" s="23" t="n"/>
      <c r="J608" s="23" t="n"/>
      <c r="K608" s="23" t="n"/>
      <c r="L608" s="19" t="n"/>
      <c r="M608" s="19" t="n"/>
      <c r="N608" s="19" t="n"/>
      <c r="O608" s="19" t="n"/>
      <c r="P608" s="19" t="n"/>
      <c r="Q608" s="19" t="n"/>
      <c r="R608" s="19" t="n"/>
      <c r="S608" s="19" t="n"/>
      <c r="T608" s="19" t="n"/>
      <c r="U608" s="19" t="n"/>
      <c r="V608" s="19" t="n"/>
      <c r="W608" s="19" t="n"/>
      <c r="X608" s="19" t="n"/>
      <c r="Y608" s="19" t="n"/>
      <c r="Z608" s="19" t="n"/>
    </row>
    <row r="609" ht="13.5" customHeight="1" s="844">
      <c r="A609" s="19" t="n"/>
      <c r="B609" s="19" t="n"/>
      <c r="C609" s="23" t="n"/>
      <c r="D609" s="23" t="n"/>
      <c r="E609" s="302" t="n"/>
      <c r="F609" s="23" t="n"/>
      <c r="G609" s="23" t="n"/>
      <c r="H609" s="23" t="n"/>
      <c r="I609" s="23" t="n"/>
      <c r="J609" s="23" t="n"/>
      <c r="K609" s="23" t="n"/>
      <c r="L609" s="19" t="n"/>
      <c r="M609" s="19" t="n"/>
      <c r="N609" s="19" t="n"/>
      <c r="O609" s="19" t="n"/>
      <c r="P609" s="19" t="n"/>
      <c r="Q609" s="19" t="n"/>
      <c r="R609" s="19" t="n"/>
      <c r="S609" s="19" t="n"/>
      <c r="T609" s="19" t="n"/>
      <c r="U609" s="19" t="n"/>
      <c r="V609" s="19" t="n"/>
      <c r="W609" s="19" t="n"/>
      <c r="X609" s="19" t="n"/>
      <c r="Y609" s="19" t="n"/>
      <c r="Z609" s="19" t="n"/>
    </row>
    <row r="610" ht="13.5" customHeight="1" s="844">
      <c r="A610" s="19" t="n"/>
      <c r="B610" s="19" t="n"/>
      <c r="C610" s="23" t="n"/>
      <c r="D610" s="23" t="n"/>
      <c r="E610" s="302" t="n"/>
      <c r="F610" s="23" t="n"/>
      <c r="G610" s="23" t="n"/>
      <c r="H610" s="23" t="n"/>
      <c r="I610" s="23" t="n"/>
      <c r="J610" s="23" t="n"/>
      <c r="K610" s="23" t="n"/>
      <c r="L610" s="19" t="n"/>
      <c r="M610" s="19" t="n"/>
      <c r="N610" s="19" t="n"/>
      <c r="O610" s="19" t="n"/>
      <c r="P610" s="19" t="n"/>
      <c r="Q610" s="19" t="n"/>
      <c r="R610" s="19" t="n"/>
      <c r="S610" s="19" t="n"/>
      <c r="T610" s="19" t="n"/>
      <c r="U610" s="19" t="n"/>
      <c r="V610" s="19" t="n"/>
      <c r="W610" s="19" t="n"/>
      <c r="X610" s="19" t="n"/>
      <c r="Y610" s="19" t="n"/>
      <c r="Z610" s="19" t="n"/>
    </row>
    <row r="611" ht="13.5" customHeight="1" s="844">
      <c r="A611" s="19" t="n"/>
      <c r="B611" s="19" t="n"/>
      <c r="C611" s="23" t="n"/>
      <c r="D611" s="23" t="n"/>
      <c r="E611" s="302" t="n"/>
      <c r="F611" s="23" t="n"/>
      <c r="G611" s="23" t="n"/>
      <c r="H611" s="23" t="n"/>
      <c r="I611" s="23" t="n"/>
      <c r="J611" s="23" t="n"/>
      <c r="K611" s="23" t="n"/>
      <c r="L611" s="19" t="n"/>
      <c r="M611" s="19" t="n"/>
      <c r="N611" s="19" t="n"/>
      <c r="O611" s="19" t="n"/>
      <c r="P611" s="19" t="n"/>
      <c r="Q611" s="19" t="n"/>
      <c r="R611" s="19" t="n"/>
      <c r="S611" s="19" t="n"/>
      <c r="T611" s="19" t="n"/>
      <c r="U611" s="19" t="n"/>
      <c r="V611" s="19" t="n"/>
      <c r="W611" s="19" t="n"/>
      <c r="X611" s="19" t="n"/>
      <c r="Y611" s="19" t="n"/>
      <c r="Z611" s="19" t="n"/>
    </row>
    <row r="612" ht="13.5" customHeight="1" s="844">
      <c r="A612" s="19" t="n"/>
      <c r="B612" s="19" t="n"/>
      <c r="C612" s="23" t="n"/>
      <c r="D612" s="23" t="n"/>
      <c r="E612" s="302" t="n"/>
      <c r="F612" s="23" t="n"/>
      <c r="G612" s="23" t="n"/>
      <c r="H612" s="23" t="n"/>
      <c r="I612" s="23" t="n"/>
      <c r="J612" s="23" t="n"/>
      <c r="K612" s="23" t="n"/>
      <c r="L612" s="19" t="n"/>
      <c r="M612" s="19" t="n"/>
      <c r="N612" s="19" t="n"/>
      <c r="O612" s="19" t="n"/>
      <c r="P612" s="19" t="n"/>
      <c r="Q612" s="19" t="n"/>
      <c r="R612" s="19" t="n"/>
      <c r="S612" s="19" t="n"/>
      <c r="T612" s="19" t="n"/>
      <c r="U612" s="19" t="n"/>
      <c r="V612" s="19" t="n"/>
      <c r="W612" s="19" t="n"/>
      <c r="X612" s="19" t="n"/>
      <c r="Y612" s="19" t="n"/>
      <c r="Z612" s="19" t="n"/>
    </row>
    <row r="613" ht="13.5" customHeight="1" s="844">
      <c r="A613" s="19" t="n"/>
      <c r="B613" s="19" t="n"/>
      <c r="C613" s="23" t="n"/>
      <c r="D613" s="23" t="n"/>
      <c r="E613" s="302" t="n"/>
      <c r="F613" s="23" t="n"/>
      <c r="G613" s="23" t="n"/>
      <c r="H613" s="23" t="n"/>
      <c r="I613" s="23" t="n"/>
      <c r="J613" s="23" t="n"/>
      <c r="K613" s="23" t="n"/>
      <c r="L613" s="19" t="n"/>
      <c r="M613" s="19" t="n"/>
      <c r="N613" s="19" t="n"/>
      <c r="O613" s="19" t="n"/>
      <c r="P613" s="19" t="n"/>
      <c r="Q613" s="19" t="n"/>
      <c r="R613" s="19" t="n"/>
      <c r="S613" s="19" t="n"/>
      <c r="T613" s="19" t="n"/>
      <c r="U613" s="19" t="n"/>
      <c r="V613" s="19" t="n"/>
      <c r="W613" s="19" t="n"/>
      <c r="X613" s="19" t="n"/>
      <c r="Y613" s="19" t="n"/>
      <c r="Z613" s="19" t="n"/>
    </row>
    <row r="614" ht="13.5" customHeight="1" s="844">
      <c r="A614" s="19" t="n"/>
      <c r="B614" s="19" t="n"/>
      <c r="C614" s="23" t="n"/>
      <c r="D614" s="23" t="n"/>
      <c r="E614" s="302" t="n"/>
      <c r="F614" s="23" t="n"/>
      <c r="G614" s="23" t="n"/>
      <c r="H614" s="23" t="n"/>
      <c r="I614" s="23" t="n"/>
      <c r="J614" s="23" t="n"/>
      <c r="K614" s="23" t="n"/>
      <c r="L614" s="19" t="n"/>
      <c r="M614" s="19" t="n"/>
      <c r="N614" s="19" t="n"/>
      <c r="O614" s="19" t="n"/>
      <c r="P614" s="19" t="n"/>
      <c r="Q614" s="19" t="n"/>
      <c r="R614" s="19" t="n"/>
      <c r="S614" s="19" t="n"/>
      <c r="T614" s="19" t="n"/>
      <c r="U614" s="19" t="n"/>
      <c r="V614" s="19" t="n"/>
      <c r="W614" s="19" t="n"/>
      <c r="X614" s="19" t="n"/>
      <c r="Y614" s="19" t="n"/>
      <c r="Z614" s="19" t="n"/>
    </row>
    <row r="615" ht="13.5" customHeight="1" s="844">
      <c r="A615" s="19" t="n"/>
      <c r="B615" s="19" t="n"/>
      <c r="C615" s="23" t="n"/>
      <c r="D615" s="23" t="n"/>
      <c r="E615" s="302" t="n"/>
      <c r="F615" s="23" t="n"/>
      <c r="G615" s="23" t="n"/>
      <c r="H615" s="23" t="n"/>
      <c r="I615" s="23" t="n"/>
      <c r="J615" s="23" t="n"/>
      <c r="K615" s="23" t="n"/>
      <c r="L615" s="19" t="n"/>
      <c r="M615" s="19" t="n"/>
      <c r="N615" s="19" t="n"/>
      <c r="O615" s="19" t="n"/>
      <c r="P615" s="19" t="n"/>
      <c r="Q615" s="19" t="n"/>
      <c r="R615" s="19" t="n"/>
      <c r="S615" s="19" t="n"/>
      <c r="T615" s="19" t="n"/>
      <c r="U615" s="19" t="n"/>
      <c r="V615" s="19" t="n"/>
      <c r="W615" s="19" t="n"/>
      <c r="X615" s="19" t="n"/>
      <c r="Y615" s="19" t="n"/>
      <c r="Z615" s="19" t="n"/>
    </row>
    <row r="616" ht="13.5" customHeight="1" s="844">
      <c r="A616" s="19" t="n"/>
      <c r="B616" s="19" t="n"/>
      <c r="C616" s="23" t="n"/>
      <c r="D616" s="23" t="n"/>
      <c r="E616" s="302" t="n"/>
      <c r="F616" s="23" t="n"/>
      <c r="G616" s="23" t="n"/>
      <c r="H616" s="23" t="n"/>
      <c r="I616" s="23" t="n"/>
      <c r="J616" s="23" t="n"/>
      <c r="K616" s="23" t="n"/>
      <c r="L616" s="19" t="n"/>
      <c r="M616" s="19" t="n"/>
      <c r="N616" s="19" t="n"/>
      <c r="O616" s="19" t="n"/>
      <c r="P616" s="19" t="n"/>
      <c r="Q616" s="19" t="n"/>
      <c r="R616" s="19" t="n"/>
      <c r="S616" s="19" t="n"/>
      <c r="T616" s="19" t="n"/>
      <c r="U616" s="19" t="n"/>
      <c r="V616" s="19" t="n"/>
      <c r="W616" s="19" t="n"/>
      <c r="X616" s="19" t="n"/>
      <c r="Y616" s="19" t="n"/>
      <c r="Z616" s="19" t="n"/>
    </row>
    <row r="617" ht="13.5" customHeight="1" s="844">
      <c r="A617" s="19" t="n"/>
      <c r="B617" s="19" t="n"/>
      <c r="C617" s="23" t="n"/>
      <c r="D617" s="23" t="n"/>
      <c r="E617" s="302" t="n"/>
      <c r="F617" s="23" t="n"/>
      <c r="G617" s="23" t="n"/>
      <c r="H617" s="23" t="n"/>
      <c r="I617" s="23" t="n"/>
      <c r="J617" s="23" t="n"/>
      <c r="K617" s="23" t="n"/>
      <c r="L617" s="19" t="n"/>
      <c r="M617" s="19" t="n"/>
      <c r="N617" s="19" t="n"/>
      <c r="O617" s="19" t="n"/>
      <c r="P617" s="19" t="n"/>
      <c r="Q617" s="19" t="n"/>
      <c r="R617" s="19" t="n"/>
      <c r="S617" s="19" t="n"/>
      <c r="T617" s="19" t="n"/>
      <c r="U617" s="19" t="n"/>
      <c r="V617" s="19" t="n"/>
      <c r="W617" s="19" t="n"/>
      <c r="X617" s="19" t="n"/>
      <c r="Y617" s="19" t="n"/>
      <c r="Z617" s="19" t="n"/>
    </row>
    <row r="618" ht="13.5" customHeight="1" s="844">
      <c r="A618" s="19" t="n"/>
      <c r="B618" s="19" t="n"/>
      <c r="C618" s="23" t="n"/>
      <c r="D618" s="23" t="n"/>
      <c r="E618" s="302" t="n"/>
      <c r="F618" s="23" t="n"/>
      <c r="G618" s="23" t="n"/>
      <c r="H618" s="23" t="n"/>
      <c r="I618" s="23" t="n"/>
      <c r="J618" s="23" t="n"/>
      <c r="K618" s="23" t="n"/>
      <c r="L618" s="19" t="n"/>
      <c r="M618" s="19" t="n"/>
      <c r="N618" s="19" t="n"/>
      <c r="O618" s="19" t="n"/>
      <c r="P618" s="19" t="n"/>
      <c r="Q618" s="19" t="n"/>
      <c r="R618" s="19" t="n"/>
      <c r="S618" s="19" t="n"/>
      <c r="T618" s="19" t="n"/>
      <c r="U618" s="19" t="n"/>
      <c r="V618" s="19" t="n"/>
      <c r="W618" s="19" t="n"/>
      <c r="X618" s="19" t="n"/>
      <c r="Y618" s="19" t="n"/>
      <c r="Z618" s="19" t="n"/>
    </row>
    <row r="619" ht="13.5" customHeight="1" s="844">
      <c r="A619" s="19" t="n"/>
      <c r="B619" s="19" t="n"/>
      <c r="C619" s="23" t="n"/>
      <c r="D619" s="23" t="n"/>
      <c r="E619" s="302" t="n"/>
      <c r="F619" s="23" t="n"/>
      <c r="G619" s="23" t="n"/>
      <c r="H619" s="23" t="n"/>
      <c r="I619" s="23" t="n"/>
      <c r="J619" s="23" t="n"/>
      <c r="K619" s="23" t="n"/>
      <c r="L619" s="19" t="n"/>
      <c r="M619" s="19" t="n"/>
      <c r="N619" s="19" t="n"/>
      <c r="O619" s="19" t="n"/>
      <c r="P619" s="19" t="n"/>
      <c r="Q619" s="19" t="n"/>
      <c r="R619" s="19" t="n"/>
      <c r="S619" s="19" t="n"/>
      <c r="T619" s="19" t="n"/>
      <c r="U619" s="19" t="n"/>
      <c r="V619" s="19" t="n"/>
      <c r="W619" s="19" t="n"/>
      <c r="X619" s="19" t="n"/>
      <c r="Y619" s="19" t="n"/>
      <c r="Z619" s="19" t="n"/>
    </row>
    <row r="620" ht="13.5" customHeight="1" s="844">
      <c r="A620" s="19" t="n"/>
      <c r="B620" s="19" t="n"/>
      <c r="C620" s="23" t="n"/>
      <c r="D620" s="23" t="n"/>
      <c r="E620" s="302" t="n"/>
      <c r="F620" s="23" t="n"/>
      <c r="G620" s="23" t="n"/>
      <c r="H620" s="23" t="n"/>
      <c r="I620" s="23" t="n"/>
      <c r="J620" s="23" t="n"/>
      <c r="K620" s="23" t="n"/>
      <c r="L620" s="19" t="n"/>
      <c r="M620" s="19" t="n"/>
      <c r="N620" s="19" t="n"/>
      <c r="O620" s="19" t="n"/>
      <c r="P620" s="19" t="n"/>
      <c r="Q620" s="19" t="n"/>
      <c r="R620" s="19" t="n"/>
      <c r="S620" s="19" t="n"/>
      <c r="T620" s="19" t="n"/>
      <c r="U620" s="19" t="n"/>
      <c r="V620" s="19" t="n"/>
      <c r="W620" s="19" t="n"/>
      <c r="X620" s="19" t="n"/>
      <c r="Y620" s="19" t="n"/>
      <c r="Z620" s="19" t="n"/>
    </row>
    <row r="621" ht="13.5" customHeight="1" s="844">
      <c r="A621" s="19" t="n"/>
      <c r="B621" s="19" t="n"/>
      <c r="C621" s="23" t="n"/>
      <c r="D621" s="23" t="n"/>
      <c r="E621" s="302" t="n"/>
      <c r="F621" s="23" t="n"/>
      <c r="G621" s="23" t="n"/>
      <c r="H621" s="23" t="n"/>
      <c r="I621" s="23" t="n"/>
      <c r="J621" s="23" t="n"/>
      <c r="K621" s="23" t="n"/>
      <c r="L621" s="19" t="n"/>
      <c r="M621" s="19" t="n"/>
      <c r="N621" s="19" t="n"/>
      <c r="O621" s="19" t="n"/>
      <c r="P621" s="19" t="n"/>
      <c r="Q621" s="19" t="n"/>
      <c r="R621" s="19" t="n"/>
      <c r="S621" s="19" t="n"/>
      <c r="T621" s="19" t="n"/>
      <c r="U621" s="19" t="n"/>
      <c r="V621" s="19" t="n"/>
      <c r="W621" s="19" t="n"/>
      <c r="X621" s="19" t="n"/>
      <c r="Y621" s="19" t="n"/>
      <c r="Z621" s="19" t="n"/>
    </row>
    <row r="622" ht="13.5" customHeight="1" s="844">
      <c r="A622" s="19" t="n"/>
      <c r="B622" s="19" t="n"/>
      <c r="C622" s="23" t="n"/>
      <c r="D622" s="23" t="n"/>
      <c r="E622" s="302" t="n"/>
      <c r="F622" s="23" t="n"/>
      <c r="G622" s="23" t="n"/>
      <c r="H622" s="23" t="n"/>
      <c r="I622" s="23" t="n"/>
      <c r="J622" s="23" t="n"/>
      <c r="K622" s="23" t="n"/>
      <c r="L622" s="19" t="n"/>
      <c r="M622" s="19" t="n"/>
      <c r="N622" s="19" t="n"/>
      <c r="O622" s="19" t="n"/>
      <c r="P622" s="19" t="n"/>
      <c r="Q622" s="19" t="n"/>
      <c r="R622" s="19" t="n"/>
      <c r="S622" s="19" t="n"/>
      <c r="T622" s="19" t="n"/>
      <c r="U622" s="19" t="n"/>
      <c r="V622" s="19" t="n"/>
      <c r="W622" s="19" t="n"/>
      <c r="X622" s="19" t="n"/>
      <c r="Y622" s="19" t="n"/>
      <c r="Z622" s="19" t="n"/>
    </row>
    <row r="623" ht="13.5" customHeight="1" s="844">
      <c r="A623" s="19" t="n"/>
      <c r="B623" s="19" t="n"/>
      <c r="C623" s="23" t="n"/>
      <c r="D623" s="23" t="n"/>
      <c r="E623" s="302" t="n"/>
      <c r="F623" s="23" t="n"/>
      <c r="G623" s="23" t="n"/>
      <c r="H623" s="23" t="n"/>
      <c r="I623" s="23" t="n"/>
      <c r="J623" s="23" t="n"/>
      <c r="K623" s="23" t="n"/>
      <c r="L623" s="19" t="n"/>
      <c r="M623" s="19" t="n"/>
      <c r="N623" s="19" t="n"/>
      <c r="O623" s="19" t="n"/>
      <c r="P623" s="19" t="n"/>
      <c r="Q623" s="19" t="n"/>
      <c r="R623" s="19" t="n"/>
      <c r="S623" s="19" t="n"/>
      <c r="T623" s="19" t="n"/>
      <c r="U623" s="19" t="n"/>
      <c r="V623" s="19" t="n"/>
      <c r="W623" s="19" t="n"/>
      <c r="X623" s="19" t="n"/>
      <c r="Y623" s="19" t="n"/>
      <c r="Z623" s="19" t="n"/>
    </row>
    <row r="624" ht="13.5" customHeight="1" s="844">
      <c r="A624" s="19" t="n"/>
      <c r="B624" s="19" t="n"/>
      <c r="C624" s="23" t="n"/>
      <c r="D624" s="23" t="n"/>
      <c r="E624" s="302" t="n"/>
      <c r="F624" s="23" t="n"/>
      <c r="G624" s="23" t="n"/>
      <c r="H624" s="23" t="n"/>
      <c r="I624" s="23" t="n"/>
      <c r="J624" s="23" t="n"/>
      <c r="K624" s="23" t="n"/>
      <c r="L624" s="19" t="n"/>
      <c r="M624" s="19" t="n"/>
      <c r="N624" s="19" t="n"/>
      <c r="O624" s="19" t="n"/>
      <c r="P624" s="19" t="n"/>
      <c r="Q624" s="19" t="n"/>
      <c r="R624" s="19" t="n"/>
      <c r="S624" s="19" t="n"/>
      <c r="T624" s="19" t="n"/>
      <c r="U624" s="19" t="n"/>
      <c r="V624" s="19" t="n"/>
      <c r="W624" s="19" t="n"/>
      <c r="X624" s="19" t="n"/>
      <c r="Y624" s="19" t="n"/>
      <c r="Z624" s="19" t="n"/>
    </row>
    <row r="625" ht="13.5" customHeight="1" s="844">
      <c r="A625" s="19" t="n"/>
      <c r="B625" s="19" t="n"/>
      <c r="C625" s="23" t="n"/>
      <c r="D625" s="23" t="n"/>
      <c r="E625" s="302" t="n"/>
      <c r="F625" s="23" t="n"/>
      <c r="G625" s="23" t="n"/>
      <c r="H625" s="23" t="n"/>
      <c r="I625" s="23" t="n"/>
      <c r="J625" s="23" t="n"/>
      <c r="K625" s="23" t="n"/>
      <c r="L625" s="19" t="n"/>
      <c r="M625" s="19" t="n"/>
      <c r="N625" s="19" t="n"/>
      <c r="O625" s="19" t="n"/>
      <c r="P625" s="19" t="n"/>
      <c r="Q625" s="19" t="n"/>
      <c r="R625" s="19" t="n"/>
      <c r="S625" s="19" t="n"/>
      <c r="T625" s="19" t="n"/>
      <c r="U625" s="19" t="n"/>
      <c r="V625" s="19" t="n"/>
      <c r="W625" s="19" t="n"/>
      <c r="X625" s="19" t="n"/>
      <c r="Y625" s="19" t="n"/>
      <c r="Z625" s="19" t="n"/>
    </row>
    <row r="626" ht="13.5" customHeight="1" s="844">
      <c r="A626" s="19" t="n"/>
      <c r="B626" s="19" t="n"/>
      <c r="C626" s="23" t="n"/>
      <c r="D626" s="23" t="n"/>
      <c r="E626" s="302" t="n"/>
      <c r="F626" s="23" t="n"/>
      <c r="G626" s="23" t="n"/>
      <c r="H626" s="23" t="n"/>
      <c r="I626" s="23" t="n"/>
      <c r="J626" s="23" t="n"/>
      <c r="K626" s="23" t="n"/>
      <c r="L626" s="19" t="n"/>
      <c r="M626" s="19" t="n"/>
      <c r="N626" s="19" t="n"/>
      <c r="O626" s="19" t="n"/>
      <c r="P626" s="19" t="n"/>
      <c r="Q626" s="19" t="n"/>
      <c r="R626" s="19" t="n"/>
      <c r="S626" s="19" t="n"/>
      <c r="T626" s="19" t="n"/>
      <c r="U626" s="19" t="n"/>
      <c r="V626" s="19" t="n"/>
      <c r="W626" s="19" t="n"/>
      <c r="X626" s="19" t="n"/>
      <c r="Y626" s="19" t="n"/>
      <c r="Z626" s="19" t="n"/>
    </row>
    <row r="627" ht="13.5" customHeight="1" s="844">
      <c r="A627" s="19" t="n"/>
      <c r="B627" s="19" t="n"/>
      <c r="C627" s="23" t="n"/>
      <c r="D627" s="23" t="n"/>
      <c r="E627" s="302" t="n"/>
      <c r="F627" s="23" t="n"/>
      <c r="G627" s="23" t="n"/>
      <c r="H627" s="23" t="n"/>
      <c r="I627" s="23" t="n"/>
      <c r="J627" s="23" t="n"/>
      <c r="K627" s="23" t="n"/>
      <c r="L627" s="19" t="n"/>
      <c r="M627" s="19" t="n"/>
      <c r="N627" s="19" t="n"/>
      <c r="O627" s="19" t="n"/>
      <c r="P627" s="19" t="n"/>
      <c r="Q627" s="19" t="n"/>
      <c r="R627" s="19" t="n"/>
      <c r="S627" s="19" t="n"/>
      <c r="T627" s="19" t="n"/>
      <c r="U627" s="19" t="n"/>
      <c r="V627" s="19" t="n"/>
      <c r="W627" s="19" t="n"/>
      <c r="X627" s="19" t="n"/>
      <c r="Y627" s="19" t="n"/>
      <c r="Z627" s="19" t="n"/>
    </row>
    <row r="628" ht="13.5" customHeight="1" s="844">
      <c r="A628" s="19" t="n"/>
      <c r="B628" s="19" t="n"/>
      <c r="C628" s="23" t="n"/>
      <c r="D628" s="23" t="n"/>
      <c r="E628" s="302" t="n"/>
      <c r="F628" s="23" t="n"/>
      <c r="G628" s="23" t="n"/>
      <c r="H628" s="23" t="n"/>
      <c r="I628" s="23" t="n"/>
      <c r="J628" s="23" t="n"/>
      <c r="K628" s="23" t="n"/>
      <c r="L628" s="19" t="n"/>
      <c r="M628" s="19" t="n"/>
      <c r="N628" s="19" t="n"/>
      <c r="O628" s="19" t="n"/>
      <c r="P628" s="19" t="n"/>
      <c r="Q628" s="19" t="n"/>
      <c r="R628" s="19" t="n"/>
      <c r="S628" s="19" t="n"/>
      <c r="T628" s="19" t="n"/>
      <c r="U628" s="19" t="n"/>
      <c r="V628" s="19" t="n"/>
      <c r="W628" s="19" t="n"/>
      <c r="X628" s="19" t="n"/>
      <c r="Y628" s="19" t="n"/>
      <c r="Z628" s="19" t="n"/>
    </row>
    <row r="629" ht="13.5" customHeight="1" s="844">
      <c r="A629" s="19" t="n"/>
      <c r="B629" s="19" t="n"/>
      <c r="C629" s="23" t="n"/>
      <c r="D629" s="23" t="n"/>
      <c r="E629" s="302" t="n"/>
      <c r="F629" s="23" t="n"/>
      <c r="G629" s="23" t="n"/>
      <c r="H629" s="23" t="n"/>
      <c r="I629" s="23" t="n"/>
      <c r="J629" s="23" t="n"/>
      <c r="K629" s="23" t="n"/>
      <c r="L629" s="19" t="n"/>
      <c r="M629" s="19" t="n"/>
      <c r="N629" s="19" t="n"/>
      <c r="O629" s="19" t="n"/>
      <c r="P629" s="19" t="n"/>
      <c r="Q629" s="19" t="n"/>
      <c r="R629" s="19" t="n"/>
      <c r="S629" s="19" t="n"/>
      <c r="T629" s="19" t="n"/>
      <c r="U629" s="19" t="n"/>
      <c r="V629" s="19" t="n"/>
      <c r="W629" s="19" t="n"/>
      <c r="X629" s="19" t="n"/>
      <c r="Y629" s="19" t="n"/>
      <c r="Z629" s="19" t="n"/>
    </row>
    <row r="630" ht="13.5" customHeight="1" s="844">
      <c r="A630" s="19" t="n"/>
      <c r="B630" s="19" t="n"/>
      <c r="C630" s="23" t="n"/>
      <c r="D630" s="23" t="n"/>
      <c r="E630" s="302" t="n"/>
      <c r="F630" s="23" t="n"/>
      <c r="G630" s="23" t="n"/>
      <c r="H630" s="23" t="n"/>
      <c r="I630" s="23" t="n"/>
      <c r="J630" s="23" t="n"/>
      <c r="K630" s="23" t="n"/>
      <c r="L630" s="19" t="n"/>
      <c r="M630" s="19" t="n"/>
      <c r="N630" s="19" t="n"/>
      <c r="O630" s="19" t="n"/>
      <c r="P630" s="19" t="n"/>
      <c r="Q630" s="19" t="n"/>
      <c r="R630" s="19" t="n"/>
      <c r="S630" s="19" t="n"/>
      <c r="T630" s="19" t="n"/>
      <c r="U630" s="19" t="n"/>
      <c r="V630" s="19" t="n"/>
      <c r="W630" s="19" t="n"/>
      <c r="X630" s="19" t="n"/>
      <c r="Y630" s="19" t="n"/>
      <c r="Z630" s="19" t="n"/>
    </row>
    <row r="631" ht="13.5" customHeight="1" s="844">
      <c r="A631" s="19" t="n"/>
      <c r="B631" s="19" t="n"/>
      <c r="C631" s="23" t="n"/>
      <c r="D631" s="23" t="n"/>
      <c r="E631" s="302" t="n"/>
      <c r="F631" s="23" t="n"/>
      <c r="G631" s="23" t="n"/>
      <c r="H631" s="23" t="n"/>
      <c r="I631" s="23" t="n"/>
      <c r="J631" s="23" t="n"/>
      <c r="K631" s="23" t="n"/>
      <c r="L631" s="19" t="n"/>
      <c r="M631" s="19" t="n"/>
      <c r="N631" s="19" t="n"/>
      <c r="O631" s="19" t="n"/>
      <c r="P631" s="19" t="n"/>
      <c r="Q631" s="19" t="n"/>
      <c r="R631" s="19" t="n"/>
      <c r="S631" s="19" t="n"/>
      <c r="T631" s="19" t="n"/>
      <c r="U631" s="19" t="n"/>
      <c r="V631" s="19" t="n"/>
      <c r="W631" s="19" t="n"/>
      <c r="X631" s="19" t="n"/>
      <c r="Y631" s="19" t="n"/>
      <c r="Z631" s="19" t="n"/>
    </row>
    <row r="632" ht="13.5" customHeight="1" s="844">
      <c r="A632" s="19" t="n"/>
      <c r="B632" s="19" t="n"/>
      <c r="C632" s="23" t="n"/>
      <c r="D632" s="23" t="n"/>
      <c r="E632" s="302" t="n"/>
      <c r="F632" s="23" t="n"/>
      <c r="G632" s="23" t="n"/>
      <c r="H632" s="23" t="n"/>
      <c r="I632" s="23" t="n"/>
      <c r="J632" s="23" t="n"/>
      <c r="K632" s="23" t="n"/>
      <c r="L632" s="19" t="n"/>
      <c r="M632" s="19" t="n"/>
      <c r="N632" s="19" t="n"/>
      <c r="O632" s="19" t="n"/>
      <c r="P632" s="19" t="n"/>
      <c r="Q632" s="19" t="n"/>
      <c r="R632" s="19" t="n"/>
      <c r="S632" s="19" t="n"/>
      <c r="T632" s="19" t="n"/>
      <c r="U632" s="19" t="n"/>
      <c r="V632" s="19" t="n"/>
      <c r="W632" s="19" t="n"/>
      <c r="X632" s="19" t="n"/>
      <c r="Y632" s="19" t="n"/>
      <c r="Z632" s="19" t="n"/>
    </row>
    <row r="633" ht="13.5" customHeight="1" s="844">
      <c r="A633" s="19" t="n"/>
      <c r="B633" s="19" t="n"/>
      <c r="C633" s="23" t="n"/>
      <c r="D633" s="23" t="n"/>
      <c r="E633" s="302" t="n"/>
      <c r="F633" s="23" t="n"/>
      <c r="G633" s="23" t="n"/>
      <c r="H633" s="23" t="n"/>
      <c r="I633" s="23" t="n"/>
      <c r="J633" s="23" t="n"/>
      <c r="K633" s="23" t="n"/>
      <c r="L633" s="19" t="n"/>
      <c r="M633" s="19" t="n"/>
      <c r="N633" s="19" t="n"/>
      <c r="O633" s="19" t="n"/>
      <c r="P633" s="19" t="n"/>
      <c r="Q633" s="19" t="n"/>
      <c r="R633" s="19" t="n"/>
      <c r="S633" s="19" t="n"/>
      <c r="T633" s="19" t="n"/>
      <c r="U633" s="19" t="n"/>
      <c r="V633" s="19" t="n"/>
      <c r="W633" s="19" t="n"/>
      <c r="X633" s="19" t="n"/>
      <c r="Y633" s="19" t="n"/>
      <c r="Z633" s="19" t="n"/>
    </row>
    <row r="634" ht="13.5" customHeight="1" s="844">
      <c r="A634" s="19" t="n"/>
      <c r="B634" s="19" t="n"/>
      <c r="C634" s="23" t="n"/>
      <c r="D634" s="23" t="n"/>
      <c r="E634" s="302" t="n"/>
      <c r="F634" s="23" t="n"/>
      <c r="G634" s="23" t="n"/>
      <c r="H634" s="23" t="n"/>
      <c r="I634" s="23" t="n"/>
      <c r="J634" s="23" t="n"/>
      <c r="K634" s="23" t="n"/>
      <c r="L634" s="19" t="n"/>
      <c r="M634" s="19" t="n"/>
      <c r="N634" s="19" t="n"/>
      <c r="O634" s="19" t="n"/>
      <c r="P634" s="19" t="n"/>
      <c r="Q634" s="19" t="n"/>
      <c r="R634" s="19" t="n"/>
      <c r="S634" s="19" t="n"/>
      <c r="T634" s="19" t="n"/>
      <c r="U634" s="19" t="n"/>
      <c r="V634" s="19" t="n"/>
      <c r="W634" s="19" t="n"/>
      <c r="X634" s="19" t="n"/>
      <c r="Y634" s="19" t="n"/>
      <c r="Z634" s="19" t="n"/>
    </row>
    <row r="635" ht="13.5" customHeight="1" s="844">
      <c r="A635" s="19" t="n"/>
      <c r="B635" s="19" t="n"/>
      <c r="C635" s="23" t="n"/>
      <c r="D635" s="23" t="n"/>
      <c r="E635" s="302" t="n"/>
      <c r="F635" s="23" t="n"/>
      <c r="G635" s="23" t="n"/>
      <c r="H635" s="23" t="n"/>
      <c r="I635" s="23" t="n"/>
      <c r="J635" s="23" t="n"/>
      <c r="K635" s="23" t="n"/>
      <c r="L635" s="19" t="n"/>
      <c r="M635" s="19" t="n"/>
      <c r="N635" s="19" t="n"/>
      <c r="O635" s="19" t="n"/>
      <c r="P635" s="19" t="n"/>
      <c r="Q635" s="19" t="n"/>
      <c r="R635" s="19" t="n"/>
      <c r="S635" s="19" t="n"/>
      <c r="T635" s="19" t="n"/>
      <c r="U635" s="19" t="n"/>
      <c r="V635" s="19" t="n"/>
      <c r="W635" s="19" t="n"/>
      <c r="X635" s="19" t="n"/>
      <c r="Y635" s="19" t="n"/>
      <c r="Z635" s="19" t="n"/>
    </row>
    <row r="636" ht="13.5" customHeight="1" s="844">
      <c r="A636" s="19" t="n"/>
      <c r="B636" s="19" t="n"/>
      <c r="C636" s="23" t="n"/>
      <c r="D636" s="23" t="n"/>
      <c r="E636" s="302" t="n"/>
      <c r="F636" s="23" t="n"/>
      <c r="G636" s="23" t="n"/>
      <c r="H636" s="23" t="n"/>
      <c r="I636" s="23" t="n"/>
      <c r="J636" s="23" t="n"/>
      <c r="K636" s="23" t="n"/>
      <c r="L636" s="19" t="n"/>
      <c r="M636" s="19" t="n"/>
      <c r="N636" s="19" t="n"/>
      <c r="O636" s="19" t="n"/>
      <c r="P636" s="19" t="n"/>
      <c r="Q636" s="19" t="n"/>
      <c r="R636" s="19" t="n"/>
      <c r="S636" s="19" t="n"/>
      <c r="T636" s="19" t="n"/>
      <c r="U636" s="19" t="n"/>
      <c r="V636" s="19" t="n"/>
      <c r="W636" s="19" t="n"/>
      <c r="X636" s="19" t="n"/>
      <c r="Y636" s="19" t="n"/>
      <c r="Z636" s="19" t="n"/>
    </row>
    <row r="637" ht="13.5" customHeight="1" s="844">
      <c r="A637" s="19" t="n"/>
      <c r="B637" s="19" t="n"/>
      <c r="C637" s="23" t="n"/>
      <c r="D637" s="23" t="n"/>
      <c r="E637" s="302" t="n"/>
      <c r="F637" s="23" t="n"/>
      <c r="G637" s="23" t="n"/>
      <c r="H637" s="23" t="n"/>
      <c r="I637" s="23" t="n"/>
      <c r="J637" s="23" t="n"/>
      <c r="K637" s="23" t="n"/>
      <c r="L637" s="19" t="n"/>
      <c r="M637" s="19" t="n"/>
      <c r="N637" s="19" t="n"/>
      <c r="O637" s="19" t="n"/>
      <c r="P637" s="19" t="n"/>
      <c r="Q637" s="19" t="n"/>
      <c r="R637" s="19" t="n"/>
      <c r="S637" s="19" t="n"/>
      <c r="T637" s="19" t="n"/>
      <c r="U637" s="19" t="n"/>
      <c r="V637" s="19" t="n"/>
      <c r="W637" s="19" t="n"/>
      <c r="X637" s="19" t="n"/>
      <c r="Y637" s="19" t="n"/>
      <c r="Z637" s="19" t="n"/>
    </row>
    <row r="638" ht="13.5" customHeight="1" s="844">
      <c r="A638" s="19" t="n"/>
      <c r="B638" s="19" t="n"/>
      <c r="C638" s="23" t="n"/>
      <c r="D638" s="23" t="n"/>
      <c r="E638" s="302" t="n"/>
      <c r="F638" s="23" t="n"/>
      <c r="G638" s="23" t="n"/>
      <c r="H638" s="23" t="n"/>
      <c r="I638" s="23" t="n"/>
      <c r="J638" s="23" t="n"/>
      <c r="K638" s="23" t="n"/>
      <c r="L638" s="19" t="n"/>
      <c r="M638" s="19" t="n"/>
      <c r="N638" s="19" t="n"/>
      <c r="O638" s="19" t="n"/>
      <c r="P638" s="19" t="n"/>
      <c r="Q638" s="19" t="n"/>
      <c r="R638" s="19" t="n"/>
      <c r="S638" s="19" t="n"/>
      <c r="T638" s="19" t="n"/>
      <c r="U638" s="19" t="n"/>
      <c r="V638" s="19" t="n"/>
      <c r="W638" s="19" t="n"/>
      <c r="X638" s="19" t="n"/>
      <c r="Y638" s="19" t="n"/>
      <c r="Z638" s="19" t="n"/>
    </row>
    <row r="639" ht="13.5" customHeight="1" s="844">
      <c r="A639" s="19" t="n"/>
      <c r="B639" s="19" t="n"/>
      <c r="C639" s="23" t="n"/>
      <c r="D639" s="23" t="n"/>
      <c r="E639" s="302" t="n"/>
      <c r="F639" s="23" t="n"/>
      <c r="G639" s="23" t="n"/>
      <c r="H639" s="23" t="n"/>
      <c r="I639" s="23" t="n"/>
      <c r="J639" s="23" t="n"/>
      <c r="K639" s="23" t="n"/>
      <c r="L639" s="19" t="n"/>
      <c r="M639" s="19" t="n"/>
      <c r="N639" s="19" t="n"/>
      <c r="O639" s="19" t="n"/>
      <c r="P639" s="19" t="n"/>
      <c r="Q639" s="19" t="n"/>
      <c r="R639" s="19" t="n"/>
      <c r="S639" s="19" t="n"/>
      <c r="T639" s="19" t="n"/>
      <c r="U639" s="19" t="n"/>
      <c r="V639" s="19" t="n"/>
      <c r="W639" s="19" t="n"/>
      <c r="X639" s="19" t="n"/>
      <c r="Y639" s="19" t="n"/>
      <c r="Z639" s="19" t="n"/>
    </row>
    <row r="640" ht="13.5" customHeight="1" s="844">
      <c r="A640" s="19" t="n"/>
      <c r="B640" s="19" t="n"/>
      <c r="C640" s="23" t="n"/>
      <c r="D640" s="23" t="n"/>
      <c r="E640" s="302" t="n"/>
      <c r="F640" s="23" t="n"/>
      <c r="G640" s="23" t="n"/>
      <c r="H640" s="23" t="n"/>
      <c r="I640" s="23" t="n"/>
      <c r="J640" s="23" t="n"/>
      <c r="K640" s="23" t="n"/>
      <c r="L640" s="19" t="n"/>
      <c r="M640" s="19" t="n"/>
      <c r="N640" s="19" t="n"/>
      <c r="O640" s="19" t="n"/>
      <c r="P640" s="19" t="n"/>
      <c r="Q640" s="19" t="n"/>
      <c r="R640" s="19" t="n"/>
      <c r="S640" s="19" t="n"/>
      <c r="T640" s="19" t="n"/>
      <c r="U640" s="19" t="n"/>
      <c r="V640" s="19" t="n"/>
      <c r="W640" s="19" t="n"/>
      <c r="X640" s="19" t="n"/>
      <c r="Y640" s="19" t="n"/>
      <c r="Z640" s="19" t="n"/>
    </row>
    <row r="641" ht="13.5" customHeight="1" s="844">
      <c r="A641" s="19" t="n"/>
      <c r="B641" s="19" t="n"/>
      <c r="C641" s="23" t="n"/>
      <c r="D641" s="23" t="n"/>
      <c r="E641" s="302" t="n"/>
      <c r="F641" s="23" t="n"/>
      <c r="G641" s="23" t="n"/>
      <c r="H641" s="23" t="n"/>
      <c r="I641" s="23" t="n"/>
      <c r="J641" s="23" t="n"/>
      <c r="K641" s="23" t="n"/>
      <c r="L641" s="19" t="n"/>
      <c r="M641" s="19" t="n"/>
      <c r="N641" s="19" t="n"/>
      <c r="O641" s="19" t="n"/>
      <c r="P641" s="19" t="n"/>
      <c r="Q641" s="19" t="n"/>
      <c r="R641" s="19" t="n"/>
      <c r="S641" s="19" t="n"/>
      <c r="T641" s="19" t="n"/>
      <c r="U641" s="19" t="n"/>
      <c r="V641" s="19" t="n"/>
      <c r="W641" s="19" t="n"/>
      <c r="X641" s="19" t="n"/>
      <c r="Y641" s="19" t="n"/>
      <c r="Z641" s="19" t="n"/>
    </row>
    <row r="642" ht="13.5" customHeight="1" s="844">
      <c r="A642" s="19" t="n"/>
      <c r="B642" s="19" t="n"/>
      <c r="C642" s="23" t="n"/>
      <c r="D642" s="23" t="n"/>
      <c r="E642" s="302" t="n"/>
      <c r="F642" s="23" t="n"/>
      <c r="G642" s="23" t="n"/>
      <c r="H642" s="23" t="n"/>
      <c r="I642" s="23" t="n"/>
      <c r="J642" s="23" t="n"/>
      <c r="K642" s="23" t="n"/>
      <c r="L642" s="19" t="n"/>
      <c r="M642" s="19" t="n"/>
      <c r="N642" s="19" t="n"/>
      <c r="O642" s="19" t="n"/>
      <c r="P642" s="19" t="n"/>
      <c r="Q642" s="19" t="n"/>
      <c r="R642" s="19" t="n"/>
      <c r="S642" s="19" t="n"/>
      <c r="T642" s="19" t="n"/>
      <c r="U642" s="19" t="n"/>
      <c r="V642" s="19" t="n"/>
      <c r="W642" s="19" t="n"/>
      <c r="X642" s="19" t="n"/>
      <c r="Y642" s="19" t="n"/>
      <c r="Z642" s="19" t="n"/>
    </row>
    <row r="643" ht="13.5" customHeight="1" s="844">
      <c r="A643" s="19" t="n"/>
      <c r="B643" s="19" t="n"/>
      <c r="C643" s="23" t="n"/>
      <c r="D643" s="23" t="n"/>
      <c r="E643" s="302" t="n"/>
      <c r="F643" s="23" t="n"/>
      <c r="G643" s="23" t="n"/>
      <c r="H643" s="23" t="n"/>
      <c r="I643" s="23" t="n"/>
      <c r="J643" s="23" t="n"/>
      <c r="K643" s="23" t="n"/>
      <c r="L643" s="19" t="n"/>
      <c r="M643" s="19" t="n"/>
      <c r="N643" s="19" t="n"/>
      <c r="O643" s="19" t="n"/>
      <c r="P643" s="19" t="n"/>
      <c r="Q643" s="19" t="n"/>
      <c r="R643" s="19" t="n"/>
      <c r="S643" s="19" t="n"/>
      <c r="T643" s="19" t="n"/>
      <c r="U643" s="19" t="n"/>
      <c r="V643" s="19" t="n"/>
      <c r="W643" s="19" t="n"/>
      <c r="X643" s="19" t="n"/>
      <c r="Y643" s="19" t="n"/>
      <c r="Z643" s="19" t="n"/>
    </row>
    <row r="644" ht="13.5" customHeight="1" s="844">
      <c r="A644" s="19" t="n"/>
      <c r="B644" s="19" t="n"/>
      <c r="C644" s="23" t="n"/>
      <c r="D644" s="23" t="n"/>
      <c r="E644" s="302" t="n"/>
      <c r="F644" s="23" t="n"/>
      <c r="G644" s="23" t="n"/>
      <c r="H644" s="23" t="n"/>
      <c r="I644" s="23" t="n"/>
      <c r="J644" s="23" t="n"/>
      <c r="K644" s="23" t="n"/>
      <c r="L644" s="19" t="n"/>
      <c r="M644" s="19" t="n"/>
      <c r="N644" s="19" t="n"/>
      <c r="O644" s="19" t="n"/>
      <c r="P644" s="19" t="n"/>
      <c r="Q644" s="19" t="n"/>
      <c r="R644" s="19" t="n"/>
      <c r="S644" s="19" t="n"/>
      <c r="T644" s="19" t="n"/>
      <c r="U644" s="19" t="n"/>
      <c r="V644" s="19" t="n"/>
      <c r="W644" s="19" t="n"/>
      <c r="X644" s="19" t="n"/>
      <c r="Y644" s="19" t="n"/>
      <c r="Z644" s="19" t="n"/>
    </row>
    <row r="645" ht="13.5" customHeight="1" s="844">
      <c r="A645" s="19" t="n"/>
      <c r="B645" s="19" t="n"/>
      <c r="C645" s="23" t="n"/>
      <c r="D645" s="23" t="n"/>
      <c r="E645" s="302" t="n"/>
      <c r="F645" s="23" t="n"/>
      <c r="G645" s="23" t="n"/>
      <c r="H645" s="23" t="n"/>
      <c r="I645" s="23" t="n"/>
      <c r="J645" s="23" t="n"/>
      <c r="K645" s="23" t="n"/>
      <c r="L645" s="19" t="n"/>
      <c r="M645" s="19" t="n"/>
      <c r="N645" s="19" t="n"/>
      <c r="O645" s="19" t="n"/>
      <c r="P645" s="19" t="n"/>
      <c r="Q645" s="19" t="n"/>
      <c r="R645" s="19" t="n"/>
      <c r="S645" s="19" t="n"/>
      <c r="T645" s="19" t="n"/>
      <c r="U645" s="19" t="n"/>
      <c r="V645" s="19" t="n"/>
      <c r="W645" s="19" t="n"/>
      <c r="X645" s="19" t="n"/>
      <c r="Y645" s="19" t="n"/>
      <c r="Z645" s="19" t="n"/>
    </row>
    <row r="646" ht="13.5" customHeight="1" s="844">
      <c r="A646" s="19" t="n"/>
      <c r="B646" s="19" t="n"/>
      <c r="C646" s="23" t="n"/>
      <c r="D646" s="23" t="n"/>
      <c r="E646" s="302" t="n"/>
      <c r="F646" s="23" t="n"/>
      <c r="G646" s="23" t="n"/>
      <c r="H646" s="23" t="n"/>
      <c r="I646" s="23" t="n"/>
      <c r="J646" s="23" t="n"/>
      <c r="K646" s="23" t="n"/>
      <c r="L646" s="19" t="n"/>
      <c r="M646" s="19" t="n"/>
      <c r="N646" s="19" t="n"/>
      <c r="O646" s="19" t="n"/>
      <c r="P646" s="19" t="n"/>
      <c r="Q646" s="19" t="n"/>
      <c r="R646" s="19" t="n"/>
      <c r="S646" s="19" t="n"/>
      <c r="T646" s="19" t="n"/>
      <c r="U646" s="19" t="n"/>
      <c r="V646" s="19" t="n"/>
      <c r="W646" s="19" t="n"/>
      <c r="X646" s="19" t="n"/>
      <c r="Y646" s="19" t="n"/>
      <c r="Z646" s="19" t="n"/>
    </row>
    <row r="647" ht="13.5" customHeight="1" s="844">
      <c r="A647" s="19" t="n"/>
      <c r="B647" s="19" t="n"/>
      <c r="C647" s="23" t="n"/>
      <c r="D647" s="23" t="n"/>
      <c r="E647" s="302" t="n"/>
      <c r="F647" s="23" t="n"/>
      <c r="G647" s="23" t="n"/>
      <c r="H647" s="23" t="n"/>
      <c r="I647" s="23" t="n"/>
      <c r="J647" s="23" t="n"/>
      <c r="K647" s="23" t="n"/>
      <c r="L647" s="19" t="n"/>
      <c r="M647" s="19" t="n"/>
      <c r="N647" s="19" t="n"/>
      <c r="O647" s="19" t="n"/>
      <c r="P647" s="19" t="n"/>
      <c r="Q647" s="19" t="n"/>
      <c r="R647" s="19" t="n"/>
      <c r="S647" s="19" t="n"/>
      <c r="T647" s="19" t="n"/>
      <c r="U647" s="19" t="n"/>
      <c r="V647" s="19" t="n"/>
      <c r="W647" s="19" t="n"/>
      <c r="X647" s="19" t="n"/>
      <c r="Y647" s="19" t="n"/>
      <c r="Z647" s="19" t="n"/>
    </row>
    <row r="648" ht="13.5" customHeight="1" s="844">
      <c r="A648" s="19" t="n"/>
      <c r="B648" s="19" t="n"/>
      <c r="C648" s="23" t="n"/>
      <c r="D648" s="23" t="n"/>
      <c r="E648" s="302" t="n"/>
      <c r="F648" s="23" t="n"/>
      <c r="G648" s="23" t="n"/>
      <c r="H648" s="23" t="n"/>
      <c r="I648" s="23" t="n"/>
      <c r="J648" s="23" t="n"/>
      <c r="K648" s="23" t="n"/>
      <c r="L648" s="19" t="n"/>
      <c r="M648" s="19" t="n"/>
      <c r="N648" s="19" t="n"/>
      <c r="O648" s="19" t="n"/>
      <c r="P648" s="19" t="n"/>
      <c r="Q648" s="19" t="n"/>
      <c r="R648" s="19" t="n"/>
      <c r="S648" s="19" t="n"/>
      <c r="T648" s="19" t="n"/>
      <c r="U648" s="19" t="n"/>
      <c r="V648" s="19" t="n"/>
      <c r="W648" s="19" t="n"/>
      <c r="X648" s="19" t="n"/>
      <c r="Y648" s="19" t="n"/>
      <c r="Z648" s="19" t="n"/>
    </row>
    <row r="649" ht="13.5" customHeight="1" s="844">
      <c r="A649" s="19" t="n"/>
      <c r="B649" s="19" t="n"/>
      <c r="C649" s="23" t="n"/>
      <c r="D649" s="23" t="n"/>
      <c r="E649" s="302" t="n"/>
      <c r="F649" s="23" t="n"/>
      <c r="G649" s="23" t="n"/>
      <c r="H649" s="23" t="n"/>
      <c r="I649" s="23" t="n"/>
      <c r="J649" s="23" t="n"/>
      <c r="K649" s="23" t="n"/>
      <c r="L649" s="19" t="n"/>
      <c r="M649" s="19" t="n"/>
      <c r="N649" s="19" t="n"/>
      <c r="O649" s="19" t="n"/>
      <c r="P649" s="19" t="n"/>
      <c r="Q649" s="19" t="n"/>
      <c r="R649" s="19" t="n"/>
      <c r="S649" s="19" t="n"/>
      <c r="T649" s="19" t="n"/>
      <c r="U649" s="19" t="n"/>
      <c r="V649" s="19" t="n"/>
      <c r="W649" s="19" t="n"/>
      <c r="X649" s="19" t="n"/>
      <c r="Y649" s="19" t="n"/>
      <c r="Z649" s="19" t="n"/>
    </row>
    <row r="650" ht="13.5" customHeight="1" s="844">
      <c r="A650" s="19" t="n"/>
      <c r="B650" s="19" t="n"/>
      <c r="C650" s="23" t="n"/>
      <c r="D650" s="23" t="n"/>
      <c r="E650" s="302" t="n"/>
      <c r="F650" s="23" t="n"/>
      <c r="G650" s="23" t="n"/>
      <c r="H650" s="23" t="n"/>
      <c r="I650" s="23" t="n"/>
      <c r="J650" s="23" t="n"/>
      <c r="K650" s="23" t="n"/>
      <c r="L650" s="19" t="n"/>
      <c r="M650" s="19" t="n"/>
      <c r="N650" s="19" t="n"/>
      <c r="O650" s="19" t="n"/>
      <c r="P650" s="19" t="n"/>
      <c r="Q650" s="19" t="n"/>
      <c r="R650" s="19" t="n"/>
      <c r="S650" s="19" t="n"/>
      <c r="T650" s="19" t="n"/>
      <c r="U650" s="19" t="n"/>
      <c r="V650" s="19" t="n"/>
      <c r="W650" s="19" t="n"/>
      <c r="X650" s="19" t="n"/>
      <c r="Y650" s="19" t="n"/>
      <c r="Z650" s="19" t="n"/>
    </row>
    <row r="651" ht="13.5" customHeight="1" s="844">
      <c r="A651" s="19" t="n"/>
      <c r="B651" s="19" t="n"/>
      <c r="C651" s="23" t="n"/>
      <c r="D651" s="23" t="n"/>
      <c r="E651" s="302" t="n"/>
      <c r="F651" s="23" t="n"/>
      <c r="G651" s="23" t="n"/>
      <c r="H651" s="23" t="n"/>
      <c r="I651" s="23" t="n"/>
      <c r="J651" s="23" t="n"/>
      <c r="K651" s="23" t="n"/>
      <c r="L651" s="19" t="n"/>
      <c r="M651" s="19" t="n"/>
      <c r="N651" s="19" t="n"/>
      <c r="O651" s="19" t="n"/>
      <c r="P651" s="19" t="n"/>
      <c r="Q651" s="19" t="n"/>
      <c r="R651" s="19" t="n"/>
      <c r="S651" s="19" t="n"/>
      <c r="T651" s="19" t="n"/>
      <c r="U651" s="19" t="n"/>
      <c r="V651" s="19" t="n"/>
      <c r="W651" s="19" t="n"/>
      <c r="X651" s="19" t="n"/>
      <c r="Y651" s="19" t="n"/>
      <c r="Z651" s="19" t="n"/>
    </row>
    <row r="652" ht="13.5" customHeight="1" s="844">
      <c r="A652" s="19" t="n"/>
      <c r="B652" s="19" t="n"/>
      <c r="C652" s="23" t="n"/>
      <c r="D652" s="23" t="n"/>
      <c r="E652" s="302" t="n"/>
      <c r="F652" s="23" t="n"/>
      <c r="G652" s="23" t="n"/>
      <c r="H652" s="23" t="n"/>
      <c r="I652" s="23" t="n"/>
      <c r="J652" s="23" t="n"/>
      <c r="K652" s="23" t="n"/>
      <c r="L652" s="19" t="n"/>
      <c r="M652" s="19" t="n"/>
      <c r="N652" s="19" t="n"/>
      <c r="O652" s="19" t="n"/>
      <c r="P652" s="19" t="n"/>
      <c r="Q652" s="19" t="n"/>
      <c r="R652" s="19" t="n"/>
      <c r="S652" s="19" t="n"/>
      <c r="T652" s="19" t="n"/>
      <c r="U652" s="19" t="n"/>
      <c r="V652" s="19" t="n"/>
      <c r="W652" s="19" t="n"/>
      <c r="X652" s="19" t="n"/>
      <c r="Y652" s="19" t="n"/>
      <c r="Z652" s="19" t="n"/>
    </row>
    <row r="653" ht="13.5" customHeight="1" s="844">
      <c r="A653" s="19" t="n"/>
      <c r="B653" s="19" t="n"/>
      <c r="C653" s="23" t="n"/>
      <c r="D653" s="23" t="n"/>
      <c r="E653" s="302" t="n"/>
      <c r="F653" s="23" t="n"/>
      <c r="G653" s="23" t="n"/>
      <c r="H653" s="23" t="n"/>
      <c r="I653" s="23" t="n"/>
      <c r="J653" s="23" t="n"/>
      <c r="K653" s="23" t="n"/>
      <c r="L653" s="19" t="n"/>
      <c r="M653" s="19" t="n"/>
      <c r="N653" s="19" t="n"/>
      <c r="O653" s="19" t="n"/>
      <c r="P653" s="19" t="n"/>
      <c r="Q653" s="19" t="n"/>
      <c r="R653" s="19" t="n"/>
      <c r="S653" s="19" t="n"/>
      <c r="T653" s="19" t="n"/>
      <c r="U653" s="19" t="n"/>
      <c r="V653" s="19" t="n"/>
      <c r="W653" s="19" t="n"/>
      <c r="X653" s="19" t="n"/>
      <c r="Y653" s="19" t="n"/>
      <c r="Z653" s="19" t="n"/>
    </row>
    <row r="654" ht="13.5" customHeight="1" s="844">
      <c r="A654" s="19" t="n"/>
      <c r="B654" s="19" t="n"/>
      <c r="C654" s="23" t="n"/>
      <c r="D654" s="23" t="n"/>
      <c r="E654" s="302" t="n"/>
      <c r="F654" s="23" t="n"/>
      <c r="G654" s="23" t="n"/>
      <c r="H654" s="23" t="n"/>
      <c r="I654" s="23" t="n"/>
      <c r="J654" s="23" t="n"/>
      <c r="K654" s="23" t="n"/>
      <c r="L654" s="19" t="n"/>
      <c r="M654" s="19" t="n"/>
      <c r="N654" s="19" t="n"/>
      <c r="O654" s="19" t="n"/>
      <c r="P654" s="19" t="n"/>
      <c r="Q654" s="19" t="n"/>
      <c r="R654" s="19" t="n"/>
      <c r="S654" s="19" t="n"/>
      <c r="T654" s="19" t="n"/>
      <c r="U654" s="19" t="n"/>
      <c r="V654" s="19" t="n"/>
      <c r="W654" s="19" t="n"/>
      <c r="X654" s="19" t="n"/>
      <c r="Y654" s="19" t="n"/>
      <c r="Z654" s="19" t="n"/>
    </row>
    <row r="655" ht="13.5" customHeight="1" s="844">
      <c r="A655" s="19" t="n"/>
      <c r="B655" s="19" t="n"/>
      <c r="C655" s="23" t="n"/>
      <c r="D655" s="23" t="n"/>
      <c r="E655" s="302" t="n"/>
      <c r="F655" s="23" t="n"/>
      <c r="G655" s="23" t="n"/>
      <c r="H655" s="23" t="n"/>
      <c r="I655" s="23" t="n"/>
      <c r="J655" s="23" t="n"/>
      <c r="K655" s="23" t="n"/>
      <c r="L655" s="19" t="n"/>
      <c r="M655" s="19" t="n"/>
      <c r="N655" s="19" t="n"/>
      <c r="O655" s="19" t="n"/>
      <c r="P655" s="19" t="n"/>
      <c r="Q655" s="19" t="n"/>
      <c r="R655" s="19" t="n"/>
      <c r="S655" s="19" t="n"/>
      <c r="T655" s="19" t="n"/>
      <c r="U655" s="19" t="n"/>
      <c r="V655" s="19" t="n"/>
      <c r="W655" s="19" t="n"/>
      <c r="X655" s="19" t="n"/>
      <c r="Y655" s="19" t="n"/>
      <c r="Z655" s="19" t="n"/>
    </row>
    <row r="656" ht="13.5" customHeight="1" s="844">
      <c r="A656" s="19" t="n"/>
      <c r="B656" s="19" t="n"/>
      <c r="C656" s="23" t="n"/>
      <c r="D656" s="23" t="n"/>
      <c r="E656" s="302" t="n"/>
      <c r="F656" s="23" t="n"/>
      <c r="G656" s="23" t="n"/>
      <c r="H656" s="23" t="n"/>
      <c r="I656" s="23" t="n"/>
      <c r="J656" s="23" t="n"/>
      <c r="K656" s="23" t="n"/>
      <c r="L656" s="19" t="n"/>
      <c r="M656" s="19" t="n"/>
      <c r="N656" s="19" t="n"/>
      <c r="O656" s="19" t="n"/>
      <c r="P656" s="19" t="n"/>
      <c r="Q656" s="19" t="n"/>
      <c r="R656" s="19" t="n"/>
      <c r="S656" s="19" t="n"/>
      <c r="T656" s="19" t="n"/>
      <c r="U656" s="19" t="n"/>
      <c r="V656" s="19" t="n"/>
      <c r="W656" s="19" t="n"/>
      <c r="X656" s="19" t="n"/>
      <c r="Y656" s="19" t="n"/>
      <c r="Z656" s="19" t="n"/>
    </row>
    <row r="657" ht="13.5" customHeight="1" s="844">
      <c r="A657" s="19" t="n"/>
      <c r="B657" s="19" t="n"/>
      <c r="C657" s="23" t="n"/>
      <c r="D657" s="23" t="n"/>
      <c r="E657" s="302" t="n"/>
      <c r="F657" s="23" t="n"/>
      <c r="G657" s="23" t="n"/>
      <c r="H657" s="23" t="n"/>
      <c r="I657" s="23" t="n"/>
      <c r="J657" s="23" t="n"/>
      <c r="K657" s="23" t="n"/>
      <c r="L657" s="19" t="n"/>
      <c r="M657" s="19" t="n"/>
      <c r="N657" s="19" t="n"/>
      <c r="O657" s="19" t="n"/>
      <c r="P657" s="19" t="n"/>
      <c r="Q657" s="19" t="n"/>
      <c r="R657" s="19" t="n"/>
      <c r="S657" s="19" t="n"/>
      <c r="T657" s="19" t="n"/>
      <c r="U657" s="19" t="n"/>
      <c r="V657" s="19" t="n"/>
      <c r="W657" s="19" t="n"/>
      <c r="X657" s="19" t="n"/>
      <c r="Y657" s="19" t="n"/>
      <c r="Z657" s="19" t="n"/>
    </row>
    <row r="658" ht="13.5" customHeight="1" s="844">
      <c r="A658" s="19" t="n"/>
      <c r="B658" s="19" t="n"/>
      <c r="C658" s="23" t="n"/>
      <c r="D658" s="23" t="n"/>
      <c r="E658" s="302" t="n"/>
      <c r="F658" s="23" t="n"/>
      <c r="G658" s="23" t="n"/>
      <c r="H658" s="23" t="n"/>
      <c r="I658" s="23" t="n"/>
      <c r="J658" s="23" t="n"/>
      <c r="K658" s="23" t="n"/>
      <c r="L658" s="19" t="n"/>
      <c r="M658" s="19" t="n"/>
      <c r="N658" s="19" t="n"/>
      <c r="O658" s="19" t="n"/>
      <c r="P658" s="19" t="n"/>
      <c r="Q658" s="19" t="n"/>
      <c r="R658" s="19" t="n"/>
      <c r="S658" s="19" t="n"/>
      <c r="T658" s="19" t="n"/>
      <c r="U658" s="19" t="n"/>
      <c r="V658" s="19" t="n"/>
      <c r="W658" s="19" t="n"/>
      <c r="X658" s="19" t="n"/>
      <c r="Y658" s="19" t="n"/>
      <c r="Z658" s="19" t="n"/>
    </row>
    <row r="659" ht="13.5" customHeight="1" s="844">
      <c r="A659" s="19" t="n"/>
      <c r="B659" s="19" t="n"/>
      <c r="C659" s="23" t="n"/>
      <c r="D659" s="23" t="n"/>
      <c r="E659" s="302" t="n"/>
      <c r="F659" s="23" t="n"/>
      <c r="G659" s="23" t="n"/>
      <c r="H659" s="23" t="n"/>
      <c r="I659" s="23" t="n"/>
      <c r="J659" s="23" t="n"/>
      <c r="K659" s="23" t="n"/>
      <c r="L659" s="19" t="n"/>
      <c r="M659" s="19" t="n"/>
      <c r="N659" s="19" t="n"/>
      <c r="O659" s="19" t="n"/>
      <c r="P659" s="19" t="n"/>
      <c r="Q659" s="19" t="n"/>
      <c r="R659" s="19" t="n"/>
      <c r="S659" s="19" t="n"/>
      <c r="T659" s="19" t="n"/>
      <c r="U659" s="19" t="n"/>
      <c r="V659" s="19" t="n"/>
      <c r="W659" s="19" t="n"/>
      <c r="X659" s="19" t="n"/>
      <c r="Y659" s="19" t="n"/>
      <c r="Z659" s="19" t="n"/>
    </row>
    <row r="660" ht="13.5" customHeight="1" s="844">
      <c r="A660" s="19" t="n"/>
      <c r="B660" s="19" t="n"/>
      <c r="C660" s="23" t="n"/>
      <c r="D660" s="23" t="n"/>
      <c r="E660" s="302" t="n"/>
      <c r="F660" s="23" t="n"/>
      <c r="G660" s="23" t="n"/>
      <c r="H660" s="23" t="n"/>
      <c r="I660" s="23" t="n"/>
      <c r="J660" s="23" t="n"/>
      <c r="K660" s="23" t="n"/>
      <c r="L660" s="19" t="n"/>
      <c r="M660" s="19" t="n"/>
      <c r="N660" s="19" t="n"/>
      <c r="O660" s="19" t="n"/>
      <c r="P660" s="19" t="n"/>
      <c r="Q660" s="19" t="n"/>
      <c r="R660" s="19" t="n"/>
      <c r="S660" s="19" t="n"/>
      <c r="T660" s="19" t="n"/>
      <c r="U660" s="19" t="n"/>
      <c r="V660" s="19" t="n"/>
      <c r="W660" s="19" t="n"/>
      <c r="X660" s="19" t="n"/>
      <c r="Y660" s="19" t="n"/>
      <c r="Z660" s="19" t="n"/>
    </row>
    <row r="661" ht="13.5" customHeight="1" s="844">
      <c r="A661" s="19" t="n"/>
      <c r="B661" s="19" t="n"/>
      <c r="C661" s="23" t="n"/>
      <c r="D661" s="23" t="n"/>
      <c r="E661" s="302" t="n"/>
      <c r="F661" s="23" t="n"/>
      <c r="G661" s="23" t="n"/>
      <c r="H661" s="23" t="n"/>
      <c r="I661" s="23" t="n"/>
      <c r="J661" s="23" t="n"/>
      <c r="K661" s="23" t="n"/>
      <c r="L661" s="19" t="n"/>
      <c r="M661" s="19" t="n"/>
      <c r="N661" s="19" t="n"/>
      <c r="O661" s="19" t="n"/>
      <c r="P661" s="19" t="n"/>
      <c r="Q661" s="19" t="n"/>
      <c r="R661" s="19" t="n"/>
      <c r="S661" s="19" t="n"/>
      <c r="T661" s="19" t="n"/>
      <c r="U661" s="19" t="n"/>
      <c r="V661" s="19" t="n"/>
      <c r="W661" s="19" t="n"/>
      <c r="X661" s="19" t="n"/>
      <c r="Y661" s="19" t="n"/>
      <c r="Z661" s="19" t="n"/>
    </row>
    <row r="662" ht="13.5" customHeight="1" s="844">
      <c r="A662" s="19" t="n"/>
      <c r="B662" s="19" t="n"/>
      <c r="C662" s="23" t="n"/>
      <c r="D662" s="23" t="n"/>
      <c r="E662" s="302" t="n"/>
      <c r="F662" s="23" t="n"/>
      <c r="G662" s="23" t="n"/>
      <c r="H662" s="23" t="n"/>
      <c r="I662" s="23" t="n"/>
      <c r="J662" s="23" t="n"/>
      <c r="K662" s="23" t="n"/>
      <c r="L662" s="19" t="n"/>
      <c r="M662" s="19" t="n"/>
      <c r="N662" s="19" t="n"/>
      <c r="O662" s="19" t="n"/>
      <c r="P662" s="19" t="n"/>
      <c r="Q662" s="19" t="n"/>
      <c r="R662" s="19" t="n"/>
      <c r="S662" s="19" t="n"/>
      <c r="T662" s="19" t="n"/>
      <c r="U662" s="19" t="n"/>
      <c r="V662" s="19" t="n"/>
      <c r="W662" s="19" t="n"/>
      <c r="X662" s="19" t="n"/>
      <c r="Y662" s="19" t="n"/>
      <c r="Z662" s="19" t="n"/>
    </row>
    <row r="663" ht="13.5" customHeight="1" s="844">
      <c r="A663" s="19" t="n"/>
      <c r="B663" s="19" t="n"/>
      <c r="C663" s="23" t="n"/>
      <c r="D663" s="23" t="n"/>
      <c r="E663" s="302" t="n"/>
      <c r="F663" s="23" t="n"/>
      <c r="G663" s="23" t="n"/>
      <c r="H663" s="23" t="n"/>
      <c r="I663" s="23" t="n"/>
      <c r="J663" s="23" t="n"/>
      <c r="K663" s="23" t="n"/>
      <c r="L663" s="19" t="n"/>
      <c r="M663" s="19" t="n"/>
      <c r="N663" s="19" t="n"/>
      <c r="O663" s="19" t="n"/>
      <c r="P663" s="19" t="n"/>
      <c r="Q663" s="19" t="n"/>
      <c r="R663" s="19" t="n"/>
      <c r="S663" s="19" t="n"/>
      <c r="T663" s="19" t="n"/>
      <c r="U663" s="19" t="n"/>
      <c r="V663" s="19" t="n"/>
      <c r="W663" s="19" t="n"/>
      <c r="X663" s="19" t="n"/>
      <c r="Y663" s="19" t="n"/>
      <c r="Z663" s="19" t="n"/>
    </row>
    <row r="664" ht="13.5" customHeight="1" s="844">
      <c r="A664" s="19" t="n"/>
      <c r="B664" s="19" t="n"/>
      <c r="C664" s="23" t="n"/>
      <c r="D664" s="23" t="n"/>
      <c r="E664" s="302" t="n"/>
      <c r="F664" s="23" t="n"/>
      <c r="G664" s="23" t="n"/>
      <c r="H664" s="23" t="n"/>
      <c r="I664" s="23" t="n"/>
      <c r="J664" s="23" t="n"/>
      <c r="K664" s="23" t="n"/>
      <c r="L664" s="19" t="n"/>
      <c r="M664" s="19" t="n"/>
      <c r="N664" s="19" t="n"/>
      <c r="O664" s="19" t="n"/>
      <c r="P664" s="19" t="n"/>
      <c r="Q664" s="19" t="n"/>
      <c r="R664" s="19" t="n"/>
      <c r="S664" s="19" t="n"/>
      <c r="T664" s="19" t="n"/>
      <c r="U664" s="19" t="n"/>
      <c r="V664" s="19" t="n"/>
      <c r="W664" s="19" t="n"/>
      <c r="X664" s="19" t="n"/>
      <c r="Y664" s="19" t="n"/>
      <c r="Z664" s="19" t="n"/>
    </row>
    <row r="665" ht="13.5" customHeight="1" s="844">
      <c r="A665" s="19" t="n"/>
      <c r="B665" s="19" t="n"/>
      <c r="C665" s="23" t="n"/>
      <c r="D665" s="23" t="n"/>
      <c r="E665" s="302" t="n"/>
      <c r="F665" s="23" t="n"/>
      <c r="G665" s="23" t="n"/>
      <c r="H665" s="23" t="n"/>
      <c r="I665" s="23" t="n"/>
      <c r="J665" s="23" t="n"/>
      <c r="K665" s="23" t="n"/>
      <c r="L665" s="19" t="n"/>
      <c r="M665" s="19" t="n"/>
      <c r="N665" s="19" t="n"/>
      <c r="O665" s="19" t="n"/>
      <c r="P665" s="19" t="n"/>
      <c r="Q665" s="19" t="n"/>
      <c r="R665" s="19" t="n"/>
      <c r="S665" s="19" t="n"/>
      <c r="T665" s="19" t="n"/>
      <c r="U665" s="19" t="n"/>
      <c r="V665" s="19" t="n"/>
      <c r="W665" s="19" t="n"/>
      <c r="X665" s="19" t="n"/>
      <c r="Y665" s="19" t="n"/>
      <c r="Z665" s="19" t="n"/>
    </row>
    <row r="666" ht="13.5" customHeight="1" s="844">
      <c r="A666" s="19" t="n"/>
      <c r="B666" s="19" t="n"/>
      <c r="C666" s="23" t="n"/>
      <c r="D666" s="23" t="n"/>
      <c r="E666" s="302" t="n"/>
      <c r="F666" s="23" t="n"/>
      <c r="G666" s="23" t="n"/>
      <c r="H666" s="23" t="n"/>
      <c r="I666" s="23" t="n"/>
      <c r="J666" s="23" t="n"/>
      <c r="K666" s="23" t="n"/>
      <c r="L666" s="19" t="n"/>
      <c r="M666" s="19" t="n"/>
      <c r="N666" s="19" t="n"/>
      <c r="O666" s="19" t="n"/>
      <c r="P666" s="19" t="n"/>
      <c r="Q666" s="19" t="n"/>
      <c r="R666" s="19" t="n"/>
      <c r="S666" s="19" t="n"/>
      <c r="T666" s="19" t="n"/>
      <c r="U666" s="19" t="n"/>
      <c r="V666" s="19" t="n"/>
      <c r="W666" s="19" t="n"/>
      <c r="X666" s="19" t="n"/>
      <c r="Y666" s="19" t="n"/>
      <c r="Z666" s="19" t="n"/>
    </row>
    <row r="667" ht="13.5" customHeight="1" s="844">
      <c r="A667" s="19" t="n"/>
      <c r="B667" s="19" t="n"/>
      <c r="C667" s="23" t="n"/>
      <c r="D667" s="23" t="n"/>
      <c r="E667" s="302" t="n"/>
      <c r="F667" s="23" t="n"/>
      <c r="G667" s="23" t="n"/>
      <c r="H667" s="23" t="n"/>
      <c r="I667" s="23" t="n"/>
      <c r="J667" s="23" t="n"/>
      <c r="K667" s="23" t="n"/>
      <c r="L667" s="19" t="n"/>
      <c r="M667" s="19" t="n"/>
      <c r="N667" s="19" t="n"/>
      <c r="O667" s="19" t="n"/>
      <c r="P667" s="19" t="n"/>
      <c r="Q667" s="19" t="n"/>
      <c r="R667" s="19" t="n"/>
      <c r="S667" s="19" t="n"/>
      <c r="T667" s="19" t="n"/>
      <c r="U667" s="19" t="n"/>
      <c r="V667" s="19" t="n"/>
      <c r="W667" s="19" t="n"/>
      <c r="X667" s="19" t="n"/>
      <c r="Y667" s="19" t="n"/>
      <c r="Z667" s="19" t="n"/>
    </row>
    <row r="668" ht="13.5" customHeight="1" s="844">
      <c r="A668" s="19" t="n"/>
      <c r="B668" s="19" t="n"/>
      <c r="C668" s="23" t="n"/>
      <c r="D668" s="23" t="n"/>
      <c r="E668" s="302" t="n"/>
      <c r="F668" s="23" t="n"/>
      <c r="G668" s="23" t="n"/>
      <c r="H668" s="23" t="n"/>
      <c r="I668" s="23" t="n"/>
      <c r="J668" s="23" t="n"/>
      <c r="K668" s="23" t="n"/>
      <c r="L668" s="19" t="n"/>
      <c r="M668" s="19" t="n"/>
      <c r="N668" s="19" t="n"/>
      <c r="O668" s="19" t="n"/>
      <c r="P668" s="19" t="n"/>
      <c r="Q668" s="19" t="n"/>
      <c r="R668" s="19" t="n"/>
      <c r="S668" s="19" t="n"/>
      <c r="T668" s="19" t="n"/>
      <c r="U668" s="19" t="n"/>
      <c r="V668" s="19" t="n"/>
      <c r="W668" s="19" t="n"/>
      <c r="X668" s="19" t="n"/>
      <c r="Y668" s="19" t="n"/>
      <c r="Z668" s="19" t="n"/>
    </row>
    <row r="669" ht="13.5" customHeight="1" s="844">
      <c r="A669" s="19" t="n"/>
      <c r="B669" s="19" t="n"/>
      <c r="C669" s="23" t="n"/>
      <c r="D669" s="23" t="n"/>
      <c r="E669" s="302" t="n"/>
      <c r="F669" s="23" t="n"/>
      <c r="G669" s="23" t="n"/>
      <c r="H669" s="23" t="n"/>
      <c r="I669" s="23" t="n"/>
      <c r="J669" s="23" t="n"/>
      <c r="K669" s="23" t="n"/>
      <c r="L669" s="19" t="n"/>
      <c r="M669" s="19" t="n"/>
      <c r="N669" s="19" t="n"/>
      <c r="O669" s="19" t="n"/>
      <c r="P669" s="19" t="n"/>
      <c r="Q669" s="19" t="n"/>
      <c r="R669" s="19" t="n"/>
      <c r="S669" s="19" t="n"/>
      <c r="T669" s="19" t="n"/>
      <c r="U669" s="19" t="n"/>
      <c r="V669" s="19" t="n"/>
      <c r="W669" s="19" t="n"/>
      <c r="X669" s="19" t="n"/>
      <c r="Y669" s="19" t="n"/>
      <c r="Z669" s="19" t="n"/>
    </row>
    <row r="670" ht="13.5" customHeight="1" s="844">
      <c r="A670" s="19" t="n"/>
      <c r="B670" s="19" t="n"/>
      <c r="C670" s="23" t="n"/>
      <c r="D670" s="23" t="n"/>
      <c r="E670" s="302" t="n"/>
      <c r="F670" s="23" t="n"/>
      <c r="G670" s="23" t="n"/>
      <c r="H670" s="23" t="n"/>
      <c r="I670" s="23" t="n"/>
      <c r="J670" s="23" t="n"/>
      <c r="K670" s="23" t="n"/>
      <c r="L670" s="19" t="n"/>
      <c r="M670" s="19" t="n"/>
      <c r="N670" s="19" t="n"/>
      <c r="O670" s="19" t="n"/>
      <c r="P670" s="19" t="n"/>
      <c r="Q670" s="19" t="n"/>
      <c r="R670" s="19" t="n"/>
      <c r="S670" s="19" t="n"/>
      <c r="T670" s="19" t="n"/>
      <c r="U670" s="19" t="n"/>
      <c r="V670" s="19" t="n"/>
      <c r="W670" s="19" t="n"/>
      <c r="X670" s="19" t="n"/>
      <c r="Y670" s="19" t="n"/>
      <c r="Z670" s="19" t="n"/>
    </row>
    <row r="671" ht="13.5" customHeight="1" s="844">
      <c r="A671" s="19" t="n"/>
      <c r="B671" s="19" t="n"/>
      <c r="C671" s="23" t="n"/>
      <c r="D671" s="23" t="n"/>
      <c r="E671" s="302" t="n"/>
      <c r="F671" s="23" t="n"/>
      <c r="G671" s="23" t="n"/>
      <c r="H671" s="23" t="n"/>
      <c r="I671" s="23" t="n"/>
      <c r="J671" s="23" t="n"/>
      <c r="K671" s="23" t="n"/>
      <c r="L671" s="19" t="n"/>
      <c r="M671" s="19" t="n"/>
      <c r="N671" s="19" t="n"/>
      <c r="O671" s="19" t="n"/>
      <c r="P671" s="19" t="n"/>
      <c r="Q671" s="19" t="n"/>
      <c r="R671" s="19" t="n"/>
      <c r="S671" s="19" t="n"/>
      <c r="T671" s="19" t="n"/>
      <c r="U671" s="19" t="n"/>
      <c r="V671" s="19" t="n"/>
      <c r="W671" s="19" t="n"/>
      <c r="X671" s="19" t="n"/>
      <c r="Y671" s="19" t="n"/>
      <c r="Z671" s="19" t="n"/>
    </row>
    <row r="672" ht="13.5" customHeight="1" s="844">
      <c r="A672" s="19" t="n"/>
      <c r="B672" s="19" t="n"/>
      <c r="C672" s="23" t="n"/>
      <c r="D672" s="23" t="n"/>
      <c r="E672" s="302" t="n"/>
      <c r="F672" s="23" t="n"/>
      <c r="G672" s="23" t="n"/>
      <c r="H672" s="23" t="n"/>
      <c r="I672" s="23" t="n"/>
      <c r="J672" s="23" t="n"/>
      <c r="K672" s="23" t="n"/>
      <c r="L672" s="19" t="n"/>
      <c r="M672" s="19" t="n"/>
      <c r="N672" s="19" t="n"/>
      <c r="O672" s="19" t="n"/>
      <c r="P672" s="19" t="n"/>
      <c r="Q672" s="19" t="n"/>
      <c r="R672" s="19" t="n"/>
      <c r="S672" s="19" t="n"/>
      <c r="T672" s="19" t="n"/>
      <c r="U672" s="19" t="n"/>
      <c r="V672" s="19" t="n"/>
      <c r="W672" s="19" t="n"/>
      <c r="X672" s="19" t="n"/>
      <c r="Y672" s="19" t="n"/>
      <c r="Z672" s="19" t="n"/>
    </row>
    <row r="673" ht="13.5" customHeight="1" s="844">
      <c r="A673" s="19" t="n"/>
      <c r="B673" s="19" t="n"/>
      <c r="C673" s="23" t="n"/>
      <c r="D673" s="23" t="n"/>
      <c r="E673" s="302" t="n"/>
      <c r="F673" s="23" t="n"/>
      <c r="G673" s="23" t="n"/>
      <c r="H673" s="23" t="n"/>
      <c r="I673" s="23" t="n"/>
      <c r="J673" s="23" t="n"/>
      <c r="K673" s="23" t="n"/>
      <c r="L673" s="19" t="n"/>
      <c r="M673" s="19" t="n"/>
      <c r="N673" s="19" t="n"/>
      <c r="O673" s="19" t="n"/>
      <c r="P673" s="19" t="n"/>
      <c r="Q673" s="19" t="n"/>
      <c r="R673" s="19" t="n"/>
      <c r="S673" s="19" t="n"/>
      <c r="T673" s="19" t="n"/>
      <c r="U673" s="19" t="n"/>
      <c r="V673" s="19" t="n"/>
      <c r="W673" s="19" t="n"/>
      <c r="X673" s="19" t="n"/>
      <c r="Y673" s="19" t="n"/>
      <c r="Z673" s="19" t="n"/>
    </row>
    <row r="674" ht="13.5" customHeight="1" s="844">
      <c r="A674" s="19" t="n"/>
      <c r="B674" s="19" t="n"/>
      <c r="C674" s="23" t="n"/>
      <c r="D674" s="23" t="n"/>
      <c r="E674" s="302" t="n"/>
      <c r="F674" s="23" t="n"/>
      <c r="G674" s="23" t="n"/>
      <c r="H674" s="23" t="n"/>
      <c r="I674" s="23" t="n"/>
      <c r="J674" s="23" t="n"/>
      <c r="K674" s="23" t="n"/>
      <c r="L674" s="19" t="n"/>
      <c r="M674" s="19" t="n"/>
      <c r="N674" s="19" t="n"/>
      <c r="O674" s="19" t="n"/>
      <c r="P674" s="19" t="n"/>
      <c r="Q674" s="19" t="n"/>
      <c r="R674" s="19" t="n"/>
      <c r="S674" s="19" t="n"/>
      <c r="T674" s="19" t="n"/>
      <c r="U674" s="19" t="n"/>
      <c r="V674" s="19" t="n"/>
      <c r="W674" s="19" t="n"/>
      <c r="X674" s="19" t="n"/>
      <c r="Y674" s="19" t="n"/>
      <c r="Z674" s="19" t="n"/>
    </row>
    <row r="675" ht="13.5" customHeight="1" s="844">
      <c r="A675" s="19" t="n"/>
      <c r="B675" s="19" t="n"/>
      <c r="C675" s="23" t="n"/>
      <c r="D675" s="23" t="n"/>
      <c r="E675" s="302" t="n"/>
      <c r="F675" s="23" t="n"/>
      <c r="G675" s="23" t="n"/>
      <c r="H675" s="23" t="n"/>
      <c r="I675" s="23" t="n"/>
      <c r="J675" s="23" t="n"/>
      <c r="K675" s="23" t="n"/>
      <c r="L675" s="19" t="n"/>
      <c r="M675" s="19" t="n"/>
      <c r="N675" s="19" t="n"/>
      <c r="O675" s="19" t="n"/>
      <c r="P675" s="19" t="n"/>
      <c r="Q675" s="19" t="n"/>
      <c r="R675" s="19" t="n"/>
      <c r="S675" s="19" t="n"/>
      <c r="T675" s="19" t="n"/>
      <c r="U675" s="19" t="n"/>
      <c r="V675" s="19" t="n"/>
      <c r="W675" s="19" t="n"/>
      <c r="X675" s="19" t="n"/>
      <c r="Y675" s="19" t="n"/>
      <c r="Z675" s="19" t="n"/>
    </row>
    <row r="676" ht="13.5" customHeight="1" s="844">
      <c r="A676" s="19" t="n"/>
      <c r="B676" s="19" t="n"/>
      <c r="C676" s="23" t="n"/>
      <c r="D676" s="23" t="n"/>
      <c r="E676" s="302" t="n"/>
      <c r="F676" s="23" t="n"/>
      <c r="G676" s="23" t="n"/>
      <c r="H676" s="23" t="n"/>
      <c r="I676" s="23" t="n"/>
      <c r="J676" s="23" t="n"/>
      <c r="K676" s="23" t="n"/>
      <c r="L676" s="19" t="n"/>
      <c r="M676" s="19" t="n"/>
      <c r="N676" s="19" t="n"/>
      <c r="O676" s="19" t="n"/>
      <c r="P676" s="19" t="n"/>
      <c r="Q676" s="19" t="n"/>
      <c r="R676" s="19" t="n"/>
      <c r="S676" s="19" t="n"/>
      <c r="T676" s="19" t="n"/>
      <c r="U676" s="19" t="n"/>
      <c r="V676" s="19" t="n"/>
      <c r="W676" s="19" t="n"/>
      <c r="X676" s="19" t="n"/>
      <c r="Y676" s="19" t="n"/>
      <c r="Z676" s="19" t="n"/>
    </row>
    <row r="677" ht="13.5" customHeight="1" s="844">
      <c r="A677" s="19" t="n"/>
      <c r="B677" s="19" t="n"/>
      <c r="C677" s="23" t="n"/>
      <c r="D677" s="23" t="n"/>
      <c r="E677" s="302" t="n"/>
      <c r="F677" s="23" t="n"/>
      <c r="G677" s="23" t="n"/>
      <c r="H677" s="23" t="n"/>
      <c r="I677" s="23" t="n"/>
      <c r="J677" s="23" t="n"/>
      <c r="K677" s="23" t="n"/>
      <c r="L677" s="19" t="n"/>
      <c r="M677" s="19" t="n"/>
      <c r="N677" s="19" t="n"/>
      <c r="O677" s="19" t="n"/>
      <c r="P677" s="19" t="n"/>
      <c r="Q677" s="19" t="n"/>
      <c r="R677" s="19" t="n"/>
      <c r="S677" s="19" t="n"/>
      <c r="T677" s="19" t="n"/>
      <c r="U677" s="19" t="n"/>
      <c r="V677" s="19" t="n"/>
      <c r="W677" s="19" t="n"/>
      <c r="X677" s="19" t="n"/>
      <c r="Y677" s="19" t="n"/>
      <c r="Z677" s="19" t="n"/>
    </row>
    <row r="678" ht="13.5" customHeight="1" s="844">
      <c r="A678" s="19" t="n"/>
      <c r="B678" s="19" t="n"/>
      <c r="C678" s="23" t="n"/>
      <c r="D678" s="23" t="n"/>
      <c r="E678" s="302" t="n"/>
      <c r="F678" s="23" t="n"/>
      <c r="G678" s="23" t="n"/>
      <c r="H678" s="23" t="n"/>
      <c r="I678" s="23" t="n"/>
      <c r="J678" s="23" t="n"/>
      <c r="K678" s="23" t="n"/>
      <c r="L678" s="19" t="n"/>
      <c r="M678" s="19" t="n"/>
      <c r="N678" s="19" t="n"/>
      <c r="O678" s="19" t="n"/>
      <c r="P678" s="19" t="n"/>
      <c r="Q678" s="19" t="n"/>
      <c r="R678" s="19" t="n"/>
      <c r="S678" s="19" t="n"/>
      <c r="T678" s="19" t="n"/>
      <c r="U678" s="19" t="n"/>
      <c r="V678" s="19" t="n"/>
      <c r="W678" s="19" t="n"/>
      <c r="X678" s="19" t="n"/>
      <c r="Y678" s="19" t="n"/>
      <c r="Z678" s="19" t="n"/>
    </row>
    <row r="679" ht="13.5" customHeight="1" s="844">
      <c r="A679" s="19" t="n"/>
      <c r="B679" s="19" t="n"/>
      <c r="C679" s="23" t="n"/>
      <c r="D679" s="23" t="n"/>
      <c r="E679" s="302" t="n"/>
      <c r="F679" s="23" t="n"/>
      <c r="G679" s="23" t="n"/>
      <c r="H679" s="23" t="n"/>
      <c r="I679" s="23" t="n"/>
      <c r="J679" s="23" t="n"/>
      <c r="K679" s="23" t="n"/>
      <c r="L679" s="19" t="n"/>
      <c r="M679" s="19" t="n"/>
      <c r="N679" s="19" t="n"/>
      <c r="O679" s="19" t="n"/>
      <c r="P679" s="19" t="n"/>
      <c r="Q679" s="19" t="n"/>
      <c r="R679" s="19" t="n"/>
      <c r="S679" s="19" t="n"/>
      <c r="T679" s="19" t="n"/>
      <c r="U679" s="19" t="n"/>
      <c r="V679" s="19" t="n"/>
      <c r="W679" s="19" t="n"/>
      <c r="X679" s="19" t="n"/>
      <c r="Y679" s="19" t="n"/>
      <c r="Z679" s="19" t="n"/>
    </row>
    <row r="680" ht="13.5" customHeight="1" s="844">
      <c r="A680" s="19" t="n"/>
      <c r="B680" s="19" t="n"/>
      <c r="C680" s="23" t="n"/>
      <c r="D680" s="23" t="n"/>
      <c r="E680" s="302" t="n"/>
      <c r="F680" s="23" t="n"/>
      <c r="G680" s="23" t="n"/>
      <c r="H680" s="23" t="n"/>
      <c r="I680" s="23" t="n"/>
      <c r="J680" s="23" t="n"/>
      <c r="K680" s="23" t="n"/>
      <c r="L680" s="19" t="n"/>
      <c r="M680" s="19" t="n"/>
      <c r="N680" s="19" t="n"/>
      <c r="O680" s="19" t="n"/>
      <c r="P680" s="19" t="n"/>
      <c r="Q680" s="19" t="n"/>
      <c r="R680" s="19" t="n"/>
      <c r="S680" s="19" t="n"/>
      <c r="T680" s="19" t="n"/>
      <c r="U680" s="19" t="n"/>
      <c r="V680" s="19" t="n"/>
      <c r="W680" s="19" t="n"/>
      <c r="X680" s="19" t="n"/>
      <c r="Y680" s="19" t="n"/>
      <c r="Z680" s="19" t="n"/>
    </row>
    <row r="681" ht="13.5" customHeight="1" s="844">
      <c r="A681" s="19" t="n"/>
      <c r="B681" s="19" t="n"/>
      <c r="C681" s="23" t="n"/>
      <c r="D681" s="23" t="n"/>
      <c r="E681" s="302" t="n"/>
      <c r="F681" s="23" t="n"/>
      <c r="G681" s="23" t="n"/>
      <c r="H681" s="23" t="n"/>
      <c r="I681" s="23" t="n"/>
      <c r="J681" s="23" t="n"/>
      <c r="K681" s="23" t="n"/>
      <c r="L681" s="19" t="n"/>
      <c r="M681" s="19" t="n"/>
      <c r="N681" s="19" t="n"/>
      <c r="O681" s="19" t="n"/>
      <c r="P681" s="19" t="n"/>
      <c r="Q681" s="19" t="n"/>
      <c r="R681" s="19" t="n"/>
      <c r="S681" s="19" t="n"/>
      <c r="T681" s="19" t="n"/>
      <c r="U681" s="19" t="n"/>
      <c r="V681" s="19" t="n"/>
      <c r="W681" s="19" t="n"/>
      <c r="X681" s="19" t="n"/>
      <c r="Y681" s="19" t="n"/>
      <c r="Z681" s="19" t="n"/>
    </row>
    <row r="682" ht="13.5" customHeight="1" s="844">
      <c r="A682" s="19" t="n"/>
      <c r="B682" s="19" t="n"/>
      <c r="C682" s="23" t="n"/>
      <c r="D682" s="23" t="n"/>
      <c r="E682" s="302" t="n"/>
      <c r="F682" s="23" t="n"/>
      <c r="G682" s="23" t="n"/>
      <c r="H682" s="23" t="n"/>
      <c r="I682" s="23" t="n"/>
      <c r="J682" s="23" t="n"/>
      <c r="K682" s="23" t="n"/>
      <c r="L682" s="19" t="n"/>
      <c r="M682" s="19" t="n"/>
      <c r="N682" s="19" t="n"/>
      <c r="O682" s="19" t="n"/>
      <c r="P682" s="19" t="n"/>
      <c r="Q682" s="19" t="n"/>
      <c r="R682" s="19" t="n"/>
      <c r="S682" s="19" t="n"/>
      <c r="T682" s="19" t="n"/>
      <c r="U682" s="19" t="n"/>
      <c r="V682" s="19" t="n"/>
      <c r="W682" s="19" t="n"/>
      <c r="X682" s="19" t="n"/>
      <c r="Y682" s="19" t="n"/>
      <c r="Z682" s="19" t="n"/>
    </row>
    <row r="683" ht="13.5" customHeight="1" s="844">
      <c r="A683" s="19" t="n"/>
      <c r="B683" s="19" t="n"/>
      <c r="C683" s="23" t="n"/>
      <c r="D683" s="23" t="n"/>
      <c r="E683" s="302" t="n"/>
      <c r="F683" s="23" t="n"/>
      <c r="G683" s="23" t="n"/>
      <c r="H683" s="23" t="n"/>
      <c r="I683" s="23" t="n"/>
      <c r="J683" s="23" t="n"/>
      <c r="K683" s="23" t="n"/>
      <c r="L683" s="19" t="n"/>
      <c r="M683" s="19" t="n"/>
      <c r="N683" s="19" t="n"/>
      <c r="O683" s="19" t="n"/>
      <c r="P683" s="19" t="n"/>
      <c r="Q683" s="19" t="n"/>
      <c r="R683" s="19" t="n"/>
      <c r="S683" s="19" t="n"/>
      <c r="T683" s="19" t="n"/>
      <c r="U683" s="19" t="n"/>
      <c r="V683" s="19" t="n"/>
      <c r="W683" s="19" t="n"/>
      <c r="X683" s="19" t="n"/>
      <c r="Y683" s="19" t="n"/>
      <c r="Z683" s="19" t="n"/>
    </row>
    <row r="684" ht="13.5" customHeight="1" s="844">
      <c r="A684" s="19" t="n"/>
      <c r="B684" s="19" t="n"/>
      <c r="C684" s="23" t="n"/>
      <c r="D684" s="23" t="n"/>
      <c r="E684" s="302" t="n"/>
      <c r="F684" s="23" t="n"/>
      <c r="G684" s="23" t="n"/>
      <c r="H684" s="23" t="n"/>
      <c r="I684" s="23" t="n"/>
      <c r="J684" s="23" t="n"/>
      <c r="K684" s="23" t="n"/>
      <c r="L684" s="19" t="n"/>
      <c r="M684" s="19" t="n"/>
      <c r="N684" s="19" t="n"/>
      <c r="O684" s="19" t="n"/>
      <c r="P684" s="19" t="n"/>
      <c r="Q684" s="19" t="n"/>
      <c r="R684" s="19" t="n"/>
      <c r="S684" s="19" t="n"/>
      <c r="T684" s="19" t="n"/>
      <c r="U684" s="19" t="n"/>
      <c r="V684" s="19" t="n"/>
      <c r="W684" s="19" t="n"/>
      <c r="X684" s="19" t="n"/>
      <c r="Y684" s="19" t="n"/>
      <c r="Z684" s="19" t="n"/>
    </row>
    <row r="685" ht="13.5" customHeight="1" s="844">
      <c r="A685" s="19" t="n"/>
      <c r="B685" s="19" t="n"/>
      <c r="C685" s="23" t="n"/>
      <c r="D685" s="23" t="n"/>
      <c r="E685" s="302" t="n"/>
      <c r="F685" s="23" t="n"/>
      <c r="G685" s="23" t="n"/>
      <c r="H685" s="23" t="n"/>
      <c r="I685" s="23" t="n"/>
      <c r="J685" s="23" t="n"/>
      <c r="K685" s="23" t="n"/>
      <c r="L685" s="19" t="n"/>
      <c r="M685" s="19" t="n"/>
      <c r="N685" s="19" t="n"/>
      <c r="O685" s="19" t="n"/>
      <c r="P685" s="19" t="n"/>
      <c r="Q685" s="19" t="n"/>
      <c r="R685" s="19" t="n"/>
      <c r="S685" s="19" t="n"/>
      <c r="T685" s="19" t="n"/>
      <c r="U685" s="19" t="n"/>
      <c r="V685" s="19" t="n"/>
      <c r="W685" s="19" t="n"/>
      <c r="X685" s="19" t="n"/>
      <c r="Y685" s="19" t="n"/>
      <c r="Z685" s="19" t="n"/>
    </row>
    <row r="686" ht="13.5" customHeight="1" s="844">
      <c r="A686" s="19" t="n"/>
      <c r="B686" s="19" t="n"/>
      <c r="C686" s="23" t="n"/>
      <c r="D686" s="23" t="n"/>
      <c r="E686" s="302" t="n"/>
      <c r="F686" s="23" t="n"/>
      <c r="G686" s="23" t="n"/>
      <c r="H686" s="23" t="n"/>
      <c r="I686" s="23" t="n"/>
      <c r="J686" s="23" t="n"/>
      <c r="K686" s="23" t="n"/>
      <c r="L686" s="19" t="n"/>
      <c r="M686" s="19" t="n"/>
      <c r="N686" s="19" t="n"/>
      <c r="O686" s="19" t="n"/>
      <c r="P686" s="19" t="n"/>
      <c r="Q686" s="19" t="n"/>
      <c r="R686" s="19" t="n"/>
      <c r="S686" s="19" t="n"/>
      <c r="T686" s="19" t="n"/>
      <c r="U686" s="19" t="n"/>
      <c r="V686" s="19" t="n"/>
      <c r="W686" s="19" t="n"/>
      <c r="X686" s="19" t="n"/>
      <c r="Y686" s="19" t="n"/>
      <c r="Z686" s="19" t="n"/>
    </row>
    <row r="687" ht="13.5" customHeight="1" s="844">
      <c r="A687" s="19" t="n"/>
      <c r="B687" s="19" t="n"/>
      <c r="C687" s="23" t="n"/>
      <c r="D687" s="23" t="n"/>
      <c r="E687" s="302" t="n"/>
      <c r="F687" s="23" t="n"/>
      <c r="G687" s="23" t="n"/>
      <c r="H687" s="23" t="n"/>
      <c r="I687" s="23" t="n"/>
      <c r="J687" s="23" t="n"/>
      <c r="K687" s="23" t="n"/>
      <c r="L687" s="19" t="n"/>
      <c r="M687" s="19" t="n"/>
      <c r="N687" s="19" t="n"/>
      <c r="O687" s="19" t="n"/>
      <c r="P687" s="19" t="n"/>
      <c r="Q687" s="19" t="n"/>
      <c r="R687" s="19" t="n"/>
      <c r="S687" s="19" t="n"/>
      <c r="T687" s="19" t="n"/>
      <c r="U687" s="19" t="n"/>
      <c r="V687" s="19" t="n"/>
      <c r="W687" s="19" t="n"/>
      <c r="X687" s="19" t="n"/>
      <c r="Y687" s="19" t="n"/>
      <c r="Z687" s="19" t="n"/>
    </row>
    <row r="688" ht="13.5" customHeight="1" s="844">
      <c r="A688" s="19" t="n"/>
      <c r="B688" s="19" t="n"/>
      <c r="C688" s="23" t="n"/>
      <c r="D688" s="23" t="n"/>
      <c r="E688" s="302" t="n"/>
      <c r="F688" s="23" t="n"/>
      <c r="G688" s="23" t="n"/>
      <c r="H688" s="23" t="n"/>
      <c r="I688" s="23" t="n"/>
      <c r="J688" s="23" t="n"/>
      <c r="K688" s="23" t="n"/>
      <c r="L688" s="19" t="n"/>
      <c r="M688" s="19" t="n"/>
      <c r="N688" s="19" t="n"/>
      <c r="O688" s="19" t="n"/>
      <c r="P688" s="19" t="n"/>
      <c r="Q688" s="19" t="n"/>
      <c r="R688" s="19" t="n"/>
      <c r="S688" s="19" t="n"/>
      <c r="T688" s="19" t="n"/>
      <c r="U688" s="19" t="n"/>
      <c r="V688" s="19" t="n"/>
      <c r="W688" s="19" t="n"/>
      <c r="X688" s="19" t="n"/>
      <c r="Y688" s="19" t="n"/>
      <c r="Z688" s="19" t="n"/>
    </row>
    <row r="689" ht="13.5" customHeight="1" s="844">
      <c r="A689" s="19" t="n"/>
      <c r="B689" s="19" t="n"/>
      <c r="C689" s="23" t="n"/>
      <c r="D689" s="23" t="n"/>
      <c r="E689" s="302" t="n"/>
      <c r="F689" s="23" t="n"/>
      <c r="G689" s="23" t="n"/>
      <c r="H689" s="23" t="n"/>
      <c r="I689" s="23" t="n"/>
      <c r="J689" s="23" t="n"/>
      <c r="K689" s="23" t="n"/>
      <c r="L689" s="19" t="n"/>
      <c r="M689" s="19" t="n"/>
      <c r="N689" s="19" t="n"/>
      <c r="O689" s="19" t="n"/>
      <c r="P689" s="19" t="n"/>
      <c r="Q689" s="19" t="n"/>
      <c r="R689" s="19" t="n"/>
      <c r="S689" s="19" t="n"/>
      <c r="T689" s="19" t="n"/>
      <c r="U689" s="19" t="n"/>
      <c r="V689" s="19" t="n"/>
      <c r="W689" s="19" t="n"/>
      <c r="X689" s="19" t="n"/>
      <c r="Y689" s="19" t="n"/>
      <c r="Z689" s="19" t="n"/>
    </row>
    <row r="690" ht="13.5" customHeight="1" s="844">
      <c r="A690" s="19" t="n"/>
      <c r="B690" s="19" t="n"/>
      <c r="C690" s="23" t="n"/>
      <c r="D690" s="23" t="n"/>
      <c r="E690" s="302" t="n"/>
      <c r="F690" s="23" t="n"/>
      <c r="G690" s="23" t="n"/>
      <c r="H690" s="23" t="n"/>
      <c r="I690" s="23" t="n"/>
      <c r="J690" s="23" t="n"/>
      <c r="K690" s="23" t="n"/>
      <c r="L690" s="19" t="n"/>
      <c r="M690" s="19" t="n"/>
      <c r="N690" s="19" t="n"/>
      <c r="O690" s="19" t="n"/>
      <c r="P690" s="19" t="n"/>
      <c r="Q690" s="19" t="n"/>
      <c r="R690" s="19" t="n"/>
      <c r="S690" s="19" t="n"/>
      <c r="T690" s="19" t="n"/>
      <c r="U690" s="19" t="n"/>
      <c r="V690" s="19" t="n"/>
      <c r="W690" s="19" t="n"/>
      <c r="X690" s="19" t="n"/>
      <c r="Y690" s="19" t="n"/>
      <c r="Z690" s="19" t="n"/>
    </row>
    <row r="691" ht="13.5" customHeight="1" s="844">
      <c r="A691" s="19" t="n"/>
      <c r="B691" s="19" t="n"/>
      <c r="C691" s="23" t="n"/>
      <c r="D691" s="23" t="n"/>
      <c r="E691" s="302" t="n"/>
      <c r="F691" s="23" t="n"/>
      <c r="G691" s="23" t="n"/>
      <c r="H691" s="23" t="n"/>
      <c r="I691" s="23" t="n"/>
      <c r="J691" s="23" t="n"/>
      <c r="K691" s="23" t="n"/>
      <c r="L691" s="19" t="n"/>
      <c r="M691" s="19" t="n"/>
      <c r="N691" s="19" t="n"/>
      <c r="O691" s="19" t="n"/>
      <c r="P691" s="19" t="n"/>
      <c r="Q691" s="19" t="n"/>
      <c r="R691" s="19" t="n"/>
      <c r="S691" s="19" t="n"/>
      <c r="T691" s="19" t="n"/>
      <c r="U691" s="19" t="n"/>
      <c r="V691" s="19" t="n"/>
      <c r="W691" s="19" t="n"/>
      <c r="X691" s="19" t="n"/>
      <c r="Y691" s="19" t="n"/>
      <c r="Z691" s="19" t="n"/>
    </row>
    <row r="692" ht="13.5" customHeight="1" s="844">
      <c r="A692" s="19" t="n"/>
      <c r="B692" s="19" t="n"/>
      <c r="C692" s="23" t="n"/>
      <c r="D692" s="23" t="n"/>
      <c r="E692" s="302" t="n"/>
      <c r="F692" s="23" t="n"/>
      <c r="G692" s="23" t="n"/>
      <c r="H692" s="23" t="n"/>
      <c r="I692" s="23" t="n"/>
      <c r="J692" s="23" t="n"/>
      <c r="K692" s="23" t="n"/>
      <c r="L692" s="19" t="n"/>
      <c r="M692" s="19" t="n"/>
      <c r="N692" s="19" t="n"/>
      <c r="O692" s="19" t="n"/>
      <c r="P692" s="19" t="n"/>
      <c r="Q692" s="19" t="n"/>
      <c r="R692" s="19" t="n"/>
      <c r="S692" s="19" t="n"/>
      <c r="T692" s="19" t="n"/>
      <c r="U692" s="19" t="n"/>
      <c r="V692" s="19" t="n"/>
      <c r="W692" s="19" t="n"/>
      <c r="X692" s="19" t="n"/>
      <c r="Y692" s="19" t="n"/>
      <c r="Z692" s="19" t="n"/>
    </row>
    <row r="693" ht="13.5" customHeight="1" s="844">
      <c r="A693" s="19" t="n"/>
      <c r="B693" s="19" t="n"/>
      <c r="C693" s="23" t="n"/>
      <c r="D693" s="23" t="n"/>
      <c r="E693" s="302" t="n"/>
      <c r="F693" s="23" t="n"/>
      <c r="G693" s="23" t="n"/>
      <c r="H693" s="23" t="n"/>
      <c r="I693" s="23" t="n"/>
      <c r="J693" s="23" t="n"/>
      <c r="K693" s="23" t="n"/>
      <c r="L693" s="19" t="n"/>
      <c r="M693" s="19" t="n"/>
      <c r="N693" s="19" t="n"/>
      <c r="O693" s="19" t="n"/>
      <c r="P693" s="19" t="n"/>
      <c r="Q693" s="19" t="n"/>
      <c r="R693" s="19" t="n"/>
      <c r="S693" s="19" t="n"/>
      <c r="T693" s="19" t="n"/>
      <c r="U693" s="19" t="n"/>
      <c r="V693" s="19" t="n"/>
      <c r="W693" s="19" t="n"/>
      <c r="X693" s="19" t="n"/>
      <c r="Y693" s="19" t="n"/>
      <c r="Z693" s="19" t="n"/>
    </row>
    <row r="694" ht="13.5" customHeight="1" s="844">
      <c r="A694" s="19" t="n"/>
      <c r="B694" s="19" t="n"/>
      <c r="C694" s="23" t="n"/>
      <c r="D694" s="23" t="n"/>
      <c r="E694" s="302" t="n"/>
      <c r="F694" s="23" t="n"/>
      <c r="G694" s="23" t="n"/>
      <c r="H694" s="23" t="n"/>
      <c r="I694" s="23" t="n"/>
      <c r="J694" s="23" t="n"/>
      <c r="K694" s="23" t="n"/>
      <c r="L694" s="19" t="n"/>
      <c r="M694" s="19" t="n"/>
      <c r="N694" s="19" t="n"/>
      <c r="O694" s="19" t="n"/>
      <c r="P694" s="19" t="n"/>
      <c r="Q694" s="19" t="n"/>
      <c r="R694" s="19" t="n"/>
      <c r="S694" s="19" t="n"/>
      <c r="T694" s="19" t="n"/>
      <c r="U694" s="19" t="n"/>
      <c r="V694" s="19" t="n"/>
      <c r="W694" s="19" t="n"/>
      <c r="X694" s="19" t="n"/>
      <c r="Y694" s="19" t="n"/>
      <c r="Z694" s="19" t="n"/>
    </row>
    <row r="695" ht="13.5" customHeight="1" s="844">
      <c r="A695" s="19" t="n"/>
      <c r="B695" s="19" t="n"/>
      <c r="C695" s="23" t="n"/>
      <c r="D695" s="23" t="n"/>
      <c r="E695" s="302" t="n"/>
      <c r="F695" s="23" t="n"/>
      <c r="G695" s="23" t="n"/>
      <c r="H695" s="23" t="n"/>
      <c r="I695" s="23" t="n"/>
      <c r="J695" s="23" t="n"/>
      <c r="K695" s="23" t="n"/>
      <c r="L695" s="19" t="n"/>
      <c r="M695" s="19" t="n"/>
      <c r="N695" s="19" t="n"/>
      <c r="O695" s="19" t="n"/>
      <c r="P695" s="19" t="n"/>
      <c r="Q695" s="19" t="n"/>
      <c r="R695" s="19" t="n"/>
      <c r="S695" s="19" t="n"/>
      <c r="T695" s="19" t="n"/>
      <c r="U695" s="19" t="n"/>
      <c r="V695" s="19" t="n"/>
      <c r="W695" s="19" t="n"/>
      <c r="X695" s="19" t="n"/>
      <c r="Y695" s="19" t="n"/>
      <c r="Z695" s="19" t="n"/>
    </row>
    <row r="696" ht="13.5" customHeight="1" s="844">
      <c r="A696" s="19" t="n"/>
      <c r="B696" s="19" t="n"/>
      <c r="C696" s="23" t="n"/>
      <c r="D696" s="23" t="n"/>
      <c r="E696" s="302" t="n"/>
      <c r="F696" s="23" t="n"/>
      <c r="G696" s="23" t="n"/>
      <c r="H696" s="23" t="n"/>
      <c r="I696" s="23" t="n"/>
      <c r="J696" s="23" t="n"/>
      <c r="K696" s="23" t="n"/>
      <c r="L696" s="19" t="n"/>
      <c r="M696" s="19" t="n"/>
      <c r="N696" s="19" t="n"/>
      <c r="O696" s="19" t="n"/>
      <c r="P696" s="19" t="n"/>
      <c r="Q696" s="19" t="n"/>
      <c r="R696" s="19" t="n"/>
      <c r="S696" s="19" t="n"/>
      <c r="T696" s="19" t="n"/>
      <c r="U696" s="19" t="n"/>
      <c r="V696" s="19" t="n"/>
      <c r="W696" s="19" t="n"/>
      <c r="X696" s="19" t="n"/>
      <c r="Y696" s="19" t="n"/>
      <c r="Z696" s="19" t="n"/>
    </row>
    <row r="697" ht="13.5" customHeight="1" s="844">
      <c r="A697" s="19" t="n"/>
      <c r="B697" s="19" t="n"/>
      <c r="C697" s="23" t="n"/>
      <c r="D697" s="23" t="n"/>
      <c r="E697" s="302" t="n"/>
      <c r="F697" s="23" t="n"/>
      <c r="G697" s="23" t="n"/>
      <c r="H697" s="23" t="n"/>
      <c r="I697" s="23" t="n"/>
      <c r="J697" s="23" t="n"/>
      <c r="K697" s="23" t="n"/>
      <c r="L697" s="19" t="n"/>
      <c r="M697" s="19" t="n"/>
      <c r="N697" s="19" t="n"/>
      <c r="O697" s="19" t="n"/>
      <c r="P697" s="19" t="n"/>
      <c r="Q697" s="19" t="n"/>
      <c r="R697" s="19" t="n"/>
      <c r="S697" s="19" t="n"/>
      <c r="T697" s="19" t="n"/>
      <c r="U697" s="19" t="n"/>
      <c r="V697" s="19" t="n"/>
      <c r="W697" s="19" t="n"/>
      <c r="X697" s="19" t="n"/>
      <c r="Y697" s="19" t="n"/>
      <c r="Z697" s="19" t="n"/>
    </row>
    <row r="698" ht="13.5" customHeight="1" s="844">
      <c r="A698" s="19" t="n"/>
      <c r="B698" s="19" t="n"/>
      <c r="C698" s="23" t="n"/>
      <c r="D698" s="23" t="n"/>
      <c r="E698" s="302" t="n"/>
      <c r="F698" s="23" t="n"/>
      <c r="G698" s="23" t="n"/>
      <c r="H698" s="23" t="n"/>
      <c r="I698" s="23" t="n"/>
      <c r="J698" s="23" t="n"/>
      <c r="K698" s="23" t="n"/>
      <c r="L698" s="19" t="n"/>
      <c r="M698" s="19" t="n"/>
      <c r="N698" s="19" t="n"/>
      <c r="O698" s="19" t="n"/>
      <c r="P698" s="19" t="n"/>
      <c r="Q698" s="19" t="n"/>
      <c r="R698" s="19" t="n"/>
      <c r="S698" s="19" t="n"/>
      <c r="T698" s="19" t="n"/>
      <c r="U698" s="19" t="n"/>
      <c r="V698" s="19" t="n"/>
      <c r="W698" s="19" t="n"/>
      <c r="X698" s="19" t="n"/>
      <c r="Y698" s="19" t="n"/>
      <c r="Z698" s="19" t="n"/>
    </row>
    <row r="699" ht="13.5" customHeight="1" s="844">
      <c r="A699" s="19" t="n"/>
      <c r="B699" s="19" t="n"/>
      <c r="C699" s="23" t="n"/>
      <c r="D699" s="23" t="n"/>
      <c r="E699" s="302" t="n"/>
      <c r="F699" s="23" t="n"/>
      <c r="G699" s="23" t="n"/>
      <c r="H699" s="23" t="n"/>
      <c r="I699" s="23" t="n"/>
      <c r="J699" s="23" t="n"/>
      <c r="K699" s="23" t="n"/>
      <c r="L699" s="19" t="n"/>
      <c r="M699" s="19" t="n"/>
      <c r="N699" s="19" t="n"/>
      <c r="O699" s="19" t="n"/>
      <c r="P699" s="19" t="n"/>
      <c r="Q699" s="19" t="n"/>
      <c r="R699" s="19" t="n"/>
      <c r="S699" s="19" t="n"/>
      <c r="T699" s="19" t="n"/>
      <c r="U699" s="19" t="n"/>
      <c r="V699" s="19" t="n"/>
      <c r="W699" s="19" t="n"/>
      <c r="X699" s="19" t="n"/>
      <c r="Y699" s="19" t="n"/>
      <c r="Z699" s="19" t="n"/>
    </row>
    <row r="700" ht="13.5" customHeight="1" s="844">
      <c r="A700" s="19" t="n"/>
      <c r="B700" s="19" t="n"/>
      <c r="C700" s="23" t="n"/>
      <c r="D700" s="23" t="n"/>
      <c r="E700" s="302" t="n"/>
      <c r="F700" s="23" t="n"/>
      <c r="G700" s="23" t="n"/>
      <c r="H700" s="23" t="n"/>
      <c r="I700" s="23" t="n"/>
      <c r="J700" s="23" t="n"/>
      <c r="K700" s="23" t="n"/>
      <c r="L700" s="19" t="n"/>
      <c r="M700" s="19" t="n"/>
      <c r="N700" s="19" t="n"/>
      <c r="O700" s="19" t="n"/>
      <c r="P700" s="19" t="n"/>
      <c r="Q700" s="19" t="n"/>
      <c r="R700" s="19" t="n"/>
      <c r="S700" s="19" t="n"/>
      <c r="T700" s="19" t="n"/>
      <c r="U700" s="19" t="n"/>
      <c r="V700" s="19" t="n"/>
      <c r="W700" s="19" t="n"/>
      <c r="X700" s="19" t="n"/>
      <c r="Y700" s="19" t="n"/>
      <c r="Z700" s="19" t="n"/>
    </row>
    <row r="701" ht="13.5" customHeight="1" s="844">
      <c r="A701" s="19" t="n"/>
      <c r="B701" s="19" t="n"/>
      <c r="C701" s="23" t="n"/>
      <c r="D701" s="23" t="n"/>
      <c r="E701" s="302" t="n"/>
      <c r="F701" s="23" t="n"/>
      <c r="G701" s="23" t="n"/>
      <c r="H701" s="23" t="n"/>
      <c r="I701" s="23" t="n"/>
      <c r="J701" s="23" t="n"/>
      <c r="K701" s="23" t="n"/>
      <c r="L701" s="19" t="n"/>
      <c r="M701" s="19" t="n"/>
      <c r="N701" s="19" t="n"/>
      <c r="O701" s="19" t="n"/>
      <c r="P701" s="19" t="n"/>
      <c r="Q701" s="19" t="n"/>
      <c r="R701" s="19" t="n"/>
      <c r="S701" s="19" t="n"/>
      <c r="T701" s="19" t="n"/>
      <c r="U701" s="19" t="n"/>
      <c r="V701" s="19" t="n"/>
      <c r="W701" s="19" t="n"/>
      <c r="X701" s="19" t="n"/>
      <c r="Y701" s="19" t="n"/>
      <c r="Z701" s="19" t="n"/>
    </row>
    <row r="702" ht="13.5" customHeight="1" s="844">
      <c r="A702" s="19" t="n"/>
      <c r="B702" s="19" t="n"/>
      <c r="C702" s="23" t="n"/>
      <c r="D702" s="23" t="n"/>
      <c r="E702" s="302" t="n"/>
      <c r="F702" s="23" t="n"/>
      <c r="G702" s="23" t="n"/>
      <c r="H702" s="23" t="n"/>
      <c r="I702" s="23" t="n"/>
      <c r="J702" s="23" t="n"/>
      <c r="K702" s="23" t="n"/>
      <c r="L702" s="19" t="n"/>
      <c r="M702" s="19" t="n"/>
      <c r="N702" s="19" t="n"/>
      <c r="O702" s="19" t="n"/>
      <c r="P702" s="19" t="n"/>
      <c r="Q702" s="19" t="n"/>
      <c r="R702" s="19" t="n"/>
      <c r="S702" s="19" t="n"/>
      <c r="T702" s="19" t="n"/>
      <c r="U702" s="19" t="n"/>
      <c r="V702" s="19" t="n"/>
      <c r="W702" s="19" t="n"/>
      <c r="X702" s="19" t="n"/>
      <c r="Y702" s="19" t="n"/>
      <c r="Z702" s="19" t="n"/>
    </row>
    <row r="703" ht="13.5" customHeight="1" s="844">
      <c r="A703" s="19" t="n"/>
      <c r="B703" s="19" t="n"/>
      <c r="C703" s="23" t="n"/>
      <c r="D703" s="23" t="n"/>
      <c r="E703" s="302" t="n"/>
      <c r="F703" s="23" t="n"/>
      <c r="G703" s="23" t="n"/>
      <c r="H703" s="23" t="n"/>
      <c r="I703" s="23" t="n"/>
      <c r="J703" s="23" t="n"/>
      <c r="K703" s="23" t="n"/>
      <c r="L703" s="19" t="n"/>
      <c r="M703" s="19" t="n"/>
      <c r="N703" s="19" t="n"/>
      <c r="O703" s="19" t="n"/>
      <c r="P703" s="19" t="n"/>
      <c r="Q703" s="19" t="n"/>
      <c r="R703" s="19" t="n"/>
      <c r="S703" s="19" t="n"/>
      <c r="T703" s="19" t="n"/>
      <c r="U703" s="19" t="n"/>
      <c r="V703" s="19" t="n"/>
      <c r="W703" s="19" t="n"/>
      <c r="X703" s="19" t="n"/>
      <c r="Y703" s="19" t="n"/>
      <c r="Z703" s="19" t="n"/>
    </row>
    <row r="704" ht="13.5" customHeight="1" s="844">
      <c r="A704" s="19" t="n"/>
      <c r="B704" s="19" t="n"/>
      <c r="C704" s="23" t="n"/>
      <c r="D704" s="23" t="n"/>
      <c r="E704" s="302" t="n"/>
      <c r="F704" s="23" t="n"/>
      <c r="G704" s="23" t="n"/>
      <c r="H704" s="23" t="n"/>
      <c r="I704" s="23" t="n"/>
      <c r="J704" s="23" t="n"/>
      <c r="K704" s="23" t="n"/>
      <c r="L704" s="19" t="n"/>
      <c r="M704" s="19" t="n"/>
      <c r="N704" s="19" t="n"/>
      <c r="O704" s="19" t="n"/>
      <c r="P704" s="19" t="n"/>
      <c r="Q704" s="19" t="n"/>
      <c r="R704" s="19" t="n"/>
      <c r="S704" s="19" t="n"/>
      <c r="T704" s="19" t="n"/>
      <c r="U704" s="19" t="n"/>
      <c r="V704" s="19" t="n"/>
      <c r="W704" s="19" t="n"/>
      <c r="X704" s="19" t="n"/>
      <c r="Y704" s="19" t="n"/>
      <c r="Z704" s="19" t="n"/>
    </row>
    <row r="705" ht="13.5" customHeight="1" s="844">
      <c r="A705" s="19" t="n"/>
      <c r="B705" s="19" t="n"/>
      <c r="C705" s="23" t="n"/>
      <c r="D705" s="23" t="n"/>
      <c r="E705" s="302" t="n"/>
      <c r="F705" s="23" t="n"/>
      <c r="G705" s="23" t="n"/>
      <c r="H705" s="23" t="n"/>
      <c r="I705" s="23" t="n"/>
      <c r="J705" s="23" t="n"/>
      <c r="K705" s="23" t="n"/>
      <c r="L705" s="19" t="n"/>
      <c r="M705" s="19" t="n"/>
      <c r="N705" s="19" t="n"/>
      <c r="O705" s="19" t="n"/>
      <c r="P705" s="19" t="n"/>
      <c r="Q705" s="19" t="n"/>
      <c r="R705" s="19" t="n"/>
      <c r="S705" s="19" t="n"/>
      <c r="T705" s="19" t="n"/>
      <c r="U705" s="19" t="n"/>
      <c r="V705" s="19" t="n"/>
      <c r="W705" s="19" t="n"/>
      <c r="X705" s="19" t="n"/>
      <c r="Y705" s="19" t="n"/>
      <c r="Z705" s="19" t="n"/>
    </row>
    <row r="706" ht="13.5" customHeight="1" s="844">
      <c r="A706" s="19" t="n"/>
      <c r="B706" s="19" t="n"/>
      <c r="C706" s="23" t="n"/>
      <c r="D706" s="23" t="n"/>
      <c r="E706" s="302" t="n"/>
      <c r="F706" s="23" t="n"/>
      <c r="G706" s="23" t="n"/>
      <c r="H706" s="23" t="n"/>
      <c r="I706" s="23" t="n"/>
      <c r="J706" s="23" t="n"/>
      <c r="K706" s="23" t="n"/>
      <c r="L706" s="19" t="n"/>
      <c r="M706" s="19" t="n"/>
      <c r="N706" s="19" t="n"/>
      <c r="O706" s="19" t="n"/>
      <c r="P706" s="19" t="n"/>
      <c r="Q706" s="19" t="n"/>
      <c r="R706" s="19" t="n"/>
      <c r="S706" s="19" t="n"/>
      <c r="T706" s="19" t="n"/>
      <c r="U706" s="19" t="n"/>
      <c r="V706" s="19" t="n"/>
      <c r="W706" s="19" t="n"/>
      <c r="X706" s="19" t="n"/>
      <c r="Y706" s="19" t="n"/>
      <c r="Z706" s="19" t="n"/>
    </row>
    <row r="707" ht="13.5" customHeight="1" s="844">
      <c r="A707" s="19" t="n"/>
      <c r="B707" s="19" t="n"/>
      <c r="C707" s="23" t="n"/>
      <c r="D707" s="23" t="n"/>
      <c r="E707" s="302" t="n"/>
      <c r="F707" s="23" t="n"/>
      <c r="G707" s="23" t="n"/>
      <c r="H707" s="23" t="n"/>
      <c r="I707" s="23" t="n"/>
      <c r="J707" s="23" t="n"/>
      <c r="K707" s="23" t="n"/>
      <c r="L707" s="19" t="n"/>
      <c r="M707" s="19" t="n"/>
      <c r="N707" s="19" t="n"/>
      <c r="O707" s="19" t="n"/>
      <c r="P707" s="19" t="n"/>
      <c r="Q707" s="19" t="n"/>
      <c r="R707" s="19" t="n"/>
      <c r="S707" s="19" t="n"/>
      <c r="T707" s="19" t="n"/>
      <c r="U707" s="19" t="n"/>
      <c r="V707" s="19" t="n"/>
      <c r="W707" s="19" t="n"/>
      <c r="X707" s="19" t="n"/>
      <c r="Y707" s="19" t="n"/>
      <c r="Z707" s="19" t="n"/>
    </row>
    <row r="708" ht="13.5" customHeight="1" s="844">
      <c r="A708" s="19" t="n"/>
      <c r="B708" s="19" t="n"/>
      <c r="C708" s="23" t="n"/>
      <c r="D708" s="23" t="n"/>
      <c r="E708" s="302" t="n"/>
      <c r="F708" s="23" t="n"/>
      <c r="G708" s="23" t="n"/>
      <c r="H708" s="23" t="n"/>
      <c r="I708" s="23" t="n"/>
      <c r="J708" s="23" t="n"/>
      <c r="K708" s="23" t="n"/>
      <c r="L708" s="19" t="n"/>
      <c r="M708" s="19" t="n"/>
      <c r="N708" s="19" t="n"/>
      <c r="O708" s="19" t="n"/>
      <c r="P708" s="19" t="n"/>
      <c r="Q708" s="19" t="n"/>
      <c r="R708" s="19" t="n"/>
      <c r="S708" s="19" t="n"/>
      <c r="T708" s="19" t="n"/>
      <c r="U708" s="19" t="n"/>
      <c r="V708" s="19" t="n"/>
      <c r="W708" s="19" t="n"/>
      <c r="X708" s="19" t="n"/>
      <c r="Y708" s="19" t="n"/>
      <c r="Z708" s="19" t="n"/>
    </row>
    <row r="709" ht="13.5" customHeight="1" s="844">
      <c r="A709" s="19" t="n"/>
      <c r="B709" s="19" t="n"/>
      <c r="C709" s="23" t="n"/>
      <c r="D709" s="23" t="n"/>
      <c r="E709" s="302" t="n"/>
      <c r="F709" s="23" t="n"/>
      <c r="G709" s="23" t="n"/>
      <c r="H709" s="23" t="n"/>
      <c r="I709" s="23" t="n"/>
      <c r="J709" s="23" t="n"/>
      <c r="K709" s="23" t="n"/>
      <c r="L709" s="19" t="n"/>
      <c r="M709" s="19" t="n"/>
      <c r="N709" s="19" t="n"/>
      <c r="O709" s="19" t="n"/>
      <c r="P709" s="19" t="n"/>
      <c r="Q709" s="19" t="n"/>
      <c r="R709" s="19" t="n"/>
      <c r="S709" s="19" t="n"/>
      <c r="T709" s="19" t="n"/>
      <c r="U709" s="19" t="n"/>
      <c r="V709" s="19" t="n"/>
      <c r="W709" s="19" t="n"/>
      <c r="X709" s="19" t="n"/>
      <c r="Y709" s="19" t="n"/>
      <c r="Z709" s="19" t="n"/>
    </row>
    <row r="710" ht="13.5" customHeight="1" s="844">
      <c r="A710" s="19" t="n"/>
      <c r="B710" s="19" t="n"/>
      <c r="C710" s="23" t="n"/>
      <c r="D710" s="23" t="n"/>
      <c r="E710" s="302" t="n"/>
      <c r="F710" s="23" t="n"/>
      <c r="G710" s="23" t="n"/>
      <c r="H710" s="23" t="n"/>
      <c r="I710" s="23" t="n"/>
      <c r="J710" s="23" t="n"/>
      <c r="K710" s="23" t="n"/>
      <c r="L710" s="19" t="n"/>
      <c r="M710" s="19" t="n"/>
      <c r="N710" s="19" t="n"/>
      <c r="O710" s="19" t="n"/>
      <c r="P710" s="19" t="n"/>
      <c r="Q710" s="19" t="n"/>
      <c r="R710" s="19" t="n"/>
      <c r="S710" s="19" t="n"/>
      <c r="T710" s="19" t="n"/>
      <c r="U710" s="19" t="n"/>
      <c r="V710" s="19" t="n"/>
      <c r="W710" s="19" t="n"/>
      <c r="X710" s="19" t="n"/>
      <c r="Y710" s="19" t="n"/>
      <c r="Z710" s="19" t="n"/>
    </row>
    <row r="711" ht="13.5" customHeight="1" s="844">
      <c r="A711" s="19" t="n"/>
      <c r="B711" s="19" t="n"/>
      <c r="C711" s="23" t="n"/>
      <c r="D711" s="23" t="n"/>
      <c r="E711" s="302" t="n"/>
      <c r="F711" s="23" t="n"/>
      <c r="G711" s="23" t="n"/>
      <c r="H711" s="23" t="n"/>
      <c r="I711" s="23" t="n"/>
      <c r="J711" s="23" t="n"/>
      <c r="K711" s="23" t="n"/>
      <c r="L711" s="19" t="n"/>
      <c r="M711" s="19" t="n"/>
      <c r="N711" s="19" t="n"/>
      <c r="O711" s="19" t="n"/>
      <c r="P711" s="19" t="n"/>
      <c r="Q711" s="19" t="n"/>
      <c r="R711" s="19" t="n"/>
      <c r="S711" s="19" t="n"/>
      <c r="T711" s="19" t="n"/>
      <c r="U711" s="19" t="n"/>
      <c r="V711" s="19" t="n"/>
      <c r="W711" s="19" t="n"/>
      <c r="X711" s="19" t="n"/>
      <c r="Y711" s="19" t="n"/>
      <c r="Z711" s="19" t="n"/>
    </row>
    <row r="712" ht="13.5" customHeight="1" s="844">
      <c r="A712" s="19" t="n"/>
      <c r="B712" s="19" t="n"/>
      <c r="C712" s="23" t="n"/>
      <c r="D712" s="23" t="n"/>
      <c r="E712" s="302" t="n"/>
      <c r="F712" s="23" t="n"/>
      <c r="G712" s="23" t="n"/>
      <c r="H712" s="23" t="n"/>
      <c r="I712" s="23" t="n"/>
      <c r="J712" s="23" t="n"/>
      <c r="K712" s="23" t="n"/>
      <c r="L712" s="19" t="n"/>
      <c r="M712" s="19" t="n"/>
      <c r="N712" s="19" t="n"/>
      <c r="O712" s="19" t="n"/>
      <c r="P712" s="19" t="n"/>
      <c r="Q712" s="19" t="n"/>
      <c r="R712" s="19" t="n"/>
      <c r="S712" s="19" t="n"/>
      <c r="T712" s="19" t="n"/>
      <c r="U712" s="19" t="n"/>
      <c r="V712" s="19" t="n"/>
      <c r="W712" s="19" t="n"/>
      <c r="X712" s="19" t="n"/>
      <c r="Y712" s="19" t="n"/>
      <c r="Z712" s="19" t="n"/>
    </row>
    <row r="713" ht="13.5" customHeight="1" s="844">
      <c r="A713" s="19" t="n"/>
      <c r="B713" s="19" t="n"/>
      <c r="C713" s="23" t="n"/>
      <c r="D713" s="23" t="n"/>
      <c r="E713" s="302" t="n"/>
      <c r="F713" s="23" t="n"/>
      <c r="G713" s="23" t="n"/>
      <c r="H713" s="23" t="n"/>
      <c r="I713" s="23" t="n"/>
      <c r="J713" s="23" t="n"/>
      <c r="K713" s="23" t="n"/>
      <c r="L713" s="19" t="n"/>
      <c r="M713" s="19" t="n"/>
      <c r="N713" s="19" t="n"/>
      <c r="O713" s="19" t="n"/>
      <c r="P713" s="19" t="n"/>
      <c r="Q713" s="19" t="n"/>
      <c r="R713" s="19" t="n"/>
      <c r="S713" s="19" t="n"/>
      <c r="T713" s="19" t="n"/>
      <c r="U713" s="19" t="n"/>
      <c r="V713" s="19" t="n"/>
      <c r="W713" s="19" t="n"/>
      <c r="X713" s="19" t="n"/>
      <c r="Y713" s="19" t="n"/>
      <c r="Z713" s="19" t="n"/>
    </row>
    <row r="714" ht="13.5" customHeight="1" s="844">
      <c r="A714" s="19" t="n"/>
      <c r="B714" s="19" t="n"/>
      <c r="C714" s="23" t="n"/>
      <c r="D714" s="23" t="n"/>
      <c r="E714" s="302" t="n"/>
      <c r="F714" s="23" t="n"/>
      <c r="G714" s="23" t="n"/>
      <c r="H714" s="23" t="n"/>
      <c r="I714" s="23" t="n"/>
      <c r="J714" s="23" t="n"/>
      <c r="K714" s="23" t="n"/>
      <c r="L714" s="19" t="n"/>
      <c r="M714" s="19" t="n"/>
      <c r="N714" s="19" t="n"/>
      <c r="O714" s="19" t="n"/>
      <c r="P714" s="19" t="n"/>
      <c r="Q714" s="19" t="n"/>
      <c r="R714" s="19" t="n"/>
      <c r="S714" s="19" t="n"/>
      <c r="T714" s="19" t="n"/>
      <c r="U714" s="19" t="n"/>
      <c r="V714" s="19" t="n"/>
      <c r="W714" s="19" t="n"/>
      <c r="X714" s="19" t="n"/>
      <c r="Y714" s="19" t="n"/>
      <c r="Z714" s="19" t="n"/>
    </row>
    <row r="715" ht="13.5" customHeight="1" s="844">
      <c r="A715" s="19" t="n"/>
      <c r="B715" s="19" t="n"/>
      <c r="C715" s="23" t="n"/>
      <c r="D715" s="23" t="n"/>
      <c r="E715" s="302" t="n"/>
      <c r="F715" s="23" t="n"/>
      <c r="G715" s="23" t="n"/>
      <c r="H715" s="23" t="n"/>
      <c r="I715" s="23" t="n"/>
      <c r="J715" s="23" t="n"/>
      <c r="K715" s="23" t="n"/>
      <c r="L715" s="19" t="n"/>
      <c r="M715" s="19" t="n"/>
      <c r="N715" s="19" t="n"/>
      <c r="O715" s="19" t="n"/>
      <c r="P715" s="19" t="n"/>
      <c r="Q715" s="19" t="n"/>
      <c r="R715" s="19" t="n"/>
      <c r="S715" s="19" t="n"/>
      <c r="T715" s="19" t="n"/>
      <c r="U715" s="19" t="n"/>
      <c r="V715" s="19" t="n"/>
      <c r="W715" s="19" t="n"/>
      <c r="X715" s="19" t="n"/>
      <c r="Y715" s="19" t="n"/>
      <c r="Z715" s="19" t="n"/>
    </row>
    <row r="716" ht="13.5" customHeight="1" s="844">
      <c r="A716" s="19" t="n"/>
      <c r="B716" s="19" t="n"/>
      <c r="C716" s="23" t="n"/>
      <c r="D716" s="23" t="n"/>
      <c r="E716" s="302" t="n"/>
      <c r="F716" s="23" t="n"/>
      <c r="G716" s="23" t="n"/>
      <c r="H716" s="23" t="n"/>
      <c r="I716" s="23" t="n"/>
      <c r="J716" s="23" t="n"/>
      <c r="K716" s="23" t="n"/>
      <c r="L716" s="19" t="n"/>
      <c r="M716" s="19" t="n"/>
      <c r="N716" s="19" t="n"/>
      <c r="O716" s="19" t="n"/>
      <c r="P716" s="19" t="n"/>
      <c r="Q716" s="19" t="n"/>
      <c r="R716" s="19" t="n"/>
      <c r="S716" s="19" t="n"/>
      <c r="T716" s="19" t="n"/>
      <c r="U716" s="19" t="n"/>
      <c r="V716" s="19" t="n"/>
      <c r="W716" s="19" t="n"/>
      <c r="X716" s="19" t="n"/>
      <c r="Y716" s="19" t="n"/>
      <c r="Z716" s="19" t="n"/>
    </row>
    <row r="717" ht="13.5" customHeight="1" s="844">
      <c r="A717" s="19" t="n"/>
      <c r="B717" s="19" t="n"/>
      <c r="C717" s="23" t="n"/>
      <c r="D717" s="23" t="n"/>
      <c r="E717" s="302" t="n"/>
      <c r="F717" s="23" t="n"/>
      <c r="G717" s="23" t="n"/>
      <c r="H717" s="23" t="n"/>
      <c r="I717" s="23" t="n"/>
      <c r="J717" s="23" t="n"/>
      <c r="K717" s="23" t="n"/>
      <c r="L717" s="19" t="n"/>
      <c r="M717" s="19" t="n"/>
      <c r="N717" s="19" t="n"/>
      <c r="O717" s="19" t="n"/>
      <c r="P717" s="19" t="n"/>
      <c r="Q717" s="19" t="n"/>
      <c r="R717" s="19" t="n"/>
      <c r="S717" s="19" t="n"/>
      <c r="T717" s="19" t="n"/>
      <c r="U717" s="19" t="n"/>
      <c r="V717" s="19" t="n"/>
      <c r="W717" s="19" t="n"/>
      <c r="X717" s="19" t="n"/>
      <c r="Y717" s="19" t="n"/>
      <c r="Z717" s="19" t="n"/>
    </row>
    <row r="718" ht="13.5" customHeight="1" s="844">
      <c r="A718" s="19" t="n"/>
      <c r="B718" s="19" t="n"/>
      <c r="C718" s="23" t="n"/>
      <c r="D718" s="23" t="n"/>
      <c r="E718" s="302" t="n"/>
      <c r="F718" s="23" t="n"/>
      <c r="G718" s="23" t="n"/>
      <c r="H718" s="23" t="n"/>
      <c r="I718" s="23" t="n"/>
      <c r="J718" s="23" t="n"/>
      <c r="K718" s="23" t="n"/>
      <c r="L718" s="19" t="n"/>
      <c r="M718" s="19" t="n"/>
      <c r="N718" s="19" t="n"/>
      <c r="O718" s="19" t="n"/>
      <c r="P718" s="19" t="n"/>
      <c r="Q718" s="19" t="n"/>
      <c r="R718" s="19" t="n"/>
      <c r="S718" s="19" t="n"/>
      <c r="T718" s="19" t="n"/>
      <c r="U718" s="19" t="n"/>
      <c r="V718" s="19" t="n"/>
      <c r="W718" s="19" t="n"/>
      <c r="X718" s="19" t="n"/>
      <c r="Y718" s="19" t="n"/>
      <c r="Z718" s="19" t="n"/>
    </row>
    <row r="719" ht="13.5" customHeight="1" s="844">
      <c r="A719" s="19" t="n"/>
      <c r="B719" s="19" t="n"/>
      <c r="C719" s="23" t="n"/>
      <c r="D719" s="23" t="n"/>
      <c r="E719" s="302" t="n"/>
      <c r="F719" s="23" t="n"/>
      <c r="G719" s="23" t="n"/>
      <c r="H719" s="23" t="n"/>
      <c r="I719" s="23" t="n"/>
      <c r="J719" s="23" t="n"/>
      <c r="K719" s="23" t="n"/>
      <c r="L719" s="19" t="n"/>
      <c r="M719" s="19" t="n"/>
      <c r="N719" s="19" t="n"/>
      <c r="O719" s="19" t="n"/>
      <c r="P719" s="19" t="n"/>
      <c r="Q719" s="19" t="n"/>
      <c r="R719" s="19" t="n"/>
      <c r="S719" s="19" t="n"/>
      <c r="T719" s="19" t="n"/>
      <c r="U719" s="19" t="n"/>
      <c r="V719" s="19" t="n"/>
      <c r="W719" s="19" t="n"/>
      <c r="X719" s="19" t="n"/>
      <c r="Y719" s="19" t="n"/>
      <c r="Z719" s="19" t="n"/>
    </row>
    <row r="720" ht="13.5" customHeight="1" s="844">
      <c r="A720" s="19" t="n"/>
      <c r="B720" s="19" t="n"/>
      <c r="C720" s="23" t="n"/>
      <c r="D720" s="23" t="n"/>
      <c r="E720" s="302" t="n"/>
      <c r="F720" s="23" t="n"/>
      <c r="G720" s="23" t="n"/>
      <c r="H720" s="23" t="n"/>
      <c r="I720" s="23" t="n"/>
      <c r="J720" s="23" t="n"/>
      <c r="K720" s="23" t="n"/>
      <c r="L720" s="19" t="n"/>
      <c r="M720" s="19" t="n"/>
      <c r="N720" s="19" t="n"/>
      <c r="O720" s="19" t="n"/>
      <c r="P720" s="19" t="n"/>
      <c r="Q720" s="19" t="n"/>
      <c r="R720" s="19" t="n"/>
      <c r="S720" s="19" t="n"/>
      <c r="T720" s="19" t="n"/>
      <c r="U720" s="19" t="n"/>
      <c r="V720" s="19" t="n"/>
      <c r="W720" s="19" t="n"/>
      <c r="X720" s="19" t="n"/>
      <c r="Y720" s="19" t="n"/>
      <c r="Z720" s="19" t="n"/>
    </row>
    <row r="721" ht="13.5" customHeight="1" s="844">
      <c r="A721" s="19" t="n"/>
      <c r="B721" s="19" t="n"/>
      <c r="C721" s="23" t="n"/>
      <c r="D721" s="23" t="n"/>
      <c r="E721" s="302" t="n"/>
      <c r="F721" s="23" t="n"/>
      <c r="G721" s="23" t="n"/>
      <c r="H721" s="23" t="n"/>
      <c r="I721" s="23" t="n"/>
      <c r="J721" s="23" t="n"/>
      <c r="K721" s="23" t="n"/>
      <c r="L721" s="19" t="n"/>
      <c r="M721" s="19" t="n"/>
      <c r="N721" s="19" t="n"/>
      <c r="O721" s="19" t="n"/>
      <c r="P721" s="19" t="n"/>
      <c r="Q721" s="19" t="n"/>
      <c r="R721" s="19" t="n"/>
      <c r="S721" s="19" t="n"/>
      <c r="T721" s="19" t="n"/>
      <c r="U721" s="19" t="n"/>
      <c r="V721" s="19" t="n"/>
      <c r="W721" s="19" t="n"/>
      <c r="X721" s="19" t="n"/>
      <c r="Y721" s="19" t="n"/>
      <c r="Z721" s="19" t="n"/>
    </row>
    <row r="722" ht="13.5" customHeight="1" s="844">
      <c r="A722" s="19" t="n"/>
      <c r="B722" s="19" t="n"/>
      <c r="C722" s="23" t="n"/>
      <c r="D722" s="23" t="n"/>
      <c r="E722" s="302" t="n"/>
      <c r="F722" s="23" t="n"/>
      <c r="G722" s="23" t="n"/>
      <c r="H722" s="23" t="n"/>
      <c r="I722" s="23" t="n"/>
      <c r="J722" s="23" t="n"/>
      <c r="K722" s="23" t="n"/>
      <c r="L722" s="19" t="n"/>
      <c r="M722" s="19" t="n"/>
      <c r="N722" s="19" t="n"/>
      <c r="O722" s="19" t="n"/>
      <c r="P722" s="19" t="n"/>
      <c r="Q722" s="19" t="n"/>
      <c r="R722" s="19" t="n"/>
      <c r="S722" s="19" t="n"/>
      <c r="T722" s="19" t="n"/>
      <c r="U722" s="19" t="n"/>
      <c r="V722" s="19" t="n"/>
      <c r="W722" s="19" t="n"/>
      <c r="X722" s="19" t="n"/>
      <c r="Y722" s="19" t="n"/>
      <c r="Z722" s="19" t="n"/>
    </row>
    <row r="723" ht="13.5" customHeight="1" s="844">
      <c r="A723" s="19" t="n"/>
      <c r="B723" s="19" t="n"/>
      <c r="C723" s="23" t="n"/>
      <c r="D723" s="23" t="n"/>
      <c r="E723" s="302" t="n"/>
      <c r="F723" s="23" t="n"/>
      <c r="G723" s="23" t="n"/>
      <c r="H723" s="23" t="n"/>
      <c r="I723" s="23" t="n"/>
      <c r="J723" s="23" t="n"/>
      <c r="K723" s="23" t="n"/>
      <c r="L723" s="19" t="n"/>
      <c r="M723" s="19" t="n"/>
      <c r="N723" s="19" t="n"/>
      <c r="O723" s="19" t="n"/>
      <c r="P723" s="19" t="n"/>
      <c r="Q723" s="19" t="n"/>
      <c r="R723" s="19" t="n"/>
      <c r="S723" s="19" t="n"/>
      <c r="T723" s="19" t="n"/>
      <c r="U723" s="19" t="n"/>
      <c r="V723" s="19" t="n"/>
      <c r="W723" s="19" t="n"/>
      <c r="X723" s="19" t="n"/>
      <c r="Y723" s="19" t="n"/>
      <c r="Z723" s="19" t="n"/>
    </row>
    <row r="724" ht="13.5" customHeight="1" s="844">
      <c r="A724" s="19" t="n"/>
      <c r="B724" s="19" t="n"/>
      <c r="C724" s="23" t="n"/>
      <c r="D724" s="23" t="n"/>
      <c r="E724" s="302" t="n"/>
      <c r="F724" s="23" t="n"/>
      <c r="G724" s="23" t="n"/>
      <c r="H724" s="23" t="n"/>
      <c r="I724" s="23" t="n"/>
      <c r="J724" s="23" t="n"/>
      <c r="K724" s="23" t="n"/>
      <c r="L724" s="19" t="n"/>
      <c r="M724" s="19" t="n"/>
      <c r="N724" s="19" t="n"/>
      <c r="O724" s="19" t="n"/>
      <c r="P724" s="19" t="n"/>
      <c r="Q724" s="19" t="n"/>
      <c r="R724" s="19" t="n"/>
      <c r="S724" s="19" t="n"/>
      <c r="T724" s="19" t="n"/>
      <c r="U724" s="19" t="n"/>
      <c r="V724" s="19" t="n"/>
      <c r="W724" s="19" t="n"/>
      <c r="X724" s="19" t="n"/>
      <c r="Y724" s="19" t="n"/>
      <c r="Z724" s="19" t="n"/>
    </row>
    <row r="725" ht="13.5" customHeight="1" s="844">
      <c r="A725" s="19" t="n"/>
      <c r="B725" s="19" t="n"/>
      <c r="C725" s="23" t="n"/>
      <c r="D725" s="23" t="n"/>
      <c r="E725" s="302" t="n"/>
      <c r="F725" s="23" t="n"/>
      <c r="G725" s="23" t="n"/>
      <c r="H725" s="23" t="n"/>
      <c r="I725" s="23" t="n"/>
      <c r="J725" s="23" t="n"/>
      <c r="K725" s="23" t="n"/>
      <c r="L725" s="19" t="n"/>
      <c r="M725" s="19" t="n"/>
      <c r="N725" s="19" t="n"/>
      <c r="O725" s="19" t="n"/>
      <c r="P725" s="19" t="n"/>
      <c r="Q725" s="19" t="n"/>
      <c r="R725" s="19" t="n"/>
      <c r="S725" s="19" t="n"/>
      <c r="T725" s="19" t="n"/>
      <c r="U725" s="19" t="n"/>
      <c r="V725" s="19" t="n"/>
      <c r="W725" s="19" t="n"/>
      <c r="X725" s="19" t="n"/>
      <c r="Y725" s="19" t="n"/>
      <c r="Z725" s="19" t="n"/>
    </row>
    <row r="726" ht="13.5" customHeight="1" s="844">
      <c r="A726" s="19" t="n"/>
      <c r="B726" s="19" t="n"/>
      <c r="C726" s="23" t="n"/>
      <c r="D726" s="23" t="n"/>
      <c r="E726" s="302" t="n"/>
      <c r="F726" s="23" t="n"/>
      <c r="G726" s="23" t="n"/>
      <c r="H726" s="23" t="n"/>
      <c r="I726" s="23" t="n"/>
      <c r="J726" s="23" t="n"/>
      <c r="K726" s="23" t="n"/>
      <c r="L726" s="19" t="n"/>
      <c r="M726" s="19" t="n"/>
      <c r="N726" s="19" t="n"/>
      <c r="O726" s="19" t="n"/>
      <c r="P726" s="19" t="n"/>
      <c r="Q726" s="19" t="n"/>
      <c r="R726" s="19" t="n"/>
      <c r="S726" s="19" t="n"/>
      <c r="T726" s="19" t="n"/>
      <c r="U726" s="19" t="n"/>
      <c r="V726" s="19" t="n"/>
      <c r="W726" s="19" t="n"/>
      <c r="X726" s="19" t="n"/>
      <c r="Y726" s="19" t="n"/>
      <c r="Z726" s="19" t="n"/>
    </row>
    <row r="727" ht="13.5" customHeight="1" s="844">
      <c r="A727" s="19" t="n"/>
      <c r="B727" s="19" t="n"/>
      <c r="C727" s="23" t="n"/>
      <c r="D727" s="23" t="n"/>
      <c r="E727" s="302" t="n"/>
      <c r="F727" s="23" t="n"/>
      <c r="G727" s="23" t="n"/>
      <c r="H727" s="23" t="n"/>
      <c r="I727" s="23" t="n"/>
      <c r="J727" s="23" t="n"/>
      <c r="K727" s="23" t="n"/>
      <c r="L727" s="19" t="n"/>
      <c r="M727" s="19" t="n"/>
      <c r="N727" s="19" t="n"/>
      <c r="O727" s="19" t="n"/>
      <c r="P727" s="19" t="n"/>
      <c r="Q727" s="19" t="n"/>
      <c r="R727" s="19" t="n"/>
      <c r="S727" s="19" t="n"/>
      <c r="T727" s="19" t="n"/>
      <c r="U727" s="19" t="n"/>
      <c r="V727" s="19" t="n"/>
      <c r="W727" s="19" t="n"/>
      <c r="X727" s="19" t="n"/>
      <c r="Y727" s="19" t="n"/>
      <c r="Z727" s="19" t="n"/>
    </row>
    <row r="728" ht="13.5" customHeight="1" s="844">
      <c r="A728" s="19" t="n"/>
      <c r="B728" s="19" t="n"/>
      <c r="C728" s="23" t="n"/>
      <c r="D728" s="23" t="n"/>
      <c r="E728" s="302" t="n"/>
      <c r="F728" s="23" t="n"/>
      <c r="G728" s="23" t="n"/>
      <c r="H728" s="23" t="n"/>
      <c r="I728" s="23" t="n"/>
      <c r="J728" s="23" t="n"/>
      <c r="K728" s="23" t="n"/>
      <c r="L728" s="19" t="n"/>
      <c r="M728" s="19" t="n"/>
      <c r="N728" s="19" t="n"/>
      <c r="O728" s="19" t="n"/>
      <c r="P728" s="19" t="n"/>
      <c r="Q728" s="19" t="n"/>
      <c r="R728" s="19" t="n"/>
      <c r="S728" s="19" t="n"/>
      <c r="T728" s="19" t="n"/>
      <c r="U728" s="19" t="n"/>
      <c r="V728" s="19" t="n"/>
      <c r="W728" s="19" t="n"/>
      <c r="X728" s="19" t="n"/>
      <c r="Y728" s="19" t="n"/>
      <c r="Z728" s="19" t="n"/>
    </row>
    <row r="729" ht="13.5" customHeight="1" s="844">
      <c r="A729" s="19" t="n"/>
      <c r="B729" s="19" t="n"/>
      <c r="C729" s="23" t="n"/>
      <c r="D729" s="23" t="n"/>
      <c r="E729" s="302" t="n"/>
      <c r="F729" s="23" t="n"/>
      <c r="G729" s="23" t="n"/>
      <c r="H729" s="23" t="n"/>
      <c r="I729" s="23" t="n"/>
      <c r="J729" s="23" t="n"/>
      <c r="K729" s="23" t="n"/>
      <c r="L729" s="19" t="n"/>
      <c r="M729" s="19" t="n"/>
      <c r="N729" s="19" t="n"/>
      <c r="O729" s="19" t="n"/>
      <c r="P729" s="19" t="n"/>
      <c r="Q729" s="19" t="n"/>
      <c r="R729" s="19" t="n"/>
      <c r="S729" s="19" t="n"/>
      <c r="T729" s="19" t="n"/>
      <c r="U729" s="19" t="n"/>
      <c r="V729" s="19" t="n"/>
      <c r="W729" s="19" t="n"/>
      <c r="X729" s="19" t="n"/>
      <c r="Y729" s="19" t="n"/>
      <c r="Z729" s="19" t="n"/>
    </row>
    <row r="730" ht="13.5" customHeight="1" s="844">
      <c r="A730" s="19" t="n"/>
      <c r="B730" s="19" t="n"/>
      <c r="C730" s="23" t="n"/>
      <c r="D730" s="23" t="n"/>
      <c r="E730" s="302" t="n"/>
      <c r="F730" s="23" t="n"/>
      <c r="G730" s="23" t="n"/>
      <c r="H730" s="23" t="n"/>
      <c r="I730" s="23" t="n"/>
      <c r="J730" s="23" t="n"/>
      <c r="K730" s="23" t="n"/>
      <c r="L730" s="19" t="n"/>
      <c r="M730" s="19" t="n"/>
      <c r="N730" s="19" t="n"/>
      <c r="O730" s="19" t="n"/>
      <c r="P730" s="19" t="n"/>
      <c r="Q730" s="19" t="n"/>
      <c r="R730" s="19" t="n"/>
      <c r="S730" s="19" t="n"/>
      <c r="T730" s="19" t="n"/>
      <c r="U730" s="19" t="n"/>
      <c r="V730" s="19" t="n"/>
      <c r="W730" s="19" t="n"/>
      <c r="X730" s="19" t="n"/>
      <c r="Y730" s="19" t="n"/>
      <c r="Z730" s="19" t="n"/>
    </row>
    <row r="731" ht="13.5" customHeight="1" s="844">
      <c r="A731" s="19" t="n"/>
      <c r="B731" s="19" t="n"/>
      <c r="C731" s="23" t="n"/>
      <c r="D731" s="23" t="n"/>
      <c r="E731" s="302" t="n"/>
      <c r="F731" s="23" t="n"/>
      <c r="G731" s="23" t="n"/>
      <c r="H731" s="23" t="n"/>
      <c r="I731" s="23" t="n"/>
      <c r="J731" s="23" t="n"/>
      <c r="K731" s="23" t="n"/>
      <c r="L731" s="19" t="n"/>
      <c r="M731" s="19" t="n"/>
      <c r="N731" s="19" t="n"/>
      <c r="O731" s="19" t="n"/>
      <c r="P731" s="19" t="n"/>
      <c r="Q731" s="19" t="n"/>
      <c r="R731" s="19" t="n"/>
      <c r="S731" s="19" t="n"/>
      <c r="T731" s="19" t="n"/>
      <c r="U731" s="19" t="n"/>
      <c r="V731" s="19" t="n"/>
      <c r="W731" s="19" t="n"/>
      <c r="X731" s="19" t="n"/>
      <c r="Y731" s="19" t="n"/>
      <c r="Z731" s="19" t="n"/>
    </row>
    <row r="732" ht="13.5" customHeight="1" s="844">
      <c r="A732" s="19" t="n"/>
      <c r="B732" s="19" t="n"/>
      <c r="C732" s="23" t="n"/>
      <c r="D732" s="23" t="n"/>
      <c r="E732" s="302" t="n"/>
      <c r="F732" s="23" t="n"/>
      <c r="G732" s="23" t="n"/>
      <c r="H732" s="23" t="n"/>
      <c r="I732" s="23" t="n"/>
      <c r="J732" s="23" t="n"/>
      <c r="K732" s="23" t="n"/>
      <c r="L732" s="19" t="n"/>
      <c r="M732" s="19" t="n"/>
      <c r="N732" s="19" t="n"/>
      <c r="O732" s="19" t="n"/>
      <c r="P732" s="19" t="n"/>
      <c r="Q732" s="19" t="n"/>
      <c r="R732" s="19" t="n"/>
      <c r="S732" s="19" t="n"/>
      <c r="T732" s="19" t="n"/>
      <c r="U732" s="19" t="n"/>
      <c r="V732" s="19" t="n"/>
      <c r="W732" s="19" t="n"/>
      <c r="X732" s="19" t="n"/>
      <c r="Y732" s="19" t="n"/>
      <c r="Z732" s="19" t="n"/>
    </row>
    <row r="733" ht="13.5" customHeight="1" s="844">
      <c r="A733" s="19" t="n"/>
      <c r="B733" s="19" t="n"/>
      <c r="C733" s="23" t="n"/>
      <c r="D733" s="23" t="n"/>
      <c r="E733" s="302" t="n"/>
      <c r="F733" s="23" t="n"/>
      <c r="G733" s="23" t="n"/>
      <c r="H733" s="23" t="n"/>
      <c r="I733" s="23" t="n"/>
      <c r="J733" s="23" t="n"/>
      <c r="K733" s="23" t="n"/>
      <c r="L733" s="19" t="n"/>
      <c r="M733" s="19" t="n"/>
      <c r="N733" s="19" t="n"/>
      <c r="O733" s="19" t="n"/>
      <c r="P733" s="19" t="n"/>
      <c r="Q733" s="19" t="n"/>
      <c r="R733" s="19" t="n"/>
      <c r="S733" s="19" t="n"/>
      <c r="T733" s="19" t="n"/>
      <c r="U733" s="19" t="n"/>
      <c r="V733" s="19" t="n"/>
      <c r="W733" s="19" t="n"/>
      <c r="X733" s="19" t="n"/>
      <c r="Y733" s="19" t="n"/>
      <c r="Z733" s="19" t="n"/>
    </row>
    <row r="734" ht="13.5" customHeight="1" s="844">
      <c r="A734" s="19" t="n"/>
      <c r="B734" s="19" t="n"/>
      <c r="C734" s="23" t="n"/>
      <c r="D734" s="23" t="n"/>
      <c r="E734" s="302" t="n"/>
      <c r="F734" s="23" t="n"/>
      <c r="G734" s="23" t="n"/>
      <c r="H734" s="23" t="n"/>
      <c r="I734" s="23" t="n"/>
      <c r="J734" s="23" t="n"/>
      <c r="K734" s="23" t="n"/>
      <c r="L734" s="19" t="n"/>
      <c r="M734" s="19" t="n"/>
      <c r="N734" s="19" t="n"/>
      <c r="O734" s="19" t="n"/>
      <c r="P734" s="19" t="n"/>
      <c r="Q734" s="19" t="n"/>
      <c r="R734" s="19" t="n"/>
      <c r="S734" s="19" t="n"/>
      <c r="T734" s="19" t="n"/>
      <c r="U734" s="19" t="n"/>
      <c r="V734" s="19" t="n"/>
      <c r="W734" s="19" t="n"/>
      <c r="X734" s="19" t="n"/>
      <c r="Y734" s="19" t="n"/>
      <c r="Z734" s="19" t="n"/>
    </row>
    <row r="735" ht="13.5" customHeight="1" s="844">
      <c r="A735" s="19" t="n"/>
      <c r="B735" s="19" t="n"/>
      <c r="C735" s="23" t="n"/>
      <c r="D735" s="23" t="n"/>
      <c r="E735" s="302" t="n"/>
      <c r="F735" s="23" t="n"/>
      <c r="G735" s="23" t="n"/>
      <c r="H735" s="23" t="n"/>
      <c r="I735" s="23" t="n"/>
      <c r="J735" s="23" t="n"/>
      <c r="K735" s="23" t="n"/>
      <c r="L735" s="19" t="n"/>
      <c r="M735" s="19" t="n"/>
      <c r="N735" s="19" t="n"/>
      <c r="O735" s="19" t="n"/>
      <c r="P735" s="19" t="n"/>
      <c r="Q735" s="19" t="n"/>
      <c r="R735" s="19" t="n"/>
      <c r="S735" s="19" t="n"/>
      <c r="T735" s="19" t="n"/>
      <c r="U735" s="19" t="n"/>
      <c r="V735" s="19" t="n"/>
      <c r="W735" s="19" t="n"/>
      <c r="X735" s="19" t="n"/>
      <c r="Y735" s="19" t="n"/>
      <c r="Z735" s="19" t="n"/>
    </row>
    <row r="736" ht="13.5" customHeight="1" s="844">
      <c r="A736" s="19" t="n"/>
      <c r="B736" s="19" t="n"/>
      <c r="C736" s="23" t="n"/>
      <c r="D736" s="23" t="n"/>
      <c r="E736" s="302" t="n"/>
      <c r="F736" s="23" t="n"/>
      <c r="G736" s="23" t="n"/>
      <c r="H736" s="23" t="n"/>
      <c r="I736" s="23" t="n"/>
      <c r="J736" s="23" t="n"/>
      <c r="K736" s="23" t="n"/>
      <c r="L736" s="19" t="n"/>
      <c r="M736" s="19" t="n"/>
      <c r="N736" s="19" t="n"/>
      <c r="O736" s="19" t="n"/>
      <c r="P736" s="19" t="n"/>
      <c r="Q736" s="19" t="n"/>
      <c r="R736" s="19" t="n"/>
      <c r="S736" s="19" t="n"/>
      <c r="T736" s="19" t="n"/>
      <c r="U736" s="19" t="n"/>
      <c r="V736" s="19" t="n"/>
      <c r="W736" s="19" t="n"/>
      <c r="X736" s="19" t="n"/>
      <c r="Y736" s="19" t="n"/>
      <c r="Z736" s="19" t="n"/>
    </row>
    <row r="737" ht="13.5" customHeight="1" s="844">
      <c r="A737" s="19" t="n"/>
      <c r="B737" s="19" t="n"/>
      <c r="C737" s="23" t="n"/>
      <c r="D737" s="23" t="n"/>
      <c r="E737" s="302" t="n"/>
      <c r="F737" s="23" t="n"/>
      <c r="G737" s="23" t="n"/>
      <c r="H737" s="23" t="n"/>
      <c r="I737" s="23" t="n"/>
      <c r="J737" s="23" t="n"/>
      <c r="K737" s="23" t="n"/>
      <c r="L737" s="19" t="n"/>
      <c r="M737" s="19" t="n"/>
      <c r="N737" s="19" t="n"/>
      <c r="O737" s="19" t="n"/>
      <c r="P737" s="19" t="n"/>
      <c r="Q737" s="19" t="n"/>
      <c r="R737" s="19" t="n"/>
      <c r="S737" s="19" t="n"/>
      <c r="T737" s="19" t="n"/>
      <c r="U737" s="19" t="n"/>
      <c r="V737" s="19" t="n"/>
      <c r="W737" s="19" t="n"/>
      <c r="X737" s="19" t="n"/>
      <c r="Y737" s="19" t="n"/>
      <c r="Z737" s="19" t="n"/>
    </row>
    <row r="738" ht="13.5" customHeight="1" s="844">
      <c r="A738" s="19" t="n"/>
      <c r="B738" s="19" t="n"/>
      <c r="C738" s="23" t="n"/>
      <c r="D738" s="23" t="n"/>
      <c r="E738" s="302" t="n"/>
      <c r="F738" s="23" t="n"/>
      <c r="G738" s="23" t="n"/>
      <c r="H738" s="23" t="n"/>
      <c r="I738" s="23" t="n"/>
      <c r="J738" s="23" t="n"/>
      <c r="K738" s="23" t="n"/>
      <c r="L738" s="19" t="n"/>
      <c r="M738" s="19" t="n"/>
      <c r="N738" s="19" t="n"/>
      <c r="O738" s="19" t="n"/>
      <c r="P738" s="19" t="n"/>
      <c r="Q738" s="19" t="n"/>
      <c r="R738" s="19" t="n"/>
      <c r="S738" s="19" t="n"/>
      <c r="T738" s="19" t="n"/>
      <c r="U738" s="19" t="n"/>
      <c r="V738" s="19" t="n"/>
      <c r="W738" s="19" t="n"/>
      <c r="X738" s="19" t="n"/>
      <c r="Y738" s="19" t="n"/>
      <c r="Z738" s="19" t="n"/>
    </row>
    <row r="739" ht="13.5" customHeight="1" s="844">
      <c r="A739" s="19" t="n"/>
      <c r="B739" s="19" t="n"/>
      <c r="C739" s="23" t="n"/>
      <c r="D739" s="23" t="n"/>
      <c r="E739" s="302" t="n"/>
      <c r="F739" s="23" t="n"/>
      <c r="G739" s="23" t="n"/>
      <c r="H739" s="23" t="n"/>
      <c r="I739" s="23" t="n"/>
      <c r="J739" s="23" t="n"/>
      <c r="K739" s="23" t="n"/>
      <c r="L739" s="19" t="n"/>
      <c r="M739" s="19" t="n"/>
      <c r="N739" s="19" t="n"/>
      <c r="O739" s="19" t="n"/>
      <c r="P739" s="19" t="n"/>
      <c r="Q739" s="19" t="n"/>
      <c r="R739" s="19" t="n"/>
      <c r="S739" s="19" t="n"/>
      <c r="T739" s="19" t="n"/>
      <c r="U739" s="19" t="n"/>
      <c r="V739" s="19" t="n"/>
      <c r="W739" s="19" t="n"/>
      <c r="X739" s="19" t="n"/>
      <c r="Y739" s="19" t="n"/>
      <c r="Z739" s="19" t="n"/>
    </row>
    <row r="740" ht="13.5" customHeight="1" s="844">
      <c r="A740" s="19" t="n"/>
      <c r="B740" s="19" t="n"/>
      <c r="C740" s="23" t="n"/>
      <c r="D740" s="23" t="n"/>
      <c r="E740" s="302" t="n"/>
      <c r="F740" s="23" t="n"/>
      <c r="G740" s="23" t="n"/>
      <c r="H740" s="23" t="n"/>
      <c r="I740" s="23" t="n"/>
      <c r="J740" s="23" t="n"/>
      <c r="K740" s="23" t="n"/>
      <c r="L740" s="19" t="n"/>
      <c r="M740" s="19" t="n"/>
      <c r="N740" s="19" t="n"/>
      <c r="O740" s="19" t="n"/>
      <c r="P740" s="19" t="n"/>
      <c r="Q740" s="19" t="n"/>
      <c r="R740" s="19" t="n"/>
      <c r="S740" s="19" t="n"/>
      <c r="T740" s="19" t="n"/>
      <c r="U740" s="19" t="n"/>
      <c r="V740" s="19" t="n"/>
      <c r="W740" s="19" t="n"/>
      <c r="X740" s="19" t="n"/>
      <c r="Y740" s="19" t="n"/>
      <c r="Z740" s="19" t="n"/>
    </row>
    <row r="741" ht="13.5" customHeight="1" s="844">
      <c r="A741" s="19" t="n"/>
      <c r="B741" s="19" t="n"/>
      <c r="C741" s="23" t="n"/>
      <c r="D741" s="23" t="n"/>
      <c r="E741" s="302" t="n"/>
      <c r="F741" s="23" t="n"/>
      <c r="G741" s="23" t="n"/>
      <c r="H741" s="23" t="n"/>
      <c r="I741" s="23" t="n"/>
      <c r="J741" s="23" t="n"/>
      <c r="K741" s="23" t="n"/>
      <c r="L741" s="19" t="n"/>
      <c r="M741" s="19" t="n"/>
      <c r="N741" s="19" t="n"/>
      <c r="O741" s="19" t="n"/>
      <c r="P741" s="19" t="n"/>
      <c r="Q741" s="19" t="n"/>
      <c r="R741" s="19" t="n"/>
      <c r="S741" s="19" t="n"/>
      <c r="T741" s="19" t="n"/>
      <c r="U741" s="19" t="n"/>
      <c r="V741" s="19" t="n"/>
      <c r="W741" s="19" t="n"/>
      <c r="X741" s="19" t="n"/>
      <c r="Y741" s="19" t="n"/>
      <c r="Z741" s="19" t="n"/>
    </row>
    <row r="742" ht="13.5" customHeight="1" s="844">
      <c r="A742" s="19" t="n"/>
      <c r="B742" s="19" t="n"/>
      <c r="C742" s="23" t="n"/>
      <c r="D742" s="23" t="n"/>
      <c r="E742" s="302" t="n"/>
      <c r="F742" s="23" t="n"/>
      <c r="G742" s="23" t="n"/>
      <c r="H742" s="23" t="n"/>
      <c r="I742" s="23" t="n"/>
      <c r="J742" s="23" t="n"/>
      <c r="K742" s="23" t="n"/>
      <c r="L742" s="19" t="n"/>
      <c r="M742" s="19" t="n"/>
      <c r="N742" s="19" t="n"/>
      <c r="O742" s="19" t="n"/>
      <c r="P742" s="19" t="n"/>
      <c r="Q742" s="19" t="n"/>
      <c r="R742" s="19" t="n"/>
      <c r="S742" s="19" t="n"/>
      <c r="T742" s="19" t="n"/>
      <c r="U742" s="19" t="n"/>
      <c r="V742" s="19" t="n"/>
      <c r="W742" s="19" t="n"/>
      <c r="X742" s="19" t="n"/>
      <c r="Y742" s="19" t="n"/>
      <c r="Z742" s="19" t="n"/>
    </row>
    <row r="743" ht="13.5" customHeight="1" s="844">
      <c r="A743" s="19" t="n"/>
      <c r="B743" s="19" t="n"/>
      <c r="C743" s="23" t="n"/>
      <c r="D743" s="23" t="n"/>
      <c r="E743" s="302" t="n"/>
      <c r="F743" s="23" t="n"/>
      <c r="G743" s="23" t="n"/>
      <c r="H743" s="23" t="n"/>
      <c r="I743" s="23" t="n"/>
      <c r="J743" s="23" t="n"/>
      <c r="K743" s="23" t="n"/>
      <c r="L743" s="19" t="n"/>
      <c r="M743" s="19" t="n"/>
      <c r="N743" s="19" t="n"/>
      <c r="O743" s="19" t="n"/>
      <c r="P743" s="19" t="n"/>
      <c r="Q743" s="19" t="n"/>
      <c r="R743" s="19" t="n"/>
      <c r="S743" s="19" t="n"/>
      <c r="T743" s="19" t="n"/>
      <c r="U743" s="19" t="n"/>
      <c r="V743" s="19" t="n"/>
      <c r="W743" s="19" t="n"/>
      <c r="X743" s="19" t="n"/>
      <c r="Y743" s="19" t="n"/>
      <c r="Z743" s="19" t="n"/>
    </row>
    <row r="744" ht="13.5" customHeight="1" s="844">
      <c r="A744" s="19" t="n"/>
      <c r="B744" s="19" t="n"/>
      <c r="C744" s="23" t="n"/>
      <c r="D744" s="23" t="n"/>
      <c r="E744" s="302" t="n"/>
      <c r="F744" s="23" t="n"/>
      <c r="G744" s="23" t="n"/>
      <c r="H744" s="23" t="n"/>
      <c r="I744" s="23" t="n"/>
      <c r="J744" s="23" t="n"/>
      <c r="K744" s="23" t="n"/>
      <c r="L744" s="19" t="n"/>
      <c r="M744" s="19" t="n"/>
      <c r="N744" s="19" t="n"/>
      <c r="O744" s="19" t="n"/>
      <c r="P744" s="19" t="n"/>
      <c r="Q744" s="19" t="n"/>
      <c r="R744" s="19" t="n"/>
      <c r="S744" s="19" t="n"/>
      <c r="T744" s="19" t="n"/>
      <c r="U744" s="19" t="n"/>
      <c r="V744" s="19" t="n"/>
      <c r="W744" s="19" t="n"/>
      <c r="X744" s="19" t="n"/>
      <c r="Y744" s="19" t="n"/>
      <c r="Z744" s="19" t="n"/>
    </row>
    <row r="745" ht="13.5" customHeight="1" s="844">
      <c r="A745" s="19" t="n"/>
      <c r="B745" s="19" t="n"/>
      <c r="C745" s="23" t="n"/>
      <c r="D745" s="23" t="n"/>
      <c r="E745" s="302" t="n"/>
      <c r="F745" s="23" t="n"/>
      <c r="G745" s="23" t="n"/>
      <c r="H745" s="23" t="n"/>
      <c r="I745" s="23" t="n"/>
      <c r="J745" s="23" t="n"/>
      <c r="K745" s="23" t="n"/>
      <c r="L745" s="19" t="n"/>
      <c r="M745" s="19" t="n"/>
      <c r="N745" s="19" t="n"/>
      <c r="O745" s="19" t="n"/>
      <c r="P745" s="19" t="n"/>
      <c r="Q745" s="19" t="n"/>
      <c r="R745" s="19" t="n"/>
      <c r="S745" s="19" t="n"/>
      <c r="T745" s="19" t="n"/>
      <c r="U745" s="19" t="n"/>
      <c r="V745" s="19" t="n"/>
      <c r="W745" s="19" t="n"/>
      <c r="X745" s="19" t="n"/>
      <c r="Y745" s="19" t="n"/>
      <c r="Z745" s="19" t="n"/>
    </row>
    <row r="746" ht="13.5" customHeight="1" s="844">
      <c r="A746" s="19" t="n"/>
      <c r="B746" s="19" t="n"/>
      <c r="C746" s="23" t="n"/>
      <c r="D746" s="23" t="n"/>
      <c r="E746" s="302" t="n"/>
      <c r="F746" s="23" t="n"/>
      <c r="G746" s="23" t="n"/>
      <c r="H746" s="23" t="n"/>
      <c r="I746" s="23" t="n"/>
      <c r="J746" s="23" t="n"/>
      <c r="K746" s="23" t="n"/>
      <c r="L746" s="19" t="n"/>
      <c r="M746" s="19" t="n"/>
      <c r="N746" s="19" t="n"/>
      <c r="O746" s="19" t="n"/>
      <c r="P746" s="19" t="n"/>
      <c r="Q746" s="19" t="n"/>
      <c r="R746" s="19" t="n"/>
      <c r="S746" s="19" t="n"/>
      <c r="T746" s="19" t="n"/>
      <c r="U746" s="19" t="n"/>
      <c r="V746" s="19" t="n"/>
      <c r="W746" s="19" t="n"/>
      <c r="X746" s="19" t="n"/>
      <c r="Y746" s="19" t="n"/>
      <c r="Z746" s="19" t="n"/>
    </row>
    <row r="747" ht="13.5" customHeight="1" s="844">
      <c r="A747" s="19" t="n"/>
      <c r="B747" s="19" t="n"/>
      <c r="C747" s="23" t="n"/>
      <c r="D747" s="23" t="n"/>
      <c r="E747" s="302" t="n"/>
      <c r="F747" s="23" t="n"/>
      <c r="G747" s="23" t="n"/>
      <c r="H747" s="23" t="n"/>
      <c r="I747" s="23" t="n"/>
      <c r="J747" s="23" t="n"/>
      <c r="K747" s="23" t="n"/>
      <c r="L747" s="19" t="n"/>
      <c r="M747" s="19" t="n"/>
      <c r="N747" s="19" t="n"/>
      <c r="O747" s="19" t="n"/>
      <c r="P747" s="19" t="n"/>
      <c r="Q747" s="19" t="n"/>
      <c r="R747" s="19" t="n"/>
      <c r="S747" s="19" t="n"/>
      <c r="T747" s="19" t="n"/>
      <c r="U747" s="19" t="n"/>
      <c r="V747" s="19" t="n"/>
      <c r="W747" s="19" t="n"/>
      <c r="X747" s="19" t="n"/>
      <c r="Y747" s="19" t="n"/>
      <c r="Z747" s="19" t="n"/>
    </row>
    <row r="748" ht="13.5" customHeight="1" s="844">
      <c r="A748" s="19" t="n"/>
      <c r="B748" s="19" t="n"/>
      <c r="C748" s="23" t="n"/>
      <c r="D748" s="23" t="n"/>
      <c r="E748" s="302" t="n"/>
      <c r="F748" s="23" t="n"/>
      <c r="G748" s="23" t="n"/>
      <c r="H748" s="23" t="n"/>
      <c r="I748" s="23" t="n"/>
      <c r="J748" s="23" t="n"/>
      <c r="K748" s="23" t="n"/>
      <c r="L748" s="19" t="n"/>
      <c r="M748" s="19" t="n"/>
      <c r="N748" s="19" t="n"/>
      <c r="O748" s="19" t="n"/>
      <c r="P748" s="19" t="n"/>
      <c r="Q748" s="19" t="n"/>
      <c r="R748" s="19" t="n"/>
      <c r="S748" s="19" t="n"/>
      <c r="T748" s="19" t="n"/>
      <c r="U748" s="19" t="n"/>
      <c r="V748" s="19" t="n"/>
      <c r="W748" s="19" t="n"/>
      <c r="X748" s="19" t="n"/>
      <c r="Y748" s="19" t="n"/>
      <c r="Z748" s="19" t="n"/>
    </row>
    <row r="749" ht="13.5" customHeight="1" s="844">
      <c r="A749" s="19" t="n"/>
      <c r="B749" s="19" t="n"/>
      <c r="C749" s="23" t="n"/>
      <c r="D749" s="23" t="n"/>
      <c r="E749" s="302" t="n"/>
      <c r="F749" s="23" t="n"/>
      <c r="G749" s="23" t="n"/>
      <c r="H749" s="23" t="n"/>
      <c r="I749" s="23" t="n"/>
      <c r="J749" s="23" t="n"/>
      <c r="K749" s="23" t="n"/>
      <c r="L749" s="19" t="n"/>
      <c r="M749" s="19" t="n"/>
      <c r="N749" s="19" t="n"/>
      <c r="O749" s="19" t="n"/>
      <c r="P749" s="19" t="n"/>
      <c r="Q749" s="19" t="n"/>
      <c r="R749" s="19" t="n"/>
      <c r="S749" s="19" t="n"/>
      <c r="T749" s="19" t="n"/>
      <c r="U749" s="19" t="n"/>
      <c r="V749" s="19" t="n"/>
      <c r="W749" s="19" t="n"/>
      <c r="X749" s="19" t="n"/>
      <c r="Y749" s="19" t="n"/>
      <c r="Z749" s="19" t="n"/>
    </row>
    <row r="750" ht="13.5" customHeight="1" s="844">
      <c r="A750" s="19" t="n"/>
      <c r="B750" s="19" t="n"/>
      <c r="C750" s="23" t="n"/>
      <c r="D750" s="23" t="n"/>
      <c r="E750" s="302" t="n"/>
      <c r="F750" s="23" t="n"/>
      <c r="G750" s="23" t="n"/>
      <c r="H750" s="23" t="n"/>
      <c r="I750" s="23" t="n"/>
      <c r="J750" s="23" t="n"/>
      <c r="K750" s="23" t="n"/>
      <c r="L750" s="19" t="n"/>
      <c r="M750" s="19" t="n"/>
      <c r="N750" s="19" t="n"/>
      <c r="O750" s="19" t="n"/>
      <c r="P750" s="19" t="n"/>
      <c r="Q750" s="19" t="n"/>
      <c r="R750" s="19" t="n"/>
      <c r="S750" s="19" t="n"/>
      <c r="T750" s="19" t="n"/>
      <c r="U750" s="19" t="n"/>
      <c r="V750" s="19" t="n"/>
      <c r="W750" s="19" t="n"/>
      <c r="X750" s="19" t="n"/>
      <c r="Y750" s="19" t="n"/>
      <c r="Z750" s="19" t="n"/>
    </row>
    <row r="751" ht="13.5" customHeight="1" s="844">
      <c r="A751" s="19" t="n"/>
      <c r="B751" s="19" t="n"/>
      <c r="C751" s="23" t="n"/>
      <c r="D751" s="23" t="n"/>
      <c r="E751" s="302" t="n"/>
      <c r="F751" s="23" t="n"/>
      <c r="G751" s="23" t="n"/>
      <c r="H751" s="23" t="n"/>
      <c r="I751" s="23" t="n"/>
      <c r="J751" s="23" t="n"/>
      <c r="K751" s="23" t="n"/>
      <c r="L751" s="19" t="n"/>
      <c r="M751" s="19" t="n"/>
      <c r="N751" s="19" t="n"/>
      <c r="O751" s="19" t="n"/>
      <c r="P751" s="19" t="n"/>
      <c r="Q751" s="19" t="n"/>
      <c r="R751" s="19" t="n"/>
      <c r="S751" s="19" t="n"/>
      <c r="T751" s="19" t="n"/>
      <c r="U751" s="19" t="n"/>
      <c r="V751" s="19" t="n"/>
      <c r="W751" s="19" t="n"/>
      <c r="X751" s="19" t="n"/>
      <c r="Y751" s="19" t="n"/>
      <c r="Z751" s="19" t="n"/>
    </row>
    <row r="752" ht="13.5" customHeight="1" s="844">
      <c r="A752" s="19" t="n"/>
      <c r="B752" s="19" t="n"/>
      <c r="C752" s="23" t="n"/>
      <c r="D752" s="23" t="n"/>
      <c r="E752" s="302" t="n"/>
      <c r="F752" s="23" t="n"/>
      <c r="G752" s="23" t="n"/>
      <c r="H752" s="23" t="n"/>
      <c r="I752" s="23" t="n"/>
      <c r="J752" s="23" t="n"/>
      <c r="K752" s="23" t="n"/>
      <c r="L752" s="19" t="n"/>
      <c r="M752" s="19" t="n"/>
      <c r="N752" s="19" t="n"/>
      <c r="O752" s="19" t="n"/>
      <c r="P752" s="19" t="n"/>
      <c r="Q752" s="19" t="n"/>
      <c r="R752" s="19" t="n"/>
      <c r="S752" s="19" t="n"/>
      <c r="T752" s="19" t="n"/>
      <c r="U752" s="19" t="n"/>
      <c r="V752" s="19" t="n"/>
      <c r="W752" s="19" t="n"/>
      <c r="X752" s="19" t="n"/>
      <c r="Y752" s="19" t="n"/>
      <c r="Z752" s="19" t="n"/>
    </row>
    <row r="753" ht="13.5" customHeight="1" s="844">
      <c r="A753" s="19" t="n"/>
      <c r="B753" s="19" t="n"/>
      <c r="C753" s="23" t="n"/>
      <c r="D753" s="23" t="n"/>
      <c r="E753" s="302" t="n"/>
      <c r="F753" s="23" t="n"/>
      <c r="G753" s="23" t="n"/>
      <c r="H753" s="23" t="n"/>
      <c r="I753" s="23" t="n"/>
      <c r="J753" s="23" t="n"/>
      <c r="K753" s="23" t="n"/>
      <c r="L753" s="19" t="n"/>
      <c r="M753" s="19" t="n"/>
      <c r="N753" s="19" t="n"/>
      <c r="O753" s="19" t="n"/>
      <c r="P753" s="19" t="n"/>
      <c r="Q753" s="19" t="n"/>
      <c r="R753" s="19" t="n"/>
      <c r="S753" s="19" t="n"/>
      <c r="T753" s="19" t="n"/>
      <c r="U753" s="19" t="n"/>
      <c r="V753" s="19" t="n"/>
      <c r="W753" s="19" t="n"/>
      <c r="X753" s="19" t="n"/>
      <c r="Y753" s="19" t="n"/>
      <c r="Z753" s="19" t="n"/>
    </row>
    <row r="754" ht="13.5" customHeight="1" s="844">
      <c r="A754" s="19" t="n"/>
      <c r="B754" s="19" t="n"/>
      <c r="C754" s="23" t="n"/>
      <c r="D754" s="23" t="n"/>
      <c r="E754" s="302" t="n"/>
      <c r="F754" s="23" t="n"/>
      <c r="G754" s="23" t="n"/>
      <c r="H754" s="23" t="n"/>
      <c r="I754" s="23" t="n"/>
      <c r="J754" s="23" t="n"/>
      <c r="K754" s="23" t="n"/>
      <c r="L754" s="19" t="n"/>
      <c r="M754" s="19" t="n"/>
      <c r="N754" s="19" t="n"/>
      <c r="O754" s="19" t="n"/>
      <c r="P754" s="19" t="n"/>
      <c r="Q754" s="19" t="n"/>
      <c r="R754" s="19" t="n"/>
      <c r="S754" s="19" t="n"/>
      <c r="T754" s="19" t="n"/>
      <c r="U754" s="19" t="n"/>
      <c r="V754" s="19" t="n"/>
      <c r="W754" s="19" t="n"/>
      <c r="X754" s="19" t="n"/>
      <c r="Y754" s="19" t="n"/>
      <c r="Z754" s="19" t="n"/>
    </row>
    <row r="755" ht="13.5" customHeight="1" s="844">
      <c r="A755" s="19" t="n"/>
      <c r="B755" s="19" t="n"/>
      <c r="C755" s="23" t="n"/>
      <c r="D755" s="23" t="n"/>
      <c r="E755" s="302" t="n"/>
      <c r="F755" s="23" t="n"/>
      <c r="G755" s="23" t="n"/>
      <c r="H755" s="23" t="n"/>
      <c r="I755" s="23" t="n"/>
      <c r="J755" s="23" t="n"/>
      <c r="K755" s="23" t="n"/>
      <c r="L755" s="19" t="n"/>
      <c r="M755" s="19" t="n"/>
      <c r="N755" s="19" t="n"/>
      <c r="O755" s="19" t="n"/>
      <c r="P755" s="19" t="n"/>
      <c r="Q755" s="19" t="n"/>
      <c r="R755" s="19" t="n"/>
      <c r="S755" s="19" t="n"/>
      <c r="T755" s="19" t="n"/>
      <c r="U755" s="19" t="n"/>
      <c r="V755" s="19" t="n"/>
      <c r="W755" s="19" t="n"/>
      <c r="X755" s="19" t="n"/>
      <c r="Y755" s="19" t="n"/>
      <c r="Z755" s="19" t="n"/>
    </row>
    <row r="756" ht="13.5" customHeight="1" s="844">
      <c r="A756" s="19" t="n"/>
      <c r="B756" s="19" t="n"/>
      <c r="C756" s="23" t="n"/>
      <c r="D756" s="23" t="n"/>
      <c r="E756" s="302" t="n"/>
      <c r="F756" s="23" t="n"/>
      <c r="G756" s="23" t="n"/>
      <c r="H756" s="23" t="n"/>
      <c r="I756" s="23" t="n"/>
      <c r="J756" s="23" t="n"/>
      <c r="K756" s="23" t="n"/>
      <c r="L756" s="19" t="n"/>
      <c r="M756" s="19" t="n"/>
      <c r="N756" s="19" t="n"/>
      <c r="O756" s="19" t="n"/>
      <c r="P756" s="19" t="n"/>
      <c r="Q756" s="19" t="n"/>
      <c r="R756" s="19" t="n"/>
      <c r="S756" s="19" t="n"/>
      <c r="T756" s="19" t="n"/>
      <c r="U756" s="19" t="n"/>
      <c r="V756" s="19" t="n"/>
      <c r="W756" s="19" t="n"/>
      <c r="X756" s="19" t="n"/>
      <c r="Y756" s="19" t="n"/>
      <c r="Z756" s="19" t="n"/>
    </row>
    <row r="757" ht="13.5" customHeight="1" s="844">
      <c r="A757" s="19" t="n"/>
      <c r="B757" s="19" t="n"/>
      <c r="C757" s="23" t="n"/>
      <c r="D757" s="23" t="n"/>
      <c r="E757" s="302" t="n"/>
      <c r="F757" s="23" t="n"/>
      <c r="G757" s="23" t="n"/>
      <c r="H757" s="23" t="n"/>
      <c r="I757" s="23" t="n"/>
      <c r="J757" s="23" t="n"/>
      <c r="K757" s="23" t="n"/>
      <c r="L757" s="19" t="n"/>
      <c r="M757" s="19" t="n"/>
      <c r="N757" s="19" t="n"/>
      <c r="O757" s="19" t="n"/>
      <c r="P757" s="19" t="n"/>
      <c r="Q757" s="19" t="n"/>
      <c r="R757" s="19" t="n"/>
      <c r="S757" s="19" t="n"/>
      <c r="T757" s="19" t="n"/>
      <c r="U757" s="19" t="n"/>
      <c r="V757" s="19" t="n"/>
      <c r="W757" s="19" t="n"/>
      <c r="X757" s="19" t="n"/>
      <c r="Y757" s="19" t="n"/>
      <c r="Z757" s="19" t="n"/>
    </row>
    <row r="758" ht="13.5" customHeight="1" s="844">
      <c r="A758" s="19" t="n"/>
      <c r="B758" s="19" t="n"/>
      <c r="C758" s="23" t="n"/>
      <c r="D758" s="23" t="n"/>
      <c r="E758" s="302" t="n"/>
      <c r="F758" s="23" t="n"/>
      <c r="G758" s="23" t="n"/>
      <c r="H758" s="23" t="n"/>
      <c r="I758" s="23" t="n"/>
      <c r="J758" s="23" t="n"/>
      <c r="K758" s="23" t="n"/>
      <c r="L758" s="19" t="n"/>
      <c r="M758" s="19" t="n"/>
      <c r="N758" s="19" t="n"/>
      <c r="O758" s="19" t="n"/>
      <c r="P758" s="19" t="n"/>
      <c r="Q758" s="19" t="n"/>
      <c r="R758" s="19" t="n"/>
      <c r="S758" s="19" t="n"/>
      <c r="T758" s="19" t="n"/>
      <c r="U758" s="19" t="n"/>
      <c r="V758" s="19" t="n"/>
      <c r="W758" s="19" t="n"/>
      <c r="X758" s="19" t="n"/>
      <c r="Y758" s="19" t="n"/>
      <c r="Z758" s="19" t="n"/>
    </row>
    <row r="759" ht="13.5" customHeight="1" s="844">
      <c r="A759" s="19" t="n"/>
      <c r="B759" s="19" t="n"/>
      <c r="C759" s="23" t="n"/>
      <c r="D759" s="23" t="n"/>
      <c r="E759" s="302" t="n"/>
      <c r="F759" s="23" t="n"/>
      <c r="G759" s="23" t="n"/>
      <c r="H759" s="23" t="n"/>
      <c r="I759" s="23" t="n"/>
      <c r="J759" s="23" t="n"/>
      <c r="K759" s="23" t="n"/>
      <c r="L759" s="19" t="n"/>
      <c r="M759" s="19" t="n"/>
      <c r="N759" s="19" t="n"/>
      <c r="O759" s="19" t="n"/>
      <c r="P759" s="19" t="n"/>
      <c r="Q759" s="19" t="n"/>
      <c r="R759" s="19" t="n"/>
      <c r="S759" s="19" t="n"/>
      <c r="T759" s="19" t="n"/>
      <c r="U759" s="19" t="n"/>
      <c r="V759" s="19" t="n"/>
      <c r="W759" s="19" t="n"/>
      <c r="X759" s="19" t="n"/>
      <c r="Y759" s="19" t="n"/>
      <c r="Z759" s="19" t="n"/>
    </row>
    <row r="760" ht="13.5" customHeight="1" s="844">
      <c r="A760" s="19" t="n"/>
      <c r="B760" s="19" t="n"/>
      <c r="C760" s="23" t="n"/>
      <c r="D760" s="23" t="n"/>
      <c r="E760" s="302" t="n"/>
      <c r="F760" s="23" t="n"/>
      <c r="G760" s="23" t="n"/>
      <c r="H760" s="23" t="n"/>
      <c r="I760" s="23" t="n"/>
      <c r="J760" s="23" t="n"/>
      <c r="K760" s="23" t="n"/>
      <c r="L760" s="19" t="n"/>
      <c r="M760" s="19" t="n"/>
      <c r="N760" s="19" t="n"/>
      <c r="O760" s="19" t="n"/>
      <c r="P760" s="19" t="n"/>
      <c r="Q760" s="19" t="n"/>
      <c r="R760" s="19" t="n"/>
      <c r="S760" s="19" t="n"/>
      <c r="T760" s="19" t="n"/>
      <c r="U760" s="19" t="n"/>
      <c r="V760" s="19" t="n"/>
      <c r="W760" s="19" t="n"/>
      <c r="X760" s="19" t="n"/>
      <c r="Y760" s="19" t="n"/>
      <c r="Z760" s="19" t="n"/>
    </row>
    <row r="761" ht="13.5" customHeight="1" s="844">
      <c r="A761" s="19" t="n"/>
      <c r="B761" s="19" t="n"/>
      <c r="C761" s="23" t="n"/>
      <c r="D761" s="23" t="n"/>
      <c r="E761" s="302" t="n"/>
      <c r="F761" s="23" t="n"/>
      <c r="G761" s="23" t="n"/>
      <c r="H761" s="23" t="n"/>
      <c r="I761" s="23" t="n"/>
      <c r="J761" s="23" t="n"/>
      <c r="K761" s="23" t="n"/>
      <c r="L761" s="19" t="n"/>
      <c r="M761" s="19" t="n"/>
      <c r="N761" s="19" t="n"/>
      <c r="O761" s="19" t="n"/>
      <c r="P761" s="19" t="n"/>
      <c r="Q761" s="19" t="n"/>
      <c r="R761" s="19" t="n"/>
      <c r="S761" s="19" t="n"/>
      <c r="T761" s="19" t="n"/>
      <c r="U761" s="19" t="n"/>
      <c r="V761" s="19" t="n"/>
      <c r="W761" s="19" t="n"/>
      <c r="X761" s="19" t="n"/>
      <c r="Y761" s="19" t="n"/>
      <c r="Z761" s="19" t="n"/>
    </row>
    <row r="762" ht="13.5" customHeight="1" s="844">
      <c r="A762" s="19" t="n"/>
      <c r="B762" s="19" t="n"/>
      <c r="C762" s="23" t="n"/>
      <c r="D762" s="23" t="n"/>
      <c r="E762" s="302" t="n"/>
      <c r="F762" s="23" t="n"/>
      <c r="G762" s="23" t="n"/>
      <c r="H762" s="23" t="n"/>
      <c r="I762" s="23" t="n"/>
      <c r="J762" s="23" t="n"/>
      <c r="K762" s="23" t="n"/>
      <c r="L762" s="19" t="n"/>
      <c r="M762" s="19" t="n"/>
      <c r="N762" s="19" t="n"/>
      <c r="O762" s="19" t="n"/>
      <c r="P762" s="19" t="n"/>
      <c r="Q762" s="19" t="n"/>
      <c r="R762" s="19" t="n"/>
      <c r="S762" s="19" t="n"/>
      <c r="T762" s="19" t="n"/>
      <c r="U762" s="19" t="n"/>
      <c r="V762" s="19" t="n"/>
      <c r="W762" s="19" t="n"/>
      <c r="X762" s="19" t="n"/>
      <c r="Y762" s="19" t="n"/>
      <c r="Z762" s="19" t="n"/>
    </row>
    <row r="763" ht="13.5" customHeight="1" s="844">
      <c r="A763" s="19" t="n"/>
      <c r="B763" s="19" t="n"/>
      <c r="C763" s="23" t="n"/>
      <c r="D763" s="23" t="n"/>
      <c r="E763" s="302" t="n"/>
      <c r="F763" s="23" t="n"/>
      <c r="G763" s="23" t="n"/>
      <c r="H763" s="23" t="n"/>
      <c r="I763" s="23" t="n"/>
      <c r="J763" s="23" t="n"/>
      <c r="K763" s="23" t="n"/>
      <c r="L763" s="19" t="n"/>
      <c r="M763" s="19" t="n"/>
      <c r="N763" s="19" t="n"/>
      <c r="O763" s="19" t="n"/>
      <c r="P763" s="19" t="n"/>
      <c r="Q763" s="19" t="n"/>
      <c r="R763" s="19" t="n"/>
      <c r="S763" s="19" t="n"/>
      <c r="T763" s="19" t="n"/>
      <c r="U763" s="19" t="n"/>
      <c r="V763" s="19" t="n"/>
      <c r="W763" s="19" t="n"/>
      <c r="X763" s="19" t="n"/>
      <c r="Y763" s="19" t="n"/>
      <c r="Z763" s="19" t="n"/>
    </row>
    <row r="764" ht="13.5" customHeight="1" s="844">
      <c r="A764" s="19" t="n"/>
      <c r="B764" s="19" t="n"/>
      <c r="C764" s="23" t="n"/>
      <c r="D764" s="23" t="n"/>
      <c r="E764" s="302" t="n"/>
      <c r="F764" s="23" t="n"/>
      <c r="G764" s="23" t="n"/>
      <c r="H764" s="23" t="n"/>
      <c r="I764" s="23" t="n"/>
      <c r="J764" s="23" t="n"/>
      <c r="K764" s="23" t="n"/>
      <c r="L764" s="19" t="n"/>
      <c r="M764" s="19" t="n"/>
      <c r="N764" s="19" t="n"/>
      <c r="O764" s="19" t="n"/>
      <c r="P764" s="19" t="n"/>
      <c r="Q764" s="19" t="n"/>
      <c r="R764" s="19" t="n"/>
      <c r="S764" s="19" t="n"/>
      <c r="T764" s="19" t="n"/>
      <c r="U764" s="19" t="n"/>
      <c r="V764" s="19" t="n"/>
      <c r="W764" s="19" t="n"/>
      <c r="X764" s="19" t="n"/>
      <c r="Y764" s="19" t="n"/>
      <c r="Z764" s="19" t="n"/>
    </row>
    <row r="765" ht="13.5" customHeight="1" s="844">
      <c r="A765" s="19" t="n"/>
      <c r="B765" s="19" t="n"/>
      <c r="C765" s="23" t="n"/>
      <c r="D765" s="23" t="n"/>
      <c r="E765" s="302" t="n"/>
      <c r="F765" s="23" t="n"/>
      <c r="G765" s="23" t="n"/>
      <c r="H765" s="23" t="n"/>
      <c r="I765" s="23" t="n"/>
      <c r="J765" s="23" t="n"/>
      <c r="K765" s="23" t="n"/>
      <c r="L765" s="19" t="n"/>
      <c r="M765" s="19" t="n"/>
      <c r="N765" s="19" t="n"/>
      <c r="O765" s="19" t="n"/>
      <c r="P765" s="19" t="n"/>
      <c r="Q765" s="19" t="n"/>
      <c r="R765" s="19" t="n"/>
      <c r="S765" s="19" t="n"/>
      <c r="T765" s="19" t="n"/>
      <c r="U765" s="19" t="n"/>
      <c r="V765" s="19" t="n"/>
      <c r="W765" s="19" t="n"/>
      <c r="X765" s="19" t="n"/>
      <c r="Y765" s="19" t="n"/>
      <c r="Z765" s="19" t="n"/>
    </row>
    <row r="766" ht="13.5" customHeight="1" s="844">
      <c r="A766" s="19" t="n"/>
      <c r="B766" s="19" t="n"/>
      <c r="C766" s="23" t="n"/>
      <c r="D766" s="23" t="n"/>
      <c r="E766" s="302" t="n"/>
      <c r="F766" s="23" t="n"/>
      <c r="G766" s="23" t="n"/>
      <c r="H766" s="23" t="n"/>
      <c r="I766" s="23" t="n"/>
      <c r="J766" s="23" t="n"/>
      <c r="K766" s="23" t="n"/>
      <c r="L766" s="19" t="n"/>
      <c r="M766" s="19" t="n"/>
      <c r="N766" s="19" t="n"/>
      <c r="O766" s="19" t="n"/>
      <c r="P766" s="19" t="n"/>
      <c r="Q766" s="19" t="n"/>
      <c r="R766" s="19" t="n"/>
      <c r="S766" s="19" t="n"/>
      <c r="T766" s="19" t="n"/>
      <c r="U766" s="19" t="n"/>
      <c r="V766" s="19" t="n"/>
      <c r="W766" s="19" t="n"/>
      <c r="X766" s="19" t="n"/>
      <c r="Y766" s="19" t="n"/>
      <c r="Z766" s="19" t="n"/>
    </row>
    <row r="767" ht="13.5" customHeight="1" s="844">
      <c r="A767" s="19" t="n"/>
      <c r="B767" s="19" t="n"/>
      <c r="C767" s="23" t="n"/>
      <c r="D767" s="23" t="n"/>
      <c r="E767" s="302" t="n"/>
      <c r="F767" s="23" t="n"/>
      <c r="G767" s="23" t="n"/>
      <c r="H767" s="23" t="n"/>
      <c r="I767" s="23" t="n"/>
      <c r="J767" s="23" t="n"/>
      <c r="K767" s="23" t="n"/>
      <c r="L767" s="19" t="n"/>
      <c r="M767" s="19" t="n"/>
      <c r="N767" s="19" t="n"/>
      <c r="O767" s="19" t="n"/>
      <c r="P767" s="19" t="n"/>
      <c r="Q767" s="19" t="n"/>
      <c r="R767" s="19" t="n"/>
      <c r="S767" s="19" t="n"/>
      <c r="T767" s="19" t="n"/>
      <c r="U767" s="19" t="n"/>
      <c r="V767" s="19" t="n"/>
      <c r="W767" s="19" t="n"/>
      <c r="X767" s="19" t="n"/>
      <c r="Y767" s="19" t="n"/>
      <c r="Z767" s="19" t="n"/>
    </row>
    <row r="768" ht="13.5" customHeight="1" s="844">
      <c r="A768" s="19" t="n"/>
      <c r="B768" s="19" t="n"/>
      <c r="C768" s="23" t="n"/>
      <c r="D768" s="23" t="n"/>
      <c r="E768" s="302" t="n"/>
      <c r="F768" s="23" t="n"/>
      <c r="G768" s="23" t="n"/>
      <c r="H768" s="23" t="n"/>
      <c r="I768" s="23" t="n"/>
      <c r="J768" s="23" t="n"/>
      <c r="K768" s="23" t="n"/>
      <c r="L768" s="19" t="n"/>
      <c r="M768" s="19" t="n"/>
      <c r="N768" s="19" t="n"/>
      <c r="O768" s="19" t="n"/>
      <c r="P768" s="19" t="n"/>
      <c r="Q768" s="19" t="n"/>
      <c r="R768" s="19" t="n"/>
      <c r="S768" s="19" t="n"/>
      <c r="T768" s="19" t="n"/>
      <c r="U768" s="19" t="n"/>
      <c r="V768" s="19" t="n"/>
      <c r="W768" s="19" t="n"/>
      <c r="X768" s="19" t="n"/>
      <c r="Y768" s="19" t="n"/>
      <c r="Z768" s="19" t="n"/>
    </row>
    <row r="769" ht="13.5" customHeight="1" s="844">
      <c r="A769" s="19" t="n"/>
      <c r="B769" s="19" t="n"/>
      <c r="C769" s="23" t="n"/>
      <c r="D769" s="23" t="n"/>
      <c r="E769" s="302" t="n"/>
      <c r="F769" s="23" t="n"/>
      <c r="G769" s="23" t="n"/>
      <c r="H769" s="23" t="n"/>
      <c r="I769" s="23" t="n"/>
      <c r="J769" s="23" t="n"/>
      <c r="K769" s="23" t="n"/>
      <c r="L769" s="19" t="n"/>
      <c r="M769" s="19" t="n"/>
      <c r="N769" s="19" t="n"/>
      <c r="O769" s="19" t="n"/>
      <c r="P769" s="19" t="n"/>
      <c r="Q769" s="19" t="n"/>
      <c r="R769" s="19" t="n"/>
      <c r="S769" s="19" t="n"/>
      <c r="T769" s="19" t="n"/>
      <c r="U769" s="19" t="n"/>
      <c r="V769" s="19" t="n"/>
      <c r="W769" s="19" t="n"/>
      <c r="X769" s="19" t="n"/>
      <c r="Y769" s="19" t="n"/>
      <c r="Z769" s="19" t="n"/>
    </row>
    <row r="770" ht="13.5" customHeight="1" s="844">
      <c r="A770" s="19" t="n"/>
      <c r="B770" s="19" t="n"/>
      <c r="C770" s="23" t="n"/>
      <c r="D770" s="23" t="n"/>
      <c r="E770" s="302" t="n"/>
      <c r="F770" s="23" t="n"/>
      <c r="G770" s="23" t="n"/>
      <c r="H770" s="23" t="n"/>
      <c r="I770" s="23" t="n"/>
      <c r="J770" s="23" t="n"/>
      <c r="K770" s="23" t="n"/>
      <c r="L770" s="19" t="n"/>
      <c r="M770" s="19" t="n"/>
      <c r="N770" s="19" t="n"/>
      <c r="O770" s="19" t="n"/>
      <c r="P770" s="19" t="n"/>
      <c r="Q770" s="19" t="n"/>
      <c r="R770" s="19" t="n"/>
      <c r="S770" s="19" t="n"/>
      <c r="T770" s="19" t="n"/>
      <c r="U770" s="19" t="n"/>
      <c r="V770" s="19" t="n"/>
      <c r="W770" s="19" t="n"/>
      <c r="X770" s="19" t="n"/>
      <c r="Y770" s="19" t="n"/>
      <c r="Z770" s="19" t="n"/>
    </row>
    <row r="771" ht="13.5" customHeight="1" s="844">
      <c r="A771" s="19" t="n"/>
      <c r="B771" s="19" t="n"/>
      <c r="C771" s="23" t="n"/>
      <c r="D771" s="23" t="n"/>
      <c r="E771" s="302" t="n"/>
      <c r="F771" s="23" t="n"/>
      <c r="G771" s="23" t="n"/>
      <c r="H771" s="23" t="n"/>
      <c r="I771" s="23" t="n"/>
      <c r="J771" s="23" t="n"/>
      <c r="K771" s="23" t="n"/>
      <c r="L771" s="19" t="n"/>
      <c r="M771" s="19" t="n"/>
      <c r="N771" s="19" t="n"/>
      <c r="O771" s="19" t="n"/>
      <c r="P771" s="19" t="n"/>
      <c r="Q771" s="19" t="n"/>
      <c r="R771" s="19" t="n"/>
      <c r="S771" s="19" t="n"/>
      <c r="T771" s="19" t="n"/>
      <c r="U771" s="19" t="n"/>
      <c r="V771" s="19" t="n"/>
      <c r="W771" s="19" t="n"/>
      <c r="X771" s="19" t="n"/>
      <c r="Y771" s="19" t="n"/>
      <c r="Z771" s="19" t="n"/>
    </row>
    <row r="772" ht="13.5" customHeight="1" s="844">
      <c r="A772" s="19" t="n"/>
      <c r="B772" s="19" t="n"/>
      <c r="C772" s="23" t="n"/>
      <c r="D772" s="23" t="n"/>
      <c r="E772" s="302" t="n"/>
      <c r="F772" s="23" t="n"/>
      <c r="G772" s="23" t="n"/>
      <c r="H772" s="23" t="n"/>
      <c r="I772" s="23" t="n"/>
      <c r="J772" s="23" t="n"/>
      <c r="K772" s="23" t="n"/>
      <c r="L772" s="19" t="n"/>
      <c r="M772" s="19" t="n"/>
      <c r="N772" s="19" t="n"/>
      <c r="O772" s="19" t="n"/>
      <c r="P772" s="19" t="n"/>
      <c r="Q772" s="19" t="n"/>
      <c r="R772" s="19" t="n"/>
      <c r="S772" s="19" t="n"/>
      <c r="T772" s="19" t="n"/>
      <c r="U772" s="19" t="n"/>
      <c r="V772" s="19" t="n"/>
      <c r="W772" s="19" t="n"/>
      <c r="X772" s="19" t="n"/>
      <c r="Y772" s="19" t="n"/>
      <c r="Z772" s="19" t="n"/>
    </row>
    <row r="773" ht="13.5" customHeight="1" s="844">
      <c r="A773" s="19" t="n"/>
      <c r="B773" s="19" t="n"/>
      <c r="C773" s="23" t="n"/>
      <c r="D773" s="23" t="n"/>
      <c r="E773" s="302" t="n"/>
      <c r="F773" s="23" t="n"/>
      <c r="G773" s="23" t="n"/>
      <c r="H773" s="23" t="n"/>
      <c r="I773" s="23" t="n"/>
      <c r="J773" s="23" t="n"/>
      <c r="K773" s="23" t="n"/>
      <c r="L773" s="19" t="n"/>
      <c r="M773" s="19" t="n"/>
      <c r="N773" s="19" t="n"/>
      <c r="O773" s="19" t="n"/>
      <c r="P773" s="19" t="n"/>
      <c r="Q773" s="19" t="n"/>
      <c r="R773" s="19" t="n"/>
      <c r="S773" s="19" t="n"/>
      <c r="T773" s="19" t="n"/>
      <c r="U773" s="19" t="n"/>
      <c r="V773" s="19" t="n"/>
      <c r="W773" s="19" t="n"/>
      <c r="X773" s="19" t="n"/>
      <c r="Y773" s="19" t="n"/>
      <c r="Z773" s="19" t="n"/>
    </row>
    <row r="774" ht="13.5" customHeight="1" s="844">
      <c r="A774" s="19" t="n"/>
      <c r="B774" s="19" t="n"/>
      <c r="C774" s="23" t="n"/>
      <c r="D774" s="23" t="n"/>
      <c r="E774" s="302" t="n"/>
      <c r="F774" s="23" t="n"/>
      <c r="G774" s="23" t="n"/>
      <c r="H774" s="23" t="n"/>
      <c r="I774" s="23" t="n"/>
      <c r="J774" s="23" t="n"/>
      <c r="K774" s="23" t="n"/>
      <c r="L774" s="19" t="n"/>
      <c r="M774" s="19" t="n"/>
      <c r="N774" s="19" t="n"/>
      <c r="O774" s="19" t="n"/>
      <c r="P774" s="19" t="n"/>
      <c r="Q774" s="19" t="n"/>
      <c r="R774" s="19" t="n"/>
      <c r="S774" s="19" t="n"/>
      <c r="T774" s="19" t="n"/>
      <c r="U774" s="19" t="n"/>
      <c r="V774" s="19" t="n"/>
      <c r="W774" s="19" t="n"/>
      <c r="X774" s="19" t="n"/>
      <c r="Y774" s="19" t="n"/>
      <c r="Z774" s="19" t="n"/>
    </row>
    <row r="775" ht="13.5" customHeight="1" s="844">
      <c r="A775" s="19" t="n"/>
      <c r="B775" s="19" t="n"/>
      <c r="C775" s="23" t="n"/>
      <c r="D775" s="23" t="n"/>
      <c r="E775" s="302" t="n"/>
      <c r="F775" s="23" t="n"/>
      <c r="G775" s="23" t="n"/>
      <c r="H775" s="23" t="n"/>
      <c r="I775" s="23" t="n"/>
      <c r="J775" s="23" t="n"/>
      <c r="K775" s="23" t="n"/>
      <c r="L775" s="19" t="n"/>
      <c r="M775" s="19" t="n"/>
      <c r="N775" s="19" t="n"/>
      <c r="O775" s="19" t="n"/>
      <c r="P775" s="19" t="n"/>
      <c r="Q775" s="19" t="n"/>
      <c r="R775" s="19" t="n"/>
      <c r="S775" s="19" t="n"/>
      <c r="T775" s="19" t="n"/>
      <c r="U775" s="19" t="n"/>
      <c r="V775" s="19" t="n"/>
      <c r="W775" s="19" t="n"/>
      <c r="X775" s="19" t="n"/>
      <c r="Y775" s="19" t="n"/>
      <c r="Z775" s="19" t="n"/>
    </row>
    <row r="776" ht="13.5" customHeight="1" s="844">
      <c r="A776" s="19" t="n"/>
      <c r="B776" s="19" t="n"/>
      <c r="C776" s="23" t="n"/>
      <c r="D776" s="23" t="n"/>
      <c r="E776" s="302" t="n"/>
      <c r="F776" s="23" t="n"/>
      <c r="G776" s="23" t="n"/>
      <c r="H776" s="23" t="n"/>
      <c r="I776" s="23" t="n"/>
      <c r="J776" s="23" t="n"/>
      <c r="K776" s="23" t="n"/>
      <c r="L776" s="19" t="n"/>
      <c r="M776" s="19" t="n"/>
      <c r="N776" s="19" t="n"/>
      <c r="O776" s="19" t="n"/>
      <c r="P776" s="19" t="n"/>
      <c r="Q776" s="19" t="n"/>
      <c r="R776" s="19" t="n"/>
      <c r="S776" s="19" t="n"/>
      <c r="T776" s="19" t="n"/>
      <c r="U776" s="19" t="n"/>
      <c r="V776" s="19" t="n"/>
      <c r="W776" s="19" t="n"/>
      <c r="X776" s="19" t="n"/>
      <c r="Y776" s="19" t="n"/>
      <c r="Z776" s="19" t="n"/>
    </row>
    <row r="777" ht="13.5" customHeight="1" s="844">
      <c r="A777" s="19" t="n"/>
      <c r="B777" s="19" t="n"/>
      <c r="C777" s="23" t="n"/>
      <c r="D777" s="23" t="n"/>
      <c r="E777" s="302" t="n"/>
      <c r="F777" s="23" t="n"/>
      <c r="G777" s="23" t="n"/>
      <c r="H777" s="23" t="n"/>
      <c r="I777" s="23" t="n"/>
      <c r="J777" s="23" t="n"/>
      <c r="K777" s="23" t="n"/>
      <c r="L777" s="19" t="n"/>
      <c r="M777" s="19" t="n"/>
      <c r="N777" s="19" t="n"/>
      <c r="O777" s="19" t="n"/>
      <c r="P777" s="19" t="n"/>
      <c r="Q777" s="19" t="n"/>
      <c r="R777" s="19" t="n"/>
      <c r="S777" s="19" t="n"/>
      <c r="T777" s="19" t="n"/>
      <c r="U777" s="19" t="n"/>
      <c r="V777" s="19" t="n"/>
      <c r="W777" s="19" t="n"/>
      <c r="X777" s="19" t="n"/>
      <c r="Y777" s="19" t="n"/>
      <c r="Z777" s="19" t="n"/>
    </row>
    <row r="778" ht="13.5" customHeight="1" s="844">
      <c r="A778" s="19" t="n"/>
      <c r="B778" s="19" t="n"/>
      <c r="C778" s="23" t="n"/>
      <c r="D778" s="23" t="n"/>
      <c r="E778" s="302" t="n"/>
      <c r="F778" s="23" t="n"/>
      <c r="G778" s="23" t="n"/>
      <c r="H778" s="23" t="n"/>
      <c r="I778" s="23" t="n"/>
      <c r="J778" s="23" t="n"/>
      <c r="K778" s="23" t="n"/>
      <c r="L778" s="19" t="n"/>
      <c r="M778" s="19" t="n"/>
      <c r="N778" s="19" t="n"/>
      <c r="O778" s="19" t="n"/>
      <c r="P778" s="19" t="n"/>
      <c r="Q778" s="19" t="n"/>
      <c r="R778" s="19" t="n"/>
      <c r="S778" s="19" t="n"/>
      <c r="T778" s="19" t="n"/>
      <c r="U778" s="19" t="n"/>
      <c r="V778" s="19" t="n"/>
      <c r="W778" s="19" t="n"/>
      <c r="X778" s="19" t="n"/>
      <c r="Y778" s="19" t="n"/>
      <c r="Z778" s="19" t="n"/>
    </row>
    <row r="779" ht="13.5" customHeight="1" s="844">
      <c r="A779" s="19" t="n"/>
      <c r="B779" s="19" t="n"/>
      <c r="C779" s="23" t="n"/>
      <c r="D779" s="23" t="n"/>
      <c r="E779" s="302" t="n"/>
      <c r="F779" s="23" t="n"/>
      <c r="G779" s="23" t="n"/>
      <c r="H779" s="23" t="n"/>
      <c r="I779" s="23" t="n"/>
      <c r="J779" s="23" t="n"/>
      <c r="K779" s="23" t="n"/>
      <c r="L779" s="19" t="n"/>
      <c r="M779" s="19" t="n"/>
      <c r="N779" s="19" t="n"/>
      <c r="O779" s="19" t="n"/>
      <c r="P779" s="19" t="n"/>
      <c r="Q779" s="19" t="n"/>
      <c r="R779" s="19" t="n"/>
      <c r="S779" s="19" t="n"/>
      <c r="T779" s="19" t="n"/>
      <c r="U779" s="19" t="n"/>
      <c r="V779" s="19" t="n"/>
      <c r="W779" s="19" t="n"/>
      <c r="X779" s="19" t="n"/>
      <c r="Y779" s="19" t="n"/>
      <c r="Z779" s="19" t="n"/>
    </row>
    <row r="780" ht="13.5" customHeight="1" s="844">
      <c r="A780" s="19" t="n"/>
      <c r="B780" s="19" t="n"/>
      <c r="C780" s="23" t="n"/>
      <c r="D780" s="23" t="n"/>
      <c r="E780" s="302" t="n"/>
      <c r="F780" s="23" t="n"/>
      <c r="G780" s="23" t="n"/>
      <c r="H780" s="23" t="n"/>
      <c r="I780" s="23" t="n"/>
      <c r="J780" s="23" t="n"/>
      <c r="K780" s="23" t="n"/>
      <c r="L780" s="19" t="n"/>
      <c r="M780" s="19" t="n"/>
      <c r="N780" s="19" t="n"/>
      <c r="O780" s="19" t="n"/>
      <c r="P780" s="19" t="n"/>
      <c r="Q780" s="19" t="n"/>
      <c r="R780" s="19" t="n"/>
      <c r="S780" s="19" t="n"/>
      <c r="T780" s="19" t="n"/>
      <c r="U780" s="19" t="n"/>
      <c r="V780" s="19" t="n"/>
      <c r="W780" s="19" t="n"/>
      <c r="X780" s="19" t="n"/>
      <c r="Y780" s="19" t="n"/>
      <c r="Z780" s="19" t="n"/>
    </row>
    <row r="781" ht="13.5" customHeight="1" s="844">
      <c r="A781" s="19" t="n"/>
      <c r="B781" s="19" t="n"/>
      <c r="C781" s="23" t="n"/>
      <c r="D781" s="23" t="n"/>
      <c r="E781" s="302" t="n"/>
      <c r="F781" s="23" t="n"/>
      <c r="G781" s="23" t="n"/>
      <c r="H781" s="23" t="n"/>
      <c r="I781" s="23" t="n"/>
      <c r="J781" s="23" t="n"/>
      <c r="K781" s="23" t="n"/>
      <c r="L781" s="19" t="n"/>
      <c r="M781" s="19" t="n"/>
      <c r="N781" s="19" t="n"/>
      <c r="O781" s="19" t="n"/>
      <c r="P781" s="19" t="n"/>
      <c r="Q781" s="19" t="n"/>
      <c r="R781" s="19" t="n"/>
      <c r="S781" s="19" t="n"/>
      <c r="T781" s="19" t="n"/>
      <c r="U781" s="19" t="n"/>
      <c r="V781" s="19" t="n"/>
      <c r="W781" s="19" t="n"/>
      <c r="X781" s="19" t="n"/>
      <c r="Y781" s="19" t="n"/>
      <c r="Z781" s="19" t="n"/>
    </row>
    <row r="782" ht="13.5" customHeight="1" s="844">
      <c r="A782" s="19" t="n"/>
      <c r="B782" s="19" t="n"/>
      <c r="C782" s="23" t="n"/>
      <c r="D782" s="23" t="n"/>
      <c r="E782" s="302" t="n"/>
      <c r="F782" s="23" t="n"/>
      <c r="G782" s="23" t="n"/>
      <c r="H782" s="23" t="n"/>
      <c r="I782" s="23" t="n"/>
      <c r="J782" s="23" t="n"/>
      <c r="K782" s="23" t="n"/>
      <c r="L782" s="19" t="n"/>
      <c r="M782" s="19" t="n"/>
      <c r="N782" s="19" t="n"/>
      <c r="O782" s="19" t="n"/>
      <c r="P782" s="19" t="n"/>
      <c r="Q782" s="19" t="n"/>
      <c r="R782" s="19" t="n"/>
      <c r="S782" s="19" t="n"/>
      <c r="T782" s="19" t="n"/>
      <c r="U782" s="19" t="n"/>
      <c r="V782" s="19" t="n"/>
      <c r="W782" s="19" t="n"/>
      <c r="X782" s="19" t="n"/>
      <c r="Y782" s="19" t="n"/>
      <c r="Z782" s="19" t="n"/>
    </row>
    <row r="783" ht="13.5" customHeight="1" s="844">
      <c r="A783" s="19" t="n"/>
      <c r="B783" s="19" t="n"/>
      <c r="C783" s="23" t="n"/>
      <c r="D783" s="23" t="n"/>
      <c r="E783" s="302" t="n"/>
      <c r="F783" s="23" t="n"/>
      <c r="G783" s="23" t="n"/>
      <c r="H783" s="23" t="n"/>
      <c r="I783" s="23" t="n"/>
      <c r="J783" s="23" t="n"/>
      <c r="K783" s="23" t="n"/>
      <c r="L783" s="19" t="n"/>
      <c r="M783" s="19" t="n"/>
      <c r="N783" s="19" t="n"/>
      <c r="O783" s="19" t="n"/>
      <c r="P783" s="19" t="n"/>
      <c r="Q783" s="19" t="n"/>
      <c r="R783" s="19" t="n"/>
      <c r="S783" s="19" t="n"/>
      <c r="T783" s="19" t="n"/>
      <c r="U783" s="19" t="n"/>
      <c r="V783" s="19" t="n"/>
      <c r="W783" s="19" t="n"/>
      <c r="X783" s="19" t="n"/>
      <c r="Y783" s="19" t="n"/>
      <c r="Z783" s="19" t="n"/>
    </row>
    <row r="784" ht="13.5" customHeight="1" s="844">
      <c r="A784" s="19" t="n"/>
      <c r="B784" s="19" t="n"/>
      <c r="C784" s="23" t="n"/>
      <c r="D784" s="23" t="n"/>
      <c r="E784" s="302" t="n"/>
      <c r="F784" s="23" t="n"/>
      <c r="G784" s="23" t="n"/>
      <c r="H784" s="23" t="n"/>
      <c r="I784" s="23" t="n"/>
      <c r="J784" s="23" t="n"/>
      <c r="K784" s="23" t="n"/>
      <c r="L784" s="19" t="n"/>
      <c r="M784" s="19" t="n"/>
      <c r="N784" s="19" t="n"/>
      <c r="O784" s="19" t="n"/>
      <c r="P784" s="19" t="n"/>
      <c r="Q784" s="19" t="n"/>
      <c r="R784" s="19" t="n"/>
      <c r="S784" s="19" t="n"/>
      <c r="T784" s="19" t="n"/>
      <c r="U784" s="19" t="n"/>
      <c r="V784" s="19" t="n"/>
      <c r="W784" s="19" t="n"/>
      <c r="X784" s="19" t="n"/>
      <c r="Y784" s="19" t="n"/>
      <c r="Z784" s="19" t="n"/>
    </row>
    <row r="785" ht="13.5" customHeight="1" s="844">
      <c r="A785" s="19" t="n"/>
      <c r="B785" s="19" t="n"/>
      <c r="C785" s="23" t="n"/>
      <c r="D785" s="23" t="n"/>
      <c r="E785" s="302" t="n"/>
      <c r="F785" s="23" t="n"/>
      <c r="G785" s="23" t="n"/>
      <c r="H785" s="23" t="n"/>
      <c r="I785" s="23" t="n"/>
      <c r="J785" s="23" t="n"/>
      <c r="K785" s="23" t="n"/>
      <c r="L785" s="19" t="n"/>
      <c r="M785" s="19" t="n"/>
      <c r="N785" s="19" t="n"/>
      <c r="O785" s="19" t="n"/>
      <c r="P785" s="19" t="n"/>
      <c r="Q785" s="19" t="n"/>
      <c r="R785" s="19" t="n"/>
      <c r="S785" s="19" t="n"/>
      <c r="T785" s="19" t="n"/>
      <c r="U785" s="19" t="n"/>
      <c r="V785" s="19" t="n"/>
      <c r="W785" s="19" t="n"/>
      <c r="X785" s="19" t="n"/>
      <c r="Y785" s="19" t="n"/>
      <c r="Z785" s="19" t="n"/>
    </row>
    <row r="786" ht="13.5" customHeight="1" s="844">
      <c r="A786" s="19" t="n"/>
      <c r="B786" s="19" t="n"/>
      <c r="C786" s="23" t="n"/>
      <c r="D786" s="23" t="n"/>
      <c r="E786" s="302" t="n"/>
      <c r="F786" s="23" t="n"/>
      <c r="G786" s="23" t="n"/>
      <c r="H786" s="23" t="n"/>
      <c r="I786" s="23" t="n"/>
      <c r="J786" s="23" t="n"/>
      <c r="K786" s="23" t="n"/>
      <c r="L786" s="19" t="n"/>
      <c r="M786" s="19" t="n"/>
      <c r="N786" s="19" t="n"/>
      <c r="O786" s="19" t="n"/>
      <c r="P786" s="19" t="n"/>
      <c r="Q786" s="19" t="n"/>
      <c r="R786" s="19" t="n"/>
      <c r="S786" s="19" t="n"/>
      <c r="T786" s="19" t="n"/>
      <c r="U786" s="19" t="n"/>
      <c r="V786" s="19" t="n"/>
      <c r="W786" s="19" t="n"/>
      <c r="X786" s="19" t="n"/>
      <c r="Y786" s="19" t="n"/>
      <c r="Z786" s="19" t="n"/>
    </row>
    <row r="787" ht="13.5" customHeight="1" s="844">
      <c r="A787" s="19" t="n"/>
      <c r="B787" s="19" t="n"/>
      <c r="C787" s="23" t="n"/>
      <c r="D787" s="23" t="n"/>
      <c r="E787" s="302" t="n"/>
      <c r="F787" s="23" t="n"/>
      <c r="G787" s="23" t="n"/>
      <c r="H787" s="23" t="n"/>
      <c r="I787" s="23" t="n"/>
      <c r="J787" s="23" t="n"/>
      <c r="K787" s="23" t="n"/>
      <c r="L787" s="19" t="n"/>
      <c r="M787" s="19" t="n"/>
      <c r="N787" s="19" t="n"/>
      <c r="O787" s="19" t="n"/>
      <c r="P787" s="19" t="n"/>
      <c r="Q787" s="19" t="n"/>
      <c r="R787" s="19" t="n"/>
      <c r="S787" s="19" t="n"/>
      <c r="T787" s="19" t="n"/>
      <c r="U787" s="19" t="n"/>
      <c r="V787" s="19" t="n"/>
      <c r="W787" s="19" t="n"/>
      <c r="X787" s="19" t="n"/>
      <c r="Y787" s="19" t="n"/>
      <c r="Z787" s="19" t="n"/>
    </row>
    <row r="788" ht="13.5" customHeight="1" s="844">
      <c r="A788" s="19" t="n"/>
      <c r="B788" s="19" t="n"/>
      <c r="C788" s="23" t="n"/>
      <c r="D788" s="23" t="n"/>
      <c r="E788" s="302" t="n"/>
      <c r="F788" s="23" t="n"/>
      <c r="G788" s="23" t="n"/>
      <c r="H788" s="23" t="n"/>
      <c r="I788" s="23" t="n"/>
      <c r="J788" s="23" t="n"/>
      <c r="K788" s="23" t="n"/>
      <c r="L788" s="19" t="n"/>
      <c r="M788" s="19" t="n"/>
      <c r="N788" s="19" t="n"/>
      <c r="O788" s="19" t="n"/>
      <c r="P788" s="19" t="n"/>
      <c r="Q788" s="19" t="n"/>
      <c r="R788" s="19" t="n"/>
      <c r="S788" s="19" t="n"/>
      <c r="T788" s="19" t="n"/>
      <c r="U788" s="19" t="n"/>
      <c r="V788" s="19" t="n"/>
      <c r="W788" s="19" t="n"/>
      <c r="X788" s="19" t="n"/>
      <c r="Y788" s="19" t="n"/>
      <c r="Z788" s="19" t="n"/>
    </row>
    <row r="789" ht="13.5" customHeight="1" s="844">
      <c r="A789" s="19" t="n"/>
      <c r="B789" s="19" t="n"/>
      <c r="C789" s="23" t="n"/>
      <c r="D789" s="23" t="n"/>
      <c r="E789" s="302" t="n"/>
      <c r="F789" s="23" t="n"/>
      <c r="G789" s="23" t="n"/>
      <c r="H789" s="23" t="n"/>
      <c r="I789" s="23" t="n"/>
      <c r="J789" s="23" t="n"/>
      <c r="K789" s="23" t="n"/>
      <c r="L789" s="19" t="n"/>
      <c r="M789" s="19" t="n"/>
      <c r="N789" s="19" t="n"/>
      <c r="O789" s="19" t="n"/>
      <c r="P789" s="19" t="n"/>
      <c r="Q789" s="19" t="n"/>
      <c r="R789" s="19" t="n"/>
      <c r="S789" s="19" t="n"/>
      <c r="T789" s="19" t="n"/>
      <c r="U789" s="19" t="n"/>
      <c r="V789" s="19" t="n"/>
      <c r="W789" s="19" t="n"/>
      <c r="X789" s="19" t="n"/>
      <c r="Y789" s="19" t="n"/>
      <c r="Z789" s="19" t="n"/>
    </row>
    <row r="790" ht="13.5" customHeight="1" s="844">
      <c r="A790" s="19" t="n"/>
      <c r="B790" s="19" t="n"/>
      <c r="C790" s="23" t="n"/>
      <c r="D790" s="23" t="n"/>
      <c r="E790" s="302" t="n"/>
      <c r="F790" s="23" t="n"/>
      <c r="G790" s="23" t="n"/>
      <c r="H790" s="23" t="n"/>
      <c r="I790" s="23" t="n"/>
      <c r="J790" s="23" t="n"/>
      <c r="K790" s="23" t="n"/>
      <c r="L790" s="19" t="n"/>
      <c r="M790" s="19" t="n"/>
      <c r="N790" s="19" t="n"/>
      <c r="O790" s="19" t="n"/>
      <c r="P790" s="19" t="n"/>
      <c r="Q790" s="19" t="n"/>
      <c r="R790" s="19" t="n"/>
      <c r="S790" s="19" t="n"/>
      <c r="T790" s="19" t="n"/>
      <c r="U790" s="19" t="n"/>
      <c r="V790" s="19" t="n"/>
      <c r="W790" s="19" t="n"/>
      <c r="X790" s="19" t="n"/>
      <c r="Y790" s="19" t="n"/>
      <c r="Z790" s="19" t="n"/>
    </row>
    <row r="791" ht="13.5" customHeight="1" s="844">
      <c r="A791" s="19" t="n"/>
      <c r="B791" s="19" t="n"/>
      <c r="C791" s="23" t="n"/>
      <c r="D791" s="23" t="n"/>
      <c r="E791" s="302" t="n"/>
      <c r="F791" s="23" t="n"/>
      <c r="G791" s="23" t="n"/>
      <c r="H791" s="23" t="n"/>
      <c r="I791" s="23" t="n"/>
      <c r="J791" s="23" t="n"/>
      <c r="K791" s="23" t="n"/>
      <c r="L791" s="19" t="n"/>
      <c r="M791" s="19" t="n"/>
      <c r="N791" s="19" t="n"/>
      <c r="O791" s="19" t="n"/>
      <c r="P791" s="19" t="n"/>
      <c r="Q791" s="19" t="n"/>
      <c r="R791" s="19" t="n"/>
      <c r="S791" s="19" t="n"/>
      <c r="T791" s="19" t="n"/>
      <c r="U791" s="19" t="n"/>
      <c r="V791" s="19" t="n"/>
      <c r="W791" s="19" t="n"/>
      <c r="X791" s="19" t="n"/>
      <c r="Y791" s="19" t="n"/>
      <c r="Z791" s="19" t="n"/>
    </row>
    <row r="792" ht="13.5" customHeight="1" s="844">
      <c r="A792" s="19" t="n"/>
      <c r="B792" s="19" t="n"/>
      <c r="C792" s="23" t="n"/>
      <c r="D792" s="23" t="n"/>
      <c r="E792" s="302" t="n"/>
      <c r="F792" s="23" t="n"/>
      <c r="G792" s="23" t="n"/>
      <c r="H792" s="23" t="n"/>
      <c r="I792" s="23" t="n"/>
      <c r="J792" s="23" t="n"/>
      <c r="K792" s="23" t="n"/>
      <c r="L792" s="19" t="n"/>
      <c r="M792" s="19" t="n"/>
      <c r="N792" s="19" t="n"/>
      <c r="O792" s="19" t="n"/>
      <c r="P792" s="19" t="n"/>
      <c r="Q792" s="19" t="n"/>
      <c r="R792" s="19" t="n"/>
      <c r="S792" s="19" t="n"/>
      <c r="T792" s="19" t="n"/>
      <c r="U792" s="19" t="n"/>
      <c r="V792" s="19" t="n"/>
      <c r="W792" s="19" t="n"/>
      <c r="X792" s="19" t="n"/>
      <c r="Y792" s="19" t="n"/>
      <c r="Z792" s="19" t="n"/>
    </row>
    <row r="793" ht="13.5" customHeight="1" s="844">
      <c r="A793" s="19" t="n"/>
      <c r="B793" s="19" t="n"/>
      <c r="C793" s="23" t="n"/>
      <c r="D793" s="23" t="n"/>
      <c r="E793" s="302" t="n"/>
      <c r="F793" s="23" t="n"/>
      <c r="G793" s="23" t="n"/>
      <c r="H793" s="23" t="n"/>
      <c r="I793" s="23" t="n"/>
      <c r="J793" s="23" t="n"/>
      <c r="K793" s="23" t="n"/>
      <c r="L793" s="19" t="n"/>
      <c r="M793" s="19" t="n"/>
      <c r="N793" s="19" t="n"/>
      <c r="O793" s="19" t="n"/>
      <c r="P793" s="19" t="n"/>
      <c r="Q793" s="19" t="n"/>
      <c r="R793" s="19" t="n"/>
      <c r="S793" s="19" t="n"/>
      <c r="T793" s="19" t="n"/>
      <c r="U793" s="19" t="n"/>
      <c r="V793" s="19" t="n"/>
      <c r="W793" s="19" t="n"/>
      <c r="X793" s="19" t="n"/>
      <c r="Y793" s="19" t="n"/>
      <c r="Z793" s="19" t="n"/>
    </row>
    <row r="794" ht="13.5" customHeight="1" s="844">
      <c r="A794" s="19" t="n"/>
      <c r="B794" s="19" t="n"/>
      <c r="C794" s="23" t="n"/>
      <c r="D794" s="23" t="n"/>
      <c r="E794" s="302" t="n"/>
      <c r="F794" s="23" t="n"/>
      <c r="G794" s="23" t="n"/>
      <c r="H794" s="23" t="n"/>
      <c r="I794" s="23" t="n"/>
      <c r="J794" s="23" t="n"/>
      <c r="K794" s="23" t="n"/>
      <c r="L794" s="19" t="n"/>
      <c r="M794" s="19" t="n"/>
      <c r="N794" s="19" t="n"/>
      <c r="O794" s="19" t="n"/>
      <c r="P794" s="19" t="n"/>
      <c r="Q794" s="19" t="n"/>
      <c r="R794" s="19" t="n"/>
      <c r="S794" s="19" t="n"/>
      <c r="T794" s="19" t="n"/>
      <c r="U794" s="19" t="n"/>
      <c r="V794" s="19" t="n"/>
      <c r="W794" s="19" t="n"/>
      <c r="X794" s="19" t="n"/>
      <c r="Y794" s="19" t="n"/>
      <c r="Z794" s="19" t="n"/>
    </row>
    <row r="795" ht="13.5" customHeight="1" s="844">
      <c r="A795" s="19" t="n"/>
      <c r="B795" s="19" t="n"/>
      <c r="C795" s="23" t="n"/>
      <c r="D795" s="23" t="n"/>
      <c r="E795" s="302" t="n"/>
      <c r="F795" s="23" t="n"/>
      <c r="G795" s="23" t="n"/>
      <c r="H795" s="23" t="n"/>
      <c r="I795" s="23" t="n"/>
      <c r="J795" s="23" t="n"/>
      <c r="K795" s="23" t="n"/>
      <c r="L795" s="19" t="n"/>
      <c r="M795" s="19" t="n"/>
      <c r="N795" s="19" t="n"/>
      <c r="O795" s="19" t="n"/>
      <c r="P795" s="19" t="n"/>
      <c r="Q795" s="19" t="n"/>
      <c r="R795" s="19" t="n"/>
      <c r="S795" s="19" t="n"/>
      <c r="T795" s="19" t="n"/>
      <c r="U795" s="19" t="n"/>
      <c r="V795" s="19" t="n"/>
      <c r="W795" s="19" t="n"/>
      <c r="X795" s="19" t="n"/>
      <c r="Y795" s="19" t="n"/>
      <c r="Z795" s="19" t="n"/>
    </row>
    <row r="796" ht="13.5" customHeight="1" s="844">
      <c r="A796" s="19" t="n"/>
      <c r="B796" s="19" t="n"/>
      <c r="C796" s="23" t="n"/>
      <c r="D796" s="23" t="n"/>
      <c r="E796" s="302" t="n"/>
      <c r="F796" s="23" t="n"/>
      <c r="G796" s="23" t="n"/>
      <c r="H796" s="23" t="n"/>
      <c r="I796" s="23" t="n"/>
      <c r="J796" s="23" t="n"/>
      <c r="K796" s="23" t="n"/>
      <c r="L796" s="19" t="n"/>
      <c r="M796" s="19" t="n"/>
      <c r="N796" s="19" t="n"/>
      <c r="O796" s="19" t="n"/>
      <c r="P796" s="19" t="n"/>
      <c r="Q796" s="19" t="n"/>
      <c r="R796" s="19" t="n"/>
      <c r="S796" s="19" t="n"/>
      <c r="T796" s="19" t="n"/>
      <c r="U796" s="19" t="n"/>
      <c r="V796" s="19" t="n"/>
      <c r="W796" s="19" t="n"/>
      <c r="X796" s="19" t="n"/>
      <c r="Y796" s="19" t="n"/>
      <c r="Z796" s="19" t="n"/>
    </row>
    <row r="797" ht="13.5" customHeight="1" s="844">
      <c r="A797" s="19" t="n"/>
      <c r="B797" s="19" t="n"/>
      <c r="C797" s="23" t="n"/>
      <c r="D797" s="23" t="n"/>
      <c r="E797" s="302" t="n"/>
      <c r="F797" s="23" t="n"/>
      <c r="G797" s="23" t="n"/>
      <c r="H797" s="23" t="n"/>
      <c r="I797" s="23" t="n"/>
      <c r="J797" s="23" t="n"/>
      <c r="K797" s="23" t="n"/>
      <c r="L797" s="19" t="n"/>
      <c r="M797" s="19" t="n"/>
      <c r="N797" s="19" t="n"/>
      <c r="O797" s="19" t="n"/>
      <c r="P797" s="19" t="n"/>
      <c r="Q797" s="19" t="n"/>
      <c r="R797" s="19" t="n"/>
      <c r="S797" s="19" t="n"/>
      <c r="T797" s="19" t="n"/>
      <c r="U797" s="19" t="n"/>
      <c r="V797" s="19" t="n"/>
      <c r="W797" s="19" t="n"/>
      <c r="X797" s="19" t="n"/>
      <c r="Y797" s="19" t="n"/>
      <c r="Z797" s="19" t="n"/>
    </row>
    <row r="798" ht="13.5" customHeight="1" s="844">
      <c r="A798" s="19" t="n"/>
      <c r="B798" s="19" t="n"/>
      <c r="C798" s="23" t="n"/>
      <c r="D798" s="23" t="n"/>
      <c r="E798" s="302" t="n"/>
      <c r="F798" s="23" t="n"/>
      <c r="G798" s="23" t="n"/>
      <c r="H798" s="23" t="n"/>
      <c r="I798" s="23" t="n"/>
      <c r="J798" s="23" t="n"/>
      <c r="K798" s="23" t="n"/>
      <c r="L798" s="19" t="n"/>
      <c r="M798" s="19" t="n"/>
      <c r="N798" s="19" t="n"/>
      <c r="O798" s="19" t="n"/>
      <c r="P798" s="19" t="n"/>
      <c r="Q798" s="19" t="n"/>
      <c r="R798" s="19" t="n"/>
      <c r="S798" s="19" t="n"/>
      <c r="T798" s="19" t="n"/>
      <c r="U798" s="19" t="n"/>
      <c r="V798" s="19" t="n"/>
      <c r="W798" s="19" t="n"/>
      <c r="X798" s="19" t="n"/>
      <c r="Y798" s="19" t="n"/>
      <c r="Z798" s="19" t="n"/>
    </row>
    <row r="799" ht="13.5" customHeight="1" s="844">
      <c r="A799" s="19" t="n"/>
      <c r="B799" s="19" t="n"/>
      <c r="C799" s="23" t="n"/>
      <c r="D799" s="23" t="n"/>
      <c r="E799" s="302" t="n"/>
      <c r="F799" s="23" t="n"/>
      <c r="G799" s="23" t="n"/>
      <c r="H799" s="23" t="n"/>
      <c r="I799" s="23" t="n"/>
      <c r="J799" s="23" t="n"/>
      <c r="K799" s="23" t="n"/>
      <c r="L799" s="19" t="n"/>
      <c r="M799" s="19" t="n"/>
      <c r="N799" s="19" t="n"/>
      <c r="O799" s="19" t="n"/>
      <c r="P799" s="19" t="n"/>
      <c r="Q799" s="19" t="n"/>
      <c r="R799" s="19" t="n"/>
      <c r="S799" s="19" t="n"/>
      <c r="T799" s="19" t="n"/>
      <c r="U799" s="19" t="n"/>
      <c r="V799" s="19" t="n"/>
      <c r="W799" s="19" t="n"/>
      <c r="X799" s="19" t="n"/>
      <c r="Y799" s="19" t="n"/>
      <c r="Z799" s="19" t="n"/>
    </row>
    <row r="800" ht="13.5" customHeight="1" s="844">
      <c r="A800" s="19" t="n"/>
      <c r="B800" s="19" t="n"/>
      <c r="C800" s="23" t="n"/>
      <c r="D800" s="23" t="n"/>
      <c r="E800" s="302" t="n"/>
      <c r="F800" s="23" t="n"/>
      <c r="G800" s="23" t="n"/>
      <c r="H800" s="23" t="n"/>
      <c r="I800" s="23" t="n"/>
      <c r="J800" s="23" t="n"/>
      <c r="K800" s="23" t="n"/>
      <c r="L800" s="19" t="n"/>
      <c r="M800" s="19" t="n"/>
      <c r="N800" s="19" t="n"/>
      <c r="O800" s="19" t="n"/>
      <c r="P800" s="19" t="n"/>
      <c r="Q800" s="19" t="n"/>
      <c r="R800" s="19" t="n"/>
      <c r="S800" s="19" t="n"/>
      <c r="T800" s="19" t="n"/>
      <c r="U800" s="19" t="n"/>
      <c r="V800" s="19" t="n"/>
      <c r="W800" s="19" t="n"/>
      <c r="X800" s="19" t="n"/>
      <c r="Y800" s="19" t="n"/>
      <c r="Z800" s="19" t="n"/>
    </row>
    <row r="801" ht="13.5" customHeight="1" s="844">
      <c r="A801" s="19" t="n"/>
      <c r="B801" s="19" t="n"/>
      <c r="C801" s="23" t="n"/>
      <c r="D801" s="23" t="n"/>
      <c r="E801" s="302" t="n"/>
      <c r="F801" s="23" t="n"/>
      <c r="G801" s="23" t="n"/>
      <c r="H801" s="23" t="n"/>
      <c r="I801" s="23" t="n"/>
      <c r="J801" s="23" t="n"/>
      <c r="K801" s="23" t="n"/>
      <c r="L801" s="19" t="n"/>
      <c r="M801" s="19" t="n"/>
      <c r="N801" s="19" t="n"/>
      <c r="O801" s="19" t="n"/>
      <c r="P801" s="19" t="n"/>
      <c r="Q801" s="19" t="n"/>
      <c r="R801" s="19" t="n"/>
      <c r="S801" s="19" t="n"/>
      <c r="T801" s="19" t="n"/>
      <c r="U801" s="19" t="n"/>
      <c r="V801" s="19" t="n"/>
      <c r="W801" s="19" t="n"/>
      <c r="X801" s="19" t="n"/>
      <c r="Y801" s="19" t="n"/>
      <c r="Z801" s="19" t="n"/>
    </row>
    <row r="802" ht="13.5" customHeight="1" s="844">
      <c r="A802" s="19" t="n"/>
      <c r="B802" s="19" t="n"/>
      <c r="C802" s="23" t="n"/>
      <c r="D802" s="23" t="n"/>
      <c r="E802" s="302" t="n"/>
      <c r="F802" s="23" t="n"/>
      <c r="G802" s="23" t="n"/>
      <c r="H802" s="23" t="n"/>
      <c r="I802" s="23" t="n"/>
      <c r="J802" s="23" t="n"/>
      <c r="K802" s="23" t="n"/>
      <c r="L802" s="19" t="n"/>
      <c r="M802" s="19" t="n"/>
      <c r="N802" s="19" t="n"/>
      <c r="O802" s="19" t="n"/>
      <c r="P802" s="19" t="n"/>
      <c r="Q802" s="19" t="n"/>
      <c r="R802" s="19" t="n"/>
      <c r="S802" s="19" t="n"/>
      <c r="T802" s="19" t="n"/>
      <c r="U802" s="19" t="n"/>
      <c r="V802" s="19" t="n"/>
      <c r="W802" s="19" t="n"/>
      <c r="X802" s="19" t="n"/>
      <c r="Y802" s="19" t="n"/>
      <c r="Z802" s="19" t="n"/>
    </row>
    <row r="803" ht="13.5" customHeight="1" s="844">
      <c r="A803" s="19" t="n"/>
      <c r="B803" s="19" t="n"/>
      <c r="C803" s="23" t="n"/>
      <c r="D803" s="23" t="n"/>
      <c r="E803" s="302" t="n"/>
      <c r="F803" s="23" t="n"/>
      <c r="G803" s="23" t="n"/>
      <c r="H803" s="23" t="n"/>
      <c r="I803" s="23" t="n"/>
      <c r="J803" s="23" t="n"/>
      <c r="K803" s="23" t="n"/>
      <c r="L803" s="19" t="n"/>
      <c r="M803" s="19" t="n"/>
      <c r="N803" s="19" t="n"/>
      <c r="O803" s="19" t="n"/>
      <c r="P803" s="19" t="n"/>
      <c r="Q803" s="19" t="n"/>
      <c r="R803" s="19" t="n"/>
      <c r="S803" s="19" t="n"/>
      <c r="T803" s="19" t="n"/>
      <c r="U803" s="19" t="n"/>
      <c r="V803" s="19" t="n"/>
      <c r="W803" s="19" t="n"/>
      <c r="X803" s="19" t="n"/>
      <c r="Y803" s="19" t="n"/>
      <c r="Z803" s="19" t="n"/>
    </row>
    <row r="804" ht="13.5" customHeight="1" s="844">
      <c r="A804" s="19" t="n"/>
      <c r="B804" s="19" t="n"/>
      <c r="C804" s="23" t="n"/>
      <c r="D804" s="23" t="n"/>
      <c r="E804" s="302" t="n"/>
      <c r="F804" s="23" t="n"/>
      <c r="G804" s="23" t="n"/>
      <c r="H804" s="23" t="n"/>
      <c r="I804" s="23" t="n"/>
      <c r="J804" s="23" t="n"/>
      <c r="K804" s="23" t="n"/>
      <c r="L804" s="19" t="n"/>
      <c r="M804" s="19" t="n"/>
      <c r="N804" s="19" t="n"/>
      <c r="O804" s="19" t="n"/>
      <c r="P804" s="19" t="n"/>
      <c r="Q804" s="19" t="n"/>
      <c r="R804" s="19" t="n"/>
      <c r="S804" s="19" t="n"/>
      <c r="T804" s="19" t="n"/>
      <c r="U804" s="19" t="n"/>
      <c r="V804" s="19" t="n"/>
      <c r="W804" s="19" t="n"/>
      <c r="X804" s="19" t="n"/>
      <c r="Y804" s="19" t="n"/>
      <c r="Z804" s="19" t="n"/>
    </row>
    <row r="805" ht="13.5" customHeight="1" s="844">
      <c r="A805" s="19" t="n"/>
      <c r="B805" s="19" t="n"/>
      <c r="C805" s="23" t="n"/>
      <c r="D805" s="23" t="n"/>
      <c r="E805" s="302" t="n"/>
      <c r="F805" s="23" t="n"/>
      <c r="G805" s="23" t="n"/>
      <c r="H805" s="23" t="n"/>
      <c r="I805" s="23" t="n"/>
      <c r="J805" s="23" t="n"/>
      <c r="K805" s="23" t="n"/>
      <c r="L805" s="19" t="n"/>
      <c r="M805" s="19" t="n"/>
      <c r="N805" s="19" t="n"/>
      <c r="O805" s="19" t="n"/>
      <c r="P805" s="19" t="n"/>
      <c r="Q805" s="19" t="n"/>
      <c r="R805" s="19" t="n"/>
      <c r="S805" s="19" t="n"/>
      <c r="T805" s="19" t="n"/>
      <c r="U805" s="19" t="n"/>
      <c r="V805" s="19" t="n"/>
      <c r="W805" s="19" t="n"/>
      <c r="X805" s="19" t="n"/>
      <c r="Y805" s="19" t="n"/>
      <c r="Z805" s="19" t="n"/>
    </row>
    <row r="806" ht="13.5" customHeight="1" s="844">
      <c r="A806" s="19" t="n"/>
      <c r="B806" s="19" t="n"/>
      <c r="C806" s="23" t="n"/>
      <c r="D806" s="23" t="n"/>
      <c r="E806" s="302" t="n"/>
      <c r="F806" s="23" t="n"/>
      <c r="G806" s="23" t="n"/>
      <c r="H806" s="23" t="n"/>
      <c r="I806" s="23" t="n"/>
      <c r="J806" s="23" t="n"/>
      <c r="K806" s="23" t="n"/>
      <c r="L806" s="19" t="n"/>
      <c r="M806" s="19" t="n"/>
      <c r="N806" s="19" t="n"/>
      <c r="O806" s="19" t="n"/>
      <c r="P806" s="19" t="n"/>
      <c r="Q806" s="19" t="n"/>
      <c r="R806" s="19" t="n"/>
      <c r="S806" s="19" t="n"/>
      <c r="T806" s="19" t="n"/>
      <c r="U806" s="19" t="n"/>
      <c r="V806" s="19" t="n"/>
      <c r="W806" s="19" t="n"/>
      <c r="X806" s="19" t="n"/>
      <c r="Y806" s="19" t="n"/>
      <c r="Z806" s="19" t="n"/>
    </row>
    <row r="807" ht="13.5" customHeight="1" s="844">
      <c r="A807" s="19" t="n"/>
      <c r="B807" s="19" t="n"/>
      <c r="C807" s="23" t="n"/>
      <c r="D807" s="23" t="n"/>
      <c r="E807" s="302" t="n"/>
      <c r="F807" s="23" t="n"/>
      <c r="G807" s="23" t="n"/>
      <c r="H807" s="23" t="n"/>
      <c r="I807" s="23" t="n"/>
      <c r="J807" s="23" t="n"/>
      <c r="K807" s="23" t="n"/>
      <c r="L807" s="19" t="n"/>
      <c r="M807" s="19" t="n"/>
      <c r="N807" s="19" t="n"/>
      <c r="O807" s="19" t="n"/>
      <c r="P807" s="19" t="n"/>
      <c r="Q807" s="19" t="n"/>
      <c r="R807" s="19" t="n"/>
      <c r="S807" s="19" t="n"/>
      <c r="T807" s="19" t="n"/>
      <c r="U807" s="19" t="n"/>
      <c r="V807" s="19" t="n"/>
      <c r="W807" s="19" t="n"/>
      <c r="X807" s="19" t="n"/>
      <c r="Y807" s="19" t="n"/>
      <c r="Z807" s="19" t="n"/>
    </row>
    <row r="808" ht="13.5" customHeight="1" s="844">
      <c r="A808" s="19" t="n"/>
      <c r="B808" s="19" t="n"/>
      <c r="C808" s="23" t="n"/>
      <c r="D808" s="23" t="n"/>
      <c r="E808" s="302" t="n"/>
      <c r="F808" s="23" t="n"/>
      <c r="G808" s="23" t="n"/>
      <c r="H808" s="23" t="n"/>
      <c r="I808" s="23" t="n"/>
      <c r="J808" s="23" t="n"/>
      <c r="K808" s="23" t="n"/>
      <c r="L808" s="19" t="n"/>
      <c r="M808" s="19" t="n"/>
      <c r="N808" s="19" t="n"/>
      <c r="O808" s="19" t="n"/>
      <c r="P808" s="19" t="n"/>
      <c r="Q808" s="19" t="n"/>
      <c r="R808" s="19" t="n"/>
      <c r="S808" s="19" t="n"/>
      <c r="T808" s="19" t="n"/>
      <c r="U808" s="19" t="n"/>
      <c r="V808" s="19" t="n"/>
      <c r="W808" s="19" t="n"/>
      <c r="X808" s="19" t="n"/>
      <c r="Y808" s="19" t="n"/>
      <c r="Z808" s="19" t="n"/>
    </row>
    <row r="809" ht="13.5" customHeight="1" s="844">
      <c r="A809" s="19" t="n"/>
      <c r="B809" s="19" t="n"/>
      <c r="C809" s="23" t="n"/>
      <c r="D809" s="23" t="n"/>
      <c r="E809" s="302" t="n"/>
      <c r="F809" s="23" t="n"/>
      <c r="G809" s="23" t="n"/>
      <c r="H809" s="23" t="n"/>
      <c r="I809" s="23" t="n"/>
      <c r="J809" s="23" t="n"/>
      <c r="K809" s="23" t="n"/>
      <c r="L809" s="19" t="n"/>
      <c r="M809" s="19" t="n"/>
      <c r="N809" s="19" t="n"/>
      <c r="O809" s="19" t="n"/>
      <c r="P809" s="19" t="n"/>
      <c r="Q809" s="19" t="n"/>
      <c r="R809" s="19" t="n"/>
      <c r="S809" s="19" t="n"/>
      <c r="T809" s="19" t="n"/>
      <c r="U809" s="19" t="n"/>
      <c r="V809" s="19" t="n"/>
      <c r="W809" s="19" t="n"/>
      <c r="X809" s="19" t="n"/>
      <c r="Y809" s="19" t="n"/>
      <c r="Z809" s="19" t="n"/>
    </row>
    <row r="810" ht="13.5" customHeight="1" s="844">
      <c r="A810" s="19" t="n"/>
      <c r="B810" s="19" t="n"/>
      <c r="C810" s="23" t="n"/>
      <c r="D810" s="23" t="n"/>
      <c r="E810" s="302" t="n"/>
      <c r="F810" s="23" t="n"/>
      <c r="G810" s="23" t="n"/>
      <c r="H810" s="23" t="n"/>
      <c r="I810" s="23" t="n"/>
      <c r="J810" s="23" t="n"/>
      <c r="K810" s="23" t="n"/>
      <c r="L810" s="19" t="n"/>
      <c r="M810" s="19" t="n"/>
      <c r="N810" s="19" t="n"/>
      <c r="O810" s="19" t="n"/>
      <c r="P810" s="19" t="n"/>
      <c r="Q810" s="19" t="n"/>
      <c r="R810" s="19" t="n"/>
      <c r="S810" s="19" t="n"/>
      <c r="T810" s="19" t="n"/>
      <c r="U810" s="19" t="n"/>
      <c r="V810" s="19" t="n"/>
      <c r="W810" s="19" t="n"/>
      <c r="X810" s="19" t="n"/>
      <c r="Y810" s="19" t="n"/>
      <c r="Z810" s="19" t="n"/>
    </row>
    <row r="811" ht="13.5" customHeight="1" s="844">
      <c r="A811" s="19" t="n"/>
      <c r="B811" s="19" t="n"/>
      <c r="C811" s="23" t="n"/>
      <c r="D811" s="23" t="n"/>
      <c r="E811" s="302" t="n"/>
      <c r="F811" s="23" t="n"/>
      <c r="G811" s="23" t="n"/>
      <c r="H811" s="23" t="n"/>
      <c r="I811" s="23" t="n"/>
      <c r="J811" s="23" t="n"/>
      <c r="K811" s="23" t="n"/>
      <c r="L811" s="19" t="n"/>
      <c r="M811" s="19" t="n"/>
      <c r="N811" s="19" t="n"/>
      <c r="O811" s="19" t="n"/>
      <c r="P811" s="19" t="n"/>
      <c r="Q811" s="19" t="n"/>
      <c r="R811" s="19" t="n"/>
      <c r="S811" s="19" t="n"/>
      <c r="T811" s="19" t="n"/>
      <c r="U811" s="19" t="n"/>
      <c r="V811" s="19" t="n"/>
      <c r="W811" s="19" t="n"/>
      <c r="X811" s="19" t="n"/>
      <c r="Y811" s="19" t="n"/>
      <c r="Z811" s="19" t="n"/>
    </row>
    <row r="812" ht="13.5" customHeight="1" s="844">
      <c r="A812" s="19" t="n"/>
      <c r="B812" s="19" t="n"/>
      <c r="C812" s="23" t="n"/>
      <c r="D812" s="23" t="n"/>
      <c r="E812" s="302" t="n"/>
      <c r="F812" s="23" t="n"/>
      <c r="G812" s="23" t="n"/>
      <c r="H812" s="23" t="n"/>
      <c r="I812" s="23" t="n"/>
      <c r="J812" s="23" t="n"/>
      <c r="K812" s="23" t="n"/>
      <c r="L812" s="19" t="n"/>
      <c r="M812" s="19" t="n"/>
      <c r="N812" s="19" t="n"/>
      <c r="O812" s="19" t="n"/>
      <c r="P812" s="19" t="n"/>
      <c r="Q812" s="19" t="n"/>
      <c r="R812" s="19" t="n"/>
      <c r="S812" s="19" t="n"/>
      <c r="T812" s="19" t="n"/>
      <c r="U812" s="19" t="n"/>
      <c r="V812" s="19" t="n"/>
      <c r="W812" s="19" t="n"/>
      <c r="X812" s="19" t="n"/>
      <c r="Y812" s="19" t="n"/>
      <c r="Z812" s="19" t="n"/>
    </row>
    <row r="813" ht="13.5" customHeight="1" s="844">
      <c r="A813" s="19" t="n"/>
      <c r="B813" s="19" t="n"/>
      <c r="C813" s="23" t="n"/>
      <c r="D813" s="23" t="n"/>
      <c r="E813" s="302" t="n"/>
      <c r="F813" s="23" t="n"/>
      <c r="G813" s="23" t="n"/>
      <c r="H813" s="23" t="n"/>
      <c r="I813" s="23" t="n"/>
      <c r="J813" s="23" t="n"/>
      <c r="K813" s="23" t="n"/>
      <c r="L813" s="19" t="n"/>
      <c r="M813" s="19" t="n"/>
      <c r="N813" s="19" t="n"/>
      <c r="O813" s="19" t="n"/>
      <c r="P813" s="19" t="n"/>
      <c r="Q813" s="19" t="n"/>
      <c r="R813" s="19" t="n"/>
      <c r="S813" s="19" t="n"/>
      <c r="T813" s="19" t="n"/>
      <c r="U813" s="19" t="n"/>
      <c r="V813" s="19" t="n"/>
      <c r="W813" s="19" t="n"/>
      <c r="X813" s="19" t="n"/>
      <c r="Y813" s="19" t="n"/>
      <c r="Z813" s="19" t="n"/>
    </row>
    <row r="814" ht="13.5" customHeight="1" s="844">
      <c r="A814" s="19" t="n"/>
      <c r="B814" s="19" t="n"/>
      <c r="C814" s="23" t="n"/>
      <c r="D814" s="23" t="n"/>
      <c r="E814" s="302" t="n"/>
      <c r="F814" s="23" t="n"/>
      <c r="G814" s="23" t="n"/>
      <c r="H814" s="23" t="n"/>
      <c r="I814" s="23" t="n"/>
      <c r="J814" s="23" t="n"/>
      <c r="K814" s="23" t="n"/>
      <c r="L814" s="19" t="n"/>
      <c r="M814" s="19" t="n"/>
      <c r="N814" s="19" t="n"/>
      <c r="O814" s="19" t="n"/>
      <c r="P814" s="19" t="n"/>
      <c r="Q814" s="19" t="n"/>
      <c r="R814" s="19" t="n"/>
      <c r="S814" s="19" t="n"/>
      <c r="T814" s="19" t="n"/>
      <c r="U814" s="19" t="n"/>
      <c r="V814" s="19" t="n"/>
      <c r="W814" s="19" t="n"/>
      <c r="X814" s="19" t="n"/>
      <c r="Y814" s="19" t="n"/>
      <c r="Z814" s="19" t="n"/>
    </row>
    <row r="815" ht="13.5" customHeight="1" s="844">
      <c r="A815" s="19" t="n"/>
      <c r="B815" s="19" t="n"/>
      <c r="C815" s="23" t="n"/>
      <c r="D815" s="23" t="n"/>
      <c r="E815" s="302" t="n"/>
      <c r="F815" s="23" t="n"/>
      <c r="G815" s="23" t="n"/>
      <c r="H815" s="23" t="n"/>
      <c r="I815" s="23" t="n"/>
      <c r="J815" s="23" t="n"/>
      <c r="K815" s="23" t="n"/>
      <c r="L815" s="19" t="n"/>
      <c r="M815" s="19" t="n"/>
      <c r="N815" s="19" t="n"/>
      <c r="O815" s="19" t="n"/>
      <c r="P815" s="19" t="n"/>
      <c r="Q815" s="19" t="n"/>
      <c r="R815" s="19" t="n"/>
      <c r="S815" s="19" t="n"/>
      <c r="T815" s="19" t="n"/>
      <c r="U815" s="19" t="n"/>
      <c r="V815" s="19" t="n"/>
      <c r="W815" s="19" t="n"/>
      <c r="X815" s="19" t="n"/>
      <c r="Y815" s="19" t="n"/>
      <c r="Z815" s="19" t="n"/>
    </row>
    <row r="816" ht="13.5" customHeight="1" s="844">
      <c r="A816" s="19" t="n"/>
      <c r="B816" s="19" t="n"/>
      <c r="C816" s="23" t="n"/>
      <c r="D816" s="23" t="n"/>
      <c r="E816" s="302" t="n"/>
      <c r="F816" s="23" t="n"/>
      <c r="G816" s="23" t="n"/>
      <c r="H816" s="23" t="n"/>
      <c r="I816" s="23" t="n"/>
      <c r="J816" s="23" t="n"/>
      <c r="K816" s="23" t="n"/>
      <c r="L816" s="19" t="n"/>
      <c r="M816" s="19" t="n"/>
      <c r="N816" s="19" t="n"/>
      <c r="O816" s="19" t="n"/>
      <c r="P816" s="19" t="n"/>
      <c r="Q816" s="19" t="n"/>
      <c r="R816" s="19" t="n"/>
      <c r="S816" s="19" t="n"/>
      <c r="T816" s="19" t="n"/>
      <c r="U816" s="19" t="n"/>
      <c r="V816" s="19" t="n"/>
      <c r="W816" s="19" t="n"/>
      <c r="X816" s="19" t="n"/>
      <c r="Y816" s="19" t="n"/>
      <c r="Z816" s="19" t="n"/>
    </row>
    <row r="817" ht="13.5" customHeight="1" s="844">
      <c r="A817" s="19" t="n"/>
      <c r="B817" s="19" t="n"/>
      <c r="C817" s="23" t="n"/>
      <c r="D817" s="23" t="n"/>
      <c r="E817" s="302" t="n"/>
      <c r="F817" s="23" t="n"/>
      <c r="G817" s="23" t="n"/>
      <c r="H817" s="23" t="n"/>
      <c r="I817" s="23" t="n"/>
      <c r="J817" s="23" t="n"/>
      <c r="K817" s="23" t="n"/>
      <c r="L817" s="19" t="n"/>
      <c r="M817" s="19" t="n"/>
      <c r="N817" s="19" t="n"/>
      <c r="O817" s="19" t="n"/>
      <c r="P817" s="19" t="n"/>
      <c r="Q817" s="19" t="n"/>
      <c r="R817" s="19" t="n"/>
      <c r="S817" s="19" t="n"/>
      <c r="T817" s="19" t="n"/>
      <c r="U817" s="19" t="n"/>
      <c r="V817" s="19" t="n"/>
      <c r="W817" s="19" t="n"/>
      <c r="X817" s="19" t="n"/>
      <c r="Y817" s="19" t="n"/>
      <c r="Z817" s="19" t="n"/>
    </row>
    <row r="818" ht="13.5" customHeight="1" s="844">
      <c r="A818" s="19" t="n"/>
      <c r="B818" s="19" t="n"/>
      <c r="C818" s="23" t="n"/>
      <c r="D818" s="23" t="n"/>
      <c r="E818" s="302" t="n"/>
      <c r="F818" s="23" t="n"/>
      <c r="G818" s="23" t="n"/>
      <c r="H818" s="23" t="n"/>
      <c r="I818" s="23" t="n"/>
      <c r="J818" s="23" t="n"/>
      <c r="K818" s="23" t="n"/>
      <c r="L818" s="19" t="n"/>
      <c r="M818" s="19" t="n"/>
      <c r="N818" s="19" t="n"/>
      <c r="O818" s="19" t="n"/>
      <c r="P818" s="19" t="n"/>
      <c r="Q818" s="19" t="n"/>
      <c r="R818" s="19" t="n"/>
      <c r="S818" s="19" t="n"/>
      <c r="T818" s="19" t="n"/>
      <c r="U818" s="19" t="n"/>
      <c r="V818" s="19" t="n"/>
      <c r="W818" s="19" t="n"/>
      <c r="X818" s="19" t="n"/>
      <c r="Y818" s="19" t="n"/>
      <c r="Z818" s="19" t="n"/>
    </row>
    <row r="819" ht="13.5" customHeight="1" s="844">
      <c r="A819" s="19" t="n"/>
      <c r="B819" s="19" t="n"/>
      <c r="C819" s="23" t="n"/>
      <c r="D819" s="23" t="n"/>
      <c r="E819" s="302" t="n"/>
      <c r="F819" s="23" t="n"/>
      <c r="G819" s="23" t="n"/>
      <c r="H819" s="23" t="n"/>
      <c r="I819" s="23" t="n"/>
      <c r="J819" s="23" t="n"/>
      <c r="K819" s="23" t="n"/>
      <c r="L819" s="19" t="n"/>
      <c r="M819" s="19" t="n"/>
      <c r="N819" s="19" t="n"/>
      <c r="O819" s="19" t="n"/>
      <c r="P819" s="19" t="n"/>
      <c r="Q819" s="19" t="n"/>
      <c r="R819" s="19" t="n"/>
      <c r="S819" s="19" t="n"/>
      <c r="T819" s="19" t="n"/>
      <c r="U819" s="19" t="n"/>
      <c r="V819" s="19" t="n"/>
      <c r="W819" s="19" t="n"/>
      <c r="X819" s="19" t="n"/>
      <c r="Y819" s="19" t="n"/>
      <c r="Z819" s="19" t="n"/>
    </row>
    <row r="820" ht="13.5" customHeight="1" s="844">
      <c r="A820" s="19" t="n"/>
      <c r="B820" s="19" t="n"/>
      <c r="C820" s="23" t="n"/>
      <c r="D820" s="23" t="n"/>
      <c r="E820" s="302" t="n"/>
      <c r="F820" s="23" t="n"/>
      <c r="G820" s="23" t="n"/>
      <c r="H820" s="23" t="n"/>
      <c r="I820" s="23" t="n"/>
      <c r="J820" s="23" t="n"/>
      <c r="K820" s="23" t="n"/>
      <c r="L820" s="19" t="n"/>
      <c r="M820" s="19" t="n"/>
      <c r="N820" s="19" t="n"/>
      <c r="O820" s="19" t="n"/>
      <c r="P820" s="19" t="n"/>
      <c r="Q820" s="19" t="n"/>
      <c r="R820" s="19" t="n"/>
      <c r="S820" s="19" t="n"/>
      <c r="T820" s="19" t="n"/>
      <c r="U820" s="19" t="n"/>
      <c r="V820" s="19" t="n"/>
      <c r="W820" s="19" t="n"/>
      <c r="X820" s="19" t="n"/>
      <c r="Y820" s="19" t="n"/>
      <c r="Z820" s="19" t="n"/>
    </row>
    <row r="821" ht="13.5" customHeight="1" s="844">
      <c r="A821" s="19" t="n"/>
      <c r="B821" s="19" t="n"/>
      <c r="C821" s="23" t="n"/>
      <c r="D821" s="23" t="n"/>
      <c r="E821" s="302" t="n"/>
      <c r="F821" s="23" t="n"/>
      <c r="G821" s="23" t="n"/>
      <c r="H821" s="23" t="n"/>
      <c r="I821" s="23" t="n"/>
      <c r="J821" s="23" t="n"/>
      <c r="K821" s="23" t="n"/>
      <c r="L821" s="19" t="n"/>
      <c r="M821" s="19" t="n"/>
      <c r="N821" s="19" t="n"/>
      <c r="O821" s="19" t="n"/>
      <c r="P821" s="19" t="n"/>
      <c r="Q821" s="19" t="n"/>
      <c r="R821" s="19" t="n"/>
      <c r="S821" s="19" t="n"/>
      <c r="T821" s="19" t="n"/>
      <c r="U821" s="19" t="n"/>
      <c r="V821" s="19" t="n"/>
      <c r="W821" s="19" t="n"/>
      <c r="X821" s="19" t="n"/>
      <c r="Y821" s="19" t="n"/>
      <c r="Z821" s="19" t="n"/>
    </row>
    <row r="822" ht="13.5" customHeight="1" s="844">
      <c r="A822" s="19" t="n"/>
      <c r="B822" s="19" t="n"/>
      <c r="C822" s="23" t="n"/>
      <c r="D822" s="23" t="n"/>
      <c r="E822" s="302" t="n"/>
      <c r="F822" s="23" t="n"/>
      <c r="G822" s="23" t="n"/>
      <c r="H822" s="23" t="n"/>
      <c r="I822" s="23" t="n"/>
      <c r="J822" s="23" t="n"/>
      <c r="K822" s="23" t="n"/>
      <c r="L822" s="19" t="n"/>
      <c r="M822" s="19" t="n"/>
      <c r="N822" s="19" t="n"/>
      <c r="O822" s="19" t="n"/>
      <c r="P822" s="19" t="n"/>
      <c r="Q822" s="19" t="n"/>
      <c r="R822" s="19" t="n"/>
      <c r="S822" s="19" t="n"/>
      <c r="T822" s="19" t="n"/>
      <c r="U822" s="19" t="n"/>
      <c r="V822" s="19" t="n"/>
      <c r="W822" s="19" t="n"/>
      <c r="X822" s="19" t="n"/>
      <c r="Y822" s="19" t="n"/>
      <c r="Z822" s="19" t="n"/>
    </row>
    <row r="823" ht="13.5" customHeight="1" s="844">
      <c r="A823" s="19" t="n"/>
      <c r="B823" s="19" t="n"/>
      <c r="C823" s="23" t="n"/>
      <c r="D823" s="23" t="n"/>
      <c r="E823" s="302" t="n"/>
      <c r="F823" s="23" t="n"/>
      <c r="G823" s="23" t="n"/>
      <c r="H823" s="23" t="n"/>
      <c r="I823" s="23" t="n"/>
      <c r="J823" s="23" t="n"/>
      <c r="K823" s="23" t="n"/>
      <c r="L823" s="19" t="n"/>
      <c r="M823" s="19" t="n"/>
      <c r="N823" s="19" t="n"/>
      <c r="O823" s="19" t="n"/>
      <c r="P823" s="19" t="n"/>
      <c r="Q823" s="19" t="n"/>
      <c r="R823" s="19" t="n"/>
      <c r="S823" s="19" t="n"/>
      <c r="T823" s="19" t="n"/>
      <c r="U823" s="19" t="n"/>
      <c r="V823" s="19" t="n"/>
      <c r="W823" s="19" t="n"/>
      <c r="X823" s="19" t="n"/>
      <c r="Y823" s="19" t="n"/>
      <c r="Z823" s="19" t="n"/>
    </row>
    <row r="824" ht="13.5" customHeight="1" s="844">
      <c r="A824" s="19" t="n"/>
      <c r="B824" s="19" t="n"/>
      <c r="C824" s="23" t="n"/>
      <c r="D824" s="23" t="n"/>
      <c r="E824" s="302" t="n"/>
      <c r="F824" s="23" t="n"/>
      <c r="G824" s="23" t="n"/>
      <c r="H824" s="23" t="n"/>
      <c r="I824" s="23" t="n"/>
      <c r="J824" s="23" t="n"/>
      <c r="K824" s="23" t="n"/>
      <c r="L824" s="19" t="n"/>
      <c r="M824" s="19" t="n"/>
      <c r="N824" s="19" t="n"/>
      <c r="O824" s="19" t="n"/>
      <c r="P824" s="19" t="n"/>
      <c r="Q824" s="19" t="n"/>
      <c r="R824" s="19" t="n"/>
      <c r="S824" s="19" t="n"/>
      <c r="T824" s="19" t="n"/>
      <c r="U824" s="19" t="n"/>
      <c r="V824" s="19" t="n"/>
      <c r="W824" s="19" t="n"/>
      <c r="X824" s="19" t="n"/>
      <c r="Y824" s="19" t="n"/>
      <c r="Z824" s="19" t="n"/>
    </row>
    <row r="825" ht="13.5" customHeight="1" s="844">
      <c r="A825" s="19" t="n"/>
      <c r="B825" s="19" t="n"/>
      <c r="C825" s="23" t="n"/>
      <c r="D825" s="23" t="n"/>
      <c r="E825" s="302" t="n"/>
      <c r="F825" s="23" t="n"/>
      <c r="G825" s="23" t="n"/>
      <c r="H825" s="23" t="n"/>
      <c r="I825" s="23" t="n"/>
      <c r="J825" s="23" t="n"/>
      <c r="K825" s="23" t="n"/>
      <c r="L825" s="19" t="n"/>
      <c r="M825" s="19" t="n"/>
      <c r="N825" s="19" t="n"/>
      <c r="O825" s="19" t="n"/>
      <c r="P825" s="19" t="n"/>
      <c r="Q825" s="19" t="n"/>
      <c r="R825" s="19" t="n"/>
      <c r="S825" s="19" t="n"/>
      <c r="T825" s="19" t="n"/>
      <c r="U825" s="19" t="n"/>
      <c r="V825" s="19" t="n"/>
      <c r="W825" s="19" t="n"/>
      <c r="X825" s="19" t="n"/>
      <c r="Y825" s="19" t="n"/>
      <c r="Z825" s="19" t="n"/>
    </row>
    <row r="826" ht="13.5" customHeight="1" s="844">
      <c r="A826" s="19" t="n"/>
      <c r="B826" s="19" t="n"/>
      <c r="C826" s="23" t="n"/>
      <c r="D826" s="23" t="n"/>
      <c r="E826" s="302" t="n"/>
      <c r="F826" s="23" t="n"/>
      <c r="G826" s="23" t="n"/>
      <c r="H826" s="23" t="n"/>
      <c r="I826" s="23" t="n"/>
      <c r="J826" s="23" t="n"/>
      <c r="K826" s="23" t="n"/>
      <c r="L826" s="19" t="n"/>
      <c r="M826" s="19" t="n"/>
      <c r="N826" s="19" t="n"/>
      <c r="O826" s="19" t="n"/>
      <c r="P826" s="19" t="n"/>
      <c r="Q826" s="19" t="n"/>
      <c r="R826" s="19" t="n"/>
      <c r="S826" s="19" t="n"/>
      <c r="T826" s="19" t="n"/>
      <c r="U826" s="19" t="n"/>
      <c r="V826" s="19" t="n"/>
      <c r="W826" s="19" t="n"/>
      <c r="X826" s="19" t="n"/>
      <c r="Y826" s="19" t="n"/>
      <c r="Z826" s="19" t="n"/>
    </row>
    <row r="827" ht="13.5" customHeight="1" s="844">
      <c r="A827" s="19" t="n"/>
      <c r="B827" s="19" t="n"/>
      <c r="C827" s="23" t="n"/>
      <c r="D827" s="23" t="n"/>
      <c r="E827" s="302" t="n"/>
      <c r="F827" s="23" t="n"/>
      <c r="G827" s="23" t="n"/>
      <c r="H827" s="23" t="n"/>
      <c r="I827" s="23" t="n"/>
      <c r="J827" s="23" t="n"/>
      <c r="K827" s="23" t="n"/>
      <c r="L827" s="19" t="n"/>
      <c r="M827" s="19" t="n"/>
      <c r="N827" s="19" t="n"/>
      <c r="O827" s="19" t="n"/>
      <c r="P827" s="19" t="n"/>
      <c r="Q827" s="19" t="n"/>
      <c r="R827" s="19" t="n"/>
      <c r="S827" s="19" t="n"/>
      <c r="T827" s="19" t="n"/>
      <c r="U827" s="19" t="n"/>
      <c r="V827" s="19" t="n"/>
      <c r="W827" s="19" t="n"/>
      <c r="X827" s="19" t="n"/>
      <c r="Y827" s="19" t="n"/>
      <c r="Z827" s="19" t="n"/>
    </row>
    <row r="828" ht="13.5" customHeight="1" s="844">
      <c r="A828" s="19" t="n"/>
      <c r="B828" s="19" t="n"/>
      <c r="C828" s="23" t="n"/>
      <c r="D828" s="23" t="n"/>
      <c r="E828" s="302" t="n"/>
      <c r="F828" s="23" t="n"/>
      <c r="G828" s="23" t="n"/>
      <c r="H828" s="23" t="n"/>
      <c r="I828" s="23" t="n"/>
      <c r="J828" s="23" t="n"/>
      <c r="K828" s="23" t="n"/>
      <c r="L828" s="19" t="n"/>
      <c r="M828" s="19" t="n"/>
      <c r="N828" s="19" t="n"/>
      <c r="O828" s="19" t="n"/>
      <c r="P828" s="19" t="n"/>
      <c r="Q828" s="19" t="n"/>
      <c r="R828" s="19" t="n"/>
      <c r="S828" s="19" t="n"/>
      <c r="T828" s="19" t="n"/>
      <c r="U828" s="19" t="n"/>
      <c r="V828" s="19" t="n"/>
      <c r="W828" s="19" t="n"/>
      <c r="X828" s="19" t="n"/>
      <c r="Y828" s="19" t="n"/>
      <c r="Z828" s="19" t="n"/>
    </row>
    <row r="829" ht="13.5" customHeight="1" s="844">
      <c r="A829" s="19" t="n"/>
      <c r="B829" s="19" t="n"/>
      <c r="C829" s="23" t="n"/>
      <c r="D829" s="23" t="n"/>
      <c r="E829" s="302" t="n"/>
      <c r="F829" s="23" t="n"/>
      <c r="G829" s="23" t="n"/>
      <c r="H829" s="23" t="n"/>
      <c r="I829" s="23" t="n"/>
      <c r="J829" s="23" t="n"/>
      <c r="K829" s="23" t="n"/>
      <c r="L829" s="19" t="n"/>
      <c r="M829" s="19" t="n"/>
      <c r="N829" s="19" t="n"/>
      <c r="O829" s="19" t="n"/>
      <c r="P829" s="19" t="n"/>
      <c r="Q829" s="19" t="n"/>
      <c r="R829" s="19" t="n"/>
      <c r="S829" s="19" t="n"/>
      <c r="T829" s="19" t="n"/>
      <c r="U829" s="19" t="n"/>
      <c r="V829" s="19" t="n"/>
      <c r="W829" s="19" t="n"/>
      <c r="X829" s="19" t="n"/>
      <c r="Y829" s="19" t="n"/>
      <c r="Z829" s="19" t="n"/>
    </row>
    <row r="830" ht="13.5" customHeight="1" s="844">
      <c r="A830" s="19" t="n"/>
      <c r="B830" s="19" t="n"/>
      <c r="C830" s="23" t="n"/>
      <c r="D830" s="23" t="n"/>
      <c r="E830" s="302" t="n"/>
      <c r="F830" s="23" t="n"/>
      <c r="G830" s="23" t="n"/>
      <c r="H830" s="23" t="n"/>
      <c r="I830" s="23" t="n"/>
      <c r="J830" s="23" t="n"/>
      <c r="K830" s="23" t="n"/>
      <c r="L830" s="19" t="n"/>
      <c r="M830" s="19" t="n"/>
      <c r="N830" s="19" t="n"/>
      <c r="O830" s="19" t="n"/>
      <c r="P830" s="19" t="n"/>
      <c r="Q830" s="19" t="n"/>
      <c r="R830" s="19" t="n"/>
      <c r="S830" s="19" t="n"/>
      <c r="T830" s="19" t="n"/>
      <c r="U830" s="19" t="n"/>
      <c r="V830" s="19" t="n"/>
      <c r="W830" s="19" t="n"/>
      <c r="X830" s="19" t="n"/>
      <c r="Y830" s="19" t="n"/>
      <c r="Z830" s="19" t="n"/>
    </row>
    <row r="831" ht="13.5" customHeight="1" s="844">
      <c r="A831" s="19" t="n"/>
      <c r="B831" s="19" t="n"/>
      <c r="C831" s="23" t="n"/>
      <c r="D831" s="23" t="n"/>
      <c r="E831" s="302" t="n"/>
      <c r="F831" s="23" t="n"/>
      <c r="G831" s="23" t="n"/>
      <c r="H831" s="23" t="n"/>
      <c r="I831" s="23" t="n"/>
      <c r="J831" s="23" t="n"/>
      <c r="K831" s="23" t="n"/>
      <c r="L831" s="19" t="n"/>
      <c r="M831" s="19" t="n"/>
      <c r="N831" s="19" t="n"/>
      <c r="O831" s="19" t="n"/>
      <c r="P831" s="19" t="n"/>
      <c r="Q831" s="19" t="n"/>
      <c r="R831" s="19" t="n"/>
      <c r="S831" s="19" t="n"/>
      <c r="T831" s="19" t="n"/>
      <c r="U831" s="19" t="n"/>
      <c r="V831" s="19" t="n"/>
      <c r="W831" s="19" t="n"/>
      <c r="X831" s="19" t="n"/>
      <c r="Y831" s="19" t="n"/>
      <c r="Z831" s="19" t="n"/>
    </row>
    <row r="832" ht="13.5" customHeight="1" s="844">
      <c r="A832" s="19" t="n"/>
      <c r="B832" s="19" t="n"/>
      <c r="C832" s="23" t="n"/>
      <c r="D832" s="23" t="n"/>
      <c r="E832" s="302" t="n"/>
      <c r="F832" s="23" t="n"/>
      <c r="G832" s="23" t="n"/>
      <c r="H832" s="23" t="n"/>
      <c r="I832" s="23" t="n"/>
      <c r="J832" s="23" t="n"/>
      <c r="K832" s="23" t="n"/>
      <c r="L832" s="19" t="n"/>
      <c r="M832" s="19" t="n"/>
      <c r="N832" s="19" t="n"/>
      <c r="O832" s="19" t="n"/>
      <c r="P832" s="19" t="n"/>
      <c r="Q832" s="19" t="n"/>
      <c r="R832" s="19" t="n"/>
      <c r="S832" s="19" t="n"/>
      <c r="T832" s="19" t="n"/>
      <c r="U832" s="19" t="n"/>
      <c r="V832" s="19" t="n"/>
      <c r="W832" s="19" t="n"/>
      <c r="X832" s="19" t="n"/>
      <c r="Y832" s="19" t="n"/>
      <c r="Z832" s="19" t="n"/>
    </row>
    <row r="833" ht="13.5" customHeight="1" s="844">
      <c r="A833" s="19" t="n"/>
      <c r="B833" s="19" t="n"/>
      <c r="C833" s="23" t="n"/>
      <c r="D833" s="23" t="n"/>
      <c r="E833" s="302" t="n"/>
      <c r="F833" s="23" t="n"/>
      <c r="G833" s="23" t="n"/>
      <c r="H833" s="23" t="n"/>
      <c r="I833" s="23" t="n"/>
      <c r="J833" s="23" t="n"/>
      <c r="K833" s="23" t="n"/>
      <c r="L833" s="19" t="n"/>
      <c r="M833" s="19" t="n"/>
      <c r="N833" s="19" t="n"/>
      <c r="O833" s="19" t="n"/>
      <c r="P833" s="19" t="n"/>
      <c r="Q833" s="19" t="n"/>
      <c r="R833" s="19" t="n"/>
      <c r="S833" s="19" t="n"/>
      <c r="T833" s="19" t="n"/>
      <c r="U833" s="19" t="n"/>
      <c r="V833" s="19" t="n"/>
      <c r="W833" s="19" t="n"/>
      <c r="X833" s="19" t="n"/>
      <c r="Y833" s="19" t="n"/>
      <c r="Z833" s="19" t="n"/>
    </row>
    <row r="834" ht="13.5" customHeight="1" s="844">
      <c r="A834" s="19" t="n"/>
      <c r="B834" s="19" t="n"/>
      <c r="C834" s="23" t="n"/>
      <c r="D834" s="23" t="n"/>
      <c r="E834" s="302" t="n"/>
      <c r="F834" s="23" t="n"/>
      <c r="G834" s="23" t="n"/>
      <c r="H834" s="23" t="n"/>
      <c r="I834" s="23" t="n"/>
      <c r="J834" s="23" t="n"/>
      <c r="K834" s="23" t="n"/>
      <c r="L834" s="19" t="n"/>
      <c r="M834" s="19" t="n"/>
      <c r="N834" s="19" t="n"/>
      <c r="O834" s="19" t="n"/>
      <c r="P834" s="19" t="n"/>
      <c r="Q834" s="19" t="n"/>
      <c r="R834" s="19" t="n"/>
      <c r="S834" s="19" t="n"/>
      <c r="T834" s="19" t="n"/>
      <c r="U834" s="19" t="n"/>
      <c r="V834" s="19" t="n"/>
      <c r="W834" s="19" t="n"/>
      <c r="X834" s="19" t="n"/>
      <c r="Y834" s="19" t="n"/>
      <c r="Z834" s="19" t="n"/>
    </row>
    <row r="835" ht="13.5" customHeight="1" s="844">
      <c r="A835" s="19" t="n"/>
      <c r="B835" s="19" t="n"/>
      <c r="C835" s="23" t="n"/>
      <c r="D835" s="23" t="n"/>
      <c r="E835" s="302" t="n"/>
      <c r="F835" s="23" t="n"/>
      <c r="G835" s="23" t="n"/>
      <c r="H835" s="23" t="n"/>
      <c r="I835" s="23" t="n"/>
      <c r="J835" s="23" t="n"/>
      <c r="K835" s="23" t="n"/>
      <c r="L835" s="19" t="n"/>
      <c r="M835" s="19" t="n"/>
      <c r="N835" s="19" t="n"/>
      <c r="O835" s="19" t="n"/>
      <c r="P835" s="19" t="n"/>
      <c r="Q835" s="19" t="n"/>
      <c r="R835" s="19" t="n"/>
      <c r="S835" s="19" t="n"/>
      <c r="T835" s="19" t="n"/>
      <c r="U835" s="19" t="n"/>
      <c r="V835" s="19" t="n"/>
      <c r="W835" s="19" t="n"/>
      <c r="X835" s="19" t="n"/>
      <c r="Y835" s="19" t="n"/>
      <c r="Z835" s="19" t="n"/>
    </row>
    <row r="836" ht="13.5" customHeight="1" s="844">
      <c r="A836" s="19" t="n"/>
      <c r="B836" s="19" t="n"/>
      <c r="C836" s="23" t="n"/>
      <c r="D836" s="23" t="n"/>
      <c r="E836" s="302" t="n"/>
      <c r="F836" s="23" t="n"/>
      <c r="G836" s="23" t="n"/>
      <c r="H836" s="23" t="n"/>
      <c r="I836" s="23" t="n"/>
      <c r="J836" s="23" t="n"/>
      <c r="K836" s="23" t="n"/>
      <c r="L836" s="19" t="n"/>
      <c r="M836" s="19" t="n"/>
      <c r="N836" s="19" t="n"/>
      <c r="O836" s="19" t="n"/>
      <c r="P836" s="19" t="n"/>
      <c r="Q836" s="19" t="n"/>
      <c r="R836" s="19" t="n"/>
      <c r="S836" s="19" t="n"/>
      <c r="T836" s="19" t="n"/>
      <c r="U836" s="19" t="n"/>
      <c r="V836" s="19" t="n"/>
      <c r="W836" s="19" t="n"/>
      <c r="X836" s="19" t="n"/>
      <c r="Y836" s="19" t="n"/>
      <c r="Z836" s="19" t="n"/>
    </row>
    <row r="837" ht="13.5" customHeight="1" s="844">
      <c r="A837" s="19" t="n"/>
      <c r="B837" s="19" t="n"/>
      <c r="C837" s="23" t="n"/>
      <c r="D837" s="23" t="n"/>
      <c r="E837" s="302" t="n"/>
      <c r="F837" s="23" t="n"/>
      <c r="G837" s="23" t="n"/>
      <c r="H837" s="23" t="n"/>
      <c r="I837" s="23" t="n"/>
      <c r="J837" s="23" t="n"/>
      <c r="K837" s="23" t="n"/>
      <c r="L837" s="19" t="n"/>
      <c r="M837" s="19" t="n"/>
      <c r="N837" s="19" t="n"/>
      <c r="O837" s="19" t="n"/>
      <c r="P837" s="19" t="n"/>
      <c r="Q837" s="19" t="n"/>
      <c r="R837" s="19" t="n"/>
      <c r="S837" s="19" t="n"/>
      <c r="T837" s="19" t="n"/>
      <c r="U837" s="19" t="n"/>
      <c r="V837" s="19" t="n"/>
      <c r="W837" s="19" t="n"/>
      <c r="X837" s="19" t="n"/>
      <c r="Y837" s="19" t="n"/>
      <c r="Z837" s="19" t="n"/>
    </row>
    <row r="838" ht="13.5" customHeight="1" s="844">
      <c r="A838" s="19" t="n"/>
      <c r="B838" s="19" t="n"/>
      <c r="C838" s="23" t="n"/>
      <c r="D838" s="23" t="n"/>
      <c r="E838" s="302" t="n"/>
      <c r="F838" s="23" t="n"/>
      <c r="G838" s="23" t="n"/>
      <c r="H838" s="23" t="n"/>
      <c r="I838" s="23" t="n"/>
      <c r="J838" s="23" t="n"/>
      <c r="K838" s="23" t="n"/>
      <c r="L838" s="19" t="n"/>
      <c r="M838" s="19" t="n"/>
      <c r="N838" s="19" t="n"/>
      <c r="O838" s="19" t="n"/>
      <c r="P838" s="19" t="n"/>
      <c r="Q838" s="19" t="n"/>
      <c r="R838" s="19" t="n"/>
      <c r="S838" s="19" t="n"/>
      <c r="T838" s="19" t="n"/>
      <c r="U838" s="19" t="n"/>
      <c r="V838" s="19" t="n"/>
      <c r="W838" s="19" t="n"/>
      <c r="X838" s="19" t="n"/>
      <c r="Y838" s="19" t="n"/>
      <c r="Z838" s="19" t="n"/>
    </row>
    <row r="839" ht="13.5" customHeight="1" s="844">
      <c r="A839" s="19" t="n"/>
      <c r="B839" s="19" t="n"/>
      <c r="C839" s="23" t="n"/>
      <c r="D839" s="23" t="n"/>
      <c r="E839" s="302" t="n"/>
      <c r="F839" s="23" t="n"/>
      <c r="G839" s="23" t="n"/>
      <c r="H839" s="23" t="n"/>
      <c r="I839" s="23" t="n"/>
      <c r="J839" s="23" t="n"/>
      <c r="K839" s="23" t="n"/>
      <c r="L839" s="19" t="n"/>
      <c r="M839" s="19" t="n"/>
      <c r="N839" s="19" t="n"/>
      <c r="O839" s="19" t="n"/>
      <c r="P839" s="19" t="n"/>
      <c r="Q839" s="19" t="n"/>
      <c r="R839" s="19" t="n"/>
      <c r="S839" s="19" t="n"/>
      <c r="T839" s="19" t="n"/>
      <c r="U839" s="19" t="n"/>
      <c r="V839" s="19" t="n"/>
      <c r="W839" s="19" t="n"/>
      <c r="X839" s="19" t="n"/>
      <c r="Y839" s="19" t="n"/>
      <c r="Z839" s="19" t="n"/>
    </row>
    <row r="840" ht="13.5" customHeight="1" s="844">
      <c r="A840" s="19" t="n"/>
      <c r="B840" s="19" t="n"/>
      <c r="C840" s="23" t="n"/>
      <c r="D840" s="23" t="n"/>
      <c r="E840" s="302" t="n"/>
      <c r="F840" s="23" t="n"/>
      <c r="G840" s="23" t="n"/>
      <c r="H840" s="23" t="n"/>
      <c r="I840" s="23" t="n"/>
      <c r="J840" s="23" t="n"/>
      <c r="K840" s="23" t="n"/>
      <c r="L840" s="19" t="n"/>
      <c r="M840" s="19" t="n"/>
      <c r="N840" s="19" t="n"/>
      <c r="O840" s="19" t="n"/>
      <c r="P840" s="19" t="n"/>
      <c r="Q840" s="19" t="n"/>
      <c r="R840" s="19" t="n"/>
      <c r="S840" s="19" t="n"/>
      <c r="T840" s="19" t="n"/>
      <c r="U840" s="19" t="n"/>
      <c r="V840" s="19" t="n"/>
      <c r="W840" s="19" t="n"/>
      <c r="X840" s="19" t="n"/>
      <c r="Y840" s="19" t="n"/>
      <c r="Z840" s="19" t="n"/>
    </row>
    <row r="841" ht="13.5" customHeight="1" s="844">
      <c r="A841" s="19" t="n"/>
      <c r="B841" s="19" t="n"/>
      <c r="C841" s="23" t="n"/>
      <c r="D841" s="23" t="n"/>
      <c r="E841" s="302" t="n"/>
      <c r="F841" s="23" t="n"/>
      <c r="G841" s="23" t="n"/>
      <c r="H841" s="23" t="n"/>
      <c r="I841" s="23" t="n"/>
      <c r="J841" s="23" t="n"/>
      <c r="K841" s="23" t="n"/>
      <c r="L841" s="19" t="n"/>
      <c r="M841" s="19" t="n"/>
      <c r="N841" s="19" t="n"/>
      <c r="O841" s="19" t="n"/>
      <c r="P841" s="19" t="n"/>
      <c r="Q841" s="19" t="n"/>
      <c r="R841" s="19" t="n"/>
      <c r="S841" s="19" t="n"/>
      <c r="T841" s="19" t="n"/>
      <c r="U841" s="19" t="n"/>
      <c r="V841" s="19" t="n"/>
      <c r="W841" s="19" t="n"/>
      <c r="X841" s="19" t="n"/>
      <c r="Y841" s="19" t="n"/>
      <c r="Z841" s="19" t="n"/>
    </row>
    <row r="842" ht="13.5" customHeight="1" s="844">
      <c r="A842" s="19" t="n"/>
      <c r="B842" s="19" t="n"/>
      <c r="C842" s="23" t="n"/>
      <c r="D842" s="23" t="n"/>
      <c r="E842" s="302" t="n"/>
      <c r="F842" s="23" t="n"/>
      <c r="G842" s="23" t="n"/>
      <c r="H842" s="23" t="n"/>
      <c r="I842" s="23" t="n"/>
      <c r="J842" s="23" t="n"/>
      <c r="K842" s="23" t="n"/>
      <c r="L842" s="19" t="n"/>
      <c r="M842" s="19" t="n"/>
      <c r="N842" s="19" t="n"/>
      <c r="O842" s="19" t="n"/>
      <c r="P842" s="19" t="n"/>
      <c r="Q842" s="19" t="n"/>
      <c r="R842" s="19" t="n"/>
      <c r="S842" s="19" t="n"/>
      <c r="T842" s="19" t="n"/>
      <c r="U842" s="19" t="n"/>
      <c r="V842" s="19" t="n"/>
      <c r="W842" s="19" t="n"/>
      <c r="X842" s="19" t="n"/>
      <c r="Y842" s="19" t="n"/>
      <c r="Z842" s="19" t="n"/>
    </row>
    <row r="843" ht="13.5" customHeight="1" s="844">
      <c r="A843" s="19" t="n"/>
      <c r="B843" s="19" t="n"/>
      <c r="C843" s="23" t="n"/>
      <c r="D843" s="23" t="n"/>
      <c r="E843" s="302" t="n"/>
      <c r="F843" s="23" t="n"/>
      <c r="G843" s="23" t="n"/>
      <c r="H843" s="23" t="n"/>
      <c r="I843" s="23" t="n"/>
      <c r="J843" s="23" t="n"/>
      <c r="K843" s="23" t="n"/>
      <c r="L843" s="19" t="n"/>
      <c r="M843" s="19" t="n"/>
      <c r="N843" s="19" t="n"/>
      <c r="O843" s="19" t="n"/>
      <c r="P843" s="19" t="n"/>
      <c r="Q843" s="19" t="n"/>
      <c r="R843" s="19" t="n"/>
      <c r="S843" s="19" t="n"/>
      <c r="T843" s="19" t="n"/>
      <c r="U843" s="19" t="n"/>
      <c r="V843" s="19" t="n"/>
      <c r="W843" s="19" t="n"/>
      <c r="X843" s="19" t="n"/>
      <c r="Y843" s="19" t="n"/>
      <c r="Z843" s="19" t="n"/>
    </row>
    <row r="844" ht="13.5" customHeight="1" s="844">
      <c r="A844" s="19" t="n"/>
      <c r="B844" s="19" t="n"/>
      <c r="C844" s="23" t="n"/>
      <c r="D844" s="23" t="n"/>
      <c r="E844" s="302" t="n"/>
      <c r="F844" s="23" t="n"/>
      <c r="G844" s="23" t="n"/>
      <c r="H844" s="23" t="n"/>
      <c r="I844" s="23" t="n"/>
      <c r="J844" s="23" t="n"/>
      <c r="K844" s="23" t="n"/>
      <c r="L844" s="19" t="n"/>
      <c r="M844" s="19" t="n"/>
      <c r="N844" s="19" t="n"/>
      <c r="O844" s="19" t="n"/>
      <c r="P844" s="19" t="n"/>
      <c r="Q844" s="19" t="n"/>
      <c r="R844" s="19" t="n"/>
      <c r="S844" s="19" t="n"/>
      <c r="T844" s="19" t="n"/>
      <c r="U844" s="19" t="n"/>
      <c r="V844" s="19" t="n"/>
      <c r="W844" s="19" t="n"/>
      <c r="X844" s="19" t="n"/>
      <c r="Y844" s="19" t="n"/>
      <c r="Z844" s="19" t="n"/>
    </row>
    <row r="845" ht="13.5" customHeight="1" s="844">
      <c r="A845" s="19" t="n"/>
      <c r="B845" s="19" t="n"/>
      <c r="C845" s="23" t="n"/>
      <c r="D845" s="23" t="n"/>
      <c r="E845" s="302" t="n"/>
      <c r="F845" s="23" t="n"/>
      <c r="G845" s="23" t="n"/>
      <c r="H845" s="23" t="n"/>
      <c r="I845" s="23" t="n"/>
      <c r="J845" s="23" t="n"/>
      <c r="K845" s="23" t="n"/>
      <c r="L845" s="19" t="n"/>
      <c r="M845" s="19" t="n"/>
      <c r="N845" s="19" t="n"/>
      <c r="O845" s="19" t="n"/>
      <c r="P845" s="19" t="n"/>
      <c r="Q845" s="19" t="n"/>
      <c r="R845" s="19" t="n"/>
      <c r="S845" s="19" t="n"/>
      <c r="T845" s="19" t="n"/>
      <c r="U845" s="19" t="n"/>
      <c r="V845" s="19" t="n"/>
      <c r="W845" s="19" t="n"/>
      <c r="X845" s="19" t="n"/>
      <c r="Y845" s="19" t="n"/>
      <c r="Z845" s="19" t="n"/>
    </row>
    <row r="846" ht="13.5" customHeight="1" s="844">
      <c r="A846" s="19" t="n"/>
      <c r="B846" s="19" t="n"/>
      <c r="C846" s="23" t="n"/>
      <c r="D846" s="23" t="n"/>
      <c r="E846" s="302" t="n"/>
      <c r="F846" s="23" t="n"/>
      <c r="G846" s="23" t="n"/>
      <c r="H846" s="23" t="n"/>
      <c r="I846" s="23" t="n"/>
      <c r="J846" s="23" t="n"/>
      <c r="K846" s="23" t="n"/>
      <c r="L846" s="19" t="n"/>
      <c r="M846" s="19" t="n"/>
      <c r="N846" s="19" t="n"/>
      <c r="O846" s="19" t="n"/>
      <c r="P846" s="19" t="n"/>
      <c r="Q846" s="19" t="n"/>
      <c r="R846" s="19" t="n"/>
      <c r="S846" s="19" t="n"/>
      <c r="T846" s="19" t="n"/>
      <c r="U846" s="19" t="n"/>
      <c r="V846" s="19" t="n"/>
      <c r="W846" s="19" t="n"/>
      <c r="X846" s="19" t="n"/>
      <c r="Y846" s="19" t="n"/>
      <c r="Z846" s="19" t="n"/>
    </row>
    <row r="847" ht="13.5" customHeight="1" s="844">
      <c r="A847" s="19" t="n"/>
      <c r="B847" s="19" t="n"/>
      <c r="C847" s="23" t="n"/>
      <c r="D847" s="23" t="n"/>
      <c r="E847" s="302" t="n"/>
      <c r="F847" s="23" t="n"/>
      <c r="G847" s="23" t="n"/>
      <c r="H847" s="23" t="n"/>
      <c r="I847" s="23" t="n"/>
      <c r="J847" s="23" t="n"/>
      <c r="K847" s="23" t="n"/>
      <c r="L847" s="19" t="n"/>
      <c r="M847" s="19" t="n"/>
      <c r="N847" s="19" t="n"/>
      <c r="O847" s="19" t="n"/>
      <c r="P847" s="19" t="n"/>
      <c r="Q847" s="19" t="n"/>
      <c r="R847" s="19" t="n"/>
      <c r="S847" s="19" t="n"/>
      <c r="T847" s="19" t="n"/>
      <c r="U847" s="19" t="n"/>
      <c r="V847" s="19" t="n"/>
      <c r="W847" s="19" t="n"/>
      <c r="X847" s="19" t="n"/>
      <c r="Y847" s="19" t="n"/>
      <c r="Z847" s="19" t="n"/>
    </row>
    <row r="848" ht="13.5" customHeight="1" s="844">
      <c r="A848" s="19" t="n"/>
      <c r="B848" s="19" t="n"/>
      <c r="C848" s="23" t="n"/>
      <c r="D848" s="23" t="n"/>
      <c r="E848" s="302" t="n"/>
      <c r="F848" s="23" t="n"/>
      <c r="G848" s="23" t="n"/>
      <c r="H848" s="23" t="n"/>
      <c r="I848" s="23" t="n"/>
      <c r="J848" s="23" t="n"/>
      <c r="K848" s="23" t="n"/>
      <c r="L848" s="19" t="n"/>
      <c r="M848" s="19" t="n"/>
      <c r="N848" s="19" t="n"/>
      <c r="O848" s="19" t="n"/>
      <c r="P848" s="19" t="n"/>
      <c r="Q848" s="19" t="n"/>
      <c r="R848" s="19" t="n"/>
      <c r="S848" s="19" t="n"/>
      <c r="T848" s="19" t="n"/>
      <c r="U848" s="19" t="n"/>
      <c r="V848" s="19" t="n"/>
      <c r="W848" s="19" t="n"/>
      <c r="X848" s="19" t="n"/>
      <c r="Y848" s="19" t="n"/>
      <c r="Z848" s="19" t="n"/>
    </row>
    <row r="849" ht="13.5" customHeight="1" s="844">
      <c r="A849" s="19" t="n"/>
      <c r="B849" s="19" t="n"/>
      <c r="C849" s="23" t="n"/>
      <c r="D849" s="23" t="n"/>
      <c r="E849" s="302" t="n"/>
      <c r="F849" s="23" t="n"/>
      <c r="G849" s="23" t="n"/>
      <c r="H849" s="23" t="n"/>
      <c r="I849" s="23" t="n"/>
      <c r="J849" s="23" t="n"/>
      <c r="K849" s="23" t="n"/>
      <c r="L849" s="19" t="n"/>
      <c r="M849" s="19" t="n"/>
      <c r="N849" s="19" t="n"/>
      <c r="O849" s="19" t="n"/>
      <c r="P849" s="19" t="n"/>
      <c r="Q849" s="19" t="n"/>
      <c r="R849" s="19" t="n"/>
      <c r="S849" s="19" t="n"/>
      <c r="T849" s="19" t="n"/>
      <c r="U849" s="19" t="n"/>
      <c r="V849" s="19" t="n"/>
      <c r="W849" s="19" t="n"/>
      <c r="X849" s="19" t="n"/>
      <c r="Y849" s="19" t="n"/>
      <c r="Z849" s="19" t="n"/>
    </row>
    <row r="850" ht="13.5" customHeight="1" s="844">
      <c r="A850" s="19" t="n"/>
      <c r="B850" s="19" t="n"/>
      <c r="C850" s="23" t="n"/>
      <c r="D850" s="23" t="n"/>
      <c r="E850" s="302" t="n"/>
      <c r="F850" s="23" t="n"/>
      <c r="G850" s="23" t="n"/>
      <c r="H850" s="23" t="n"/>
      <c r="I850" s="23" t="n"/>
      <c r="J850" s="23" t="n"/>
      <c r="K850" s="23" t="n"/>
      <c r="L850" s="19" t="n"/>
      <c r="M850" s="19" t="n"/>
      <c r="N850" s="19" t="n"/>
      <c r="O850" s="19" t="n"/>
      <c r="P850" s="19" t="n"/>
      <c r="Q850" s="19" t="n"/>
      <c r="R850" s="19" t="n"/>
      <c r="S850" s="19" t="n"/>
      <c r="T850" s="19" t="n"/>
      <c r="U850" s="19" t="n"/>
      <c r="V850" s="19" t="n"/>
      <c r="W850" s="19" t="n"/>
      <c r="X850" s="19" t="n"/>
      <c r="Y850" s="19" t="n"/>
      <c r="Z850" s="19" t="n"/>
    </row>
    <row r="851" ht="13.5" customHeight="1" s="844">
      <c r="A851" s="19" t="n"/>
      <c r="B851" s="19" t="n"/>
      <c r="C851" s="23" t="n"/>
      <c r="D851" s="23" t="n"/>
      <c r="E851" s="302" t="n"/>
      <c r="F851" s="23" t="n"/>
      <c r="G851" s="23" t="n"/>
      <c r="H851" s="23" t="n"/>
      <c r="I851" s="23" t="n"/>
      <c r="J851" s="23" t="n"/>
      <c r="K851" s="23" t="n"/>
      <c r="L851" s="19" t="n"/>
      <c r="M851" s="19" t="n"/>
      <c r="N851" s="19" t="n"/>
      <c r="O851" s="19" t="n"/>
      <c r="P851" s="19" t="n"/>
      <c r="Q851" s="19" t="n"/>
      <c r="R851" s="19" t="n"/>
      <c r="S851" s="19" t="n"/>
      <c r="T851" s="19" t="n"/>
      <c r="U851" s="19" t="n"/>
      <c r="V851" s="19" t="n"/>
      <c r="W851" s="19" t="n"/>
      <c r="X851" s="19" t="n"/>
      <c r="Y851" s="19" t="n"/>
      <c r="Z851" s="19" t="n"/>
    </row>
    <row r="852" ht="13.5" customHeight="1" s="844">
      <c r="A852" s="19" t="n"/>
      <c r="B852" s="19" t="n"/>
      <c r="C852" s="23" t="n"/>
      <c r="D852" s="23" t="n"/>
      <c r="E852" s="302" t="n"/>
      <c r="F852" s="23" t="n"/>
      <c r="G852" s="23" t="n"/>
      <c r="H852" s="23" t="n"/>
      <c r="I852" s="23" t="n"/>
      <c r="J852" s="23" t="n"/>
      <c r="K852" s="23" t="n"/>
      <c r="L852" s="19" t="n"/>
      <c r="M852" s="19" t="n"/>
      <c r="N852" s="19" t="n"/>
      <c r="O852" s="19" t="n"/>
      <c r="P852" s="19" t="n"/>
      <c r="Q852" s="19" t="n"/>
      <c r="R852" s="19" t="n"/>
      <c r="S852" s="19" t="n"/>
      <c r="T852" s="19" t="n"/>
      <c r="U852" s="19" t="n"/>
      <c r="V852" s="19" t="n"/>
      <c r="W852" s="19" t="n"/>
      <c r="X852" s="19" t="n"/>
      <c r="Y852" s="19" t="n"/>
      <c r="Z852" s="19" t="n"/>
    </row>
    <row r="853" ht="13.5" customHeight="1" s="844">
      <c r="A853" s="19" t="n"/>
      <c r="B853" s="19" t="n"/>
      <c r="C853" s="23" t="n"/>
      <c r="D853" s="23" t="n"/>
      <c r="E853" s="302" t="n"/>
      <c r="F853" s="23" t="n"/>
      <c r="G853" s="23" t="n"/>
      <c r="H853" s="23" t="n"/>
      <c r="I853" s="23" t="n"/>
      <c r="J853" s="23" t="n"/>
      <c r="K853" s="23" t="n"/>
      <c r="L853" s="19" t="n"/>
      <c r="M853" s="19" t="n"/>
      <c r="N853" s="19" t="n"/>
      <c r="O853" s="19" t="n"/>
      <c r="P853" s="19" t="n"/>
      <c r="Q853" s="19" t="n"/>
      <c r="R853" s="19" t="n"/>
      <c r="S853" s="19" t="n"/>
      <c r="T853" s="19" t="n"/>
      <c r="U853" s="19" t="n"/>
      <c r="V853" s="19" t="n"/>
      <c r="W853" s="19" t="n"/>
      <c r="X853" s="19" t="n"/>
      <c r="Y853" s="19" t="n"/>
      <c r="Z853" s="19" t="n"/>
    </row>
    <row r="854" ht="13.5" customHeight="1" s="844">
      <c r="A854" s="19" t="n"/>
      <c r="B854" s="19" t="n"/>
      <c r="C854" s="23" t="n"/>
      <c r="D854" s="23" t="n"/>
      <c r="E854" s="302" t="n"/>
      <c r="F854" s="23" t="n"/>
      <c r="G854" s="23" t="n"/>
      <c r="H854" s="23" t="n"/>
      <c r="I854" s="23" t="n"/>
      <c r="J854" s="23" t="n"/>
      <c r="K854" s="23" t="n"/>
      <c r="L854" s="19" t="n"/>
      <c r="M854" s="19" t="n"/>
      <c r="N854" s="19" t="n"/>
      <c r="O854" s="19" t="n"/>
      <c r="P854" s="19" t="n"/>
      <c r="Q854" s="19" t="n"/>
      <c r="R854" s="19" t="n"/>
      <c r="S854" s="19" t="n"/>
      <c r="T854" s="19" t="n"/>
      <c r="U854" s="19" t="n"/>
      <c r="V854" s="19" t="n"/>
      <c r="W854" s="19" t="n"/>
      <c r="X854" s="19" t="n"/>
      <c r="Y854" s="19" t="n"/>
      <c r="Z854" s="19" t="n"/>
    </row>
    <row r="855" ht="13.5" customHeight="1" s="844">
      <c r="A855" s="19" t="n"/>
      <c r="B855" s="19" t="n"/>
      <c r="C855" s="23" t="n"/>
      <c r="D855" s="23" t="n"/>
      <c r="E855" s="302" t="n"/>
      <c r="F855" s="23" t="n"/>
      <c r="G855" s="23" t="n"/>
      <c r="H855" s="23" t="n"/>
      <c r="I855" s="23" t="n"/>
      <c r="J855" s="23" t="n"/>
      <c r="K855" s="23" t="n"/>
      <c r="L855" s="19" t="n"/>
      <c r="M855" s="19" t="n"/>
      <c r="N855" s="19" t="n"/>
      <c r="O855" s="19" t="n"/>
      <c r="P855" s="19" t="n"/>
      <c r="Q855" s="19" t="n"/>
      <c r="R855" s="19" t="n"/>
      <c r="S855" s="19" t="n"/>
      <c r="T855" s="19" t="n"/>
      <c r="U855" s="19" t="n"/>
      <c r="V855" s="19" t="n"/>
      <c r="W855" s="19" t="n"/>
      <c r="X855" s="19" t="n"/>
      <c r="Y855" s="19" t="n"/>
      <c r="Z855" s="19" t="n"/>
    </row>
    <row r="856" ht="13.5" customHeight="1" s="844">
      <c r="A856" s="19" t="n"/>
      <c r="B856" s="19" t="n"/>
      <c r="C856" s="23" t="n"/>
      <c r="D856" s="23" t="n"/>
      <c r="E856" s="302" t="n"/>
      <c r="F856" s="23" t="n"/>
      <c r="G856" s="23" t="n"/>
      <c r="H856" s="23" t="n"/>
      <c r="I856" s="23" t="n"/>
      <c r="J856" s="23" t="n"/>
      <c r="K856" s="23" t="n"/>
      <c r="L856" s="19" t="n"/>
      <c r="M856" s="19" t="n"/>
      <c r="N856" s="19" t="n"/>
      <c r="O856" s="19" t="n"/>
      <c r="P856" s="19" t="n"/>
      <c r="Q856" s="19" t="n"/>
      <c r="R856" s="19" t="n"/>
      <c r="S856" s="19" t="n"/>
      <c r="T856" s="19" t="n"/>
      <c r="U856" s="19" t="n"/>
      <c r="V856" s="19" t="n"/>
      <c r="W856" s="19" t="n"/>
      <c r="X856" s="19" t="n"/>
      <c r="Y856" s="19" t="n"/>
      <c r="Z856" s="19" t="n"/>
    </row>
    <row r="857" ht="13.5" customHeight="1" s="844">
      <c r="A857" s="19" t="n"/>
      <c r="B857" s="19" t="n"/>
      <c r="C857" s="23" t="n"/>
      <c r="D857" s="23" t="n"/>
      <c r="E857" s="302" t="n"/>
      <c r="F857" s="23" t="n"/>
      <c r="G857" s="23" t="n"/>
      <c r="H857" s="23" t="n"/>
      <c r="I857" s="23" t="n"/>
      <c r="J857" s="23" t="n"/>
      <c r="K857" s="23" t="n"/>
      <c r="L857" s="19" t="n"/>
      <c r="M857" s="19" t="n"/>
      <c r="N857" s="19" t="n"/>
      <c r="O857" s="19" t="n"/>
      <c r="P857" s="19" t="n"/>
      <c r="Q857" s="19" t="n"/>
      <c r="R857" s="19" t="n"/>
      <c r="S857" s="19" t="n"/>
      <c r="T857" s="19" t="n"/>
      <c r="U857" s="19" t="n"/>
      <c r="V857" s="19" t="n"/>
      <c r="W857" s="19" t="n"/>
      <c r="X857" s="19" t="n"/>
      <c r="Y857" s="19" t="n"/>
      <c r="Z857" s="19" t="n"/>
    </row>
    <row r="858" ht="13.5" customHeight="1" s="844">
      <c r="A858" s="19" t="n"/>
      <c r="B858" s="19" t="n"/>
      <c r="C858" s="23" t="n"/>
      <c r="D858" s="23" t="n"/>
      <c r="E858" s="302" t="n"/>
      <c r="F858" s="23" t="n"/>
      <c r="G858" s="23" t="n"/>
      <c r="H858" s="23" t="n"/>
      <c r="I858" s="23" t="n"/>
      <c r="J858" s="23" t="n"/>
      <c r="K858" s="23" t="n"/>
      <c r="L858" s="19" t="n"/>
      <c r="M858" s="19" t="n"/>
      <c r="N858" s="19" t="n"/>
      <c r="O858" s="19" t="n"/>
      <c r="P858" s="19" t="n"/>
      <c r="Q858" s="19" t="n"/>
      <c r="R858" s="19" t="n"/>
      <c r="S858" s="19" t="n"/>
      <c r="T858" s="19" t="n"/>
      <c r="U858" s="19" t="n"/>
      <c r="V858" s="19" t="n"/>
      <c r="W858" s="19" t="n"/>
      <c r="X858" s="19" t="n"/>
      <c r="Y858" s="19" t="n"/>
      <c r="Z858" s="19" t="n"/>
    </row>
    <row r="859" ht="13.5" customHeight="1" s="844">
      <c r="A859" s="19" t="n"/>
      <c r="B859" s="19" t="n"/>
      <c r="C859" s="23" t="n"/>
      <c r="D859" s="23" t="n"/>
      <c r="E859" s="302" t="n"/>
      <c r="F859" s="23" t="n"/>
      <c r="G859" s="23" t="n"/>
      <c r="H859" s="23" t="n"/>
      <c r="I859" s="23" t="n"/>
      <c r="J859" s="23" t="n"/>
      <c r="K859" s="23" t="n"/>
      <c r="L859" s="19" t="n"/>
      <c r="M859" s="19" t="n"/>
      <c r="N859" s="19" t="n"/>
      <c r="O859" s="19" t="n"/>
      <c r="P859" s="19" t="n"/>
      <c r="Q859" s="19" t="n"/>
      <c r="R859" s="19" t="n"/>
      <c r="S859" s="19" t="n"/>
      <c r="T859" s="19" t="n"/>
      <c r="U859" s="19" t="n"/>
      <c r="V859" s="19" t="n"/>
      <c r="W859" s="19" t="n"/>
      <c r="X859" s="19" t="n"/>
      <c r="Y859" s="19" t="n"/>
      <c r="Z859" s="19" t="n"/>
    </row>
    <row r="860" ht="13.5" customHeight="1" s="844">
      <c r="A860" s="19" t="n"/>
      <c r="B860" s="19" t="n"/>
      <c r="C860" s="23" t="n"/>
      <c r="D860" s="23" t="n"/>
      <c r="E860" s="302" t="n"/>
      <c r="F860" s="23" t="n"/>
      <c r="G860" s="23" t="n"/>
      <c r="H860" s="23" t="n"/>
      <c r="I860" s="23" t="n"/>
      <c r="J860" s="23" t="n"/>
      <c r="K860" s="23" t="n"/>
      <c r="L860" s="19" t="n"/>
      <c r="M860" s="19" t="n"/>
      <c r="N860" s="19" t="n"/>
      <c r="O860" s="19" t="n"/>
      <c r="P860" s="19" t="n"/>
      <c r="Q860" s="19" t="n"/>
      <c r="R860" s="19" t="n"/>
      <c r="S860" s="19" t="n"/>
      <c r="T860" s="19" t="n"/>
      <c r="U860" s="19" t="n"/>
      <c r="V860" s="19" t="n"/>
      <c r="W860" s="19" t="n"/>
      <c r="X860" s="19" t="n"/>
      <c r="Y860" s="19" t="n"/>
      <c r="Z860" s="19" t="n"/>
    </row>
    <row r="861" ht="13.5" customHeight="1" s="844">
      <c r="A861" s="19" t="n"/>
      <c r="B861" s="19" t="n"/>
      <c r="C861" s="23" t="n"/>
      <c r="D861" s="23" t="n"/>
      <c r="E861" s="302" t="n"/>
      <c r="F861" s="23" t="n"/>
      <c r="G861" s="23" t="n"/>
      <c r="H861" s="23" t="n"/>
      <c r="I861" s="23" t="n"/>
      <c r="J861" s="23" t="n"/>
      <c r="K861" s="23" t="n"/>
      <c r="L861" s="19" t="n"/>
      <c r="M861" s="19" t="n"/>
      <c r="N861" s="19" t="n"/>
      <c r="O861" s="19" t="n"/>
      <c r="P861" s="19" t="n"/>
      <c r="Q861" s="19" t="n"/>
      <c r="R861" s="19" t="n"/>
      <c r="S861" s="19" t="n"/>
      <c r="T861" s="19" t="n"/>
      <c r="U861" s="19" t="n"/>
      <c r="V861" s="19" t="n"/>
      <c r="W861" s="19" t="n"/>
      <c r="X861" s="19" t="n"/>
      <c r="Y861" s="19" t="n"/>
      <c r="Z861" s="19" t="n"/>
    </row>
    <row r="862" ht="13.5" customHeight="1" s="844">
      <c r="A862" s="19" t="n"/>
      <c r="B862" s="19" t="n"/>
      <c r="C862" s="23" t="n"/>
      <c r="D862" s="23" t="n"/>
      <c r="E862" s="302" t="n"/>
      <c r="F862" s="23" t="n"/>
      <c r="G862" s="23" t="n"/>
      <c r="H862" s="23" t="n"/>
      <c r="I862" s="23" t="n"/>
      <c r="J862" s="23" t="n"/>
      <c r="K862" s="23" t="n"/>
      <c r="L862" s="19" t="n"/>
      <c r="M862" s="19" t="n"/>
      <c r="N862" s="19" t="n"/>
      <c r="O862" s="19" t="n"/>
      <c r="P862" s="19" t="n"/>
      <c r="Q862" s="19" t="n"/>
      <c r="R862" s="19" t="n"/>
      <c r="S862" s="19" t="n"/>
      <c r="T862" s="19" t="n"/>
      <c r="U862" s="19" t="n"/>
      <c r="V862" s="19" t="n"/>
      <c r="W862" s="19" t="n"/>
      <c r="X862" s="19" t="n"/>
      <c r="Y862" s="19" t="n"/>
      <c r="Z862" s="19" t="n"/>
    </row>
    <row r="863" ht="13.5" customHeight="1" s="844">
      <c r="A863" s="19" t="n"/>
      <c r="B863" s="19" t="n"/>
      <c r="C863" s="23" t="n"/>
      <c r="D863" s="23" t="n"/>
      <c r="E863" s="302" t="n"/>
      <c r="F863" s="23" t="n"/>
      <c r="G863" s="23" t="n"/>
      <c r="H863" s="23" t="n"/>
      <c r="I863" s="23" t="n"/>
      <c r="J863" s="23" t="n"/>
      <c r="K863" s="23" t="n"/>
      <c r="L863" s="19" t="n"/>
      <c r="M863" s="19" t="n"/>
      <c r="N863" s="19" t="n"/>
      <c r="O863" s="19" t="n"/>
      <c r="P863" s="19" t="n"/>
      <c r="Q863" s="19" t="n"/>
      <c r="R863" s="19" t="n"/>
      <c r="S863" s="19" t="n"/>
      <c r="T863" s="19" t="n"/>
      <c r="U863" s="19" t="n"/>
      <c r="V863" s="19" t="n"/>
      <c r="W863" s="19" t="n"/>
      <c r="X863" s="19" t="n"/>
      <c r="Y863" s="19" t="n"/>
      <c r="Z863" s="19" t="n"/>
    </row>
    <row r="864" ht="13.5" customHeight="1" s="844">
      <c r="A864" s="19" t="n"/>
      <c r="B864" s="19" t="n"/>
      <c r="C864" s="23" t="n"/>
      <c r="D864" s="23" t="n"/>
      <c r="E864" s="302" t="n"/>
      <c r="F864" s="23" t="n"/>
      <c r="G864" s="23" t="n"/>
      <c r="H864" s="23" t="n"/>
      <c r="I864" s="23" t="n"/>
      <c r="J864" s="23" t="n"/>
      <c r="K864" s="23" t="n"/>
      <c r="L864" s="19" t="n"/>
      <c r="M864" s="19" t="n"/>
      <c r="N864" s="19" t="n"/>
      <c r="O864" s="19" t="n"/>
      <c r="P864" s="19" t="n"/>
      <c r="Q864" s="19" t="n"/>
      <c r="R864" s="19" t="n"/>
      <c r="S864" s="19" t="n"/>
      <c r="T864" s="19" t="n"/>
      <c r="U864" s="19" t="n"/>
      <c r="V864" s="19" t="n"/>
      <c r="W864" s="19" t="n"/>
      <c r="X864" s="19" t="n"/>
      <c r="Y864" s="19" t="n"/>
      <c r="Z864" s="19" t="n"/>
    </row>
    <row r="865" ht="13.5" customHeight="1" s="844">
      <c r="A865" s="19" t="n"/>
      <c r="B865" s="19" t="n"/>
      <c r="C865" s="23" t="n"/>
      <c r="D865" s="23" t="n"/>
      <c r="E865" s="302" t="n"/>
      <c r="F865" s="23" t="n"/>
      <c r="G865" s="23" t="n"/>
      <c r="H865" s="23" t="n"/>
      <c r="I865" s="23" t="n"/>
      <c r="J865" s="23" t="n"/>
      <c r="K865" s="23" t="n"/>
      <c r="L865" s="19" t="n"/>
      <c r="M865" s="19" t="n"/>
      <c r="N865" s="19" t="n"/>
      <c r="O865" s="19" t="n"/>
      <c r="P865" s="19" t="n"/>
      <c r="Q865" s="19" t="n"/>
      <c r="R865" s="19" t="n"/>
      <c r="S865" s="19" t="n"/>
      <c r="T865" s="19" t="n"/>
      <c r="U865" s="19" t="n"/>
      <c r="V865" s="19" t="n"/>
      <c r="W865" s="19" t="n"/>
      <c r="X865" s="19" t="n"/>
      <c r="Y865" s="19" t="n"/>
      <c r="Z865" s="19" t="n"/>
    </row>
    <row r="866" ht="13.5" customHeight="1" s="844">
      <c r="A866" s="19" t="n"/>
      <c r="B866" s="19" t="n"/>
      <c r="C866" s="23" t="n"/>
      <c r="D866" s="23" t="n"/>
      <c r="E866" s="302" t="n"/>
      <c r="F866" s="23" t="n"/>
      <c r="G866" s="23" t="n"/>
      <c r="H866" s="23" t="n"/>
      <c r="I866" s="23" t="n"/>
      <c r="J866" s="23" t="n"/>
      <c r="K866" s="23" t="n"/>
      <c r="L866" s="19" t="n"/>
      <c r="M866" s="19" t="n"/>
      <c r="N866" s="19" t="n"/>
      <c r="O866" s="19" t="n"/>
      <c r="P866" s="19" t="n"/>
      <c r="Q866" s="19" t="n"/>
      <c r="R866" s="19" t="n"/>
      <c r="S866" s="19" t="n"/>
      <c r="T866" s="19" t="n"/>
      <c r="U866" s="19" t="n"/>
      <c r="V866" s="19" t="n"/>
      <c r="W866" s="19" t="n"/>
      <c r="X866" s="19" t="n"/>
      <c r="Y866" s="19" t="n"/>
      <c r="Z866" s="19" t="n"/>
    </row>
    <row r="867" ht="13.5" customHeight="1" s="844">
      <c r="A867" s="19" t="n"/>
      <c r="B867" s="19" t="n"/>
      <c r="C867" s="23" t="n"/>
      <c r="D867" s="23" t="n"/>
      <c r="E867" s="302" t="n"/>
      <c r="F867" s="23" t="n"/>
      <c r="G867" s="23" t="n"/>
      <c r="H867" s="23" t="n"/>
      <c r="I867" s="23" t="n"/>
      <c r="J867" s="23" t="n"/>
      <c r="K867" s="23" t="n"/>
      <c r="L867" s="19" t="n"/>
      <c r="M867" s="19" t="n"/>
      <c r="N867" s="19" t="n"/>
      <c r="O867" s="19" t="n"/>
      <c r="P867" s="19" t="n"/>
      <c r="Q867" s="19" t="n"/>
      <c r="R867" s="19" t="n"/>
      <c r="S867" s="19" t="n"/>
      <c r="T867" s="19" t="n"/>
      <c r="U867" s="19" t="n"/>
      <c r="V867" s="19" t="n"/>
      <c r="W867" s="19" t="n"/>
      <c r="X867" s="19" t="n"/>
      <c r="Y867" s="19" t="n"/>
      <c r="Z867" s="19" t="n"/>
    </row>
    <row r="868" ht="13.5" customHeight="1" s="844">
      <c r="A868" s="19" t="n"/>
      <c r="B868" s="19" t="n"/>
      <c r="C868" s="23" t="n"/>
      <c r="D868" s="23" t="n"/>
      <c r="E868" s="302" t="n"/>
      <c r="F868" s="23" t="n"/>
      <c r="G868" s="23" t="n"/>
      <c r="H868" s="23" t="n"/>
      <c r="I868" s="23" t="n"/>
      <c r="J868" s="23" t="n"/>
      <c r="K868" s="23" t="n"/>
      <c r="L868" s="19" t="n"/>
      <c r="M868" s="19" t="n"/>
      <c r="N868" s="19" t="n"/>
      <c r="O868" s="19" t="n"/>
      <c r="P868" s="19" t="n"/>
      <c r="Q868" s="19" t="n"/>
      <c r="R868" s="19" t="n"/>
      <c r="S868" s="19" t="n"/>
      <c r="T868" s="19" t="n"/>
      <c r="U868" s="19" t="n"/>
      <c r="V868" s="19" t="n"/>
      <c r="W868" s="19" t="n"/>
      <c r="X868" s="19" t="n"/>
      <c r="Y868" s="19" t="n"/>
      <c r="Z868" s="19" t="n"/>
    </row>
    <row r="869" ht="13.5" customHeight="1" s="844">
      <c r="A869" s="19" t="n"/>
      <c r="B869" s="19" t="n"/>
      <c r="C869" s="23" t="n"/>
      <c r="D869" s="23" t="n"/>
      <c r="E869" s="302" t="n"/>
      <c r="F869" s="23" t="n"/>
      <c r="G869" s="23" t="n"/>
      <c r="H869" s="23" t="n"/>
      <c r="I869" s="23" t="n"/>
      <c r="J869" s="23" t="n"/>
      <c r="K869" s="23" t="n"/>
      <c r="L869" s="19" t="n"/>
      <c r="M869" s="19" t="n"/>
      <c r="N869" s="19" t="n"/>
      <c r="O869" s="19" t="n"/>
      <c r="P869" s="19" t="n"/>
      <c r="Q869" s="19" t="n"/>
      <c r="R869" s="19" t="n"/>
      <c r="S869" s="19" t="n"/>
      <c r="T869" s="19" t="n"/>
      <c r="U869" s="19" t="n"/>
      <c r="V869" s="19" t="n"/>
      <c r="W869" s="19" t="n"/>
      <c r="X869" s="19" t="n"/>
      <c r="Y869" s="19" t="n"/>
      <c r="Z869" s="19" t="n"/>
    </row>
    <row r="870" ht="13.5" customHeight="1" s="844">
      <c r="A870" s="19" t="n"/>
      <c r="B870" s="19" t="n"/>
      <c r="C870" s="23" t="n"/>
      <c r="D870" s="23" t="n"/>
      <c r="E870" s="302" t="n"/>
      <c r="F870" s="23" t="n"/>
      <c r="G870" s="23" t="n"/>
      <c r="H870" s="23" t="n"/>
      <c r="I870" s="23" t="n"/>
      <c r="J870" s="23" t="n"/>
      <c r="K870" s="23" t="n"/>
      <c r="L870" s="19" t="n"/>
      <c r="M870" s="19" t="n"/>
      <c r="N870" s="19" t="n"/>
      <c r="O870" s="19" t="n"/>
      <c r="P870" s="19" t="n"/>
      <c r="Q870" s="19" t="n"/>
      <c r="R870" s="19" t="n"/>
      <c r="S870" s="19" t="n"/>
      <c r="T870" s="19" t="n"/>
      <c r="U870" s="19" t="n"/>
      <c r="V870" s="19" t="n"/>
      <c r="W870" s="19" t="n"/>
      <c r="X870" s="19" t="n"/>
      <c r="Y870" s="19" t="n"/>
      <c r="Z870" s="19" t="n"/>
    </row>
    <row r="871" ht="13.5" customHeight="1" s="844">
      <c r="A871" s="19" t="n"/>
      <c r="B871" s="19" t="n"/>
      <c r="C871" s="23" t="n"/>
      <c r="D871" s="23" t="n"/>
      <c r="E871" s="302" t="n"/>
      <c r="F871" s="23" t="n"/>
      <c r="G871" s="23" t="n"/>
      <c r="H871" s="23" t="n"/>
      <c r="I871" s="23" t="n"/>
      <c r="J871" s="23" t="n"/>
      <c r="K871" s="23" t="n"/>
      <c r="L871" s="19" t="n"/>
      <c r="M871" s="19" t="n"/>
      <c r="N871" s="19" t="n"/>
      <c r="O871" s="19" t="n"/>
      <c r="P871" s="19" t="n"/>
      <c r="Q871" s="19" t="n"/>
      <c r="R871" s="19" t="n"/>
      <c r="S871" s="19" t="n"/>
      <c r="T871" s="19" t="n"/>
      <c r="U871" s="19" t="n"/>
      <c r="V871" s="19" t="n"/>
      <c r="W871" s="19" t="n"/>
      <c r="X871" s="19" t="n"/>
      <c r="Y871" s="19" t="n"/>
      <c r="Z871" s="19" t="n"/>
    </row>
    <row r="872" ht="13.5" customHeight="1" s="844">
      <c r="A872" s="19" t="n"/>
      <c r="B872" s="19" t="n"/>
      <c r="C872" s="23" t="n"/>
      <c r="D872" s="23" t="n"/>
      <c r="E872" s="302" t="n"/>
      <c r="F872" s="23" t="n"/>
      <c r="G872" s="23" t="n"/>
      <c r="H872" s="23" t="n"/>
      <c r="I872" s="23" t="n"/>
      <c r="J872" s="23" t="n"/>
      <c r="K872" s="23" t="n"/>
      <c r="L872" s="19" t="n"/>
      <c r="M872" s="19" t="n"/>
      <c r="N872" s="19" t="n"/>
      <c r="O872" s="19" t="n"/>
      <c r="P872" s="19" t="n"/>
      <c r="Q872" s="19" t="n"/>
      <c r="R872" s="19" t="n"/>
      <c r="S872" s="19" t="n"/>
      <c r="T872" s="19" t="n"/>
      <c r="U872" s="19" t="n"/>
      <c r="V872" s="19" t="n"/>
      <c r="W872" s="19" t="n"/>
      <c r="X872" s="19" t="n"/>
      <c r="Y872" s="19" t="n"/>
      <c r="Z872" s="19" t="n"/>
    </row>
    <row r="873" ht="13.5" customHeight="1" s="844">
      <c r="A873" s="19" t="n"/>
      <c r="B873" s="19" t="n"/>
      <c r="C873" s="23" t="n"/>
      <c r="D873" s="23" t="n"/>
      <c r="E873" s="302" t="n"/>
      <c r="F873" s="23" t="n"/>
      <c r="G873" s="23" t="n"/>
      <c r="H873" s="23" t="n"/>
      <c r="I873" s="23" t="n"/>
      <c r="J873" s="23" t="n"/>
      <c r="K873" s="23" t="n"/>
      <c r="L873" s="19" t="n"/>
      <c r="M873" s="19" t="n"/>
      <c r="N873" s="19" t="n"/>
      <c r="O873" s="19" t="n"/>
      <c r="P873" s="19" t="n"/>
      <c r="Q873" s="19" t="n"/>
      <c r="R873" s="19" t="n"/>
      <c r="S873" s="19" t="n"/>
      <c r="T873" s="19" t="n"/>
      <c r="U873" s="19" t="n"/>
      <c r="V873" s="19" t="n"/>
      <c r="W873" s="19" t="n"/>
      <c r="X873" s="19" t="n"/>
      <c r="Y873" s="19" t="n"/>
      <c r="Z873" s="19" t="n"/>
    </row>
    <row r="874" ht="13.5" customHeight="1" s="844">
      <c r="A874" s="19" t="n"/>
      <c r="B874" s="19" t="n"/>
      <c r="C874" s="23" t="n"/>
      <c r="D874" s="23" t="n"/>
      <c r="E874" s="302" t="n"/>
      <c r="F874" s="23" t="n"/>
      <c r="G874" s="23" t="n"/>
      <c r="H874" s="23" t="n"/>
      <c r="I874" s="23" t="n"/>
      <c r="J874" s="23" t="n"/>
      <c r="K874" s="23" t="n"/>
      <c r="L874" s="19" t="n"/>
      <c r="M874" s="19" t="n"/>
      <c r="N874" s="19" t="n"/>
      <c r="O874" s="19" t="n"/>
      <c r="P874" s="19" t="n"/>
      <c r="Q874" s="19" t="n"/>
      <c r="R874" s="19" t="n"/>
      <c r="S874" s="19" t="n"/>
      <c r="T874" s="19" t="n"/>
      <c r="U874" s="19" t="n"/>
      <c r="V874" s="19" t="n"/>
      <c r="W874" s="19" t="n"/>
      <c r="X874" s="19" t="n"/>
      <c r="Y874" s="19" t="n"/>
      <c r="Z874" s="19" t="n"/>
    </row>
    <row r="875" ht="13.5" customHeight="1" s="844">
      <c r="A875" s="19" t="n"/>
      <c r="B875" s="19" t="n"/>
      <c r="C875" s="23" t="n"/>
      <c r="D875" s="23" t="n"/>
      <c r="E875" s="302" t="n"/>
      <c r="F875" s="23" t="n"/>
      <c r="G875" s="23" t="n"/>
      <c r="H875" s="23" t="n"/>
      <c r="I875" s="23" t="n"/>
      <c r="J875" s="23" t="n"/>
      <c r="K875" s="23" t="n"/>
      <c r="L875" s="19" t="n"/>
      <c r="M875" s="19" t="n"/>
      <c r="N875" s="19" t="n"/>
      <c r="O875" s="19" t="n"/>
      <c r="P875" s="19" t="n"/>
      <c r="Q875" s="19" t="n"/>
      <c r="R875" s="19" t="n"/>
      <c r="S875" s="19" t="n"/>
      <c r="T875" s="19" t="n"/>
      <c r="U875" s="19" t="n"/>
      <c r="V875" s="19" t="n"/>
      <c r="W875" s="19" t="n"/>
      <c r="X875" s="19" t="n"/>
      <c r="Y875" s="19" t="n"/>
      <c r="Z875" s="19" t="n"/>
    </row>
    <row r="876" ht="13.5" customHeight="1" s="844">
      <c r="A876" s="19" t="n"/>
      <c r="B876" s="19" t="n"/>
      <c r="C876" s="23" t="n"/>
      <c r="D876" s="23" t="n"/>
      <c r="E876" s="302" t="n"/>
      <c r="F876" s="23" t="n"/>
      <c r="G876" s="23" t="n"/>
      <c r="H876" s="23" t="n"/>
      <c r="I876" s="23" t="n"/>
      <c r="J876" s="23" t="n"/>
      <c r="K876" s="23" t="n"/>
      <c r="L876" s="19" t="n"/>
      <c r="M876" s="19" t="n"/>
      <c r="N876" s="19" t="n"/>
      <c r="O876" s="19" t="n"/>
      <c r="P876" s="19" t="n"/>
      <c r="Q876" s="19" t="n"/>
      <c r="R876" s="19" t="n"/>
      <c r="S876" s="19" t="n"/>
      <c r="T876" s="19" t="n"/>
      <c r="U876" s="19" t="n"/>
      <c r="V876" s="19" t="n"/>
      <c r="W876" s="19" t="n"/>
      <c r="X876" s="19" t="n"/>
      <c r="Y876" s="19" t="n"/>
      <c r="Z876" s="19" t="n"/>
    </row>
    <row r="877" ht="13.5" customHeight="1" s="844">
      <c r="A877" s="19" t="n"/>
      <c r="B877" s="19" t="n"/>
      <c r="C877" s="23" t="n"/>
      <c r="D877" s="23" t="n"/>
      <c r="E877" s="302" t="n"/>
      <c r="F877" s="23" t="n"/>
      <c r="G877" s="23" t="n"/>
      <c r="H877" s="23" t="n"/>
      <c r="I877" s="23" t="n"/>
      <c r="J877" s="23" t="n"/>
      <c r="K877" s="23" t="n"/>
      <c r="L877" s="19" t="n"/>
      <c r="M877" s="19" t="n"/>
      <c r="N877" s="19" t="n"/>
      <c r="O877" s="19" t="n"/>
      <c r="P877" s="19" t="n"/>
      <c r="Q877" s="19" t="n"/>
      <c r="R877" s="19" t="n"/>
      <c r="S877" s="19" t="n"/>
      <c r="T877" s="19" t="n"/>
      <c r="U877" s="19" t="n"/>
      <c r="V877" s="19" t="n"/>
      <c r="W877" s="19" t="n"/>
      <c r="X877" s="19" t="n"/>
      <c r="Y877" s="19" t="n"/>
      <c r="Z877" s="19" t="n"/>
    </row>
    <row r="878" ht="13.5" customHeight="1" s="844">
      <c r="A878" s="19" t="n"/>
      <c r="B878" s="19" t="n"/>
      <c r="C878" s="23" t="n"/>
      <c r="D878" s="23" t="n"/>
      <c r="E878" s="302" t="n"/>
      <c r="F878" s="23" t="n"/>
      <c r="G878" s="23" t="n"/>
      <c r="H878" s="23" t="n"/>
      <c r="I878" s="23" t="n"/>
      <c r="J878" s="23" t="n"/>
      <c r="K878" s="23" t="n"/>
      <c r="L878" s="19" t="n"/>
      <c r="M878" s="19" t="n"/>
      <c r="N878" s="19" t="n"/>
      <c r="O878" s="19" t="n"/>
      <c r="P878" s="19" t="n"/>
      <c r="Q878" s="19" t="n"/>
      <c r="R878" s="19" t="n"/>
      <c r="S878" s="19" t="n"/>
      <c r="T878" s="19" t="n"/>
      <c r="U878" s="19" t="n"/>
      <c r="V878" s="19" t="n"/>
      <c r="W878" s="19" t="n"/>
      <c r="X878" s="19" t="n"/>
      <c r="Y878" s="19" t="n"/>
      <c r="Z878" s="19" t="n"/>
    </row>
    <row r="879" ht="13.5" customHeight="1" s="844">
      <c r="A879" s="19" t="n"/>
      <c r="B879" s="19" t="n"/>
      <c r="C879" s="23" t="n"/>
      <c r="D879" s="23" t="n"/>
      <c r="E879" s="302" t="n"/>
      <c r="F879" s="23" t="n"/>
      <c r="G879" s="23" t="n"/>
      <c r="H879" s="23" t="n"/>
      <c r="I879" s="23" t="n"/>
      <c r="J879" s="23" t="n"/>
      <c r="K879" s="23" t="n"/>
      <c r="L879" s="19" t="n"/>
      <c r="M879" s="19" t="n"/>
      <c r="N879" s="19" t="n"/>
      <c r="O879" s="19" t="n"/>
      <c r="P879" s="19" t="n"/>
      <c r="Q879" s="19" t="n"/>
      <c r="R879" s="19" t="n"/>
      <c r="S879" s="19" t="n"/>
      <c r="T879" s="19" t="n"/>
      <c r="U879" s="19" t="n"/>
      <c r="V879" s="19" t="n"/>
      <c r="W879" s="19" t="n"/>
      <c r="X879" s="19" t="n"/>
      <c r="Y879" s="19" t="n"/>
      <c r="Z879" s="19" t="n"/>
    </row>
    <row r="880" ht="13.5" customHeight="1" s="844">
      <c r="A880" s="19" t="n"/>
      <c r="B880" s="19" t="n"/>
      <c r="C880" s="23" t="n"/>
      <c r="D880" s="23" t="n"/>
      <c r="E880" s="302" t="n"/>
      <c r="F880" s="23" t="n"/>
      <c r="G880" s="23" t="n"/>
      <c r="H880" s="23" t="n"/>
      <c r="I880" s="23" t="n"/>
      <c r="J880" s="23" t="n"/>
      <c r="K880" s="23" t="n"/>
      <c r="L880" s="19" t="n"/>
      <c r="M880" s="19" t="n"/>
      <c r="N880" s="19" t="n"/>
      <c r="O880" s="19" t="n"/>
      <c r="P880" s="19" t="n"/>
      <c r="Q880" s="19" t="n"/>
      <c r="R880" s="19" t="n"/>
      <c r="S880" s="19" t="n"/>
      <c r="T880" s="19" t="n"/>
      <c r="U880" s="19" t="n"/>
      <c r="V880" s="19" t="n"/>
      <c r="W880" s="19" t="n"/>
      <c r="X880" s="19" t="n"/>
      <c r="Y880" s="19" t="n"/>
      <c r="Z880" s="19" t="n"/>
    </row>
    <row r="881" ht="13.5" customHeight="1" s="844">
      <c r="A881" s="19" t="n"/>
      <c r="B881" s="19" t="n"/>
      <c r="C881" s="23" t="n"/>
      <c r="D881" s="23" t="n"/>
      <c r="E881" s="302" t="n"/>
      <c r="F881" s="23" t="n"/>
      <c r="G881" s="23" t="n"/>
      <c r="H881" s="23" t="n"/>
      <c r="I881" s="23" t="n"/>
      <c r="J881" s="23" t="n"/>
      <c r="K881" s="23" t="n"/>
      <c r="L881" s="19" t="n"/>
      <c r="M881" s="19" t="n"/>
      <c r="N881" s="19" t="n"/>
      <c r="O881" s="19" t="n"/>
      <c r="P881" s="19" t="n"/>
      <c r="Q881" s="19" t="n"/>
      <c r="R881" s="19" t="n"/>
      <c r="S881" s="19" t="n"/>
      <c r="T881" s="19" t="n"/>
      <c r="U881" s="19" t="n"/>
      <c r="V881" s="19" t="n"/>
      <c r="W881" s="19" t="n"/>
      <c r="X881" s="19" t="n"/>
      <c r="Y881" s="19" t="n"/>
      <c r="Z881" s="19" t="n"/>
    </row>
    <row r="882" ht="13.5" customHeight="1" s="844">
      <c r="A882" s="19" t="n"/>
      <c r="B882" s="19" t="n"/>
      <c r="C882" s="23" t="n"/>
      <c r="D882" s="23" t="n"/>
      <c r="E882" s="302" t="n"/>
      <c r="F882" s="23" t="n"/>
      <c r="G882" s="23" t="n"/>
      <c r="H882" s="23" t="n"/>
      <c r="I882" s="23" t="n"/>
      <c r="J882" s="23" t="n"/>
      <c r="K882" s="23" t="n"/>
      <c r="L882" s="19" t="n"/>
      <c r="M882" s="19" t="n"/>
      <c r="N882" s="19" t="n"/>
      <c r="O882" s="19" t="n"/>
      <c r="P882" s="19" t="n"/>
      <c r="Q882" s="19" t="n"/>
      <c r="R882" s="19" t="n"/>
      <c r="S882" s="19" t="n"/>
      <c r="T882" s="19" t="n"/>
      <c r="U882" s="19" t="n"/>
      <c r="V882" s="19" t="n"/>
      <c r="W882" s="19" t="n"/>
      <c r="X882" s="19" t="n"/>
      <c r="Y882" s="19" t="n"/>
      <c r="Z882" s="19" t="n"/>
    </row>
    <row r="883" ht="13.5" customHeight="1" s="844">
      <c r="A883" s="19" t="n"/>
      <c r="B883" s="19" t="n"/>
      <c r="C883" s="23" t="n"/>
      <c r="D883" s="23" t="n"/>
      <c r="E883" s="302" t="n"/>
      <c r="F883" s="23" t="n"/>
      <c r="G883" s="23" t="n"/>
      <c r="H883" s="23" t="n"/>
      <c r="I883" s="23" t="n"/>
      <c r="J883" s="23" t="n"/>
      <c r="K883" s="23" t="n"/>
      <c r="L883" s="19" t="n"/>
      <c r="M883" s="19" t="n"/>
      <c r="N883" s="19" t="n"/>
      <c r="O883" s="19" t="n"/>
      <c r="P883" s="19" t="n"/>
      <c r="Q883" s="19" t="n"/>
      <c r="R883" s="19" t="n"/>
      <c r="S883" s="19" t="n"/>
      <c r="T883" s="19" t="n"/>
      <c r="U883" s="19" t="n"/>
      <c r="V883" s="19" t="n"/>
      <c r="W883" s="19" t="n"/>
      <c r="X883" s="19" t="n"/>
      <c r="Y883" s="19" t="n"/>
      <c r="Z883" s="19" t="n"/>
    </row>
    <row r="884" ht="13.5" customHeight="1" s="844">
      <c r="A884" s="19" t="n"/>
      <c r="B884" s="19" t="n"/>
      <c r="C884" s="23" t="n"/>
      <c r="D884" s="23" t="n"/>
      <c r="E884" s="302" t="n"/>
      <c r="F884" s="23" t="n"/>
      <c r="G884" s="23" t="n"/>
      <c r="H884" s="23" t="n"/>
      <c r="I884" s="23" t="n"/>
      <c r="J884" s="23" t="n"/>
      <c r="K884" s="23" t="n"/>
      <c r="L884" s="19" t="n"/>
      <c r="M884" s="19" t="n"/>
      <c r="N884" s="19" t="n"/>
      <c r="O884" s="19" t="n"/>
      <c r="P884" s="19" t="n"/>
      <c r="Q884" s="19" t="n"/>
      <c r="R884" s="19" t="n"/>
      <c r="S884" s="19" t="n"/>
      <c r="T884" s="19" t="n"/>
      <c r="U884" s="19" t="n"/>
      <c r="V884" s="19" t="n"/>
      <c r="W884" s="19" t="n"/>
      <c r="X884" s="19" t="n"/>
      <c r="Y884" s="19" t="n"/>
      <c r="Z884" s="19" t="n"/>
    </row>
    <row r="885" ht="13.5" customHeight="1" s="844">
      <c r="A885" s="19" t="n"/>
      <c r="B885" s="19" t="n"/>
      <c r="C885" s="23" t="n"/>
      <c r="D885" s="23" t="n"/>
      <c r="E885" s="302" t="n"/>
      <c r="F885" s="23" t="n"/>
      <c r="G885" s="23" t="n"/>
      <c r="H885" s="23" t="n"/>
      <c r="I885" s="23" t="n"/>
      <c r="J885" s="23" t="n"/>
      <c r="K885" s="23" t="n"/>
      <c r="L885" s="19" t="n"/>
      <c r="M885" s="19" t="n"/>
      <c r="N885" s="19" t="n"/>
      <c r="O885" s="19" t="n"/>
      <c r="P885" s="19" t="n"/>
      <c r="Q885" s="19" t="n"/>
      <c r="R885" s="19" t="n"/>
      <c r="S885" s="19" t="n"/>
      <c r="T885" s="19" t="n"/>
      <c r="U885" s="19" t="n"/>
      <c r="V885" s="19" t="n"/>
      <c r="W885" s="19" t="n"/>
      <c r="X885" s="19" t="n"/>
      <c r="Y885" s="19" t="n"/>
      <c r="Z885" s="19" t="n"/>
    </row>
    <row r="886" ht="13.5" customHeight="1" s="844">
      <c r="A886" s="19" t="n"/>
      <c r="B886" s="19" t="n"/>
      <c r="C886" s="23" t="n"/>
      <c r="D886" s="23" t="n"/>
      <c r="E886" s="302" t="n"/>
      <c r="F886" s="23" t="n"/>
      <c r="G886" s="23" t="n"/>
      <c r="H886" s="23" t="n"/>
      <c r="I886" s="23" t="n"/>
      <c r="J886" s="23" t="n"/>
      <c r="K886" s="23" t="n"/>
      <c r="L886" s="19" t="n"/>
      <c r="M886" s="19" t="n"/>
      <c r="N886" s="19" t="n"/>
      <c r="O886" s="19" t="n"/>
      <c r="P886" s="19" t="n"/>
      <c r="Q886" s="19" t="n"/>
      <c r="R886" s="19" t="n"/>
      <c r="S886" s="19" t="n"/>
      <c r="T886" s="19" t="n"/>
      <c r="U886" s="19" t="n"/>
      <c r="V886" s="19" t="n"/>
      <c r="W886" s="19" t="n"/>
      <c r="X886" s="19" t="n"/>
      <c r="Y886" s="19" t="n"/>
      <c r="Z886" s="19" t="n"/>
    </row>
    <row r="887" ht="13.5" customHeight="1" s="844">
      <c r="A887" s="19" t="n"/>
      <c r="B887" s="19" t="n"/>
      <c r="C887" s="23" t="n"/>
      <c r="D887" s="23" t="n"/>
      <c r="E887" s="302" t="n"/>
      <c r="F887" s="23" t="n"/>
      <c r="G887" s="23" t="n"/>
      <c r="H887" s="23" t="n"/>
      <c r="I887" s="23" t="n"/>
      <c r="J887" s="23" t="n"/>
      <c r="K887" s="23" t="n"/>
      <c r="L887" s="19" t="n"/>
      <c r="M887" s="19" t="n"/>
      <c r="N887" s="19" t="n"/>
      <c r="O887" s="19" t="n"/>
      <c r="P887" s="19" t="n"/>
      <c r="Q887" s="19" t="n"/>
      <c r="R887" s="19" t="n"/>
      <c r="S887" s="19" t="n"/>
      <c r="T887" s="19" t="n"/>
      <c r="U887" s="19" t="n"/>
      <c r="V887" s="19" t="n"/>
      <c r="W887" s="19" t="n"/>
      <c r="X887" s="19" t="n"/>
      <c r="Y887" s="19" t="n"/>
      <c r="Z887" s="19" t="n"/>
    </row>
    <row r="888" ht="13.5" customHeight="1" s="844">
      <c r="A888" s="19" t="n"/>
      <c r="B888" s="19" t="n"/>
      <c r="C888" s="23" t="n"/>
      <c r="D888" s="23" t="n"/>
      <c r="E888" s="302" t="n"/>
      <c r="F888" s="23" t="n"/>
      <c r="G888" s="23" t="n"/>
      <c r="H888" s="23" t="n"/>
      <c r="I888" s="23" t="n"/>
      <c r="J888" s="23" t="n"/>
      <c r="K888" s="23" t="n"/>
      <c r="L888" s="19" t="n"/>
      <c r="M888" s="19" t="n"/>
      <c r="N888" s="19" t="n"/>
      <c r="O888" s="19" t="n"/>
      <c r="P888" s="19" t="n"/>
      <c r="Q888" s="19" t="n"/>
      <c r="R888" s="19" t="n"/>
      <c r="S888" s="19" t="n"/>
      <c r="T888" s="19" t="n"/>
      <c r="U888" s="19" t="n"/>
      <c r="V888" s="19" t="n"/>
      <c r="W888" s="19" t="n"/>
      <c r="X888" s="19" t="n"/>
      <c r="Y888" s="19" t="n"/>
      <c r="Z888" s="19" t="n"/>
    </row>
    <row r="889" ht="13.5" customHeight="1" s="844">
      <c r="A889" s="19" t="n"/>
      <c r="B889" s="19" t="n"/>
      <c r="C889" s="23" t="n"/>
      <c r="D889" s="23" t="n"/>
      <c r="E889" s="302" t="n"/>
      <c r="F889" s="23" t="n"/>
      <c r="G889" s="23" t="n"/>
      <c r="H889" s="23" t="n"/>
      <c r="I889" s="23" t="n"/>
      <c r="J889" s="23" t="n"/>
      <c r="K889" s="23" t="n"/>
      <c r="L889" s="19" t="n"/>
      <c r="M889" s="19" t="n"/>
      <c r="N889" s="19" t="n"/>
      <c r="O889" s="19" t="n"/>
      <c r="P889" s="19" t="n"/>
      <c r="Q889" s="19" t="n"/>
      <c r="R889" s="19" t="n"/>
      <c r="S889" s="19" t="n"/>
      <c r="T889" s="19" t="n"/>
      <c r="U889" s="19" t="n"/>
      <c r="V889" s="19" t="n"/>
      <c r="W889" s="19" t="n"/>
      <c r="X889" s="19" t="n"/>
      <c r="Y889" s="19" t="n"/>
      <c r="Z889" s="19" t="n"/>
    </row>
    <row r="890" ht="13.5" customHeight="1" s="844">
      <c r="A890" s="19" t="n"/>
      <c r="B890" s="19" t="n"/>
      <c r="C890" s="23" t="n"/>
      <c r="D890" s="23" t="n"/>
      <c r="E890" s="302" t="n"/>
      <c r="F890" s="23" t="n"/>
      <c r="G890" s="23" t="n"/>
      <c r="H890" s="23" t="n"/>
      <c r="I890" s="23" t="n"/>
      <c r="J890" s="23" t="n"/>
      <c r="K890" s="23" t="n"/>
      <c r="L890" s="19" t="n"/>
      <c r="M890" s="19" t="n"/>
      <c r="N890" s="19" t="n"/>
      <c r="O890" s="19" t="n"/>
      <c r="P890" s="19" t="n"/>
      <c r="Q890" s="19" t="n"/>
      <c r="R890" s="19" t="n"/>
      <c r="S890" s="19" t="n"/>
      <c r="T890" s="19" t="n"/>
      <c r="U890" s="19" t="n"/>
      <c r="V890" s="19" t="n"/>
      <c r="W890" s="19" t="n"/>
      <c r="X890" s="19" t="n"/>
      <c r="Y890" s="19" t="n"/>
      <c r="Z890" s="19" t="n"/>
    </row>
    <row r="891" ht="13.5" customHeight="1" s="844">
      <c r="A891" s="19" t="n"/>
      <c r="B891" s="19" t="n"/>
      <c r="C891" s="23" t="n"/>
      <c r="D891" s="23" t="n"/>
      <c r="E891" s="302" t="n"/>
      <c r="F891" s="23" t="n"/>
      <c r="G891" s="23" t="n"/>
      <c r="H891" s="23" t="n"/>
      <c r="I891" s="23" t="n"/>
      <c r="J891" s="23" t="n"/>
      <c r="K891" s="23" t="n"/>
      <c r="L891" s="19" t="n"/>
      <c r="M891" s="19" t="n"/>
      <c r="N891" s="19" t="n"/>
      <c r="O891" s="19" t="n"/>
      <c r="P891" s="19" t="n"/>
      <c r="Q891" s="19" t="n"/>
      <c r="R891" s="19" t="n"/>
      <c r="S891" s="19" t="n"/>
      <c r="T891" s="19" t="n"/>
      <c r="U891" s="19" t="n"/>
      <c r="V891" s="19" t="n"/>
      <c r="W891" s="19" t="n"/>
      <c r="X891" s="19" t="n"/>
      <c r="Y891" s="19" t="n"/>
      <c r="Z891" s="19" t="n"/>
    </row>
    <row r="892" ht="13.5" customHeight="1" s="844">
      <c r="A892" s="19" t="n"/>
      <c r="B892" s="19" t="n"/>
      <c r="C892" s="23" t="n"/>
      <c r="D892" s="23" t="n"/>
      <c r="E892" s="302" t="n"/>
      <c r="F892" s="23" t="n"/>
      <c r="G892" s="23" t="n"/>
      <c r="H892" s="23" t="n"/>
      <c r="I892" s="23" t="n"/>
      <c r="J892" s="23" t="n"/>
      <c r="K892" s="23" t="n"/>
      <c r="L892" s="19" t="n"/>
      <c r="M892" s="19" t="n"/>
      <c r="N892" s="19" t="n"/>
      <c r="O892" s="19" t="n"/>
      <c r="P892" s="19" t="n"/>
      <c r="Q892" s="19" t="n"/>
      <c r="R892" s="19" t="n"/>
      <c r="S892" s="19" t="n"/>
      <c r="T892" s="19" t="n"/>
      <c r="U892" s="19" t="n"/>
      <c r="V892" s="19" t="n"/>
      <c r="W892" s="19" t="n"/>
      <c r="X892" s="19" t="n"/>
      <c r="Y892" s="19" t="n"/>
      <c r="Z892" s="19" t="n"/>
    </row>
    <row r="893" ht="13.5" customHeight="1" s="844">
      <c r="A893" s="19" t="n"/>
      <c r="B893" s="19" t="n"/>
      <c r="C893" s="23" t="n"/>
      <c r="D893" s="23" t="n"/>
      <c r="E893" s="302" t="n"/>
      <c r="F893" s="23" t="n"/>
      <c r="G893" s="23" t="n"/>
      <c r="H893" s="23" t="n"/>
      <c r="I893" s="23" t="n"/>
      <c r="J893" s="23" t="n"/>
      <c r="K893" s="23" t="n"/>
      <c r="L893" s="19" t="n"/>
      <c r="M893" s="19" t="n"/>
      <c r="N893" s="19" t="n"/>
      <c r="O893" s="19" t="n"/>
      <c r="P893" s="19" t="n"/>
      <c r="Q893" s="19" t="n"/>
      <c r="R893" s="19" t="n"/>
      <c r="S893" s="19" t="n"/>
      <c r="T893" s="19" t="n"/>
      <c r="U893" s="19" t="n"/>
      <c r="V893" s="19" t="n"/>
      <c r="W893" s="19" t="n"/>
      <c r="X893" s="19" t="n"/>
      <c r="Y893" s="19" t="n"/>
      <c r="Z893" s="19" t="n"/>
    </row>
    <row r="894" ht="13.5" customHeight="1" s="844">
      <c r="A894" s="19" t="n"/>
      <c r="B894" s="19" t="n"/>
      <c r="C894" s="23" t="n"/>
      <c r="D894" s="23" t="n"/>
      <c r="E894" s="302" t="n"/>
      <c r="F894" s="23" t="n"/>
      <c r="G894" s="23" t="n"/>
      <c r="H894" s="23" t="n"/>
      <c r="I894" s="23" t="n"/>
      <c r="J894" s="23" t="n"/>
      <c r="K894" s="23" t="n"/>
      <c r="L894" s="19" t="n"/>
      <c r="M894" s="19" t="n"/>
      <c r="N894" s="19" t="n"/>
      <c r="O894" s="19" t="n"/>
      <c r="P894" s="19" t="n"/>
      <c r="Q894" s="19" t="n"/>
      <c r="R894" s="19" t="n"/>
      <c r="S894" s="19" t="n"/>
      <c r="T894" s="19" t="n"/>
      <c r="U894" s="19" t="n"/>
      <c r="V894" s="19" t="n"/>
      <c r="W894" s="19" t="n"/>
      <c r="X894" s="19" t="n"/>
      <c r="Y894" s="19" t="n"/>
      <c r="Z894" s="19" t="n"/>
    </row>
    <row r="895" ht="13.5" customHeight="1" s="844">
      <c r="A895" s="19" t="n"/>
      <c r="B895" s="19" t="n"/>
      <c r="C895" s="23" t="n"/>
      <c r="D895" s="23" t="n"/>
      <c r="E895" s="302" t="n"/>
      <c r="F895" s="23" t="n"/>
      <c r="G895" s="23" t="n"/>
      <c r="H895" s="23" t="n"/>
      <c r="I895" s="23" t="n"/>
      <c r="J895" s="23" t="n"/>
      <c r="K895" s="23" t="n"/>
      <c r="L895" s="19" t="n"/>
      <c r="M895" s="19" t="n"/>
      <c r="N895" s="19" t="n"/>
      <c r="O895" s="19" t="n"/>
      <c r="P895" s="19" t="n"/>
      <c r="Q895" s="19" t="n"/>
      <c r="R895" s="19" t="n"/>
      <c r="S895" s="19" t="n"/>
      <c r="T895" s="19" t="n"/>
      <c r="U895" s="19" t="n"/>
      <c r="V895" s="19" t="n"/>
      <c r="W895" s="19" t="n"/>
      <c r="X895" s="19" t="n"/>
      <c r="Y895" s="19" t="n"/>
      <c r="Z895" s="19" t="n"/>
    </row>
    <row r="896" ht="13.5" customHeight="1" s="844">
      <c r="A896" s="19" t="n"/>
      <c r="B896" s="19" t="n"/>
      <c r="C896" s="23" t="n"/>
      <c r="D896" s="23" t="n"/>
      <c r="E896" s="302" t="n"/>
      <c r="F896" s="23" t="n"/>
      <c r="G896" s="23" t="n"/>
      <c r="H896" s="23" t="n"/>
      <c r="I896" s="23" t="n"/>
      <c r="J896" s="23" t="n"/>
      <c r="K896" s="23" t="n"/>
      <c r="L896" s="19" t="n"/>
      <c r="M896" s="19" t="n"/>
      <c r="N896" s="19" t="n"/>
      <c r="O896" s="19" t="n"/>
      <c r="P896" s="19" t="n"/>
      <c r="Q896" s="19" t="n"/>
      <c r="R896" s="19" t="n"/>
      <c r="S896" s="19" t="n"/>
      <c r="T896" s="19" t="n"/>
      <c r="U896" s="19" t="n"/>
      <c r="V896" s="19" t="n"/>
      <c r="W896" s="19" t="n"/>
      <c r="X896" s="19" t="n"/>
      <c r="Y896" s="19" t="n"/>
      <c r="Z896" s="19" t="n"/>
    </row>
    <row r="897" ht="13.5" customHeight="1" s="844">
      <c r="A897" s="19" t="n"/>
      <c r="B897" s="19" t="n"/>
      <c r="C897" s="23" t="n"/>
      <c r="D897" s="23" t="n"/>
      <c r="E897" s="302" t="n"/>
      <c r="F897" s="23" t="n"/>
      <c r="G897" s="23" t="n"/>
      <c r="H897" s="23" t="n"/>
      <c r="I897" s="23" t="n"/>
      <c r="J897" s="23" t="n"/>
      <c r="K897" s="23" t="n"/>
      <c r="L897" s="19" t="n"/>
      <c r="M897" s="19" t="n"/>
      <c r="N897" s="19" t="n"/>
      <c r="O897" s="19" t="n"/>
      <c r="P897" s="19" t="n"/>
      <c r="Q897" s="19" t="n"/>
      <c r="R897" s="19" t="n"/>
      <c r="S897" s="19" t="n"/>
      <c r="T897" s="19" t="n"/>
      <c r="U897" s="19" t="n"/>
      <c r="V897" s="19" t="n"/>
      <c r="W897" s="19" t="n"/>
      <c r="X897" s="19" t="n"/>
      <c r="Y897" s="19" t="n"/>
      <c r="Z897" s="19" t="n"/>
    </row>
    <row r="898" ht="13.5" customHeight="1" s="844">
      <c r="A898" s="19" t="n"/>
      <c r="B898" s="19" t="n"/>
      <c r="C898" s="23" t="n"/>
      <c r="D898" s="23" t="n"/>
      <c r="E898" s="302" t="n"/>
      <c r="F898" s="23" t="n"/>
      <c r="G898" s="23" t="n"/>
      <c r="H898" s="23" t="n"/>
      <c r="I898" s="23" t="n"/>
      <c r="J898" s="23" t="n"/>
      <c r="K898" s="23" t="n"/>
      <c r="L898" s="19" t="n"/>
      <c r="M898" s="19" t="n"/>
      <c r="N898" s="19" t="n"/>
      <c r="O898" s="19" t="n"/>
      <c r="P898" s="19" t="n"/>
      <c r="Q898" s="19" t="n"/>
      <c r="R898" s="19" t="n"/>
      <c r="S898" s="19" t="n"/>
      <c r="T898" s="19" t="n"/>
      <c r="U898" s="19" t="n"/>
      <c r="V898" s="19" t="n"/>
      <c r="W898" s="19" t="n"/>
      <c r="X898" s="19" t="n"/>
      <c r="Y898" s="19" t="n"/>
      <c r="Z898" s="19" t="n"/>
    </row>
    <row r="899" ht="13.5" customHeight="1" s="844">
      <c r="A899" s="19" t="n"/>
      <c r="B899" s="19" t="n"/>
      <c r="C899" s="23" t="n"/>
      <c r="D899" s="23" t="n"/>
      <c r="E899" s="302" t="n"/>
      <c r="F899" s="23" t="n"/>
      <c r="G899" s="23" t="n"/>
      <c r="H899" s="23" t="n"/>
      <c r="I899" s="23" t="n"/>
      <c r="J899" s="23" t="n"/>
      <c r="K899" s="23" t="n"/>
      <c r="L899" s="19" t="n"/>
      <c r="M899" s="19" t="n"/>
      <c r="N899" s="19" t="n"/>
      <c r="O899" s="19" t="n"/>
      <c r="P899" s="19" t="n"/>
      <c r="Q899" s="19" t="n"/>
      <c r="R899" s="19" t="n"/>
      <c r="S899" s="19" t="n"/>
      <c r="T899" s="19" t="n"/>
      <c r="U899" s="19" t="n"/>
      <c r="V899" s="19" t="n"/>
      <c r="W899" s="19" t="n"/>
      <c r="X899" s="19" t="n"/>
      <c r="Y899" s="19" t="n"/>
      <c r="Z899" s="19" t="n"/>
    </row>
    <row r="900" ht="13.5" customHeight="1" s="844">
      <c r="A900" s="19" t="n"/>
      <c r="B900" s="19" t="n"/>
      <c r="C900" s="23" t="n"/>
      <c r="D900" s="23" t="n"/>
      <c r="E900" s="302" t="n"/>
      <c r="F900" s="23" t="n"/>
      <c r="G900" s="23" t="n"/>
      <c r="H900" s="23" t="n"/>
      <c r="I900" s="23" t="n"/>
      <c r="J900" s="23" t="n"/>
      <c r="K900" s="23" t="n"/>
      <c r="L900" s="19" t="n"/>
      <c r="M900" s="19" t="n"/>
      <c r="N900" s="19" t="n"/>
      <c r="O900" s="19" t="n"/>
      <c r="P900" s="19" t="n"/>
      <c r="Q900" s="19" t="n"/>
      <c r="R900" s="19" t="n"/>
      <c r="S900" s="19" t="n"/>
      <c r="T900" s="19" t="n"/>
      <c r="U900" s="19" t="n"/>
      <c r="V900" s="19" t="n"/>
      <c r="W900" s="19" t="n"/>
      <c r="X900" s="19" t="n"/>
      <c r="Y900" s="19" t="n"/>
      <c r="Z900" s="19" t="n"/>
    </row>
    <row r="901" ht="13.5" customHeight="1" s="844">
      <c r="A901" s="19" t="n"/>
      <c r="B901" s="19" t="n"/>
      <c r="C901" s="23" t="n"/>
      <c r="D901" s="23" t="n"/>
      <c r="E901" s="302" t="n"/>
      <c r="F901" s="23" t="n"/>
      <c r="G901" s="23" t="n"/>
      <c r="H901" s="23" t="n"/>
      <c r="I901" s="23" t="n"/>
      <c r="J901" s="23" t="n"/>
      <c r="K901" s="23" t="n"/>
      <c r="L901" s="19" t="n"/>
      <c r="M901" s="19" t="n"/>
      <c r="N901" s="19" t="n"/>
      <c r="O901" s="19" t="n"/>
      <c r="P901" s="19" t="n"/>
      <c r="Q901" s="19" t="n"/>
      <c r="R901" s="19" t="n"/>
      <c r="S901" s="19" t="n"/>
      <c r="T901" s="19" t="n"/>
      <c r="U901" s="19" t="n"/>
      <c r="V901" s="19" t="n"/>
      <c r="W901" s="19" t="n"/>
      <c r="X901" s="19" t="n"/>
      <c r="Y901" s="19" t="n"/>
      <c r="Z901" s="19" t="n"/>
    </row>
    <row r="902" ht="13.5" customHeight="1" s="844">
      <c r="A902" s="19" t="n"/>
      <c r="B902" s="19" t="n"/>
      <c r="C902" s="23" t="n"/>
      <c r="D902" s="23" t="n"/>
      <c r="E902" s="302" t="n"/>
      <c r="F902" s="23" t="n"/>
      <c r="G902" s="23" t="n"/>
      <c r="H902" s="23" t="n"/>
      <c r="I902" s="23" t="n"/>
      <c r="J902" s="23" t="n"/>
      <c r="K902" s="23" t="n"/>
      <c r="L902" s="19" t="n"/>
      <c r="M902" s="19" t="n"/>
      <c r="N902" s="19" t="n"/>
      <c r="O902" s="19" t="n"/>
      <c r="P902" s="19" t="n"/>
      <c r="Q902" s="19" t="n"/>
      <c r="R902" s="19" t="n"/>
      <c r="S902" s="19" t="n"/>
      <c r="T902" s="19" t="n"/>
      <c r="U902" s="19" t="n"/>
      <c r="V902" s="19" t="n"/>
      <c r="W902" s="19" t="n"/>
      <c r="X902" s="19" t="n"/>
      <c r="Y902" s="19" t="n"/>
      <c r="Z902" s="19" t="n"/>
    </row>
    <row r="903" ht="13.5" customHeight="1" s="844">
      <c r="A903" s="19" t="n"/>
      <c r="B903" s="19" t="n"/>
      <c r="C903" s="23" t="n"/>
      <c r="D903" s="23" t="n"/>
      <c r="E903" s="302" t="n"/>
      <c r="F903" s="23" t="n"/>
      <c r="G903" s="23" t="n"/>
      <c r="H903" s="23" t="n"/>
      <c r="I903" s="23" t="n"/>
      <c r="J903" s="23" t="n"/>
      <c r="K903" s="23" t="n"/>
      <c r="L903" s="19" t="n"/>
      <c r="M903" s="19" t="n"/>
      <c r="N903" s="19" t="n"/>
      <c r="O903" s="19" t="n"/>
      <c r="P903" s="19" t="n"/>
      <c r="Q903" s="19" t="n"/>
      <c r="R903" s="19" t="n"/>
      <c r="S903" s="19" t="n"/>
      <c r="T903" s="19" t="n"/>
      <c r="U903" s="19" t="n"/>
      <c r="V903" s="19" t="n"/>
      <c r="W903" s="19" t="n"/>
      <c r="X903" s="19" t="n"/>
      <c r="Y903" s="19" t="n"/>
      <c r="Z903" s="19" t="n"/>
    </row>
    <row r="904" ht="13.5" customHeight="1" s="844">
      <c r="A904" s="19" t="n"/>
      <c r="B904" s="19" t="n"/>
      <c r="C904" s="23" t="n"/>
      <c r="D904" s="23" t="n"/>
      <c r="E904" s="302" t="n"/>
      <c r="F904" s="23" t="n"/>
      <c r="G904" s="23" t="n"/>
      <c r="H904" s="23" t="n"/>
      <c r="I904" s="23" t="n"/>
      <c r="J904" s="23" t="n"/>
      <c r="K904" s="23" t="n"/>
      <c r="L904" s="19" t="n"/>
      <c r="M904" s="19" t="n"/>
      <c r="N904" s="19" t="n"/>
      <c r="O904" s="19" t="n"/>
      <c r="P904" s="19" t="n"/>
      <c r="Q904" s="19" t="n"/>
      <c r="R904" s="19" t="n"/>
      <c r="S904" s="19" t="n"/>
      <c r="T904" s="19" t="n"/>
      <c r="U904" s="19" t="n"/>
      <c r="V904" s="19" t="n"/>
      <c r="W904" s="19" t="n"/>
      <c r="X904" s="19" t="n"/>
      <c r="Y904" s="19" t="n"/>
      <c r="Z904" s="19" t="n"/>
    </row>
    <row r="905" ht="13.5" customHeight="1" s="844">
      <c r="A905" s="19" t="n"/>
      <c r="B905" s="19" t="n"/>
      <c r="C905" s="23" t="n"/>
      <c r="D905" s="23" t="n"/>
      <c r="E905" s="302" t="n"/>
      <c r="F905" s="23" t="n"/>
      <c r="G905" s="23" t="n"/>
      <c r="H905" s="23" t="n"/>
      <c r="I905" s="23" t="n"/>
      <c r="J905" s="23" t="n"/>
      <c r="K905" s="23" t="n"/>
      <c r="L905" s="19" t="n"/>
      <c r="M905" s="19" t="n"/>
      <c r="N905" s="19" t="n"/>
      <c r="O905" s="19" t="n"/>
      <c r="P905" s="19" t="n"/>
      <c r="Q905" s="19" t="n"/>
      <c r="R905" s="19" t="n"/>
      <c r="S905" s="19" t="n"/>
      <c r="T905" s="19" t="n"/>
      <c r="U905" s="19" t="n"/>
      <c r="V905" s="19" t="n"/>
      <c r="W905" s="19" t="n"/>
      <c r="X905" s="19" t="n"/>
      <c r="Y905" s="19" t="n"/>
      <c r="Z905" s="19" t="n"/>
    </row>
    <row r="906" ht="13.5" customHeight="1" s="844">
      <c r="A906" s="19" t="n"/>
      <c r="B906" s="19" t="n"/>
      <c r="C906" s="23" t="n"/>
      <c r="D906" s="23" t="n"/>
      <c r="E906" s="302" t="n"/>
      <c r="F906" s="23" t="n"/>
      <c r="G906" s="23" t="n"/>
      <c r="H906" s="23" t="n"/>
      <c r="I906" s="23" t="n"/>
      <c r="J906" s="23" t="n"/>
      <c r="K906" s="23" t="n"/>
      <c r="L906" s="19" t="n"/>
      <c r="M906" s="19" t="n"/>
      <c r="N906" s="19" t="n"/>
      <c r="O906" s="19" t="n"/>
      <c r="P906" s="19" t="n"/>
      <c r="Q906" s="19" t="n"/>
      <c r="R906" s="19" t="n"/>
      <c r="S906" s="19" t="n"/>
      <c r="T906" s="19" t="n"/>
      <c r="U906" s="19" t="n"/>
      <c r="V906" s="19" t="n"/>
      <c r="W906" s="19" t="n"/>
      <c r="X906" s="19" t="n"/>
      <c r="Y906" s="19" t="n"/>
      <c r="Z906" s="19" t="n"/>
    </row>
    <row r="907" ht="13.5" customHeight="1" s="844">
      <c r="A907" s="19" t="n"/>
      <c r="B907" s="19" t="n"/>
      <c r="C907" s="23" t="n"/>
      <c r="D907" s="23" t="n"/>
      <c r="E907" s="302" t="n"/>
      <c r="F907" s="23" t="n"/>
      <c r="G907" s="23" t="n"/>
      <c r="H907" s="23" t="n"/>
      <c r="I907" s="23" t="n"/>
      <c r="J907" s="23" t="n"/>
      <c r="K907" s="23" t="n"/>
      <c r="L907" s="19" t="n"/>
      <c r="M907" s="19" t="n"/>
      <c r="N907" s="19" t="n"/>
      <c r="O907" s="19" t="n"/>
      <c r="P907" s="19" t="n"/>
      <c r="Q907" s="19" t="n"/>
      <c r="R907" s="19" t="n"/>
      <c r="S907" s="19" t="n"/>
      <c r="T907" s="19" t="n"/>
      <c r="U907" s="19" t="n"/>
      <c r="V907" s="19" t="n"/>
      <c r="W907" s="19" t="n"/>
      <c r="X907" s="19" t="n"/>
      <c r="Y907" s="19" t="n"/>
      <c r="Z907" s="19" t="n"/>
    </row>
    <row r="908" ht="13.5" customHeight="1" s="844">
      <c r="A908" s="19" t="n"/>
      <c r="B908" s="19" t="n"/>
      <c r="C908" s="23" t="n"/>
      <c r="D908" s="23" t="n"/>
      <c r="E908" s="302" t="n"/>
      <c r="F908" s="23" t="n"/>
      <c r="G908" s="23" t="n"/>
      <c r="H908" s="23" t="n"/>
      <c r="I908" s="23" t="n"/>
      <c r="J908" s="23" t="n"/>
      <c r="K908" s="23" t="n"/>
      <c r="L908" s="19" t="n"/>
      <c r="M908" s="19" t="n"/>
      <c r="N908" s="19" t="n"/>
      <c r="O908" s="19" t="n"/>
      <c r="P908" s="19" t="n"/>
      <c r="Q908" s="19" t="n"/>
      <c r="R908" s="19" t="n"/>
      <c r="S908" s="19" t="n"/>
      <c r="T908" s="19" t="n"/>
      <c r="U908" s="19" t="n"/>
      <c r="V908" s="19" t="n"/>
      <c r="W908" s="19" t="n"/>
      <c r="X908" s="19" t="n"/>
      <c r="Y908" s="19" t="n"/>
      <c r="Z908" s="19" t="n"/>
    </row>
    <row r="909" ht="13.5" customHeight="1" s="844">
      <c r="A909" s="19" t="n"/>
      <c r="B909" s="19" t="n"/>
      <c r="C909" s="23" t="n"/>
      <c r="D909" s="23" t="n"/>
      <c r="E909" s="302" t="n"/>
      <c r="F909" s="23" t="n"/>
      <c r="G909" s="23" t="n"/>
      <c r="H909" s="23" t="n"/>
      <c r="I909" s="23" t="n"/>
      <c r="J909" s="23" t="n"/>
      <c r="K909" s="23" t="n"/>
      <c r="L909" s="19" t="n"/>
      <c r="M909" s="19" t="n"/>
      <c r="N909" s="19" t="n"/>
      <c r="O909" s="19" t="n"/>
      <c r="P909" s="19" t="n"/>
      <c r="Q909" s="19" t="n"/>
      <c r="R909" s="19" t="n"/>
      <c r="S909" s="19" t="n"/>
      <c r="T909" s="19" t="n"/>
      <c r="U909" s="19" t="n"/>
      <c r="V909" s="19" t="n"/>
      <c r="W909" s="19" t="n"/>
      <c r="X909" s="19" t="n"/>
      <c r="Y909" s="19" t="n"/>
      <c r="Z909" s="19" t="n"/>
    </row>
    <row r="910" ht="13.5" customHeight="1" s="844">
      <c r="A910" s="19" t="n"/>
      <c r="B910" s="19" t="n"/>
      <c r="C910" s="23" t="n"/>
      <c r="D910" s="23" t="n"/>
      <c r="E910" s="302" t="n"/>
      <c r="F910" s="23" t="n"/>
      <c r="G910" s="23" t="n"/>
      <c r="H910" s="23" t="n"/>
      <c r="I910" s="23" t="n"/>
      <c r="J910" s="23" t="n"/>
      <c r="K910" s="23" t="n"/>
      <c r="L910" s="19" t="n"/>
      <c r="M910" s="19" t="n"/>
      <c r="N910" s="19" t="n"/>
      <c r="O910" s="19" t="n"/>
      <c r="P910" s="19" t="n"/>
      <c r="Q910" s="19" t="n"/>
      <c r="R910" s="19" t="n"/>
      <c r="S910" s="19" t="n"/>
      <c r="T910" s="19" t="n"/>
      <c r="U910" s="19" t="n"/>
      <c r="V910" s="19" t="n"/>
      <c r="W910" s="19" t="n"/>
      <c r="X910" s="19" t="n"/>
      <c r="Y910" s="19" t="n"/>
      <c r="Z910" s="19" t="n"/>
    </row>
    <row r="911" ht="13.5" customHeight="1" s="844">
      <c r="A911" s="19" t="n"/>
      <c r="B911" s="19" t="n"/>
      <c r="C911" s="23" t="n"/>
      <c r="D911" s="23" t="n"/>
      <c r="E911" s="302" t="n"/>
      <c r="F911" s="23" t="n"/>
      <c r="G911" s="23" t="n"/>
      <c r="H911" s="23" t="n"/>
      <c r="I911" s="23" t="n"/>
      <c r="J911" s="23" t="n"/>
      <c r="K911" s="23" t="n"/>
      <c r="L911" s="19" t="n"/>
      <c r="M911" s="19" t="n"/>
      <c r="N911" s="19" t="n"/>
      <c r="O911" s="19" t="n"/>
      <c r="P911" s="19" t="n"/>
      <c r="Q911" s="19" t="n"/>
      <c r="R911" s="19" t="n"/>
      <c r="S911" s="19" t="n"/>
      <c r="T911" s="19" t="n"/>
      <c r="U911" s="19" t="n"/>
      <c r="V911" s="19" t="n"/>
      <c r="W911" s="19" t="n"/>
      <c r="X911" s="19" t="n"/>
      <c r="Y911" s="19" t="n"/>
      <c r="Z911" s="19" t="n"/>
    </row>
    <row r="912" ht="13.5" customHeight="1" s="844">
      <c r="A912" s="19" t="n"/>
      <c r="B912" s="19" t="n"/>
      <c r="C912" s="23" t="n"/>
      <c r="D912" s="23" t="n"/>
      <c r="E912" s="302" t="n"/>
      <c r="F912" s="23" t="n"/>
      <c r="G912" s="23" t="n"/>
      <c r="H912" s="23" t="n"/>
      <c r="I912" s="23" t="n"/>
      <c r="J912" s="23" t="n"/>
      <c r="K912" s="23" t="n"/>
      <c r="L912" s="19" t="n"/>
      <c r="M912" s="19" t="n"/>
      <c r="N912" s="19" t="n"/>
      <c r="O912" s="19" t="n"/>
      <c r="P912" s="19" t="n"/>
      <c r="Q912" s="19" t="n"/>
      <c r="R912" s="19" t="n"/>
      <c r="S912" s="19" t="n"/>
      <c r="T912" s="19" t="n"/>
      <c r="U912" s="19" t="n"/>
      <c r="V912" s="19" t="n"/>
      <c r="W912" s="19" t="n"/>
      <c r="X912" s="19" t="n"/>
      <c r="Y912" s="19" t="n"/>
      <c r="Z912" s="19" t="n"/>
    </row>
    <row r="913" ht="13.5" customHeight="1" s="844">
      <c r="A913" s="19" t="n"/>
      <c r="B913" s="19" t="n"/>
      <c r="C913" s="23" t="n"/>
      <c r="D913" s="23" t="n"/>
      <c r="E913" s="302" t="n"/>
      <c r="F913" s="23" t="n"/>
      <c r="G913" s="23" t="n"/>
      <c r="H913" s="23" t="n"/>
      <c r="I913" s="23" t="n"/>
      <c r="J913" s="23" t="n"/>
      <c r="K913" s="23" t="n"/>
      <c r="L913" s="19" t="n"/>
      <c r="M913" s="19" t="n"/>
      <c r="N913" s="19" t="n"/>
      <c r="O913" s="19" t="n"/>
      <c r="P913" s="19" t="n"/>
      <c r="Q913" s="19" t="n"/>
      <c r="R913" s="19" t="n"/>
      <c r="S913" s="19" t="n"/>
      <c r="T913" s="19" t="n"/>
      <c r="U913" s="19" t="n"/>
      <c r="V913" s="19" t="n"/>
      <c r="W913" s="19" t="n"/>
      <c r="X913" s="19" t="n"/>
      <c r="Y913" s="19" t="n"/>
      <c r="Z913" s="19" t="n"/>
    </row>
    <row r="914" ht="13.5" customHeight="1" s="844">
      <c r="A914" s="19" t="n"/>
      <c r="B914" s="19" t="n"/>
      <c r="C914" s="23" t="n"/>
      <c r="D914" s="23" t="n"/>
      <c r="E914" s="302" t="n"/>
      <c r="F914" s="23" t="n"/>
      <c r="G914" s="23" t="n"/>
      <c r="H914" s="23" t="n"/>
      <c r="I914" s="23" t="n"/>
      <c r="J914" s="23" t="n"/>
      <c r="K914" s="23" t="n"/>
      <c r="L914" s="19" t="n"/>
      <c r="M914" s="19" t="n"/>
      <c r="N914" s="19" t="n"/>
      <c r="O914" s="19" t="n"/>
      <c r="P914" s="19" t="n"/>
      <c r="Q914" s="19" t="n"/>
      <c r="R914" s="19" t="n"/>
      <c r="S914" s="19" t="n"/>
      <c r="T914" s="19" t="n"/>
      <c r="U914" s="19" t="n"/>
      <c r="V914" s="19" t="n"/>
      <c r="W914" s="19" t="n"/>
      <c r="X914" s="19" t="n"/>
      <c r="Y914" s="19" t="n"/>
      <c r="Z914" s="19" t="n"/>
    </row>
    <row r="915" ht="13.5" customHeight="1" s="844">
      <c r="A915" s="19" t="n"/>
      <c r="B915" s="19" t="n"/>
      <c r="C915" s="23" t="n"/>
      <c r="D915" s="23" t="n"/>
      <c r="E915" s="302" t="n"/>
      <c r="F915" s="23" t="n"/>
      <c r="G915" s="23" t="n"/>
      <c r="H915" s="23" t="n"/>
      <c r="I915" s="23" t="n"/>
      <c r="J915" s="23" t="n"/>
      <c r="K915" s="23" t="n"/>
      <c r="L915" s="19" t="n"/>
      <c r="M915" s="19" t="n"/>
      <c r="N915" s="19" t="n"/>
      <c r="O915" s="19" t="n"/>
      <c r="P915" s="19" t="n"/>
      <c r="Q915" s="19" t="n"/>
      <c r="R915" s="19" t="n"/>
      <c r="S915" s="19" t="n"/>
      <c r="T915" s="19" t="n"/>
      <c r="U915" s="19" t="n"/>
      <c r="V915" s="19" t="n"/>
      <c r="W915" s="19" t="n"/>
      <c r="X915" s="19" t="n"/>
      <c r="Y915" s="19" t="n"/>
      <c r="Z915" s="19" t="n"/>
    </row>
    <row r="916" ht="13.5" customHeight="1" s="844">
      <c r="A916" s="19" t="n"/>
      <c r="B916" s="19" t="n"/>
      <c r="C916" s="23" t="n"/>
      <c r="D916" s="23" t="n"/>
      <c r="E916" s="302" t="n"/>
      <c r="F916" s="23" t="n"/>
      <c r="G916" s="23" t="n"/>
      <c r="H916" s="23" t="n"/>
      <c r="I916" s="23" t="n"/>
      <c r="J916" s="23" t="n"/>
      <c r="K916" s="23" t="n"/>
      <c r="L916" s="19" t="n"/>
      <c r="M916" s="19" t="n"/>
      <c r="N916" s="19" t="n"/>
      <c r="O916" s="19" t="n"/>
      <c r="P916" s="19" t="n"/>
      <c r="Q916" s="19" t="n"/>
      <c r="R916" s="19" t="n"/>
      <c r="S916" s="19" t="n"/>
      <c r="T916" s="19" t="n"/>
      <c r="U916" s="19" t="n"/>
      <c r="V916" s="19" t="n"/>
      <c r="W916" s="19" t="n"/>
      <c r="X916" s="19" t="n"/>
      <c r="Y916" s="19" t="n"/>
      <c r="Z916" s="19" t="n"/>
    </row>
    <row r="917" ht="13.5" customHeight="1" s="844">
      <c r="A917" s="19" t="n"/>
      <c r="B917" s="19" t="n"/>
      <c r="C917" s="23" t="n"/>
      <c r="D917" s="23" t="n"/>
      <c r="E917" s="302" t="n"/>
      <c r="F917" s="23" t="n"/>
      <c r="G917" s="23" t="n"/>
      <c r="H917" s="23" t="n"/>
      <c r="I917" s="23" t="n"/>
      <c r="J917" s="23" t="n"/>
      <c r="K917" s="23" t="n"/>
      <c r="L917" s="19" t="n"/>
      <c r="M917" s="19" t="n"/>
      <c r="N917" s="19" t="n"/>
      <c r="O917" s="19" t="n"/>
      <c r="P917" s="19" t="n"/>
      <c r="Q917" s="19" t="n"/>
      <c r="R917" s="19" t="n"/>
      <c r="S917" s="19" t="n"/>
      <c r="T917" s="19" t="n"/>
      <c r="U917" s="19" t="n"/>
      <c r="V917" s="19" t="n"/>
      <c r="W917" s="19" t="n"/>
      <c r="X917" s="19" t="n"/>
      <c r="Y917" s="19" t="n"/>
      <c r="Z917" s="19" t="n"/>
    </row>
    <row r="918" ht="13.5" customHeight="1" s="844">
      <c r="A918" s="19" t="n"/>
      <c r="B918" s="19" t="n"/>
      <c r="C918" s="23" t="n"/>
      <c r="D918" s="23" t="n"/>
      <c r="E918" s="302" t="n"/>
      <c r="F918" s="23" t="n"/>
      <c r="G918" s="23" t="n"/>
      <c r="H918" s="23" t="n"/>
      <c r="I918" s="23" t="n"/>
      <c r="J918" s="23" t="n"/>
      <c r="K918" s="23" t="n"/>
      <c r="L918" s="19" t="n"/>
      <c r="M918" s="19" t="n"/>
      <c r="N918" s="19" t="n"/>
      <c r="O918" s="19" t="n"/>
      <c r="P918" s="19" t="n"/>
      <c r="Q918" s="19" t="n"/>
      <c r="R918" s="19" t="n"/>
      <c r="S918" s="19" t="n"/>
      <c r="T918" s="19" t="n"/>
      <c r="U918" s="19" t="n"/>
      <c r="V918" s="19" t="n"/>
      <c r="W918" s="19" t="n"/>
      <c r="X918" s="19" t="n"/>
      <c r="Y918" s="19" t="n"/>
      <c r="Z918" s="19" t="n"/>
    </row>
    <row r="919" ht="13.5" customHeight="1" s="844">
      <c r="A919" s="19" t="n"/>
      <c r="B919" s="19" t="n"/>
      <c r="C919" s="23" t="n"/>
      <c r="D919" s="23" t="n"/>
      <c r="E919" s="302" t="n"/>
      <c r="F919" s="23" t="n"/>
      <c r="G919" s="23" t="n"/>
      <c r="H919" s="23" t="n"/>
      <c r="I919" s="23" t="n"/>
      <c r="J919" s="23" t="n"/>
      <c r="K919" s="23" t="n"/>
      <c r="L919" s="19" t="n"/>
      <c r="M919" s="19" t="n"/>
      <c r="N919" s="19" t="n"/>
      <c r="O919" s="19" t="n"/>
      <c r="P919" s="19" t="n"/>
      <c r="Q919" s="19" t="n"/>
      <c r="R919" s="19" t="n"/>
      <c r="S919" s="19" t="n"/>
      <c r="T919" s="19" t="n"/>
      <c r="U919" s="19" t="n"/>
      <c r="V919" s="19" t="n"/>
      <c r="W919" s="19" t="n"/>
      <c r="X919" s="19" t="n"/>
      <c r="Y919" s="19" t="n"/>
      <c r="Z919" s="19" t="n"/>
    </row>
    <row r="920" ht="13.5" customHeight="1" s="844">
      <c r="A920" s="19" t="n"/>
      <c r="B920" s="19" t="n"/>
      <c r="C920" s="23" t="n"/>
      <c r="D920" s="23" t="n"/>
      <c r="E920" s="302" t="n"/>
      <c r="F920" s="23" t="n"/>
      <c r="G920" s="23" t="n"/>
      <c r="H920" s="23" t="n"/>
      <c r="I920" s="23" t="n"/>
      <c r="J920" s="23" t="n"/>
      <c r="K920" s="23" t="n"/>
      <c r="L920" s="19" t="n"/>
      <c r="M920" s="19" t="n"/>
      <c r="N920" s="19" t="n"/>
      <c r="O920" s="19" t="n"/>
      <c r="P920" s="19" t="n"/>
      <c r="Q920" s="19" t="n"/>
      <c r="R920" s="19" t="n"/>
      <c r="S920" s="19" t="n"/>
      <c r="T920" s="19" t="n"/>
      <c r="U920" s="19" t="n"/>
      <c r="V920" s="19" t="n"/>
      <c r="W920" s="19" t="n"/>
      <c r="X920" s="19" t="n"/>
      <c r="Y920" s="19" t="n"/>
      <c r="Z920" s="19" t="n"/>
    </row>
    <row r="921" ht="13.5" customHeight="1" s="844">
      <c r="A921" s="19" t="n"/>
      <c r="B921" s="19" t="n"/>
      <c r="C921" s="23" t="n"/>
      <c r="D921" s="23" t="n"/>
      <c r="E921" s="302" t="n"/>
      <c r="F921" s="23" t="n"/>
      <c r="G921" s="23" t="n"/>
      <c r="H921" s="23" t="n"/>
      <c r="I921" s="23" t="n"/>
      <c r="J921" s="23" t="n"/>
      <c r="K921" s="23" t="n"/>
      <c r="L921" s="19" t="n"/>
      <c r="M921" s="19" t="n"/>
      <c r="N921" s="19" t="n"/>
      <c r="O921" s="19" t="n"/>
      <c r="P921" s="19" t="n"/>
      <c r="Q921" s="19" t="n"/>
      <c r="R921" s="19" t="n"/>
      <c r="S921" s="19" t="n"/>
      <c r="T921" s="19" t="n"/>
      <c r="U921" s="19" t="n"/>
      <c r="V921" s="19" t="n"/>
      <c r="W921" s="19" t="n"/>
      <c r="X921" s="19" t="n"/>
      <c r="Y921" s="19" t="n"/>
      <c r="Z921" s="19" t="n"/>
    </row>
    <row r="922" ht="13.5" customHeight="1" s="844">
      <c r="A922" s="19" t="n"/>
      <c r="B922" s="19" t="n"/>
      <c r="C922" s="23" t="n"/>
      <c r="D922" s="23" t="n"/>
      <c r="E922" s="302" t="n"/>
      <c r="F922" s="23" t="n"/>
      <c r="G922" s="23" t="n"/>
      <c r="H922" s="23" t="n"/>
      <c r="I922" s="23" t="n"/>
      <c r="J922" s="23" t="n"/>
      <c r="K922" s="23" t="n"/>
      <c r="L922" s="19" t="n"/>
      <c r="M922" s="19" t="n"/>
      <c r="N922" s="19" t="n"/>
      <c r="O922" s="19" t="n"/>
      <c r="P922" s="19" t="n"/>
      <c r="Q922" s="19" t="n"/>
      <c r="R922" s="19" t="n"/>
      <c r="S922" s="19" t="n"/>
      <c r="T922" s="19" t="n"/>
      <c r="U922" s="19" t="n"/>
      <c r="V922" s="19" t="n"/>
      <c r="W922" s="19" t="n"/>
      <c r="X922" s="19" t="n"/>
      <c r="Y922" s="19" t="n"/>
      <c r="Z922" s="19" t="n"/>
    </row>
    <row r="923" ht="13.5" customHeight="1" s="844">
      <c r="A923" s="19" t="n"/>
      <c r="B923" s="19" t="n"/>
      <c r="C923" s="23" t="n"/>
      <c r="D923" s="23" t="n"/>
      <c r="E923" s="302" t="n"/>
      <c r="F923" s="23" t="n"/>
      <c r="G923" s="23" t="n"/>
      <c r="H923" s="23" t="n"/>
      <c r="I923" s="23" t="n"/>
      <c r="J923" s="23" t="n"/>
      <c r="K923" s="23" t="n"/>
      <c r="L923" s="19" t="n"/>
      <c r="M923" s="19" t="n"/>
      <c r="N923" s="19" t="n"/>
      <c r="O923" s="19" t="n"/>
      <c r="P923" s="19" t="n"/>
      <c r="Q923" s="19" t="n"/>
      <c r="R923" s="19" t="n"/>
      <c r="S923" s="19" t="n"/>
      <c r="T923" s="19" t="n"/>
      <c r="U923" s="19" t="n"/>
      <c r="V923" s="19" t="n"/>
      <c r="W923" s="19" t="n"/>
      <c r="X923" s="19" t="n"/>
      <c r="Y923" s="19" t="n"/>
      <c r="Z923" s="19" t="n"/>
    </row>
    <row r="924" ht="13.5" customHeight="1" s="844">
      <c r="A924" s="19" t="n"/>
      <c r="B924" s="19" t="n"/>
      <c r="C924" s="23" t="n"/>
      <c r="D924" s="23" t="n"/>
      <c r="E924" s="302" t="n"/>
      <c r="F924" s="23" t="n"/>
      <c r="G924" s="23" t="n"/>
      <c r="H924" s="23" t="n"/>
      <c r="I924" s="23" t="n"/>
      <c r="J924" s="23" t="n"/>
      <c r="K924" s="23" t="n"/>
      <c r="L924" s="19" t="n"/>
      <c r="M924" s="19" t="n"/>
      <c r="N924" s="19" t="n"/>
      <c r="O924" s="19" t="n"/>
      <c r="P924" s="19" t="n"/>
      <c r="Q924" s="19" t="n"/>
      <c r="R924" s="19" t="n"/>
      <c r="S924" s="19" t="n"/>
      <c r="T924" s="19" t="n"/>
      <c r="U924" s="19" t="n"/>
      <c r="V924" s="19" t="n"/>
      <c r="W924" s="19" t="n"/>
      <c r="X924" s="19" t="n"/>
      <c r="Y924" s="19" t="n"/>
      <c r="Z924" s="19" t="n"/>
    </row>
    <row r="925" ht="13.5" customHeight="1" s="844">
      <c r="A925" s="19" t="n"/>
      <c r="B925" s="19" t="n"/>
      <c r="C925" s="23" t="n"/>
      <c r="D925" s="23" t="n"/>
      <c r="E925" s="302" t="n"/>
      <c r="F925" s="23" t="n"/>
      <c r="G925" s="23" t="n"/>
      <c r="H925" s="23" t="n"/>
      <c r="I925" s="23" t="n"/>
      <c r="J925" s="23" t="n"/>
      <c r="K925" s="23" t="n"/>
      <c r="L925" s="19" t="n"/>
      <c r="M925" s="19" t="n"/>
      <c r="N925" s="19" t="n"/>
      <c r="O925" s="19" t="n"/>
      <c r="P925" s="19" t="n"/>
      <c r="Q925" s="19" t="n"/>
      <c r="R925" s="19" t="n"/>
      <c r="S925" s="19" t="n"/>
      <c r="T925" s="19" t="n"/>
      <c r="U925" s="19" t="n"/>
      <c r="V925" s="19" t="n"/>
      <c r="W925" s="19" t="n"/>
      <c r="X925" s="19" t="n"/>
      <c r="Y925" s="19" t="n"/>
      <c r="Z925" s="19" t="n"/>
    </row>
    <row r="926" ht="13.5" customHeight="1" s="844">
      <c r="A926" s="19" t="n"/>
      <c r="B926" s="19" t="n"/>
      <c r="C926" s="23" t="n"/>
      <c r="D926" s="23" t="n"/>
      <c r="E926" s="302" t="n"/>
      <c r="F926" s="23" t="n"/>
      <c r="G926" s="23" t="n"/>
      <c r="H926" s="23" t="n"/>
      <c r="I926" s="23" t="n"/>
      <c r="J926" s="23" t="n"/>
      <c r="K926" s="23" t="n"/>
      <c r="L926" s="19" t="n"/>
      <c r="M926" s="19" t="n"/>
      <c r="N926" s="19" t="n"/>
      <c r="O926" s="19" t="n"/>
      <c r="P926" s="19" t="n"/>
      <c r="Q926" s="19" t="n"/>
      <c r="R926" s="19" t="n"/>
      <c r="S926" s="19" t="n"/>
      <c r="T926" s="19" t="n"/>
      <c r="U926" s="19" t="n"/>
      <c r="V926" s="19" t="n"/>
      <c r="W926" s="19" t="n"/>
      <c r="X926" s="19" t="n"/>
      <c r="Y926" s="19" t="n"/>
      <c r="Z926" s="19" t="n"/>
    </row>
    <row r="927" ht="13.5" customHeight="1" s="844">
      <c r="A927" s="19" t="n"/>
      <c r="B927" s="19" t="n"/>
      <c r="C927" s="23" t="n"/>
      <c r="D927" s="23" t="n"/>
      <c r="E927" s="302" t="n"/>
      <c r="F927" s="23" t="n"/>
      <c r="G927" s="23" t="n"/>
      <c r="H927" s="23" t="n"/>
      <c r="I927" s="23" t="n"/>
      <c r="J927" s="23" t="n"/>
      <c r="K927" s="23" t="n"/>
      <c r="L927" s="19" t="n"/>
      <c r="M927" s="19" t="n"/>
      <c r="N927" s="19" t="n"/>
      <c r="O927" s="19" t="n"/>
      <c r="P927" s="19" t="n"/>
      <c r="Q927" s="19" t="n"/>
      <c r="R927" s="19" t="n"/>
      <c r="S927" s="19" t="n"/>
      <c r="T927" s="19" t="n"/>
      <c r="U927" s="19" t="n"/>
      <c r="V927" s="19" t="n"/>
      <c r="W927" s="19" t="n"/>
      <c r="X927" s="19" t="n"/>
      <c r="Y927" s="19" t="n"/>
      <c r="Z927" s="19" t="n"/>
    </row>
    <row r="928" ht="13.5" customHeight="1" s="844">
      <c r="A928" s="19" t="n"/>
      <c r="B928" s="19" t="n"/>
      <c r="C928" s="23" t="n"/>
      <c r="D928" s="23" t="n"/>
      <c r="E928" s="302" t="n"/>
      <c r="F928" s="23" t="n"/>
      <c r="G928" s="23" t="n"/>
      <c r="H928" s="23" t="n"/>
      <c r="I928" s="23" t="n"/>
      <c r="J928" s="23" t="n"/>
      <c r="K928" s="23" t="n"/>
      <c r="L928" s="19" t="n"/>
      <c r="M928" s="19" t="n"/>
      <c r="N928" s="19" t="n"/>
      <c r="O928" s="19" t="n"/>
      <c r="P928" s="19" t="n"/>
      <c r="Q928" s="19" t="n"/>
      <c r="R928" s="19" t="n"/>
      <c r="S928" s="19" t="n"/>
      <c r="T928" s="19" t="n"/>
      <c r="U928" s="19" t="n"/>
      <c r="V928" s="19" t="n"/>
      <c r="W928" s="19" t="n"/>
      <c r="X928" s="19" t="n"/>
      <c r="Y928" s="19" t="n"/>
      <c r="Z928" s="19" t="n"/>
    </row>
    <row r="929" ht="13.5" customHeight="1" s="844">
      <c r="A929" s="19" t="n"/>
      <c r="B929" s="19" t="n"/>
      <c r="C929" s="23" t="n"/>
      <c r="D929" s="23" t="n"/>
      <c r="E929" s="302" t="n"/>
      <c r="F929" s="23" t="n"/>
      <c r="G929" s="23" t="n"/>
      <c r="H929" s="23" t="n"/>
      <c r="I929" s="23" t="n"/>
      <c r="J929" s="23" t="n"/>
      <c r="K929" s="23" t="n"/>
      <c r="L929" s="19" t="n"/>
      <c r="M929" s="19" t="n"/>
      <c r="N929" s="19" t="n"/>
      <c r="O929" s="19" t="n"/>
      <c r="P929" s="19" t="n"/>
      <c r="Q929" s="19" t="n"/>
      <c r="R929" s="19" t="n"/>
      <c r="S929" s="19" t="n"/>
      <c r="T929" s="19" t="n"/>
      <c r="U929" s="19" t="n"/>
      <c r="V929" s="19" t="n"/>
      <c r="W929" s="19" t="n"/>
      <c r="X929" s="19" t="n"/>
      <c r="Y929" s="19" t="n"/>
      <c r="Z929" s="19" t="n"/>
    </row>
    <row r="930" ht="13.5" customHeight="1" s="844">
      <c r="A930" s="19" t="n"/>
      <c r="B930" s="19" t="n"/>
      <c r="C930" s="23" t="n"/>
      <c r="D930" s="23" t="n"/>
      <c r="E930" s="302" t="n"/>
      <c r="F930" s="23" t="n"/>
      <c r="G930" s="23" t="n"/>
      <c r="H930" s="23" t="n"/>
      <c r="I930" s="23" t="n"/>
      <c r="J930" s="23" t="n"/>
      <c r="K930" s="23" t="n"/>
      <c r="L930" s="19" t="n"/>
      <c r="M930" s="19" t="n"/>
      <c r="N930" s="19" t="n"/>
      <c r="O930" s="19" t="n"/>
      <c r="P930" s="19" t="n"/>
      <c r="Q930" s="19" t="n"/>
      <c r="R930" s="19" t="n"/>
      <c r="S930" s="19" t="n"/>
      <c r="T930" s="19" t="n"/>
      <c r="U930" s="19" t="n"/>
      <c r="V930" s="19" t="n"/>
      <c r="W930" s="19" t="n"/>
      <c r="X930" s="19" t="n"/>
      <c r="Y930" s="19" t="n"/>
      <c r="Z930" s="19" t="n"/>
    </row>
    <row r="931" ht="13.5" customHeight="1" s="844">
      <c r="A931" s="19" t="n"/>
      <c r="B931" s="19" t="n"/>
      <c r="C931" s="23" t="n"/>
      <c r="D931" s="23" t="n"/>
      <c r="E931" s="302" t="n"/>
      <c r="F931" s="23" t="n"/>
      <c r="G931" s="23" t="n"/>
      <c r="H931" s="23" t="n"/>
      <c r="I931" s="23" t="n"/>
      <c r="J931" s="23" t="n"/>
      <c r="K931" s="23" t="n"/>
      <c r="L931" s="19" t="n"/>
      <c r="M931" s="19" t="n"/>
      <c r="N931" s="19" t="n"/>
      <c r="O931" s="19" t="n"/>
      <c r="P931" s="19" t="n"/>
      <c r="Q931" s="19" t="n"/>
      <c r="R931" s="19" t="n"/>
      <c r="S931" s="19" t="n"/>
      <c r="T931" s="19" t="n"/>
      <c r="U931" s="19" t="n"/>
      <c r="V931" s="19" t="n"/>
      <c r="W931" s="19" t="n"/>
      <c r="X931" s="19" t="n"/>
      <c r="Y931" s="19" t="n"/>
      <c r="Z931" s="19" t="n"/>
    </row>
    <row r="932" ht="13.5" customHeight="1" s="844">
      <c r="A932" s="19" t="n"/>
      <c r="B932" s="19" t="n"/>
      <c r="C932" s="23" t="n"/>
      <c r="D932" s="23" t="n"/>
      <c r="E932" s="302" t="n"/>
      <c r="F932" s="23" t="n"/>
      <c r="G932" s="23" t="n"/>
      <c r="H932" s="23" t="n"/>
      <c r="I932" s="23" t="n"/>
      <c r="J932" s="23" t="n"/>
      <c r="K932" s="23" t="n"/>
      <c r="L932" s="19" t="n"/>
      <c r="M932" s="19" t="n"/>
      <c r="N932" s="19" t="n"/>
      <c r="O932" s="19" t="n"/>
      <c r="P932" s="19" t="n"/>
      <c r="Q932" s="19" t="n"/>
      <c r="R932" s="19" t="n"/>
      <c r="S932" s="19" t="n"/>
      <c r="T932" s="19" t="n"/>
      <c r="U932" s="19" t="n"/>
      <c r="V932" s="19" t="n"/>
      <c r="W932" s="19" t="n"/>
      <c r="X932" s="19" t="n"/>
      <c r="Y932" s="19" t="n"/>
      <c r="Z932" s="19" t="n"/>
    </row>
    <row r="933" ht="13.5" customHeight="1" s="844">
      <c r="A933" s="19" t="n"/>
      <c r="B933" s="19" t="n"/>
      <c r="C933" s="23" t="n"/>
      <c r="D933" s="23" t="n"/>
      <c r="E933" s="302" t="n"/>
      <c r="F933" s="23" t="n"/>
      <c r="G933" s="23" t="n"/>
      <c r="H933" s="23" t="n"/>
      <c r="I933" s="23" t="n"/>
      <c r="J933" s="23" t="n"/>
      <c r="K933" s="23" t="n"/>
      <c r="L933" s="19" t="n"/>
      <c r="M933" s="19" t="n"/>
      <c r="N933" s="19" t="n"/>
      <c r="O933" s="19" t="n"/>
      <c r="P933" s="19" t="n"/>
      <c r="Q933" s="19" t="n"/>
      <c r="R933" s="19" t="n"/>
      <c r="S933" s="19" t="n"/>
      <c r="T933" s="19" t="n"/>
      <c r="U933" s="19" t="n"/>
      <c r="V933" s="19" t="n"/>
      <c r="W933" s="19" t="n"/>
      <c r="X933" s="19" t="n"/>
      <c r="Y933" s="19" t="n"/>
      <c r="Z933" s="19" t="n"/>
    </row>
    <row r="934" ht="13.5" customHeight="1" s="844">
      <c r="A934" s="19" t="n"/>
      <c r="B934" s="19" t="n"/>
      <c r="C934" s="23" t="n"/>
      <c r="D934" s="23" t="n"/>
      <c r="E934" s="302" t="n"/>
      <c r="F934" s="23" t="n"/>
      <c r="G934" s="23" t="n"/>
      <c r="H934" s="23" t="n"/>
      <c r="I934" s="23" t="n"/>
      <c r="J934" s="23" t="n"/>
      <c r="K934" s="23" t="n"/>
      <c r="L934" s="19" t="n"/>
      <c r="M934" s="19" t="n"/>
      <c r="N934" s="19" t="n"/>
      <c r="O934" s="19" t="n"/>
      <c r="P934" s="19" t="n"/>
      <c r="Q934" s="19" t="n"/>
      <c r="R934" s="19" t="n"/>
      <c r="S934" s="19" t="n"/>
      <c r="T934" s="19" t="n"/>
      <c r="U934" s="19" t="n"/>
      <c r="V934" s="19" t="n"/>
      <c r="W934" s="19" t="n"/>
      <c r="X934" s="19" t="n"/>
      <c r="Y934" s="19" t="n"/>
      <c r="Z934" s="19" t="n"/>
    </row>
    <row r="935" ht="13.5" customHeight="1" s="844">
      <c r="A935" s="19" t="n"/>
      <c r="B935" s="19" t="n"/>
      <c r="C935" s="23" t="n"/>
      <c r="D935" s="23" t="n"/>
      <c r="E935" s="302" t="n"/>
      <c r="F935" s="23" t="n"/>
      <c r="G935" s="23" t="n"/>
      <c r="H935" s="23" t="n"/>
      <c r="I935" s="23" t="n"/>
      <c r="J935" s="23" t="n"/>
      <c r="K935" s="23" t="n"/>
      <c r="L935" s="19" t="n"/>
      <c r="M935" s="19" t="n"/>
      <c r="N935" s="19" t="n"/>
      <c r="O935" s="19" t="n"/>
      <c r="P935" s="19" t="n"/>
      <c r="Q935" s="19" t="n"/>
      <c r="R935" s="19" t="n"/>
      <c r="S935" s="19" t="n"/>
      <c r="T935" s="19" t="n"/>
      <c r="U935" s="19" t="n"/>
      <c r="V935" s="19" t="n"/>
      <c r="W935" s="19" t="n"/>
      <c r="X935" s="19" t="n"/>
      <c r="Y935" s="19" t="n"/>
      <c r="Z935" s="19" t="n"/>
    </row>
    <row r="936" ht="13.5" customHeight="1" s="844">
      <c r="A936" s="19" t="n"/>
      <c r="B936" s="19" t="n"/>
      <c r="C936" s="23" t="n"/>
      <c r="D936" s="23" t="n"/>
      <c r="E936" s="302" t="n"/>
      <c r="F936" s="23" t="n"/>
      <c r="G936" s="23" t="n"/>
      <c r="H936" s="23" t="n"/>
      <c r="I936" s="23" t="n"/>
      <c r="J936" s="23" t="n"/>
      <c r="K936" s="23" t="n"/>
      <c r="L936" s="19" t="n"/>
      <c r="M936" s="19" t="n"/>
      <c r="N936" s="19" t="n"/>
      <c r="O936" s="19" t="n"/>
      <c r="P936" s="19" t="n"/>
      <c r="Q936" s="19" t="n"/>
      <c r="R936" s="19" t="n"/>
      <c r="S936" s="19" t="n"/>
      <c r="T936" s="19" t="n"/>
      <c r="U936" s="19" t="n"/>
      <c r="V936" s="19" t="n"/>
      <c r="W936" s="19" t="n"/>
      <c r="X936" s="19" t="n"/>
      <c r="Y936" s="19" t="n"/>
      <c r="Z936" s="19" t="n"/>
    </row>
    <row r="937" ht="13.5" customHeight="1" s="844">
      <c r="A937" s="19" t="n"/>
      <c r="B937" s="19" t="n"/>
      <c r="C937" s="23" t="n"/>
      <c r="D937" s="23" t="n"/>
      <c r="E937" s="302" t="n"/>
      <c r="F937" s="23" t="n"/>
      <c r="G937" s="23" t="n"/>
      <c r="H937" s="23" t="n"/>
      <c r="I937" s="23" t="n"/>
      <c r="J937" s="23" t="n"/>
      <c r="K937" s="23" t="n"/>
      <c r="L937" s="19" t="n"/>
      <c r="M937" s="19" t="n"/>
      <c r="N937" s="19" t="n"/>
      <c r="O937" s="19" t="n"/>
      <c r="P937" s="19" t="n"/>
      <c r="Q937" s="19" t="n"/>
      <c r="R937" s="19" t="n"/>
      <c r="S937" s="19" t="n"/>
      <c r="T937" s="19" t="n"/>
      <c r="U937" s="19" t="n"/>
      <c r="V937" s="19" t="n"/>
      <c r="W937" s="19" t="n"/>
      <c r="X937" s="19" t="n"/>
      <c r="Y937" s="19" t="n"/>
      <c r="Z937" s="19" t="n"/>
    </row>
    <row r="938" ht="13.5" customHeight="1" s="844">
      <c r="A938" s="19" t="n"/>
      <c r="B938" s="19" t="n"/>
      <c r="C938" s="23" t="n"/>
      <c r="D938" s="23" t="n"/>
      <c r="E938" s="302" t="n"/>
      <c r="F938" s="23" t="n"/>
      <c r="G938" s="23" t="n"/>
      <c r="H938" s="23" t="n"/>
      <c r="I938" s="23" t="n"/>
      <c r="J938" s="23" t="n"/>
      <c r="K938" s="23" t="n"/>
      <c r="L938" s="19" t="n"/>
      <c r="M938" s="19" t="n"/>
      <c r="N938" s="19" t="n"/>
      <c r="O938" s="19" t="n"/>
      <c r="P938" s="19" t="n"/>
      <c r="Q938" s="19" t="n"/>
      <c r="R938" s="19" t="n"/>
      <c r="S938" s="19" t="n"/>
      <c r="T938" s="19" t="n"/>
      <c r="U938" s="19" t="n"/>
      <c r="V938" s="19" t="n"/>
      <c r="W938" s="19" t="n"/>
      <c r="X938" s="19" t="n"/>
      <c r="Y938" s="19" t="n"/>
      <c r="Z938" s="19" t="n"/>
    </row>
    <row r="939" ht="13.5" customHeight="1" s="844">
      <c r="A939" s="19" t="n"/>
      <c r="B939" s="19" t="n"/>
      <c r="C939" s="23" t="n"/>
      <c r="D939" s="23" t="n"/>
      <c r="E939" s="302" t="n"/>
      <c r="F939" s="23" t="n"/>
      <c r="G939" s="23" t="n"/>
      <c r="H939" s="23" t="n"/>
      <c r="I939" s="23" t="n"/>
      <c r="J939" s="23" t="n"/>
      <c r="K939" s="23" t="n"/>
      <c r="L939" s="19" t="n"/>
      <c r="M939" s="19" t="n"/>
      <c r="N939" s="19" t="n"/>
      <c r="O939" s="19" t="n"/>
      <c r="P939" s="19" t="n"/>
      <c r="Q939" s="19" t="n"/>
      <c r="R939" s="19" t="n"/>
      <c r="S939" s="19" t="n"/>
      <c r="T939" s="19" t="n"/>
      <c r="U939" s="19" t="n"/>
      <c r="V939" s="19" t="n"/>
      <c r="W939" s="19" t="n"/>
      <c r="X939" s="19" t="n"/>
      <c r="Y939" s="19" t="n"/>
      <c r="Z939" s="19" t="n"/>
    </row>
    <row r="940" ht="13.5" customHeight="1" s="844">
      <c r="A940" s="19" t="n"/>
      <c r="B940" s="19" t="n"/>
      <c r="C940" s="23" t="n"/>
      <c r="D940" s="23" t="n"/>
      <c r="E940" s="302" t="n"/>
      <c r="F940" s="23" t="n"/>
      <c r="G940" s="23" t="n"/>
      <c r="H940" s="23" t="n"/>
      <c r="I940" s="23" t="n"/>
      <c r="J940" s="23" t="n"/>
      <c r="K940" s="23" t="n"/>
      <c r="L940" s="19" t="n"/>
      <c r="M940" s="19" t="n"/>
      <c r="N940" s="19" t="n"/>
      <c r="O940" s="19" t="n"/>
      <c r="P940" s="19" t="n"/>
      <c r="Q940" s="19" t="n"/>
      <c r="R940" s="19" t="n"/>
      <c r="S940" s="19" t="n"/>
      <c r="T940" s="19" t="n"/>
      <c r="U940" s="19" t="n"/>
      <c r="V940" s="19" t="n"/>
      <c r="W940" s="19" t="n"/>
      <c r="X940" s="19" t="n"/>
      <c r="Y940" s="19" t="n"/>
      <c r="Z940" s="19" t="n"/>
    </row>
    <row r="941" ht="13.5" customHeight="1" s="844">
      <c r="A941" s="19" t="n"/>
      <c r="B941" s="19" t="n"/>
      <c r="C941" s="23" t="n"/>
      <c r="D941" s="23" t="n"/>
      <c r="E941" s="302" t="n"/>
      <c r="F941" s="23" t="n"/>
      <c r="G941" s="23" t="n"/>
      <c r="H941" s="23" t="n"/>
      <c r="I941" s="23" t="n"/>
      <c r="J941" s="23" t="n"/>
      <c r="K941" s="23" t="n"/>
      <c r="L941" s="19" t="n"/>
      <c r="M941" s="19" t="n"/>
      <c r="N941" s="19" t="n"/>
      <c r="O941" s="19" t="n"/>
      <c r="P941" s="19" t="n"/>
      <c r="Q941" s="19" t="n"/>
      <c r="R941" s="19" t="n"/>
      <c r="S941" s="19" t="n"/>
      <c r="T941" s="19" t="n"/>
      <c r="U941" s="19" t="n"/>
      <c r="V941" s="19" t="n"/>
      <c r="W941" s="19" t="n"/>
      <c r="X941" s="19" t="n"/>
      <c r="Y941" s="19" t="n"/>
      <c r="Z941" s="19" t="n"/>
    </row>
    <row r="942" ht="13.5" customHeight="1" s="844">
      <c r="A942" s="19" t="n"/>
      <c r="B942" s="19" t="n"/>
      <c r="C942" s="23" t="n"/>
      <c r="D942" s="23" t="n"/>
      <c r="E942" s="302" t="n"/>
      <c r="F942" s="23" t="n"/>
      <c r="G942" s="23" t="n"/>
      <c r="H942" s="23" t="n"/>
      <c r="I942" s="23" t="n"/>
      <c r="J942" s="23" t="n"/>
      <c r="K942" s="23" t="n"/>
      <c r="L942" s="19" t="n"/>
      <c r="M942" s="19" t="n"/>
      <c r="N942" s="19" t="n"/>
      <c r="O942" s="19" t="n"/>
      <c r="P942" s="19" t="n"/>
      <c r="Q942" s="19" t="n"/>
      <c r="R942" s="19" t="n"/>
      <c r="S942" s="19" t="n"/>
      <c r="T942" s="19" t="n"/>
      <c r="U942" s="19" t="n"/>
      <c r="V942" s="19" t="n"/>
      <c r="W942" s="19" t="n"/>
      <c r="X942" s="19" t="n"/>
      <c r="Y942" s="19" t="n"/>
      <c r="Z942" s="19" t="n"/>
    </row>
    <row r="943" ht="13.5" customHeight="1" s="844">
      <c r="A943" s="19" t="n"/>
      <c r="B943" s="19" t="n"/>
      <c r="C943" s="23" t="n"/>
      <c r="D943" s="23" t="n"/>
      <c r="E943" s="302" t="n"/>
      <c r="F943" s="23" t="n"/>
      <c r="G943" s="23" t="n"/>
      <c r="H943" s="23" t="n"/>
      <c r="I943" s="23" t="n"/>
      <c r="J943" s="23" t="n"/>
      <c r="K943" s="23" t="n"/>
      <c r="L943" s="19" t="n"/>
      <c r="M943" s="19" t="n"/>
      <c r="N943" s="19" t="n"/>
      <c r="O943" s="19" t="n"/>
      <c r="P943" s="19" t="n"/>
      <c r="Q943" s="19" t="n"/>
      <c r="R943" s="19" t="n"/>
      <c r="S943" s="19" t="n"/>
      <c r="T943" s="19" t="n"/>
      <c r="U943" s="19" t="n"/>
      <c r="V943" s="19" t="n"/>
      <c r="W943" s="19" t="n"/>
      <c r="X943" s="19" t="n"/>
      <c r="Y943" s="19" t="n"/>
      <c r="Z943" s="19" t="n"/>
    </row>
    <row r="944" ht="13.5" customHeight="1" s="844">
      <c r="A944" s="19" t="n"/>
      <c r="B944" s="19" t="n"/>
      <c r="C944" s="23" t="n"/>
      <c r="D944" s="23" t="n"/>
      <c r="E944" s="302" t="n"/>
      <c r="F944" s="23" t="n"/>
      <c r="G944" s="23" t="n"/>
      <c r="H944" s="23" t="n"/>
      <c r="I944" s="23" t="n"/>
      <c r="J944" s="23" t="n"/>
      <c r="K944" s="23" t="n"/>
      <c r="L944" s="19" t="n"/>
      <c r="M944" s="19" t="n"/>
      <c r="N944" s="19" t="n"/>
      <c r="O944" s="19" t="n"/>
      <c r="P944" s="19" t="n"/>
      <c r="Q944" s="19" t="n"/>
      <c r="R944" s="19" t="n"/>
      <c r="S944" s="19" t="n"/>
      <c r="T944" s="19" t="n"/>
      <c r="U944" s="19" t="n"/>
      <c r="V944" s="19" t="n"/>
      <c r="W944" s="19" t="n"/>
      <c r="X944" s="19" t="n"/>
      <c r="Y944" s="19" t="n"/>
      <c r="Z944" s="19" t="n"/>
    </row>
    <row r="945" ht="13.5" customHeight="1" s="844">
      <c r="A945" s="19" t="n"/>
      <c r="B945" s="19" t="n"/>
      <c r="C945" s="23" t="n"/>
      <c r="D945" s="23" t="n"/>
      <c r="E945" s="302" t="n"/>
      <c r="F945" s="23" t="n"/>
      <c r="G945" s="23" t="n"/>
      <c r="H945" s="23" t="n"/>
      <c r="I945" s="23" t="n"/>
      <c r="J945" s="23" t="n"/>
      <c r="K945" s="23" t="n"/>
      <c r="L945" s="19" t="n"/>
      <c r="M945" s="19" t="n"/>
      <c r="N945" s="19" t="n"/>
      <c r="O945" s="19" t="n"/>
      <c r="P945" s="19" t="n"/>
      <c r="Q945" s="19" t="n"/>
      <c r="R945" s="19" t="n"/>
      <c r="S945" s="19" t="n"/>
      <c r="T945" s="19" t="n"/>
      <c r="U945" s="19" t="n"/>
      <c r="V945" s="19" t="n"/>
      <c r="W945" s="19" t="n"/>
      <c r="X945" s="19" t="n"/>
      <c r="Y945" s="19" t="n"/>
      <c r="Z945" s="19" t="n"/>
    </row>
    <row r="946" ht="13.5" customHeight="1" s="844">
      <c r="A946" s="19" t="n"/>
      <c r="B946" s="19" t="n"/>
      <c r="C946" s="23" t="n"/>
      <c r="D946" s="23" t="n"/>
      <c r="E946" s="302" t="n"/>
      <c r="F946" s="23" t="n"/>
      <c r="G946" s="23" t="n"/>
      <c r="H946" s="23" t="n"/>
      <c r="I946" s="23" t="n"/>
      <c r="J946" s="23" t="n"/>
      <c r="K946" s="23" t="n"/>
      <c r="L946" s="19" t="n"/>
      <c r="M946" s="19" t="n"/>
      <c r="N946" s="19" t="n"/>
      <c r="O946" s="19" t="n"/>
      <c r="P946" s="19" t="n"/>
      <c r="Q946" s="19" t="n"/>
      <c r="R946" s="19" t="n"/>
      <c r="S946" s="19" t="n"/>
      <c r="T946" s="19" t="n"/>
      <c r="U946" s="19" t="n"/>
      <c r="V946" s="19" t="n"/>
      <c r="W946" s="19" t="n"/>
      <c r="X946" s="19" t="n"/>
      <c r="Y946" s="19" t="n"/>
      <c r="Z946" s="19" t="n"/>
    </row>
    <row r="947" ht="13.5" customHeight="1" s="844">
      <c r="A947" s="19" t="n"/>
      <c r="B947" s="19" t="n"/>
      <c r="C947" s="23" t="n"/>
      <c r="D947" s="23" t="n"/>
      <c r="E947" s="302" t="n"/>
      <c r="F947" s="23" t="n"/>
      <c r="G947" s="23" t="n"/>
      <c r="H947" s="23" t="n"/>
      <c r="I947" s="23" t="n"/>
      <c r="J947" s="23" t="n"/>
      <c r="K947" s="23" t="n"/>
      <c r="L947" s="19" t="n"/>
      <c r="M947" s="19" t="n"/>
      <c r="N947" s="19" t="n"/>
      <c r="O947" s="19" t="n"/>
      <c r="P947" s="19" t="n"/>
      <c r="Q947" s="19" t="n"/>
      <c r="R947" s="19" t="n"/>
      <c r="S947" s="19" t="n"/>
      <c r="T947" s="19" t="n"/>
      <c r="U947" s="19" t="n"/>
      <c r="V947" s="19" t="n"/>
      <c r="W947" s="19" t="n"/>
      <c r="X947" s="19" t="n"/>
      <c r="Y947" s="19" t="n"/>
      <c r="Z947" s="19" t="n"/>
    </row>
    <row r="948" ht="13.5" customHeight="1" s="844">
      <c r="A948" s="19" t="n"/>
      <c r="B948" s="19" t="n"/>
      <c r="C948" s="23" t="n"/>
      <c r="D948" s="23" t="n"/>
      <c r="E948" s="302" t="n"/>
      <c r="F948" s="23" t="n"/>
      <c r="G948" s="23" t="n"/>
      <c r="H948" s="23" t="n"/>
      <c r="I948" s="23" t="n"/>
      <c r="J948" s="23" t="n"/>
      <c r="K948" s="23" t="n"/>
      <c r="L948" s="19" t="n"/>
      <c r="M948" s="19" t="n"/>
      <c r="N948" s="19" t="n"/>
      <c r="O948" s="19" t="n"/>
      <c r="P948" s="19" t="n"/>
      <c r="Q948" s="19" t="n"/>
      <c r="R948" s="19" t="n"/>
      <c r="S948" s="19" t="n"/>
      <c r="T948" s="19" t="n"/>
      <c r="U948" s="19" t="n"/>
      <c r="V948" s="19" t="n"/>
      <c r="W948" s="19" t="n"/>
      <c r="X948" s="19" t="n"/>
      <c r="Y948" s="19" t="n"/>
      <c r="Z948" s="19" t="n"/>
    </row>
    <row r="949" ht="13.5" customHeight="1" s="844">
      <c r="A949" s="19" t="n"/>
      <c r="B949" s="19" t="n"/>
      <c r="C949" s="23" t="n"/>
      <c r="D949" s="23" t="n"/>
      <c r="E949" s="302" t="n"/>
      <c r="F949" s="23" t="n"/>
      <c r="G949" s="23" t="n"/>
      <c r="H949" s="23" t="n"/>
      <c r="I949" s="23" t="n"/>
      <c r="J949" s="23" t="n"/>
      <c r="K949" s="23" t="n"/>
      <c r="L949" s="19" t="n"/>
      <c r="M949" s="19" t="n"/>
      <c r="N949" s="19" t="n"/>
      <c r="O949" s="19" t="n"/>
      <c r="P949" s="19" t="n"/>
      <c r="Q949" s="19" t="n"/>
      <c r="R949" s="19" t="n"/>
      <c r="S949" s="19" t="n"/>
      <c r="T949" s="19" t="n"/>
      <c r="U949" s="19" t="n"/>
      <c r="V949" s="19" t="n"/>
      <c r="W949" s="19" t="n"/>
      <c r="X949" s="19" t="n"/>
      <c r="Y949" s="19" t="n"/>
      <c r="Z949" s="19" t="n"/>
    </row>
    <row r="950" ht="13.5" customHeight="1" s="844">
      <c r="A950" s="19" t="n"/>
      <c r="B950" s="19" t="n"/>
      <c r="C950" s="23" t="n"/>
      <c r="D950" s="23" t="n"/>
      <c r="E950" s="302" t="n"/>
      <c r="F950" s="23" t="n"/>
      <c r="G950" s="23" t="n"/>
      <c r="H950" s="23" t="n"/>
      <c r="I950" s="23" t="n"/>
      <c r="J950" s="23" t="n"/>
      <c r="K950" s="23" t="n"/>
      <c r="L950" s="19" t="n"/>
      <c r="M950" s="19" t="n"/>
      <c r="N950" s="19" t="n"/>
      <c r="O950" s="19" t="n"/>
      <c r="P950" s="19" t="n"/>
      <c r="Q950" s="19" t="n"/>
      <c r="R950" s="19" t="n"/>
      <c r="S950" s="19" t="n"/>
      <c r="T950" s="19" t="n"/>
      <c r="U950" s="19" t="n"/>
      <c r="V950" s="19" t="n"/>
      <c r="W950" s="19" t="n"/>
      <c r="X950" s="19" t="n"/>
      <c r="Y950" s="19" t="n"/>
      <c r="Z950" s="19" t="n"/>
    </row>
    <row r="951" ht="13.5" customHeight="1" s="844">
      <c r="A951" s="19" t="n"/>
      <c r="B951" s="19" t="n"/>
      <c r="C951" s="23" t="n"/>
      <c r="D951" s="23" t="n"/>
      <c r="E951" s="302" t="n"/>
      <c r="F951" s="23" t="n"/>
      <c r="G951" s="23" t="n"/>
      <c r="H951" s="23" t="n"/>
      <c r="I951" s="23" t="n"/>
      <c r="J951" s="23" t="n"/>
      <c r="K951" s="23" t="n"/>
      <c r="L951" s="19" t="n"/>
      <c r="M951" s="19" t="n"/>
      <c r="N951" s="19" t="n"/>
      <c r="O951" s="19" t="n"/>
      <c r="P951" s="19" t="n"/>
      <c r="Q951" s="19" t="n"/>
      <c r="R951" s="19" t="n"/>
      <c r="S951" s="19" t="n"/>
      <c r="T951" s="19" t="n"/>
      <c r="U951" s="19" t="n"/>
      <c r="V951" s="19" t="n"/>
      <c r="W951" s="19" t="n"/>
      <c r="X951" s="19" t="n"/>
      <c r="Y951" s="19" t="n"/>
      <c r="Z951" s="19" t="n"/>
    </row>
    <row r="952" ht="13.5" customHeight="1" s="844">
      <c r="A952" s="19" t="n"/>
      <c r="B952" s="19" t="n"/>
      <c r="C952" s="23" t="n"/>
      <c r="D952" s="23" t="n"/>
      <c r="E952" s="302" t="n"/>
      <c r="F952" s="23" t="n"/>
      <c r="G952" s="23" t="n"/>
      <c r="H952" s="23" t="n"/>
      <c r="I952" s="23" t="n"/>
      <c r="J952" s="23" t="n"/>
      <c r="K952" s="23" t="n"/>
      <c r="L952" s="19" t="n"/>
      <c r="M952" s="19" t="n"/>
      <c r="N952" s="19" t="n"/>
      <c r="O952" s="19" t="n"/>
      <c r="P952" s="19" t="n"/>
      <c r="Q952" s="19" t="n"/>
      <c r="R952" s="19" t="n"/>
      <c r="S952" s="19" t="n"/>
      <c r="T952" s="19" t="n"/>
      <c r="U952" s="19" t="n"/>
      <c r="V952" s="19" t="n"/>
      <c r="W952" s="19" t="n"/>
      <c r="X952" s="19" t="n"/>
      <c r="Y952" s="19" t="n"/>
      <c r="Z952" s="19" t="n"/>
    </row>
    <row r="953" ht="13.5" customHeight="1" s="844">
      <c r="A953" s="19" t="n"/>
      <c r="B953" s="19" t="n"/>
      <c r="C953" s="23" t="n"/>
      <c r="D953" s="23" t="n"/>
      <c r="E953" s="302" t="n"/>
      <c r="F953" s="23" t="n"/>
      <c r="G953" s="23" t="n"/>
      <c r="H953" s="23" t="n"/>
      <c r="I953" s="23" t="n"/>
      <c r="J953" s="23" t="n"/>
      <c r="K953" s="23" t="n"/>
      <c r="L953" s="19" t="n"/>
      <c r="M953" s="19" t="n"/>
      <c r="N953" s="19" t="n"/>
      <c r="O953" s="19" t="n"/>
      <c r="P953" s="19" t="n"/>
      <c r="Q953" s="19" t="n"/>
      <c r="R953" s="19" t="n"/>
      <c r="S953" s="19" t="n"/>
      <c r="T953" s="19" t="n"/>
      <c r="U953" s="19" t="n"/>
      <c r="V953" s="19" t="n"/>
      <c r="W953" s="19" t="n"/>
      <c r="X953" s="19" t="n"/>
      <c r="Y953" s="19" t="n"/>
      <c r="Z953" s="19" t="n"/>
    </row>
    <row r="954" ht="13.5" customHeight="1" s="844">
      <c r="A954" s="19" t="n"/>
      <c r="B954" s="19" t="n"/>
      <c r="C954" s="23" t="n"/>
      <c r="D954" s="23" t="n"/>
      <c r="E954" s="302" t="n"/>
      <c r="F954" s="23" t="n"/>
      <c r="G954" s="23" t="n"/>
      <c r="H954" s="23" t="n"/>
      <c r="I954" s="23" t="n"/>
      <c r="J954" s="23" t="n"/>
      <c r="K954" s="23" t="n"/>
      <c r="L954" s="19" t="n"/>
      <c r="M954" s="19" t="n"/>
      <c r="N954" s="19" t="n"/>
      <c r="O954" s="19" t="n"/>
      <c r="P954" s="19" t="n"/>
      <c r="Q954" s="19" t="n"/>
      <c r="R954" s="19" t="n"/>
      <c r="S954" s="19" t="n"/>
      <c r="T954" s="19" t="n"/>
      <c r="U954" s="19" t="n"/>
      <c r="V954" s="19" t="n"/>
      <c r="W954" s="19" t="n"/>
      <c r="X954" s="19" t="n"/>
      <c r="Y954" s="19" t="n"/>
      <c r="Z954" s="19" t="n"/>
    </row>
    <row r="955" ht="13.5" customHeight="1" s="844">
      <c r="A955" s="19" t="n"/>
      <c r="B955" s="19" t="n"/>
      <c r="C955" s="23" t="n"/>
      <c r="D955" s="23" t="n"/>
      <c r="E955" s="302" t="n"/>
      <c r="F955" s="23" t="n"/>
      <c r="G955" s="23" t="n"/>
      <c r="H955" s="23" t="n"/>
      <c r="I955" s="23" t="n"/>
      <c r="J955" s="23" t="n"/>
      <c r="K955" s="23" t="n"/>
      <c r="L955" s="19" t="n"/>
      <c r="M955" s="19" t="n"/>
      <c r="N955" s="19" t="n"/>
      <c r="O955" s="19" t="n"/>
      <c r="P955" s="19" t="n"/>
      <c r="Q955" s="19" t="n"/>
      <c r="R955" s="19" t="n"/>
      <c r="S955" s="19" t="n"/>
      <c r="T955" s="19" t="n"/>
      <c r="U955" s="19" t="n"/>
      <c r="V955" s="19" t="n"/>
      <c r="W955" s="19" t="n"/>
      <c r="X955" s="19" t="n"/>
      <c r="Y955" s="19" t="n"/>
      <c r="Z955" s="19" t="n"/>
    </row>
    <row r="956" ht="13.5" customHeight="1" s="844">
      <c r="A956" s="19" t="n"/>
      <c r="B956" s="19" t="n"/>
      <c r="C956" s="23" t="n"/>
      <c r="D956" s="23" t="n"/>
      <c r="E956" s="302" t="n"/>
      <c r="F956" s="23" t="n"/>
      <c r="G956" s="23" t="n"/>
      <c r="H956" s="23" t="n"/>
      <c r="I956" s="23" t="n"/>
      <c r="J956" s="23" t="n"/>
      <c r="K956" s="23" t="n"/>
      <c r="L956" s="19" t="n"/>
      <c r="M956" s="19" t="n"/>
      <c r="N956" s="19" t="n"/>
      <c r="O956" s="19" t="n"/>
      <c r="P956" s="19" t="n"/>
      <c r="Q956" s="19" t="n"/>
      <c r="R956" s="19" t="n"/>
      <c r="S956" s="19" t="n"/>
      <c r="T956" s="19" t="n"/>
      <c r="U956" s="19" t="n"/>
      <c r="V956" s="19" t="n"/>
      <c r="W956" s="19" t="n"/>
      <c r="X956" s="19" t="n"/>
      <c r="Y956" s="19" t="n"/>
      <c r="Z956" s="19" t="n"/>
    </row>
    <row r="957" ht="13.5" customHeight="1" s="844">
      <c r="A957" s="19" t="n"/>
      <c r="B957" s="19" t="n"/>
      <c r="C957" s="23" t="n"/>
      <c r="D957" s="23" t="n"/>
      <c r="E957" s="302" t="n"/>
      <c r="F957" s="23" t="n"/>
      <c r="G957" s="23" t="n"/>
      <c r="H957" s="23" t="n"/>
      <c r="I957" s="23" t="n"/>
      <c r="J957" s="23" t="n"/>
      <c r="K957" s="23" t="n"/>
      <c r="L957" s="19" t="n"/>
      <c r="M957" s="19" t="n"/>
      <c r="N957" s="19" t="n"/>
      <c r="O957" s="19" t="n"/>
      <c r="P957" s="19" t="n"/>
      <c r="Q957" s="19" t="n"/>
      <c r="R957" s="19" t="n"/>
      <c r="S957" s="19" t="n"/>
      <c r="T957" s="19" t="n"/>
      <c r="U957" s="19" t="n"/>
      <c r="V957" s="19" t="n"/>
      <c r="W957" s="19" t="n"/>
      <c r="X957" s="19" t="n"/>
      <c r="Y957" s="19" t="n"/>
      <c r="Z957" s="19" t="n"/>
    </row>
    <row r="958" ht="13.5" customHeight="1" s="844">
      <c r="A958" s="19" t="n"/>
      <c r="B958" s="19" t="n"/>
      <c r="C958" s="23" t="n"/>
      <c r="D958" s="23" t="n"/>
      <c r="E958" s="302" t="n"/>
      <c r="F958" s="23" t="n"/>
      <c r="G958" s="23" t="n"/>
      <c r="H958" s="23" t="n"/>
      <c r="I958" s="23" t="n"/>
      <c r="J958" s="23" t="n"/>
      <c r="K958" s="23" t="n"/>
      <c r="L958" s="19" t="n"/>
      <c r="M958" s="19" t="n"/>
      <c r="N958" s="19" t="n"/>
      <c r="O958" s="19" t="n"/>
      <c r="P958" s="19" t="n"/>
      <c r="Q958" s="19" t="n"/>
      <c r="R958" s="19" t="n"/>
      <c r="S958" s="19" t="n"/>
      <c r="T958" s="19" t="n"/>
      <c r="U958" s="19" t="n"/>
      <c r="V958" s="19" t="n"/>
      <c r="W958" s="19" t="n"/>
      <c r="X958" s="19" t="n"/>
      <c r="Y958" s="19" t="n"/>
      <c r="Z958" s="19" t="n"/>
    </row>
    <row r="959" ht="13.5" customHeight="1" s="844">
      <c r="A959" s="19" t="n"/>
      <c r="B959" s="19" t="n"/>
      <c r="C959" s="23" t="n"/>
      <c r="D959" s="23" t="n"/>
      <c r="E959" s="302" t="n"/>
      <c r="F959" s="23" t="n"/>
      <c r="G959" s="23" t="n"/>
      <c r="H959" s="23" t="n"/>
      <c r="I959" s="23" t="n"/>
      <c r="J959" s="23" t="n"/>
      <c r="K959" s="23" t="n"/>
      <c r="L959" s="19" t="n"/>
      <c r="M959" s="19" t="n"/>
      <c r="N959" s="19" t="n"/>
      <c r="O959" s="19" t="n"/>
      <c r="P959" s="19" t="n"/>
      <c r="Q959" s="19" t="n"/>
      <c r="R959" s="19" t="n"/>
      <c r="S959" s="19" t="n"/>
      <c r="T959" s="19" t="n"/>
      <c r="U959" s="19" t="n"/>
      <c r="V959" s="19" t="n"/>
      <c r="W959" s="19" t="n"/>
      <c r="X959" s="19" t="n"/>
      <c r="Y959" s="19" t="n"/>
      <c r="Z959" s="19" t="n"/>
    </row>
    <row r="960" ht="13.5" customHeight="1" s="844">
      <c r="A960" s="19" t="n"/>
      <c r="B960" s="19" t="n"/>
      <c r="C960" s="23" t="n"/>
      <c r="D960" s="23" t="n"/>
      <c r="E960" s="302" t="n"/>
      <c r="F960" s="23" t="n"/>
      <c r="G960" s="23" t="n"/>
      <c r="H960" s="23" t="n"/>
      <c r="I960" s="23" t="n"/>
      <c r="J960" s="23" t="n"/>
      <c r="K960" s="23" t="n"/>
      <c r="L960" s="19" t="n"/>
      <c r="M960" s="19" t="n"/>
      <c r="N960" s="19" t="n"/>
      <c r="O960" s="19" t="n"/>
      <c r="P960" s="19" t="n"/>
      <c r="Q960" s="19" t="n"/>
      <c r="R960" s="19" t="n"/>
      <c r="S960" s="19" t="n"/>
      <c r="T960" s="19" t="n"/>
      <c r="U960" s="19" t="n"/>
      <c r="V960" s="19" t="n"/>
      <c r="W960" s="19" t="n"/>
      <c r="X960" s="19" t="n"/>
      <c r="Y960" s="19" t="n"/>
      <c r="Z960" s="19" t="n"/>
    </row>
    <row r="961" ht="13.5" customHeight="1" s="844">
      <c r="A961" s="19" t="n"/>
      <c r="B961" s="19" t="n"/>
      <c r="C961" s="23" t="n"/>
      <c r="D961" s="23" t="n"/>
      <c r="E961" s="302" t="n"/>
      <c r="F961" s="23" t="n"/>
      <c r="G961" s="23" t="n"/>
      <c r="H961" s="23" t="n"/>
      <c r="I961" s="23" t="n"/>
      <c r="J961" s="23" t="n"/>
      <c r="K961" s="23" t="n"/>
      <c r="L961" s="19" t="n"/>
      <c r="M961" s="19" t="n"/>
      <c r="N961" s="19" t="n"/>
      <c r="O961" s="19" t="n"/>
      <c r="P961" s="19" t="n"/>
      <c r="Q961" s="19" t="n"/>
      <c r="R961" s="19" t="n"/>
      <c r="S961" s="19" t="n"/>
      <c r="T961" s="19" t="n"/>
      <c r="U961" s="19" t="n"/>
      <c r="V961" s="19" t="n"/>
      <c r="W961" s="19" t="n"/>
      <c r="X961" s="19" t="n"/>
      <c r="Y961" s="19" t="n"/>
      <c r="Z961" s="19" t="n"/>
    </row>
    <row r="962" ht="13.5" customHeight="1" s="844">
      <c r="A962" s="19" t="n"/>
      <c r="B962" s="19" t="n"/>
      <c r="C962" s="23" t="n"/>
      <c r="D962" s="23" t="n"/>
      <c r="E962" s="302" t="n"/>
      <c r="F962" s="23" t="n"/>
      <c r="G962" s="23" t="n"/>
      <c r="H962" s="23" t="n"/>
      <c r="I962" s="23" t="n"/>
      <c r="J962" s="23" t="n"/>
      <c r="K962" s="23" t="n"/>
      <c r="L962" s="19" t="n"/>
      <c r="M962" s="19" t="n"/>
      <c r="N962" s="19" t="n"/>
      <c r="O962" s="19" t="n"/>
      <c r="P962" s="19" t="n"/>
      <c r="Q962" s="19" t="n"/>
      <c r="R962" s="19" t="n"/>
      <c r="S962" s="19" t="n"/>
      <c r="T962" s="19" t="n"/>
      <c r="U962" s="19" t="n"/>
      <c r="V962" s="19" t="n"/>
      <c r="W962" s="19" t="n"/>
      <c r="X962" s="19" t="n"/>
      <c r="Y962" s="19" t="n"/>
      <c r="Z962" s="19" t="n"/>
    </row>
    <row r="963" ht="13.5" customHeight="1" s="844">
      <c r="A963" s="19" t="n"/>
      <c r="B963" s="19" t="n"/>
      <c r="C963" s="23" t="n"/>
      <c r="D963" s="23" t="n"/>
      <c r="E963" s="302" t="n"/>
      <c r="F963" s="23" t="n"/>
      <c r="G963" s="23" t="n"/>
      <c r="H963" s="23" t="n"/>
      <c r="I963" s="23" t="n"/>
      <c r="J963" s="23" t="n"/>
      <c r="K963" s="23" t="n"/>
      <c r="L963" s="19" t="n"/>
      <c r="M963" s="19" t="n"/>
      <c r="N963" s="19" t="n"/>
      <c r="O963" s="19" t="n"/>
      <c r="P963" s="19" t="n"/>
      <c r="Q963" s="19" t="n"/>
      <c r="R963" s="19" t="n"/>
      <c r="S963" s="19" t="n"/>
      <c r="T963" s="19" t="n"/>
      <c r="U963" s="19" t="n"/>
      <c r="V963" s="19" t="n"/>
      <c r="W963" s="19" t="n"/>
      <c r="X963" s="19" t="n"/>
      <c r="Y963" s="19" t="n"/>
      <c r="Z963" s="19" t="n"/>
    </row>
    <row r="964" ht="13.5" customHeight="1" s="844">
      <c r="A964" s="19" t="n"/>
      <c r="B964" s="19" t="n"/>
      <c r="C964" s="23" t="n"/>
      <c r="D964" s="23" t="n"/>
      <c r="E964" s="302" t="n"/>
      <c r="F964" s="23" t="n"/>
      <c r="G964" s="23" t="n"/>
      <c r="H964" s="23" t="n"/>
      <c r="I964" s="23" t="n"/>
      <c r="J964" s="23" t="n"/>
      <c r="K964" s="23" t="n"/>
      <c r="L964" s="19" t="n"/>
      <c r="M964" s="19" t="n"/>
      <c r="N964" s="19" t="n"/>
      <c r="O964" s="19" t="n"/>
      <c r="P964" s="19" t="n"/>
      <c r="Q964" s="19" t="n"/>
      <c r="R964" s="19" t="n"/>
      <c r="S964" s="19" t="n"/>
      <c r="T964" s="19" t="n"/>
      <c r="U964" s="19" t="n"/>
      <c r="V964" s="19" t="n"/>
      <c r="W964" s="19" t="n"/>
      <c r="X964" s="19" t="n"/>
      <c r="Y964" s="19" t="n"/>
      <c r="Z964" s="19" t="n"/>
    </row>
    <row r="965" ht="13.5" customHeight="1" s="844">
      <c r="A965" s="19" t="n"/>
      <c r="B965" s="19" t="n"/>
      <c r="C965" s="23" t="n"/>
      <c r="D965" s="23" t="n"/>
      <c r="E965" s="302" t="n"/>
      <c r="F965" s="23" t="n"/>
      <c r="G965" s="23" t="n"/>
      <c r="H965" s="23" t="n"/>
      <c r="I965" s="23" t="n"/>
      <c r="J965" s="23" t="n"/>
      <c r="K965" s="23" t="n"/>
      <c r="L965" s="19" t="n"/>
      <c r="M965" s="19" t="n"/>
      <c r="N965" s="19" t="n"/>
      <c r="O965" s="19" t="n"/>
      <c r="P965" s="19" t="n"/>
      <c r="Q965" s="19" t="n"/>
      <c r="R965" s="19" t="n"/>
      <c r="S965" s="19" t="n"/>
      <c r="T965" s="19" t="n"/>
      <c r="U965" s="19" t="n"/>
      <c r="V965" s="19" t="n"/>
      <c r="W965" s="19" t="n"/>
      <c r="X965" s="19" t="n"/>
      <c r="Y965" s="19" t="n"/>
      <c r="Z965" s="19" t="n"/>
    </row>
    <row r="966" ht="13.5" customHeight="1" s="844">
      <c r="A966" s="19" t="n"/>
      <c r="B966" s="19" t="n"/>
      <c r="C966" s="23" t="n"/>
      <c r="D966" s="23" t="n"/>
      <c r="E966" s="302" t="n"/>
      <c r="F966" s="23" t="n"/>
      <c r="G966" s="23" t="n"/>
      <c r="H966" s="23" t="n"/>
      <c r="I966" s="23" t="n"/>
      <c r="J966" s="23" t="n"/>
      <c r="K966" s="23" t="n"/>
      <c r="L966" s="19" t="n"/>
      <c r="M966" s="19" t="n"/>
      <c r="N966" s="19" t="n"/>
      <c r="O966" s="19" t="n"/>
      <c r="P966" s="19" t="n"/>
      <c r="Q966" s="19" t="n"/>
      <c r="R966" s="19" t="n"/>
      <c r="S966" s="19" t="n"/>
      <c r="T966" s="19" t="n"/>
      <c r="U966" s="19" t="n"/>
      <c r="V966" s="19" t="n"/>
      <c r="W966" s="19" t="n"/>
      <c r="X966" s="19" t="n"/>
      <c r="Y966" s="19" t="n"/>
      <c r="Z966" s="19" t="n"/>
    </row>
    <row r="967" ht="13.5" customHeight="1" s="844">
      <c r="A967" s="19" t="n"/>
      <c r="B967" s="19" t="n"/>
      <c r="C967" s="23" t="n"/>
      <c r="D967" s="23" t="n"/>
      <c r="E967" s="302" t="n"/>
      <c r="F967" s="23" t="n"/>
      <c r="G967" s="23" t="n"/>
      <c r="H967" s="23" t="n"/>
      <c r="I967" s="23" t="n"/>
      <c r="J967" s="23" t="n"/>
      <c r="K967" s="23" t="n"/>
      <c r="L967" s="19" t="n"/>
      <c r="M967" s="19" t="n"/>
      <c r="N967" s="19" t="n"/>
      <c r="O967" s="19" t="n"/>
      <c r="P967" s="19" t="n"/>
      <c r="Q967" s="19" t="n"/>
      <c r="R967" s="19" t="n"/>
      <c r="S967" s="19" t="n"/>
      <c r="T967" s="19" t="n"/>
      <c r="U967" s="19" t="n"/>
      <c r="V967" s="19" t="n"/>
      <c r="W967" s="19" t="n"/>
      <c r="X967" s="19" t="n"/>
      <c r="Y967" s="19" t="n"/>
      <c r="Z967" s="19" t="n"/>
    </row>
    <row r="968" ht="13.5" customHeight="1" s="844">
      <c r="A968" s="19" t="n"/>
      <c r="B968" s="19" t="n"/>
      <c r="C968" s="23" t="n"/>
      <c r="D968" s="23" t="n"/>
      <c r="E968" s="302" t="n"/>
      <c r="F968" s="23" t="n"/>
      <c r="G968" s="23" t="n"/>
      <c r="H968" s="23" t="n"/>
      <c r="I968" s="23" t="n"/>
      <c r="J968" s="23" t="n"/>
      <c r="K968" s="23" t="n"/>
      <c r="L968" s="19" t="n"/>
      <c r="M968" s="19" t="n"/>
      <c r="N968" s="19" t="n"/>
      <c r="O968" s="19" t="n"/>
      <c r="P968" s="19" t="n"/>
      <c r="Q968" s="19" t="n"/>
      <c r="R968" s="19" t="n"/>
      <c r="S968" s="19" t="n"/>
      <c r="T968" s="19" t="n"/>
      <c r="U968" s="19" t="n"/>
      <c r="V968" s="19" t="n"/>
      <c r="W968" s="19" t="n"/>
      <c r="X968" s="19" t="n"/>
      <c r="Y968" s="19" t="n"/>
      <c r="Z968" s="19" t="n"/>
    </row>
    <row r="969" ht="13.5" customHeight="1" s="844">
      <c r="A969" s="19" t="n"/>
      <c r="B969" s="19" t="n"/>
      <c r="C969" s="23" t="n"/>
      <c r="D969" s="23" t="n"/>
      <c r="E969" s="302" t="n"/>
      <c r="F969" s="23" t="n"/>
      <c r="G969" s="23" t="n"/>
      <c r="H969" s="23" t="n"/>
      <c r="I969" s="23" t="n"/>
      <c r="J969" s="23" t="n"/>
      <c r="K969" s="23" t="n"/>
      <c r="L969" s="19" t="n"/>
      <c r="M969" s="19" t="n"/>
      <c r="N969" s="19" t="n"/>
      <c r="O969" s="19" t="n"/>
      <c r="P969" s="19" t="n"/>
      <c r="Q969" s="19" t="n"/>
      <c r="R969" s="19" t="n"/>
      <c r="S969" s="19" t="n"/>
      <c r="T969" s="19" t="n"/>
      <c r="U969" s="19" t="n"/>
      <c r="V969" s="19" t="n"/>
      <c r="W969" s="19" t="n"/>
      <c r="X969" s="19" t="n"/>
      <c r="Y969" s="19" t="n"/>
      <c r="Z969" s="19" t="n"/>
    </row>
    <row r="970" ht="13.5" customHeight="1" s="844">
      <c r="A970" s="19" t="n"/>
      <c r="B970" s="19" t="n"/>
      <c r="C970" s="23" t="n"/>
      <c r="D970" s="23" t="n"/>
      <c r="E970" s="302" t="n"/>
      <c r="F970" s="23" t="n"/>
      <c r="G970" s="23" t="n"/>
      <c r="H970" s="23" t="n"/>
      <c r="I970" s="23" t="n"/>
      <c r="J970" s="23" t="n"/>
      <c r="K970" s="23" t="n"/>
      <c r="L970" s="19" t="n"/>
      <c r="M970" s="19" t="n"/>
      <c r="N970" s="19" t="n"/>
      <c r="O970" s="19" t="n"/>
      <c r="P970" s="19" t="n"/>
      <c r="Q970" s="19" t="n"/>
      <c r="R970" s="19" t="n"/>
      <c r="S970" s="19" t="n"/>
      <c r="T970" s="19" t="n"/>
      <c r="U970" s="19" t="n"/>
      <c r="V970" s="19" t="n"/>
      <c r="W970" s="19" t="n"/>
      <c r="X970" s="19" t="n"/>
      <c r="Y970" s="19" t="n"/>
      <c r="Z970" s="19" t="n"/>
    </row>
    <row r="971" ht="13.5" customHeight="1" s="844">
      <c r="A971" s="19" t="n"/>
      <c r="B971" s="19" t="n"/>
      <c r="C971" s="23" t="n"/>
      <c r="D971" s="23" t="n"/>
      <c r="E971" s="302" t="n"/>
      <c r="F971" s="23" t="n"/>
      <c r="G971" s="23" t="n"/>
      <c r="H971" s="23" t="n"/>
      <c r="I971" s="23" t="n"/>
      <c r="J971" s="23" t="n"/>
      <c r="K971" s="23" t="n"/>
      <c r="L971" s="19" t="n"/>
      <c r="M971" s="19" t="n"/>
      <c r="N971" s="19" t="n"/>
      <c r="O971" s="19" t="n"/>
      <c r="P971" s="19" t="n"/>
      <c r="Q971" s="19" t="n"/>
      <c r="R971" s="19" t="n"/>
      <c r="S971" s="19" t="n"/>
      <c r="T971" s="19" t="n"/>
      <c r="U971" s="19" t="n"/>
      <c r="V971" s="19" t="n"/>
      <c r="W971" s="19" t="n"/>
      <c r="X971" s="19" t="n"/>
      <c r="Y971" s="19" t="n"/>
      <c r="Z971" s="19" t="n"/>
    </row>
    <row r="972" ht="13.5" customHeight="1" s="844">
      <c r="A972" s="19" t="n"/>
      <c r="B972" s="19" t="n"/>
      <c r="C972" s="23" t="n"/>
      <c r="D972" s="23" t="n"/>
      <c r="E972" s="302" t="n"/>
      <c r="F972" s="23" t="n"/>
      <c r="G972" s="23" t="n"/>
      <c r="H972" s="23" t="n"/>
      <c r="I972" s="23" t="n"/>
      <c r="J972" s="23" t="n"/>
      <c r="K972" s="23" t="n"/>
      <c r="L972" s="19" t="n"/>
      <c r="M972" s="19" t="n"/>
      <c r="N972" s="19" t="n"/>
      <c r="O972" s="19" t="n"/>
      <c r="P972" s="19" t="n"/>
      <c r="Q972" s="19" t="n"/>
      <c r="R972" s="19" t="n"/>
      <c r="S972" s="19" t="n"/>
      <c r="T972" s="19" t="n"/>
      <c r="U972" s="19" t="n"/>
      <c r="V972" s="19" t="n"/>
      <c r="W972" s="19" t="n"/>
      <c r="X972" s="19" t="n"/>
      <c r="Y972" s="19" t="n"/>
      <c r="Z972" s="19" t="n"/>
    </row>
    <row r="973" ht="13.5" customHeight="1" s="844">
      <c r="A973" s="19" t="n"/>
      <c r="B973" s="19" t="n"/>
      <c r="C973" s="23" t="n"/>
      <c r="D973" s="23" t="n"/>
      <c r="E973" s="302" t="n"/>
      <c r="F973" s="23" t="n"/>
      <c r="G973" s="23" t="n"/>
      <c r="H973" s="23" t="n"/>
      <c r="I973" s="23" t="n"/>
      <c r="J973" s="23" t="n"/>
      <c r="K973" s="23" t="n"/>
      <c r="L973" s="19" t="n"/>
      <c r="M973" s="19" t="n"/>
      <c r="N973" s="19" t="n"/>
      <c r="O973" s="19" t="n"/>
      <c r="P973" s="19" t="n"/>
      <c r="Q973" s="19" t="n"/>
      <c r="R973" s="19" t="n"/>
      <c r="S973" s="19" t="n"/>
      <c r="T973" s="19" t="n"/>
      <c r="U973" s="19" t="n"/>
      <c r="V973" s="19" t="n"/>
      <c r="W973" s="19" t="n"/>
      <c r="X973" s="19" t="n"/>
      <c r="Y973" s="19" t="n"/>
      <c r="Z973" s="19" t="n"/>
    </row>
    <row r="974" ht="13.5" customHeight="1" s="844">
      <c r="A974" s="19" t="n"/>
      <c r="B974" s="19" t="n"/>
      <c r="C974" s="23" t="n"/>
      <c r="D974" s="23" t="n"/>
      <c r="E974" s="302" t="n"/>
      <c r="F974" s="23" t="n"/>
      <c r="G974" s="23" t="n"/>
      <c r="H974" s="23" t="n"/>
      <c r="I974" s="23" t="n"/>
      <c r="J974" s="23" t="n"/>
      <c r="K974" s="23" t="n"/>
      <c r="L974" s="19" t="n"/>
      <c r="M974" s="19" t="n"/>
      <c r="N974" s="19" t="n"/>
      <c r="O974" s="19" t="n"/>
      <c r="P974" s="19" t="n"/>
      <c r="Q974" s="19" t="n"/>
      <c r="R974" s="19" t="n"/>
      <c r="S974" s="19" t="n"/>
      <c r="T974" s="19" t="n"/>
      <c r="U974" s="19" t="n"/>
      <c r="V974" s="19" t="n"/>
      <c r="W974" s="19" t="n"/>
      <c r="X974" s="19" t="n"/>
      <c r="Y974" s="19" t="n"/>
      <c r="Z974" s="19" t="n"/>
    </row>
    <row r="975" ht="13.5" customHeight="1" s="844">
      <c r="A975" s="19" t="n"/>
      <c r="B975" s="19" t="n"/>
      <c r="C975" s="23" t="n"/>
      <c r="D975" s="23" t="n"/>
      <c r="E975" s="302" t="n"/>
      <c r="F975" s="23" t="n"/>
      <c r="G975" s="23" t="n"/>
      <c r="H975" s="23" t="n"/>
      <c r="I975" s="23" t="n"/>
      <c r="J975" s="23" t="n"/>
      <c r="K975" s="23" t="n"/>
      <c r="L975" s="19" t="n"/>
      <c r="M975" s="19" t="n"/>
      <c r="N975" s="19" t="n"/>
      <c r="O975" s="19" t="n"/>
      <c r="P975" s="19" t="n"/>
      <c r="Q975" s="19" t="n"/>
      <c r="R975" s="19" t="n"/>
      <c r="S975" s="19" t="n"/>
      <c r="T975" s="19" t="n"/>
      <c r="U975" s="19" t="n"/>
      <c r="V975" s="19" t="n"/>
      <c r="W975" s="19" t="n"/>
      <c r="X975" s="19" t="n"/>
      <c r="Y975" s="19" t="n"/>
      <c r="Z975" s="19" t="n"/>
    </row>
    <row r="976" ht="13.5" customHeight="1" s="844">
      <c r="A976" s="19" t="n"/>
      <c r="B976" s="19" t="n"/>
      <c r="C976" s="23" t="n"/>
      <c r="D976" s="23" t="n"/>
      <c r="E976" s="302" t="n"/>
      <c r="F976" s="23" t="n"/>
      <c r="G976" s="23" t="n"/>
      <c r="H976" s="23" t="n"/>
      <c r="I976" s="23" t="n"/>
      <c r="J976" s="23" t="n"/>
      <c r="K976" s="23" t="n"/>
      <c r="L976" s="19" t="n"/>
      <c r="M976" s="19" t="n"/>
      <c r="N976" s="19" t="n"/>
      <c r="O976" s="19" t="n"/>
      <c r="P976" s="19" t="n"/>
      <c r="Q976" s="19" t="n"/>
      <c r="R976" s="19" t="n"/>
      <c r="S976" s="19" t="n"/>
      <c r="T976" s="19" t="n"/>
      <c r="U976" s="19" t="n"/>
      <c r="V976" s="19" t="n"/>
      <c r="W976" s="19" t="n"/>
      <c r="X976" s="19" t="n"/>
      <c r="Y976" s="19" t="n"/>
      <c r="Z976" s="19" t="n"/>
    </row>
    <row r="977" ht="13.5" customHeight="1" s="844">
      <c r="A977" s="19" t="n"/>
      <c r="B977" s="19" t="n"/>
      <c r="C977" s="23" t="n"/>
      <c r="D977" s="23" t="n"/>
      <c r="E977" s="302" t="n"/>
      <c r="F977" s="23" t="n"/>
      <c r="G977" s="23" t="n"/>
      <c r="H977" s="23" t="n"/>
      <c r="I977" s="23" t="n"/>
      <c r="J977" s="23" t="n"/>
      <c r="K977" s="23" t="n"/>
      <c r="L977" s="19" t="n"/>
      <c r="M977" s="19" t="n"/>
      <c r="N977" s="19" t="n"/>
      <c r="O977" s="19" t="n"/>
      <c r="P977" s="19" t="n"/>
      <c r="Q977" s="19" t="n"/>
      <c r="R977" s="19" t="n"/>
      <c r="S977" s="19" t="n"/>
      <c r="T977" s="19" t="n"/>
      <c r="U977" s="19" t="n"/>
      <c r="V977" s="19" t="n"/>
      <c r="W977" s="19" t="n"/>
      <c r="X977" s="19" t="n"/>
      <c r="Y977" s="19" t="n"/>
      <c r="Z977" s="19" t="n"/>
    </row>
    <row r="978" ht="13.5" customHeight="1" s="844">
      <c r="A978" s="19" t="n"/>
      <c r="B978" s="19" t="n"/>
      <c r="C978" s="23" t="n"/>
      <c r="D978" s="23" t="n"/>
      <c r="E978" s="302" t="n"/>
      <c r="F978" s="23" t="n"/>
      <c r="G978" s="23" t="n"/>
      <c r="H978" s="23" t="n"/>
      <c r="I978" s="23" t="n"/>
      <c r="J978" s="23" t="n"/>
      <c r="K978" s="23" t="n"/>
      <c r="L978" s="19" t="n"/>
      <c r="M978" s="19" t="n"/>
      <c r="N978" s="19" t="n"/>
      <c r="O978" s="19" t="n"/>
      <c r="P978" s="19" t="n"/>
      <c r="Q978" s="19" t="n"/>
      <c r="R978" s="19" t="n"/>
      <c r="S978" s="19" t="n"/>
      <c r="T978" s="19" t="n"/>
      <c r="U978" s="19" t="n"/>
      <c r="V978" s="19" t="n"/>
      <c r="W978" s="19" t="n"/>
      <c r="X978" s="19" t="n"/>
      <c r="Y978" s="19" t="n"/>
      <c r="Z978" s="19" t="n"/>
    </row>
    <row r="979" ht="13.5" customHeight="1" s="844">
      <c r="A979" s="19" t="n"/>
      <c r="B979" s="19" t="n"/>
      <c r="C979" s="23" t="n"/>
      <c r="D979" s="23" t="n"/>
      <c r="E979" s="302" t="n"/>
      <c r="F979" s="23" t="n"/>
      <c r="G979" s="23" t="n"/>
      <c r="H979" s="23" t="n"/>
      <c r="I979" s="23" t="n"/>
      <c r="J979" s="23" t="n"/>
      <c r="K979" s="23" t="n"/>
      <c r="L979" s="19" t="n"/>
      <c r="M979" s="19" t="n"/>
      <c r="N979" s="19" t="n"/>
      <c r="O979" s="19" t="n"/>
      <c r="P979" s="19" t="n"/>
      <c r="Q979" s="19" t="n"/>
      <c r="R979" s="19" t="n"/>
      <c r="S979" s="19" t="n"/>
      <c r="T979" s="19" t="n"/>
      <c r="U979" s="19" t="n"/>
      <c r="V979" s="19" t="n"/>
      <c r="W979" s="19" t="n"/>
      <c r="X979" s="19" t="n"/>
      <c r="Y979" s="19" t="n"/>
      <c r="Z979" s="19" t="n"/>
    </row>
    <row r="980" ht="13.5" customHeight="1" s="844">
      <c r="A980" s="19" t="n"/>
      <c r="B980" s="19" t="n"/>
      <c r="C980" s="23" t="n"/>
      <c r="D980" s="23" t="n"/>
      <c r="E980" s="302" t="n"/>
      <c r="F980" s="23" t="n"/>
      <c r="G980" s="23" t="n"/>
      <c r="H980" s="23" t="n"/>
      <c r="I980" s="23" t="n"/>
      <c r="J980" s="23" t="n"/>
      <c r="K980" s="23" t="n"/>
      <c r="L980" s="19" t="n"/>
      <c r="M980" s="19" t="n"/>
      <c r="N980" s="19" t="n"/>
      <c r="O980" s="19" t="n"/>
      <c r="P980" s="19" t="n"/>
      <c r="Q980" s="19" t="n"/>
      <c r="R980" s="19" t="n"/>
      <c r="S980" s="19" t="n"/>
      <c r="T980" s="19" t="n"/>
      <c r="U980" s="19" t="n"/>
      <c r="V980" s="19" t="n"/>
      <c r="W980" s="19" t="n"/>
      <c r="X980" s="19" t="n"/>
      <c r="Y980" s="19" t="n"/>
      <c r="Z980" s="19" t="n"/>
    </row>
    <row r="981" ht="13.5" customHeight="1" s="844">
      <c r="A981" s="19" t="n"/>
      <c r="B981" s="19" t="n"/>
      <c r="C981" s="23" t="n"/>
      <c r="D981" s="23" t="n"/>
      <c r="E981" s="302" t="n"/>
      <c r="F981" s="23" t="n"/>
      <c r="G981" s="23" t="n"/>
      <c r="H981" s="23" t="n"/>
      <c r="I981" s="23" t="n"/>
      <c r="J981" s="23" t="n"/>
      <c r="K981" s="23" t="n"/>
      <c r="L981" s="19" t="n"/>
      <c r="M981" s="19" t="n"/>
      <c r="N981" s="19" t="n"/>
      <c r="O981" s="19" t="n"/>
      <c r="P981" s="19" t="n"/>
      <c r="Q981" s="19" t="n"/>
      <c r="R981" s="19" t="n"/>
      <c r="S981" s="19" t="n"/>
      <c r="T981" s="19" t="n"/>
      <c r="U981" s="19" t="n"/>
      <c r="V981" s="19" t="n"/>
      <c r="W981" s="19" t="n"/>
      <c r="X981" s="19" t="n"/>
      <c r="Y981" s="19" t="n"/>
      <c r="Z981" s="19" t="n"/>
    </row>
    <row r="982" ht="13.5" customHeight="1" s="844">
      <c r="A982" s="19" t="n"/>
      <c r="B982" s="19" t="n"/>
      <c r="C982" s="23" t="n"/>
      <c r="D982" s="23" t="n"/>
      <c r="E982" s="302" t="n"/>
      <c r="F982" s="23" t="n"/>
      <c r="G982" s="23" t="n"/>
      <c r="H982" s="23" t="n"/>
      <c r="I982" s="23" t="n"/>
      <c r="J982" s="23" t="n"/>
      <c r="K982" s="23" t="n"/>
      <c r="L982" s="19" t="n"/>
      <c r="M982" s="19" t="n"/>
      <c r="N982" s="19" t="n"/>
      <c r="O982" s="19" t="n"/>
      <c r="P982" s="19" t="n"/>
      <c r="Q982" s="19" t="n"/>
      <c r="R982" s="19" t="n"/>
      <c r="S982" s="19" t="n"/>
      <c r="T982" s="19" t="n"/>
      <c r="U982" s="19" t="n"/>
      <c r="V982" s="19" t="n"/>
      <c r="W982" s="19" t="n"/>
      <c r="X982" s="19" t="n"/>
      <c r="Y982" s="19" t="n"/>
      <c r="Z982" s="19" t="n"/>
    </row>
    <row r="983" ht="13.5" customHeight="1" s="844">
      <c r="A983" s="19" t="n"/>
      <c r="B983" s="19" t="n"/>
      <c r="C983" s="23" t="n"/>
      <c r="D983" s="23" t="n"/>
      <c r="E983" s="302" t="n"/>
      <c r="F983" s="23" t="n"/>
      <c r="G983" s="23" t="n"/>
      <c r="H983" s="23" t="n"/>
      <c r="I983" s="23" t="n"/>
      <c r="J983" s="23" t="n"/>
      <c r="K983" s="23" t="n"/>
      <c r="L983" s="19" t="n"/>
      <c r="M983" s="19" t="n"/>
      <c r="N983" s="19" t="n"/>
      <c r="O983" s="19" t="n"/>
      <c r="P983" s="19" t="n"/>
      <c r="Q983" s="19" t="n"/>
      <c r="R983" s="19" t="n"/>
      <c r="S983" s="19" t="n"/>
      <c r="T983" s="19" t="n"/>
      <c r="U983" s="19" t="n"/>
      <c r="V983" s="19" t="n"/>
      <c r="W983" s="19" t="n"/>
      <c r="X983" s="19" t="n"/>
      <c r="Y983" s="19" t="n"/>
      <c r="Z983" s="19" t="n"/>
    </row>
    <row r="984" ht="13.5" customHeight="1" s="844">
      <c r="A984" s="19" t="n"/>
      <c r="B984" s="19" t="n"/>
      <c r="C984" s="23" t="n"/>
      <c r="D984" s="23" t="n"/>
      <c r="E984" s="302" t="n"/>
      <c r="F984" s="23" t="n"/>
      <c r="G984" s="23" t="n"/>
      <c r="H984" s="23" t="n"/>
      <c r="I984" s="23" t="n"/>
      <c r="J984" s="23" t="n"/>
      <c r="K984" s="23" t="n"/>
      <c r="L984" s="19" t="n"/>
      <c r="M984" s="19" t="n"/>
      <c r="N984" s="19" t="n"/>
      <c r="O984" s="19" t="n"/>
      <c r="P984" s="19" t="n"/>
      <c r="Q984" s="19" t="n"/>
      <c r="R984" s="19" t="n"/>
      <c r="S984" s="19" t="n"/>
      <c r="T984" s="19" t="n"/>
      <c r="U984" s="19" t="n"/>
      <c r="V984" s="19" t="n"/>
      <c r="W984" s="19" t="n"/>
      <c r="X984" s="19" t="n"/>
      <c r="Y984" s="19" t="n"/>
      <c r="Z984" s="19" t="n"/>
    </row>
    <row r="985" ht="13.5" customHeight="1" s="844">
      <c r="A985" s="19" t="n"/>
      <c r="B985" s="19" t="n"/>
      <c r="C985" s="23" t="n"/>
      <c r="D985" s="23" t="n"/>
      <c r="E985" s="302" t="n"/>
      <c r="F985" s="23" t="n"/>
      <c r="G985" s="23" t="n"/>
      <c r="H985" s="23" t="n"/>
      <c r="I985" s="23" t="n"/>
      <c r="J985" s="23" t="n"/>
      <c r="K985" s="23" t="n"/>
      <c r="L985" s="19" t="n"/>
      <c r="M985" s="19" t="n"/>
      <c r="N985" s="19" t="n"/>
      <c r="O985" s="19" t="n"/>
      <c r="P985" s="19" t="n"/>
      <c r="Q985" s="19" t="n"/>
      <c r="R985" s="19" t="n"/>
      <c r="S985" s="19" t="n"/>
      <c r="T985" s="19" t="n"/>
      <c r="U985" s="19" t="n"/>
      <c r="V985" s="19" t="n"/>
      <c r="W985" s="19" t="n"/>
      <c r="X985" s="19" t="n"/>
      <c r="Y985" s="19" t="n"/>
      <c r="Z985" s="19" t="n"/>
    </row>
    <row r="986" ht="13.5" customHeight="1" s="844">
      <c r="A986" s="19" t="n"/>
      <c r="B986" s="19" t="n"/>
      <c r="C986" s="23" t="n"/>
      <c r="D986" s="23" t="n"/>
      <c r="E986" s="302" t="n"/>
      <c r="F986" s="23" t="n"/>
      <c r="G986" s="23" t="n"/>
      <c r="H986" s="23" t="n"/>
      <c r="I986" s="23" t="n"/>
      <c r="J986" s="23" t="n"/>
      <c r="K986" s="23" t="n"/>
      <c r="L986" s="19" t="n"/>
      <c r="M986" s="19" t="n"/>
      <c r="N986" s="19" t="n"/>
      <c r="O986" s="19" t="n"/>
      <c r="P986" s="19" t="n"/>
      <c r="Q986" s="19" t="n"/>
      <c r="R986" s="19" t="n"/>
      <c r="S986" s="19" t="n"/>
      <c r="T986" s="19" t="n"/>
      <c r="U986" s="19" t="n"/>
      <c r="V986" s="19" t="n"/>
      <c r="W986" s="19" t="n"/>
      <c r="X986" s="19" t="n"/>
      <c r="Y986" s="19" t="n"/>
      <c r="Z986" s="19" t="n"/>
    </row>
    <row r="987" ht="13.5" customHeight="1" s="844">
      <c r="A987" s="19" t="n"/>
      <c r="B987" s="19" t="n"/>
      <c r="C987" s="23" t="n"/>
      <c r="D987" s="23" t="n"/>
      <c r="E987" s="302" t="n"/>
      <c r="F987" s="23" t="n"/>
      <c r="G987" s="23" t="n"/>
      <c r="H987" s="23" t="n"/>
      <c r="I987" s="23" t="n"/>
      <c r="J987" s="23" t="n"/>
      <c r="K987" s="23" t="n"/>
      <c r="L987" s="19" t="n"/>
      <c r="M987" s="19" t="n"/>
      <c r="N987" s="19" t="n"/>
      <c r="O987" s="19" t="n"/>
      <c r="P987" s="19" t="n"/>
      <c r="Q987" s="19" t="n"/>
      <c r="R987" s="19" t="n"/>
      <c r="S987" s="19" t="n"/>
      <c r="T987" s="19" t="n"/>
      <c r="U987" s="19" t="n"/>
      <c r="V987" s="19" t="n"/>
      <c r="W987" s="19" t="n"/>
      <c r="X987" s="19" t="n"/>
      <c r="Y987" s="19" t="n"/>
      <c r="Z987" s="19" t="n"/>
    </row>
    <row r="988" ht="13.5" customHeight="1" s="844">
      <c r="A988" s="19" t="n"/>
      <c r="B988" s="19" t="n"/>
      <c r="C988" s="23" t="n"/>
      <c r="D988" s="23" t="n"/>
      <c r="E988" s="302" t="n"/>
      <c r="F988" s="23" t="n"/>
      <c r="G988" s="23" t="n"/>
      <c r="H988" s="23" t="n"/>
      <c r="I988" s="23" t="n"/>
      <c r="J988" s="23" t="n"/>
      <c r="K988" s="23" t="n"/>
      <c r="L988" s="19" t="n"/>
      <c r="M988" s="19" t="n"/>
      <c r="N988" s="19" t="n"/>
      <c r="O988" s="19" t="n"/>
      <c r="P988" s="19" t="n"/>
      <c r="Q988" s="19" t="n"/>
      <c r="R988" s="19" t="n"/>
      <c r="S988" s="19" t="n"/>
      <c r="T988" s="19" t="n"/>
      <c r="U988" s="19" t="n"/>
      <c r="V988" s="19" t="n"/>
      <c r="W988" s="19" t="n"/>
      <c r="X988" s="19" t="n"/>
      <c r="Y988" s="19" t="n"/>
      <c r="Z988" s="19" t="n"/>
    </row>
    <row r="989" ht="13.5" customHeight="1" s="844">
      <c r="A989" s="19" t="n"/>
      <c r="B989" s="19" t="n"/>
      <c r="C989" s="23" t="n"/>
      <c r="D989" s="23" t="n"/>
      <c r="E989" s="302" t="n"/>
      <c r="F989" s="23" t="n"/>
      <c r="G989" s="23" t="n"/>
      <c r="H989" s="23" t="n"/>
      <c r="I989" s="23" t="n"/>
      <c r="J989" s="23" t="n"/>
      <c r="K989" s="23" t="n"/>
      <c r="L989" s="19" t="n"/>
      <c r="M989" s="19" t="n"/>
      <c r="N989" s="19" t="n"/>
      <c r="O989" s="19" t="n"/>
      <c r="P989" s="19" t="n"/>
      <c r="Q989" s="19" t="n"/>
      <c r="R989" s="19" t="n"/>
      <c r="S989" s="19" t="n"/>
      <c r="T989" s="19" t="n"/>
      <c r="U989" s="19" t="n"/>
      <c r="V989" s="19" t="n"/>
      <c r="W989" s="19" t="n"/>
      <c r="X989" s="19" t="n"/>
      <c r="Y989" s="19" t="n"/>
      <c r="Z989" s="19" t="n"/>
    </row>
    <row r="990" ht="13.5" customHeight="1" s="844">
      <c r="A990" s="19" t="n"/>
      <c r="B990" s="19" t="n"/>
      <c r="C990" s="23" t="n"/>
      <c r="D990" s="23" t="n"/>
      <c r="E990" s="302" t="n"/>
      <c r="F990" s="23" t="n"/>
      <c r="G990" s="23" t="n"/>
      <c r="H990" s="23" t="n"/>
      <c r="I990" s="23" t="n"/>
      <c r="J990" s="23" t="n"/>
      <c r="K990" s="23" t="n"/>
      <c r="L990" s="19" t="n"/>
      <c r="M990" s="19" t="n"/>
      <c r="N990" s="19" t="n"/>
      <c r="O990" s="19" t="n"/>
      <c r="P990" s="19" t="n"/>
      <c r="Q990" s="19" t="n"/>
      <c r="R990" s="19" t="n"/>
      <c r="S990" s="19" t="n"/>
      <c r="T990" s="19" t="n"/>
      <c r="U990" s="19" t="n"/>
      <c r="V990" s="19" t="n"/>
      <c r="W990" s="19" t="n"/>
      <c r="X990" s="19" t="n"/>
      <c r="Y990" s="19" t="n"/>
      <c r="Z990" s="19" t="n"/>
    </row>
    <row r="991" ht="13.5" customHeight="1" s="844">
      <c r="A991" s="19" t="n"/>
      <c r="B991" s="19" t="n"/>
      <c r="C991" s="23" t="n"/>
      <c r="D991" s="23" t="n"/>
      <c r="E991" s="302" t="n"/>
      <c r="F991" s="23" t="n"/>
      <c r="G991" s="23" t="n"/>
      <c r="H991" s="23" t="n"/>
      <c r="I991" s="23" t="n"/>
      <c r="J991" s="23" t="n"/>
      <c r="K991" s="23" t="n"/>
      <c r="L991" s="19" t="n"/>
      <c r="M991" s="19" t="n"/>
      <c r="N991" s="19" t="n"/>
      <c r="O991" s="19" t="n"/>
      <c r="P991" s="19" t="n"/>
      <c r="Q991" s="19" t="n"/>
      <c r="R991" s="19" t="n"/>
      <c r="S991" s="19" t="n"/>
      <c r="T991" s="19" t="n"/>
      <c r="U991" s="19" t="n"/>
      <c r="V991" s="19" t="n"/>
      <c r="W991" s="19" t="n"/>
      <c r="X991" s="19" t="n"/>
      <c r="Y991" s="19" t="n"/>
      <c r="Z991" s="19" t="n"/>
    </row>
    <row r="992" ht="13.5" customHeight="1" s="844">
      <c r="A992" s="19" t="n"/>
      <c r="B992" s="19" t="n"/>
      <c r="C992" s="23" t="n"/>
      <c r="D992" s="23" t="n"/>
      <c r="E992" s="302" t="n"/>
      <c r="F992" s="23" t="n"/>
      <c r="G992" s="23" t="n"/>
      <c r="H992" s="23" t="n"/>
      <c r="I992" s="23" t="n"/>
      <c r="J992" s="23" t="n"/>
      <c r="K992" s="23" t="n"/>
      <c r="L992" s="19" t="n"/>
      <c r="M992" s="19" t="n"/>
      <c r="N992" s="19" t="n"/>
      <c r="O992" s="19" t="n"/>
      <c r="P992" s="19" t="n"/>
      <c r="Q992" s="19" t="n"/>
      <c r="R992" s="19" t="n"/>
      <c r="S992" s="19" t="n"/>
      <c r="T992" s="19" t="n"/>
      <c r="U992" s="19" t="n"/>
      <c r="V992" s="19" t="n"/>
      <c r="W992" s="19" t="n"/>
      <c r="X992" s="19" t="n"/>
      <c r="Y992" s="19" t="n"/>
      <c r="Z992" s="19" t="n"/>
    </row>
    <row r="993" ht="13.5" customHeight="1" s="844">
      <c r="A993" s="19" t="n"/>
      <c r="B993" s="19" t="n"/>
      <c r="C993" s="23" t="n"/>
      <c r="D993" s="23" t="n"/>
      <c r="E993" s="302" t="n"/>
      <c r="F993" s="23" t="n"/>
      <c r="G993" s="23" t="n"/>
      <c r="H993" s="23" t="n"/>
      <c r="I993" s="23" t="n"/>
      <c r="J993" s="23" t="n"/>
      <c r="K993" s="23" t="n"/>
      <c r="L993" s="19" t="n"/>
      <c r="M993" s="19" t="n"/>
      <c r="N993" s="19" t="n"/>
      <c r="O993" s="19" t="n"/>
      <c r="P993" s="19" t="n"/>
      <c r="Q993" s="19" t="n"/>
      <c r="R993" s="19" t="n"/>
      <c r="S993" s="19" t="n"/>
      <c r="T993" s="19" t="n"/>
      <c r="U993" s="19" t="n"/>
      <c r="V993" s="19" t="n"/>
      <c r="W993" s="19" t="n"/>
      <c r="X993" s="19" t="n"/>
      <c r="Y993" s="19" t="n"/>
      <c r="Z993" s="19" t="n"/>
    </row>
    <row r="994" ht="13.5" customHeight="1" s="844">
      <c r="A994" s="19" t="n"/>
      <c r="B994" s="19" t="n"/>
      <c r="C994" s="23" t="n"/>
      <c r="D994" s="23" t="n"/>
      <c r="E994" s="302" t="n"/>
      <c r="F994" s="23" t="n"/>
      <c r="G994" s="23" t="n"/>
      <c r="H994" s="23" t="n"/>
      <c r="I994" s="23" t="n"/>
      <c r="J994" s="23" t="n"/>
      <c r="K994" s="23" t="n"/>
      <c r="L994" s="19" t="n"/>
      <c r="M994" s="19" t="n"/>
      <c r="N994" s="19" t="n"/>
      <c r="O994" s="19" t="n"/>
      <c r="P994" s="19" t="n"/>
      <c r="Q994" s="19" t="n"/>
      <c r="R994" s="19" t="n"/>
      <c r="S994" s="19" t="n"/>
      <c r="T994" s="19" t="n"/>
      <c r="U994" s="19" t="n"/>
      <c r="V994" s="19" t="n"/>
      <c r="W994" s="19" t="n"/>
      <c r="X994" s="19" t="n"/>
      <c r="Y994" s="19" t="n"/>
      <c r="Z994" s="19" t="n"/>
    </row>
    <row r="995" ht="13.5" customHeight="1" s="844">
      <c r="A995" s="19" t="n"/>
      <c r="B995" s="19" t="n"/>
      <c r="C995" s="23" t="n"/>
      <c r="D995" s="23" t="n"/>
      <c r="E995" s="302" t="n"/>
      <c r="F995" s="23" t="n"/>
      <c r="G995" s="23" t="n"/>
      <c r="H995" s="23" t="n"/>
      <c r="I995" s="23" t="n"/>
      <c r="J995" s="23" t="n"/>
      <c r="K995" s="23" t="n"/>
      <c r="L995" s="19" t="n"/>
      <c r="M995" s="19" t="n"/>
      <c r="N995" s="19" t="n"/>
      <c r="O995" s="19" t="n"/>
      <c r="P995" s="19" t="n"/>
      <c r="Q995" s="19" t="n"/>
      <c r="R995" s="19" t="n"/>
      <c r="S995" s="19" t="n"/>
      <c r="T995" s="19" t="n"/>
      <c r="U995" s="19" t="n"/>
      <c r="V995" s="19" t="n"/>
      <c r="W995" s="19" t="n"/>
      <c r="X995" s="19" t="n"/>
      <c r="Y995" s="19" t="n"/>
      <c r="Z995" s="19" t="n"/>
    </row>
    <row r="996" ht="13.5" customHeight="1" s="844">
      <c r="A996" s="19" t="n"/>
      <c r="B996" s="19" t="n"/>
      <c r="C996" s="23" t="n"/>
      <c r="D996" s="23" t="n"/>
      <c r="E996" s="302" t="n"/>
      <c r="F996" s="23" t="n"/>
      <c r="G996" s="23" t="n"/>
      <c r="H996" s="23" t="n"/>
      <c r="I996" s="23" t="n"/>
      <c r="J996" s="23" t="n"/>
      <c r="K996" s="23" t="n"/>
      <c r="L996" s="19" t="n"/>
      <c r="M996" s="19" t="n"/>
      <c r="N996" s="19" t="n"/>
      <c r="O996" s="19" t="n"/>
      <c r="P996" s="19" t="n"/>
      <c r="Q996" s="19" t="n"/>
      <c r="R996" s="19" t="n"/>
      <c r="S996" s="19" t="n"/>
      <c r="T996" s="19" t="n"/>
      <c r="U996" s="19" t="n"/>
      <c r="V996" s="19" t="n"/>
      <c r="W996" s="19" t="n"/>
      <c r="X996" s="19" t="n"/>
      <c r="Y996" s="19" t="n"/>
      <c r="Z996" s="19" t="n"/>
    </row>
    <row r="997" ht="13.5" customHeight="1" s="844">
      <c r="A997" s="19" t="n"/>
      <c r="B997" s="19" t="n"/>
      <c r="C997" s="23" t="n"/>
      <c r="D997" s="23" t="n"/>
      <c r="E997" s="302" t="n"/>
      <c r="F997" s="23" t="n"/>
      <c r="G997" s="23" t="n"/>
      <c r="H997" s="23" t="n"/>
      <c r="I997" s="23" t="n"/>
      <c r="J997" s="23" t="n"/>
      <c r="K997" s="23" t="n"/>
      <c r="L997" s="19" t="n"/>
      <c r="M997" s="19" t="n"/>
      <c r="N997" s="19" t="n"/>
      <c r="O997" s="19" t="n"/>
      <c r="P997" s="19" t="n"/>
      <c r="Q997" s="19" t="n"/>
      <c r="R997" s="19" t="n"/>
      <c r="S997" s="19" t="n"/>
      <c r="T997" s="19" t="n"/>
      <c r="U997" s="19" t="n"/>
      <c r="V997" s="19" t="n"/>
      <c r="W997" s="19" t="n"/>
      <c r="X997" s="19" t="n"/>
      <c r="Y997" s="19" t="n"/>
      <c r="Z997" s="19" t="n"/>
    </row>
    <row r="998" ht="13.5" customHeight="1" s="844">
      <c r="A998" s="19" t="n"/>
      <c r="B998" s="19" t="n"/>
      <c r="C998" s="23" t="n"/>
      <c r="D998" s="23" t="n"/>
      <c r="E998" s="302" t="n"/>
      <c r="F998" s="23" t="n"/>
      <c r="G998" s="23" t="n"/>
      <c r="H998" s="23" t="n"/>
      <c r="I998" s="23" t="n"/>
      <c r="J998" s="23" t="n"/>
      <c r="K998" s="23" t="n"/>
      <c r="L998" s="19" t="n"/>
      <c r="M998" s="19" t="n"/>
      <c r="N998" s="19" t="n"/>
      <c r="O998" s="19" t="n"/>
      <c r="P998" s="19" t="n"/>
      <c r="Q998" s="19" t="n"/>
      <c r="R998" s="19" t="n"/>
      <c r="S998" s="19" t="n"/>
      <c r="T998" s="19" t="n"/>
      <c r="U998" s="19" t="n"/>
      <c r="V998" s="19" t="n"/>
      <c r="W998" s="19" t="n"/>
      <c r="X998" s="19" t="n"/>
      <c r="Y998" s="19" t="n"/>
      <c r="Z998" s="19" t="n"/>
    </row>
    <row r="999" ht="13.5" customHeight="1" s="844">
      <c r="A999" s="19" t="n"/>
      <c r="B999" s="19" t="n"/>
      <c r="C999" s="23" t="n"/>
      <c r="D999" s="23" t="n"/>
      <c r="E999" s="302" t="n"/>
      <c r="F999" s="23" t="n"/>
      <c r="G999" s="23" t="n"/>
      <c r="H999" s="23" t="n"/>
      <c r="I999" s="23" t="n"/>
      <c r="J999" s="23" t="n"/>
      <c r="K999" s="23" t="n"/>
      <c r="L999" s="19" t="n"/>
      <c r="M999" s="19" t="n"/>
      <c r="N999" s="19" t="n"/>
      <c r="O999" s="19" t="n"/>
      <c r="P999" s="19" t="n"/>
      <c r="Q999" s="19" t="n"/>
      <c r="R999" s="19" t="n"/>
      <c r="S999" s="19" t="n"/>
      <c r="T999" s="19" t="n"/>
      <c r="U999" s="19" t="n"/>
      <c r="V999" s="19" t="n"/>
      <c r="W999" s="19" t="n"/>
      <c r="X999" s="19" t="n"/>
      <c r="Y999" s="19" t="n"/>
      <c r="Z999" s="19" t="n"/>
    </row>
    <row r="1000" ht="13.5" customHeight="1" s="844">
      <c r="A1000" s="19" t="n"/>
      <c r="B1000" s="19" t="n"/>
      <c r="C1000" s="23" t="n"/>
      <c r="D1000" s="23" t="n"/>
      <c r="E1000" s="302" t="n"/>
      <c r="F1000" s="23" t="n"/>
      <c r="G1000" s="23" t="n"/>
      <c r="H1000" s="23" t="n"/>
      <c r="I1000" s="23" t="n"/>
      <c r="J1000" s="23" t="n"/>
      <c r="K1000" s="23" t="n"/>
      <c r="L1000" s="19" t="n"/>
      <c r="M1000" s="19" t="n"/>
      <c r="N1000" s="19" t="n"/>
      <c r="O1000" s="19" t="n"/>
      <c r="P1000" s="19" t="n"/>
      <c r="Q1000" s="19" t="n"/>
      <c r="R1000" s="19" t="n"/>
      <c r="S1000" s="19" t="n"/>
      <c r="T1000" s="19" t="n"/>
      <c r="U1000" s="19" t="n"/>
      <c r="V1000" s="19" t="n"/>
      <c r="W1000" s="19" t="n"/>
      <c r="X1000" s="19" t="n"/>
      <c r="Y1000" s="19" t="n"/>
      <c r="Z1000" s="19" t="n"/>
    </row>
  </sheetData>
  <pageMargins left="0.7" right="0.7" top="0.75" bottom="0.75" header="0.511811023622047" footer="0.511811023622047"/>
  <pageSetup orientation="landscape" fitToHeight="0" horizontalDpi="300" verticalDpi="300"/>
</worksheet>
</file>

<file path=xl/worksheets/sheet7.xml><?xml version="1.0" encoding="utf-8"?>
<worksheet xmlns="http://schemas.openxmlformats.org/spreadsheetml/2006/main">
  <sheetPr codeName="Sheet7">
    <outlinePr summaryBelow="1" summaryRight="1"/>
    <pageSetUpPr fitToPage="1"/>
  </sheetPr>
  <dimension ref="A1:Z1000"/>
  <sheetViews>
    <sheetView showGridLines="0" zoomScaleNormal="100" workbookViewId="0">
      <pane xSplit="2" ySplit="3" topLeftCell="C9" activePane="bottomRight" state="frozen"/>
      <selection pane="topRight" activeCell="C1" sqref="C1"/>
      <selection pane="bottomLeft" activeCell="A4" sqref="A4"/>
      <selection pane="bottomRight" activeCell="A1" sqref="A1"/>
    </sheetView>
  </sheetViews>
  <sheetFormatPr baseColWidth="8" defaultColWidth="14.44140625" defaultRowHeight="14.4"/>
  <cols>
    <col width="2.5546875" customWidth="1" style="844" min="1" max="1"/>
    <col width="56.5546875" customWidth="1" style="844" min="2" max="2"/>
    <col width="17.33203125" customWidth="1" style="844" min="3" max="11"/>
    <col width="9.109375" customWidth="1" style="844" min="12" max="26"/>
  </cols>
  <sheetData>
    <row r="1" ht="13.5" customHeight="1" s="844">
      <c r="A1" s="827" t="n"/>
      <c r="B1" s="19" t="n"/>
      <c r="C1" s="966" t="n"/>
      <c r="D1" s="966" t="n"/>
      <c r="E1" s="1040" t="n"/>
      <c r="F1" s="966" t="n"/>
      <c r="G1" s="966" t="n"/>
      <c r="H1" s="966" t="n"/>
      <c r="I1" s="966" t="n"/>
      <c r="J1" s="966" t="n"/>
      <c r="K1" s="966" t="n"/>
      <c r="L1" s="19" t="n"/>
      <c r="M1" s="19" t="n"/>
      <c r="N1" s="19" t="n"/>
      <c r="O1" s="19" t="n"/>
      <c r="P1" s="19" t="n"/>
      <c r="Q1" s="19" t="n"/>
      <c r="R1" s="19" t="n"/>
      <c r="S1" s="19" t="n"/>
      <c r="T1" s="19" t="n"/>
      <c r="U1" s="19" t="n"/>
      <c r="V1" s="19" t="n"/>
      <c r="W1" s="19" t="n"/>
      <c r="X1" s="19" t="n"/>
      <c r="Y1" s="19" t="n"/>
      <c r="Z1" s="19" t="n"/>
    </row>
    <row r="2" ht="13.5" customHeight="1" s="844">
      <c r="A2" s="19" t="n"/>
      <c r="B2" s="44" t="inlineStr">
        <is>
          <t>Cash Flow Statement</t>
        </is>
      </c>
      <c r="C2" s="19" t="n"/>
      <c r="D2" s="19" t="n"/>
      <c r="E2" s="121"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13.5" customHeight="1" s="844">
      <c r="A3" s="41" t="n"/>
      <c r="B3" s="239" t="inlineStr">
        <is>
          <t>EUR</t>
        </is>
      </c>
      <c r="C3" s="903">
        <f>'Income Statement'!C3</f>
        <v/>
      </c>
      <c r="D3" s="903">
        <f>'Income Statement'!D3</f>
        <v/>
      </c>
      <c r="E3" s="903">
        <f>'Income Statement'!E3</f>
        <v/>
      </c>
      <c r="F3" s="905">
        <f>'Income Statement'!F3</f>
        <v/>
      </c>
      <c r="G3" s="905">
        <f>'Income Statement'!G3</f>
        <v/>
      </c>
      <c r="H3" s="905">
        <f>'Income Statement'!H3</f>
        <v/>
      </c>
      <c r="I3" s="905">
        <f>'Income Statement'!I3</f>
        <v/>
      </c>
      <c r="J3" s="905">
        <f>'Income Statement'!J3</f>
        <v/>
      </c>
      <c r="K3" s="905">
        <f>'Income Statement'!K3</f>
        <v/>
      </c>
      <c r="L3" s="41" t="n"/>
      <c r="M3" s="41" t="n"/>
      <c r="N3" s="41" t="n"/>
      <c r="O3" s="41" t="n"/>
      <c r="P3" s="41" t="n"/>
      <c r="Q3" s="41" t="n"/>
      <c r="R3" s="41" t="n"/>
      <c r="S3" s="41" t="n"/>
      <c r="T3" s="41" t="n"/>
      <c r="U3" s="41" t="n"/>
      <c r="V3" s="41" t="n"/>
      <c r="W3" s="41" t="n"/>
      <c r="X3" s="41" t="n"/>
      <c r="Y3" s="41" t="n"/>
      <c r="Z3" s="41" t="n"/>
    </row>
    <row r="4" ht="13.5" customHeight="1" s="844">
      <c r="A4" s="41" t="n"/>
      <c r="B4" s="216" t="inlineStr">
        <is>
          <t>Operating Activities</t>
        </is>
      </c>
      <c r="C4" s="217" t="n"/>
      <c r="D4" s="217" t="n"/>
      <c r="E4" s="335" t="n"/>
      <c r="F4" s="217" t="n"/>
      <c r="G4" s="217" t="n"/>
      <c r="H4" s="217" t="n"/>
      <c r="I4" s="217" t="n"/>
      <c r="J4" s="217" t="n"/>
      <c r="K4" s="217" t="n"/>
      <c r="L4" s="217" t="n"/>
      <c r="M4" s="41" t="n"/>
      <c r="N4" s="41" t="n"/>
      <c r="O4" s="41" t="n"/>
      <c r="P4" s="41" t="n"/>
      <c r="Q4" s="41" t="n"/>
      <c r="R4" s="41" t="n"/>
      <c r="S4" s="41" t="n"/>
      <c r="T4" s="41" t="n"/>
      <c r="U4" s="41" t="n"/>
      <c r="V4" s="41" t="n"/>
      <c r="W4" s="41" t="n"/>
      <c r="X4" s="41" t="n"/>
      <c r="Y4" s="41" t="n"/>
      <c r="Z4" s="41" t="n"/>
    </row>
    <row r="5" ht="13.5" customHeight="1" s="844">
      <c r="A5" s="19" t="n"/>
      <c r="B5" s="1041">
        <f>+CF!B8</f>
        <v/>
      </c>
      <c r="C5" s="976">
        <f>+CF!D8</f>
        <v/>
      </c>
      <c r="D5" s="976">
        <f>+CF!E8</f>
        <v/>
      </c>
      <c r="E5" s="1042">
        <f>+CF!F8</f>
        <v/>
      </c>
      <c r="F5" s="976">
        <f>'Income Statement'!F47</f>
        <v/>
      </c>
      <c r="G5" s="976">
        <f>'Income Statement'!G47</f>
        <v/>
      </c>
      <c r="H5" s="976">
        <f>'Income Statement'!H47</f>
        <v/>
      </c>
      <c r="I5" s="976">
        <f>'Income Statement'!I47</f>
        <v/>
      </c>
      <c r="J5" s="976">
        <f>'Income Statement'!J47</f>
        <v/>
      </c>
      <c r="K5" s="976">
        <f>'Income Statement'!K47</f>
        <v/>
      </c>
      <c r="L5" s="160" t="n"/>
      <c r="M5" s="19" t="n"/>
      <c r="N5" s="19" t="n"/>
      <c r="O5" s="19" t="n"/>
      <c r="P5" s="19" t="n"/>
      <c r="Q5" s="19" t="n"/>
      <c r="R5" s="19" t="n"/>
      <c r="S5" s="19" t="n"/>
      <c r="T5" s="19" t="n"/>
      <c r="U5" s="19" t="n"/>
      <c r="V5" s="19" t="n"/>
      <c r="W5" s="19" t="n"/>
      <c r="X5" s="19" t="n"/>
      <c r="Y5" s="19" t="n"/>
      <c r="Z5" s="19" t="n"/>
    </row>
    <row r="6" ht="13.5" customHeight="1" s="844">
      <c r="A6" s="19" t="n"/>
      <c r="B6" s="1041">
        <f>+CF!B9</f>
        <v/>
      </c>
      <c r="C6" s="976">
        <f>+CF!D9</f>
        <v/>
      </c>
      <c r="D6" s="976">
        <f>+CF!E9</f>
        <v/>
      </c>
      <c r="E6" s="1042">
        <f>+CF!F9</f>
        <v/>
      </c>
      <c r="F6" s="976">
        <f>-'Income Statement'!F37</f>
        <v/>
      </c>
      <c r="G6" s="976">
        <f>-'Income Statement'!G37</f>
        <v/>
      </c>
      <c r="H6" s="976">
        <f>-'Income Statement'!H37</f>
        <v/>
      </c>
      <c r="I6" s="976">
        <f>-'Income Statement'!I37</f>
        <v/>
      </c>
      <c r="J6" s="976">
        <f>-'Income Statement'!J37</f>
        <v/>
      </c>
      <c r="K6" s="976">
        <f>-'Income Statement'!K37</f>
        <v/>
      </c>
      <c r="L6" s="160" t="n"/>
      <c r="M6" s="19" t="n"/>
      <c r="N6" s="19" t="n"/>
      <c r="O6" s="19" t="n"/>
      <c r="P6" s="19" t="n"/>
      <c r="Q6" s="19" t="n"/>
      <c r="R6" s="19" t="n"/>
      <c r="S6" s="19" t="n"/>
      <c r="T6" s="19" t="n"/>
      <c r="U6" s="19" t="n"/>
      <c r="V6" s="19" t="n"/>
      <c r="W6" s="19" t="n"/>
      <c r="X6" s="19" t="n"/>
      <c r="Y6" s="19" t="n"/>
      <c r="Z6" s="19" t="n"/>
    </row>
    <row r="7" ht="13.5" customHeight="1" s="844">
      <c r="A7" s="19" t="n"/>
      <c r="B7" s="1041">
        <f>+CF!B10</f>
        <v/>
      </c>
      <c r="C7" s="976">
        <f>+CF!D10</f>
        <v/>
      </c>
      <c r="D7" s="976">
        <f>+CF!E10</f>
        <v/>
      </c>
      <c r="E7" s="1042">
        <f>+CF!F10</f>
        <v/>
      </c>
      <c r="F7" s="976">
        <f>'Balance Sheet'!E5-'Balance Sheet'!F5</f>
        <v/>
      </c>
      <c r="G7" s="976">
        <f>'Balance Sheet'!F5-'Balance Sheet'!G5</f>
        <v/>
      </c>
      <c r="H7" s="976">
        <f>'Balance Sheet'!G5-'Balance Sheet'!H5</f>
        <v/>
      </c>
      <c r="I7" s="976">
        <f>'Balance Sheet'!H5-'Balance Sheet'!I5</f>
        <v/>
      </c>
      <c r="J7" s="976">
        <f>'Balance Sheet'!I5-'Balance Sheet'!J5</f>
        <v/>
      </c>
      <c r="K7" s="976">
        <f>'Balance Sheet'!J5-'Balance Sheet'!K5</f>
        <v/>
      </c>
      <c r="L7" s="160" t="n"/>
      <c r="M7" s="19" t="n"/>
      <c r="N7" s="19" t="n"/>
      <c r="O7" s="19" t="n"/>
      <c r="P7" s="19" t="n"/>
      <c r="Q7" s="19" t="n"/>
      <c r="R7" s="19" t="n"/>
      <c r="S7" s="19" t="n"/>
      <c r="T7" s="19" t="n"/>
      <c r="U7" s="19" t="n"/>
      <c r="V7" s="19" t="n"/>
      <c r="W7" s="19" t="n"/>
      <c r="X7" s="19" t="n"/>
      <c r="Y7" s="19" t="n"/>
      <c r="Z7" s="19" t="n"/>
    </row>
    <row r="8" ht="13.5" customHeight="1" s="844">
      <c r="A8" s="19" t="n"/>
      <c r="B8" s="1041">
        <f>+CF!B11</f>
        <v/>
      </c>
      <c r="C8" s="976">
        <f>+CF!D11</f>
        <v/>
      </c>
      <c r="D8" s="976">
        <f>+CF!E11</f>
        <v/>
      </c>
      <c r="E8" s="1042">
        <f>+CF!F11</f>
        <v/>
      </c>
      <c r="F8" s="976">
        <f>'Balance Sheet'!E7-'Balance Sheet'!F7+'Balance Sheet'!E8-'Balance Sheet'!F8+'Balance Sheet'!E12-'Balance Sheet'!F12+'Balance Sheet'!E13-'Balance Sheet'!F13</f>
        <v/>
      </c>
      <c r="G8" s="976">
        <f>'Balance Sheet'!F7-'Balance Sheet'!G7+'Balance Sheet'!F8-'Balance Sheet'!G8+'Balance Sheet'!F12-'Balance Sheet'!G12+'Balance Sheet'!F13-'Balance Sheet'!G13</f>
        <v/>
      </c>
      <c r="H8" s="976">
        <f>'Balance Sheet'!G7-'Balance Sheet'!H7+'Balance Sheet'!G8-'Balance Sheet'!H8+'Balance Sheet'!G12-'Balance Sheet'!H12+'Balance Sheet'!G13-'Balance Sheet'!H13</f>
        <v/>
      </c>
      <c r="I8" s="976">
        <f>'Balance Sheet'!H7-'Balance Sheet'!I7+'Balance Sheet'!H8-'Balance Sheet'!I8+'Balance Sheet'!H12-'Balance Sheet'!I12+'Balance Sheet'!H13-'Balance Sheet'!I13</f>
        <v/>
      </c>
      <c r="J8" s="976">
        <f>'Balance Sheet'!I7-'Balance Sheet'!J7+'Balance Sheet'!I8-'Balance Sheet'!J8+'Balance Sheet'!I12-'Balance Sheet'!J12+'Balance Sheet'!I13-'Balance Sheet'!J13</f>
        <v/>
      </c>
      <c r="K8" s="976">
        <f>'Balance Sheet'!J7-'Balance Sheet'!K7+'Balance Sheet'!J8-'Balance Sheet'!K8+'Balance Sheet'!J12-'Balance Sheet'!K12+'Balance Sheet'!J13-'Balance Sheet'!K13</f>
        <v/>
      </c>
      <c r="L8" s="160" t="n"/>
      <c r="M8" s="19" t="n"/>
      <c r="N8" s="19" t="n"/>
      <c r="O8" s="19" t="n"/>
      <c r="P8" s="19" t="n"/>
      <c r="Q8" s="19" t="n"/>
      <c r="R8" s="19" t="n"/>
      <c r="S8" s="19" t="n"/>
      <c r="T8" s="19" t="n"/>
      <c r="U8" s="19" t="n"/>
      <c r="V8" s="19" t="n"/>
      <c r="W8" s="19" t="n"/>
      <c r="X8" s="19" t="n"/>
      <c r="Y8" s="19" t="n"/>
      <c r="Z8" s="19" t="n"/>
    </row>
    <row r="9" ht="13.5" customHeight="1" s="844">
      <c r="A9" s="19" t="n"/>
      <c r="B9" s="1041">
        <f>+CF!B12</f>
        <v/>
      </c>
      <c r="C9" s="976">
        <f>+CF!D12</f>
        <v/>
      </c>
      <c r="D9" s="976">
        <f>+CF!E12</f>
        <v/>
      </c>
      <c r="E9" s="1042">
        <f>+CF!F12</f>
        <v/>
      </c>
      <c r="F9" s="976">
        <f>'Balance Sheet'!F28-'Balance Sheet'!E28</f>
        <v/>
      </c>
      <c r="G9" s="976">
        <f>'Balance Sheet'!G28-'Balance Sheet'!F28</f>
        <v/>
      </c>
      <c r="H9" s="976">
        <f>'Balance Sheet'!H28-'Balance Sheet'!G28</f>
        <v/>
      </c>
      <c r="I9" s="976">
        <f>'Balance Sheet'!I28-'Balance Sheet'!H28</f>
        <v/>
      </c>
      <c r="J9" s="976">
        <f>'Balance Sheet'!J28-'Balance Sheet'!I28</f>
        <v/>
      </c>
      <c r="K9" s="976">
        <f>'Balance Sheet'!K28-'Balance Sheet'!J28</f>
        <v/>
      </c>
      <c r="L9" s="160" t="n"/>
      <c r="M9" s="19" t="n"/>
      <c r="N9" s="19" t="n"/>
      <c r="O9" s="19" t="n"/>
      <c r="P9" s="19" t="n"/>
      <c r="Q9" s="19" t="n"/>
      <c r="R9" s="19" t="n"/>
      <c r="S9" s="19" t="n"/>
      <c r="T9" s="19" t="n"/>
      <c r="U9" s="19" t="n"/>
      <c r="V9" s="19" t="n"/>
      <c r="W9" s="19" t="n"/>
      <c r="X9" s="19" t="n"/>
      <c r="Y9" s="19" t="n"/>
      <c r="Z9" s="19" t="n"/>
    </row>
    <row r="10" ht="13.5" customHeight="1" s="844">
      <c r="A10" s="19" t="n"/>
      <c r="B10" s="1041">
        <f>+CF!B13</f>
        <v/>
      </c>
      <c r="C10" s="976">
        <f>+CF!D13</f>
        <v/>
      </c>
      <c r="D10" s="976">
        <f>+CF!E13</f>
        <v/>
      </c>
      <c r="E10" s="1042">
        <f>+CF!F13</f>
        <v/>
      </c>
      <c r="F10" s="976">
        <f>'Balance Sheet'!F29-'Balance Sheet'!E29</f>
        <v/>
      </c>
      <c r="G10" s="976">
        <f>'Balance Sheet'!G29-'Balance Sheet'!F29</f>
        <v/>
      </c>
      <c r="H10" s="976">
        <f>'Balance Sheet'!H29-'Balance Sheet'!G29</f>
        <v/>
      </c>
      <c r="I10" s="976">
        <f>'Balance Sheet'!I29-'Balance Sheet'!H29</f>
        <v/>
      </c>
      <c r="J10" s="976">
        <f>'Balance Sheet'!J29-'Balance Sheet'!I29</f>
        <v/>
      </c>
      <c r="K10" s="976">
        <f>'Balance Sheet'!K29-'Balance Sheet'!J29</f>
        <v/>
      </c>
      <c r="L10" s="160" t="n"/>
      <c r="M10" s="19" t="n"/>
      <c r="N10" s="19" t="n"/>
      <c r="O10" s="19" t="n"/>
      <c r="P10" s="19" t="n"/>
      <c r="Q10" s="19" t="n"/>
      <c r="R10" s="19" t="n"/>
      <c r="S10" s="19" t="n"/>
      <c r="T10" s="19" t="n"/>
      <c r="U10" s="19" t="n"/>
      <c r="V10" s="19" t="n"/>
      <c r="W10" s="19" t="n"/>
      <c r="X10" s="19" t="n"/>
      <c r="Y10" s="19" t="n"/>
      <c r="Z10" s="19" t="n"/>
    </row>
    <row r="11" ht="13.5" customHeight="1" s="844">
      <c r="A11" s="19" t="n"/>
      <c r="B11" s="1041">
        <f>+CF!B14</f>
        <v/>
      </c>
      <c r="C11" s="976">
        <f>+CF!D14</f>
        <v/>
      </c>
      <c r="D11" s="976">
        <f>+CF!E14</f>
        <v/>
      </c>
      <c r="E11" s="1042">
        <f>+CF!F14</f>
        <v/>
      </c>
      <c r="F11" s="976">
        <f>+'Balance Sheet'!F30-'Balance Sheet'!E30</f>
        <v/>
      </c>
      <c r="G11" s="976">
        <f>+'Balance Sheet'!G30-'Balance Sheet'!F30</f>
        <v/>
      </c>
      <c r="H11" s="976">
        <f>+'Balance Sheet'!H30-'Balance Sheet'!G30</f>
        <v/>
      </c>
      <c r="I11" s="976">
        <f>+'Balance Sheet'!I30-'Balance Sheet'!H30</f>
        <v/>
      </c>
      <c r="J11" s="976">
        <f>+'Balance Sheet'!J30-'Balance Sheet'!I30</f>
        <v/>
      </c>
      <c r="K11" s="976">
        <f>+'Balance Sheet'!K30-'Balance Sheet'!J30</f>
        <v/>
      </c>
      <c r="L11" s="160" t="n"/>
      <c r="M11" s="19" t="n"/>
      <c r="N11" s="19" t="n"/>
      <c r="O11" s="19" t="n"/>
      <c r="P11" s="19" t="n"/>
      <c r="Q11" s="19" t="n"/>
      <c r="R11" s="19" t="n"/>
      <c r="S11" s="19" t="n"/>
      <c r="T11" s="19" t="n"/>
      <c r="U11" s="19" t="n"/>
      <c r="V11" s="19" t="n"/>
      <c r="W11" s="19" t="n"/>
      <c r="X11" s="19" t="n"/>
      <c r="Y11" s="19" t="n"/>
      <c r="Z11" s="19" t="n"/>
    </row>
    <row r="12" ht="13.5" customHeight="1" s="844">
      <c r="A12" s="41" t="n"/>
      <c r="B12" s="1043">
        <f>+CF!B16</f>
        <v/>
      </c>
      <c r="C12" s="1044">
        <f>SUM(C5:C11)</f>
        <v/>
      </c>
      <c r="D12" s="1044">
        <f>SUM(D5:D11)</f>
        <v/>
      </c>
      <c r="E12" s="1045">
        <f>SUM(E5:E11)</f>
        <v/>
      </c>
      <c r="F12" s="1044">
        <f>SUM(F5:F11)</f>
        <v/>
      </c>
      <c r="G12" s="1044">
        <f>SUM(G5:G11)</f>
        <v/>
      </c>
      <c r="H12" s="1044">
        <f>SUM(H5:H11)</f>
        <v/>
      </c>
      <c r="I12" s="1044">
        <f>SUM(I5:I11)</f>
        <v/>
      </c>
      <c r="J12" s="1044">
        <f>SUM(J5:J11)</f>
        <v/>
      </c>
      <c r="K12" s="1044">
        <f>SUM(K5:K11)</f>
        <v/>
      </c>
      <c r="L12" s="217" t="n"/>
      <c r="M12" s="41" t="n"/>
      <c r="N12" s="41" t="n"/>
      <c r="O12" s="41" t="n"/>
      <c r="P12" s="41" t="n"/>
      <c r="Q12" s="41" t="n"/>
      <c r="R12" s="41" t="n"/>
      <c r="S12" s="41" t="n"/>
      <c r="T12" s="41" t="n"/>
      <c r="U12" s="41" t="n"/>
      <c r="V12" s="41" t="n"/>
      <c r="W12" s="41" t="n"/>
      <c r="X12" s="41" t="n"/>
      <c r="Y12" s="41" t="n"/>
      <c r="Z12" s="41" t="n"/>
    </row>
    <row r="13" ht="13.5" customHeight="1" s="844">
      <c r="A13" s="19" t="n"/>
      <c r="B13" s="265" t="n"/>
      <c r="C13" s="973" t="n"/>
      <c r="D13" s="973" t="n"/>
      <c r="E13" s="1046" t="n"/>
      <c r="F13" s="973" t="n"/>
      <c r="G13" s="973" t="n"/>
      <c r="H13" s="973" t="n"/>
      <c r="I13" s="973" t="n"/>
      <c r="J13" s="973" t="n"/>
      <c r="K13" s="973" t="n"/>
      <c r="L13" s="160" t="n"/>
      <c r="M13" s="19" t="n"/>
      <c r="N13" s="19" t="n"/>
      <c r="O13" s="19" t="n"/>
      <c r="P13" s="19" t="n"/>
      <c r="Q13" s="19" t="n"/>
      <c r="R13" s="19" t="n"/>
      <c r="S13" s="19" t="n"/>
      <c r="T13" s="19" t="n"/>
      <c r="U13" s="19" t="n"/>
      <c r="V13" s="19" t="n"/>
      <c r="W13" s="19" t="n"/>
      <c r="X13" s="19" t="n"/>
      <c r="Y13" s="19" t="n"/>
      <c r="Z13" s="19" t="n"/>
    </row>
    <row r="14" ht="13.5" customHeight="1" s="844">
      <c r="A14" s="41" t="n"/>
      <c r="B14" s="216" t="inlineStr">
        <is>
          <t>Investing Activities</t>
        </is>
      </c>
      <c r="C14" s="1047" t="n"/>
      <c r="D14" s="1047" t="n"/>
      <c r="E14" s="1048" t="n"/>
      <c r="F14" s="1047" t="n"/>
      <c r="G14" s="1047" t="n"/>
      <c r="H14" s="1047" t="n"/>
      <c r="I14" s="1047" t="n"/>
      <c r="J14" s="1047" t="n"/>
      <c r="K14" s="1047" t="n"/>
      <c r="L14" s="217" t="n"/>
      <c r="M14" s="41" t="n"/>
      <c r="N14" s="41" t="n"/>
      <c r="O14" s="41" t="n"/>
      <c r="P14" s="41" t="n"/>
      <c r="Q14" s="41" t="n"/>
      <c r="R14" s="41" t="n"/>
      <c r="S14" s="41" t="n"/>
      <c r="T14" s="41" t="n"/>
      <c r="U14" s="41" t="n"/>
      <c r="V14" s="41" t="n"/>
      <c r="W14" s="41" t="n"/>
      <c r="X14" s="41" t="n"/>
      <c r="Y14" s="41" t="n"/>
      <c r="Z14" s="41" t="n"/>
    </row>
    <row r="15" ht="13.5" customHeight="1" s="844">
      <c r="A15" s="19" t="n"/>
      <c r="B15" s="218" t="inlineStr">
        <is>
          <t>Additions to property and equipment</t>
        </is>
      </c>
      <c r="C15" s="976">
        <f>+CF!D18</f>
        <v/>
      </c>
      <c r="D15" s="976">
        <f>+CF!E18</f>
        <v/>
      </c>
      <c r="E15" s="1042">
        <f>+CF!F18</f>
        <v/>
      </c>
      <c r="F15" s="976">
        <f>-BS_Sch!F7</f>
        <v/>
      </c>
      <c r="G15" s="976">
        <f>-BS_Sch!G7</f>
        <v/>
      </c>
      <c r="H15" s="976">
        <f>-BS_Sch!H7</f>
        <v/>
      </c>
      <c r="I15" s="976">
        <f>-BS_Sch!I7</f>
        <v/>
      </c>
      <c r="J15" s="976">
        <f>-BS_Sch!J7</f>
        <v/>
      </c>
      <c r="K15" s="976">
        <f>-BS_Sch!K7</f>
        <v/>
      </c>
      <c r="L15" s="160" t="n"/>
      <c r="M15" s="19" t="n"/>
      <c r="N15" s="19" t="n"/>
      <c r="O15" s="19" t="n"/>
      <c r="P15" s="19" t="n"/>
      <c r="Q15" s="19" t="n"/>
      <c r="R15" s="19" t="n"/>
      <c r="S15" s="19" t="n"/>
      <c r="T15" s="19" t="n"/>
      <c r="U15" s="19" t="n"/>
      <c r="V15" s="19" t="n"/>
      <c r="W15" s="19" t="n"/>
      <c r="X15" s="19" t="n"/>
      <c r="Y15" s="19" t="n"/>
      <c r="Z15" s="19" t="n"/>
    </row>
    <row r="16" ht="13.5" customHeight="1" s="844">
      <c r="A16" s="41" t="n"/>
      <c r="B16" s="256" t="inlineStr">
        <is>
          <t>Total Investing Activities</t>
        </is>
      </c>
      <c r="C16" s="1049">
        <f>SUM(C15)</f>
        <v/>
      </c>
      <c r="D16" s="1049">
        <f>SUM(D15)</f>
        <v/>
      </c>
      <c r="E16" s="1050">
        <f>SUM(E15)</f>
        <v/>
      </c>
      <c r="F16" s="1049">
        <f>SUM(F15)</f>
        <v/>
      </c>
      <c r="G16" s="1049">
        <f>SUM(G15)</f>
        <v/>
      </c>
      <c r="H16" s="1049">
        <f>SUM(H15)</f>
        <v/>
      </c>
      <c r="I16" s="1049">
        <f>SUM(I15)</f>
        <v/>
      </c>
      <c r="J16" s="1049">
        <f>SUM(J15)</f>
        <v/>
      </c>
      <c r="K16" s="1049">
        <f>SUM(K15)</f>
        <v/>
      </c>
      <c r="L16" s="217" t="n"/>
      <c r="M16" s="41" t="n"/>
      <c r="N16" s="41" t="n"/>
      <c r="O16" s="41" t="n"/>
      <c r="P16" s="41" t="n"/>
      <c r="Q16" s="41" t="n"/>
      <c r="R16" s="41" t="n"/>
      <c r="S16" s="41" t="n"/>
      <c r="T16" s="41" t="n"/>
      <c r="U16" s="41" t="n"/>
      <c r="V16" s="41" t="n"/>
      <c r="W16" s="41" t="n"/>
      <c r="X16" s="41" t="n"/>
      <c r="Y16" s="41" t="n"/>
      <c r="Z16" s="41" t="n"/>
    </row>
    <row r="17" ht="13.5" customHeight="1" s="844">
      <c r="A17" s="19" t="n"/>
      <c r="B17" s="265" t="n"/>
      <c r="C17" s="973" t="n"/>
      <c r="D17" s="973" t="n"/>
      <c r="E17" s="1046" t="n"/>
      <c r="F17" s="973" t="n"/>
      <c r="G17" s="973" t="n"/>
      <c r="H17" s="973" t="n"/>
      <c r="I17" s="973" t="n"/>
      <c r="J17" s="973" t="n"/>
      <c r="K17" s="973" t="n"/>
      <c r="L17" s="160" t="n"/>
      <c r="M17" s="19" t="n"/>
      <c r="N17" s="19" t="n"/>
      <c r="O17" s="19" t="n"/>
      <c r="P17" s="19" t="n"/>
      <c r="Q17" s="19" t="n"/>
      <c r="R17" s="19" t="n"/>
      <c r="S17" s="19" t="n"/>
      <c r="T17" s="19" t="n"/>
      <c r="U17" s="19" t="n"/>
      <c r="V17" s="19" t="n"/>
      <c r="W17" s="19" t="n"/>
      <c r="X17" s="19" t="n"/>
      <c r="Y17" s="19" t="n"/>
      <c r="Z17" s="19" t="n"/>
    </row>
    <row r="18" ht="13.5" customHeight="1" s="844">
      <c r="A18" s="41" t="n"/>
      <c r="B18" s="216" t="inlineStr">
        <is>
          <t>Financing Activities</t>
        </is>
      </c>
      <c r="C18" s="1051" t="n"/>
      <c r="D18" s="1051" t="n"/>
      <c r="E18" s="1052" t="n"/>
      <c r="F18" s="1047" t="n"/>
      <c r="G18" s="1047" t="n"/>
      <c r="H18" s="1047" t="n"/>
      <c r="I18" s="1047" t="n"/>
      <c r="J18" s="1047" t="n"/>
      <c r="K18" s="1047" t="n"/>
      <c r="L18" s="217" t="n"/>
      <c r="M18" s="41" t="n"/>
      <c r="N18" s="41" t="n"/>
      <c r="O18" s="41" t="n"/>
      <c r="P18" s="41" t="n"/>
      <c r="Q18" s="41" t="n"/>
      <c r="R18" s="41" t="n"/>
      <c r="S18" s="41" t="n"/>
      <c r="T18" s="41" t="n"/>
      <c r="U18" s="41" t="n"/>
      <c r="V18" s="41" t="n"/>
      <c r="W18" s="41" t="n"/>
      <c r="X18" s="41" t="n"/>
      <c r="Y18" s="41" t="n"/>
      <c r="Z18" s="41" t="n"/>
    </row>
    <row r="19" ht="13.5" customHeight="1" s="844">
      <c r="A19" s="19" t="n"/>
      <c r="B19" s="218" t="inlineStr">
        <is>
          <t>Short term loan</t>
        </is>
      </c>
      <c r="C19" s="980" t="n"/>
      <c r="D19" s="980" t="n"/>
      <c r="E19" s="1053" t="n"/>
      <c r="F19" s="976">
        <f>'Balance Sheet'!F24-'Balance Sheet'!E24</f>
        <v/>
      </c>
      <c r="G19" s="976">
        <f>'Balance Sheet'!G24-'Balance Sheet'!F24</f>
        <v/>
      </c>
      <c r="H19" s="976">
        <f>'Balance Sheet'!H24-'Balance Sheet'!G24</f>
        <v/>
      </c>
      <c r="I19" s="976">
        <f>'Balance Sheet'!I24-'Balance Sheet'!H24</f>
        <v/>
      </c>
      <c r="J19" s="976">
        <f>'Balance Sheet'!J24-'Balance Sheet'!I24</f>
        <v/>
      </c>
      <c r="K19" s="976">
        <f>'Balance Sheet'!K24-'Balance Sheet'!J24</f>
        <v/>
      </c>
      <c r="L19" s="160" t="n"/>
      <c r="M19" s="19" t="n"/>
      <c r="N19" s="19" t="n"/>
      <c r="O19" s="19" t="n"/>
      <c r="P19" s="19" t="n"/>
      <c r="Q19" s="19" t="n"/>
      <c r="R19" s="19" t="n"/>
      <c r="S19" s="19" t="n"/>
      <c r="T19" s="19" t="n"/>
      <c r="U19" s="19" t="n"/>
      <c r="V19" s="19" t="n"/>
      <c r="W19" s="19" t="n"/>
      <c r="X19" s="19" t="n"/>
      <c r="Y19" s="19" t="n"/>
      <c r="Z19" s="19" t="n"/>
    </row>
    <row r="20" ht="13.5" customHeight="1" s="844">
      <c r="A20" s="19" t="n"/>
      <c r="B20" s="218" t="inlineStr">
        <is>
          <t>Dividend paid</t>
        </is>
      </c>
      <c r="C20" s="980" t="n"/>
      <c r="D20" s="980" t="n"/>
      <c r="E20" s="1053" t="n"/>
      <c r="F20" s="976">
        <f>'Income Statement'!F50</f>
        <v/>
      </c>
      <c r="G20" s="976">
        <f>'Income Statement'!G50</f>
        <v/>
      </c>
      <c r="H20" s="976">
        <f>'Income Statement'!H50</f>
        <v/>
      </c>
      <c r="I20" s="976">
        <f>'Income Statement'!I50</f>
        <v/>
      </c>
      <c r="J20" s="976">
        <f>'Income Statement'!J50</f>
        <v/>
      </c>
      <c r="K20" s="976">
        <f>'Income Statement'!K50</f>
        <v/>
      </c>
      <c r="L20" s="160" t="n"/>
      <c r="M20" s="19" t="n"/>
      <c r="N20" s="19" t="n"/>
      <c r="O20" s="19" t="n"/>
      <c r="P20" s="19" t="n"/>
      <c r="Q20" s="19" t="n"/>
      <c r="R20" s="19" t="n"/>
      <c r="S20" s="19" t="n"/>
      <c r="T20" s="19" t="n"/>
      <c r="U20" s="19" t="n"/>
      <c r="V20" s="19" t="n"/>
      <c r="W20" s="19" t="n"/>
      <c r="X20" s="19" t="n"/>
      <c r="Y20" s="19" t="n"/>
      <c r="Z20" s="19" t="n"/>
    </row>
    <row r="21" ht="13.5" customHeight="1" s="844">
      <c r="A21" s="41" t="n"/>
      <c r="B21" s="256" t="inlineStr">
        <is>
          <t>Total Financing Activities</t>
        </is>
      </c>
      <c r="C21" s="1049">
        <f>+CF!D20</f>
        <v/>
      </c>
      <c r="D21" s="1049">
        <f>+CF!E20</f>
        <v/>
      </c>
      <c r="E21" s="1050">
        <f>+CF!F20</f>
        <v/>
      </c>
      <c r="F21" s="1049">
        <f>SUM(F19:F20)</f>
        <v/>
      </c>
      <c r="G21" s="1049">
        <f>SUM(G19:G20)</f>
        <v/>
      </c>
      <c r="H21" s="1049">
        <f>SUM(H19:H20)</f>
        <v/>
      </c>
      <c r="I21" s="1049">
        <f>SUM(I19:I20)</f>
        <v/>
      </c>
      <c r="J21" s="1049">
        <f>SUM(J19:J20)</f>
        <v/>
      </c>
      <c r="K21" s="1049">
        <f>SUM(K19:K20)</f>
        <v/>
      </c>
      <c r="L21" s="217" t="n"/>
      <c r="M21" s="41" t="n"/>
      <c r="N21" s="41" t="n"/>
      <c r="O21" s="41" t="n"/>
      <c r="P21" s="41" t="n"/>
      <c r="Q21" s="41" t="n"/>
      <c r="R21" s="41" t="n"/>
      <c r="S21" s="41" t="n"/>
      <c r="T21" s="41" t="n"/>
      <c r="U21" s="41" t="n"/>
      <c r="V21" s="41" t="n"/>
      <c r="W21" s="41" t="n"/>
      <c r="X21" s="41" t="n"/>
      <c r="Y21" s="41" t="n"/>
      <c r="Z21" s="41" t="n"/>
    </row>
    <row r="22" ht="13.5" customHeight="1" s="844">
      <c r="A22" s="19" t="n"/>
      <c r="B22" s="160" t="n"/>
      <c r="C22" s="1054" t="n"/>
      <c r="D22" s="1054" t="n"/>
      <c r="E22" s="1055" t="n"/>
      <c r="F22" s="973" t="n"/>
      <c r="G22" s="973" t="n"/>
      <c r="H22" s="973" t="n"/>
      <c r="I22" s="973" t="n"/>
      <c r="J22" s="973" t="n"/>
      <c r="K22" s="973" t="n"/>
      <c r="L22" s="160" t="n"/>
      <c r="M22" s="19" t="n"/>
      <c r="N22" s="19" t="n"/>
      <c r="O22" s="19" t="n"/>
      <c r="P22" s="19" t="n"/>
      <c r="Q22" s="19" t="n"/>
      <c r="R22" s="19" t="n"/>
      <c r="S22" s="19" t="n"/>
      <c r="T22" s="19" t="n"/>
      <c r="U22" s="19" t="n"/>
      <c r="V22" s="19" t="n"/>
      <c r="W22" s="19" t="n"/>
      <c r="X22" s="19" t="n"/>
      <c r="Y22" s="19" t="n"/>
      <c r="Z22" s="19" t="n"/>
    </row>
    <row r="23" ht="13.5" customHeight="1" s="844">
      <c r="A23" s="41" t="n"/>
      <c r="B23" s="216" t="inlineStr">
        <is>
          <t>Net Change in Cash for Period</t>
        </is>
      </c>
      <c r="C23" s="991">
        <f>SUM(C12,C16,C21)</f>
        <v/>
      </c>
      <c r="D23" s="991">
        <f>SUM(D12,D16,D21)</f>
        <v/>
      </c>
      <c r="E23" s="1056">
        <f>SUM(E12,E16,E21)</f>
        <v/>
      </c>
      <c r="F23" s="991">
        <f>SUM(F12,F16,F21)</f>
        <v/>
      </c>
      <c r="G23" s="991">
        <f>SUM(G12,G16,G21)</f>
        <v/>
      </c>
      <c r="H23" s="991">
        <f>SUM(H12,H16,H21)</f>
        <v/>
      </c>
      <c r="I23" s="991">
        <f>SUM(I12,I16,I21)</f>
        <v/>
      </c>
      <c r="J23" s="991">
        <f>SUM(J12,J16,J21)</f>
        <v/>
      </c>
      <c r="K23" s="991">
        <f>SUM(K12,K16,K21)</f>
        <v/>
      </c>
      <c r="L23" s="217" t="n"/>
      <c r="M23" s="41" t="n"/>
      <c r="N23" s="41" t="n"/>
      <c r="O23" s="41" t="n"/>
      <c r="P23" s="41" t="n"/>
      <c r="Q23" s="41" t="n"/>
      <c r="R23" s="41" t="n"/>
      <c r="S23" s="41" t="n"/>
      <c r="T23" s="41" t="n"/>
      <c r="U23" s="41" t="n"/>
      <c r="V23" s="41" t="n"/>
      <c r="W23" s="41" t="n"/>
      <c r="X23" s="41" t="n"/>
      <c r="Y23" s="41" t="n"/>
      <c r="Z23" s="41" t="n"/>
    </row>
    <row r="24" ht="13.5" customHeight="1" s="844">
      <c r="A24" s="19" t="n"/>
      <c r="B24" s="218" t="inlineStr">
        <is>
          <t>Cash at Beginning of Period</t>
        </is>
      </c>
      <c r="C24" s="976">
        <f>+CF!D24</f>
        <v/>
      </c>
      <c r="D24" s="976">
        <f>+CF!E24</f>
        <v/>
      </c>
      <c r="E24" s="1042">
        <f>+D25</f>
        <v/>
      </c>
      <c r="F24" s="976">
        <f>ROUND(E25,3)</f>
        <v/>
      </c>
      <c r="G24" s="976">
        <f>ROUND(F25,3)</f>
        <v/>
      </c>
      <c r="H24" s="976">
        <f>ROUND(G25,3)</f>
        <v/>
      </c>
      <c r="I24" s="976">
        <f>ROUND(H25,3)</f>
        <v/>
      </c>
      <c r="J24" s="976">
        <f>ROUND(I25,3)</f>
        <v/>
      </c>
      <c r="K24" s="976">
        <f>ROUND(J25,3)</f>
        <v/>
      </c>
      <c r="L24" s="160" t="n"/>
      <c r="M24" s="19" t="n"/>
      <c r="N24" s="19" t="n"/>
      <c r="O24" s="19" t="n"/>
      <c r="P24" s="19" t="n"/>
      <c r="Q24" s="19" t="n"/>
      <c r="R24" s="19" t="n"/>
      <c r="S24" s="19" t="n"/>
      <c r="T24" s="19" t="n"/>
      <c r="U24" s="19" t="n"/>
      <c r="V24" s="19" t="n"/>
      <c r="W24" s="19" t="n"/>
      <c r="X24" s="19" t="n"/>
      <c r="Y24" s="19" t="n"/>
      <c r="Z24" s="19" t="n"/>
    </row>
    <row r="25" ht="13.5" customHeight="1" s="844">
      <c r="A25" s="19" t="n"/>
      <c r="B25" s="216" t="inlineStr">
        <is>
          <t>Cash at End of Period</t>
        </is>
      </c>
      <c r="C25" s="1057" t="n"/>
      <c r="D25" s="1058">
        <f>SUM(D23:D24)</f>
        <v/>
      </c>
      <c r="E25" s="1059">
        <f>SUM(E23:E24)</f>
        <v/>
      </c>
      <c r="F25" s="1058">
        <f>SUM(F23:F24)</f>
        <v/>
      </c>
      <c r="G25" s="1058">
        <f>SUM(G23:G24)</f>
        <v/>
      </c>
      <c r="H25" s="1058">
        <f>SUM(H23:H24)</f>
        <v/>
      </c>
      <c r="I25" s="1058">
        <f>SUM(I23:I24)</f>
        <v/>
      </c>
      <c r="J25" s="1058">
        <f>SUM(J23:J24)</f>
        <v/>
      </c>
      <c r="K25" s="1058">
        <f>SUM(K23:K24)</f>
        <v/>
      </c>
      <c r="L25" s="160" t="n"/>
      <c r="M25" s="19" t="n"/>
      <c r="N25" s="19" t="n"/>
      <c r="O25" s="19" t="n"/>
      <c r="P25" s="19" t="n"/>
      <c r="Q25" s="19" t="n"/>
      <c r="R25" s="19" t="n"/>
      <c r="S25" s="19" t="n"/>
      <c r="T25" s="19" t="n"/>
      <c r="U25" s="19" t="n"/>
      <c r="V25" s="19" t="n"/>
      <c r="W25" s="19" t="n"/>
      <c r="X25" s="19" t="n"/>
      <c r="Y25" s="19" t="n"/>
      <c r="Z25" s="19" t="n"/>
    </row>
    <row r="26" ht="13.5" customHeight="1" s="844">
      <c r="A26" s="19" t="n"/>
      <c r="B26" s="19" t="n"/>
      <c r="C26" s="19" t="n"/>
      <c r="D26" s="1060" t="n"/>
      <c r="E26" s="121" t="n"/>
      <c r="F26" s="1061" t="n"/>
      <c r="G26" s="1061" t="n"/>
      <c r="H26" s="1061" t="n"/>
      <c r="I26" s="1061" t="n"/>
      <c r="J26" s="1061" t="n"/>
      <c r="K26" s="1061" t="n"/>
      <c r="L26" s="19" t="n"/>
      <c r="M26" s="19" t="n"/>
      <c r="N26" s="19" t="n"/>
      <c r="O26" s="19" t="n"/>
      <c r="P26" s="19" t="n"/>
      <c r="Q26" s="19" t="n"/>
      <c r="R26" s="19" t="n"/>
      <c r="S26" s="19" t="n"/>
      <c r="T26" s="19" t="n"/>
      <c r="U26" s="19" t="n"/>
      <c r="V26" s="19" t="n"/>
      <c r="W26" s="19" t="n"/>
      <c r="X26" s="19" t="n"/>
      <c r="Y26" s="19" t="n"/>
      <c r="Z26" s="19" t="n"/>
    </row>
    <row r="27" ht="13.5" customHeight="1" s="844">
      <c r="A27" s="327" t="n"/>
      <c r="B27" s="357" t="inlineStr">
        <is>
          <t>Check</t>
        </is>
      </c>
      <c r="C27" s="1062" t="n"/>
      <c r="D27" s="1062" t="n"/>
      <c r="E27" s="1063">
        <f>ROUND('Balance Sheet'!E6-E25,2)</f>
        <v/>
      </c>
      <c r="F27" s="1064">
        <f>ROUND('Balance Sheet'!F6-F25,2)</f>
        <v/>
      </c>
      <c r="G27" s="1064">
        <f>ROUND('Balance Sheet'!G6-G25,2)</f>
        <v/>
      </c>
      <c r="H27" s="1064">
        <f>ROUND('Balance Sheet'!H6-H25,2)</f>
        <v/>
      </c>
      <c r="I27" s="1064">
        <f>ROUND('Balance Sheet'!I6-I25,2)</f>
        <v/>
      </c>
      <c r="J27" s="1064">
        <f>ROUND('Balance Sheet'!J6-J25,2)</f>
        <v/>
      </c>
      <c r="K27" s="1064">
        <f>ROUND('Balance Sheet'!K6-K25,2)</f>
        <v/>
      </c>
      <c r="L27" s="327" t="n"/>
      <c r="M27" s="327" t="n"/>
      <c r="N27" s="327" t="n"/>
      <c r="O27" s="327" t="n"/>
      <c r="P27" s="327" t="n"/>
      <c r="Q27" s="327" t="n"/>
      <c r="R27" s="327" t="n"/>
      <c r="S27" s="327" t="n"/>
      <c r="T27" s="327" t="n"/>
      <c r="U27" s="327" t="n"/>
      <c r="V27" s="327" t="n"/>
      <c r="W27" s="327" t="n"/>
      <c r="X27" s="327" t="n"/>
      <c r="Y27" s="327" t="n"/>
      <c r="Z27" s="327" t="n"/>
    </row>
    <row r="28" ht="13.5" customHeight="1" s="844">
      <c r="A28" s="19" t="n"/>
      <c r="B28" s="19" t="n"/>
      <c r="C28" s="19" t="n"/>
      <c r="D28" s="19" t="n"/>
      <c r="E28" s="121" t="n"/>
      <c r="F28" s="121"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ht="13.5" customHeight="1" s="844">
      <c r="A29" s="19" t="n"/>
      <c r="B29" s="19" t="n"/>
      <c r="C29" s="19" t="n"/>
      <c r="D29" s="19" t="n"/>
      <c r="E29" s="121"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ht="13.5" customHeight="1" s="844">
      <c r="A30" s="19" t="n"/>
      <c r="B30" s="19" t="n"/>
      <c r="C30" s="19" t="n"/>
      <c r="D30" s="19" t="n"/>
      <c r="E30" s="121"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ht="13.5" customHeight="1" s="844">
      <c r="A31" s="19" t="n"/>
      <c r="B31" s="19" t="n"/>
      <c r="C31" s="19" t="n"/>
      <c r="D31" s="19" t="n"/>
      <c r="E31" s="121"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ht="13.5" customHeight="1" s="844">
      <c r="A32" s="19" t="n"/>
      <c r="B32" s="19" t="n"/>
      <c r="C32" s="19" t="n"/>
      <c r="D32" s="19" t="n"/>
      <c r="E32" s="121"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ht="13.5" customHeight="1" s="844">
      <c r="A33" s="19" t="n"/>
      <c r="B33" s="19" t="n"/>
      <c r="C33" s="19" t="n"/>
      <c r="D33" s="19" t="n"/>
      <c r="E33" s="121"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ht="13.5" customHeight="1" s="844">
      <c r="A34" s="19" t="n"/>
      <c r="B34" s="19" t="n"/>
      <c r="C34" s="19" t="n"/>
      <c r="D34" s="19" t="n"/>
      <c r="E34" s="121"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ht="13.5" customHeight="1" s="844">
      <c r="A35" s="19" t="n"/>
      <c r="B35" s="19" t="n"/>
      <c r="C35" s="19" t="n"/>
      <c r="D35" s="19" t="n"/>
      <c r="E35" s="121"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ht="13.5" customHeight="1" s="844">
      <c r="A36" s="19" t="n"/>
      <c r="B36" s="19" t="n"/>
      <c r="C36" s="19" t="n"/>
      <c r="D36" s="19" t="n"/>
      <c r="E36" s="121"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ht="13.5" customHeight="1" s="844">
      <c r="A37" s="19" t="n"/>
      <c r="B37" s="19" t="n"/>
      <c r="C37" s="19" t="n"/>
      <c r="D37" s="19" t="n"/>
      <c r="E37" s="121"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ht="13.5" customHeight="1" s="844">
      <c r="A38" s="19" t="n"/>
      <c r="B38" s="19" t="n"/>
      <c r="C38" s="19" t="n"/>
      <c r="D38" s="19" t="n"/>
      <c r="E38" s="121"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ht="13.5" customHeight="1" s="844">
      <c r="A39" s="19" t="n"/>
      <c r="B39" s="19" t="n"/>
      <c r="C39" s="19" t="n"/>
      <c r="D39" s="19" t="n"/>
      <c r="E39" s="121"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ht="13.5" customHeight="1" s="844">
      <c r="A40" s="19" t="n"/>
      <c r="B40" s="19" t="n"/>
      <c r="C40" s="19" t="n"/>
      <c r="D40" s="19" t="n"/>
      <c r="E40" s="121"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ht="13.5" customHeight="1" s="844">
      <c r="A41" s="19" t="n"/>
      <c r="B41" s="19" t="n"/>
      <c r="C41" s="19" t="n"/>
      <c r="D41" s="19" t="n"/>
      <c r="E41" s="121"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ht="13.5" customHeight="1" s="844">
      <c r="A42" s="19" t="n"/>
      <c r="B42" s="19" t="n"/>
      <c r="C42" s="19" t="n"/>
      <c r="D42" s="19" t="n"/>
      <c r="E42" s="121"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ht="13.5" customHeight="1" s="844">
      <c r="A43" s="19" t="n"/>
      <c r="B43" s="19" t="n"/>
      <c r="C43" s="19" t="n"/>
      <c r="D43" s="19" t="n"/>
      <c r="E43" s="121"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ht="13.5" customHeight="1" s="844">
      <c r="A44" s="19" t="n"/>
      <c r="B44" s="19" t="n"/>
      <c r="C44" s="19" t="n"/>
      <c r="D44" s="19" t="n"/>
      <c r="E44" s="121"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ht="13.5" customHeight="1" s="844">
      <c r="A45" s="19" t="n"/>
      <c r="B45" s="19" t="n"/>
      <c r="C45" s="19" t="n"/>
      <c r="D45" s="19" t="n"/>
      <c r="E45" s="121"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ht="13.5" customHeight="1" s="844">
      <c r="A46" s="19" t="n"/>
      <c r="B46" s="19" t="n"/>
      <c r="C46" s="19" t="n"/>
      <c r="D46" s="19" t="n"/>
      <c r="E46" s="121"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ht="13.5" customHeight="1" s="844">
      <c r="A47" s="19" t="n"/>
      <c r="B47" s="19" t="n"/>
      <c r="C47" s="19" t="n"/>
      <c r="D47" s="19" t="n"/>
      <c r="E47" s="121"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ht="13.5" customHeight="1" s="844">
      <c r="A48" s="19" t="n"/>
      <c r="B48" s="19" t="n"/>
      <c r="C48" s="19" t="n"/>
      <c r="D48" s="19" t="n"/>
      <c r="E48" s="121"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ht="13.5" customHeight="1" s="844">
      <c r="A49" s="19" t="n"/>
      <c r="B49" s="19" t="n"/>
      <c r="C49" s="19" t="n"/>
      <c r="D49" s="19" t="n"/>
      <c r="E49" s="121"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ht="13.5" customHeight="1" s="844">
      <c r="A50" s="19" t="n"/>
      <c r="B50" s="19" t="n"/>
      <c r="C50" s="19" t="n"/>
      <c r="D50" s="19" t="n"/>
      <c r="E50" s="121"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ht="13.5" customHeight="1" s="844">
      <c r="A51" s="19" t="n"/>
      <c r="B51" s="19" t="n"/>
      <c r="C51" s="19" t="n"/>
      <c r="D51" s="19" t="n"/>
      <c r="E51" s="121"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ht="13.5" customHeight="1" s="844">
      <c r="A52" s="19" t="n"/>
      <c r="B52" s="19" t="n"/>
      <c r="C52" s="19" t="n"/>
      <c r="D52" s="19" t="n"/>
      <c r="E52" s="121"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ht="13.5" customHeight="1" s="844">
      <c r="A53" s="19" t="n"/>
      <c r="B53" s="19" t="n"/>
      <c r="C53" s="19" t="n"/>
      <c r="D53" s="19" t="n"/>
      <c r="E53" s="121"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ht="13.5" customHeight="1" s="844">
      <c r="A54" s="19" t="n"/>
      <c r="B54" s="19" t="n"/>
      <c r="C54" s="19" t="n"/>
      <c r="D54" s="19" t="n"/>
      <c r="E54" s="121"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ht="13.5" customHeight="1" s="844">
      <c r="A55" s="19" t="n"/>
      <c r="B55" s="19" t="n"/>
      <c r="C55" s="19" t="n"/>
      <c r="D55" s="19" t="n"/>
      <c r="E55" s="121"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ht="13.5" customHeight="1" s="844">
      <c r="A56" s="19" t="n"/>
      <c r="B56" s="19" t="n"/>
      <c r="C56" s="19" t="n"/>
      <c r="D56" s="19" t="n"/>
      <c r="E56" s="121"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ht="13.5" customHeight="1" s="844">
      <c r="A57" s="19" t="n"/>
      <c r="B57" s="19" t="n"/>
      <c r="C57" s="19" t="n"/>
      <c r="D57" s="19" t="n"/>
      <c r="E57" s="121"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ht="13.5" customHeight="1" s="844">
      <c r="A58" s="19" t="n"/>
      <c r="B58" s="19" t="n"/>
      <c r="C58" s="19" t="n"/>
      <c r="D58" s="19" t="n"/>
      <c r="E58" s="121"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ht="13.5" customHeight="1" s="844">
      <c r="A59" s="19" t="n"/>
      <c r="B59" s="19" t="n"/>
      <c r="C59" s="19" t="n"/>
      <c r="D59" s="19" t="n"/>
      <c r="E59" s="121"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ht="13.5" customHeight="1" s="844">
      <c r="A60" s="19" t="n"/>
      <c r="B60" s="19" t="n"/>
      <c r="C60" s="19" t="n"/>
      <c r="D60" s="19" t="n"/>
      <c r="E60" s="121"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ht="13.5" customHeight="1" s="844">
      <c r="A61" s="19" t="n"/>
      <c r="B61" s="19" t="n"/>
      <c r="C61" s="19" t="n"/>
      <c r="D61" s="19" t="n"/>
      <c r="E61" s="121"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ht="13.5" customHeight="1" s="844">
      <c r="A62" s="19" t="n"/>
      <c r="B62" s="19" t="n"/>
      <c r="C62" s="19" t="n"/>
      <c r="D62" s="19" t="n"/>
      <c r="E62" s="121"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ht="13.5" customHeight="1" s="844">
      <c r="A63" s="19" t="n"/>
      <c r="B63" s="19" t="n"/>
      <c r="C63" s="19" t="n"/>
      <c r="D63" s="19" t="n"/>
      <c r="E63" s="121"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ht="13.5" customHeight="1" s="844">
      <c r="A64" s="19" t="n"/>
      <c r="B64" s="19" t="n"/>
      <c r="C64" s="19" t="n"/>
      <c r="D64" s="19" t="n"/>
      <c r="E64" s="121"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ht="13.5" customHeight="1" s="844">
      <c r="A65" s="19" t="n"/>
      <c r="B65" s="19" t="n"/>
      <c r="C65" s="19" t="n"/>
      <c r="D65" s="19" t="n"/>
      <c r="E65" s="121"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ht="13.5" customHeight="1" s="844">
      <c r="A66" s="19" t="n"/>
      <c r="B66" s="19" t="n"/>
      <c r="C66" s="19" t="n"/>
      <c r="D66" s="19" t="n"/>
      <c r="E66" s="121"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ht="13.5" customHeight="1" s="844">
      <c r="A67" s="19" t="n"/>
      <c r="B67" s="19" t="n"/>
      <c r="C67" s="19" t="n"/>
      <c r="D67" s="19" t="n"/>
      <c r="E67" s="121"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ht="13.5" customHeight="1" s="844">
      <c r="A68" s="19" t="n"/>
      <c r="B68" s="19" t="n"/>
      <c r="C68" s="19" t="n"/>
      <c r="D68" s="19" t="n"/>
      <c r="E68" s="121"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ht="13.5" customHeight="1" s="844">
      <c r="A69" s="19" t="n"/>
      <c r="B69" s="19" t="n"/>
      <c r="C69" s="19" t="n"/>
      <c r="D69" s="19" t="n"/>
      <c r="E69" s="121"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ht="13.5" customHeight="1" s="844">
      <c r="A70" s="19" t="n"/>
      <c r="B70" s="19" t="n"/>
      <c r="C70" s="19" t="n"/>
      <c r="D70" s="19" t="n"/>
      <c r="E70" s="121"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ht="13.5" customHeight="1" s="844">
      <c r="A71" s="19" t="n"/>
      <c r="B71" s="19" t="n"/>
      <c r="C71" s="19" t="n"/>
      <c r="D71" s="19" t="n"/>
      <c r="E71" s="121"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ht="13.5" customHeight="1" s="844">
      <c r="A72" s="19" t="n"/>
      <c r="B72" s="19" t="n"/>
      <c r="C72" s="19" t="n"/>
      <c r="D72" s="19" t="n"/>
      <c r="E72" s="121"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ht="13.5" customHeight="1" s="844">
      <c r="A73" s="19" t="n"/>
      <c r="B73" s="19" t="n"/>
      <c r="C73" s="19" t="n"/>
      <c r="D73" s="19" t="n"/>
      <c r="E73" s="121"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ht="13.5" customHeight="1" s="844">
      <c r="A74" s="19" t="n"/>
      <c r="B74" s="19" t="n"/>
      <c r="C74" s="19" t="n"/>
      <c r="D74" s="19" t="n"/>
      <c r="E74" s="121"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ht="13.5" customHeight="1" s="844">
      <c r="A75" s="19" t="n"/>
      <c r="B75" s="19" t="n"/>
      <c r="C75" s="19" t="n"/>
      <c r="D75" s="19" t="n"/>
      <c r="E75" s="121"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ht="13.5" customHeight="1" s="844">
      <c r="A76" s="19" t="n"/>
      <c r="B76" s="19" t="n"/>
      <c r="C76" s="19" t="n"/>
      <c r="D76" s="19" t="n"/>
      <c r="E76" s="121"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ht="13.5" customHeight="1" s="844">
      <c r="A77" s="19" t="n"/>
      <c r="B77" s="19" t="n"/>
      <c r="C77" s="19" t="n"/>
      <c r="D77" s="19" t="n"/>
      <c r="E77" s="121"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ht="13.5" customHeight="1" s="844">
      <c r="A78" s="19" t="n"/>
      <c r="B78" s="19" t="n"/>
      <c r="C78" s="19" t="n"/>
      <c r="D78" s="19" t="n"/>
      <c r="E78" s="121"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ht="13.5" customHeight="1" s="844">
      <c r="A79" s="19" t="n"/>
      <c r="B79" s="19" t="n"/>
      <c r="C79" s="19" t="n"/>
      <c r="D79" s="19" t="n"/>
      <c r="E79" s="121"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ht="13.5" customHeight="1" s="844">
      <c r="A80" s="19" t="n"/>
      <c r="B80" s="19" t="n"/>
      <c r="C80" s="19" t="n"/>
      <c r="D80" s="19" t="n"/>
      <c r="E80" s="121"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ht="13.5" customHeight="1" s="844">
      <c r="A81" s="19" t="n"/>
      <c r="B81" s="19" t="n"/>
      <c r="C81" s="19" t="n"/>
      <c r="D81" s="19" t="n"/>
      <c r="E81" s="121"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ht="13.5" customHeight="1" s="844">
      <c r="A82" s="19" t="n"/>
      <c r="B82" s="19" t="n"/>
      <c r="C82" s="19" t="n"/>
      <c r="D82" s="19" t="n"/>
      <c r="E82" s="121"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ht="13.5" customHeight="1" s="844">
      <c r="A83" s="19" t="n"/>
      <c r="B83" s="19" t="n"/>
      <c r="C83" s="19" t="n"/>
      <c r="D83" s="19" t="n"/>
      <c r="E83" s="121"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ht="13.5" customHeight="1" s="844">
      <c r="A84" s="19" t="n"/>
      <c r="B84" s="19" t="n"/>
      <c r="C84" s="19" t="n"/>
      <c r="D84" s="19" t="n"/>
      <c r="E84" s="121"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ht="13.5" customHeight="1" s="844">
      <c r="A85" s="19" t="n"/>
      <c r="B85" s="19" t="n"/>
      <c r="C85" s="19" t="n"/>
      <c r="D85" s="19" t="n"/>
      <c r="E85" s="121"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ht="13.5" customHeight="1" s="844">
      <c r="A86" s="19" t="n"/>
      <c r="B86" s="19" t="n"/>
      <c r="C86" s="19" t="n"/>
      <c r="D86" s="19" t="n"/>
      <c r="E86" s="121"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ht="13.5" customHeight="1" s="844">
      <c r="A87" s="19" t="n"/>
      <c r="B87" s="19" t="n"/>
      <c r="C87" s="19" t="n"/>
      <c r="D87" s="19" t="n"/>
      <c r="E87" s="121"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ht="13.5" customHeight="1" s="844">
      <c r="A88" s="19" t="n"/>
      <c r="B88" s="19" t="n"/>
      <c r="C88" s="19" t="n"/>
      <c r="D88" s="19" t="n"/>
      <c r="E88" s="121"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ht="13.5" customHeight="1" s="844">
      <c r="A89" s="19" t="n"/>
      <c r="B89" s="19" t="n"/>
      <c r="C89" s="19" t="n"/>
      <c r="D89" s="19" t="n"/>
      <c r="E89" s="121"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ht="13.5" customHeight="1" s="844">
      <c r="A90" s="19" t="n"/>
      <c r="B90" s="19" t="n"/>
      <c r="C90" s="19" t="n"/>
      <c r="D90" s="19" t="n"/>
      <c r="E90" s="121"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ht="13.5" customHeight="1" s="844">
      <c r="A91" s="19" t="n"/>
      <c r="B91" s="19" t="n"/>
      <c r="C91" s="19" t="n"/>
      <c r="D91" s="19" t="n"/>
      <c r="E91" s="121"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ht="13.5" customHeight="1" s="844">
      <c r="A92" s="19" t="n"/>
      <c r="B92" s="19" t="n"/>
      <c r="C92" s="19" t="n"/>
      <c r="D92" s="19" t="n"/>
      <c r="E92" s="121"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ht="13.5" customHeight="1" s="844">
      <c r="A93" s="19" t="n"/>
      <c r="B93" s="19" t="n"/>
      <c r="C93" s="19" t="n"/>
      <c r="D93" s="19" t="n"/>
      <c r="E93" s="121"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ht="13.5" customHeight="1" s="844">
      <c r="A94" s="19" t="n"/>
      <c r="B94" s="19" t="n"/>
      <c r="C94" s="19" t="n"/>
      <c r="D94" s="19" t="n"/>
      <c r="E94" s="121"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ht="13.5" customHeight="1" s="844">
      <c r="A95" s="19" t="n"/>
      <c r="B95" s="19" t="n"/>
      <c r="C95" s="19" t="n"/>
      <c r="D95" s="19" t="n"/>
      <c r="E95" s="121"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ht="13.5" customHeight="1" s="844">
      <c r="A96" s="19" t="n"/>
      <c r="B96" s="19" t="n"/>
      <c r="C96" s="19" t="n"/>
      <c r="D96" s="19" t="n"/>
      <c r="E96" s="121"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ht="13.5" customHeight="1" s="844">
      <c r="A97" s="19" t="n"/>
      <c r="B97" s="19" t="n"/>
      <c r="C97" s="19" t="n"/>
      <c r="D97" s="19" t="n"/>
      <c r="E97" s="121"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ht="13.5" customHeight="1" s="844">
      <c r="A98" s="19" t="n"/>
      <c r="B98" s="19" t="n"/>
      <c r="C98" s="19" t="n"/>
      <c r="D98" s="19" t="n"/>
      <c r="E98" s="121"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ht="13.5" customHeight="1" s="844">
      <c r="A99" s="19" t="n"/>
      <c r="B99" s="19" t="n"/>
      <c r="C99" s="19" t="n"/>
      <c r="D99" s="19" t="n"/>
      <c r="E99" s="121"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ht="13.5" customHeight="1" s="844">
      <c r="A100" s="19" t="n"/>
      <c r="B100" s="19" t="n"/>
      <c r="C100" s="19" t="n"/>
      <c r="D100" s="19" t="n"/>
      <c r="E100" s="121"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ht="13.5" customHeight="1" s="844">
      <c r="A101" s="19" t="n"/>
      <c r="B101" s="19" t="n"/>
      <c r="C101" s="19" t="n"/>
      <c r="D101" s="19" t="n"/>
      <c r="E101" s="121"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ht="13.5" customHeight="1" s="844">
      <c r="A102" s="19" t="n"/>
      <c r="B102" s="19" t="n"/>
      <c r="C102" s="19" t="n"/>
      <c r="D102" s="19" t="n"/>
      <c r="E102" s="121"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ht="13.5" customHeight="1" s="844">
      <c r="A103" s="19" t="n"/>
      <c r="B103" s="19" t="n"/>
      <c r="C103" s="19" t="n"/>
      <c r="D103" s="19" t="n"/>
      <c r="E103" s="121"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ht="13.5" customHeight="1" s="844">
      <c r="A104" s="19" t="n"/>
      <c r="B104" s="19" t="n"/>
      <c r="C104" s="19" t="n"/>
      <c r="D104" s="19" t="n"/>
      <c r="E104" s="121"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ht="13.5" customHeight="1" s="844">
      <c r="A105" s="19" t="n"/>
      <c r="B105" s="19" t="n"/>
      <c r="C105" s="19" t="n"/>
      <c r="D105" s="19" t="n"/>
      <c r="E105" s="121"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ht="13.5" customHeight="1" s="844">
      <c r="A106" s="19" t="n"/>
      <c r="B106" s="19" t="n"/>
      <c r="C106" s="19" t="n"/>
      <c r="D106" s="19" t="n"/>
      <c r="E106" s="121"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ht="13.5" customHeight="1" s="844">
      <c r="A107" s="19" t="n"/>
      <c r="B107" s="19" t="n"/>
      <c r="C107" s="19" t="n"/>
      <c r="D107" s="19" t="n"/>
      <c r="E107" s="121"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ht="13.5" customHeight="1" s="844">
      <c r="A108" s="19" t="n"/>
      <c r="B108" s="19" t="n"/>
      <c r="C108" s="19" t="n"/>
      <c r="D108" s="19" t="n"/>
      <c r="E108" s="121"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ht="13.5" customHeight="1" s="844">
      <c r="A109" s="19" t="n"/>
      <c r="B109" s="19" t="n"/>
      <c r="C109" s="19" t="n"/>
      <c r="D109" s="19" t="n"/>
      <c r="E109" s="121"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ht="13.5" customHeight="1" s="844">
      <c r="A110" s="19" t="n"/>
      <c r="B110" s="19" t="n"/>
      <c r="C110" s="19" t="n"/>
      <c r="D110" s="19" t="n"/>
      <c r="E110" s="121"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ht="13.5" customHeight="1" s="844">
      <c r="A111" s="19" t="n"/>
      <c r="B111" s="19" t="n"/>
      <c r="C111" s="19" t="n"/>
      <c r="D111" s="19" t="n"/>
      <c r="E111" s="121"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ht="13.5" customHeight="1" s="844">
      <c r="A112" s="19" t="n"/>
      <c r="B112" s="19" t="n"/>
      <c r="C112" s="19" t="n"/>
      <c r="D112" s="19" t="n"/>
      <c r="E112" s="121"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ht="13.5" customHeight="1" s="844">
      <c r="A113" s="19" t="n"/>
      <c r="B113" s="19" t="n"/>
      <c r="C113" s="19" t="n"/>
      <c r="D113" s="19" t="n"/>
      <c r="E113" s="121"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ht="13.5" customHeight="1" s="844">
      <c r="A114" s="19" t="n"/>
      <c r="B114" s="19" t="n"/>
      <c r="C114" s="19" t="n"/>
      <c r="D114" s="19" t="n"/>
      <c r="E114" s="121"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ht="13.5" customHeight="1" s="844">
      <c r="A115" s="19" t="n"/>
      <c r="B115" s="19" t="n"/>
      <c r="C115" s="19" t="n"/>
      <c r="D115" s="19" t="n"/>
      <c r="E115" s="121"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ht="13.5" customHeight="1" s="844">
      <c r="A116" s="19" t="n"/>
      <c r="B116" s="19" t="n"/>
      <c r="C116" s="19" t="n"/>
      <c r="D116" s="19" t="n"/>
      <c r="E116" s="121"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ht="13.5" customHeight="1" s="844">
      <c r="A117" s="19" t="n"/>
      <c r="B117" s="19" t="n"/>
      <c r="C117" s="19" t="n"/>
      <c r="D117" s="19" t="n"/>
      <c r="E117" s="121"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ht="13.5" customHeight="1" s="844">
      <c r="A118" s="19" t="n"/>
      <c r="B118" s="19" t="n"/>
      <c r="C118" s="19" t="n"/>
      <c r="D118" s="19" t="n"/>
      <c r="E118" s="121"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ht="13.5" customHeight="1" s="844">
      <c r="A119" s="19" t="n"/>
      <c r="B119" s="19" t="n"/>
      <c r="C119" s="19" t="n"/>
      <c r="D119" s="19" t="n"/>
      <c r="E119" s="121"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ht="13.5" customHeight="1" s="844">
      <c r="A120" s="19" t="n"/>
      <c r="B120" s="19" t="n"/>
      <c r="C120" s="19" t="n"/>
      <c r="D120" s="19" t="n"/>
      <c r="E120" s="121"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ht="13.5" customHeight="1" s="844">
      <c r="A121" s="19" t="n"/>
      <c r="B121" s="19" t="n"/>
      <c r="C121" s="19" t="n"/>
      <c r="D121" s="19" t="n"/>
      <c r="E121" s="121"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ht="13.5" customHeight="1" s="844">
      <c r="A122" s="19" t="n"/>
      <c r="B122" s="19" t="n"/>
      <c r="C122" s="19" t="n"/>
      <c r="D122" s="19" t="n"/>
      <c r="E122" s="121"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ht="13.5" customHeight="1" s="844">
      <c r="A123" s="19" t="n"/>
      <c r="B123" s="19" t="n"/>
      <c r="C123" s="19" t="n"/>
      <c r="D123" s="19" t="n"/>
      <c r="E123" s="121"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ht="13.5" customHeight="1" s="844">
      <c r="A124" s="19" t="n"/>
      <c r="B124" s="19" t="n"/>
      <c r="C124" s="19" t="n"/>
      <c r="D124" s="19" t="n"/>
      <c r="E124" s="121"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ht="13.5" customHeight="1" s="844">
      <c r="A125" s="19" t="n"/>
      <c r="B125" s="19" t="n"/>
      <c r="C125" s="19" t="n"/>
      <c r="D125" s="19" t="n"/>
      <c r="E125" s="121"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ht="13.5" customHeight="1" s="844">
      <c r="A126" s="19" t="n"/>
      <c r="B126" s="19" t="n"/>
      <c r="C126" s="19" t="n"/>
      <c r="D126" s="19" t="n"/>
      <c r="E126" s="121"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ht="13.5" customHeight="1" s="844">
      <c r="A127" s="19" t="n"/>
      <c r="B127" s="19" t="n"/>
      <c r="C127" s="19" t="n"/>
      <c r="D127" s="19" t="n"/>
      <c r="E127" s="121"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ht="13.5" customHeight="1" s="844">
      <c r="A128" s="19" t="n"/>
      <c r="B128" s="19" t="n"/>
      <c r="C128" s="19" t="n"/>
      <c r="D128" s="19" t="n"/>
      <c r="E128" s="121"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ht="13.5" customHeight="1" s="844">
      <c r="A129" s="19" t="n"/>
      <c r="B129" s="19" t="n"/>
      <c r="C129" s="19" t="n"/>
      <c r="D129" s="19" t="n"/>
      <c r="E129" s="121"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ht="13.5" customHeight="1" s="844">
      <c r="A130" s="19" t="n"/>
      <c r="B130" s="19" t="n"/>
      <c r="C130" s="19" t="n"/>
      <c r="D130" s="19" t="n"/>
      <c r="E130" s="121"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ht="13.5" customHeight="1" s="844">
      <c r="A131" s="19" t="n"/>
      <c r="B131" s="19" t="n"/>
      <c r="C131" s="19" t="n"/>
      <c r="D131" s="19" t="n"/>
      <c r="E131" s="121"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ht="13.5" customHeight="1" s="844">
      <c r="A132" s="19" t="n"/>
      <c r="B132" s="19" t="n"/>
      <c r="C132" s="19" t="n"/>
      <c r="D132" s="19" t="n"/>
      <c r="E132" s="121"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ht="13.5" customHeight="1" s="844">
      <c r="A133" s="19" t="n"/>
      <c r="B133" s="19" t="n"/>
      <c r="C133" s="19" t="n"/>
      <c r="D133" s="19" t="n"/>
      <c r="E133" s="121"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ht="13.5" customHeight="1" s="844">
      <c r="A134" s="19" t="n"/>
      <c r="B134" s="19" t="n"/>
      <c r="C134" s="19" t="n"/>
      <c r="D134" s="19" t="n"/>
      <c r="E134" s="121"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ht="13.5" customHeight="1" s="844">
      <c r="A135" s="19" t="n"/>
      <c r="B135" s="19" t="n"/>
      <c r="C135" s="19" t="n"/>
      <c r="D135" s="19" t="n"/>
      <c r="E135" s="121"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ht="13.5" customHeight="1" s="844">
      <c r="A136" s="19" t="n"/>
      <c r="B136" s="19" t="n"/>
      <c r="C136" s="19" t="n"/>
      <c r="D136" s="19" t="n"/>
      <c r="E136" s="121"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ht="13.5" customHeight="1" s="844">
      <c r="A137" s="19" t="n"/>
      <c r="B137" s="19" t="n"/>
      <c r="C137" s="19" t="n"/>
      <c r="D137" s="19" t="n"/>
      <c r="E137" s="121"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ht="13.5" customHeight="1" s="844">
      <c r="A138" s="19" t="n"/>
      <c r="B138" s="19" t="n"/>
      <c r="C138" s="19" t="n"/>
      <c r="D138" s="19" t="n"/>
      <c r="E138" s="121"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ht="13.5" customHeight="1" s="844">
      <c r="A139" s="19" t="n"/>
      <c r="B139" s="19" t="n"/>
      <c r="C139" s="19" t="n"/>
      <c r="D139" s="19" t="n"/>
      <c r="E139" s="121"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ht="13.5" customHeight="1" s="844">
      <c r="A140" s="19" t="n"/>
      <c r="B140" s="19" t="n"/>
      <c r="C140" s="19" t="n"/>
      <c r="D140" s="19" t="n"/>
      <c r="E140" s="121"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ht="13.5" customHeight="1" s="844">
      <c r="A141" s="19" t="n"/>
      <c r="B141" s="19" t="n"/>
      <c r="C141" s="19" t="n"/>
      <c r="D141" s="19" t="n"/>
      <c r="E141" s="121"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ht="13.5" customHeight="1" s="844">
      <c r="A142" s="19" t="n"/>
      <c r="B142" s="19" t="n"/>
      <c r="C142" s="19" t="n"/>
      <c r="D142" s="19" t="n"/>
      <c r="E142" s="121"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ht="13.5" customHeight="1" s="844">
      <c r="A143" s="19" t="n"/>
      <c r="B143" s="19" t="n"/>
      <c r="C143" s="19" t="n"/>
      <c r="D143" s="19" t="n"/>
      <c r="E143" s="121"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ht="13.5" customHeight="1" s="844">
      <c r="A144" s="19" t="n"/>
      <c r="B144" s="19" t="n"/>
      <c r="C144" s="19" t="n"/>
      <c r="D144" s="19" t="n"/>
      <c r="E144" s="121"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ht="13.5" customHeight="1" s="844">
      <c r="A145" s="19" t="n"/>
      <c r="B145" s="19" t="n"/>
      <c r="C145" s="19" t="n"/>
      <c r="D145" s="19" t="n"/>
      <c r="E145" s="121"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ht="13.5" customHeight="1" s="844">
      <c r="A146" s="19" t="n"/>
      <c r="B146" s="19" t="n"/>
      <c r="C146" s="19" t="n"/>
      <c r="D146" s="19" t="n"/>
      <c r="E146" s="121"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ht="13.5" customHeight="1" s="844">
      <c r="A147" s="19" t="n"/>
      <c r="B147" s="19" t="n"/>
      <c r="C147" s="19" t="n"/>
      <c r="D147" s="19" t="n"/>
      <c r="E147" s="121"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ht="13.5" customHeight="1" s="844">
      <c r="A148" s="19" t="n"/>
      <c r="B148" s="19" t="n"/>
      <c r="C148" s="19" t="n"/>
      <c r="D148" s="19" t="n"/>
      <c r="E148" s="121"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ht="13.5" customHeight="1" s="844">
      <c r="A149" s="19" t="n"/>
      <c r="B149" s="19" t="n"/>
      <c r="C149" s="19" t="n"/>
      <c r="D149" s="19" t="n"/>
      <c r="E149" s="121"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ht="13.5" customHeight="1" s="844">
      <c r="A150" s="19" t="n"/>
      <c r="B150" s="19" t="n"/>
      <c r="C150" s="19" t="n"/>
      <c r="D150" s="19" t="n"/>
      <c r="E150" s="121"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ht="13.5" customHeight="1" s="844">
      <c r="A151" s="19" t="n"/>
      <c r="B151" s="19" t="n"/>
      <c r="C151" s="19" t="n"/>
      <c r="D151" s="19" t="n"/>
      <c r="E151" s="121"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ht="13.5" customHeight="1" s="844">
      <c r="A152" s="19" t="n"/>
      <c r="B152" s="19" t="n"/>
      <c r="C152" s="19" t="n"/>
      <c r="D152" s="19" t="n"/>
      <c r="E152" s="121"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ht="13.5" customHeight="1" s="844">
      <c r="A153" s="19" t="n"/>
      <c r="B153" s="19" t="n"/>
      <c r="C153" s="19" t="n"/>
      <c r="D153" s="19" t="n"/>
      <c r="E153" s="121"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ht="13.5" customHeight="1" s="844">
      <c r="A154" s="19" t="n"/>
      <c r="B154" s="19" t="n"/>
      <c r="C154" s="19" t="n"/>
      <c r="D154" s="19" t="n"/>
      <c r="E154" s="121"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ht="13.5" customHeight="1" s="844">
      <c r="A155" s="19" t="n"/>
      <c r="B155" s="19" t="n"/>
      <c r="C155" s="19" t="n"/>
      <c r="D155" s="19" t="n"/>
      <c r="E155" s="121"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ht="13.5" customHeight="1" s="844">
      <c r="A156" s="19" t="n"/>
      <c r="B156" s="19" t="n"/>
      <c r="C156" s="19" t="n"/>
      <c r="D156" s="19" t="n"/>
      <c r="E156" s="121"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ht="13.5" customHeight="1" s="844">
      <c r="A157" s="19" t="n"/>
      <c r="B157" s="19" t="n"/>
      <c r="C157" s="19" t="n"/>
      <c r="D157" s="19" t="n"/>
      <c r="E157" s="121"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ht="13.5" customHeight="1" s="844">
      <c r="A158" s="19" t="n"/>
      <c r="B158" s="19" t="n"/>
      <c r="C158" s="19" t="n"/>
      <c r="D158" s="19" t="n"/>
      <c r="E158" s="121"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ht="13.5" customHeight="1" s="844">
      <c r="A159" s="19" t="n"/>
      <c r="B159" s="19" t="n"/>
      <c r="C159" s="19" t="n"/>
      <c r="D159" s="19" t="n"/>
      <c r="E159" s="121"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ht="13.5" customHeight="1" s="844">
      <c r="A160" s="19" t="n"/>
      <c r="B160" s="19" t="n"/>
      <c r="C160" s="19" t="n"/>
      <c r="D160" s="19" t="n"/>
      <c r="E160" s="121"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ht="13.5" customHeight="1" s="844">
      <c r="A161" s="19" t="n"/>
      <c r="B161" s="19" t="n"/>
      <c r="C161" s="19" t="n"/>
      <c r="D161" s="19" t="n"/>
      <c r="E161" s="121"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ht="13.5" customHeight="1" s="844">
      <c r="A162" s="19" t="n"/>
      <c r="B162" s="19" t="n"/>
      <c r="C162" s="19" t="n"/>
      <c r="D162" s="19" t="n"/>
      <c r="E162" s="121"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ht="13.5" customHeight="1" s="844">
      <c r="A163" s="19" t="n"/>
      <c r="B163" s="19" t="n"/>
      <c r="C163" s="19" t="n"/>
      <c r="D163" s="19" t="n"/>
      <c r="E163" s="121"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ht="13.5" customHeight="1" s="844">
      <c r="A164" s="19" t="n"/>
      <c r="B164" s="19" t="n"/>
      <c r="C164" s="19" t="n"/>
      <c r="D164" s="19" t="n"/>
      <c r="E164" s="121"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ht="13.5" customHeight="1" s="844">
      <c r="A165" s="19" t="n"/>
      <c r="B165" s="19" t="n"/>
      <c r="C165" s="19" t="n"/>
      <c r="D165" s="19" t="n"/>
      <c r="E165" s="121"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ht="13.5" customHeight="1" s="844">
      <c r="A166" s="19" t="n"/>
      <c r="B166" s="19" t="n"/>
      <c r="C166" s="19" t="n"/>
      <c r="D166" s="19" t="n"/>
      <c r="E166" s="121"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ht="13.5" customHeight="1" s="844">
      <c r="A167" s="19" t="n"/>
      <c r="B167" s="19" t="n"/>
      <c r="C167" s="19" t="n"/>
      <c r="D167" s="19" t="n"/>
      <c r="E167" s="121"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ht="13.5" customHeight="1" s="844">
      <c r="A168" s="19" t="n"/>
      <c r="B168" s="19" t="n"/>
      <c r="C168" s="19" t="n"/>
      <c r="D168" s="19" t="n"/>
      <c r="E168" s="121"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ht="13.5" customHeight="1" s="844">
      <c r="A169" s="19" t="n"/>
      <c r="B169" s="19" t="n"/>
      <c r="C169" s="19" t="n"/>
      <c r="D169" s="19" t="n"/>
      <c r="E169" s="121"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ht="13.5" customHeight="1" s="844">
      <c r="A170" s="19" t="n"/>
      <c r="B170" s="19" t="n"/>
      <c r="C170" s="19" t="n"/>
      <c r="D170" s="19" t="n"/>
      <c r="E170" s="121"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ht="13.5" customHeight="1" s="844">
      <c r="A171" s="19" t="n"/>
      <c r="B171" s="19" t="n"/>
      <c r="C171" s="19" t="n"/>
      <c r="D171" s="19" t="n"/>
      <c r="E171" s="121"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ht="13.5" customHeight="1" s="844">
      <c r="A172" s="19" t="n"/>
      <c r="B172" s="19" t="n"/>
      <c r="C172" s="19" t="n"/>
      <c r="D172" s="19" t="n"/>
      <c r="E172" s="121"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ht="13.5" customHeight="1" s="844">
      <c r="A173" s="19" t="n"/>
      <c r="B173" s="19" t="n"/>
      <c r="C173" s="19" t="n"/>
      <c r="D173" s="19" t="n"/>
      <c r="E173" s="121"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ht="13.5" customHeight="1" s="844">
      <c r="A174" s="19" t="n"/>
      <c r="B174" s="19" t="n"/>
      <c r="C174" s="19" t="n"/>
      <c r="D174" s="19" t="n"/>
      <c r="E174" s="121"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ht="13.5" customHeight="1" s="844">
      <c r="A175" s="19" t="n"/>
      <c r="B175" s="19" t="n"/>
      <c r="C175" s="19" t="n"/>
      <c r="D175" s="19" t="n"/>
      <c r="E175" s="121"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ht="13.5" customHeight="1" s="844">
      <c r="A176" s="19" t="n"/>
      <c r="B176" s="19" t="n"/>
      <c r="C176" s="19" t="n"/>
      <c r="D176" s="19" t="n"/>
      <c r="E176" s="121"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ht="13.5" customHeight="1" s="844">
      <c r="A177" s="19" t="n"/>
      <c r="B177" s="19" t="n"/>
      <c r="C177" s="19" t="n"/>
      <c r="D177" s="19" t="n"/>
      <c r="E177" s="121"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ht="13.5" customHeight="1" s="844">
      <c r="A178" s="19" t="n"/>
      <c r="B178" s="19" t="n"/>
      <c r="C178" s="19" t="n"/>
      <c r="D178" s="19" t="n"/>
      <c r="E178" s="121"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ht="13.5" customHeight="1" s="844">
      <c r="A179" s="19" t="n"/>
      <c r="B179" s="19" t="n"/>
      <c r="C179" s="19" t="n"/>
      <c r="D179" s="19" t="n"/>
      <c r="E179" s="121"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ht="13.5" customHeight="1" s="844">
      <c r="A180" s="19" t="n"/>
      <c r="B180" s="19" t="n"/>
      <c r="C180" s="19" t="n"/>
      <c r="D180" s="19" t="n"/>
      <c r="E180" s="121"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ht="13.5" customHeight="1" s="844">
      <c r="A181" s="19" t="n"/>
      <c r="B181" s="19" t="n"/>
      <c r="C181" s="19" t="n"/>
      <c r="D181" s="19" t="n"/>
      <c r="E181" s="121"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ht="13.5" customHeight="1" s="844">
      <c r="A182" s="19" t="n"/>
      <c r="B182" s="19" t="n"/>
      <c r="C182" s="19" t="n"/>
      <c r="D182" s="19" t="n"/>
      <c r="E182" s="121"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ht="13.5" customHeight="1" s="844">
      <c r="A183" s="19" t="n"/>
      <c r="B183" s="19" t="n"/>
      <c r="C183" s="19" t="n"/>
      <c r="D183" s="19" t="n"/>
      <c r="E183" s="121"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ht="13.5" customHeight="1" s="844">
      <c r="A184" s="19" t="n"/>
      <c r="B184" s="19" t="n"/>
      <c r="C184" s="19" t="n"/>
      <c r="D184" s="19" t="n"/>
      <c r="E184" s="121"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ht="13.5" customHeight="1" s="844">
      <c r="A185" s="19" t="n"/>
      <c r="B185" s="19" t="n"/>
      <c r="C185" s="19" t="n"/>
      <c r="D185" s="19" t="n"/>
      <c r="E185" s="121"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ht="13.5" customHeight="1" s="844">
      <c r="A186" s="19" t="n"/>
      <c r="B186" s="19" t="n"/>
      <c r="C186" s="19" t="n"/>
      <c r="D186" s="19" t="n"/>
      <c r="E186" s="121"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ht="13.5" customHeight="1" s="844">
      <c r="A187" s="19" t="n"/>
      <c r="B187" s="19" t="n"/>
      <c r="C187" s="19" t="n"/>
      <c r="D187" s="19" t="n"/>
      <c r="E187" s="121"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ht="13.5" customHeight="1" s="844">
      <c r="A188" s="19" t="n"/>
      <c r="B188" s="19" t="n"/>
      <c r="C188" s="19" t="n"/>
      <c r="D188" s="19" t="n"/>
      <c r="E188" s="121"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ht="13.5" customHeight="1" s="844">
      <c r="A189" s="19" t="n"/>
      <c r="B189" s="19" t="n"/>
      <c r="C189" s="19" t="n"/>
      <c r="D189" s="19" t="n"/>
      <c r="E189" s="121"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ht="13.5" customHeight="1" s="844">
      <c r="A190" s="19" t="n"/>
      <c r="B190" s="19" t="n"/>
      <c r="C190" s="19" t="n"/>
      <c r="D190" s="19" t="n"/>
      <c r="E190" s="121"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ht="13.5" customHeight="1" s="844">
      <c r="A191" s="19" t="n"/>
      <c r="B191" s="19" t="n"/>
      <c r="C191" s="19" t="n"/>
      <c r="D191" s="19" t="n"/>
      <c r="E191" s="121"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ht="13.5" customHeight="1" s="844">
      <c r="A192" s="19" t="n"/>
      <c r="B192" s="19" t="n"/>
      <c r="C192" s="19" t="n"/>
      <c r="D192" s="19" t="n"/>
      <c r="E192" s="121"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ht="13.5" customHeight="1" s="844">
      <c r="A193" s="19" t="n"/>
      <c r="B193" s="19" t="n"/>
      <c r="C193" s="19" t="n"/>
      <c r="D193" s="19" t="n"/>
      <c r="E193" s="121"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ht="13.5" customHeight="1" s="844">
      <c r="A194" s="19" t="n"/>
      <c r="B194" s="19" t="n"/>
      <c r="C194" s="19" t="n"/>
      <c r="D194" s="19" t="n"/>
      <c r="E194" s="121"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ht="13.5" customHeight="1" s="844">
      <c r="A195" s="19" t="n"/>
      <c r="B195" s="19" t="n"/>
      <c r="C195" s="19" t="n"/>
      <c r="D195" s="19" t="n"/>
      <c r="E195" s="121"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ht="13.5" customHeight="1" s="844">
      <c r="A196" s="19" t="n"/>
      <c r="B196" s="19" t="n"/>
      <c r="C196" s="19" t="n"/>
      <c r="D196" s="19" t="n"/>
      <c r="E196" s="121"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ht="13.5" customHeight="1" s="844">
      <c r="A197" s="19" t="n"/>
      <c r="B197" s="19" t="n"/>
      <c r="C197" s="19" t="n"/>
      <c r="D197" s="19" t="n"/>
      <c r="E197" s="121"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ht="13.5" customHeight="1" s="844">
      <c r="A198" s="19" t="n"/>
      <c r="B198" s="19" t="n"/>
      <c r="C198" s="19" t="n"/>
      <c r="D198" s="19" t="n"/>
      <c r="E198" s="121"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ht="13.5" customHeight="1" s="844">
      <c r="A199" s="19" t="n"/>
      <c r="B199" s="19" t="n"/>
      <c r="C199" s="19" t="n"/>
      <c r="D199" s="19" t="n"/>
      <c r="E199" s="121"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ht="13.5" customHeight="1" s="844">
      <c r="A200" s="19" t="n"/>
      <c r="B200" s="19" t="n"/>
      <c r="C200" s="19" t="n"/>
      <c r="D200" s="19" t="n"/>
      <c r="E200" s="121"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ht="13.5" customHeight="1" s="844">
      <c r="A201" s="19" t="n"/>
      <c r="B201" s="19" t="n"/>
      <c r="C201" s="19" t="n"/>
      <c r="D201" s="19" t="n"/>
      <c r="E201" s="121"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ht="13.5" customHeight="1" s="844">
      <c r="A202" s="19" t="n"/>
      <c r="B202" s="19" t="n"/>
      <c r="C202" s="19" t="n"/>
      <c r="D202" s="19" t="n"/>
      <c r="E202" s="121"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ht="13.5" customHeight="1" s="844">
      <c r="A203" s="19" t="n"/>
      <c r="B203" s="19" t="n"/>
      <c r="C203" s="19" t="n"/>
      <c r="D203" s="19" t="n"/>
      <c r="E203" s="121"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ht="13.5" customHeight="1" s="844">
      <c r="A204" s="19" t="n"/>
      <c r="B204" s="19" t="n"/>
      <c r="C204" s="19" t="n"/>
      <c r="D204" s="19" t="n"/>
      <c r="E204" s="121"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ht="13.5" customHeight="1" s="844">
      <c r="A205" s="19" t="n"/>
      <c r="B205" s="19" t="n"/>
      <c r="C205" s="19" t="n"/>
      <c r="D205" s="19" t="n"/>
      <c r="E205" s="121"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ht="13.5" customHeight="1" s="844">
      <c r="A206" s="19" t="n"/>
      <c r="B206" s="19" t="n"/>
      <c r="C206" s="19" t="n"/>
      <c r="D206" s="19" t="n"/>
      <c r="E206" s="121"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ht="13.5" customHeight="1" s="844">
      <c r="A207" s="19" t="n"/>
      <c r="B207" s="19" t="n"/>
      <c r="C207" s="19" t="n"/>
      <c r="D207" s="19" t="n"/>
      <c r="E207" s="121"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ht="13.5" customHeight="1" s="844">
      <c r="A208" s="19" t="n"/>
      <c r="B208" s="19" t="n"/>
      <c r="C208" s="19" t="n"/>
      <c r="D208" s="19" t="n"/>
      <c r="E208" s="121"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ht="13.5" customHeight="1" s="844">
      <c r="A209" s="19" t="n"/>
      <c r="B209" s="19" t="n"/>
      <c r="C209" s="19" t="n"/>
      <c r="D209" s="19" t="n"/>
      <c r="E209" s="121"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ht="13.5" customHeight="1" s="844">
      <c r="A210" s="19" t="n"/>
      <c r="B210" s="19" t="n"/>
      <c r="C210" s="19" t="n"/>
      <c r="D210" s="19" t="n"/>
      <c r="E210" s="121"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ht="13.5" customHeight="1" s="844">
      <c r="A211" s="19" t="n"/>
      <c r="B211" s="19" t="n"/>
      <c r="C211" s="19" t="n"/>
      <c r="D211" s="19" t="n"/>
      <c r="E211" s="121"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ht="13.5" customHeight="1" s="844">
      <c r="A212" s="19" t="n"/>
      <c r="B212" s="19" t="n"/>
      <c r="C212" s="19" t="n"/>
      <c r="D212" s="19" t="n"/>
      <c r="E212" s="121"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ht="13.5" customHeight="1" s="844">
      <c r="A213" s="19" t="n"/>
      <c r="B213" s="19" t="n"/>
      <c r="C213" s="19" t="n"/>
      <c r="D213" s="19" t="n"/>
      <c r="E213" s="121"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ht="13.5" customHeight="1" s="844">
      <c r="A214" s="19" t="n"/>
      <c r="B214" s="19" t="n"/>
      <c r="C214" s="19" t="n"/>
      <c r="D214" s="19" t="n"/>
      <c r="E214" s="121"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ht="13.5" customHeight="1" s="844">
      <c r="A215" s="19" t="n"/>
      <c r="B215" s="19" t="n"/>
      <c r="C215" s="19" t="n"/>
      <c r="D215" s="19" t="n"/>
      <c r="E215" s="121"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ht="13.5" customHeight="1" s="844">
      <c r="A216" s="19" t="n"/>
      <c r="B216" s="19" t="n"/>
      <c r="C216" s="19" t="n"/>
      <c r="D216" s="19" t="n"/>
      <c r="E216" s="121"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ht="13.5" customHeight="1" s="844">
      <c r="A217" s="19" t="n"/>
      <c r="B217" s="19" t="n"/>
      <c r="C217" s="19" t="n"/>
      <c r="D217" s="19" t="n"/>
      <c r="E217" s="121"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ht="13.5" customHeight="1" s="844">
      <c r="A218" s="19" t="n"/>
      <c r="B218" s="19" t="n"/>
      <c r="C218" s="19" t="n"/>
      <c r="D218" s="19" t="n"/>
      <c r="E218" s="121"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ht="13.5" customHeight="1" s="844">
      <c r="A219" s="19" t="n"/>
      <c r="B219" s="19" t="n"/>
      <c r="C219" s="19" t="n"/>
      <c r="D219" s="19" t="n"/>
      <c r="E219" s="121"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ht="13.5" customHeight="1" s="844">
      <c r="A220" s="19" t="n"/>
      <c r="B220" s="19" t="n"/>
      <c r="C220" s="19" t="n"/>
      <c r="D220" s="19" t="n"/>
      <c r="E220" s="121"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ht="13.5" customHeight="1" s="844">
      <c r="A221" s="19" t="n"/>
      <c r="B221" s="19" t="n"/>
      <c r="C221" s="19" t="n"/>
      <c r="D221" s="19" t="n"/>
      <c r="E221" s="121"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ht="13.5" customHeight="1" s="844">
      <c r="A222" s="19" t="n"/>
      <c r="B222" s="19" t="n"/>
      <c r="C222" s="19" t="n"/>
      <c r="D222" s="19" t="n"/>
      <c r="E222" s="121"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ht="13.5" customHeight="1" s="844">
      <c r="A223" s="19" t="n"/>
      <c r="B223" s="19" t="n"/>
      <c r="C223" s="19" t="n"/>
      <c r="D223" s="19" t="n"/>
      <c r="E223" s="121"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ht="13.5" customHeight="1" s="844">
      <c r="A224" s="19" t="n"/>
      <c r="B224" s="19" t="n"/>
      <c r="C224" s="19" t="n"/>
      <c r="D224" s="19" t="n"/>
      <c r="E224" s="121"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ht="13.5" customHeight="1" s="844">
      <c r="A225" s="19" t="n"/>
      <c r="B225" s="19" t="n"/>
      <c r="C225" s="19" t="n"/>
      <c r="D225" s="19" t="n"/>
      <c r="E225" s="121"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ht="13.5" customHeight="1" s="844">
      <c r="A226" s="19" t="n"/>
      <c r="B226" s="19" t="n"/>
      <c r="C226" s="19" t="n"/>
      <c r="D226" s="19" t="n"/>
      <c r="E226" s="121"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ht="13.5" customHeight="1" s="844">
      <c r="A227" s="19" t="n"/>
      <c r="B227" s="19" t="n"/>
      <c r="C227" s="19" t="n"/>
      <c r="D227" s="19" t="n"/>
      <c r="E227" s="121"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ht="13.5" customHeight="1" s="844">
      <c r="A228" s="19" t="n"/>
      <c r="B228" s="19" t="n"/>
      <c r="C228" s="19" t="n"/>
      <c r="D228" s="19" t="n"/>
      <c r="E228" s="121"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ht="13.5" customHeight="1" s="844">
      <c r="A229" s="19" t="n"/>
      <c r="B229" s="19" t="n"/>
      <c r="C229" s="19" t="n"/>
      <c r="D229" s="19" t="n"/>
      <c r="E229" s="121"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ht="13.5" customHeight="1" s="844">
      <c r="A230" s="19" t="n"/>
      <c r="B230" s="19" t="n"/>
      <c r="C230" s="19" t="n"/>
      <c r="D230" s="19" t="n"/>
      <c r="E230" s="121"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ht="13.5" customHeight="1" s="844">
      <c r="A231" s="19" t="n"/>
      <c r="B231" s="19" t="n"/>
      <c r="C231" s="19" t="n"/>
      <c r="D231" s="19" t="n"/>
      <c r="E231" s="121"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ht="13.5" customHeight="1" s="844">
      <c r="A232" s="19" t="n"/>
      <c r="B232" s="19" t="n"/>
      <c r="C232" s="19" t="n"/>
      <c r="D232" s="19" t="n"/>
      <c r="E232" s="121"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ht="13.5" customHeight="1" s="844">
      <c r="A233" s="19" t="n"/>
      <c r="B233" s="19" t="n"/>
      <c r="C233" s="19" t="n"/>
      <c r="D233" s="19" t="n"/>
      <c r="E233" s="121"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ht="13.5" customHeight="1" s="844">
      <c r="A234" s="19" t="n"/>
      <c r="B234" s="19" t="n"/>
      <c r="C234" s="19" t="n"/>
      <c r="D234" s="19" t="n"/>
      <c r="E234" s="121"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ht="13.5" customHeight="1" s="844">
      <c r="A235" s="19" t="n"/>
      <c r="B235" s="19" t="n"/>
      <c r="C235" s="19" t="n"/>
      <c r="D235" s="19" t="n"/>
      <c r="E235" s="121"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ht="13.5" customHeight="1" s="844">
      <c r="A236" s="19" t="n"/>
      <c r="B236" s="19" t="n"/>
      <c r="C236" s="19" t="n"/>
      <c r="D236" s="19" t="n"/>
      <c r="E236" s="121"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ht="13.5" customHeight="1" s="844">
      <c r="A237" s="19" t="n"/>
      <c r="B237" s="19" t="n"/>
      <c r="C237" s="19" t="n"/>
      <c r="D237" s="19" t="n"/>
      <c r="E237" s="121"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ht="13.5" customHeight="1" s="844">
      <c r="A238" s="19" t="n"/>
      <c r="B238" s="19" t="n"/>
      <c r="C238" s="19" t="n"/>
      <c r="D238" s="19" t="n"/>
      <c r="E238" s="121"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ht="13.5" customHeight="1" s="844">
      <c r="A239" s="19" t="n"/>
      <c r="B239" s="19" t="n"/>
      <c r="C239" s="19" t="n"/>
      <c r="D239" s="19" t="n"/>
      <c r="E239" s="121"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ht="13.5" customHeight="1" s="844">
      <c r="A240" s="19" t="n"/>
      <c r="B240" s="19" t="n"/>
      <c r="C240" s="19" t="n"/>
      <c r="D240" s="19" t="n"/>
      <c r="E240" s="121"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ht="13.5" customHeight="1" s="844">
      <c r="A241" s="19" t="n"/>
      <c r="B241" s="19" t="n"/>
      <c r="C241" s="19" t="n"/>
      <c r="D241" s="19" t="n"/>
      <c r="E241" s="121"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ht="13.5" customHeight="1" s="844">
      <c r="A242" s="19" t="n"/>
      <c r="B242" s="19" t="n"/>
      <c r="C242" s="19" t="n"/>
      <c r="D242" s="19" t="n"/>
      <c r="E242" s="121"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ht="13.5" customHeight="1" s="844">
      <c r="A243" s="19" t="n"/>
      <c r="B243" s="19" t="n"/>
      <c r="C243" s="19" t="n"/>
      <c r="D243" s="19" t="n"/>
      <c r="E243" s="121"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ht="13.5" customHeight="1" s="844">
      <c r="A244" s="19" t="n"/>
      <c r="B244" s="19" t="n"/>
      <c r="C244" s="19" t="n"/>
      <c r="D244" s="19" t="n"/>
      <c r="E244" s="121"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ht="13.5" customHeight="1" s="844">
      <c r="A245" s="19" t="n"/>
      <c r="B245" s="19" t="n"/>
      <c r="C245" s="19" t="n"/>
      <c r="D245" s="19" t="n"/>
      <c r="E245" s="121"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ht="13.5" customHeight="1" s="844">
      <c r="A246" s="19" t="n"/>
      <c r="B246" s="19" t="n"/>
      <c r="C246" s="19" t="n"/>
      <c r="D246" s="19" t="n"/>
      <c r="E246" s="121"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ht="13.5" customHeight="1" s="844">
      <c r="A247" s="19" t="n"/>
      <c r="B247" s="19" t="n"/>
      <c r="C247" s="19" t="n"/>
      <c r="D247" s="19" t="n"/>
      <c r="E247" s="121"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ht="13.5" customHeight="1" s="844">
      <c r="A248" s="19" t="n"/>
      <c r="B248" s="19" t="n"/>
      <c r="C248" s="19" t="n"/>
      <c r="D248" s="19" t="n"/>
      <c r="E248" s="121"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ht="13.5" customHeight="1" s="844">
      <c r="A249" s="19" t="n"/>
      <c r="B249" s="19" t="n"/>
      <c r="C249" s="19" t="n"/>
      <c r="D249" s="19" t="n"/>
      <c r="E249" s="121"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ht="13.5" customHeight="1" s="844">
      <c r="A250" s="19" t="n"/>
      <c r="B250" s="19" t="n"/>
      <c r="C250" s="19" t="n"/>
      <c r="D250" s="19" t="n"/>
      <c r="E250" s="121"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ht="13.5" customHeight="1" s="844">
      <c r="A251" s="19" t="n"/>
      <c r="B251" s="19" t="n"/>
      <c r="C251" s="19" t="n"/>
      <c r="D251" s="19" t="n"/>
      <c r="E251" s="121"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ht="13.5" customHeight="1" s="844">
      <c r="A252" s="19" t="n"/>
      <c r="B252" s="19" t="n"/>
      <c r="C252" s="19" t="n"/>
      <c r="D252" s="19" t="n"/>
      <c r="E252" s="121"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ht="13.5" customHeight="1" s="844">
      <c r="A253" s="19" t="n"/>
      <c r="B253" s="19" t="n"/>
      <c r="C253" s="19" t="n"/>
      <c r="D253" s="19" t="n"/>
      <c r="E253" s="121"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ht="13.5" customHeight="1" s="844">
      <c r="A254" s="19" t="n"/>
      <c r="B254" s="19" t="n"/>
      <c r="C254" s="19" t="n"/>
      <c r="D254" s="19" t="n"/>
      <c r="E254" s="121"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ht="13.5" customHeight="1" s="844">
      <c r="A255" s="19" t="n"/>
      <c r="B255" s="19" t="n"/>
      <c r="C255" s="19" t="n"/>
      <c r="D255" s="19" t="n"/>
      <c r="E255" s="121"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ht="13.5" customHeight="1" s="844">
      <c r="A256" s="19" t="n"/>
      <c r="B256" s="19" t="n"/>
      <c r="C256" s="19" t="n"/>
      <c r="D256" s="19" t="n"/>
      <c r="E256" s="121"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ht="13.5" customHeight="1" s="844">
      <c r="A257" s="19" t="n"/>
      <c r="B257" s="19" t="n"/>
      <c r="C257" s="19" t="n"/>
      <c r="D257" s="19" t="n"/>
      <c r="E257" s="121"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ht="13.5" customHeight="1" s="844">
      <c r="A258" s="19" t="n"/>
      <c r="B258" s="19" t="n"/>
      <c r="C258" s="19" t="n"/>
      <c r="D258" s="19" t="n"/>
      <c r="E258" s="121"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ht="13.5" customHeight="1" s="844">
      <c r="A259" s="19" t="n"/>
      <c r="B259" s="19" t="n"/>
      <c r="C259" s="19" t="n"/>
      <c r="D259" s="19" t="n"/>
      <c r="E259" s="121"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ht="13.5" customHeight="1" s="844">
      <c r="A260" s="19" t="n"/>
      <c r="B260" s="19" t="n"/>
      <c r="C260" s="19" t="n"/>
      <c r="D260" s="19" t="n"/>
      <c r="E260" s="121"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ht="13.5" customHeight="1" s="844">
      <c r="A261" s="19" t="n"/>
      <c r="B261" s="19" t="n"/>
      <c r="C261" s="19" t="n"/>
      <c r="D261" s="19" t="n"/>
      <c r="E261" s="121"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ht="13.5" customHeight="1" s="844">
      <c r="A262" s="19" t="n"/>
      <c r="B262" s="19" t="n"/>
      <c r="C262" s="19" t="n"/>
      <c r="D262" s="19" t="n"/>
      <c r="E262" s="121"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ht="13.5" customHeight="1" s="844">
      <c r="A263" s="19" t="n"/>
      <c r="B263" s="19" t="n"/>
      <c r="C263" s="19" t="n"/>
      <c r="D263" s="19" t="n"/>
      <c r="E263" s="121"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ht="13.5" customHeight="1" s="844">
      <c r="A264" s="19" t="n"/>
      <c r="B264" s="19" t="n"/>
      <c r="C264" s="19" t="n"/>
      <c r="D264" s="19" t="n"/>
      <c r="E264" s="121"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ht="13.5" customHeight="1" s="844">
      <c r="A265" s="19" t="n"/>
      <c r="B265" s="19" t="n"/>
      <c r="C265" s="19" t="n"/>
      <c r="D265" s="19" t="n"/>
      <c r="E265" s="121"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ht="13.5" customHeight="1" s="844">
      <c r="A266" s="19" t="n"/>
      <c r="B266" s="19" t="n"/>
      <c r="C266" s="19" t="n"/>
      <c r="D266" s="19" t="n"/>
      <c r="E266" s="121"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ht="13.5" customHeight="1" s="844">
      <c r="A267" s="19" t="n"/>
      <c r="B267" s="19" t="n"/>
      <c r="C267" s="19" t="n"/>
      <c r="D267" s="19" t="n"/>
      <c r="E267" s="121"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ht="13.5" customHeight="1" s="844">
      <c r="A268" s="19" t="n"/>
      <c r="B268" s="19" t="n"/>
      <c r="C268" s="19" t="n"/>
      <c r="D268" s="19" t="n"/>
      <c r="E268" s="121"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ht="13.5" customHeight="1" s="844">
      <c r="A269" s="19" t="n"/>
      <c r="B269" s="19" t="n"/>
      <c r="C269" s="19" t="n"/>
      <c r="D269" s="19" t="n"/>
      <c r="E269" s="121"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ht="13.5" customHeight="1" s="844">
      <c r="A270" s="19" t="n"/>
      <c r="B270" s="19" t="n"/>
      <c r="C270" s="19" t="n"/>
      <c r="D270" s="19" t="n"/>
      <c r="E270" s="121"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ht="13.5" customHeight="1" s="844">
      <c r="A271" s="19" t="n"/>
      <c r="B271" s="19" t="n"/>
      <c r="C271" s="19" t="n"/>
      <c r="D271" s="19" t="n"/>
      <c r="E271" s="121"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ht="13.5" customHeight="1" s="844">
      <c r="A272" s="19" t="n"/>
      <c r="B272" s="19" t="n"/>
      <c r="C272" s="19" t="n"/>
      <c r="D272" s="19" t="n"/>
      <c r="E272" s="121"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ht="13.5" customHeight="1" s="844">
      <c r="A273" s="19" t="n"/>
      <c r="B273" s="19" t="n"/>
      <c r="C273" s="19" t="n"/>
      <c r="D273" s="19" t="n"/>
      <c r="E273" s="121"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3.5" customHeight="1" s="844">
      <c r="A274" s="19" t="n"/>
      <c r="B274" s="19" t="n"/>
      <c r="C274" s="19" t="n"/>
      <c r="D274" s="19" t="n"/>
      <c r="E274" s="121"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3.5" customHeight="1" s="844">
      <c r="A275" s="19" t="n"/>
      <c r="B275" s="19" t="n"/>
      <c r="C275" s="19" t="n"/>
      <c r="D275" s="19" t="n"/>
      <c r="E275" s="121"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3.5" customHeight="1" s="844">
      <c r="A276" s="19" t="n"/>
      <c r="B276" s="19" t="n"/>
      <c r="C276" s="19" t="n"/>
      <c r="D276" s="19" t="n"/>
      <c r="E276" s="121"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3.5" customHeight="1" s="844">
      <c r="A277" s="19" t="n"/>
      <c r="B277" s="19" t="n"/>
      <c r="C277" s="19" t="n"/>
      <c r="D277" s="19" t="n"/>
      <c r="E277" s="121"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3.5" customHeight="1" s="844">
      <c r="A278" s="19" t="n"/>
      <c r="B278" s="19" t="n"/>
      <c r="C278" s="19" t="n"/>
      <c r="D278" s="19" t="n"/>
      <c r="E278" s="121"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3.5" customHeight="1" s="844">
      <c r="A279" s="19" t="n"/>
      <c r="B279" s="19" t="n"/>
      <c r="C279" s="19" t="n"/>
      <c r="D279" s="19" t="n"/>
      <c r="E279" s="121"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3.5" customHeight="1" s="844">
      <c r="A280" s="19" t="n"/>
      <c r="B280" s="19" t="n"/>
      <c r="C280" s="19" t="n"/>
      <c r="D280" s="19" t="n"/>
      <c r="E280" s="121"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3.5" customHeight="1" s="844">
      <c r="A281" s="19" t="n"/>
      <c r="B281" s="19" t="n"/>
      <c r="C281" s="19" t="n"/>
      <c r="D281" s="19" t="n"/>
      <c r="E281" s="121"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3.5" customHeight="1" s="844">
      <c r="A282" s="19" t="n"/>
      <c r="B282" s="19" t="n"/>
      <c r="C282" s="19" t="n"/>
      <c r="D282" s="19" t="n"/>
      <c r="E282" s="121"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3.5" customHeight="1" s="844">
      <c r="A283" s="19" t="n"/>
      <c r="B283" s="19" t="n"/>
      <c r="C283" s="19" t="n"/>
      <c r="D283" s="19" t="n"/>
      <c r="E283" s="121"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3.5" customHeight="1" s="844">
      <c r="A284" s="19" t="n"/>
      <c r="B284" s="19" t="n"/>
      <c r="C284" s="19" t="n"/>
      <c r="D284" s="19" t="n"/>
      <c r="E284" s="121"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3.5" customHeight="1" s="844">
      <c r="A285" s="19" t="n"/>
      <c r="B285" s="19" t="n"/>
      <c r="C285" s="19" t="n"/>
      <c r="D285" s="19" t="n"/>
      <c r="E285" s="121"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3.5" customHeight="1" s="844">
      <c r="A286" s="19" t="n"/>
      <c r="B286" s="19" t="n"/>
      <c r="C286" s="19" t="n"/>
      <c r="D286" s="19" t="n"/>
      <c r="E286" s="121"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3.5" customHeight="1" s="844">
      <c r="A287" s="19" t="n"/>
      <c r="B287" s="19" t="n"/>
      <c r="C287" s="19" t="n"/>
      <c r="D287" s="19" t="n"/>
      <c r="E287" s="121"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3.5" customHeight="1" s="844">
      <c r="A288" s="19" t="n"/>
      <c r="B288" s="19" t="n"/>
      <c r="C288" s="19" t="n"/>
      <c r="D288" s="19" t="n"/>
      <c r="E288" s="121"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3.5" customHeight="1" s="844">
      <c r="A289" s="19" t="n"/>
      <c r="B289" s="19" t="n"/>
      <c r="C289" s="19" t="n"/>
      <c r="D289" s="19" t="n"/>
      <c r="E289" s="121"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3.5" customHeight="1" s="844">
      <c r="A290" s="19" t="n"/>
      <c r="B290" s="19" t="n"/>
      <c r="C290" s="19" t="n"/>
      <c r="D290" s="19" t="n"/>
      <c r="E290" s="121"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3.5" customHeight="1" s="844">
      <c r="A291" s="19" t="n"/>
      <c r="B291" s="19" t="n"/>
      <c r="C291" s="19" t="n"/>
      <c r="D291" s="19" t="n"/>
      <c r="E291" s="121"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3.5" customHeight="1" s="844">
      <c r="A292" s="19" t="n"/>
      <c r="B292" s="19" t="n"/>
      <c r="C292" s="19" t="n"/>
      <c r="D292" s="19" t="n"/>
      <c r="E292" s="121"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3.5" customHeight="1" s="844">
      <c r="A293" s="19" t="n"/>
      <c r="B293" s="19" t="n"/>
      <c r="C293" s="19" t="n"/>
      <c r="D293" s="19" t="n"/>
      <c r="E293" s="121"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3.5" customHeight="1" s="844">
      <c r="A294" s="19" t="n"/>
      <c r="B294" s="19" t="n"/>
      <c r="C294" s="19" t="n"/>
      <c r="D294" s="19" t="n"/>
      <c r="E294" s="121"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3.5" customHeight="1" s="844">
      <c r="A295" s="19" t="n"/>
      <c r="B295" s="19" t="n"/>
      <c r="C295" s="19" t="n"/>
      <c r="D295" s="19" t="n"/>
      <c r="E295" s="121"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3.5" customHeight="1" s="844">
      <c r="A296" s="19" t="n"/>
      <c r="B296" s="19" t="n"/>
      <c r="C296" s="19" t="n"/>
      <c r="D296" s="19" t="n"/>
      <c r="E296" s="121"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3.5" customHeight="1" s="844">
      <c r="A297" s="19" t="n"/>
      <c r="B297" s="19" t="n"/>
      <c r="C297" s="19" t="n"/>
      <c r="D297" s="19" t="n"/>
      <c r="E297" s="121"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3.5" customHeight="1" s="844">
      <c r="A298" s="19" t="n"/>
      <c r="B298" s="19" t="n"/>
      <c r="C298" s="19" t="n"/>
      <c r="D298" s="19" t="n"/>
      <c r="E298" s="121"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3.5" customHeight="1" s="844">
      <c r="A299" s="19" t="n"/>
      <c r="B299" s="19" t="n"/>
      <c r="C299" s="19" t="n"/>
      <c r="D299" s="19" t="n"/>
      <c r="E299" s="121"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3.5" customHeight="1" s="844">
      <c r="A300" s="19" t="n"/>
      <c r="B300" s="19" t="n"/>
      <c r="C300" s="19" t="n"/>
      <c r="D300" s="19" t="n"/>
      <c r="E300" s="121"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3.5" customHeight="1" s="844">
      <c r="A301" s="19" t="n"/>
      <c r="B301" s="19" t="n"/>
      <c r="C301" s="19" t="n"/>
      <c r="D301" s="19" t="n"/>
      <c r="E301" s="121"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3.5" customHeight="1" s="844">
      <c r="A302" s="19" t="n"/>
      <c r="B302" s="19" t="n"/>
      <c r="C302" s="19" t="n"/>
      <c r="D302" s="19" t="n"/>
      <c r="E302" s="121"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3.5" customHeight="1" s="844">
      <c r="A303" s="19" t="n"/>
      <c r="B303" s="19" t="n"/>
      <c r="C303" s="19" t="n"/>
      <c r="D303" s="19" t="n"/>
      <c r="E303" s="121"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3.5" customHeight="1" s="844">
      <c r="A304" s="19" t="n"/>
      <c r="B304" s="19" t="n"/>
      <c r="C304" s="19" t="n"/>
      <c r="D304" s="19" t="n"/>
      <c r="E304" s="121"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3.5" customHeight="1" s="844">
      <c r="A305" s="19" t="n"/>
      <c r="B305" s="19" t="n"/>
      <c r="C305" s="19" t="n"/>
      <c r="D305" s="19" t="n"/>
      <c r="E305" s="121"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3.5" customHeight="1" s="844">
      <c r="A306" s="19" t="n"/>
      <c r="B306" s="19" t="n"/>
      <c r="C306" s="19" t="n"/>
      <c r="D306" s="19" t="n"/>
      <c r="E306" s="121"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3.5" customHeight="1" s="844">
      <c r="A307" s="19" t="n"/>
      <c r="B307" s="19" t="n"/>
      <c r="C307" s="19" t="n"/>
      <c r="D307" s="19" t="n"/>
      <c r="E307" s="121"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3.5" customHeight="1" s="844">
      <c r="A308" s="19" t="n"/>
      <c r="B308" s="19" t="n"/>
      <c r="C308" s="19" t="n"/>
      <c r="D308" s="19" t="n"/>
      <c r="E308" s="121"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3.5" customHeight="1" s="844">
      <c r="A309" s="19" t="n"/>
      <c r="B309" s="19" t="n"/>
      <c r="C309" s="19" t="n"/>
      <c r="D309" s="19" t="n"/>
      <c r="E309" s="121"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3.5" customHeight="1" s="844">
      <c r="A310" s="19" t="n"/>
      <c r="B310" s="19" t="n"/>
      <c r="C310" s="19" t="n"/>
      <c r="D310" s="19" t="n"/>
      <c r="E310" s="121"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3.5" customHeight="1" s="844">
      <c r="A311" s="19" t="n"/>
      <c r="B311" s="19" t="n"/>
      <c r="C311" s="19" t="n"/>
      <c r="D311" s="19" t="n"/>
      <c r="E311" s="121"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3.5" customHeight="1" s="844">
      <c r="A312" s="19" t="n"/>
      <c r="B312" s="19" t="n"/>
      <c r="C312" s="19" t="n"/>
      <c r="D312" s="19" t="n"/>
      <c r="E312" s="121"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3.5" customHeight="1" s="844">
      <c r="A313" s="19" t="n"/>
      <c r="B313" s="19" t="n"/>
      <c r="C313" s="19" t="n"/>
      <c r="D313" s="19" t="n"/>
      <c r="E313" s="121"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3.5" customHeight="1" s="844">
      <c r="A314" s="19" t="n"/>
      <c r="B314" s="19" t="n"/>
      <c r="C314" s="19" t="n"/>
      <c r="D314" s="19" t="n"/>
      <c r="E314" s="121"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3.5" customHeight="1" s="844">
      <c r="A315" s="19" t="n"/>
      <c r="B315" s="19" t="n"/>
      <c r="C315" s="19" t="n"/>
      <c r="D315" s="19" t="n"/>
      <c r="E315" s="121"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3.5" customHeight="1" s="844">
      <c r="A316" s="19" t="n"/>
      <c r="B316" s="19" t="n"/>
      <c r="C316" s="19" t="n"/>
      <c r="D316" s="19" t="n"/>
      <c r="E316" s="121"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3.5" customHeight="1" s="844">
      <c r="A317" s="19" t="n"/>
      <c r="B317" s="19" t="n"/>
      <c r="C317" s="19" t="n"/>
      <c r="D317" s="19" t="n"/>
      <c r="E317" s="121"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3.5" customHeight="1" s="844">
      <c r="A318" s="19" t="n"/>
      <c r="B318" s="19" t="n"/>
      <c r="C318" s="19" t="n"/>
      <c r="D318" s="19" t="n"/>
      <c r="E318" s="121"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3.5" customHeight="1" s="844">
      <c r="A319" s="19" t="n"/>
      <c r="B319" s="19" t="n"/>
      <c r="C319" s="19" t="n"/>
      <c r="D319" s="19" t="n"/>
      <c r="E319" s="121"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3.5" customHeight="1" s="844">
      <c r="A320" s="19" t="n"/>
      <c r="B320" s="19" t="n"/>
      <c r="C320" s="19" t="n"/>
      <c r="D320" s="19" t="n"/>
      <c r="E320" s="121"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3.5" customHeight="1" s="844">
      <c r="A321" s="19" t="n"/>
      <c r="B321" s="19" t="n"/>
      <c r="C321" s="19" t="n"/>
      <c r="D321" s="19" t="n"/>
      <c r="E321" s="121"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3.5" customHeight="1" s="844">
      <c r="A322" s="19" t="n"/>
      <c r="B322" s="19" t="n"/>
      <c r="C322" s="19" t="n"/>
      <c r="D322" s="19" t="n"/>
      <c r="E322" s="121"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3.5" customHeight="1" s="844">
      <c r="A323" s="19" t="n"/>
      <c r="B323" s="19" t="n"/>
      <c r="C323" s="19" t="n"/>
      <c r="D323" s="19" t="n"/>
      <c r="E323" s="121"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3.5" customHeight="1" s="844">
      <c r="A324" s="19" t="n"/>
      <c r="B324" s="19" t="n"/>
      <c r="C324" s="19" t="n"/>
      <c r="D324" s="19" t="n"/>
      <c r="E324" s="121"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3.5" customHeight="1" s="844">
      <c r="A325" s="19" t="n"/>
      <c r="B325" s="19" t="n"/>
      <c r="C325" s="19" t="n"/>
      <c r="D325" s="19" t="n"/>
      <c r="E325" s="121"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3.5" customHeight="1" s="844">
      <c r="A326" s="19" t="n"/>
      <c r="B326" s="19" t="n"/>
      <c r="C326" s="19" t="n"/>
      <c r="D326" s="19" t="n"/>
      <c r="E326" s="121"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3.5" customHeight="1" s="844">
      <c r="A327" s="19" t="n"/>
      <c r="B327" s="19" t="n"/>
      <c r="C327" s="19" t="n"/>
      <c r="D327" s="19" t="n"/>
      <c r="E327" s="121"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3.5" customHeight="1" s="844">
      <c r="A328" s="19" t="n"/>
      <c r="B328" s="19" t="n"/>
      <c r="C328" s="19" t="n"/>
      <c r="D328" s="19" t="n"/>
      <c r="E328" s="121"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3.5" customHeight="1" s="844">
      <c r="A329" s="19" t="n"/>
      <c r="B329" s="19" t="n"/>
      <c r="C329" s="19" t="n"/>
      <c r="D329" s="19" t="n"/>
      <c r="E329" s="121"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3.5" customHeight="1" s="844">
      <c r="A330" s="19" t="n"/>
      <c r="B330" s="19" t="n"/>
      <c r="C330" s="19" t="n"/>
      <c r="D330" s="19" t="n"/>
      <c r="E330" s="121"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3.5" customHeight="1" s="844">
      <c r="A331" s="19" t="n"/>
      <c r="B331" s="19" t="n"/>
      <c r="C331" s="19" t="n"/>
      <c r="D331" s="19" t="n"/>
      <c r="E331" s="121"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3.5" customHeight="1" s="844">
      <c r="A332" s="19" t="n"/>
      <c r="B332" s="19" t="n"/>
      <c r="C332" s="19" t="n"/>
      <c r="D332" s="19" t="n"/>
      <c r="E332" s="121"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3.5" customHeight="1" s="844">
      <c r="A333" s="19" t="n"/>
      <c r="B333" s="19" t="n"/>
      <c r="C333" s="19" t="n"/>
      <c r="D333" s="19" t="n"/>
      <c r="E333" s="121"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3.5" customHeight="1" s="844">
      <c r="A334" s="19" t="n"/>
      <c r="B334" s="19" t="n"/>
      <c r="C334" s="19" t="n"/>
      <c r="D334" s="19" t="n"/>
      <c r="E334" s="121"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3.5" customHeight="1" s="844">
      <c r="A335" s="19" t="n"/>
      <c r="B335" s="19" t="n"/>
      <c r="C335" s="19" t="n"/>
      <c r="D335" s="19" t="n"/>
      <c r="E335" s="121"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3.5" customHeight="1" s="844">
      <c r="A336" s="19" t="n"/>
      <c r="B336" s="19" t="n"/>
      <c r="C336" s="19" t="n"/>
      <c r="D336" s="19" t="n"/>
      <c r="E336" s="121"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3.5" customHeight="1" s="844">
      <c r="A337" s="19" t="n"/>
      <c r="B337" s="19" t="n"/>
      <c r="C337" s="19" t="n"/>
      <c r="D337" s="19" t="n"/>
      <c r="E337" s="121"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3.5" customHeight="1" s="844">
      <c r="A338" s="19" t="n"/>
      <c r="B338" s="19" t="n"/>
      <c r="C338" s="19" t="n"/>
      <c r="D338" s="19" t="n"/>
      <c r="E338" s="121"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3.5" customHeight="1" s="844">
      <c r="A339" s="19" t="n"/>
      <c r="B339" s="19" t="n"/>
      <c r="C339" s="19" t="n"/>
      <c r="D339" s="19" t="n"/>
      <c r="E339" s="121"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3.5" customHeight="1" s="844">
      <c r="A340" s="19" t="n"/>
      <c r="B340" s="19" t="n"/>
      <c r="C340" s="19" t="n"/>
      <c r="D340" s="19" t="n"/>
      <c r="E340" s="121"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3.5" customHeight="1" s="844">
      <c r="A341" s="19" t="n"/>
      <c r="B341" s="19" t="n"/>
      <c r="C341" s="19" t="n"/>
      <c r="D341" s="19" t="n"/>
      <c r="E341" s="121"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3.5" customHeight="1" s="844">
      <c r="A342" s="19" t="n"/>
      <c r="B342" s="19" t="n"/>
      <c r="C342" s="19" t="n"/>
      <c r="D342" s="19" t="n"/>
      <c r="E342" s="121"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3.5" customHeight="1" s="844">
      <c r="A343" s="19" t="n"/>
      <c r="B343" s="19" t="n"/>
      <c r="C343" s="19" t="n"/>
      <c r="D343" s="19" t="n"/>
      <c r="E343" s="121"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3.5" customHeight="1" s="844">
      <c r="A344" s="19" t="n"/>
      <c r="B344" s="19" t="n"/>
      <c r="C344" s="19" t="n"/>
      <c r="D344" s="19" t="n"/>
      <c r="E344" s="121"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3.5" customHeight="1" s="844">
      <c r="A345" s="19" t="n"/>
      <c r="B345" s="19" t="n"/>
      <c r="C345" s="19" t="n"/>
      <c r="D345" s="19" t="n"/>
      <c r="E345" s="121"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3.5" customHeight="1" s="844">
      <c r="A346" s="19" t="n"/>
      <c r="B346" s="19" t="n"/>
      <c r="C346" s="19" t="n"/>
      <c r="D346" s="19" t="n"/>
      <c r="E346" s="121"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3.5" customHeight="1" s="844">
      <c r="A347" s="19" t="n"/>
      <c r="B347" s="19" t="n"/>
      <c r="C347" s="19" t="n"/>
      <c r="D347" s="19" t="n"/>
      <c r="E347" s="121"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3.5" customHeight="1" s="844">
      <c r="A348" s="19" t="n"/>
      <c r="B348" s="19" t="n"/>
      <c r="C348" s="19" t="n"/>
      <c r="D348" s="19" t="n"/>
      <c r="E348" s="121"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3.5" customHeight="1" s="844">
      <c r="A349" s="19" t="n"/>
      <c r="B349" s="19" t="n"/>
      <c r="C349" s="19" t="n"/>
      <c r="D349" s="19" t="n"/>
      <c r="E349" s="121"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3.5" customHeight="1" s="844">
      <c r="A350" s="19" t="n"/>
      <c r="B350" s="19" t="n"/>
      <c r="C350" s="19" t="n"/>
      <c r="D350" s="19" t="n"/>
      <c r="E350" s="121"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3.5" customHeight="1" s="844">
      <c r="A351" s="19" t="n"/>
      <c r="B351" s="19" t="n"/>
      <c r="C351" s="19" t="n"/>
      <c r="D351" s="19" t="n"/>
      <c r="E351" s="121"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3.5" customHeight="1" s="844">
      <c r="A352" s="19" t="n"/>
      <c r="B352" s="19" t="n"/>
      <c r="C352" s="19" t="n"/>
      <c r="D352" s="19" t="n"/>
      <c r="E352" s="121"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3.5" customHeight="1" s="844">
      <c r="A353" s="19" t="n"/>
      <c r="B353" s="19" t="n"/>
      <c r="C353" s="19" t="n"/>
      <c r="D353" s="19" t="n"/>
      <c r="E353" s="121"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3.5" customHeight="1" s="844">
      <c r="A354" s="19" t="n"/>
      <c r="B354" s="19" t="n"/>
      <c r="C354" s="19" t="n"/>
      <c r="D354" s="19" t="n"/>
      <c r="E354" s="121"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3.5" customHeight="1" s="844">
      <c r="A355" s="19" t="n"/>
      <c r="B355" s="19" t="n"/>
      <c r="C355" s="19" t="n"/>
      <c r="D355" s="19" t="n"/>
      <c r="E355" s="121"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3.5" customHeight="1" s="844">
      <c r="A356" s="19" t="n"/>
      <c r="B356" s="19" t="n"/>
      <c r="C356" s="19" t="n"/>
      <c r="D356" s="19" t="n"/>
      <c r="E356" s="121"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3.5" customHeight="1" s="844">
      <c r="A357" s="19" t="n"/>
      <c r="B357" s="19" t="n"/>
      <c r="C357" s="19" t="n"/>
      <c r="D357" s="19" t="n"/>
      <c r="E357" s="121"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3.5" customHeight="1" s="844">
      <c r="A358" s="19" t="n"/>
      <c r="B358" s="19" t="n"/>
      <c r="C358" s="19" t="n"/>
      <c r="D358" s="19" t="n"/>
      <c r="E358" s="121"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3.5" customHeight="1" s="844">
      <c r="A359" s="19" t="n"/>
      <c r="B359" s="19" t="n"/>
      <c r="C359" s="19" t="n"/>
      <c r="D359" s="19" t="n"/>
      <c r="E359" s="121"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3.5" customHeight="1" s="844">
      <c r="A360" s="19" t="n"/>
      <c r="B360" s="19" t="n"/>
      <c r="C360" s="19" t="n"/>
      <c r="D360" s="19" t="n"/>
      <c r="E360" s="121"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3.5" customHeight="1" s="844">
      <c r="A361" s="19" t="n"/>
      <c r="B361" s="19" t="n"/>
      <c r="C361" s="19" t="n"/>
      <c r="D361" s="19" t="n"/>
      <c r="E361" s="121"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3.5" customHeight="1" s="844">
      <c r="A362" s="19" t="n"/>
      <c r="B362" s="19" t="n"/>
      <c r="C362" s="19" t="n"/>
      <c r="D362" s="19" t="n"/>
      <c r="E362" s="121"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3.5" customHeight="1" s="844">
      <c r="A363" s="19" t="n"/>
      <c r="B363" s="19" t="n"/>
      <c r="C363" s="19" t="n"/>
      <c r="D363" s="19" t="n"/>
      <c r="E363" s="121"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3.5" customHeight="1" s="844">
      <c r="A364" s="19" t="n"/>
      <c r="B364" s="19" t="n"/>
      <c r="C364" s="19" t="n"/>
      <c r="D364" s="19" t="n"/>
      <c r="E364" s="121"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3.5" customHeight="1" s="844">
      <c r="A365" s="19" t="n"/>
      <c r="B365" s="19" t="n"/>
      <c r="C365" s="19" t="n"/>
      <c r="D365" s="19" t="n"/>
      <c r="E365" s="121"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3.5" customHeight="1" s="844">
      <c r="A366" s="19" t="n"/>
      <c r="B366" s="19" t="n"/>
      <c r="C366" s="19" t="n"/>
      <c r="D366" s="19" t="n"/>
      <c r="E366" s="121"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3.5" customHeight="1" s="844">
      <c r="A367" s="19" t="n"/>
      <c r="B367" s="19" t="n"/>
      <c r="C367" s="19" t="n"/>
      <c r="D367" s="19" t="n"/>
      <c r="E367" s="121"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3.5" customHeight="1" s="844">
      <c r="A368" s="19" t="n"/>
      <c r="B368" s="19" t="n"/>
      <c r="C368" s="19" t="n"/>
      <c r="D368" s="19" t="n"/>
      <c r="E368" s="121"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3.5" customHeight="1" s="844">
      <c r="A369" s="19" t="n"/>
      <c r="B369" s="19" t="n"/>
      <c r="C369" s="19" t="n"/>
      <c r="D369" s="19" t="n"/>
      <c r="E369" s="121"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3.5" customHeight="1" s="844">
      <c r="A370" s="19" t="n"/>
      <c r="B370" s="19" t="n"/>
      <c r="C370" s="19" t="n"/>
      <c r="D370" s="19" t="n"/>
      <c r="E370" s="121"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3.5" customHeight="1" s="844">
      <c r="A371" s="19" t="n"/>
      <c r="B371" s="19" t="n"/>
      <c r="C371" s="19" t="n"/>
      <c r="D371" s="19" t="n"/>
      <c r="E371" s="121"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3.5" customHeight="1" s="844">
      <c r="A372" s="19" t="n"/>
      <c r="B372" s="19" t="n"/>
      <c r="C372" s="19" t="n"/>
      <c r="D372" s="19" t="n"/>
      <c r="E372" s="121"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3.5" customHeight="1" s="844">
      <c r="A373" s="19" t="n"/>
      <c r="B373" s="19" t="n"/>
      <c r="C373" s="19" t="n"/>
      <c r="D373" s="19" t="n"/>
      <c r="E373" s="121"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3.5" customHeight="1" s="844">
      <c r="A374" s="19" t="n"/>
      <c r="B374" s="19" t="n"/>
      <c r="C374" s="19" t="n"/>
      <c r="D374" s="19" t="n"/>
      <c r="E374" s="121"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3.5" customHeight="1" s="844">
      <c r="A375" s="19" t="n"/>
      <c r="B375" s="19" t="n"/>
      <c r="C375" s="19" t="n"/>
      <c r="D375" s="19" t="n"/>
      <c r="E375" s="121"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3.5" customHeight="1" s="844">
      <c r="A376" s="19" t="n"/>
      <c r="B376" s="19" t="n"/>
      <c r="C376" s="19" t="n"/>
      <c r="D376" s="19" t="n"/>
      <c r="E376" s="121"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3.5" customHeight="1" s="844">
      <c r="A377" s="19" t="n"/>
      <c r="B377" s="19" t="n"/>
      <c r="C377" s="19" t="n"/>
      <c r="D377" s="19" t="n"/>
      <c r="E377" s="121"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3.5" customHeight="1" s="844">
      <c r="A378" s="19" t="n"/>
      <c r="B378" s="19" t="n"/>
      <c r="C378" s="19" t="n"/>
      <c r="D378" s="19" t="n"/>
      <c r="E378" s="121"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3.5" customHeight="1" s="844">
      <c r="A379" s="19" t="n"/>
      <c r="B379" s="19" t="n"/>
      <c r="C379" s="19" t="n"/>
      <c r="D379" s="19" t="n"/>
      <c r="E379" s="121"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3.5" customHeight="1" s="844">
      <c r="A380" s="19" t="n"/>
      <c r="B380" s="19" t="n"/>
      <c r="C380" s="19" t="n"/>
      <c r="D380" s="19" t="n"/>
      <c r="E380" s="121"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3.5" customHeight="1" s="844">
      <c r="A381" s="19" t="n"/>
      <c r="B381" s="19" t="n"/>
      <c r="C381" s="19" t="n"/>
      <c r="D381" s="19" t="n"/>
      <c r="E381" s="121"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3.5" customHeight="1" s="844">
      <c r="A382" s="19" t="n"/>
      <c r="B382" s="19" t="n"/>
      <c r="C382" s="19" t="n"/>
      <c r="D382" s="19" t="n"/>
      <c r="E382" s="121"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3.5" customHeight="1" s="844">
      <c r="A383" s="19" t="n"/>
      <c r="B383" s="19" t="n"/>
      <c r="C383" s="19" t="n"/>
      <c r="D383" s="19" t="n"/>
      <c r="E383" s="121"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3.5" customHeight="1" s="844">
      <c r="A384" s="19" t="n"/>
      <c r="B384" s="19" t="n"/>
      <c r="C384" s="19" t="n"/>
      <c r="D384" s="19" t="n"/>
      <c r="E384" s="121"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3.5" customHeight="1" s="844">
      <c r="A385" s="19" t="n"/>
      <c r="B385" s="19" t="n"/>
      <c r="C385" s="19" t="n"/>
      <c r="D385" s="19" t="n"/>
      <c r="E385" s="121"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3.5" customHeight="1" s="844">
      <c r="A386" s="19" t="n"/>
      <c r="B386" s="19" t="n"/>
      <c r="C386" s="19" t="n"/>
      <c r="D386" s="19" t="n"/>
      <c r="E386" s="121"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3.5" customHeight="1" s="844">
      <c r="A387" s="19" t="n"/>
      <c r="B387" s="19" t="n"/>
      <c r="C387" s="19" t="n"/>
      <c r="D387" s="19" t="n"/>
      <c r="E387" s="121"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3.5" customHeight="1" s="844">
      <c r="A388" s="19" t="n"/>
      <c r="B388" s="19" t="n"/>
      <c r="C388" s="19" t="n"/>
      <c r="D388" s="19" t="n"/>
      <c r="E388" s="121"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3.5" customHeight="1" s="844">
      <c r="A389" s="19" t="n"/>
      <c r="B389" s="19" t="n"/>
      <c r="C389" s="19" t="n"/>
      <c r="D389" s="19" t="n"/>
      <c r="E389" s="121"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3.5" customHeight="1" s="844">
      <c r="A390" s="19" t="n"/>
      <c r="B390" s="19" t="n"/>
      <c r="C390" s="19" t="n"/>
      <c r="D390" s="19" t="n"/>
      <c r="E390" s="121"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3.5" customHeight="1" s="844">
      <c r="A391" s="19" t="n"/>
      <c r="B391" s="19" t="n"/>
      <c r="C391" s="19" t="n"/>
      <c r="D391" s="19" t="n"/>
      <c r="E391" s="121"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3.5" customHeight="1" s="844">
      <c r="A392" s="19" t="n"/>
      <c r="B392" s="19" t="n"/>
      <c r="C392" s="19" t="n"/>
      <c r="D392" s="19" t="n"/>
      <c r="E392" s="121"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3.5" customHeight="1" s="844">
      <c r="A393" s="19" t="n"/>
      <c r="B393" s="19" t="n"/>
      <c r="C393" s="19" t="n"/>
      <c r="D393" s="19" t="n"/>
      <c r="E393" s="121"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3.5" customHeight="1" s="844">
      <c r="A394" s="19" t="n"/>
      <c r="B394" s="19" t="n"/>
      <c r="C394" s="19" t="n"/>
      <c r="D394" s="19" t="n"/>
      <c r="E394" s="121"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3.5" customHeight="1" s="844">
      <c r="A395" s="19" t="n"/>
      <c r="B395" s="19" t="n"/>
      <c r="C395" s="19" t="n"/>
      <c r="D395" s="19" t="n"/>
      <c r="E395" s="121"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3.5" customHeight="1" s="844">
      <c r="A396" s="19" t="n"/>
      <c r="B396" s="19" t="n"/>
      <c r="C396" s="19" t="n"/>
      <c r="D396" s="19" t="n"/>
      <c r="E396" s="121"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3.5" customHeight="1" s="844">
      <c r="A397" s="19" t="n"/>
      <c r="B397" s="19" t="n"/>
      <c r="C397" s="19" t="n"/>
      <c r="D397" s="19" t="n"/>
      <c r="E397" s="121"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3.5" customHeight="1" s="844">
      <c r="A398" s="19" t="n"/>
      <c r="B398" s="19" t="n"/>
      <c r="C398" s="19" t="n"/>
      <c r="D398" s="19" t="n"/>
      <c r="E398" s="121"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3.5" customHeight="1" s="844">
      <c r="A399" s="19" t="n"/>
      <c r="B399" s="19" t="n"/>
      <c r="C399" s="19" t="n"/>
      <c r="D399" s="19" t="n"/>
      <c r="E399" s="121"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3.5" customHeight="1" s="844">
      <c r="A400" s="19" t="n"/>
      <c r="B400" s="19" t="n"/>
      <c r="C400" s="19" t="n"/>
      <c r="D400" s="19" t="n"/>
      <c r="E400" s="121"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3.5" customHeight="1" s="844">
      <c r="A401" s="19" t="n"/>
      <c r="B401" s="19" t="n"/>
      <c r="C401" s="19" t="n"/>
      <c r="D401" s="19" t="n"/>
      <c r="E401" s="121"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3.5" customHeight="1" s="844">
      <c r="A402" s="19" t="n"/>
      <c r="B402" s="19" t="n"/>
      <c r="C402" s="19" t="n"/>
      <c r="D402" s="19" t="n"/>
      <c r="E402" s="121"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3.5" customHeight="1" s="844">
      <c r="A403" s="19" t="n"/>
      <c r="B403" s="19" t="n"/>
      <c r="C403" s="19" t="n"/>
      <c r="D403" s="19" t="n"/>
      <c r="E403" s="121"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3.5" customHeight="1" s="844">
      <c r="A404" s="19" t="n"/>
      <c r="B404" s="19" t="n"/>
      <c r="C404" s="19" t="n"/>
      <c r="D404" s="19" t="n"/>
      <c r="E404" s="121"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3.5" customHeight="1" s="844">
      <c r="A405" s="19" t="n"/>
      <c r="B405" s="19" t="n"/>
      <c r="C405" s="19" t="n"/>
      <c r="D405" s="19" t="n"/>
      <c r="E405" s="121"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3.5" customHeight="1" s="844">
      <c r="A406" s="19" t="n"/>
      <c r="B406" s="19" t="n"/>
      <c r="C406" s="19" t="n"/>
      <c r="D406" s="19" t="n"/>
      <c r="E406" s="121"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3.5" customHeight="1" s="844">
      <c r="A407" s="19" t="n"/>
      <c r="B407" s="19" t="n"/>
      <c r="C407" s="19" t="n"/>
      <c r="D407" s="19" t="n"/>
      <c r="E407" s="121"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3.5" customHeight="1" s="844">
      <c r="A408" s="19" t="n"/>
      <c r="B408" s="19" t="n"/>
      <c r="C408" s="19" t="n"/>
      <c r="D408" s="19" t="n"/>
      <c r="E408" s="121"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3.5" customHeight="1" s="844">
      <c r="A409" s="19" t="n"/>
      <c r="B409" s="19" t="n"/>
      <c r="C409" s="19" t="n"/>
      <c r="D409" s="19" t="n"/>
      <c r="E409" s="121"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3.5" customHeight="1" s="844">
      <c r="A410" s="19" t="n"/>
      <c r="B410" s="19" t="n"/>
      <c r="C410" s="19" t="n"/>
      <c r="D410" s="19" t="n"/>
      <c r="E410" s="121"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3.5" customHeight="1" s="844">
      <c r="A411" s="19" t="n"/>
      <c r="B411" s="19" t="n"/>
      <c r="C411" s="19" t="n"/>
      <c r="D411" s="19" t="n"/>
      <c r="E411" s="121"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3.5" customHeight="1" s="844">
      <c r="A412" s="19" t="n"/>
      <c r="B412" s="19" t="n"/>
      <c r="C412" s="19" t="n"/>
      <c r="D412" s="19" t="n"/>
      <c r="E412" s="121"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3.5" customHeight="1" s="844">
      <c r="A413" s="19" t="n"/>
      <c r="B413" s="19" t="n"/>
      <c r="C413" s="19" t="n"/>
      <c r="D413" s="19" t="n"/>
      <c r="E413" s="121"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3.5" customHeight="1" s="844">
      <c r="A414" s="19" t="n"/>
      <c r="B414" s="19" t="n"/>
      <c r="C414" s="19" t="n"/>
      <c r="D414" s="19" t="n"/>
      <c r="E414" s="121"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3.5" customHeight="1" s="844">
      <c r="A415" s="19" t="n"/>
      <c r="B415" s="19" t="n"/>
      <c r="C415" s="19" t="n"/>
      <c r="D415" s="19" t="n"/>
      <c r="E415" s="121"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3.5" customHeight="1" s="844">
      <c r="A416" s="19" t="n"/>
      <c r="B416" s="19" t="n"/>
      <c r="C416" s="19" t="n"/>
      <c r="D416" s="19" t="n"/>
      <c r="E416" s="121"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3.5" customHeight="1" s="844">
      <c r="A417" s="19" t="n"/>
      <c r="B417" s="19" t="n"/>
      <c r="C417" s="19" t="n"/>
      <c r="D417" s="19" t="n"/>
      <c r="E417" s="121"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3.5" customHeight="1" s="844">
      <c r="A418" s="19" t="n"/>
      <c r="B418" s="19" t="n"/>
      <c r="C418" s="19" t="n"/>
      <c r="D418" s="19" t="n"/>
      <c r="E418" s="121"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3.5" customHeight="1" s="844">
      <c r="A419" s="19" t="n"/>
      <c r="B419" s="19" t="n"/>
      <c r="C419" s="19" t="n"/>
      <c r="D419" s="19" t="n"/>
      <c r="E419" s="121"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3.5" customHeight="1" s="844">
      <c r="A420" s="19" t="n"/>
      <c r="B420" s="19" t="n"/>
      <c r="C420" s="19" t="n"/>
      <c r="D420" s="19" t="n"/>
      <c r="E420" s="121"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3.5" customHeight="1" s="844">
      <c r="A421" s="19" t="n"/>
      <c r="B421" s="19" t="n"/>
      <c r="C421" s="19" t="n"/>
      <c r="D421" s="19" t="n"/>
      <c r="E421" s="121"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3.5" customHeight="1" s="844">
      <c r="A422" s="19" t="n"/>
      <c r="B422" s="19" t="n"/>
      <c r="C422" s="19" t="n"/>
      <c r="D422" s="19" t="n"/>
      <c r="E422" s="121"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3.5" customHeight="1" s="844">
      <c r="A423" s="19" t="n"/>
      <c r="B423" s="19" t="n"/>
      <c r="C423" s="19" t="n"/>
      <c r="D423" s="19" t="n"/>
      <c r="E423" s="121"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3.5" customHeight="1" s="844">
      <c r="A424" s="19" t="n"/>
      <c r="B424" s="19" t="n"/>
      <c r="C424" s="19" t="n"/>
      <c r="D424" s="19" t="n"/>
      <c r="E424" s="121"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3.5" customHeight="1" s="844">
      <c r="A425" s="19" t="n"/>
      <c r="B425" s="19" t="n"/>
      <c r="C425" s="19" t="n"/>
      <c r="D425" s="19" t="n"/>
      <c r="E425" s="121"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3.5" customHeight="1" s="844">
      <c r="A426" s="19" t="n"/>
      <c r="B426" s="19" t="n"/>
      <c r="C426" s="19" t="n"/>
      <c r="D426" s="19" t="n"/>
      <c r="E426" s="121"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3.5" customHeight="1" s="844">
      <c r="A427" s="19" t="n"/>
      <c r="B427" s="19" t="n"/>
      <c r="C427" s="19" t="n"/>
      <c r="D427" s="19" t="n"/>
      <c r="E427" s="121"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3.5" customHeight="1" s="844">
      <c r="A428" s="19" t="n"/>
      <c r="B428" s="19" t="n"/>
      <c r="C428" s="19" t="n"/>
      <c r="D428" s="19" t="n"/>
      <c r="E428" s="121"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3.5" customHeight="1" s="844">
      <c r="A429" s="19" t="n"/>
      <c r="B429" s="19" t="n"/>
      <c r="C429" s="19" t="n"/>
      <c r="D429" s="19" t="n"/>
      <c r="E429" s="121"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3.5" customHeight="1" s="844">
      <c r="A430" s="19" t="n"/>
      <c r="B430" s="19" t="n"/>
      <c r="C430" s="19" t="n"/>
      <c r="D430" s="19" t="n"/>
      <c r="E430" s="121"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3.5" customHeight="1" s="844">
      <c r="A431" s="19" t="n"/>
      <c r="B431" s="19" t="n"/>
      <c r="C431" s="19" t="n"/>
      <c r="D431" s="19" t="n"/>
      <c r="E431" s="121"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3.5" customHeight="1" s="844">
      <c r="A432" s="19" t="n"/>
      <c r="B432" s="19" t="n"/>
      <c r="C432" s="19" t="n"/>
      <c r="D432" s="19" t="n"/>
      <c r="E432" s="121"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3.5" customHeight="1" s="844">
      <c r="A433" s="19" t="n"/>
      <c r="B433" s="19" t="n"/>
      <c r="C433" s="19" t="n"/>
      <c r="D433" s="19" t="n"/>
      <c r="E433" s="121"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3.5" customHeight="1" s="844">
      <c r="A434" s="19" t="n"/>
      <c r="B434" s="19" t="n"/>
      <c r="C434" s="19" t="n"/>
      <c r="D434" s="19" t="n"/>
      <c r="E434" s="121"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3.5" customHeight="1" s="844">
      <c r="A435" s="19" t="n"/>
      <c r="B435" s="19" t="n"/>
      <c r="C435" s="19" t="n"/>
      <c r="D435" s="19" t="n"/>
      <c r="E435" s="121"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3.5" customHeight="1" s="844">
      <c r="A436" s="19" t="n"/>
      <c r="B436" s="19" t="n"/>
      <c r="C436" s="19" t="n"/>
      <c r="D436" s="19" t="n"/>
      <c r="E436" s="121"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3.5" customHeight="1" s="844">
      <c r="A437" s="19" t="n"/>
      <c r="B437" s="19" t="n"/>
      <c r="C437" s="19" t="n"/>
      <c r="D437" s="19" t="n"/>
      <c r="E437" s="121"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3.5" customHeight="1" s="844">
      <c r="A438" s="19" t="n"/>
      <c r="B438" s="19" t="n"/>
      <c r="C438" s="19" t="n"/>
      <c r="D438" s="19" t="n"/>
      <c r="E438" s="121"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3.5" customHeight="1" s="844">
      <c r="A439" s="19" t="n"/>
      <c r="B439" s="19" t="n"/>
      <c r="C439" s="19" t="n"/>
      <c r="D439" s="19" t="n"/>
      <c r="E439" s="121"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3.5" customHeight="1" s="844">
      <c r="A440" s="19" t="n"/>
      <c r="B440" s="19" t="n"/>
      <c r="C440" s="19" t="n"/>
      <c r="D440" s="19" t="n"/>
      <c r="E440" s="121"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3.5" customHeight="1" s="844">
      <c r="A441" s="19" t="n"/>
      <c r="B441" s="19" t="n"/>
      <c r="C441" s="19" t="n"/>
      <c r="D441" s="19" t="n"/>
      <c r="E441" s="121"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3.5" customHeight="1" s="844">
      <c r="A442" s="19" t="n"/>
      <c r="B442" s="19" t="n"/>
      <c r="C442" s="19" t="n"/>
      <c r="D442" s="19" t="n"/>
      <c r="E442" s="121"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3.5" customHeight="1" s="844">
      <c r="A443" s="19" t="n"/>
      <c r="B443" s="19" t="n"/>
      <c r="C443" s="19" t="n"/>
      <c r="D443" s="19" t="n"/>
      <c r="E443" s="121"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3.5" customHeight="1" s="844">
      <c r="A444" s="19" t="n"/>
      <c r="B444" s="19" t="n"/>
      <c r="C444" s="19" t="n"/>
      <c r="D444" s="19" t="n"/>
      <c r="E444" s="121"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3.5" customHeight="1" s="844">
      <c r="A445" s="19" t="n"/>
      <c r="B445" s="19" t="n"/>
      <c r="C445" s="19" t="n"/>
      <c r="D445" s="19" t="n"/>
      <c r="E445" s="121"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3.5" customHeight="1" s="844">
      <c r="A446" s="19" t="n"/>
      <c r="B446" s="19" t="n"/>
      <c r="C446" s="19" t="n"/>
      <c r="D446" s="19" t="n"/>
      <c r="E446" s="121"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3.5" customHeight="1" s="844">
      <c r="A447" s="19" t="n"/>
      <c r="B447" s="19" t="n"/>
      <c r="C447" s="19" t="n"/>
      <c r="D447" s="19" t="n"/>
      <c r="E447" s="121"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3.5" customHeight="1" s="844">
      <c r="A448" s="19" t="n"/>
      <c r="B448" s="19" t="n"/>
      <c r="C448" s="19" t="n"/>
      <c r="D448" s="19" t="n"/>
      <c r="E448" s="121"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3.5" customHeight="1" s="844">
      <c r="A449" s="19" t="n"/>
      <c r="B449" s="19" t="n"/>
      <c r="C449" s="19" t="n"/>
      <c r="D449" s="19" t="n"/>
      <c r="E449" s="121"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3.5" customHeight="1" s="844">
      <c r="A450" s="19" t="n"/>
      <c r="B450" s="19" t="n"/>
      <c r="C450" s="19" t="n"/>
      <c r="D450" s="19" t="n"/>
      <c r="E450" s="121"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3.5" customHeight="1" s="844">
      <c r="A451" s="19" t="n"/>
      <c r="B451" s="19" t="n"/>
      <c r="C451" s="19" t="n"/>
      <c r="D451" s="19" t="n"/>
      <c r="E451" s="121"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3.5" customHeight="1" s="844">
      <c r="A452" s="19" t="n"/>
      <c r="B452" s="19" t="n"/>
      <c r="C452" s="19" t="n"/>
      <c r="D452" s="19" t="n"/>
      <c r="E452" s="121"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3.5" customHeight="1" s="844">
      <c r="A453" s="19" t="n"/>
      <c r="B453" s="19" t="n"/>
      <c r="C453" s="19" t="n"/>
      <c r="D453" s="19" t="n"/>
      <c r="E453" s="121"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3.5" customHeight="1" s="844">
      <c r="A454" s="19" t="n"/>
      <c r="B454" s="19" t="n"/>
      <c r="C454" s="19" t="n"/>
      <c r="D454" s="19" t="n"/>
      <c r="E454" s="121"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3.5" customHeight="1" s="844">
      <c r="A455" s="19" t="n"/>
      <c r="B455" s="19" t="n"/>
      <c r="C455" s="19" t="n"/>
      <c r="D455" s="19" t="n"/>
      <c r="E455" s="121"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3.5" customHeight="1" s="844">
      <c r="A456" s="19" t="n"/>
      <c r="B456" s="19" t="n"/>
      <c r="C456" s="19" t="n"/>
      <c r="D456" s="19" t="n"/>
      <c r="E456" s="121"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3.5" customHeight="1" s="844">
      <c r="A457" s="19" t="n"/>
      <c r="B457" s="19" t="n"/>
      <c r="C457" s="19" t="n"/>
      <c r="D457" s="19" t="n"/>
      <c r="E457" s="121"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3.5" customHeight="1" s="844">
      <c r="A458" s="19" t="n"/>
      <c r="B458" s="19" t="n"/>
      <c r="C458" s="19" t="n"/>
      <c r="D458" s="19" t="n"/>
      <c r="E458" s="121"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3.5" customHeight="1" s="844">
      <c r="A459" s="19" t="n"/>
      <c r="B459" s="19" t="n"/>
      <c r="C459" s="19" t="n"/>
      <c r="D459" s="19" t="n"/>
      <c r="E459" s="121"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3.5" customHeight="1" s="844">
      <c r="A460" s="19" t="n"/>
      <c r="B460" s="19" t="n"/>
      <c r="C460" s="19" t="n"/>
      <c r="D460" s="19" t="n"/>
      <c r="E460" s="121"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3.5" customHeight="1" s="844">
      <c r="A461" s="19" t="n"/>
      <c r="B461" s="19" t="n"/>
      <c r="C461" s="19" t="n"/>
      <c r="D461" s="19" t="n"/>
      <c r="E461" s="121"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3.5" customHeight="1" s="844">
      <c r="A462" s="19" t="n"/>
      <c r="B462" s="19" t="n"/>
      <c r="C462" s="19" t="n"/>
      <c r="D462" s="19" t="n"/>
      <c r="E462" s="121"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3.5" customHeight="1" s="844">
      <c r="A463" s="19" t="n"/>
      <c r="B463" s="19" t="n"/>
      <c r="C463" s="19" t="n"/>
      <c r="D463" s="19" t="n"/>
      <c r="E463" s="121"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3.5" customHeight="1" s="844">
      <c r="A464" s="19" t="n"/>
      <c r="B464" s="19" t="n"/>
      <c r="C464" s="19" t="n"/>
      <c r="D464" s="19" t="n"/>
      <c r="E464" s="121"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3.5" customHeight="1" s="844">
      <c r="A465" s="19" t="n"/>
      <c r="B465" s="19" t="n"/>
      <c r="C465" s="19" t="n"/>
      <c r="D465" s="19" t="n"/>
      <c r="E465" s="121"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3.5" customHeight="1" s="844">
      <c r="A466" s="19" t="n"/>
      <c r="B466" s="19" t="n"/>
      <c r="C466" s="19" t="n"/>
      <c r="D466" s="19" t="n"/>
      <c r="E466" s="121"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3.5" customHeight="1" s="844">
      <c r="A467" s="19" t="n"/>
      <c r="B467" s="19" t="n"/>
      <c r="C467" s="19" t="n"/>
      <c r="D467" s="19" t="n"/>
      <c r="E467" s="121"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3.5" customHeight="1" s="844">
      <c r="A468" s="19" t="n"/>
      <c r="B468" s="19" t="n"/>
      <c r="C468" s="19" t="n"/>
      <c r="D468" s="19" t="n"/>
      <c r="E468" s="121"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3.5" customHeight="1" s="844">
      <c r="A469" s="19" t="n"/>
      <c r="B469" s="19" t="n"/>
      <c r="C469" s="19" t="n"/>
      <c r="D469" s="19" t="n"/>
      <c r="E469" s="121"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3.5" customHeight="1" s="844">
      <c r="A470" s="19" t="n"/>
      <c r="B470" s="19" t="n"/>
      <c r="C470" s="19" t="n"/>
      <c r="D470" s="19" t="n"/>
      <c r="E470" s="121"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3.5" customHeight="1" s="844">
      <c r="A471" s="19" t="n"/>
      <c r="B471" s="19" t="n"/>
      <c r="C471" s="19" t="n"/>
      <c r="D471" s="19" t="n"/>
      <c r="E471" s="121"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3.5" customHeight="1" s="844">
      <c r="A472" s="19" t="n"/>
      <c r="B472" s="19" t="n"/>
      <c r="C472" s="19" t="n"/>
      <c r="D472" s="19" t="n"/>
      <c r="E472" s="121"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3.5" customHeight="1" s="844">
      <c r="A473" s="19" t="n"/>
      <c r="B473" s="19" t="n"/>
      <c r="C473" s="19" t="n"/>
      <c r="D473" s="19" t="n"/>
      <c r="E473" s="121"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3.5" customHeight="1" s="844">
      <c r="A474" s="19" t="n"/>
      <c r="B474" s="19" t="n"/>
      <c r="C474" s="19" t="n"/>
      <c r="D474" s="19" t="n"/>
      <c r="E474" s="121"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3.5" customHeight="1" s="844">
      <c r="A475" s="19" t="n"/>
      <c r="B475" s="19" t="n"/>
      <c r="C475" s="19" t="n"/>
      <c r="D475" s="19" t="n"/>
      <c r="E475" s="121"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3.5" customHeight="1" s="844">
      <c r="A476" s="19" t="n"/>
      <c r="B476" s="19" t="n"/>
      <c r="C476" s="19" t="n"/>
      <c r="D476" s="19" t="n"/>
      <c r="E476" s="121"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3.5" customHeight="1" s="844">
      <c r="A477" s="19" t="n"/>
      <c r="B477" s="19" t="n"/>
      <c r="C477" s="19" t="n"/>
      <c r="D477" s="19" t="n"/>
      <c r="E477" s="121"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3.5" customHeight="1" s="844">
      <c r="A478" s="19" t="n"/>
      <c r="B478" s="19" t="n"/>
      <c r="C478" s="19" t="n"/>
      <c r="D478" s="19" t="n"/>
      <c r="E478" s="121"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3.5" customHeight="1" s="844">
      <c r="A479" s="19" t="n"/>
      <c r="B479" s="19" t="n"/>
      <c r="C479" s="19" t="n"/>
      <c r="D479" s="19" t="n"/>
      <c r="E479" s="121"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3.5" customHeight="1" s="844">
      <c r="A480" s="19" t="n"/>
      <c r="B480" s="19" t="n"/>
      <c r="C480" s="19" t="n"/>
      <c r="D480" s="19" t="n"/>
      <c r="E480" s="121"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3.5" customHeight="1" s="844">
      <c r="A481" s="19" t="n"/>
      <c r="B481" s="19" t="n"/>
      <c r="C481" s="19" t="n"/>
      <c r="D481" s="19" t="n"/>
      <c r="E481" s="121"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3.5" customHeight="1" s="844">
      <c r="A482" s="19" t="n"/>
      <c r="B482" s="19" t="n"/>
      <c r="C482" s="19" t="n"/>
      <c r="D482" s="19" t="n"/>
      <c r="E482" s="121"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3.5" customHeight="1" s="844">
      <c r="A483" s="19" t="n"/>
      <c r="B483" s="19" t="n"/>
      <c r="C483" s="19" t="n"/>
      <c r="D483" s="19" t="n"/>
      <c r="E483" s="121"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3.5" customHeight="1" s="844">
      <c r="A484" s="19" t="n"/>
      <c r="B484" s="19" t="n"/>
      <c r="C484" s="19" t="n"/>
      <c r="D484" s="19" t="n"/>
      <c r="E484" s="121"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3.5" customHeight="1" s="844">
      <c r="A485" s="19" t="n"/>
      <c r="B485" s="19" t="n"/>
      <c r="C485" s="19" t="n"/>
      <c r="D485" s="19" t="n"/>
      <c r="E485" s="121"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3.5" customHeight="1" s="844">
      <c r="A486" s="19" t="n"/>
      <c r="B486" s="19" t="n"/>
      <c r="C486" s="19" t="n"/>
      <c r="D486" s="19" t="n"/>
      <c r="E486" s="121"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3.5" customHeight="1" s="844">
      <c r="A487" s="19" t="n"/>
      <c r="B487" s="19" t="n"/>
      <c r="C487" s="19" t="n"/>
      <c r="D487" s="19" t="n"/>
      <c r="E487" s="121"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3.5" customHeight="1" s="844">
      <c r="A488" s="19" t="n"/>
      <c r="B488" s="19" t="n"/>
      <c r="C488" s="19" t="n"/>
      <c r="D488" s="19" t="n"/>
      <c r="E488" s="121"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3.5" customHeight="1" s="844">
      <c r="A489" s="19" t="n"/>
      <c r="B489" s="19" t="n"/>
      <c r="C489" s="19" t="n"/>
      <c r="D489" s="19" t="n"/>
      <c r="E489" s="121"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3.5" customHeight="1" s="844">
      <c r="A490" s="19" t="n"/>
      <c r="B490" s="19" t="n"/>
      <c r="C490" s="19" t="n"/>
      <c r="D490" s="19" t="n"/>
      <c r="E490" s="121"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3.5" customHeight="1" s="844">
      <c r="A491" s="19" t="n"/>
      <c r="B491" s="19" t="n"/>
      <c r="C491" s="19" t="n"/>
      <c r="D491" s="19" t="n"/>
      <c r="E491" s="121"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3.5" customHeight="1" s="844">
      <c r="A492" s="19" t="n"/>
      <c r="B492" s="19" t="n"/>
      <c r="C492" s="19" t="n"/>
      <c r="D492" s="19" t="n"/>
      <c r="E492" s="121"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3.5" customHeight="1" s="844">
      <c r="A493" s="19" t="n"/>
      <c r="B493" s="19" t="n"/>
      <c r="C493" s="19" t="n"/>
      <c r="D493" s="19" t="n"/>
      <c r="E493" s="121"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3.5" customHeight="1" s="844">
      <c r="A494" s="19" t="n"/>
      <c r="B494" s="19" t="n"/>
      <c r="C494" s="19" t="n"/>
      <c r="D494" s="19" t="n"/>
      <c r="E494" s="121"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3.5" customHeight="1" s="844">
      <c r="A495" s="19" t="n"/>
      <c r="B495" s="19" t="n"/>
      <c r="C495" s="19" t="n"/>
      <c r="D495" s="19" t="n"/>
      <c r="E495" s="121"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3.5" customHeight="1" s="844">
      <c r="A496" s="19" t="n"/>
      <c r="B496" s="19" t="n"/>
      <c r="C496" s="19" t="n"/>
      <c r="D496" s="19" t="n"/>
      <c r="E496" s="121"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3.5" customHeight="1" s="844">
      <c r="A497" s="19" t="n"/>
      <c r="B497" s="19" t="n"/>
      <c r="C497" s="19" t="n"/>
      <c r="D497" s="19" t="n"/>
      <c r="E497" s="121"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3.5" customHeight="1" s="844">
      <c r="A498" s="19" t="n"/>
      <c r="B498" s="19" t="n"/>
      <c r="C498" s="19" t="n"/>
      <c r="D498" s="19" t="n"/>
      <c r="E498" s="121"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3.5" customHeight="1" s="844">
      <c r="A499" s="19" t="n"/>
      <c r="B499" s="19" t="n"/>
      <c r="C499" s="19" t="n"/>
      <c r="D499" s="19" t="n"/>
      <c r="E499" s="121"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3.5" customHeight="1" s="844">
      <c r="A500" s="19" t="n"/>
      <c r="B500" s="19" t="n"/>
      <c r="C500" s="19" t="n"/>
      <c r="D500" s="19" t="n"/>
      <c r="E500" s="121"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3.5" customHeight="1" s="844">
      <c r="A501" s="19" t="n"/>
      <c r="B501" s="19" t="n"/>
      <c r="C501" s="19" t="n"/>
      <c r="D501" s="19" t="n"/>
      <c r="E501" s="121"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3.5" customHeight="1" s="844">
      <c r="A502" s="19" t="n"/>
      <c r="B502" s="19" t="n"/>
      <c r="C502" s="19" t="n"/>
      <c r="D502" s="19" t="n"/>
      <c r="E502" s="121"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3.5" customHeight="1" s="844">
      <c r="A503" s="19" t="n"/>
      <c r="B503" s="19" t="n"/>
      <c r="C503" s="19" t="n"/>
      <c r="D503" s="19" t="n"/>
      <c r="E503" s="121"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3.5" customHeight="1" s="844">
      <c r="A504" s="19" t="n"/>
      <c r="B504" s="19" t="n"/>
      <c r="C504" s="19" t="n"/>
      <c r="D504" s="19" t="n"/>
      <c r="E504" s="121"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3.5" customHeight="1" s="844">
      <c r="A505" s="19" t="n"/>
      <c r="B505" s="19" t="n"/>
      <c r="C505" s="19" t="n"/>
      <c r="D505" s="19" t="n"/>
      <c r="E505" s="121"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3.5" customHeight="1" s="844">
      <c r="A506" s="19" t="n"/>
      <c r="B506" s="19" t="n"/>
      <c r="C506" s="19" t="n"/>
      <c r="D506" s="19" t="n"/>
      <c r="E506" s="121"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3.5" customHeight="1" s="844">
      <c r="A507" s="19" t="n"/>
      <c r="B507" s="19" t="n"/>
      <c r="C507" s="19" t="n"/>
      <c r="D507" s="19" t="n"/>
      <c r="E507" s="121"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3.5" customHeight="1" s="844">
      <c r="A508" s="19" t="n"/>
      <c r="B508" s="19" t="n"/>
      <c r="C508" s="19" t="n"/>
      <c r="D508" s="19" t="n"/>
      <c r="E508" s="121"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3.5" customHeight="1" s="844">
      <c r="A509" s="19" t="n"/>
      <c r="B509" s="19" t="n"/>
      <c r="C509" s="19" t="n"/>
      <c r="D509" s="19" t="n"/>
      <c r="E509" s="121"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3.5" customHeight="1" s="844">
      <c r="A510" s="19" t="n"/>
      <c r="B510" s="19" t="n"/>
      <c r="C510" s="19" t="n"/>
      <c r="D510" s="19" t="n"/>
      <c r="E510" s="121"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3.5" customHeight="1" s="844">
      <c r="A511" s="19" t="n"/>
      <c r="B511" s="19" t="n"/>
      <c r="C511" s="19" t="n"/>
      <c r="D511" s="19" t="n"/>
      <c r="E511" s="121"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3.5" customHeight="1" s="844">
      <c r="A512" s="19" t="n"/>
      <c r="B512" s="19" t="n"/>
      <c r="C512" s="19" t="n"/>
      <c r="D512" s="19" t="n"/>
      <c r="E512" s="121"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3.5" customHeight="1" s="844">
      <c r="A513" s="19" t="n"/>
      <c r="B513" s="19" t="n"/>
      <c r="C513" s="19" t="n"/>
      <c r="D513" s="19" t="n"/>
      <c r="E513" s="121"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3.5" customHeight="1" s="844">
      <c r="A514" s="19" t="n"/>
      <c r="B514" s="19" t="n"/>
      <c r="C514" s="19" t="n"/>
      <c r="D514" s="19" t="n"/>
      <c r="E514" s="121"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3.5" customHeight="1" s="844">
      <c r="A515" s="19" t="n"/>
      <c r="B515" s="19" t="n"/>
      <c r="C515" s="19" t="n"/>
      <c r="D515" s="19" t="n"/>
      <c r="E515" s="121"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3.5" customHeight="1" s="844">
      <c r="A516" s="19" t="n"/>
      <c r="B516" s="19" t="n"/>
      <c r="C516" s="19" t="n"/>
      <c r="D516" s="19" t="n"/>
      <c r="E516" s="121"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3.5" customHeight="1" s="844">
      <c r="A517" s="19" t="n"/>
      <c r="B517" s="19" t="n"/>
      <c r="C517" s="19" t="n"/>
      <c r="D517" s="19" t="n"/>
      <c r="E517" s="121"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3.5" customHeight="1" s="844">
      <c r="A518" s="19" t="n"/>
      <c r="B518" s="19" t="n"/>
      <c r="C518" s="19" t="n"/>
      <c r="D518" s="19" t="n"/>
      <c r="E518" s="121"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3.5" customHeight="1" s="844">
      <c r="A519" s="19" t="n"/>
      <c r="B519" s="19" t="n"/>
      <c r="C519" s="19" t="n"/>
      <c r="D519" s="19" t="n"/>
      <c r="E519" s="121"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3.5" customHeight="1" s="844">
      <c r="A520" s="19" t="n"/>
      <c r="B520" s="19" t="n"/>
      <c r="C520" s="19" t="n"/>
      <c r="D520" s="19" t="n"/>
      <c r="E520" s="121"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3.5" customHeight="1" s="844">
      <c r="A521" s="19" t="n"/>
      <c r="B521" s="19" t="n"/>
      <c r="C521" s="19" t="n"/>
      <c r="D521" s="19" t="n"/>
      <c r="E521" s="121"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3.5" customHeight="1" s="844">
      <c r="A522" s="19" t="n"/>
      <c r="B522" s="19" t="n"/>
      <c r="C522" s="19" t="n"/>
      <c r="D522" s="19" t="n"/>
      <c r="E522" s="121"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3.5" customHeight="1" s="844">
      <c r="A523" s="19" t="n"/>
      <c r="B523" s="19" t="n"/>
      <c r="C523" s="19" t="n"/>
      <c r="D523" s="19" t="n"/>
      <c r="E523" s="121"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3.5" customHeight="1" s="844">
      <c r="A524" s="19" t="n"/>
      <c r="B524" s="19" t="n"/>
      <c r="C524" s="19" t="n"/>
      <c r="D524" s="19" t="n"/>
      <c r="E524" s="121"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3.5" customHeight="1" s="844">
      <c r="A525" s="19" t="n"/>
      <c r="B525" s="19" t="n"/>
      <c r="C525" s="19" t="n"/>
      <c r="D525" s="19" t="n"/>
      <c r="E525" s="121"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3.5" customHeight="1" s="844">
      <c r="A526" s="19" t="n"/>
      <c r="B526" s="19" t="n"/>
      <c r="C526" s="19" t="n"/>
      <c r="D526" s="19" t="n"/>
      <c r="E526" s="121"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3.5" customHeight="1" s="844">
      <c r="A527" s="19" t="n"/>
      <c r="B527" s="19" t="n"/>
      <c r="C527" s="19" t="n"/>
      <c r="D527" s="19" t="n"/>
      <c r="E527" s="121"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3.5" customHeight="1" s="844">
      <c r="A528" s="19" t="n"/>
      <c r="B528" s="19" t="n"/>
      <c r="C528" s="19" t="n"/>
      <c r="D528" s="19" t="n"/>
      <c r="E528" s="121"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3.5" customHeight="1" s="844">
      <c r="A529" s="19" t="n"/>
      <c r="B529" s="19" t="n"/>
      <c r="C529" s="19" t="n"/>
      <c r="D529" s="19" t="n"/>
      <c r="E529" s="121"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3.5" customHeight="1" s="844">
      <c r="A530" s="19" t="n"/>
      <c r="B530" s="19" t="n"/>
      <c r="C530" s="19" t="n"/>
      <c r="D530" s="19" t="n"/>
      <c r="E530" s="121"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3.5" customHeight="1" s="844">
      <c r="A531" s="19" t="n"/>
      <c r="B531" s="19" t="n"/>
      <c r="C531" s="19" t="n"/>
      <c r="D531" s="19" t="n"/>
      <c r="E531" s="121"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3.5" customHeight="1" s="844">
      <c r="A532" s="19" t="n"/>
      <c r="B532" s="19" t="n"/>
      <c r="C532" s="19" t="n"/>
      <c r="D532" s="19" t="n"/>
      <c r="E532" s="121"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3.5" customHeight="1" s="844">
      <c r="A533" s="19" t="n"/>
      <c r="B533" s="19" t="n"/>
      <c r="C533" s="19" t="n"/>
      <c r="D533" s="19" t="n"/>
      <c r="E533" s="121"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3.5" customHeight="1" s="844">
      <c r="A534" s="19" t="n"/>
      <c r="B534" s="19" t="n"/>
      <c r="C534" s="19" t="n"/>
      <c r="D534" s="19" t="n"/>
      <c r="E534" s="121"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3.5" customHeight="1" s="844">
      <c r="A535" s="19" t="n"/>
      <c r="B535" s="19" t="n"/>
      <c r="C535" s="19" t="n"/>
      <c r="D535" s="19" t="n"/>
      <c r="E535" s="121"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3.5" customHeight="1" s="844">
      <c r="A536" s="19" t="n"/>
      <c r="B536" s="19" t="n"/>
      <c r="C536" s="19" t="n"/>
      <c r="D536" s="19" t="n"/>
      <c r="E536" s="121"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3.5" customHeight="1" s="844">
      <c r="A537" s="19" t="n"/>
      <c r="B537" s="19" t="n"/>
      <c r="C537" s="19" t="n"/>
      <c r="D537" s="19" t="n"/>
      <c r="E537" s="121"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3.5" customHeight="1" s="844">
      <c r="A538" s="19" t="n"/>
      <c r="B538" s="19" t="n"/>
      <c r="C538" s="19" t="n"/>
      <c r="D538" s="19" t="n"/>
      <c r="E538" s="121"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3.5" customHeight="1" s="844">
      <c r="A539" s="19" t="n"/>
      <c r="B539" s="19" t="n"/>
      <c r="C539" s="19" t="n"/>
      <c r="D539" s="19" t="n"/>
      <c r="E539" s="121"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3.5" customHeight="1" s="844">
      <c r="A540" s="19" t="n"/>
      <c r="B540" s="19" t="n"/>
      <c r="C540" s="19" t="n"/>
      <c r="D540" s="19" t="n"/>
      <c r="E540" s="121"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3.5" customHeight="1" s="844">
      <c r="A541" s="19" t="n"/>
      <c r="B541" s="19" t="n"/>
      <c r="C541" s="19" t="n"/>
      <c r="D541" s="19" t="n"/>
      <c r="E541" s="121"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3.5" customHeight="1" s="844">
      <c r="A542" s="19" t="n"/>
      <c r="B542" s="19" t="n"/>
      <c r="C542" s="19" t="n"/>
      <c r="D542" s="19" t="n"/>
      <c r="E542" s="121"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3.5" customHeight="1" s="844">
      <c r="A543" s="19" t="n"/>
      <c r="B543" s="19" t="n"/>
      <c r="C543" s="19" t="n"/>
      <c r="D543" s="19" t="n"/>
      <c r="E543" s="121"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3.5" customHeight="1" s="844">
      <c r="A544" s="19" t="n"/>
      <c r="B544" s="19" t="n"/>
      <c r="C544" s="19" t="n"/>
      <c r="D544" s="19" t="n"/>
      <c r="E544" s="121"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3.5" customHeight="1" s="844">
      <c r="A545" s="19" t="n"/>
      <c r="B545" s="19" t="n"/>
      <c r="C545" s="19" t="n"/>
      <c r="D545" s="19" t="n"/>
      <c r="E545" s="121"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3.5" customHeight="1" s="844">
      <c r="A546" s="19" t="n"/>
      <c r="B546" s="19" t="n"/>
      <c r="C546" s="19" t="n"/>
      <c r="D546" s="19" t="n"/>
      <c r="E546" s="121"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3.5" customHeight="1" s="844">
      <c r="A547" s="19" t="n"/>
      <c r="B547" s="19" t="n"/>
      <c r="C547" s="19" t="n"/>
      <c r="D547" s="19" t="n"/>
      <c r="E547" s="121"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3.5" customHeight="1" s="844">
      <c r="A548" s="19" t="n"/>
      <c r="B548" s="19" t="n"/>
      <c r="C548" s="19" t="n"/>
      <c r="D548" s="19" t="n"/>
      <c r="E548" s="121"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3.5" customHeight="1" s="844">
      <c r="A549" s="19" t="n"/>
      <c r="B549" s="19" t="n"/>
      <c r="C549" s="19" t="n"/>
      <c r="D549" s="19" t="n"/>
      <c r="E549" s="121"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3.5" customHeight="1" s="844">
      <c r="A550" s="19" t="n"/>
      <c r="B550" s="19" t="n"/>
      <c r="C550" s="19" t="n"/>
      <c r="D550" s="19" t="n"/>
      <c r="E550" s="121"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3.5" customHeight="1" s="844">
      <c r="A551" s="19" t="n"/>
      <c r="B551" s="19" t="n"/>
      <c r="C551" s="19" t="n"/>
      <c r="D551" s="19" t="n"/>
      <c r="E551" s="121"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3.5" customHeight="1" s="844">
      <c r="A552" s="19" t="n"/>
      <c r="B552" s="19" t="n"/>
      <c r="C552" s="19" t="n"/>
      <c r="D552" s="19" t="n"/>
      <c r="E552" s="121"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3.5" customHeight="1" s="844">
      <c r="A553" s="19" t="n"/>
      <c r="B553" s="19" t="n"/>
      <c r="C553" s="19" t="n"/>
      <c r="D553" s="19" t="n"/>
      <c r="E553" s="121"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3.5" customHeight="1" s="844">
      <c r="A554" s="19" t="n"/>
      <c r="B554" s="19" t="n"/>
      <c r="C554" s="19" t="n"/>
      <c r="D554" s="19" t="n"/>
      <c r="E554" s="121"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3.5" customHeight="1" s="844">
      <c r="A555" s="19" t="n"/>
      <c r="B555" s="19" t="n"/>
      <c r="C555" s="19" t="n"/>
      <c r="D555" s="19" t="n"/>
      <c r="E555" s="121"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3.5" customHeight="1" s="844">
      <c r="A556" s="19" t="n"/>
      <c r="B556" s="19" t="n"/>
      <c r="C556" s="19" t="n"/>
      <c r="D556" s="19" t="n"/>
      <c r="E556" s="121"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3.5" customHeight="1" s="844">
      <c r="A557" s="19" t="n"/>
      <c r="B557" s="19" t="n"/>
      <c r="C557" s="19" t="n"/>
      <c r="D557" s="19" t="n"/>
      <c r="E557" s="121"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3.5" customHeight="1" s="844">
      <c r="A558" s="19" t="n"/>
      <c r="B558" s="19" t="n"/>
      <c r="C558" s="19" t="n"/>
      <c r="D558" s="19" t="n"/>
      <c r="E558" s="121"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3.5" customHeight="1" s="844">
      <c r="A559" s="19" t="n"/>
      <c r="B559" s="19" t="n"/>
      <c r="C559" s="19" t="n"/>
      <c r="D559" s="19" t="n"/>
      <c r="E559" s="121"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3.5" customHeight="1" s="844">
      <c r="A560" s="19" t="n"/>
      <c r="B560" s="19" t="n"/>
      <c r="C560" s="19" t="n"/>
      <c r="D560" s="19" t="n"/>
      <c r="E560" s="121"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3.5" customHeight="1" s="844">
      <c r="A561" s="19" t="n"/>
      <c r="B561" s="19" t="n"/>
      <c r="C561" s="19" t="n"/>
      <c r="D561" s="19" t="n"/>
      <c r="E561" s="121"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3.5" customHeight="1" s="844">
      <c r="A562" s="19" t="n"/>
      <c r="B562" s="19" t="n"/>
      <c r="C562" s="19" t="n"/>
      <c r="D562" s="19" t="n"/>
      <c r="E562" s="121"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3.5" customHeight="1" s="844">
      <c r="A563" s="19" t="n"/>
      <c r="B563" s="19" t="n"/>
      <c r="C563" s="19" t="n"/>
      <c r="D563" s="19" t="n"/>
      <c r="E563" s="121"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3.5" customHeight="1" s="844">
      <c r="A564" s="19" t="n"/>
      <c r="B564" s="19" t="n"/>
      <c r="C564" s="19" t="n"/>
      <c r="D564" s="19" t="n"/>
      <c r="E564" s="121"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3.5" customHeight="1" s="844">
      <c r="A565" s="19" t="n"/>
      <c r="B565" s="19" t="n"/>
      <c r="C565" s="19" t="n"/>
      <c r="D565" s="19" t="n"/>
      <c r="E565" s="121"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3.5" customHeight="1" s="844">
      <c r="A566" s="19" t="n"/>
      <c r="B566" s="19" t="n"/>
      <c r="C566" s="19" t="n"/>
      <c r="D566" s="19" t="n"/>
      <c r="E566" s="121"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3.5" customHeight="1" s="844">
      <c r="A567" s="19" t="n"/>
      <c r="B567" s="19" t="n"/>
      <c r="C567" s="19" t="n"/>
      <c r="D567" s="19" t="n"/>
      <c r="E567" s="121"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3.5" customHeight="1" s="844">
      <c r="A568" s="19" t="n"/>
      <c r="B568" s="19" t="n"/>
      <c r="C568" s="19" t="n"/>
      <c r="D568" s="19" t="n"/>
      <c r="E568" s="121"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3.5" customHeight="1" s="844">
      <c r="A569" s="19" t="n"/>
      <c r="B569" s="19" t="n"/>
      <c r="C569" s="19" t="n"/>
      <c r="D569" s="19" t="n"/>
      <c r="E569" s="121"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3.5" customHeight="1" s="844">
      <c r="A570" s="19" t="n"/>
      <c r="B570" s="19" t="n"/>
      <c r="C570" s="19" t="n"/>
      <c r="D570" s="19" t="n"/>
      <c r="E570" s="121"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3.5" customHeight="1" s="844">
      <c r="A571" s="19" t="n"/>
      <c r="B571" s="19" t="n"/>
      <c r="C571" s="19" t="n"/>
      <c r="D571" s="19" t="n"/>
      <c r="E571" s="121"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3.5" customHeight="1" s="844">
      <c r="A572" s="19" t="n"/>
      <c r="B572" s="19" t="n"/>
      <c r="C572" s="19" t="n"/>
      <c r="D572" s="19" t="n"/>
      <c r="E572" s="121"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3.5" customHeight="1" s="844">
      <c r="A573" s="19" t="n"/>
      <c r="B573" s="19" t="n"/>
      <c r="C573" s="19" t="n"/>
      <c r="D573" s="19" t="n"/>
      <c r="E573" s="121"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3.5" customHeight="1" s="844">
      <c r="A574" s="19" t="n"/>
      <c r="B574" s="19" t="n"/>
      <c r="C574" s="19" t="n"/>
      <c r="D574" s="19" t="n"/>
      <c r="E574" s="121"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3.5" customHeight="1" s="844">
      <c r="A575" s="19" t="n"/>
      <c r="B575" s="19" t="n"/>
      <c r="C575" s="19" t="n"/>
      <c r="D575" s="19" t="n"/>
      <c r="E575" s="121"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3.5" customHeight="1" s="844">
      <c r="A576" s="19" t="n"/>
      <c r="B576" s="19" t="n"/>
      <c r="C576" s="19" t="n"/>
      <c r="D576" s="19" t="n"/>
      <c r="E576" s="121"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3.5" customHeight="1" s="844">
      <c r="A577" s="19" t="n"/>
      <c r="B577" s="19" t="n"/>
      <c r="C577" s="19" t="n"/>
      <c r="D577" s="19" t="n"/>
      <c r="E577" s="121"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3.5" customHeight="1" s="844">
      <c r="A578" s="19" t="n"/>
      <c r="B578" s="19" t="n"/>
      <c r="C578" s="19" t="n"/>
      <c r="D578" s="19" t="n"/>
      <c r="E578" s="121"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3.5" customHeight="1" s="844">
      <c r="A579" s="19" t="n"/>
      <c r="B579" s="19" t="n"/>
      <c r="C579" s="19" t="n"/>
      <c r="D579" s="19" t="n"/>
      <c r="E579" s="121"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3.5" customHeight="1" s="844">
      <c r="A580" s="19" t="n"/>
      <c r="B580" s="19" t="n"/>
      <c r="C580" s="19" t="n"/>
      <c r="D580" s="19" t="n"/>
      <c r="E580" s="121"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3.5" customHeight="1" s="844">
      <c r="A581" s="19" t="n"/>
      <c r="B581" s="19" t="n"/>
      <c r="C581" s="19" t="n"/>
      <c r="D581" s="19" t="n"/>
      <c r="E581" s="121"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3.5" customHeight="1" s="844">
      <c r="A582" s="19" t="n"/>
      <c r="B582" s="19" t="n"/>
      <c r="C582" s="19" t="n"/>
      <c r="D582" s="19" t="n"/>
      <c r="E582" s="121"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3.5" customHeight="1" s="844">
      <c r="A583" s="19" t="n"/>
      <c r="B583" s="19" t="n"/>
      <c r="C583" s="19" t="n"/>
      <c r="D583" s="19" t="n"/>
      <c r="E583" s="121"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3.5" customHeight="1" s="844">
      <c r="A584" s="19" t="n"/>
      <c r="B584" s="19" t="n"/>
      <c r="C584" s="19" t="n"/>
      <c r="D584" s="19" t="n"/>
      <c r="E584" s="121"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3.5" customHeight="1" s="844">
      <c r="A585" s="19" t="n"/>
      <c r="B585" s="19" t="n"/>
      <c r="C585" s="19" t="n"/>
      <c r="D585" s="19" t="n"/>
      <c r="E585" s="121"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3.5" customHeight="1" s="844">
      <c r="A586" s="19" t="n"/>
      <c r="B586" s="19" t="n"/>
      <c r="C586" s="19" t="n"/>
      <c r="D586" s="19" t="n"/>
      <c r="E586" s="121"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3.5" customHeight="1" s="844">
      <c r="A587" s="19" t="n"/>
      <c r="B587" s="19" t="n"/>
      <c r="C587" s="19" t="n"/>
      <c r="D587" s="19" t="n"/>
      <c r="E587" s="121"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3.5" customHeight="1" s="844">
      <c r="A588" s="19" t="n"/>
      <c r="B588" s="19" t="n"/>
      <c r="C588" s="19" t="n"/>
      <c r="D588" s="19" t="n"/>
      <c r="E588" s="121"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3.5" customHeight="1" s="844">
      <c r="A589" s="19" t="n"/>
      <c r="B589" s="19" t="n"/>
      <c r="C589" s="19" t="n"/>
      <c r="D589" s="19" t="n"/>
      <c r="E589" s="121"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3.5" customHeight="1" s="844">
      <c r="A590" s="19" t="n"/>
      <c r="B590" s="19" t="n"/>
      <c r="C590" s="19" t="n"/>
      <c r="D590" s="19" t="n"/>
      <c r="E590" s="121"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3.5" customHeight="1" s="844">
      <c r="A591" s="19" t="n"/>
      <c r="B591" s="19" t="n"/>
      <c r="C591" s="19" t="n"/>
      <c r="D591" s="19" t="n"/>
      <c r="E591" s="121"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3.5" customHeight="1" s="844">
      <c r="A592" s="19" t="n"/>
      <c r="B592" s="19" t="n"/>
      <c r="C592" s="19" t="n"/>
      <c r="D592" s="19" t="n"/>
      <c r="E592" s="121"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3.5" customHeight="1" s="844">
      <c r="A593" s="19" t="n"/>
      <c r="B593" s="19" t="n"/>
      <c r="C593" s="19" t="n"/>
      <c r="D593" s="19" t="n"/>
      <c r="E593" s="121"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3.5" customHeight="1" s="844">
      <c r="A594" s="19" t="n"/>
      <c r="B594" s="19" t="n"/>
      <c r="C594" s="19" t="n"/>
      <c r="D594" s="19" t="n"/>
      <c r="E594" s="121"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3.5" customHeight="1" s="844">
      <c r="A595" s="19" t="n"/>
      <c r="B595" s="19" t="n"/>
      <c r="C595" s="19" t="n"/>
      <c r="D595" s="19" t="n"/>
      <c r="E595" s="121"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3.5" customHeight="1" s="844">
      <c r="A596" s="19" t="n"/>
      <c r="B596" s="19" t="n"/>
      <c r="C596" s="19" t="n"/>
      <c r="D596" s="19" t="n"/>
      <c r="E596" s="121"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3.5" customHeight="1" s="844">
      <c r="A597" s="19" t="n"/>
      <c r="B597" s="19" t="n"/>
      <c r="C597" s="19" t="n"/>
      <c r="D597" s="19" t="n"/>
      <c r="E597" s="121"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3.5" customHeight="1" s="844">
      <c r="A598" s="19" t="n"/>
      <c r="B598" s="19" t="n"/>
      <c r="C598" s="19" t="n"/>
      <c r="D598" s="19" t="n"/>
      <c r="E598" s="121"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3.5" customHeight="1" s="844">
      <c r="A599" s="19" t="n"/>
      <c r="B599" s="19" t="n"/>
      <c r="C599" s="19" t="n"/>
      <c r="D599" s="19" t="n"/>
      <c r="E599" s="121"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3.5" customHeight="1" s="844">
      <c r="A600" s="19" t="n"/>
      <c r="B600" s="19" t="n"/>
      <c r="C600" s="19" t="n"/>
      <c r="D600" s="19" t="n"/>
      <c r="E600" s="121"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3.5" customHeight="1" s="844">
      <c r="A601" s="19" t="n"/>
      <c r="B601" s="19" t="n"/>
      <c r="C601" s="19" t="n"/>
      <c r="D601" s="19" t="n"/>
      <c r="E601" s="121"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3.5" customHeight="1" s="844">
      <c r="A602" s="19" t="n"/>
      <c r="B602" s="19" t="n"/>
      <c r="C602" s="19" t="n"/>
      <c r="D602" s="19" t="n"/>
      <c r="E602" s="121"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3.5" customHeight="1" s="844">
      <c r="A603" s="19" t="n"/>
      <c r="B603" s="19" t="n"/>
      <c r="C603" s="19" t="n"/>
      <c r="D603" s="19" t="n"/>
      <c r="E603" s="121"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3.5" customHeight="1" s="844">
      <c r="A604" s="19" t="n"/>
      <c r="B604" s="19" t="n"/>
      <c r="C604" s="19" t="n"/>
      <c r="D604" s="19" t="n"/>
      <c r="E604" s="121"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3.5" customHeight="1" s="844">
      <c r="A605" s="19" t="n"/>
      <c r="B605" s="19" t="n"/>
      <c r="C605" s="19" t="n"/>
      <c r="D605" s="19" t="n"/>
      <c r="E605" s="121"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3.5" customHeight="1" s="844">
      <c r="A606" s="19" t="n"/>
      <c r="B606" s="19" t="n"/>
      <c r="C606" s="19" t="n"/>
      <c r="D606" s="19" t="n"/>
      <c r="E606" s="121"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3.5" customHeight="1" s="844">
      <c r="A607" s="19" t="n"/>
      <c r="B607" s="19" t="n"/>
      <c r="C607" s="19" t="n"/>
      <c r="D607" s="19" t="n"/>
      <c r="E607" s="121"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3.5" customHeight="1" s="844">
      <c r="A608" s="19" t="n"/>
      <c r="B608" s="19" t="n"/>
      <c r="C608" s="19" t="n"/>
      <c r="D608" s="19" t="n"/>
      <c r="E608" s="121"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3.5" customHeight="1" s="844">
      <c r="A609" s="19" t="n"/>
      <c r="B609" s="19" t="n"/>
      <c r="C609" s="19" t="n"/>
      <c r="D609" s="19" t="n"/>
      <c r="E609" s="121"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3.5" customHeight="1" s="844">
      <c r="A610" s="19" t="n"/>
      <c r="B610" s="19" t="n"/>
      <c r="C610" s="19" t="n"/>
      <c r="D610" s="19" t="n"/>
      <c r="E610" s="121"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3.5" customHeight="1" s="844">
      <c r="A611" s="19" t="n"/>
      <c r="B611" s="19" t="n"/>
      <c r="C611" s="19" t="n"/>
      <c r="D611" s="19" t="n"/>
      <c r="E611" s="121"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3.5" customHeight="1" s="844">
      <c r="A612" s="19" t="n"/>
      <c r="B612" s="19" t="n"/>
      <c r="C612" s="19" t="n"/>
      <c r="D612" s="19" t="n"/>
      <c r="E612" s="121"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3.5" customHeight="1" s="844">
      <c r="A613" s="19" t="n"/>
      <c r="B613" s="19" t="n"/>
      <c r="C613" s="19" t="n"/>
      <c r="D613" s="19" t="n"/>
      <c r="E613" s="121"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3.5" customHeight="1" s="844">
      <c r="A614" s="19" t="n"/>
      <c r="B614" s="19" t="n"/>
      <c r="C614" s="19" t="n"/>
      <c r="D614" s="19" t="n"/>
      <c r="E614" s="121"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3.5" customHeight="1" s="844">
      <c r="A615" s="19" t="n"/>
      <c r="B615" s="19" t="n"/>
      <c r="C615" s="19" t="n"/>
      <c r="D615" s="19" t="n"/>
      <c r="E615" s="121"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3.5" customHeight="1" s="844">
      <c r="A616" s="19" t="n"/>
      <c r="B616" s="19" t="n"/>
      <c r="C616" s="19" t="n"/>
      <c r="D616" s="19" t="n"/>
      <c r="E616" s="121"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3.5" customHeight="1" s="844">
      <c r="A617" s="19" t="n"/>
      <c r="B617" s="19" t="n"/>
      <c r="C617" s="19" t="n"/>
      <c r="D617" s="19" t="n"/>
      <c r="E617" s="121"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3.5" customHeight="1" s="844">
      <c r="A618" s="19" t="n"/>
      <c r="B618" s="19" t="n"/>
      <c r="C618" s="19" t="n"/>
      <c r="D618" s="19" t="n"/>
      <c r="E618" s="121"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3.5" customHeight="1" s="844">
      <c r="A619" s="19" t="n"/>
      <c r="B619" s="19" t="n"/>
      <c r="C619" s="19" t="n"/>
      <c r="D619" s="19" t="n"/>
      <c r="E619" s="121"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3.5" customHeight="1" s="844">
      <c r="A620" s="19" t="n"/>
      <c r="B620" s="19" t="n"/>
      <c r="C620" s="19" t="n"/>
      <c r="D620" s="19" t="n"/>
      <c r="E620" s="121"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3.5" customHeight="1" s="844">
      <c r="A621" s="19" t="n"/>
      <c r="B621" s="19" t="n"/>
      <c r="C621" s="19" t="n"/>
      <c r="D621" s="19" t="n"/>
      <c r="E621" s="121"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3.5" customHeight="1" s="844">
      <c r="A622" s="19" t="n"/>
      <c r="B622" s="19" t="n"/>
      <c r="C622" s="19" t="n"/>
      <c r="D622" s="19" t="n"/>
      <c r="E622" s="121"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3.5" customHeight="1" s="844">
      <c r="A623" s="19" t="n"/>
      <c r="B623" s="19" t="n"/>
      <c r="C623" s="19" t="n"/>
      <c r="D623" s="19" t="n"/>
      <c r="E623" s="121"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3.5" customHeight="1" s="844">
      <c r="A624" s="19" t="n"/>
      <c r="B624" s="19" t="n"/>
      <c r="C624" s="19" t="n"/>
      <c r="D624" s="19" t="n"/>
      <c r="E624" s="121"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3.5" customHeight="1" s="844">
      <c r="A625" s="19" t="n"/>
      <c r="B625" s="19" t="n"/>
      <c r="C625" s="19" t="n"/>
      <c r="D625" s="19" t="n"/>
      <c r="E625" s="121"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3.5" customHeight="1" s="844">
      <c r="A626" s="19" t="n"/>
      <c r="B626" s="19" t="n"/>
      <c r="C626" s="19" t="n"/>
      <c r="D626" s="19" t="n"/>
      <c r="E626" s="121"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3.5" customHeight="1" s="844">
      <c r="A627" s="19" t="n"/>
      <c r="B627" s="19" t="n"/>
      <c r="C627" s="19" t="n"/>
      <c r="D627" s="19" t="n"/>
      <c r="E627" s="121"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3.5" customHeight="1" s="844">
      <c r="A628" s="19" t="n"/>
      <c r="B628" s="19" t="n"/>
      <c r="C628" s="19" t="n"/>
      <c r="D628" s="19" t="n"/>
      <c r="E628" s="121"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3.5" customHeight="1" s="844">
      <c r="A629" s="19" t="n"/>
      <c r="B629" s="19" t="n"/>
      <c r="C629" s="19" t="n"/>
      <c r="D629" s="19" t="n"/>
      <c r="E629" s="121"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3.5" customHeight="1" s="844">
      <c r="A630" s="19" t="n"/>
      <c r="B630" s="19" t="n"/>
      <c r="C630" s="19" t="n"/>
      <c r="D630" s="19" t="n"/>
      <c r="E630" s="121"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3.5" customHeight="1" s="844">
      <c r="A631" s="19" t="n"/>
      <c r="B631" s="19" t="n"/>
      <c r="C631" s="19" t="n"/>
      <c r="D631" s="19" t="n"/>
      <c r="E631" s="121"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3.5" customHeight="1" s="844">
      <c r="A632" s="19" t="n"/>
      <c r="B632" s="19" t="n"/>
      <c r="C632" s="19" t="n"/>
      <c r="D632" s="19" t="n"/>
      <c r="E632" s="121"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3.5" customHeight="1" s="844">
      <c r="A633" s="19" t="n"/>
      <c r="B633" s="19" t="n"/>
      <c r="C633" s="19" t="n"/>
      <c r="D633" s="19" t="n"/>
      <c r="E633" s="121"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3.5" customHeight="1" s="844">
      <c r="A634" s="19" t="n"/>
      <c r="B634" s="19" t="n"/>
      <c r="C634" s="19" t="n"/>
      <c r="D634" s="19" t="n"/>
      <c r="E634" s="121"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3.5" customHeight="1" s="844">
      <c r="A635" s="19" t="n"/>
      <c r="B635" s="19" t="n"/>
      <c r="C635" s="19" t="n"/>
      <c r="D635" s="19" t="n"/>
      <c r="E635" s="121"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3.5" customHeight="1" s="844">
      <c r="A636" s="19" t="n"/>
      <c r="B636" s="19" t="n"/>
      <c r="C636" s="19" t="n"/>
      <c r="D636" s="19" t="n"/>
      <c r="E636" s="121"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3.5" customHeight="1" s="844">
      <c r="A637" s="19" t="n"/>
      <c r="B637" s="19" t="n"/>
      <c r="C637" s="19" t="n"/>
      <c r="D637" s="19" t="n"/>
      <c r="E637" s="121"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3.5" customHeight="1" s="844">
      <c r="A638" s="19" t="n"/>
      <c r="B638" s="19" t="n"/>
      <c r="C638" s="19" t="n"/>
      <c r="D638" s="19" t="n"/>
      <c r="E638" s="121"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3.5" customHeight="1" s="844">
      <c r="A639" s="19" t="n"/>
      <c r="B639" s="19" t="n"/>
      <c r="C639" s="19" t="n"/>
      <c r="D639" s="19" t="n"/>
      <c r="E639" s="121"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3.5" customHeight="1" s="844">
      <c r="A640" s="19" t="n"/>
      <c r="B640" s="19" t="n"/>
      <c r="C640" s="19" t="n"/>
      <c r="D640" s="19" t="n"/>
      <c r="E640" s="121"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3.5" customHeight="1" s="844">
      <c r="A641" s="19" t="n"/>
      <c r="B641" s="19" t="n"/>
      <c r="C641" s="19" t="n"/>
      <c r="D641" s="19" t="n"/>
      <c r="E641" s="121"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3.5" customHeight="1" s="844">
      <c r="A642" s="19" t="n"/>
      <c r="B642" s="19" t="n"/>
      <c r="C642" s="19" t="n"/>
      <c r="D642" s="19" t="n"/>
      <c r="E642" s="121"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3.5" customHeight="1" s="844">
      <c r="A643" s="19" t="n"/>
      <c r="B643" s="19" t="n"/>
      <c r="C643" s="19" t="n"/>
      <c r="D643" s="19" t="n"/>
      <c r="E643" s="121"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3.5" customHeight="1" s="844">
      <c r="A644" s="19" t="n"/>
      <c r="B644" s="19" t="n"/>
      <c r="C644" s="19" t="n"/>
      <c r="D644" s="19" t="n"/>
      <c r="E644" s="121"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3.5" customHeight="1" s="844">
      <c r="A645" s="19" t="n"/>
      <c r="B645" s="19" t="n"/>
      <c r="C645" s="19" t="n"/>
      <c r="D645" s="19" t="n"/>
      <c r="E645" s="121"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3.5" customHeight="1" s="844">
      <c r="A646" s="19" t="n"/>
      <c r="B646" s="19" t="n"/>
      <c r="C646" s="19" t="n"/>
      <c r="D646" s="19" t="n"/>
      <c r="E646" s="121"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3.5" customHeight="1" s="844">
      <c r="A647" s="19" t="n"/>
      <c r="B647" s="19" t="n"/>
      <c r="C647" s="19" t="n"/>
      <c r="D647" s="19" t="n"/>
      <c r="E647" s="121"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3.5" customHeight="1" s="844">
      <c r="A648" s="19" t="n"/>
      <c r="B648" s="19" t="n"/>
      <c r="C648" s="19" t="n"/>
      <c r="D648" s="19" t="n"/>
      <c r="E648" s="121"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3.5" customHeight="1" s="844">
      <c r="A649" s="19" t="n"/>
      <c r="B649" s="19" t="n"/>
      <c r="C649" s="19" t="n"/>
      <c r="D649" s="19" t="n"/>
      <c r="E649" s="121"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3.5" customHeight="1" s="844">
      <c r="A650" s="19" t="n"/>
      <c r="B650" s="19" t="n"/>
      <c r="C650" s="19" t="n"/>
      <c r="D650" s="19" t="n"/>
      <c r="E650" s="121"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3.5" customHeight="1" s="844">
      <c r="A651" s="19" t="n"/>
      <c r="B651" s="19" t="n"/>
      <c r="C651" s="19" t="n"/>
      <c r="D651" s="19" t="n"/>
      <c r="E651" s="121"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3.5" customHeight="1" s="844">
      <c r="A652" s="19" t="n"/>
      <c r="B652" s="19" t="n"/>
      <c r="C652" s="19" t="n"/>
      <c r="D652" s="19" t="n"/>
      <c r="E652" s="121"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3.5" customHeight="1" s="844">
      <c r="A653" s="19" t="n"/>
      <c r="B653" s="19" t="n"/>
      <c r="C653" s="19" t="n"/>
      <c r="D653" s="19" t="n"/>
      <c r="E653" s="121"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3.5" customHeight="1" s="844">
      <c r="A654" s="19" t="n"/>
      <c r="B654" s="19" t="n"/>
      <c r="C654" s="19" t="n"/>
      <c r="D654" s="19" t="n"/>
      <c r="E654" s="121"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3.5" customHeight="1" s="844">
      <c r="A655" s="19" t="n"/>
      <c r="B655" s="19" t="n"/>
      <c r="C655" s="19" t="n"/>
      <c r="D655" s="19" t="n"/>
      <c r="E655" s="121"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3.5" customHeight="1" s="844">
      <c r="A656" s="19" t="n"/>
      <c r="B656" s="19" t="n"/>
      <c r="C656" s="19" t="n"/>
      <c r="D656" s="19" t="n"/>
      <c r="E656" s="121"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3.5" customHeight="1" s="844">
      <c r="A657" s="19" t="n"/>
      <c r="B657" s="19" t="n"/>
      <c r="C657" s="19" t="n"/>
      <c r="D657" s="19" t="n"/>
      <c r="E657" s="121"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3.5" customHeight="1" s="844">
      <c r="A658" s="19" t="n"/>
      <c r="B658" s="19" t="n"/>
      <c r="C658" s="19" t="n"/>
      <c r="D658" s="19" t="n"/>
      <c r="E658" s="121"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3.5" customHeight="1" s="844">
      <c r="A659" s="19" t="n"/>
      <c r="B659" s="19" t="n"/>
      <c r="C659" s="19" t="n"/>
      <c r="D659" s="19" t="n"/>
      <c r="E659" s="121"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3.5" customHeight="1" s="844">
      <c r="A660" s="19" t="n"/>
      <c r="B660" s="19" t="n"/>
      <c r="C660" s="19" t="n"/>
      <c r="D660" s="19" t="n"/>
      <c r="E660" s="121"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3.5" customHeight="1" s="844">
      <c r="A661" s="19" t="n"/>
      <c r="B661" s="19" t="n"/>
      <c r="C661" s="19" t="n"/>
      <c r="D661" s="19" t="n"/>
      <c r="E661" s="121"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3.5" customHeight="1" s="844">
      <c r="A662" s="19" t="n"/>
      <c r="B662" s="19" t="n"/>
      <c r="C662" s="19" t="n"/>
      <c r="D662" s="19" t="n"/>
      <c r="E662" s="121"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3.5" customHeight="1" s="844">
      <c r="A663" s="19" t="n"/>
      <c r="B663" s="19" t="n"/>
      <c r="C663" s="19" t="n"/>
      <c r="D663" s="19" t="n"/>
      <c r="E663" s="121"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3.5" customHeight="1" s="844">
      <c r="A664" s="19" t="n"/>
      <c r="B664" s="19" t="n"/>
      <c r="C664" s="19" t="n"/>
      <c r="D664" s="19" t="n"/>
      <c r="E664" s="121"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3.5" customHeight="1" s="844">
      <c r="A665" s="19" t="n"/>
      <c r="B665" s="19" t="n"/>
      <c r="C665" s="19" t="n"/>
      <c r="D665" s="19" t="n"/>
      <c r="E665" s="121"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3.5" customHeight="1" s="844">
      <c r="A666" s="19" t="n"/>
      <c r="B666" s="19" t="n"/>
      <c r="C666" s="19" t="n"/>
      <c r="D666" s="19" t="n"/>
      <c r="E666" s="121"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3.5" customHeight="1" s="844">
      <c r="A667" s="19" t="n"/>
      <c r="B667" s="19" t="n"/>
      <c r="C667" s="19" t="n"/>
      <c r="D667" s="19" t="n"/>
      <c r="E667" s="121"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3.5" customHeight="1" s="844">
      <c r="A668" s="19" t="n"/>
      <c r="B668" s="19" t="n"/>
      <c r="C668" s="19" t="n"/>
      <c r="D668" s="19" t="n"/>
      <c r="E668" s="121"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3.5" customHeight="1" s="844">
      <c r="A669" s="19" t="n"/>
      <c r="B669" s="19" t="n"/>
      <c r="C669" s="19" t="n"/>
      <c r="D669" s="19" t="n"/>
      <c r="E669" s="121"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3.5" customHeight="1" s="844">
      <c r="A670" s="19" t="n"/>
      <c r="B670" s="19" t="n"/>
      <c r="C670" s="19" t="n"/>
      <c r="D670" s="19" t="n"/>
      <c r="E670" s="121"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3.5" customHeight="1" s="844">
      <c r="A671" s="19" t="n"/>
      <c r="B671" s="19" t="n"/>
      <c r="C671" s="19" t="n"/>
      <c r="D671" s="19" t="n"/>
      <c r="E671" s="121"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3.5" customHeight="1" s="844">
      <c r="A672" s="19" t="n"/>
      <c r="B672" s="19" t="n"/>
      <c r="C672" s="19" t="n"/>
      <c r="D672" s="19" t="n"/>
      <c r="E672" s="121"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3.5" customHeight="1" s="844">
      <c r="A673" s="19" t="n"/>
      <c r="B673" s="19" t="n"/>
      <c r="C673" s="19" t="n"/>
      <c r="D673" s="19" t="n"/>
      <c r="E673" s="121"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3.5" customHeight="1" s="844">
      <c r="A674" s="19" t="n"/>
      <c r="B674" s="19" t="n"/>
      <c r="C674" s="19" t="n"/>
      <c r="D674" s="19" t="n"/>
      <c r="E674" s="121"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3.5" customHeight="1" s="844">
      <c r="A675" s="19" t="n"/>
      <c r="B675" s="19" t="n"/>
      <c r="C675" s="19" t="n"/>
      <c r="D675" s="19" t="n"/>
      <c r="E675" s="121"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3.5" customHeight="1" s="844">
      <c r="A676" s="19" t="n"/>
      <c r="B676" s="19" t="n"/>
      <c r="C676" s="19" t="n"/>
      <c r="D676" s="19" t="n"/>
      <c r="E676" s="121"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3.5" customHeight="1" s="844">
      <c r="A677" s="19" t="n"/>
      <c r="B677" s="19" t="n"/>
      <c r="C677" s="19" t="n"/>
      <c r="D677" s="19" t="n"/>
      <c r="E677" s="121"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3.5" customHeight="1" s="844">
      <c r="A678" s="19" t="n"/>
      <c r="B678" s="19" t="n"/>
      <c r="C678" s="19" t="n"/>
      <c r="D678" s="19" t="n"/>
      <c r="E678" s="121"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3.5" customHeight="1" s="844">
      <c r="A679" s="19" t="n"/>
      <c r="B679" s="19" t="n"/>
      <c r="C679" s="19" t="n"/>
      <c r="D679" s="19" t="n"/>
      <c r="E679" s="121"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3.5" customHeight="1" s="844">
      <c r="A680" s="19" t="n"/>
      <c r="B680" s="19" t="n"/>
      <c r="C680" s="19" t="n"/>
      <c r="D680" s="19" t="n"/>
      <c r="E680" s="121"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3.5" customHeight="1" s="844">
      <c r="A681" s="19" t="n"/>
      <c r="B681" s="19" t="n"/>
      <c r="C681" s="19" t="n"/>
      <c r="D681" s="19" t="n"/>
      <c r="E681" s="121"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3.5" customHeight="1" s="844">
      <c r="A682" s="19" t="n"/>
      <c r="B682" s="19" t="n"/>
      <c r="C682" s="19" t="n"/>
      <c r="D682" s="19" t="n"/>
      <c r="E682" s="121"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3.5" customHeight="1" s="844">
      <c r="A683" s="19" t="n"/>
      <c r="B683" s="19" t="n"/>
      <c r="C683" s="19" t="n"/>
      <c r="D683" s="19" t="n"/>
      <c r="E683" s="121"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3.5" customHeight="1" s="844">
      <c r="A684" s="19" t="n"/>
      <c r="B684" s="19" t="n"/>
      <c r="C684" s="19" t="n"/>
      <c r="D684" s="19" t="n"/>
      <c r="E684" s="121"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3.5" customHeight="1" s="844">
      <c r="A685" s="19" t="n"/>
      <c r="B685" s="19" t="n"/>
      <c r="C685" s="19" t="n"/>
      <c r="D685" s="19" t="n"/>
      <c r="E685" s="121"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3.5" customHeight="1" s="844">
      <c r="A686" s="19" t="n"/>
      <c r="B686" s="19" t="n"/>
      <c r="C686" s="19" t="n"/>
      <c r="D686" s="19" t="n"/>
      <c r="E686" s="121"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3.5" customHeight="1" s="844">
      <c r="A687" s="19" t="n"/>
      <c r="B687" s="19" t="n"/>
      <c r="C687" s="19" t="n"/>
      <c r="D687" s="19" t="n"/>
      <c r="E687" s="121"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3.5" customHeight="1" s="844">
      <c r="A688" s="19" t="n"/>
      <c r="B688" s="19" t="n"/>
      <c r="C688" s="19" t="n"/>
      <c r="D688" s="19" t="n"/>
      <c r="E688" s="121"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3.5" customHeight="1" s="844">
      <c r="A689" s="19" t="n"/>
      <c r="B689" s="19" t="n"/>
      <c r="C689" s="19" t="n"/>
      <c r="D689" s="19" t="n"/>
      <c r="E689" s="121"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3.5" customHeight="1" s="844">
      <c r="A690" s="19" t="n"/>
      <c r="B690" s="19" t="n"/>
      <c r="C690" s="19" t="n"/>
      <c r="D690" s="19" t="n"/>
      <c r="E690" s="121"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3.5" customHeight="1" s="844">
      <c r="A691" s="19" t="n"/>
      <c r="B691" s="19" t="n"/>
      <c r="C691" s="19" t="n"/>
      <c r="D691" s="19" t="n"/>
      <c r="E691" s="121"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3.5" customHeight="1" s="844">
      <c r="A692" s="19" t="n"/>
      <c r="B692" s="19" t="n"/>
      <c r="C692" s="19" t="n"/>
      <c r="D692" s="19" t="n"/>
      <c r="E692" s="121"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3.5" customHeight="1" s="844">
      <c r="A693" s="19" t="n"/>
      <c r="B693" s="19" t="n"/>
      <c r="C693" s="19" t="n"/>
      <c r="D693" s="19" t="n"/>
      <c r="E693" s="121"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3.5" customHeight="1" s="844">
      <c r="A694" s="19" t="n"/>
      <c r="B694" s="19" t="n"/>
      <c r="C694" s="19" t="n"/>
      <c r="D694" s="19" t="n"/>
      <c r="E694" s="121"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3.5" customHeight="1" s="844">
      <c r="A695" s="19" t="n"/>
      <c r="B695" s="19" t="n"/>
      <c r="C695" s="19" t="n"/>
      <c r="D695" s="19" t="n"/>
      <c r="E695" s="121"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3.5" customHeight="1" s="844">
      <c r="A696" s="19" t="n"/>
      <c r="B696" s="19" t="n"/>
      <c r="C696" s="19" t="n"/>
      <c r="D696" s="19" t="n"/>
      <c r="E696" s="121"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3.5" customHeight="1" s="844">
      <c r="A697" s="19" t="n"/>
      <c r="B697" s="19" t="n"/>
      <c r="C697" s="19" t="n"/>
      <c r="D697" s="19" t="n"/>
      <c r="E697" s="121"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3.5" customHeight="1" s="844">
      <c r="A698" s="19" t="n"/>
      <c r="B698" s="19" t="n"/>
      <c r="C698" s="19" t="n"/>
      <c r="D698" s="19" t="n"/>
      <c r="E698" s="121"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3.5" customHeight="1" s="844">
      <c r="A699" s="19" t="n"/>
      <c r="B699" s="19" t="n"/>
      <c r="C699" s="19" t="n"/>
      <c r="D699" s="19" t="n"/>
      <c r="E699" s="121"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3.5" customHeight="1" s="844">
      <c r="A700" s="19" t="n"/>
      <c r="B700" s="19" t="n"/>
      <c r="C700" s="19" t="n"/>
      <c r="D700" s="19" t="n"/>
      <c r="E700" s="121"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3.5" customHeight="1" s="844">
      <c r="A701" s="19" t="n"/>
      <c r="B701" s="19" t="n"/>
      <c r="C701" s="19" t="n"/>
      <c r="D701" s="19" t="n"/>
      <c r="E701" s="121"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3.5" customHeight="1" s="844">
      <c r="A702" s="19" t="n"/>
      <c r="B702" s="19" t="n"/>
      <c r="C702" s="19" t="n"/>
      <c r="D702" s="19" t="n"/>
      <c r="E702" s="121"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3.5" customHeight="1" s="844">
      <c r="A703" s="19" t="n"/>
      <c r="B703" s="19" t="n"/>
      <c r="C703" s="19" t="n"/>
      <c r="D703" s="19" t="n"/>
      <c r="E703" s="121"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3.5" customHeight="1" s="844">
      <c r="A704" s="19" t="n"/>
      <c r="B704" s="19" t="n"/>
      <c r="C704" s="19" t="n"/>
      <c r="D704" s="19" t="n"/>
      <c r="E704" s="121"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3.5" customHeight="1" s="844">
      <c r="A705" s="19" t="n"/>
      <c r="B705" s="19" t="n"/>
      <c r="C705" s="19" t="n"/>
      <c r="D705" s="19" t="n"/>
      <c r="E705" s="121"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3.5" customHeight="1" s="844">
      <c r="A706" s="19" t="n"/>
      <c r="B706" s="19" t="n"/>
      <c r="C706" s="19" t="n"/>
      <c r="D706" s="19" t="n"/>
      <c r="E706" s="121"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3.5" customHeight="1" s="844">
      <c r="A707" s="19" t="n"/>
      <c r="B707" s="19" t="n"/>
      <c r="C707" s="19" t="n"/>
      <c r="D707" s="19" t="n"/>
      <c r="E707" s="121"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3.5" customHeight="1" s="844">
      <c r="A708" s="19" t="n"/>
      <c r="B708" s="19" t="n"/>
      <c r="C708" s="19" t="n"/>
      <c r="D708" s="19" t="n"/>
      <c r="E708" s="121"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3.5" customHeight="1" s="844">
      <c r="A709" s="19" t="n"/>
      <c r="B709" s="19" t="n"/>
      <c r="C709" s="19" t="n"/>
      <c r="D709" s="19" t="n"/>
      <c r="E709" s="121"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3.5" customHeight="1" s="844">
      <c r="A710" s="19" t="n"/>
      <c r="B710" s="19" t="n"/>
      <c r="C710" s="19" t="n"/>
      <c r="D710" s="19" t="n"/>
      <c r="E710" s="121"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3.5" customHeight="1" s="844">
      <c r="A711" s="19" t="n"/>
      <c r="B711" s="19" t="n"/>
      <c r="C711" s="19" t="n"/>
      <c r="D711" s="19" t="n"/>
      <c r="E711" s="121"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3.5" customHeight="1" s="844">
      <c r="A712" s="19" t="n"/>
      <c r="B712" s="19" t="n"/>
      <c r="C712" s="19" t="n"/>
      <c r="D712" s="19" t="n"/>
      <c r="E712" s="121"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3.5" customHeight="1" s="844">
      <c r="A713" s="19" t="n"/>
      <c r="B713" s="19" t="n"/>
      <c r="C713" s="19" t="n"/>
      <c r="D713" s="19" t="n"/>
      <c r="E713" s="121"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3.5" customHeight="1" s="844">
      <c r="A714" s="19" t="n"/>
      <c r="B714" s="19" t="n"/>
      <c r="C714" s="19" t="n"/>
      <c r="D714" s="19" t="n"/>
      <c r="E714" s="121"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3.5" customHeight="1" s="844">
      <c r="A715" s="19" t="n"/>
      <c r="B715" s="19" t="n"/>
      <c r="C715" s="19" t="n"/>
      <c r="D715" s="19" t="n"/>
      <c r="E715" s="121"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3.5" customHeight="1" s="844">
      <c r="A716" s="19" t="n"/>
      <c r="B716" s="19" t="n"/>
      <c r="C716" s="19" t="n"/>
      <c r="D716" s="19" t="n"/>
      <c r="E716" s="121"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3.5" customHeight="1" s="844">
      <c r="A717" s="19" t="n"/>
      <c r="B717" s="19" t="n"/>
      <c r="C717" s="19" t="n"/>
      <c r="D717" s="19" t="n"/>
      <c r="E717" s="121"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3.5" customHeight="1" s="844">
      <c r="A718" s="19" t="n"/>
      <c r="B718" s="19" t="n"/>
      <c r="C718" s="19" t="n"/>
      <c r="D718" s="19" t="n"/>
      <c r="E718" s="121"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3.5" customHeight="1" s="844">
      <c r="A719" s="19" t="n"/>
      <c r="B719" s="19" t="n"/>
      <c r="C719" s="19" t="n"/>
      <c r="D719" s="19" t="n"/>
      <c r="E719" s="121"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3.5" customHeight="1" s="844">
      <c r="A720" s="19" t="n"/>
      <c r="B720" s="19" t="n"/>
      <c r="C720" s="19" t="n"/>
      <c r="D720" s="19" t="n"/>
      <c r="E720" s="121"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3.5" customHeight="1" s="844">
      <c r="A721" s="19" t="n"/>
      <c r="B721" s="19" t="n"/>
      <c r="C721" s="19" t="n"/>
      <c r="D721" s="19" t="n"/>
      <c r="E721" s="121"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3.5" customHeight="1" s="844">
      <c r="A722" s="19" t="n"/>
      <c r="B722" s="19" t="n"/>
      <c r="C722" s="19" t="n"/>
      <c r="D722" s="19" t="n"/>
      <c r="E722" s="121"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3.5" customHeight="1" s="844">
      <c r="A723" s="19" t="n"/>
      <c r="B723" s="19" t="n"/>
      <c r="C723" s="19" t="n"/>
      <c r="D723" s="19" t="n"/>
      <c r="E723" s="121"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3.5" customHeight="1" s="844">
      <c r="A724" s="19" t="n"/>
      <c r="B724" s="19" t="n"/>
      <c r="C724" s="19" t="n"/>
      <c r="D724" s="19" t="n"/>
      <c r="E724" s="121"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3.5" customHeight="1" s="844">
      <c r="A725" s="19" t="n"/>
      <c r="B725" s="19" t="n"/>
      <c r="C725" s="19" t="n"/>
      <c r="D725" s="19" t="n"/>
      <c r="E725" s="121"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3.5" customHeight="1" s="844">
      <c r="A726" s="19" t="n"/>
      <c r="B726" s="19" t="n"/>
      <c r="C726" s="19" t="n"/>
      <c r="D726" s="19" t="n"/>
      <c r="E726" s="121"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3.5" customHeight="1" s="844">
      <c r="A727" s="19" t="n"/>
      <c r="B727" s="19" t="n"/>
      <c r="C727" s="19" t="n"/>
      <c r="D727" s="19" t="n"/>
      <c r="E727" s="121"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3.5" customHeight="1" s="844">
      <c r="A728" s="19" t="n"/>
      <c r="B728" s="19" t="n"/>
      <c r="C728" s="19" t="n"/>
      <c r="D728" s="19" t="n"/>
      <c r="E728" s="121"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3.5" customHeight="1" s="844">
      <c r="A729" s="19" t="n"/>
      <c r="B729" s="19" t="n"/>
      <c r="C729" s="19" t="n"/>
      <c r="D729" s="19" t="n"/>
      <c r="E729" s="121"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3.5" customHeight="1" s="844">
      <c r="A730" s="19" t="n"/>
      <c r="B730" s="19" t="n"/>
      <c r="C730" s="19" t="n"/>
      <c r="D730" s="19" t="n"/>
      <c r="E730" s="121"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3.5" customHeight="1" s="844">
      <c r="A731" s="19" t="n"/>
      <c r="B731" s="19" t="n"/>
      <c r="C731" s="19" t="n"/>
      <c r="D731" s="19" t="n"/>
      <c r="E731" s="121"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3.5" customHeight="1" s="844">
      <c r="A732" s="19" t="n"/>
      <c r="B732" s="19" t="n"/>
      <c r="C732" s="19" t="n"/>
      <c r="D732" s="19" t="n"/>
      <c r="E732" s="121"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3.5" customHeight="1" s="844">
      <c r="A733" s="19" t="n"/>
      <c r="B733" s="19" t="n"/>
      <c r="C733" s="19" t="n"/>
      <c r="D733" s="19" t="n"/>
      <c r="E733" s="121"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3.5" customHeight="1" s="844">
      <c r="A734" s="19" t="n"/>
      <c r="B734" s="19" t="n"/>
      <c r="C734" s="19" t="n"/>
      <c r="D734" s="19" t="n"/>
      <c r="E734" s="121"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3.5" customHeight="1" s="844">
      <c r="A735" s="19" t="n"/>
      <c r="B735" s="19" t="n"/>
      <c r="C735" s="19" t="n"/>
      <c r="D735" s="19" t="n"/>
      <c r="E735" s="121"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3.5" customHeight="1" s="844">
      <c r="A736" s="19" t="n"/>
      <c r="B736" s="19" t="n"/>
      <c r="C736" s="19" t="n"/>
      <c r="D736" s="19" t="n"/>
      <c r="E736" s="121"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3.5" customHeight="1" s="844">
      <c r="A737" s="19" t="n"/>
      <c r="B737" s="19" t="n"/>
      <c r="C737" s="19" t="n"/>
      <c r="D737" s="19" t="n"/>
      <c r="E737" s="121"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3.5" customHeight="1" s="844">
      <c r="A738" s="19" t="n"/>
      <c r="B738" s="19" t="n"/>
      <c r="C738" s="19" t="n"/>
      <c r="D738" s="19" t="n"/>
      <c r="E738" s="121"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3.5" customHeight="1" s="844">
      <c r="A739" s="19" t="n"/>
      <c r="B739" s="19" t="n"/>
      <c r="C739" s="19" t="n"/>
      <c r="D739" s="19" t="n"/>
      <c r="E739" s="121"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3.5" customHeight="1" s="844">
      <c r="A740" s="19" t="n"/>
      <c r="B740" s="19" t="n"/>
      <c r="C740" s="19" t="n"/>
      <c r="D740" s="19" t="n"/>
      <c r="E740" s="121"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3.5" customHeight="1" s="844">
      <c r="A741" s="19" t="n"/>
      <c r="B741" s="19" t="n"/>
      <c r="C741" s="19" t="n"/>
      <c r="D741" s="19" t="n"/>
      <c r="E741" s="121"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3.5" customHeight="1" s="844">
      <c r="A742" s="19" t="n"/>
      <c r="B742" s="19" t="n"/>
      <c r="C742" s="19" t="n"/>
      <c r="D742" s="19" t="n"/>
      <c r="E742" s="121"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3.5" customHeight="1" s="844">
      <c r="A743" s="19" t="n"/>
      <c r="B743" s="19" t="n"/>
      <c r="C743" s="19" t="n"/>
      <c r="D743" s="19" t="n"/>
      <c r="E743" s="121"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3.5" customHeight="1" s="844">
      <c r="A744" s="19" t="n"/>
      <c r="B744" s="19" t="n"/>
      <c r="C744" s="19" t="n"/>
      <c r="D744" s="19" t="n"/>
      <c r="E744" s="121"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3.5" customHeight="1" s="844">
      <c r="A745" s="19" t="n"/>
      <c r="B745" s="19" t="n"/>
      <c r="C745" s="19" t="n"/>
      <c r="D745" s="19" t="n"/>
      <c r="E745" s="121"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3.5" customHeight="1" s="844">
      <c r="A746" s="19" t="n"/>
      <c r="B746" s="19" t="n"/>
      <c r="C746" s="19" t="n"/>
      <c r="D746" s="19" t="n"/>
      <c r="E746" s="121"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3.5" customHeight="1" s="844">
      <c r="A747" s="19" t="n"/>
      <c r="B747" s="19" t="n"/>
      <c r="C747" s="19" t="n"/>
      <c r="D747" s="19" t="n"/>
      <c r="E747" s="121"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3.5" customHeight="1" s="844">
      <c r="A748" s="19" t="n"/>
      <c r="B748" s="19" t="n"/>
      <c r="C748" s="19" t="n"/>
      <c r="D748" s="19" t="n"/>
      <c r="E748" s="121"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3.5" customHeight="1" s="844">
      <c r="A749" s="19" t="n"/>
      <c r="B749" s="19" t="n"/>
      <c r="C749" s="19" t="n"/>
      <c r="D749" s="19" t="n"/>
      <c r="E749" s="121"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3.5" customHeight="1" s="844">
      <c r="A750" s="19" t="n"/>
      <c r="B750" s="19" t="n"/>
      <c r="C750" s="19" t="n"/>
      <c r="D750" s="19" t="n"/>
      <c r="E750" s="121"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3.5" customHeight="1" s="844">
      <c r="A751" s="19" t="n"/>
      <c r="B751" s="19" t="n"/>
      <c r="C751" s="19" t="n"/>
      <c r="D751" s="19" t="n"/>
      <c r="E751" s="121"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3.5" customHeight="1" s="844">
      <c r="A752" s="19" t="n"/>
      <c r="B752" s="19" t="n"/>
      <c r="C752" s="19" t="n"/>
      <c r="D752" s="19" t="n"/>
      <c r="E752" s="121"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3.5" customHeight="1" s="844">
      <c r="A753" s="19" t="n"/>
      <c r="B753" s="19" t="n"/>
      <c r="C753" s="19" t="n"/>
      <c r="D753" s="19" t="n"/>
      <c r="E753" s="121"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3.5" customHeight="1" s="844">
      <c r="A754" s="19" t="n"/>
      <c r="B754" s="19" t="n"/>
      <c r="C754" s="19" t="n"/>
      <c r="D754" s="19" t="n"/>
      <c r="E754" s="121"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3.5" customHeight="1" s="844">
      <c r="A755" s="19" t="n"/>
      <c r="B755" s="19" t="n"/>
      <c r="C755" s="19" t="n"/>
      <c r="D755" s="19" t="n"/>
      <c r="E755" s="121"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3.5" customHeight="1" s="844">
      <c r="A756" s="19" t="n"/>
      <c r="B756" s="19" t="n"/>
      <c r="C756" s="19" t="n"/>
      <c r="D756" s="19" t="n"/>
      <c r="E756" s="121"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3.5" customHeight="1" s="844">
      <c r="A757" s="19" t="n"/>
      <c r="B757" s="19" t="n"/>
      <c r="C757" s="19" t="n"/>
      <c r="D757" s="19" t="n"/>
      <c r="E757" s="121"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3.5" customHeight="1" s="844">
      <c r="A758" s="19" t="n"/>
      <c r="B758" s="19" t="n"/>
      <c r="C758" s="19" t="n"/>
      <c r="D758" s="19" t="n"/>
      <c r="E758" s="121"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3.5" customHeight="1" s="844">
      <c r="A759" s="19" t="n"/>
      <c r="B759" s="19" t="n"/>
      <c r="C759" s="19" t="n"/>
      <c r="D759" s="19" t="n"/>
      <c r="E759" s="121"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3.5" customHeight="1" s="844">
      <c r="A760" s="19" t="n"/>
      <c r="B760" s="19" t="n"/>
      <c r="C760" s="19" t="n"/>
      <c r="D760" s="19" t="n"/>
      <c r="E760" s="121"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3.5" customHeight="1" s="844">
      <c r="A761" s="19" t="n"/>
      <c r="B761" s="19" t="n"/>
      <c r="C761" s="19" t="n"/>
      <c r="D761" s="19" t="n"/>
      <c r="E761" s="121"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3.5" customHeight="1" s="844">
      <c r="A762" s="19" t="n"/>
      <c r="B762" s="19" t="n"/>
      <c r="C762" s="19" t="n"/>
      <c r="D762" s="19" t="n"/>
      <c r="E762" s="121"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3.5" customHeight="1" s="844">
      <c r="A763" s="19" t="n"/>
      <c r="B763" s="19" t="n"/>
      <c r="C763" s="19" t="n"/>
      <c r="D763" s="19" t="n"/>
      <c r="E763" s="121"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3.5" customHeight="1" s="844">
      <c r="A764" s="19" t="n"/>
      <c r="B764" s="19" t="n"/>
      <c r="C764" s="19" t="n"/>
      <c r="D764" s="19" t="n"/>
      <c r="E764" s="121"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3.5" customHeight="1" s="844">
      <c r="A765" s="19" t="n"/>
      <c r="B765" s="19" t="n"/>
      <c r="C765" s="19" t="n"/>
      <c r="D765" s="19" t="n"/>
      <c r="E765" s="121"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3.5" customHeight="1" s="844">
      <c r="A766" s="19" t="n"/>
      <c r="B766" s="19" t="n"/>
      <c r="C766" s="19" t="n"/>
      <c r="D766" s="19" t="n"/>
      <c r="E766" s="121"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3.5" customHeight="1" s="844">
      <c r="A767" s="19" t="n"/>
      <c r="B767" s="19" t="n"/>
      <c r="C767" s="19" t="n"/>
      <c r="D767" s="19" t="n"/>
      <c r="E767" s="121"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3.5" customHeight="1" s="844">
      <c r="A768" s="19" t="n"/>
      <c r="B768" s="19" t="n"/>
      <c r="C768" s="19" t="n"/>
      <c r="D768" s="19" t="n"/>
      <c r="E768" s="121"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3.5" customHeight="1" s="844">
      <c r="A769" s="19" t="n"/>
      <c r="B769" s="19" t="n"/>
      <c r="C769" s="19" t="n"/>
      <c r="D769" s="19" t="n"/>
      <c r="E769" s="121"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3.5" customHeight="1" s="844">
      <c r="A770" s="19" t="n"/>
      <c r="B770" s="19" t="n"/>
      <c r="C770" s="19" t="n"/>
      <c r="D770" s="19" t="n"/>
      <c r="E770" s="121"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3.5" customHeight="1" s="844">
      <c r="A771" s="19" t="n"/>
      <c r="B771" s="19" t="n"/>
      <c r="C771" s="19" t="n"/>
      <c r="D771" s="19" t="n"/>
      <c r="E771" s="121"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3.5" customHeight="1" s="844">
      <c r="A772" s="19" t="n"/>
      <c r="B772" s="19" t="n"/>
      <c r="C772" s="19" t="n"/>
      <c r="D772" s="19" t="n"/>
      <c r="E772" s="121"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3.5" customHeight="1" s="844">
      <c r="A773" s="19" t="n"/>
      <c r="B773" s="19" t="n"/>
      <c r="C773" s="19" t="n"/>
      <c r="D773" s="19" t="n"/>
      <c r="E773" s="121"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3.5" customHeight="1" s="844">
      <c r="A774" s="19" t="n"/>
      <c r="B774" s="19" t="n"/>
      <c r="C774" s="19" t="n"/>
      <c r="D774" s="19" t="n"/>
      <c r="E774" s="121"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3.5" customHeight="1" s="844">
      <c r="A775" s="19" t="n"/>
      <c r="B775" s="19" t="n"/>
      <c r="C775" s="19" t="n"/>
      <c r="D775" s="19" t="n"/>
      <c r="E775" s="121"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3.5" customHeight="1" s="844">
      <c r="A776" s="19" t="n"/>
      <c r="B776" s="19" t="n"/>
      <c r="C776" s="19" t="n"/>
      <c r="D776" s="19" t="n"/>
      <c r="E776" s="121"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3.5" customHeight="1" s="844">
      <c r="A777" s="19" t="n"/>
      <c r="B777" s="19" t="n"/>
      <c r="C777" s="19" t="n"/>
      <c r="D777" s="19" t="n"/>
      <c r="E777" s="121"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3.5" customHeight="1" s="844">
      <c r="A778" s="19" t="n"/>
      <c r="B778" s="19" t="n"/>
      <c r="C778" s="19" t="n"/>
      <c r="D778" s="19" t="n"/>
      <c r="E778" s="121"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3.5" customHeight="1" s="844">
      <c r="A779" s="19" t="n"/>
      <c r="B779" s="19" t="n"/>
      <c r="C779" s="19" t="n"/>
      <c r="D779" s="19" t="n"/>
      <c r="E779" s="121"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3.5" customHeight="1" s="844">
      <c r="A780" s="19" t="n"/>
      <c r="B780" s="19" t="n"/>
      <c r="C780" s="19" t="n"/>
      <c r="D780" s="19" t="n"/>
      <c r="E780" s="121"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3.5" customHeight="1" s="844">
      <c r="A781" s="19" t="n"/>
      <c r="B781" s="19" t="n"/>
      <c r="C781" s="19" t="n"/>
      <c r="D781" s="19" t="n"/>
      <c r="E781" s="121"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3.5" customHeight="1" s="844">
      <c r="A782" s="19" t="n"/>
      <c r="B782" s="19" t="n"/>
      <c r="C782" s="19" t="n"/>
      <c r="D782" s="19" t="n"/>
      <c r="E782" s="121"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3.5" customHeight="1" s="844">
      <c r="A783" s="19" t="n"/>
      <c r="B783" s="19" t="n"/>
      <c r="C783" s="19" t="n"/>
      <c r="D783" s="19" t="n"/>
      <c r="E783" s="121"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3.5" customHeight="1" s="844">
      <c r="A784" s="19" t="n"/>
      <c r="B784" s="19" t="n"/>
      <c r="C784" s="19" t="n"/>
      <c r="D784" s="19" t="n"/>
      <c r="E784" s="121"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3.5" customHeight="1" s="844">
      <c r="A785" s="19" t="n"/>
      <c r="B785" s="19" t="n"/>
      <c r="C785" s="19" t="n"/>
      <c r="D785" s="19" t="n"/>
      <c r="E785" s="121"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3.5" customHeight="1" s="844">
      <c r="A786" s="19" t="n"/>
      <c r="B786" s="19" t="n"/>
      <c r="C786" s="19" t="n"/>
      <c r="D786" s="19" t="n"/>
      <c r="E786" s="121"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3.5" customHeight="1" s="844">
      <c r="A787" s="19" t="n"/>
      <c r="B787" s="19" t="n"/>
      <c r="C787" s="19" t="n"/>
      <c r="D787" s="19" t="n"/>
      <c r="E787" s="121"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3.5" customHeight="1" s="844">
      <c r="A788" s="19" t="n"/>
      <c r="B788" s="19" t="n"/>
      <c r="C788" s="19" t="n"/>
      <c r="D788" s="19" t="n"/>
      <c r="E788" s="121"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3.5" customHeight="1" s="844">
      <c r="A789" s="19" t="n"/>
      <c r="B789" s="19" t="n"/>
      <c r="C789" s="19" t="n"/>
      <c r="D789" s="19" t="n"/>
      <c r="E789" s="121"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3.5" customHeight="1" s="844">
      <c r="A790" s="19" t="n"/>
      <c r="B790" s="19" t="n"/>
      <c r="C790" s="19" t="n"/>
      <c r="D790" s="19" t="n"/>
      <c r="E790" s="121"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3.5" customHeight="1" s="844">
      <c r="A791" s="19" t="n"/>
      <c r="B791" s="19" t="n"/>
      <c r="C791" s="19" t="n"/>
      <c r="D791" s="19" t="n"/>
      <c r="E791" s="121"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3.5" customHeight="1" s="844">
      <c r="A792" s="19" t="n"/>
      <c r="B792" s="19" t="n"/>
      <c r="C792" s="19" t="n"/>
      <c r="D792" s="19" t="n"/>
      <c r="E792" s="121"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3.5" customHeight="1" s="844">
      <c r="A793" s="19" t="n"/>
      <c r="B793" s="19" t="n"/>
      <c r="C793" s="19" t="n"/>
      <c r="D793" s="19" t="n"/>
      <c r="E793" s="121"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3.5" customHeight="1" s="844">
      <c r="A794" s="19" t="n"/>
      <c r="B794" s="19" t="n"/>
      <c r="C794" s="19" t="n"/>
      <c r="D794" s="19" t="n"/>
      <c r="E794" s="121"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3.5" customHeight="1" s="844">
      <c r="A795" s="19" t="n"/>
      <c r="B795" s="19" t="n"/>
      <c r="C795" s="19" t="n"/>
      <c r="D795" s="19" t="n"/>
      <c r="E795" s="121"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3.5" customHeight="1" s="844">
      <c r="A796" s="19" t="n"/>
      <c r="B796" s="19" t="n"/>
      <c r="C796" s="19" t="n"/>
      <c r="D796" s="19" t="n"/>
      <c r="E796" s="121"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3.5" customHeight="1" s="844">
      <c r="A797" s="19" t="n"/>
      <c r="B797" s="19" t="n"/>
      <c r="C797" s="19" t="n"/>
      <c r="D797" s="19" t="n"/>
      <c r="E797" s="121"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3.5" customHeight="1" s="844">
      <c r="A798" s="19" t="n"/>
      <c r="B798" s="19" t="n"/>
      <c r="C798" s="19" t="n"/>
      <c r="D798" s="19" t="n"/>
      <c r="E798" s="121"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3.5" customHeight="1" s="844">
      <c r="A799" s="19" t="n"/>
      <c r="B799" s="19" t="n"/>
      <c r="C799" s="19" t="n"/>
      <c r="D799" s="19" t="n"/>
      <c r="E799" s="121"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3.5" customHeight="1" s="844">
      <c r="A800" s="19" t="n"/>
      <c r="B800" s="19" t="n"/>
      <c r="C800" s="19" t="n"/>
      <c r="D800" s="19" t="n"/>
      <c r="E800" s="121"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3.5" customHeight="1" s="844">
      <c r="A801" s="19" t="n"/>
      <c r="B801" s="19" t="n"/>
      <c r="C801" s="19" t="n"/>
      <c r="D801" s="19" t="n"/>
      <c r="E801" s="121"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3.5" customHeight="1" s="844">
      <c r="A802" s="19" t="n"/>
      <c r="B802" s="19" t="n"/>
      <c r="C802" s="19" t="n"/>
      <c r="D802" s="19" t="n"/>
      <c r="E802" s="121"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3.5" customHeight="1" s="844">
      <c r="A803" s="19" t="n"/>
      <c r="B803" s="19" t="n"/>
      <c r="C803" s="19" t="n"/>
      <c r="D803" s="19" t="n"/>
      <c r="E803" s="121"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3.5" customHeight="1" s="844">
      <c r="A804" s="19" t="n"/>
      <c r="B804" s="19" t="n"/>
      <c r="C804" s="19" t="n"/>
      <c r="D804" s="19" t="n"/>
      <c r="E804" s="121"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3.5" customHeight="1" s="844">
      <c r="A805" s="19" t="n"/>
      <c r="B805" s="19" t="n"/>
      <c r="C805" s="19" t="n"/>
      <c r="D805" s="19" t="n"/>
      <c r="E805" s="121"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3.5" customHeight="1" s="844">
      <c r="A806" s="19" t="n"/>
      <c r="B806" s="19" t="n"/>
      <c r="C806" s="19" t="n"/>
      <c r="D806" s="19" t="n"/>
      <c r="E806" s="121"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3.5" customHeight="1" s="844">
      <c r="A807" s="19" t="n"/>
      <c r="B807" s="19" t="n"/>
      <c r="C807" s="19" t="n"/>
      <c r="D807" s="19" t="n"/>
      <c r="E807" s="121"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3.5" customHeight="1" s="844">
      <c r="A808" s="19" t="n"/>
      <c r="B808" s="19" t="n"/>
      <c r="C808" s="19" t="n"/>
      <c r="D808" s="19" t="n"/>
      <c r="E808" s="121"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3.5" customHeight="1" s="844">
      <c r="A809" s="19" t="n"/>
      <c r="B809" s="19" t="n"/>
      <c r="C809" s="19" t="n"/>
      <c r="D809" s="19" t="n"/>
      <c r="E809" s="121"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3.5" customHeight="1" s="844">
      <c r="A810" s="19" t="n"/>
      <c r="B810" s="19" t="n"/>
      <c r="C810" s="19" t="n"/>
      <c r="D810" s="19" t="n"/>
      <c r="E810" s="121"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3.5" customHeight="1" s="844">
      <c r="A811" s="19" t="n"/>
      <c r="B811" s="19" t="n"/>
      <c r="C811" s="19" t="n"/>
      <c r="D811" s="19" t="n"/>
      <c r="E811" s="121"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3.5" customHeight="1" s="844">
      <c r="A812" s="19" t="n"/>
      <c r="B812" s="19" t="n"/>
      <c r="C812" s="19" t="n"/>
      <c r="D812" s="19" t="n"/>
      <c r="E812" s="121"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3.5" customHeight="1" s="844">
      <c r="A813" s="19" t="n"/>
      <c r="B813" s="19" t="n"/>
      <c r="C813" s="19" t="n"/>
      <c r="D813" s="19" t="n"/>
      <c r="E813" s="121"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3.5" customHeight="1" s="844">
      <c r="A814" s="19" t="n"/>
      <c r="B814" s="19" t="n"/>
      <c r="C814" s="19" t="n"/>
      <c r="D814" s="19" t="n"/>
      <c r="E814" s="121"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3.5" customHeight="1" s="844">
      <c r="A815" s="19" t="n"/>
      <c r="B815" s="19" t="n"/>
      <c r="C815" s="19" t="n"/>
      <c r="D815" s="19" t="n"/>
      <c r="E815" s="121"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3.5" customHeight="1" s="844">
      <c r="A816" s="19" t="n"/>
      <c r="B816" s="19" t="n"/>
      <c r="C816" s="19" t="n"/>
      <c r="D816" s="19" t="n"/>
      <c r="E816" s="121"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3.5" customHeight="1" s="844">
      <c r="A817" s="19" t="n"/>
      <c r="B817" s="19" t="n"/>
      <c r="C817" s="19" t="n"/>
      <c r="D817" s="19" t="n"/>
      <c r="E817" s="121"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3.5" customHeight="1" s="844">
      <c r="A818" s="19" t="n"/>
      <c r="B818" s="19" t="n"/>
      <c r="C818" s="19" t="n"/>
      <c r="D818" s="19" t="n"/>
      <c r="E818" s="121"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3.5" customHeight="1" s="844">
      <c r="A819" s="19" t="n"/>
      <c r="B819" s="19" t="n"/>
      <c r="C819" s="19" t="n"/>
      <c r="D819" s="19" t="n"/>
      <c r="E819" s="121"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3.5" customHeight="1" s="844">
      <c r="A820" s="19" t="n"/>
      <c r="B820" s="19" t="n"/>
      <c r="C820" s="19" t="n"/>
      <c r="D820" s="19" t="n"/>
      <c r="E820" s="121"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3.5" customHeight="1" s="844">
      <c r="A821" s="19" t="n"/>
      <c r="B821" s="19" t="n"/>
      <c r="C821" s="19" t="n"/>
      <c r="D821" s="19" t="n"/>
      <c r="E821" s="121"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3.5" customHeight="1" s="844">
      <c r="A822" s="19" t="n"/>
      <c r="B822" s="19" t="n"/>
      <c r="C822" s="19" t="n"/>
      <c r="D822" s="19" t="n"/>
      <c r="E822" s="121"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3.5" customHeight="1" s="844">
      <c r="A823" s="19" t="n"/>
      <c r="B823" s="19" t="n"/>
      <c r="C823" s="19" t="n"/>
      <c r="D823" s="19" t="n"/>
      <c r="E823" s="121"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3.5" customHeight="1" s="844">
      <c r="A824" s="19" t="n"/>
      <c r="B824" s="19" t="n"/>
      <c r="C824" s="19" t="n"/>
      <c r="D824" s="19" t="n"/>
      <c r="E824" s="121"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3.5" customHeight="1" s="844">
      <c r="A825" s="19" t="n"/>
      <c r="B825" s="19" t="n"/>
      <c r="C825" s="19" t="n"/>
      <c r="D825" s="19" t="n"/>
      <c r="E825" s="121"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3.5" customHeight="1" s="844">
      <c r="A826" s="19" t="n"/>
      <c r="B826" s="19" t="n"/>
      <c r="C826" s="19" t="n"/>
      <c r="D826" s="19" t="n"/>
      <c r="E826" s="121"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3.5" customHeight="1" s="844">
      <c r="A827" s="19" t="n"/>
      <c r="B827" s="19" t="n"/>
      <c r="C827" s="19" t="n"/>
      <c r="D827" s="19" t="n"/>
      <c r="E827" s="121"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3.5" customHeight="1" s="844">
      <c r="A828" s="19" t="n"/>
      <c r="B828" s="19" t="n"/>
      <c r="C828" s="19" t="n"/>
      <c r="D828" s="19" t="n"/>
      <c r="E828" s="121"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3.5" customHeight="1" s="844">
      <c r="A829" s="19" t="n"/>
      <c r="B829" s="19" t="n"/>
      <c r="C829" s="19" t="n"/>
      <c r="D829" s="19" t="n"/>
      <c r="E829" s="121"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3.5" customHeight="1" s="844">
      <c r="A830" s="19" t="n"/>
      <c r="B830" s="19" t="n"/>
      <c r="C830" s="19" t="n"/>
      <c r="D830" s="19" t="n"/>
      <c r="E830" s="121"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3.5" customHeight="1" s="844">
      <c r="A831" s="19" t="n"/>
      <c r="B831" s="19" t="n"/>
      <c r="C831" s="19" t="n"/>
      <c r="D831" s="19" t="n"/>
      <c r="E831" s="121"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3.5" customHeight="1" s="844">
      <c r="A832" s="19" t="n"/>
      <c r="B832" s="19" t="n"/>
      <c r="C832" s="19" t="n"/>
      <c r="D832" s="19" t="n"/>
      <c r="E832" s="121"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3.5" customHeight="1" s="844">
      <c r="A833" s="19" t="n"/>
      <c r="B833" s="19" t="n"/>
      <c r="C833" s="19" t="n"/>
      <c r="D833" s="19" t="n"/>
      <c r="E833" s="121"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3.5" customHeight="1" s="844">
      <c r="A834" s="19" t="n"/>
      <c r="B834" s="19" t="n"/>
      <c r="C834" s="19" t="n"/>
      <c r="D834" s="19" t="n"/>
      <c r="E834" s="121"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3.5" customHeight="1" s="844">
      <c r="A835" s="19" t="n"/>
      <c r="B835" s="19" t="n"/>
      <c r="C835" s="19" t="n"/>
      <c r="D835" s="19" t="n"/>
      <c r="E835" s="121"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3.5" customHeight="1" s="844">
      <c r="A836" s="19" t="n"/>
      <c r="B836" s="19" t="n"/>
      <c r="C836" s="19" t="n"/>
      <c r="D836" s="19" t="n"/>
      <c r="E836" s="121"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3.5" customHeight="1" s="844">
      <c r="A837" s="19" t="n"/>
      <c r="B837" s="19" t="n"/>
      <c r="C837" s="19" t="n"/>
      <c r="D837" s="19" t="n"/>
      <c r="E837" s="121"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3.5" customHeight="1" s="844">
      <c r="A838" s="19" t="n"/>
      <c r="B838" s="19" t="n"/>
      <c r="C838" s="19" t="n"/>
      <c r="D838" s="19" t="n"/>
      <c r="E838" s="121"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3.5" customHeight="1" s="844">
      <c r="A839" s="19" t="n"/>
      <c r="B839" s="19" t="n"/>
      <c r="C839" s="19" t="n"/>
      <c r="D839" s="19" t="n"/>
      <c r="E839" s="121"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3.5" customHeight="1" s="844">
      <c r="A840" s="19" t="n"/>
      <c r="B840" s="19" t="n"/>
      <c r="C840" s="19" t="n"/>
      <c r="D840" s="19" t="n"/>
      <c r="E840" s="121"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3.5" customHeight="1" s="844">
      <c r="A841" s="19" t="n"/>
      <c r="B841" s="19" t="n"/>
      <c r="C841" s="19" t="n"/>
      <c r="D841" s="19" t="n"/>
      <c r="E841" s="121"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3.5" customHeight="1" s="844">
      <c r="A842" s="19" t="n"/>
      <c r="B842" s="19" t="n"/>
      <c r="C842" s="19" t="n"/>
      <c r="D842" s="19" t="n"/>
      <c r="E842" s="121"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3.5" customHeight="1" s="844">
      <c r="A843" s="19" t="n"/>
      <c r="B843" s="19" t="n"/>
      <c r="C843" s="19" t="n"/>
      <c r="D843" s="19" t="n"/>
      <c r="E843" s="121"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3.5" customHeight="1" s="844">
      <c r="A844" s="19" t="n"/>
      <c r="B844" s="19" t="n"/>
      <c r="C844" s="19" t="n"/>
      <c r="D844" s="19" t="n"/>
      <c r="E844" s="121"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3.5" customHeight="1" s="844">
      <c r="A845" s="19" t="n"/>
      <c r="B845" s="19" t="n"/>
      <c r="C845" s="19" t="n"/>
      <c r="D845" s="19" t="n"/>
      <c r="E845" s="121"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3.5" customHeight="1" s="844">
      <c r="A846" s="19" t="n"/>
      <c r="B846" s="19" t="n"/>
      <c r="C846" s="19" t="n"/>
      <c r="D846" s="19" t="n"/>
      <c r="E846" s="121"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3.5" customHeight="1" s="844">
      <c r="A847" s="19" t="n"/>
      <c r="B847" s="19" t="n"/>
      <c r="C847" s="19" t="n"/>
      <c r="D847" s="19" t="n"/>
      <c r="E847" s="121"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3.5" customHeight="1" s="844">
      <c r="A848" s="19" t="n"/>
      <c r="B848" s="19" t="n"/>
      <c r="C848" s="19" t="n"/>
      <c r="D848" s="19" t="n"/>
      <c r="E848" s="121"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3.5" customHeight="1" s="844">
      <c r="A849" s="19" t="n"/>
      <c r="B849" s="19" t="n"/>
      <c r="C849" s="19" t="n"/>
      <c r="D849" s="19" t="n"/>
      <c r="E849" s="121"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3.5" customHeight="1" s="844">
      <c r="A850" s="19" t="n"/>
      <c r="B850" s="19" t="n"/>
      <c r="C850" s="19" t="n"/>
      <c r="D850" s="19" t="n"/>
      <c r="E850" s="121"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3.5" customHeight="1" s="844">
      <c r="A851" s="19" t="n"/>
      <c r="B851" s="19" t="n"/>
      <c r="C851" s="19" t="n"/>
      <c r="D851" s="19" t="n"/>
      <c r="E851" s="121"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3.5" customHeight="1" s="844">
      <c r="A852" s="19" t="n"/>
      <c r="B852" s="19" t="n"/>
      <c r="C852" s="19" t="n"/>
      <c r="D852" s="19" t="n"/>
      <c r="E852" s="121"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3.5" customHeight="1" s="844">
      <c r="A853" s="19" t="n"/>
      <c r="B853" s="19" t="n"/>
      <c r="C853" s="19" t="n"/>
      <c r="D853" s="19" t="n"/>
      <c r="E853" s="121"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3.5" customHeight="1" s="844">
      <c r="A854" s="19" t="n"/>
      <c r="B854" s="19" t="n"/>
      <c r="C854" s="19" t="n"/>
      <c r="D854" s="19" t="n"/>
      <c r="E854" s="121"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3.5" customHeight="1" s="844">
      <c r="A855" s="19" t="n"/>
      <c r="B855" s="19" t="n"/>
      <c r="C855" s="19" t="n"/>
      <c r="D855" s="19" t="n"/>
      <c r="E855" s="121"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3.5" customHeight="1" s="844">
      <c r="A856" s="19" t="n"/>
      <c r="B856" s="19" t="n"/>
      <c r="C856" s="19" t="n"/>
      <c r="D856" s="19" t="n"/>
      <c r="E856" s="121"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3.5" customHeight="1" s="844">
      <c r="A857" s="19" t="n"/>
      <c r="B857" s="19" t="n"/>
      <c r="C857" s="19" t="n"/>
      <c r="D857" s="19" t="n"/>
      <c r="E857" s="121"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3.5" customHeight="1" s="844">
      <c r="A858" s="19" t="n"/>
      <c r="B858" s="19" t="n"/>
      <c r="C858" s="19" t="n"/>
      <c r="D858" s="19" t="n"/>
      <c r="E858" s="121"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3.5" customHeight="1" s="844">
      <c r="A859" s="19" t="n"/>
      <c r="B859" s="19" t="n"/>
      <c r="C859" s="19" t="n"/>
      <c r="D859" s="19" t="n"/>
      <c r="E859" s="121"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3.5" customHeight="1" s="844">
      <c r="A860" s="19" t="n"/>
      <c r="B860" s="19" t="n"/>
      <c r="C860" s="19" t="n"/>
      <c r="D860" s="19" t="n"/>
      <c r="E860" s="121"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3.5" customHeight="1" s="844">
      <c r="A861" s="19" t="n"/>
      <c r="B861" s="19" t="n"/>
      <c r="C861" s="19" t="n"/>
      <c r="D861" s="19" t="n"/>
      <c r="E861" s="121"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3.5" customHeight="1" s="844">
      <c r="A862" s="19" t="n"/>
      <c r="B862" s="19" t="n"/>
      <c r="C862" s="19" t="n"/>
      <c r="D862" s="19" t="n"/>
      <c r="E862" s="121"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3.5" customHeight="1" s="844">
      <c r="A863" s="19" t="n"/>
      <c r="B863" s="19" t="n"/>
      <c r="C863" s="19" t="n"/>
      <c r="D863" s="19" t="n"/>
      <c r="E863" s="121"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3.5" customHeight="1" s="844">
      <c r="A864" s="19" t="n"/>
      <c r="B864" s="19" t="n"/>
      <c r="C864" s="19" t="n"/>
      <c r="D864" s="19" t="n"/>
      <c r="E864" s="121"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3.5" customHeight="1" s="844">
      <c r="A865" s="19" t="n"/>
      <c r="B865" s="19" t="n"/>
      <c r="C865" s="19" t="n"/>
      <c r="D865" s="19" t="n"/>
      <c r="E865" s="121"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3.5" customHeight="1" s="844">
      <c r="A866" s="19" t="n"/>
      <c r="B866" s="19" t="n"/>
      <c r="C866" s="19" t="n"/>
      <c r="D866" s="19" t="n"/>
      <c r="E866" s="121"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3.5" customHeight="1" s="844">
      <c r="A867" s="19" t="n"/>
      <c r="B867" s="19" t="n"/>
      <c r="C867" s="19" t="n"/>
      <c r="D867" s="19" t="n"/>
      <c r="E867" s="121"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3.5" customHeight="1" s="844">
      <c r="A868" s="19" t="n"/>
      <c r="B868" s="19" t="n"/>
      <c r="C868" s="19" t="n"/>
      <c r="D868" s="19" t="n"/>
      <c r="E868" s="121"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3.5" customHeight="1" s="844">
      <c r="A869" s="19" t="n"/>
      <c r="B869" s="19" t="n"/>
      <c r="C869" s="19" t="n"/>
      <c r="D869" s="19" t="n"/>
      <c r="E869" s="121"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3.5" customHeight="1" s="844">
      <c r="A870" s="19" t="n"/>
      <c r="B870" s="19" t="n"/>
      <c r="C870" s="19" t="n"/>
      <c r="D870" s="19" t="n"/>
      <c r="E870" s="121"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3.5" customHeight="1" s="844">
      <c r="A871" s="19" t="n"/>
      <c r="B871" s="19" t="n"/>
      <c r="C871" s="19" t="n"/>
      <c r="D871" s="19" t="n"/>
      <c r="E871" s="121"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3.5" customHeight="1" s="844">
      <c r="A872" s="19" t="n"/>
      <c r="B872" s="19" t="n"/>
      <c r="C872" s="19" t="n"/>
      <c r="D872" s="19" t="n"/>
      <c r="E872" s="121"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3.5" customHeight="1" s="844">
      <c r="A873" s="19" t="n"/>
      <c r="B873" s="19" t="n"/>
      <c r="C873" s="19" t="n"/>
      <c r="D873" s="19" t="n"/>
      <c r="E873" s="121"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3.5" customHeight="1" s="844">
      <c r="A874" s="19" t="n"/>
      <c r="B874" s="19" t="n"/>
      <c r="C874" s="19" t="n"/>
      <c r="D874" s="19" t="n"/>
      <c r="E874" s="121"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3.5" customHeight="1" s="844">
      <c r="A875" s="19" t="n"/>
      <c r="B875" s="19" t="n"/>
      <c r="C875" s="19" t="n"/>
      <c r="D875" s="19" t="n"/>
      <c r="E875" s="121"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3.5" customHeight="1" s="844">
      <c r="A876" s="19" t="n"/>
      <c r="B876" s="19" t="n"/>
      <c r="C876" s="19" t="n"/>
      <c r="D876" s="19" t="n"/>
      <c r="E876" s="121"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3.5" customHeight="1" s="844">
      <c r="A877" s="19" t="n"/>
      <c r="B877" s="19" t="n"/>
      <c r="C877" s="19" t="n"/>
      <c r="D877" s="19" t="n"/>
      <c r="E877" s="121"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3.5" customHeight="1" s="844">
      <c r="A878" s="19" t="n"/>
      <c r="B878" s="19" t="n"/>
      <c r="C878" s="19" t="n"/>
      <c r="D878" s="19" t="n"/>
      <c r="E878" s="121"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3.5" customHeight="1" s="844">
      <c r="A879" s="19" t="n"/>
      <c r="B879" s="19" t="n"/>
      <c r="C879" s="19" t="n"/>
      <c r="D879" s="19" t="n"/>
      <c r="E879" s="121"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3.5" customHeight="1" s="844">
      <c r="A880" s="19" t="n"/>
      <c r="B880" s="19" t="n"/>
      <c r="C880" s="19" t="n"/>
      <c r="D880" s="19" t="n"/>
      <c r="E880" s="121"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3.5" customHeight="1" s="844">
      <c r="A881" s="19" t="n"/>
      <c r="B881" s="19" t="n"/>
      <c r="C881" s="19" t="n"/>
      <c r="D881" s="19" t="n"/>
      <c r="E881" s="121"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3.5" customHeight="1" s="844">
      <c r="A882" s="19" t="n"/>
      <c r="B882" s="19" t="n"/>
      <c r="C882" s="19" t="n"/>
      <c r="D882" s="19" t="n"/>
      <c r="E882" s="121"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3.5" customHeight="1" s="844">
      <c r="A883" s="19" t="n"/>
      <c r="B883" s="19" t="n"/>
      <c r="C883" s="19" t="n"/>
      <c r="D883" s="19" t="n"/>
      <c r="E883" s="121"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3.5" customHeight="1" s="844">
      <c r="A884" s="19" t="n"/>
      <c r="B884" s="19" t="n"/>
      <c r="C884" s="19" t="n"/>
      <c r="D884" s="19" t="n"/>
      <c r="E884" s="121"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3.5" customHeight="1" s="844">
      <c r="A885" s="19" t="n"/>
      <c r="B885" s="19" t="n"/>
      <c r="C885" s="19" t="n"/>
      <c r="D885" s="19" t="n"/>
      <c r="E885" s="121"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3.5" customHeight="1" s="844">
      <c r="A886" s="19" t="n"/>
      <c r="B886" s="19" t="n"/>
      <c r="C886" s="19" t="n"/>
      <c r="D886" s="19" t="n"/>
      <c r="E886" s="121"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3.5" customHeight="1" s="844">
      <c r="A887" s="19" t="n"/>
      <c r="B887" s="19" t="n"/>
      <c r="C887" s="19" t="n"/>
      <c r="D887" s="19" t="n"/>
      <c r="E887" s="121"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3.5" customHeight="1" s="844">
      <c r="A888" s="19" t="n"/>
      <c r="B888" s="19" t="n"/>
      <c r="C888" s="19" t="n"/>
      <c r="D888" s="19" t="n"/>
      <c r="E888" s="121"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3.5" customHeight="1" s="844">
      <c r="A889" s="19" t="n"/>
      <c r="B889" s="19" t="n"/>
      <c r="C889" s="19" t="n"/>
      <c r="D889" s="19" t="n"/>
      <c r="E889" s="121"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3.5" customHeight="1" s="844">
      <c r="A890" s="19" t="n"/>
      <c r="B890" s="19" t="n"/>
      <c r="C890" s="19" t="n"/>
      <c r="D890" s="19" t="n"/>
      <c r="E890" s="121"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3.5" customHeight="1" s="844">
      <c r="A891" s="19" t="n"/>
      <c r="B891" s="19" t="n"/>
      <c r="C891" s="19" t="n"/>
      <c r="D891" s="19" t="n"/>
      <c r="E891" s="121"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3.5" customHeight="1" s="844">
      <c r="A892" s="19" t="n"/>
      <c r="B892" s="19" t="n"/>
      <c r="C892" s="19" t="n"/>
      <c r="D892" s="19" t="n"/>
      <c r="E892" s="121"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3.5" customHeight="1" s="844">
      <c r="A893" s="19" t="n"/>
      <c r="B893" s="19" t="n"/>
      <c r="C893" s="19" t="n"/>
      <c r="D893" s="19" t="n"/>
      <c r="E893" s="121"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3.5" customHeight="1" s="844">
      <c r="A894" s="19" t="n"/>
      <c r="B894" s="19" t="n"/>
      <c r="C894" s="19" t="n"/>
      <c r="D894" s="19" t="n"/>
      <c r="E894" s="121"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3.5" customHeight="1" s="844">
      <c r="A895" s="19" t="n"/>
      <c r="B895" s="19" t="n"/>
      <c r="C895" s="19" t="n"/>
      <c r="D895" s="19" t="n"/>
      <c r="E895" s="121"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3.5" customHeight="1" s="844">
      <c r="A896" s="19" t="n"/>
      <c r="B896" s="19" t="n"/>
      <c r="C896" s="19" t="n"/>
      <c r="D896" s="19" t="n"/>
      <c r="E896" s="121"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3.5" customHeight="1" s="844">
      <c r="A897" s="19" t="n"/>
      <c r="B897" s="19" t="n"/>
      <c r="C897" s="19" t="n"/>
      <c r="D897" s="19" t="n"/>
      <c r="E897" s="121"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3.5" customHeight="1" s="844">
      <c r="A898" s="19" t="n"/>
      <c r="B898" s="19" t="n"/>
      <c r="C898" s="19" t="n"/>
      <c r="D898" s="19" t="n"/>
      <c r="E898" s="121"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3.5" customHeight="1" s="844">
      <c r="A899" s="19" t="n"/>
      <c r="B899" s="19" t="n"/>
      <c r="C899" s="19" t="n"/>
      <c r="D899" s="19" t="n"/>
      <c r="E899" s="121"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3.5" customHeight="1" s="844">
      <c r="A900" s="19" t="n"/>
      <c r="B900" s="19" t="n"/>
      <c r="C900" s="19" t="n"/>
      <c r="D900" s="19" t="n"/>
      <c r="E900" s="121"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3.5" customHeight="1" s="844">
      <c r="A901" s="19" t="n"/>
      <c r="B901" s="19" t="n"/>
      <c r="C901" s="19" t="n"/>
      <c r="D901" s="19" t="n"/>
      <c r="E901" s="121"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3.5" customHeight="1" s="844">
      <c r="A902" s="19" t="n"/>
      <c r="B902" s="19" t="n"/>
      <c r="C902" s="19" t="n"/>
      <c r="D902" s="19" t="n"/>
      <c r="E902" s="121"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3.5" customHeight="1" s="844">
      <c r="A903" s="19" t="n"/>
      <c r="B903" s="19" t="n"/>
      <c r="C903" s="19" t="n"/>
      <c r="D903" s="19" t="n"/>
      <c r="E903" s="121"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3.5" customHeight="1" s="844">
      <c r="A904" s="19" t="n"/>
      <c r="B904" s="19" t="n"/>
      <c r="C904" s="19" t="n"/>
      <c r="D904" s="19" t="n"/>
      <c r="E904" s="121"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3.5" customHeight="1" s="844">
      <c r="A905" s="19" t="n"/>
      <c r="B905" s="19" t="n"/>
      <c r="C905" s="19" t="n"/>
      <c r="D905" s="19" t="n"/>
      <c r="E905" s="121"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3.5" customHeight="1" s="844">
      <c r="A906" s="19" t="n"/>
      <c r="B906" s="19" t="n"/>
      <c r="C906" s="19" t="n"/>
      <c r="D906" s="19" t="n"/>
      <c r="E906" s="121"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3.5" customHeight="1" s="844">
      <c r="A907" s="19" t="n"/>
      <c r="B907" s="19" t="n"/>
      <c r="C907" s="19" t="n"/>
      <c r="D907" s="19" t="n"/>
      <c r="E907" s="121"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3.5" customHeight="1" s="844">
      <c r="A908" s="19" t="n"/>
      <c r="B908" s="19" t="n"/>
      <c r="C908" s="19" t="n"/>
      <c r="D908" s="19" t="n"/>
      <c r="E908" s="121"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3.5" customHeight="1" s="844">
      <c r="A909" s="19" t="n"/>
      <c r="B909" s="19" t="n"/>
      <c r="C909" s="19" t="n"/>
      <c r="D909" s="19" t="n"/>
      <c r="E909" s="121"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3.5" customHeight="1" s="844">
      <c r="A910" s="19" t="n"/>
      <c r="B910" s="19" t="n"/>
      <c r="C910" s="19" t="n"/>
      <c r="D910" s="19" t="n"/>
      <c r="E910" s="121"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3.5" customHeight="1" s="844">
      <c r="A911" s="19" t="n"/>
      <c r="B911" s="19" t="n"/>
      <c r="C911" s="19" t="n"/>
      <c r="D911" s="19" t="n"/>
      <c r="E911" s="121"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3.5" customHeight="1" s="844">
      <c r="A912" s="19" t="n"/>
      <c r="B912" s="19" t="n"/>
      <c r="C912" s="19" t="n"/>
      <c r="D912" s="19" t="n"/>
      <c r="E912" s="121"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3.5" customHeight="1" s="844">
      <c r="A913" s="19" t="n"/>
      <c r="B913" s="19" t="n"/>
      <c r="C913" s="19" t="n"/>
      <c r="D913" s="19" t="n"/>
      <c r="E913" s="121"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3.5" customHeight="1" s="844">
      <c r="A914" s="19" t="n"/>
      <c r="B914" s="19" t="n"/>
      <c r="C914" s="19" t="n"/>
      <c r="D914" s="19" t="n"/>
      <c r="E914" s="121"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3.5" customHeight="1" s="844">
      <c r="A915" s="19" t="n"/>
      <c r="B915" s="19" t="n"/>
      <c r="C915" s="19" t="n"/>
      <c r="D915" s="19" t="n"/>
      <c r="E915" s="121"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3.5" customHeight="1" s="844">
      <c r="A916" s="19" t="n"/>
      <c r="B916" s="19" t="n"/>
      <c r="C916" s="19" t="n"/>
      <c r="D916" s="19" t="n"/>
      <c r="E916" s="121"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3.5" customHeight="1" s="844">
      <c r="A917" s="19" t="n"/>
      <c r="B917" s="19" t="n"/>
      <c r="C917" s="19" t="n"/>
      <c r="D917" s="19" t="n"/>
      <c r="E917" s="121"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3.5" customHeight="1" s="844">
      <c r="A918" s="19" t="n"/>
      <c r="B918" s="19" t="n"/>
      <c r="C918" s="19" t="n"/>
      <c r="D918" s="19" t="n"/>
      <c r="E918" s="121"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3.5" customHeight="1" s="844">
      <c r="A919" s="19" t="n"/>
      <c r="B919" s="19" t="n"/>
      <c r="C919" s="19" t="n"/>
      <c r="D919" s="19" t="n"/>
      <c r="E919" s="121"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3.5" customHeight="1" s="844">
      <c r="A920" s="19" t="n"/>
      <c r="B920" s="19" t="n"/>
      <c r="C920" s="19" t="n"/>
      <c r="D920" s="19" t="n"/>
      <c r="E920" s="121"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3.5" customHeight="1" s="844">
      <c r="A921" s="19" t="n"/>
      <c r="B921" s="19" t="n"/>
      <c r="C921" s="19" t="n"/>
      <c r="D921" s="19" t="n"/>
      <c r="E921" s="121"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3.5" customHeight="1" s="844">
      <c r="A922" s="19" t="n"/>
      <c r="B922" s="19" t="n"/>
      <c r="C922" s="19" t="n"/>
      <c r="D922" s="19" t="n"/>
      <c r="E922" s="121"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3.5" customHeight="1" s="844">
      <c r="A923" s="19" t="n"/>
      <c r="B923" s="19" t="n"/>
      <c r="C923" s="19" t="n"/>
      <c r="D923" s="19" t="n"/>
      <c r="E923" s="121"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3.5" customHeight="1" s="844">
      <c r="A924" s="19" t="n"/>
      <c r="B924" s="19" t="n"/>
      <c r="C924" s="19" t="n"/>
      <c r="D924" s="19" t="n"/>
      <c r="E924" s="121"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3.5" customHeight="1" s="844">
      <c r="A925" s="19" t="n"/>
      <c r="B925" s="19" t="n"/>
      <c r="C925" s="19" t="n"/>
      <c r="D925" s="19" t="n"/>
      <c r="E925" s="121"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3.5" customHeight="1" s="844">
      <c r="A926" s="19" t="n"/>
      <c r="B926" s="19" t="n"/>
      <c r="C926" s="19" t="n"/>
      <c r="D926" s="19" t="n"/>
      <c r="E926" s="121"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3.5" customHeight="1" s="844">
      <c r="A927" s="19" t="n"/>
      <c r="B927" s="19" t="n"/>
      <c r="C927" s="19" t="n"/>
      <c r="D927" s="19" t="n"/>
      <c r="E927" s="121"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3.5" customHeight="1" s="844">
      <c r="A928" s="19" t="n"/>
      <c r="B928" s="19" t="n"/>
      <c r="C928" s="19" t="n"/>
      <c r="D928" s="19" t="n"/>
      <c r="E928" s="121"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3.5" customHeight="1" s="844">
      <c r="A929" s="19" t="n"/>
      <c r="B929" s="19" t="n"/>
      <c r="C929" s="19" t="n"/>
      <c r="D929" s="19" t="n"/>
      <c r="E929" s="121"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3.5" customHeight="1" s="844">
      <c r="A930" s="19" t="n"/>
      <c r="B930" s="19" t="n"/>
      <c r="C930" s="19" t="n"/>
      <c r="D930" s="19" t="n"/>
      <c r="E930" s="121"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3.5" customHeight="1" s="844">
      <c r="A931" s="19" t="n"/>
      <c r="B931" s="19" t="n"/>
      <c r="C931" s="19" t="n"/>
      <c r="D931" s="19" t="n"/>
      <c r="E931" s="121"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3.5" customHeight="1" s="844">
      <c r="A932" s="19" t="n"/>
      <c r="B932" s="19" t="n"/>
      <c r="C932" s="19" t="n"/>
      <c r="D932" s="19" t="n"/>
      <c r="E932" s="121"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3.5" customHeight="1" s="844">
      <c r="A933" s="19" t="n"/>
      <c r="B933" s="19" t="n"/>
      <c r="C933" s="19" t="n"/>
      <c r="D933" s="19" t="n"/>
      <c r="E933" s="121"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3.5" customHeight="1" s="844">
      <c r="A934" s="19" t="n"/>
      <c r="B934" s="19" t="n"/>
      <c r="C934" s="19" t="n"/>
      <c r="D934" s="19" t="n"/>
      <c r="E934" s="121"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3.5" customHeight="1" s="844">
      <c r="A935" s="19" t="n"/>
      <c r="B935" s="19" t="n"/>
      <c r="C935" s="19" t="n"/>
      <c r="D935" s="19" t="n"/>
      <c r="E935" s="121"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3.5" customHeight="1" s="844">
      <c r="A936" s="19" t="n"/>
      <c r="B936" s="19" t="n"/>
      <c r="C936" s="19" t="n"/>
      <c r="D936" s="19" t="n"/>
      <c r="E936" s="121"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3.5" customHeight="1" s="844">
      <c r="A937" s="19" t="n"/>
      <c r="B937" s="19" t="n"/>
      <c r="C937" s="19" t="n"/>
      <c r="D937" s="19" t="n"/>
      <c r="E937" s="121"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3.5" customHeight="1" s="844">
      <c r="A938" s="19" t="n"/>
      <c r="B938" s="19" t="n"/>
      <c r="C938" s="19" t="n"/>
      <c r="D938" s="19" t="n"/>
      <c r="E938" s="121"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3.5" customHeight="1" s="844">
      <c r="A939" s="19" t="n"/>
      <c r="B939" s="19" t="n"/>
      <c r="C939" s="19" t="n"/>
      <c r="D939" s="19" t="n"/>
      <c r="E939" s="121"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3.5" customHeight="1" s="844">
      <c r="A940" s="19" t="n"/>
      <c r="B940" s="19" t="n"/>
      <c r="C940" s="19" t="n"/>
      <c r="D940" s="19" t="n"/>
      <c r="E940" s="121"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3.5" customHeight="1" s="844">
      <c r="A941" s="19" t="n"/>
      <c r="B941" s="19" t="n"/>
      <c r="C941" s="19" t="n"/>
      <c r="D941" s="19" t="n"/>
      <c r="E941" s="121"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3.5" customHeight="1" s="844">
      <c r="A942" s="19" t="n"/>
      <c r="B942" s="19" t="n"/>
      <c r="C942" s="19" t="n"/>
      <c r="D942" s="19" t="n"/>
      <c r="E942" s="121"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3.5" customHeight="1" s="844">
      <c r="A943" s="19" t="n"/>
      <c r="B943" s="19" t="n"/>
      <c r="C943" s="19" t="n"/>
      <c r="D943" s="19" t="n"/>
      <c r="E943" s="121"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3.5" customHeight="1" s="844">
      <c r="A944" s="19" t="n"/>
      <c r="B944" s="19" t="n"/>
      <c r="C944" s="19" t="n"/>
      <c r="D944" s="19" t="n"/>
      <c r="E944" s="121"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3.5" customHeight="1" s="844">
      <c r="A945" s="19" t="n"/>
      <c r="B945" s="19" t="n"/>
      <c r="C945" s="19" t="n"/>
      <c r="D945" s="19" t="n"/>
      <c r="E945" s="121"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3.5" customHeight="1" s="844">
      <c r="A946" s="19" t="n"/>
      <c r="B946" s="19" t="n"/>
      <c r="C946" s="19" t="n"/>
      <c r="D946" s="19" t="n"/>
      <c r="E946" s="121"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3.5" customHeight="1" s="844">
      <c r="A947" s="19" t="n"/>
      <c r="B947" s="19" t="n"/>
      <c r="C947" s="19" t="n"/>
      <c r="D947" s="19" t="n"/>
      <c r="E947" s="121"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3.5" customHeight="1" s="844">
      <c r="A948" s="19" t="n"/>
      <c r="B948" s="19" t="n"/>
      <c r="C948" s="19" t="n"/>
      <c r="D948" s="19" t="n"/>
      <c r="E948" s="121"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3.5" customHeight="1" s="844">
      <c r="A949" s="19" t="n"/>
      <c r="B949" s="19" t="n"/>
      <c r="C949" s="19" t="n"/>
      <c r="D949" s="19" t="n"/>
      <c r="E949" s="121"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3.5" customHeight="1" s="844">
      <c r="A950" s="19" t="n"/>
      <c r="B950" s="19" t="n"/>
      <c r="C950" s="19" t="n"/>
      <c r="D950" s="19" t="n"/>
      <c r="E950" s="121"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3.5" customHeight="1" s="844">
      <c r="A951" s="19" t="n"/>
      <c r="B951" s="19" t="n"/>
      <c r="C951" s="19" t="n"/>
      <c r="D951" s="19" t="n"/>
      <c r="E951" s="121"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3.5" customHeight="1" s="844">
      <c r="A952" s="19" t="n"/>
      <c r="B952" s="19" t="n"/>
      <c r="C952" s="19" t="n"/>
      <c r="D952" s="19" t="n"/>
      <c r="E952" s="121"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3.5" customHeight="1" s="844">
      <c r="A953" s="19" t="n"/>
      <c r="B953" s="19" t="n"/>
      <c r="C953" s="19" t="n"/>
      <c r="D953" s="19" t="n"/>
      <c r="E953" s="121"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3.5" customHeight="1" s="844">
      <c r="A954" s="19" t="n"/>
      <c r="B954" s="19" t="n"/>
      <c r="C954" s="19" t="n"/>
      <c r="D954" s="19" t="n"/>
      <c r="E954" s="121"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3.5" customHeight="1" s="844">
      <c r="A955" s="19" t="n"/>
      <c r="B955" s="19" t="n"/>
      <c r="C955" s="19" t="n"/>
      <c r="D955" s="19" t="n"/>
      <c r="E955" s="121"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3.5" customHeight="1" s="844">
      <c r="A956" s="19" t="n"/>
      <c r="B956" s="19" t="n"/>
      <c r="C956" s="19" t="n"/>
      <c r="D956" s="19" t="n"/>
      <c r="E956" s="121"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3.5" customHeight="1" s="844">
      <c r="A957" s="19" t="n"/>
      <c r="B957" s="19" t="n"/>
      <c r="C957" s="19" t="n"/>
      <c r="D957" s="19" t="n"/>
      <c r="E957" s="121"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3.5" customHeight="1" s="844">
      <c r="A958" s="19" t="n"/>
      <c r="B958" s="19" t="n"/>
      <c r="C958" s="19" t="n"/>
      <c r="D958" s="19" t="n"/>
      <c r="E958" s="121"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3.5" customHeight="1" s="844">
      <c r="A959" s="19" t="n"/>
      <c r="B959" s="19" t="n"/>
      <c r="C959" s="19" t="n"/>
      <c r="D959" s="19" t="n"/>
      <c r="E959" s="121"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3.5" customHeight="1" s="844">
      <c r="A960" s="19" t="n"/>
      <c r="B960" s="19" t="n"/>
      <c r="C960" s="19" t="n"/>
      <c r="D960" s="19" t="n"/>
      <c r="E960" s="121"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3.5" customHeight="1" s="844">
      <c r="A961" s="19" t="n"/>
      <c r="B961" s="19" t="n"/>
      <c r="C961" s="19" t="n"/>
      <c r="D961" s="19" t="n"/>
      <c r="E961" s="121"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3.5" customHeight="1" s="844">
      <c r="A962" s="19" t="n"/>
      <c r="B962" s="19" t="n"/>
      <c r="C962" s="19" t="n"/>
      <c r="D962" s="19" t="n"/>
      <c r="E962" s="121"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3.5" customHeight="1" s="844">
      <c r="A963" s="19" t="n"/>
      <c r="B963" s="19" t="n"/>
      <c r="C963" s="19" t="n"/>
      <c r="D963" s="19" t="n"/>
      <c r="E963" s="121"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3.5" customHeight="1" s="844">
      <c r="A964" s="19" t="n"/>
      <c r="B964" s="19" t="n"/>
      <c r="C964" s="19" t="n"/>
      <c r="D964" s="19" t="n"/>
      <c r="E964" s="121"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3.5" customHeight="1" s="844">
      <c r="A965" s="19" t="n"/>
      <c r="B965" s="19" t="n"/>
      <c r="C965" s="19" t="n"/>
      <c r="D965" s="19" t="n"/>
      <c r="E965" s="121"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3.5" customHeight="1" s="844">
      <c r="A966" s="19" t="n"/>
      <c r="B966" s="19" t="n"/>
      <c r="C966" s="19" t="n"/>
      <c r="D966" s="19" t="n"/>
      <c r="E966" s="121"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3.5" customHeight="1" s="844">
      <c r="A967" s="19" t="n"/>
      <c r="B967" s="19" t="n"/>
      <c r="C967" s="19" t="n"/>
      <c r="D967" s="19" t="n"/>
      <c r="E967" s="121"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3.5" customHeight="1" s="844">
      <c r="A968" s="19" t="n"/>
      <c r="B968" s="19" t="n"/>
      <c r="C968" s="19" t="n"/>
      <c r="D968" s="19" t="n"/>
      <c r="E968" s="121"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3.5" customHeight="1" s="844">
      <c r="A969" s="19" t="n"/>
      <c r="B969" s="19" t="n"/>
      <c r="C969" s="19" t="n"/>
      <c r="D969" s="19" t="n"/>
      <c r="E969" s="121"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3.5" customHeight="1" s="844">
      <c r="A970" s="19" t="n"/>
      <c r="B970" s="19" t="n"/>
      <c r="C970" s="19" t="n"/>
      <c r="D970" s="19" t="n"/>
      <c r="E970" s="121"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3.5" customHeight="1" s="844">
      <c r="A971" s="19" t="n"/>
      <c r="B971" s="19" t="n"/>
      <c r="C971" s="19" t="n"/>
      <c r="D971" s="19" t="n"/>
      <c r="E971" s="121"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3.5" customHeight="1" s="844">
      <c r="A972" s="19" t="n"/>
      <c r="B972" s="19" t="n"/>
      <c r="C972" s="19" t="n"/>
      <c r="D972" s="19" t="n"/>
      <c r="E972" s="121"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3.5" customHeight="1" s="844">
      <c r="A973" s="19" t="n"/>
      <c r="B973" s="19" t="n"/>
      <c r="C973" s="19" t="n"/>
      <c r="D973" s="19" t="n"/>
      <c r="E973" s="121"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3.5" customHeight="1" s="844">
      <c r="A974" s="19" t="n"/>
      <c r="B974" s="19" t="n"/>
      <c r="C974" s="19" t="n"/>
      <c r="D974" s="19" t="n"/>
      <c r="E974" s="121"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3.5" customHeight="1" s="844">
      <c r="A975" s="19" t="n"/>
      <c r="B975" s="19" t="n"/>
      <c r="C975" s="19" t="n"/>
      <c r="D975" s="19" t="n"/>
      <c r="E975" s="121"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3.5" customHeight="1" s="844">
      <c r="A976" s="19" t="n"/>
      <c r="B976" s="19" t="n"/>
      <c r="C976" s="19" t="n"/>
      <c r="D976" s="19" t="n"/>
      <c r="E976" s="121"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3.5" customHeight="1" s="844">
      <c r="A977" s="19" t="n"/>
      <c r="B977" s="19" t="n"/>
      <c r="C977" s="19" t="n"/>
      <c r="D977" s="19" t="n"/>
      <c r="E977" s="121"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3.5" customHeight="1" s="844">
      <c r="A978" s="19" t="n"/>
      <c r="B978" s="19" t="n"/>
      <c r="C978" s="19" t="n"/>
      <c r="D978" s="19" t="n"/>
      <c r="E978" s="121"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3.5" customHeight="1" s="844">
      <c r="A979" s="19" t="n"/>
      <c r="B979" s="19" t="n"/>
      <c r="C979" s="19" t="n"/>
      <c r="D979" s="19" t="n"/>
      <c r="E979" s="121"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3.5" customHeight="1" s="844">
      <c r="A980" s="19" t="n"/>
      <c r="B980" s="19" t="n"/>
      <c r="C980" s="19" t="n"/>
      <c r="D980" s="19" t="n"/>
      <c r="E980" s="121"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3.5" customHeight="1" s="844">
      <c r="A981" s="19" t="n"/>
      <c r="B981" s="19" t="n"/>
      <c r="C981" s="19" t="n"/>
      <c r="D981" s="19" t="n"/>
      <c r="E981" s="121"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3.5" customHeight="1" s="844">
      <c r="A982" s="19" t="n"/>
      <c r="B982" s="19" t="n"/>
      <c r="C982" s="19" t="n"/>
      <c r="D982" s="19" t="n"/>
      <c r="E982" s="121"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3.5" customHeight="1" s="844">
      <c r="A983" s="19" t="n"/>
      <c r="B983" s="19" t="n"/>
      <c r="C983" s="19" t="n"/>
      <c r="D983" s="19" t="n"/>
      <c r="E983" s="121"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3.5" customHeight="1" s="844">
      <c r="A984" s="19" t="n"/>
      <c r="B984" s="19" t="n"/>
      <c r="C984" s="19" t="n"/>
      <c r="D984" s="19" t="n"/>
      <c r="E984" s="121"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3.5" customHeight="1" s="844">
      <c r="A985" s="19" t="n"/>
      <c r="B985" s="19" t="n"/>
      <c r="C985" s="19" t="n"/>
      <c r="D985" s="19" t="n"/>
      <c r="E985" s="121"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3.5" customHeight="1" s="844">
      <c r="A986" s="19" t="n"/>
      <c r="B986" s="19" t="n"/>
      <c r="C986" s="19" t="n"/>
      <c r="D986" s="19" t="n"/>
      <c r="E986" s="121"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3.5" customHeight="1" s="844">
      <c r="A987" s="19" t="n"/>
      <c r="B987" s="19" t="n"/>
      <c r="C987" s="19" t="n"/>
      <c r="D987" s="19" t="n"/>
      <c r="E987" s="121"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3.5" customHeight="1" s="844">
      <c r="A988" s="19" t="n"/>
      <c r="B988" s="19" t="n"/>
      <c r="C988" s="19" t="n"/>
      <c r="D988" s="19" t="n"/>
      <c r="E988" s="121"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3.5" customHeight="1" s="844">
      <c r="A989" s="19" t="n"/>
      <c r="B989" s="19" t="n"/>
      <c r="C989" s="19" t="n"/>
      <c r="D989" s="19" t="n"/>
      <c r="E989" s="121"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3.5" customHeight="1" s="844">
      <c r="A990" s="19" t="n"/>
      <c r="B990" s="19" t="n"/>
      <c r="C990" s="19" t="n"/>
      <c r="D990" s="19" t="n"/>
      <c r="E990" s="121"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3.5" customHeight="1" s="844">
      <c r="A991" s="19" t="n"/>
      <c r="B991" s="19" t="n"/>
      <c r="C991" s="19" t="n"/>
      <c r="D991" s="19" t="n"/>
      <c r="E991" s="121"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3.5" customHeight="1" s="844">
      <c r="A992" s="19" t="n"/>
      <c r="B992" s="19" t="n"/>
      <c r="C992" s="19" t="n"/>
      <c r="D992" s="19" t="n"/>
      <c r="E992" s="121"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3.5" customHeight="1" s="844">
      <c r="A993" s="19" t="n"/>
      <c r="B993" s="19" t="n"/>
      <c r="C993" s="19" t="n"/>
      <c r="D993" s="19" t="n"/>
      <c r="E993" s="121"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3.5" customHeight="1" s="844">
      <c r="A994" s="19" t="n"/>
      <c r="B994" s="19" t="n"/>
      <c r="C994" s="19" t="n"/>
      <c r="D994" s="19" t="n"/>
      <c r="E994" s="121"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3.5" customHeight="1" s="844">
      <c r="A995" s="19" t="n"/>
      <c r="B995" s="19" t="n"/>
      <c r="C995" s="19" t="n"/>
      <c r="D995" s="19" t="n"/>
      <c r="E995" s="121"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3.5" customHeight="1" s="844">
      <c r="A996" s="19" t="n"/>
      <c r="B996" s="19" t="n"/>
      <c r="C996" s="19" t="n"/>
      <c r="D996" s="19" t="n"/>
      <c r="E996" s="121"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3.5" customHeight="1" s="844">
      <c r="A997" s="19" t="n"/>
      <c r="B997" s="19" t="n"/>
      <c r="C997" s="19" t="n"/>
      <c r="D997" s="19" t="n"/>
      <c r="E997" s="121"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3.5" customHeight="1" s="844">
      <c r="A998" s="19" t="n"/>
      <c r="B998" s="19" t="n"/>
      <c r="C998" s="19" t="n"/>
      <c r="D998" s="19" t="n"/>
      <c r="E998" s="121"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3.5" customHeight="1" s="844">
      <c r="A999" s="19" t="n"/>
      <c r="B999" s="19" t="n"/>
      <c r="C999" s="19" t="n"/>
      <c r="D999" s="19" t="n"/>
      <c r="E999" s="121"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3.5" customHeight="1" s="844">
      <c r="A1000" s="19" t="n"/>
      <c r="B1000" s="19" t="n"/>
      <c r="C1000" s="19" t="n"/>
      <c r="D1000" s="19" t="n"/>
      <c r="E1000" s="121"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pageMargins left="0.7" right="0.7" top="0.75" bottom="0.75" header="0.511811023622047" footer="0.511811023622047"/>
  <pageSetup orientation="landscape" fitToHeight="0" horizontalDpi="300" verticalDpi="300"/>
</worksheet>
</file>

<file path=xl/worksheets/sheet8.xml><?xml version="1.0" encoding="utf-8"?>
<worksheet xmlns="http://schemas.openxmlformats.org/spreadsheetml/2006/main">
  <sheetPr codeName="Sheet8">
    <outlinePr summaryBelow="1" summaryRight="1"/>
    <pageSetUpPr fitToPage="1"/>
  </sheetPr>
  <dimension ref="A1:Z1000"/>
  <sheetViews>
    <sheetView showGridLines="0" zoomScaleNormal="100" workbookViewId="0">
      <pane xSplit="2" ySplit="4" topLeftCell="C13" activePane="bottomRight" state="frozen"/>
      <selection pane="topRight" activeCell="C1" sqref="C1"/>
      <selection pane="bottomLeft" activeCell="A5" sqref="A5"/>
      <selection pane="bottomRight" activeCell="C31" sqref="C31:K31"/>
    </sheetView>
  </sheetViews>
  <sheetFormatPr baseColWidth="8" defaultColWidth="14.44140625" defaultRowHeight="14.4"/>
  <cols>
    <col width="2.5546875" customWidth="1" style="844" min="1" max="1"/>
    <col width="33" customWidth="1" style="844" min="2" max="2"/>
    <col width="13.109375" customWidth="1" style="844" min="3" max="5"/>
    <col width="15" customWidth="1" style="844" min="6" max="9"/>
    <col width="16.44140625" customWidth="1" style="844" min="10" max="11"/>
    <col width="9.109375" customWidth="1" style="844" min="12" max="26"/>
  </cols>
  <sheetData>
    <row r="1" ht="13.5" customHeight="1" s="844">
      <c r="A1" s="827" t="n"/>
      <c r="B1" s="19" t="n"/>
      <c r="C1" s="1014" t="n"/>
      <c r="D1" s="1014" t="n"/>
      <c r="E1" s="1065" t="n"/>
      <c r="F1" s="1014" t="n"/>
      <c r="G1" s="1014" t="n"/>
      <c r="H1" s="1014" t="n"/>
      <c r="I1" s="1014" t="n"/>
      <c r="J1" s="1014" t="n"/>
      <c r="K1" s="1014" t="n"/>
      <c r="L1" s="19" t="n"/>
      <c r="M1" s="19" t="n"/>
      <c r="N1" s="19" t="n"/>
      <c r="O1" s="19" t="n"/>
      <c r="P1" s="19" t="n"/>
      <c r="Q1" s="19" t="n"/>
      <c r="R1" s="19" t="n"/>
      <c r="S1" s="19" t="n"/>
      <c r="T1" s="19" t="n"/>
      <c r="U1" s="19" t="n"/>
      <c r="V1" s="19" t="n"/>
      <c r="W1" s="19" t="n"/>
      <c r="X1" s="19" t="n"/>
      <c r="Y1" s="19" t="n"/>
      <c r="Z1" s="19" t="n"/>
    </row>
    <row r="2" ht="13.5" customHeight="1" s="844">
      <c r="A2" s="19" t="n"/>
      <c r="B2" s="44" t="inlineStr">
        <is>
          <t>Balance Sheet</t>
        </is>
      </c>
      <c r="C2" s="23" t="n"/>
      <c r="D2" s="23" t="n"/>
      <c r="E2" s="362" t="n"/>
      <c r="F2" s="23" t="n"/>
      <c r="G2" s="23" t="n"/>
      <c r="H2" s="23" t="n"/>
      <c r="I2" s="23" t="n"/>
      <c r="J2" s="23" t="n"/>
      <c r="K2" s="23" t="n"/>
      <c r="L2" s="19" t="n"/>
      <c r="M2" s="19" t="n"/>
      <c r="N2" s="19" t="n"/>
      <c r="O2" s="19" t="n"/>
      <c r="P2" s="19" t="n"/>
      <c r="Q2" s="19" t="n"/>
      <c r="R2" s="19" t="n"/>
      <c r="S2" s="19" t="n"/>
      <c r="T2" s="19" t="n"/>
      <c r="U2" s="19" t="n"/>
      <c r="V2" s="19" t="n"/>
      <c r="W2" s="19" t="n"/>
      <c r="X2" s="19" t="n"/>
      <c r="Y2" s="19" t="n"/>
      <c r="Z2" s="19" t="n"/>
    </row>
    <row r="3" ht="13.5" customHeight="1" s="844">
      <c r="A3" s="19" t="n"/>
      <c r="B3" s="44" t="inlineStr">
        <is>
          <t xml:space="preserve">Fixed Assets Schedule </t>
        </is>
      </c>
      <c r="C3" s="23" t="n"/>
      <c r="D3" s="23" t="n"/>
      <c r="E3" s="362" t="n"/>
      <c r="F3" s="23" t="n"/>
      <c r="G3" s="23" t="n"/>
      <c r="H3" s="23" t="n"/>
      <c r="I3" s="23" t="n"/>
      <c r="J3" s="23" t="n"/>
      <c r="K3" s="23" t="n"/>
      <c r="L3" s="19" t="n"/>
      <c r="M3" s="19" t="n"/>
      <c r="N3" s="19" t="n"/>
      <c r="O3" s="19" t="n"/>
      <c r="P3" s="19" t="n"/>
      <c r="Q3" s="19" t="n"/>
      <c r="R3" s="19" t="n"/>
      <c r="S3" s="19" t="n"/>
      <c r="T3" s="19" t="n"/>
      <c r="U3" s="19" t="n"/>
      <c r="V3" s="19" t="n"/>
      <c r="W3" s="19" t="n"/>
      <c r="X3" s="19" t="n"/>
      <c r="Y3" s="19" t="n"/>
      <c r="Z3" s="19" t="n"/>
    </row>
    <row r="4" ht="13.5" customHeight="1" s="844">
      <c r="A4" s="41" t="n"/>
      <c r="B4" s="239" t="inlineStr">
        <is>
          <t>EUR</t>
        </is>
      </c>
      <c r="C4" s="903">
        <f>'Income Statement'!C3</f>
        <v/>
      </c>
      <c r="D4" s="903">
        <f>'Income Statement'!D3</f>
        <v/>
      </c>
      <c r="E4" s="904">
        <f>'Income Statement'!E3</f>
        <v/>
      </c>
      <c r="F4" s="905">
        <f>'Income Statement'!F3</f>
        <v/>
      </c>
      <c r="G4" s="905">
        <f>'Income Statement'!G3</f>
        <v/>
      </c>
      <c r="H4" s="905">
        <f>'Income Statement'!H3</f>
        <v/>
      </c>
      <c r="I4" s="905">
        <f>'Income Statement'!I3</f>
        <v/>
      </c>
      <c r="J4" s="905">
        <f>'Income Statement'!J3</f>
        <v/>
      </c>
      <c r="K4" s="905">
        <f>'Income Statement'!K3</f>
        <v/>
      </c>
      <c r="L4" s="41" t="n"/>
      <c r="M4" s="41" t="n"/>
      <c r="N4" s="41" t="n"/>
      <c r="O4" s="41" t="n"/>
      <c r="P4" s="41" t="n"/>
      <c r="Q4" s="41" t="n"/>
      <c r="R4" s="41" t="n"/>
      <c r="S4" s="41" t="n"/>
      <c r="T4" s="41" t="n"/>
      <c r="U4" s="41" t="n"/>
      <c r="V4" s="41" t="n"/>
      <c r="W4" s="41" t="n"/>
      <c r="X4" s="41" t="n"/>
      <c r="Y4" s="41" t="n"/>
      <c r="Z4" s="41" t="n"/>
    </row>
    <row r="5" ht="13.5" customHeight="1" s="844">
      <c r="A5" s="19" t="n"/>
      <c r="B5" s="363" t="inlineStr">
        <is>
          <t xml:space="preserve">Total Fixed Assets </t>
        </is>
      </c>
      <c r="C5" s="1066" t="n"/>
      <c r="D5" s="1066" t="n"/>
      <c r="E5" s="1067" t="n"/>
      <c r="F5" s="1066" t="n"/>
      <c r="G5" s="1066" t="n"/>
      <c r="H5" s="1066" t="n"/>
      <c r="I5" s="1066" t="n"/>
      <c r="J5" s="1066" t="n"/>
      <c r="K5" s="1066" t="n"/>
      <c r="L5" s="19" t="n"/>
      <c r="M5" s="19" t="n"/>
      <c r="N5" s="19" t="n"/>
      <c r="O5" s="19" t="n"/>
      <c r="P5" s="19" t="n"/>
      <c r="Q5" s="19" t="n"/>
      <c r="R5" s="19" t="n"/>
      <c r="S5" s="19" t="n"/>
      <c r="T5" s="19" t="n"/>
      <c r="U5" s="19" t="n"/>
      <c r="V5" s="19" t="n"/>
      <c r="W5" s="19" t="n"/>
      <c r="X5" s="19" t="n"/>
      <c r="Y5" s="19" t="n"/>
      <c r="Z5" s="19" t="n"/>
    </row>
    <row r="6" ht="13.5" customHeight="1" s="844">
      <c r="A6" s="19" t="n"/>
      <c r="B6" s="20" t="inlineStr">
        <is>
          <t xml:space="preserve">Opening -  Gross block </t>
        </is>
      </c>
      <c r="C6" s="1066" t="n"/>
      <c r="D6" s="1066" t="n"/>
      <c r="E6" s="1067" t="n"/>
      <c r="F6" s="1068">
        <f>E9</f>
        <v/>
      </c>
      <c r="G6" s="1068">
        <f>F9</f>
        <v/>
      </c>
      <c r="H6" s="1068">
        <f>G9</f>
        <v/>
      </c>
      <c r="I6" s="1068">
        <f>H9</f>
        <v/>
      </c>
      <c r="J6" s="1068">
        <f>I9</f>
        <v/>
      </c>
      <c r="K6" s="1068">
        <f>J9</f>
        <v/>
      </c>
      <c r="L6" s="19" t="n"/>
      <c r="M6" s="19" t="n"/>
      <c r="N6" s="19" t="n"/>
      <c r="O6" s="19" t="n"/>
      <c r="P6" s="19" t="n"/>
      <c r="Q6" s="19" t="n"/>
      <c r="R6" s="19" t="n"/>
      <c r="S6" s="19" t="n"/>
      <c r="T6" s="19" t="n"/>
      <c r="U6" s="19" t="n"/>
      <c r="V6" s="19" t="n"/>
      <c r="W6" s="19" t="n"/>
      <c r="X6" s="19" t="n"/>
      <c r="Y6" s="19" t="n"/>
      <c r="Z6" s="19" t="n"/>
    </row>
    <row r="7" ht="13.5" customHeight="1" s="844">
      <c r="A7" s="19" t="n"/>
      <c r="B7" s="20" t="inlineStr">
        <is>
          <t>Additions</t>
        </is>
      </c>
      <c r="C7" s="1066" t="n"/>
      <c r="D7" s="1066" t="n"/>
      <c r="E7" s="1067" t="n"/>
      <c r="F7" s="1068">
        <f>Assumptions!F101</f>
        <v/>
      </c>
      <c r="G7" s="1068">
        <f>Assumptions!G101</f>
        <v/>
      </c>
      <c r="H7" s="1068">
        <f>Assumptions!H101</f>
        <v/>
      </c>
      <c r="I7" s="1068">
        <f>Assumptions!I101</f>
        <v/>
      </c>
      <c r="J7" s="1068">
        <f>Assumptions!J101</f>
        <v/>
      </c>
      <c r="K7" s="1068">
        <f>Assumptions!K101</f>
        <v/>
      </c>
      <c r="L7" s="19" t="n"/>
      <c r="M7" s="19" t="n"/>
      <c r="N7" s="19" t="n"/>
      <c r="O7" s="19" t="n"/>
      <c r="P7" s="19" t="n"/>
      <c r="Q7" s="19" t="n"/>
      <c r="R7" s="19" t="n"/>
      <c r="S7" s="19" t="n"/>
      <c r="T7" s="19" t="n"/>
      <c r="U7" s="19" t="n"/>
      <c r="V7" s="19" t="n"/>
      <c r="W7" s="19" t="n"/>
      <c r="X7" s="19" t="n"/>
      <c r="Y7" s="19" t="n"/>
      <c r="Z7" s="19" t="n"/>
    </row>
    <row r="8" ht="13.5" customHeight="1" s="844">
      <c r="A8" s="19" t="n"/>
      <c r="B8" s="20" t="inlineStr">
        <is>
          <t>Disposal</t>
        </is>
      </c>
      <c r="C8" s="1066" t="n"/>
      <c r="D8" s="1066" t="n"/>
      <c r="E8" s="1067" t="n"/>
      <c r="F8" s="1068">
        <f>-F14</f>
        <v/>
      </c>
      <c r="G8" s="1068">
        <f>-G14</f>
        <v/>
      </c>
      <c r="H8" s="1068">
        <f>-H14</f>
        <v/>
      </c>
      <c r="I8" s="1068">
        <f>-I14</f>
        <v/>
      </c>
      <c r="J8" s="1068">
        <f>-J14</f>
        <v/>
      </c>
      <c r="K8" s="1068">
        <f>-K14</f>
        <v/>
      </c>
      <c r="L8" s="19" t="n"/>
      <c r="M8" s="19" t="n"/>
      <c r="N8" s="19" t="n"/>
      <c r="O8" s="19" t="n"/>
      <c r="P8" s="19" t="n"/>
      <c r="Q8" s="19" t="n"/>
      <c r="R8" s="19" t="n"/>
      <c r="S8" s="19" t="n"/>
      <c r="T8" s="19" t="n"/>
      <c r="U8" s="19" t="n"/>
      <c r="V8" s="19" t="n"/>
      <c r="W8" s="19" t="n"/>
      <c r="X8" s="19" t="n"/>
      <c r="Y8" s="19" t="n"/>
      <c r="Z8" s="19" t="n"/>
    </row>
    <row r="9" ht="13.5" customHeight="1" s="844">
      <c r="A9" s="41" t="n"/>
      <c r="B9" s="367" t="inlineStr">
        <is>
          <t xml:space="preserve">Closing Gross Block </t>
        </is>
      </c>
      <c r="C9" s="1069" t="n"/>
      <c r="D9" s="1070" t="n"/>
      <c r="E9" s="1071">
        <f>E15+E17</f>
        <v/>
      </c>
      <c r="F9" s="1072">
        <f>F6+F7-F8</f>
        <v/>
      </c>
      <c r="G9" s="1072">
        <f>G6+G7-G8</f>
        <v/>
      </c>
      <c r="H9" s="1072">
        <f>H6+H7-H8</f>
        <v/>
      </c>
      <c r="I9" s="1072">
        <f>I6+I7-I8</f>
        <v/>
      </c>
      <c r="J9" s="1072">
        <f>J6+J7-J8</f>
        <v/>
      </c>
      <c r="K9" s="1072">
        <f>K6+K7-K8</f>
        <v/>
      </c>
      <c r="L9" s="41" t="n"/>
      <c r="M9" s="41" t="n"/>
      <c r="N9" s="41" t="n"/>
      <c r="O9" s="41" t="n"/>
      <c r="P9" s="41" t="n"/>
      <c r="Q9" s="41" t="n"/>
      <c r="R9" s="41" t="n"/>
      <c r="S9" s="41" t="n"/>
      <c r="T9" s="41" t="n"/>
      <c r="U9" s="41" t="n"/>
      <c r="V9" s="41" t="n"/>
      <c r="W9" s="41" t="n"/>
      <c r="X9" s="41" t="n"/>
      <c r="Y9" s="41" t="n"/>
      <c r="Z9" s="41" t="n"/>
    </row>
    <row r="10" ht="13.5" customHeight="1" s="844">
      <c r="A10" s="19" t="n"/>
      <c r="B10" s="19" t="n"/>
      <c r="C10" s="1066" t="n"/>
      <c r="D10" s="1066" t="n"/>
      <c r="E10" s="1067" t="n"/>
      <c r="F10" s="1066" t="n"/>
      <c r="G10" s="1066" t="n"/>
      <c r="H10" s="1066" t="n"/>
      <c r="I10" s="1066" t="n"/>
      <c r="J10" s="1066" t="n"/>
      <c r="K10" s="1066" t="n"/>
      <c r="L10" s="19" t="n"/>
      <c r="M10" s="19" t="n"/>
      <c r="N10" s="19" t="n"/>
      <c r="O10" s="19" t="n"/>
      <c r="P10" s="19" t="n"/>
      <c r="Q10" s="19" t="n"/>
      <c r="R10" s="19" t="n"/>
      <c r="S10" s="19" t="n"/>
      <c r="T10" s="19" t="n"/>
      <c r="U10" s="19" t="n"/>
      <c r="V10" s="19" t="n"/>
      <c r="W10" s="19" t="n"/>
      <c r="X10" s="19" t="n"/>
      <c r="Y10" s="19" t="n"/>
      <c r="Z10" s="19" t="n"/>
    </row>
    <row r="11" ht="13.5" customHeight="1" s="844">
      <c r="A11" s="19" t="n"/>
      <c r="B11" s="44" t="inlineStr">
        <is>
          <t>Accumulated Depreciation</t>
        </is>
      </c>
      <c r="C11" s="1066" t="n"/>
      <c r="D11" s="1066" t="n"/>
      <c r="E11" s="1067" t="n"/>
      <c r="F11" s="1066" t="n"/>
      <c r="G11" s="1066" t="n"/>
      <c r="H11" s="1066" t="n"/>
      <c r="I11" s="1066" t="n"/>
      <c r="J11" s="1066" t="n"/>
      <c r="K11" s="1066" t="n"/>
      <c r="L11" s="19" t="n"/>
      <c r="M11" s="19" t="n"/>
      <c r="N11" s="19" t="n"/>
      <c r="O11" s="19" t="n"/>
      <c r="P11" s="19" t="n"/>
      <c r="Q11" s="19" t="n"/>
      <c r="R11" s="19" t="n"/>
      <c r="S11" s="19" t="n"/>
      <c r="T11" s="19" t="n"/>
      <c r="U11" s="19" t="n"/>
      <c r="V11" s="19" t="n"/>
      <c r="W11" s="19" t="n"/>
      <c r="X11" s="19" t="n"/>
      <c r="Y11" s="19" t="n"/>
      <c r="Z11" s="19" t="n"/>
    </row>
    <row r="12" ht="13.5" customHeight="1" s="844">
      <c r="A12" s="19" t="n"/>
      <c r="B12" s="20" t="inlineStr">
        <is>
          <t>Opening</t>
        </is>
      </c>
      <c r="C12" s="1066" t="n"/>
      <c r="D12" s="1066" t="n"/>
      <c r="E12" s="1073">
        <f>D15</f>
        <v/>
      </c>
      <c r="F12" s="1068">
        <f>E15</f>
        <v/>
      </c>
      <c r="G12" s="1068">
        <f>F15</f>
        <v/>
      </c>
      <c r="H12" s="1068">
        <f>G15</f>
        <v/>
      </c>
      <c r="I12" s="1068">
        <f>H15</f>
        <v/>
      </c>
      <c r="J12" s="1068">
        <f>I15</f>
        <v/>
      </c>
      <c r="K12" s="1068">
        <f>J15</f>
        <v/>
      </c>
      <c r="L12" s="19" t="n"/>
      <c r="M12" s="19" t="n"/>
      <c r="N12" s="19" t="n"/>
      <c r="O12" s="19" t="n"/>
      <c r="P12" s="19" t="n"/>
      <c r="Q12" s="19" t="n"/>
      <c r="R12" s="19" t="n"/>
      <c r="S12" s="19" t="n"/>
      <c r="T12" s="19" t="n"/>
      <c r="U12" s="19" t="n"/>
      <c r="V12" s="19" t="n"/>
      <c r="W12" s="19" t="n"/>
      <c r="X12" s="19" t="n"/>
      <c r="Y12" s="19" t="n"/>
      <c r="Z12" s="19" t="n"/>
    </row>
    <row r="13" ht="13.5" customHeight="1" s="844">
      <c r="A13" s="19" t="n"/>
      <c r="B13" s="20" t="inlineStr">
        <is>
          <t xml:space="preserve">Charge -  New Depreciation </t>
        </is>
      </c>
      <c r="C13" s="1066" t="n"/>
      <c r="D13" s="1066" t="n"/>
      <c r="E13" s="1073">
        <f>'Cash Flow'!E6</f>
        <v/>
      </c>
      <c r="F13" s="1068">
        <f>F9*Assumptions!F102</f>
        <v/>
      </c>
      <c r="G13" s="1068">
        <f>G9*Assumptions!G102</f>
        <v/>
      </c>
      <c r="H13" s="1068">
        <f>H9*Assumptions!H102</f>
        <v/>
      </c>
      <c r="I13" s="1068">
        <f>I9*Assumptions!I102</f>
        <v/>
      </c>
      <c r="J13" s="1068">
        <f>J9*Assumptions!J102</f>
        <v/>
      </c>
      <c r="K13" s="1068">
        <f>K9*Assumptions!K102</f>
        <v/>
      </c>
      <c r="L13" s="19" t="n"/>
      <c r="M13" s="1074" t="n"/>
      <c r="N13" s="1074" t="n"/>
      <c r="O13" s="1074" t="n"/>
      <c r="P13" s="1074" t="n"/>
      <c r="Q13" s="1074" t="n"/>
      <c r="R13" s="1074" t="n"/>
      <c r="S13" s="19" t="n"/>
      <c r="T13" s="19" t="n"/>
      <c r="U13" s="19" t="n"/>
      <c r="V13" s="19" t="n"/>
      <c r="W13" s="19" t="n"/>
      <c r="X13" s="19" t="n"/>
      <c r="Y13" s="19" t="n"/>
      <c r="Z13" s="19" t="n"/>
    </row>
    <row r="14" ht="13.5" customHeight="1" s="844">
      <c r="A14" s="19" t="n"/>
      <c r="B14" s="20" t="inlineStr">
        <is>
          <t>Disposal</t>
        </is>
      </c>
      <c r="C14" s="1066" t="n"/>
      <c r="D14" s="1066" t="n"/>
      <c r="E14" s="1073" t="n">
        <v>0</v>
      </c>
      <c r="F14" s="1066" t="n"/>
      <c r="G14" s="1066" t="n"/>
      <c r="H14" s="1066" t="n"/>
      <c r="I14" s="1066" t="n"/>
      <c r="J14" s="1066" t="n"/>
      <c r="K14" s="1066" t="n"/>
      <c r="L14" s="19" t="n"/>
      <c r="M14" s="19" t="n"/>
      <c r="N14" s="19" t="n"/>
      <c r="O14" s="19" t="n"/>
      <c r="P14" s="19" t="n"/>
      <c r="Q14" s="19" t="n"/>
      <c r="R14" s="19" t="n"/>
      <c r="S14" s="19" t="n"/>
      <c r="T14" s="19" t="n"/>
      <c r="U14" s="19" t="n"/>
      <c r="V14" s="19" t="n"/>
      <c r="W14" s="19" t="n"/>
      <c r="X14" s="19" t="n"/>
      <c r="Y14" s="19" t="n"/>
      <c r="Z14" s="19" t="n"/>
    </row>
    <row r="15" ht="13.5" customHeight="1" s="844">
      <c r="A15" s="41" t="n"/>
      <c r="B15" s="367" t="inlineStr">
        <is>
          <t xml:space="preserve">Closing Acc. Depreciation </t>
        </is>
      </c>
      <c r="C15" s="1069" t="n"/>
      <c r="D15" s="1075" t="n">
        <v>132789</v>
      </c>
      <c r="E15" s="1071">
        <f>E12+E13-E14</f>
        <v/>
      </c>
      <c r="F15" s="1072">
        <f>F12+F13-F14</f>
        <v/>
      </c>
      <c r="G15" s="1072">
        <f>G12+G13-G14</f>
        <v/>
      </c>
      <c r="H15" s="1072">
        <f>H12+H13-H14</f>
        <v/>
      </c>
      <c r="I15" s="1072">
        <f>I12+I13-I14</f>
        <v/>
      </c>
      <c r="J15" s="1072">
        <f>J12+J13-J14</f>
        <v/>
      </c>
      <c r="K15" s="1072">
        <f>K12+K13-K14</f>
        <v/>
      </c>
      <c r="L15" s="41" t="n"/>
      <c r="M15" s="19" t="n"/>
      <c r="N15" s="41" t="n"/>
      <c r="O15" s="41" t="n"/>
      <c r="P15" s="41" t="n"/>
      <c r="Q15" s="41" t="n"/>
      <c r="R15" s="41" t="n"/>
      <c r="S15" s="41" t="n"/>
      <c r="T15" s="41" t="n"/>
      <c r="U15" s="41" t="n"/>
      <c r="V15" s="41" t="n"/>
      <c r="W15" s="41" t="n"/>
      <c r="X15" s="41" t="n"/>
      <c r="Y15" s="41" t="n"/>
      <c r="Z15" s="41" t="n"/>
    </row>
    <row r="16" ht="13.5" customHeight="1" s="844">
      <c r="A16" s="19" t="n"/>
      <c r="B16" s="19" t="n"/>
      <c r="C16" s="1066" t="n"/>
      <c r="D16" s="1066" t="n"/>
      <c r="E16" s="1067" t="n"/>
      <c r="F16" s="1066" t="n"/>
      <c r="G16" s="1066" t="n"/>
      <c r="H16" s="1066" t="n"/>
      <c r="I16" s="1066" t="n"/>
      <c r="J16" s="1066" t="n"/>
      <c r="K16" s="1066" t="n"/>
      <c r="L16" s="19" t="n"/>
      <c r="M16" s="19" t="n"/>
      <c r="N16" s="19" t="n"/>
      <c r="O16" s="19" t="n"/>
      <c r="P16" s="19" t="n"/>
      <c r="Q16" s="19" t="n"/>
      <c r="R16" s="19" t="n"/>
      <c r="S16" s="19" t="n"/>
      <c r="T16" s="19" t="n"/>
      <c r="U16" s="19" t="n"/>
      <c r="V16" s="19" t="n"/>
      <c r="W16" s="19" t="n"/>
      <c r="X16" s="19" t="n"/>
      <c r="Y16" s="19" t="n"/>
      <c r="Z16" s="19" t="n"/>
    </row>
    <row r="17" ht="13.5" customHeight="1" s="844">
      <c r="A17" s="41" t="n"/>
      <c r="B17" s="367" t="inlineStr">
        <is>
          <t>Net PPE</t>
        </is>
      </c>
      <c r="C17" s="1070" t="n"/>
      <c r="D17" s="1072">
        <f>'Balance Sheet'!D11</f>
        <v/>
      </c>
      <c r="E17" s="1071">
        <f>'Balance Sheet'!E11</f>
        <v/>
      </c>
      <c r="F17" s="1072">
        <f>F9-F15</f>
        <v/>
      </c>
      <c r="G17" s="1072">
        <f>G9-G15</f>
        <v/>
      </c>
      <c r="H17" s="1072">
        <f>H9-H15</f>
        <v/>
      </c>
      <c r="I17" s="1072">
        <f>I9-I15</f>
        <v/>
      </c>
      <c r="J17" s="1072">
        <f>J9-J15</f>
        <v/>
      </c>
      <c r="K17" s="1072">
        <f>K9-K15</f>
        <v/>
      </c>
      <c r="L17" s="41" t="n"/>
      <c r="M17" s="41" t="n"/>
      <c r="N17" s="41" t="n"/>
      <c r="O17" s="41" t="n"/>
      <c r="P17" s="41" t="n"/>
      <c r="Q17" s="41" t="n"/>
      <c r="R17" s="41" t="n"/>
      <c r="S17" s="41" t="n"/>
      <c r="T17" s="41" t="n"/>
      <c r="U17" s="41" t="n"/>
      <c r="V17" s="41" t="n"/>
      <c r="W17" s="41" t="n"/>
      <c r="X17" s="41" t="n"/>
      <c r="Y17" s="41" t="n"/>
      <c r="Z17" s="41" t="n"/>
    </row>
    <row r="18" ht="13.5" customHeight="1" s="844">
      <c r="A18" s="19" t="n"/>
      <c r="B18" s="20" t="inlineStr">
        <is>
          <t xml:space="preserve">Depreciation Charges </t>
        </is>
      </c>
      <c r="C18" s="1076" t="n"/>
      <c r="D18" s="1076" t="n"/>
      <c r="E18" s="1077">
        <f>E13/E9</f>
        <v/>
      </c>
      <c r="F18" s="1078">
        <f>F13/F9</f>
        <v/>
      </c>
      <c r="G18" s="1078">
        <f>G13/G9</f>
        <v/>
      </c>
      <c r="H18" s="1078">
        <f>H13/H9</f>
        <v/>
      </c>
      <c r="I18" s="1078">
        <f>I13/I9</f>
        <v/>
      </c>
      <c r="J18" s="1078">
        <f>J13/J9</f>
        <v/>
      </c>
      <c r="K18" s="1078">
        <f>K13/K9</f>
        <v/>
      </c>
      <c r="L18" s="19" t="n"/>
      <c r="M18" s="19" t="n"/>
      <c r="N18" s="19" t="n"/>
      <c r="O18" s="19" t="n"/>
      <c r="P18" s="19" t="n"/>
      <c r="Q18" s="19" t="n"/>
      <c r="R18" s="19" t="n"/>
      <c r="S18" s="19" t="n"/>
      <c r="T18" s="19" t="n"/>
      <c r="U18" s="19" t="n"/>
      <c r="V18" s="19" t="n"/>
      <c r="W18" s="19" t="n"/>
      <c r="X18" s="19" t="n"/>
      <c r="Y18" s="19" t="n"/>
      <c r="Z18" s="19" t="n"/>
    </row>
    <row r="19" ht="13.5" customHeight="1" s="844">
      <c r="A19" s="19" t="n"/>
      <c r="B19" s="19" t="n"/>
      <c r="C19" s="23" t="n"/>
      <c r="D19" s="23" t="n"/>
      <c r="E19" s="362" t="n"/>
      <c r="F19" s="23" t="n"/>
      <c r="G19" s="23" t="n"/>
      <c r="H19" s="23" t="n"/>
      <c r="I19" s="23" t="n"/>
      <c r="J19" s="23" t="n"/>
      <c r="K19" s="23" t="n"/>
      <c r="L19" s="19" t="n"/>
      <c r="M19" s="19" t="n"/>
      <c r="N19" s="19" t="n"/>
      <c r="O19" s="19" t="n"/>
      <c r="P19" s="19" t="n"/>
      <c r="Q19" s="19" t="n"/>
      <c r="R19" s="19" t="n"/>
      <c r="S19" s="19" t="n"/>
      <c r="T19" s="19" t="n"/>
      <c r="U19" s="19" t="n"/>
      <c r="V19" s="19" t="n"/>
      <c r="W19" s="19" t="n"/>
      <c r="X19" s="19" t="n"/>
      <c r="Y19" s="19" t="n"/>
      <c r="Z19" s="19" t="n"/>
    </row>
    <row r="20" ht="13.5" customHeight="1" s="844">
      <c r="A20" s="19" t="n"/>
      <c r="B20" s="1079" t="inlineStr">
        <is>
          <t>Loans</t>
        </is>
      </c>
      <c r="C20" s="903">
        <f>'Income Statement'!C$3</f>
        <v/>
      </c>
      <c r="D20" s="903">
        <f>'Income Statement'!D$3</f>
        <v/>
      </c>
      <c r="E20" s="904">
        <f>'Income Statement'!E$3</f>
        <v/>
      </c>
      <c r="F20" s="905">
        <f>'Income Statement'!F$3</f>
        <v/>
      </c>
      <c r="G20" s="905">
        <f>'Income Statement'!G$3</f>
        <v/>
      </c>
      <c r="H20" s="905">
        <f>'Income Statement'!H$3</f>
        <v/>
      </c>
      <c r="I20" s="905">
        <f>'Income Statement'!I$3</f>
        <v/>
      </c>
      <c r="J20" s="905">
        <f>'Income Statement'!J$3</f>
        <v/>
      </c>
      <c r="K20" s="905">
        <f>'Income Statement'!K$3</f>
        <v/>
      </c>
      <c r="L20" s="19" t="n"/>
      <c r="M20" s="19" t="n"/>
      <c r="N20" s="19" t="n"/>
      <c r="O20" s="19" t="n"/>
      <c r="P20" s="19" t="n"/>
      <c r="Q20" s="19" t="n"/>
      <c r="R20" s="19" t="n"/>
      <c r="S20" s="19" t="n"/>
      <c r="T20" s="19" t="n"/>
      <c r="U20" s="19" t="n"/>
      <c r="V20" s="19" t="n"/>
      <c r="W20" s="19" t="n"/>
      <c r="X20" s="19" t="n"/>
      <c r="Y20" s="19" t="n"/>
      <c r="Z20" s="19" t="n"/>
    </row>
    <row r="21" ht="13.5" customHeight="1" s="844">
      <c r="A21" s="19" t="n"/>
      <c r="B21" s="20" t="inlineStr">
        <is>
          <t>Opening Balance</t>
        </is>
      </c>
      <c r="C21" s="1012" t="n"/>
      <c r="D21" s="1012" t="n"/>
      <c r="E21" s="1013" t="n"/>
      <c r="F21" s="871">
        <f>E24</f>
        <v/>
      </c>
      <c r="G21" s="871">
        <f>F24</f>
        <v/>
      </c>
      <c r="H21" s="871">
        <f>G24</f>
        <v/>
      </c>
      <c r="I21" s="871">
        <f>H24</f>
        <v/>
      </c>
      <c r="J21" s="871">
        <f>I24</f>
        <v/>
      </c>
      <c r="K21" s="871">
        <f>J24</f>
        <v/>
      </c>
      <c r="L21" s="19" t="n"/>
      <c r="M21" s="19" t="n"/>
      <c r="N21" s="19" t="n"/>
      <c r="O21" s="19" t="n"/>
      <c r="P21" s="19" t="n"/>
      <c r="Q21" s="19" t="n"/>
      <c r="R21" s="19" t="n"/>
      <c r="S21" s="19" t="n"/>
      <c r="T21" s="19" t="n"/>
      <c r="U21" s="19" t="n"/>
      <c r="V21" s="19" t="n"/>
      <c r="W21" s="19" t="n"/>
      <c r="X21" s="19" t="n"/>
      <c r="Y21" s="19" t="n"/>
      <c r="Z21" s="19" t="n"/>
    </row>
    <row r="22" ht="13.5" customHeight="1" s="844">
      <c r="A22" s="19" t="n"/>
      <c r="B22" s="20" t="inlineStr">
        <is>
          <t>New Loans</t>
        </is>
      </c>
      <c r="C22" s="1012" t="n"/>
      <c r="D22" s="1012" t="n"/>
      <c r="E22" s="1013" t="n"/>
      <c r="F22" s="871">
        <f>Assumptions!F104</f>
        <v/>
      </c>
      <c r="G22" s="871">
        <f>Assumptions!G104</f>
        <v/>
      </c>
      <c r="H22" s="871">
        <f>Assumptions!H104</f>
        <v/>
      </c>
      <c r="I22" s="871">
        <f>Assumptions!I104</f>
        <v/>
      </c>
      <c r="J22" s="871">
        <f>Assumptions!J104</f>
        <v/>
      </c>
      <c r="K22" s="871">
        <f>Assumptions!K104</f>
        <v/>
      </c>
      <c r="L22" s="19" t="n"/>
      <c r="M22" s="19" t="n"/>
      <c r="N22" s="19" t="n"/>
      <c r="O22" s="19" t="n"/>
      <c r="P22" s="19" t="n"/>
      <c r="Q22" s="19" t="n"/>
      <c r="R22" s="19" t="n"/>
      <c r="S22" s="19" t="n"/>
      <c r="T22" s="19" t="n"/>
      <c r="U22" s="19" t="n"/>
      <c r="V22" s="19" t="n"/>
      <c r="W22" s="19" t="n"/>
      <c r="X22" s="19" t="n"/>
      <c r="Y22" s="19" t="n"/>
      <c r="Z22" s="19" t="n"/>
    </row>
    <row r="23" ht="13.5" customHeight="1" s="844">
      <c r="A23" s="19" t="n"/>
      <c r="B23" s="20" t="inlineStr">
        <is>
          <t xml:space="preserve">Repayment </t>
        </is>
      </c>
      <c r="C23" s="1012" t="n"/>
      <c r="D23" s="1012" t="n"/>
      <c r="E23" s="1013" t="n"/>
      <c r="F23" s="871">
        <f>-(F21+F22)*F25</f>
        <v/>
      </c>
      <c r="G23" s="871">
        <f>-(G21+G22)*G25</f>
        <v/>
      </c>
      <c r="H23" s="871">
        <f>-(H21+H22)*H25</f>
        <v/>
      </c>
      <c r="I23" s="871">
        <f>-(I21+I22)*I25</f>
        <v/>
      </c>
      <c r="J23" s="871">
        <f>-(J21+J22)*J25</f>
        <v/>
      </c>
      <c r="K23" s="871">
        <f>-(K21+K22)*K25</f>
        <v/>
      </c>
      <c r="L23" s="19" t="n"/>
      <c r="M23" s="19" t="n"/>
      <c r="N23" s="19" t="n"/>
      <c r="O23" s="19" t="n"/>
      <c r="P23" s="19" t="n"/>
      <c r="Q23" s="19" t="n"/>
      <c r="R23" s="19" t="n"/>
      <c r="S23" s="19" t="n"/>
      <c r="T23" s="19" t="n"/>
      <c r="U23" s="19" t="n"/>
      <c r="V23" s="19" t="n"/>
      <c r="W23" s="19" t="n"/>
      <c r="X23" s="19" t="n"/>
      <c r="Y23" s="19" t="n"/>
      <c r="Z23" s="19" t="n"/>
    </row>
    <row r="24" ht="13.5" customHeight="1" s="844">
      <c r="A24" s="19" t="n"/>
      <c r="B24" s="323" t="inlineStr">
        <is>
          <t>Closing Balance</t>
        </is>
      </c>
      <c r="C24" s="1080" t="n"/>
      <c r="D24" s="1081">
        <f>'Balance Sheet'!D25</f>
        <v/>
      </c>
      <c r="E24" s="1082">
        <f>'Balance Sheet'!E25</f>
        <v/>
      </c>
      <c r="F24" s="1081">
        <f>F21+F22+F23</f>
        <v/>
      </c>
      <c r="G24" s="1081">
        <f>G21+G22+G23</f>
        <v/>
      </c>
      <c r="H24" s="1081">
        <f>H21+H22+H23</f>
        <v/>
      </c>
      <c r="I24" s="1081">
        <f>I21+I22+I23</f>
        <v/>
      </c>
      <c r="J24" s="1081">
        <f>J21+J22+J23</f>
        <v/>
      </c>
      <c r="K24" s="1081">
        <f>K21+K22+K23</f>
        <v/>
      </c>
      <c r="L24" s="19" t="n"/>
      <c r="M24" s="19" t="n"/>
      <c r="N24" s="19" t="n"/>
      <c r="O24" s="19" t="n"/>
      <c r="P24" s="19" t="n"/>
      <c r="Q24" s="19" t="n"/>
      <c r="R24" s="19" t="n"/>
      <c r="S24" s="19" t="n"/>
      <c r="T24" s="19" t="n"/>
      <c r="U24" s="19" t="n"/>
      <c r="V24" s="19" t="n"/>
      <c r="W24" s="19" t="n"/>
      <c r="X24" s="19" t="n"/>
      <c r="Y24" s="19" t="n"/>
      <c r="Z24" s="19" t="n"/>
    </row>
    <row r="25" ht="13.5" customHeight="1" s="844">
      <c r="A25" s="19" t="n"/>
      <c r="B25" s="328" t="inlineStr">
        <is>
          <t>Debt repayment (%)</t>
        </is>
      </c>
      <c r="C25" s="1083" t="n"/>
      <c r="D25" s="1083" t="n"/>
      <c r="E25" s="1084" t="n"/>
      <c r="F25" s="1085">
        <f>Assumptions!F105</f>
        <v/>
      </c>
      <c r="G25" s="1085">
        <f>Assumptions!G105</f>
        <v/>
      </c>
      <c r="H25" s="1085">
        <f>Assumptions!H105</f>
        <v/>
      </c>
      <c r="I25" s="1085">
        <f>Assumptions!I105</f>
        <v/>
      </c>
      <c r="J25" s="1085">
        <f>Assumptions!J105</f>
        <v/>
      </c>
      <c r="K25" s="1085">
        <f>Assumptions!K105</f>
        <v/>
      </c>
      <c r="L25" s="19" t="n"/>
      <c r="M25" s="19" t="n"/>
      <c r="N25" s="19" t="n"/>
      <c r="O25" s="19" t="n"/>
      <c r="P25" s="19" t="n"/>
      <c r="Q25" s="19" t="n"/>
      <c r="R25" s="19" t="n"/>
      <c r="S25" s="19" t="n"/>
      <c r="T25" s="19" t="n"/>
      <c r="U25" s="19" t="n"/>
      <c r="V25" s="19" t="n"/>
      <c r="W25" s="19" t="n"/>
      <c r="X25" s="19" t="n"/>
      <c r="Y25" s="19" t="n"/>
      <c r="Z25" s="19" t="n"/>
    </row>
    <row r="26" ht="13.5" customHeight="1" s="844">
      <c r="A26" s="19" t="n"/>
      <c r="B26" s="259" t="n"/>
      <c r="C26" s="1083" t="n"/>
      <c r="D26" s="1083" t="n"/>
      <c r="E26" s="1084" t="n"/>
      <c r="F26" s="1086" t="n"/>
      <c r="G26" s="1086" t="n"/>
      <c r="H26" s="1086" t="n"/>
      <c r="I26" s="1086" t="n"/>
      <c r="J26" s="1086" t="n"/>
      <c r="K26" s="1086" t="n"/>
      <c r="L26" s="19" t="n"/>
      <c r="M26" s="19" t="n"/>
      <c r="N26" s="19" t="n"/>
      <c r="O26" s="19" t="n"/>
      <c r="P26" s="19" t="n"/>
      <c r="Q26" s="19" t="n"/>
      <c r="R26" s="19" t="n"/>
      <c r="S26" s="19" t="n"/>
      <c r="T26" s="19" t="n"/>
      <c r="U26" s="19" t="n"/>
      <c r="V26" s="19" t="n"/>
      <c r="W26" s="19" t="n"/>
      <c r="X26" s="19" t="n"/>
      <c r="Y26" s="19" t="n"/>
      <c r="Z26" s="19" t="n"/>
    </row>
    <row r="27" ht="13.5" customHeight="1" s="844">
      <c r="A27" s="19" t="n"/>
      <c r="B27" s="20" t="inlineStr">
        <is>
          <t>Interest Rate</t>
        </is>
      </c>
      <c r="C27" s="910" t="n"/>
      <c r="D27" s="910" t="n"/>
      <c r="E27" s="916">
        <f>Assumptions!E106</f>
        <v/>
      </c>
      <c r="F27" s="872">
        <f>Assumptions!F106</f>
        <v/>
      </c>
      <c r="G27" s="872">
        <f>Assumptions!G106</f>
        <v/>
      </c>
      <c r="H27" s="872">
        <f>Assumptions!H106</f>
        <v/>
      </c>
      <c r="I27" s="872">
        <f>Assumptions!I106</f>
        <v/>
      </c>
      <c r="J27" s="872">
        <f>Assumptions!J106</f>
        <v/>
      </c>
      <c r="K27" s="872">
        <f>Assumptions!K106</f>
        <v/>
      </c>
      <c r="L27" s="19" t="n"/>
      <c r="M27" s="19" t="n"/>
      <c r="N27" s="19" t="n"/>
      <c r="O27" s="19" t="n"/>
      <c r="P27" s="19" t="n"/>
      <c r="Q27" s="19" t="n"/>
      <c r="R27" s="19" t="n"/>
      <c r="S27" s="19" t="n"/>
      <c r="T27" s="19" t="n"/>
      <c r="U27" s="19" t="n"/>
      <c r="V27" s="19" t="n"/>
      <c r="W27" s="19" t="n"/>
      <c r="X27" s="19" t="n"/>
      <c r="Y27" s="19" t="n"/>
      <c r="Z27" s="19" t="n"/>
    </row>
    <row r="28" ht="13.5" customHeight="1" s="844">
      <c r="A28" s="19" t="n"/>
      <c r="B28" s="386" t="inlineStr">
        <is>
          <t xml:space="preserve">Interest cost </t>
        </is>
      </c>
      <c r="C28" s="1087" t="n"/>
      <c r="D28" s="1087" t="n"/>
      <c r="E28" s="1088">
        <f>AVERAGE(E21+E22,E24)*E27</f>
        <v/>
      </c>
      <c r="F28" s="1089">
        <f>AVERAGE(F21+F22,F24)*F27</f>
        <v/>
      </c>
      <c r="G28" s="1089">
        <f>AVERAGE(G21+G22,G24)*G27</f>
        <v/>
      </c>
      <c r="H28" s="1089">
        <f>AVERAGE(H21+H22,H24)*H27</f>
        <v/>
      </c>
      <c r="I28" s="1089">
        <f>AVERAGE(I21+I22,I24)*I27</f>
        <v/>
      </c>
      <c r="J28" s="1089">
        <f>AVERAGE(J21+J22,J24)*J27</f>
        <v/>
      </c>
      <c r="K28" s="1089">
        <f>AVERAGE(K21+K22,K24)*K27</f>
        <v/>
      </c>
      <c r="L28" s="19" t="n"/>
      <c r="M28" s="19" t="n"/>
      <c r="N28" s="19" t="n"/>
      <c r="O28" s="19" t="n"/>
      <c r="P28" s="19" t="n"/>
      <c r="Q28" s="19" t="n"/>
      <c r="R28" s="19" t="n"/>
      <c r="S28" s="19" t="n"/>
      <c r="T28" s="19" t="n"/>
      <c r="U28" s="19" t="n"/>
      <c r="V28" s="19" t="n"/>
      <c r="W28" s="19" t="n"/>
      <c r="X28" s="19" t="n"/>
      <c r="Y28" s="19" t="n"/>
      <c r="Z28" s="19" t="n"/>
    </row>
    <row r="29" ht="13.5" customHeight="1" s="844">
      <c r="A29" s="19" t="n"/>
      <c r="B29" s="19" t="n"/>
      <c r="C29" s="19" t="n"/>
      <c r="D29" s="19" t="n"/>
      <c r="E29" s="122" t="n"/>
      <c r="F29" s="19" t="n"/>
      <c r="G29" s="19" t="n"/>
      <c r="H29" s="19" t="n"/>
      <c r="I29" s="19" t="n"/>
      <c r="J29" s="19" t="n"/>
      <c r="K29" s="23" t="n"/>
      <c r="L29" s="19" t="n"/>
      <c r="M29" s="19" t="n"/>
      <c r="N29" s="19" t="n"/>
      <c r="O29" s="19" t="n"/>
      <c r="P29" s="19" t="n"/>
      <c r="Q29" s="19" t="n"/>
      <c r="R29" s="19" t="n"/>
      <c r="S29" s="19" t="n"/>
      <c r="T29" s="19" t="n"/>
      <c r="U29" s="19" t="n"/>
      <c r="V29" s="19" t="n"/>
      <c r="W29" s="19" t="n"/>
      <c r="X29" s="19" t="n"/>
      <c r="Y29" s="19" t="n"/>
      <c r="Z29" s="19" t="n"/>
    </row>
    <row r="30" ht="13.5" customHeight="1" s="844">
      <c r="A30" s="19" t="n"/>
      <c r="B30" s="19" t="n"/>
      <c r="C30" s="23" t="n"/>
      <c r="D30" s="23" t="n"/>
      <c r="E30" s="362" t="n"/>
      <c r="F30" s="23" t="n"/>
      <c r="G30" s="23" t="n"/>
      <c r="H30" s="23" t="n"/>
      <c r="I30" s="23" t="n"/>
      <c r="J30" s="23" t="n"/>
      <c r="K30" s="23" t="n"/>
      <c r="L30" s="19" t="n"/>
      <c r="M30" s="19" t="n"/>
      <c r="N30" s="19" t="n"/>
      <c r="O30" s="19" t="n"/>
      <c r="P30" s="19" t="n"/>
      <c r="Q30" s="19" t="n"/>
      <c r="R30" s="19" t="n"/>
      <c r="S30" s="19" t="n"/>
      <c r="T30" s="19" t="n"/>
      <c r="U30" s="19" t="n"/>
      <c r="V30" s="19" t="n"/>
      <c r="W30" s="19" t="n"/>
      <c r="X30" s="19" t="n"/>
      <c r="Y30" s="19" t="n"/>
      <c r="Z30" s="19" t="n"/>
    </row>
    <row r="31" ht="13.5" customHeight="1" s="844">
      <c r="A31" s="19" t="n"/>
      <c r="B31" s="1079" t="inlineStr">
        <is>
          <t>Loans</t>
        </is>
      </c>
      <c r="C31" s="903">
        <f>'Income Statement'!C$3</f>
        <v/>
      </c>
      <c r="D31" s="903">
        <f>'Income Statement'!D$3</f>
        <v/>
      </c>
      <c r="E31" s="904">
        <f>'Income Statement'!E$3</f>
        <v/>
      </c>
      <c r="F31" s="905">
        <f>'Income Statement'!F$3</f>
        <v/>
      </c>
      <c r="G31" s="905">
        <f>'Income Statement'!G$3</f>
        <v/>
      </c>
      <c r="H31" s="905">
        <f>'Income Statement'!H$3</f>
        <v/>
      </c>
      <c r="I31" s="905">
        <f>'Income Statement'!I$3</f>
        <v/>
      </c>
      <c r="J31" s="905">
        <f>'Income Statement'!J$3</f>
        <v/>
      </c>
      <c r="K31" s="905">
        <f>'Income Statement'!K$3</f>
        <v/>
      </c>
      <c r="L31" s="19" t="n"/>
      <c r="N31" s="19" t="n"/>
      <c r="O31" s="19" t="n"/>
      <c r="P31" s="19" t="n"/>
      <c r="Q31" s="19" t="n"/>
      <c r="R31" s="19" t="n"/>
      <c r="S31" s="19" t="n"/>
      <c r="T31" s="19" t="n"/>
      <c r="U31" s="19" t="n"/>
      <c r="V31" s="19" t="n"/>
      <c r="W31" s="19" t="n"/>
      <c r="X31" s="19" t="n"/>
      <c r="Y31" s="19" t="n"/>
      <c r="Z31" s="19" t="n"/>
    </row>
    <row r="32" ht="13.5" customHeight="1" s="844">
      <c r="A32" s="19" t="n"/>
      <c r="B32" s="390" t="inlineStr">
        <is>
          <t>Working Capital</t>
        </is>
      </c>
      <c r="C32" s="1090" t="n"/>
      <c r="D32" s="1090" t="n"/>
      <c r="E32" s="1091" t="n"/>
      <c r="F32" s="1090" t="n"/>
      <c r="G32" s="1090" t="n"/>
      <c r="H32" s="1090" t="n"/>
      <c r="I32" s="1090" t="n"/>
      <c r="J32" s="1090" t="n"/>
      <c r="K32" s="1090" t="n"/>
      <c r="L32" s="19" t="n"/>
      <c r="M32" s="19" t="n"/>
      <c r="N32" s="19" t="n"/>
      <c r="O32" s="19" t="n"/>
      <c r="P32" s="19" t="n"/>
      <c r="Q32" s="19" t="n"/>
      <c r="R32" s="19" t="n"/>
      <c r="S32" s="19" t="n"/>
      <c r="T32" s="19" t="n"/>
      <c r="U32" s="19" t="n"/>
      <c r="V32" s="19" t="n"/>
      <c r="W32" s="19" t="n"/>
      <c r="X32" s="19" t="n"/>
      <c r="Y32" s="19" t="n"/>
      <c r="Z32" s="19" t="n"/>
    </row>
    <row r="33" ht="13.5" customHeight="1" s="844">
      <c r="A33" s="19" t="n"/>
      <c r="B33" s="393">
        <f>'Balance Sheet'!B5</f>
        <v/>
      </c>
      <c r="C33" s="1092">
        <f>'Balance Sheet'!C5</f>
        <v/>
      </c>
      <c r="D33" s="1092">
        <f>'Balance Sheet'!D5</f>
        <v/>
      </c>
      <c r="E33" s="1093">
        <f>'Balance Sheet'!E5</f>
        <v/>
      </c>
      <c r="F33" s="1092">
        <f>'Income Statement'!F$4*Assumptions!F113/Assumptions!$F$118</f>
        <v/>
      </c>
      <c r="G33" s="1092">
        <f>'Income Statement'!G$4*Assumptions!G113/Assumptions!$F$118</f>
        <v/>
      </c>
      <c r="H33" s="1092">
        <f>'Income Statement'!H$4*Assumptions!H113/Assumptions!$F$118</f>
        <v/>
      </c>
      <c r="I33" s="1092">
        <f>'Income Statement'!I$4*Assumptions!I113/Assumptions!$F$118</f>
        <v/>
      </c>
      <c r="J33" s="1092">
        <f>'Income Statement'!J$4*Assumptions!J113/Assumptions!$F$118</f>
        <v/>
      </c>
      <c r="K33" s="1092">
        <f>'Income Statement'!K$4*Assumptions!K113/Assumptions!$F$118</f>
        <v/>
      </c>
      <c r="L33" s="19" t="n"/>
      <c r="M33" s="19" t="n"/>
      <c r="N33" s="19" t="n"/>
      <c r="O33" s="19" t="n"/>
      <c r="P33" s="19" t="n"/>
      <c r="Q33" s="19" t="n"/>
      <c r="R33" s="19" t="n"/>
      <c r="S33" s="19" t="n"/>
      <c r="T33" s="19" t="n"/>
      <c r="U33" s="19" t="n"/>
      <c r="V33" s="19" t="n"/>
      <c r="W33" s="19" t="n"/>
      <c r="X33" s="19" t="n"/>
      <c r="Y33" s="19" t="n"/>
      <c r="Z33" s="19" t="n"/>
    </row>
    <row r="34" ht="13.5" customHeight="1" s="844">
      <c r="A34" s="19" t="n"/>
      <c r="B34" s="396">
        <f>'Balance Sheet'!B28</f>
        <v/>
      </c>
      <c r="C34" s="1094">
        <f>'Balance Sheet'!C28</f>
        <v/>
      </c>
      <c r="D34" s="1094">
        <f>'Balance Sheet'!D28</f>
        <v/>
      </c>
      <c r="E34" s="1095">
        <f>'Balance Sheet'!E28</f>
        <v/>
      </c>
      <c r="F34" s="1094">
        <f>-Assumptions!F114*'Income Statement'!F14/Assumptions!$F$118</f>
        <v/>
      </c>
      <c r="G34" s="1094">
        <f>-Assumptions!G114*'Income Statement'!G14/Assumptions!$F$118</f>
        <v/>
      </c>
      <c r="H34" s="1094">
        <f>-Assumptions!H114*'Income Statement'!H14/Assumptions!$F$118</f>
        <v/>
      </c>
      <c r="I34" s="1094">
        <f>-Assumptions!I114*'Income Statement'!I14/Assumptions!$F$118</f>
        <v/>
      </c>
      <c r="J34" s="1094">
        <f>-Assumptions!J114*'Income Statement'!J14/Assumptions!$F$118</f>
        <v/>
      </c>
      <c r="K34" s="1094">
        <f>-Assumptions!K114*'Income Statement'!K14/Assumptions!$F$118</f>
        <v/>
      </c>
      <c r="L34" s="19" t="n"/>
      <c r="M34" s="19" t="n"/>
      <c r="N34" s="19" t="n"/>
      <c r="O34" s="19" t="n"/>
      <c r="P34" s="19" t="n"/>
      <c r="Q34" s="19" t="n"/>
      <c r="R34" s="19" t="n"/>
      <c r="S34" s="19" t="n"/>
      <c r="T34" s="19" t="n"/>
      <c r="U34" s="19" t="n"/>
      <c r="V34" s="19" t="n"/>
      <c r="W34" s="19" t="n"/>
      <c r="X34" s="19" t="n"/>
      <c r="Y34" s="19" t="n"/>
      <c r="Z34" s="19" t="n"/>
    </row>
    <row r="35" ht="13.5" customHeight="1" s="844">
      <c r="A35" s="19" t="n"/>
      <c r="B35" s="19" t="n"/>
      <c r="C35" s="23" t="n"/>
      <c r="D35" s="23" t="n"/>
      <c r="E35" s="362" t="n"/>
      <c r="F35" s="23" t="n"/>
      <c r="G35" s="23" t="n"/>
      <c r="H35" s="23" t="n"/>
      <c r="I35" s="23" t="n"/>
      <c r="J35" s="23" t="n"/>
      <c r="K35" s="23" t="n"/>
      <c r="L35" s="19" t="n"/>
      <c r="M35" s="19" t="n"/>
      <c r="N35" s="19" t="n"/>
      <c r="O35" s="19" t="n"/>
      <c r="P35" s="19" t="n"/>
      <c r="Q35" s="19" t="n"/>
      <c r="R35" s="19" t="n"/>
      <c r="S35" s="19" t="n"/>
      <c r="T35" s="19" t="n"/>
      <c r="U35" s="19" t="n"/>
      <c r="V35" s="19" t="n"/>
      <c r="W35" s="19" t="n"/>
      <c r="X35" s="19" t="n"/>
      <c r="Y35" s="19" t="n"/>
      <c r="Z35" s="19" t="n"/>
    </row>
    <row r="36" ht="13.5" customHeight="1" s="844">
      <c r="A36" s="19" t="n"/>
      <c r="B36" s="19" t="n"/>
      <c r="C36" s="23" t="n"/>
      <c r="D36" s="23" t="n"/>
      <c r="E36" s="362" t="n"/>
      <c r="F36" s="23" t="n"/>
      <c r="G36" s="23" t="n"/>
      <c r="H36" s="23" t="n"/>
      <c r="I36" s="23" t="n"/>
      <c r="J36" s="23" t="n"/>
      <c r="K36" s="23" t="n"/>
      <c r="L36" s="19" t="n"/>
      <c r="M36" s="19" t="n"/>
      <c r="N36" s="19" t="n"/>
      <c r="O36" s="19" t="n"/>
      <c r="P36" s="19" t="n"/>
      <c r="Q36" s="19" t="n"/>
      <c r="R36" s="19" t="n"/>
      <c r="S36" s="19" t="n"/>
      <c r="T36" s="19" t="n"/>
      <c r="U36" s="19" t="n"/>
      <c r="V36" s="19" t="n"/>
      <c r="W36" s="19" t="n"/>
      <c r="X36" s="19" t="n"/>
      <c r="Y36" s="19" t="n"/>
      <c r="Z36" s="19" t="n"/>
    </row>
    <row r="37" ht="13.5" customHeight="1" s="844">
      <c r="A37" s="19" t="n"/>
      <c r="B37" s="19" t="n"/>
      <c r="C37" s="23" t="n"/>
      <c r="D37" s="23" t="n"/>
      <c r="E37" s="362" t="n"/>
      <c r="F37" s="23" t="n"/>
      <c r="G37" s="23" t="n"/>
      <c r="H37" s="23" t="n"/>
      <c r="I37" s="23" t="n"/>
      <c r="J37" s="23" t="n"/>
      <c r="K37" s="23" t="n"/>
      <c r="L37" s="19" t="n"/>
      <c r="M37" s="19" t="n"/>
      <c r="N37" s="19" t="n"/>
      <c r="O37" s="19" t="n"/>
      <c r="P37" s="19" t="n"/>
      <c r="Q37" s="19" t="n"/>
      <c r="R37" s="19" t="n"/>
      <c r="S37" s="19" t="n"/>
      <c r="T37" s="19" t="n"/>
      <c r="U37" s="19" t="n"/>
      <c r="V37" s="19" t="n"/>
      <c r="W37" s="19" t="n"/>
      <c r="X37" s="19" t="n"/>
      <c r="Y37" s="19" t="n"/>
      <c r="Z37" s="19" t="n"/>
    </row>
    <row r="38" ht="13.5" customHeight="1" s="844">
      <c r="A38" s="19" t="n"/>
      <c r="B38" s="19" t="n"/>
      <c r="C38" s="23" t="n"/>
      <c r="D38" s="23" t="n"/>
      <c r="E38" s="362" t="n"/>
      <c r="F38" s="23" t="n"/>
      <c r="G38" s="23" t="n"/>
      <c r="H38" s="23" t="n"/>
      <c r="I38" s="23" t="n"/>
      <c r="J38" s="23" t="n"/>
      <c r="K38" s="23" t="n"/>
      <c r="L38" s="19" t="n"/>
      <c r="M38" s="19" t="n"/>
      <c r="N38" s="19" t="n"/>
      <c r="O38" s="19" t="n"/>
      <c r="P38" s="19" t="n"/>
      <c r="Q38" s="19" t="n"/>
      <c r="R38" s="19" t="n"/>
      <c r="S38" s="19" t="n"/>
      <c r="T38" s="19" t="n"/>
      <c r="U38" s="19" t="n"/>
      <c r="V38" s="19" t="n"/>
      <c r="W38" s="19" t="n"/>
      <c r="X38" s="19" t="n"/>
      <c r="Y38" s="19" t="n"/>
      <c r="Z38" s="19" t="n"/>
    </row>
    <row r="39" ht="13.5" customHeight="1" s="844">
      <c r="A39" s="19" t="n"/>
      <c r="B39" s="19" t="n"/>
      <c r="C39" s="23" t="n"/>
      <c r="D39" s="23" t="n"/>
      <c r="E39" s="362" t="n"/>
      <c r="F39" s="23" t="n"/>
      <c r="G39" s="23" t="n"/>
      <c r="H39" s="23" t="n"/>
      <c r="I39" s="23" t="n"/>
      <c r="J39" s="23" t="n"/>
      <c r="K39" s="23" t="n"/>
      <c r="L39" s="19" t="n"/>
      <c r="M39" s="19" t="n"/>
      <c r="N39" s="19" t="n"/>
      <c r="O39" s="19" t="n"/>
      <c r="P39" s="19" t="n"/>
      <c r="Q39" s="19" t="n"/>
      <c r="R39" s="19" t="n"/>
      <c r="S39" s="19" t="n"/>
      <c r="T39" s="19" t="n"/>
      <c r="U39" s="19" t="n"/>
      <c r="V39" s="19" t="n"/>
      <c r="W39" s="19" t="n"/>
      <c r="X39" s="19" t="n"/>
      <c r="Y39" s="19" t="n"/>
      <c r="Z39" s="19" t="n"/>
    </row>
    <row r="40" ht="13.5" customHeight="1" s="844">
      <c r="A40" s="19" t="n"/>
      <c r="B40" s="19" t="n"/>
      <c r="C40" s="23" t="n"/>
      <c r="D40" s="23" t="n"/>
      <c r="E40" s="362" t="n"/>
      <c r="F40" s="23" t="n"/>
      <c r="G40" s="23" t="n"/>
      <c r="H40" s="23" t="n"/>
      <c r="I40" s="23" t="n"/>
      <c r="J40" s="23" t="n"/>
      <c r="K40" s="23" t="n"/>
      <c r="L40" s="19" t="n"/>
      <c r="M40" s="19" t="n"/>
      <c r="N40" s="19" t="n"/>
      <c r="O40" s="19" t="n"/>
      <c r="P40" s="19" t="n"/>
      <c r="Q40" s="19" t="n"/>
      <c r="R40" s="19" t="n"/>
      <c r="S40" s="19" t="n"/>
      <c r="T40" s="19" t="n"/>
      <c r="U40" s="19" t="n"/>
      <c r="V40" s="19" t="n"/>
      <c r="W40" s="19" t="n"/>
      <c r="X40" s="19" t="n"/>
      <c r="Y40" s="19" t="n"/>
      <c r="Z40" s="19" t="n"/>
    </row>
    <row r="41" ht="13.5" customHeight="1" s="844">
      <c r="A41" s="19" t="n"/>
      <c r="B41" s="19" t="n"/>
      <c r="C41" s="23" t="n"/>
      <c r="D41" s="23" t="n"/>
      <c r="E41" s="362" t="n"/>
      <c r="F41" s="23" t="n"/>
      <c r="G41" s="23" t="n"/>
      <c r="H41" s="23" t="n"/>
      <c r="I41" s="23" t="n"/>
      <c r="J41" s="23" t="n"/>
      <c r="K41" s="23" t="n"/>
      <c r="L41" s="19" t="n"/>
      <c r="M41" s="19" t="n"/>
      <c r="N41" s="19" t="n"/>
      <c r="O41" s="19" t="n"/>
      <c r="P41" s="19" t="n"/>
      <c r="Q41" s="19" t="n"/>
      <c r="R41" s="19" t="n"/>
      <c r="S41" s="19" t="n"/>
      <c r="T41" s="19" t="n"/>
      <c r="U41" s="19" t="n"/>
      <c r="V41" s="19" t="n"/>
      <c r="W41" s="19" t="n"/>
      <c r="X41" s="19" t="n"/>
      <c r="Y41" s="19" t="n"/>
      <c r="Z41" s="19" t="n"/>
    </row>
    <row r="42" ht="13.5" customHeight="1" s="844">
      <c r="A42" s="19" t="n"/>
      <c r="B42" s="19" t="n"/>
      <c r="C42" s="23" t="n"/>
      <c r="D42" s="23" t="n"/>
      <c r="E42" s="362" t="n"/>
      <c r="F42" s="23" t="n"/>
      <c r="G42" s="23" t="n"/>
      <c r="H42" s="23" t="n"/>
      <c r="I42" s="23" t="n"/>
      <c r="J42" s="23" t="n"/>
      <c r="K42" s="23" t="n"/>
      <c r="L42" s="19" t="n"/>
      <c r="M42" s="19" t="n"/>
      <c r="N42" s="19" t="n"/>
      <c r="O42" s="19" t="n"/>
      <c r="P42" s="19" t="n"/>
      <c r="Q42" s="19" t="n"/>
      <c r="R42" s="19" t="n"/>
      <c r="S42" s="19" t="n"/>
      <c r="T42" s="19" t="n"/>
      <c r="U42" s="19" t="n"/>
      <c r="V42" s="19" t="n"/>
      <c r="W42" s="19" t="n"/>
      <c r="X42" s="19" t="n"/>
      <c r="Y42" s="19" t="n"/>
      <c r="Z42" s="19" t="n"/>
    </row>
    <row r="43" ht="13.5" customHeight="1" s="844">
      <c r="A43" s="19" t="n"/>
      <c r="B43" s="19" t="n"/>
      <c r="C43" s="23" t="n"/>
      <c r="D43" s="23" t="n"/>
      <c r="E43" s="362" t="n"/>
      <c r="F43" s="23" t="n"/>
      <c r="G43" s="23" t="n"/>
      <c r="H43" s="23" t="n"/>
      <c r="I43" s="23" t="n"/>
      <c r="J43" s="23" t="n"/>
      <c r="K43" s="23" t="n"/>
      <c r="L43" s="19" t="n"/>
      <c r="M43" s="19" t="n"/>
      <c r="N43" s="19" t="n"/>
      <c r="O43" s="19" t="n"/>
      <c r="P43" s="19" t="n"/>
      <c r="Q43" s="19" t="n"/>
      <c r="R43" s="19" t="n"/>
      <c r="S43" s="19" t="n"/>
      <c r="T43" s="19" t="n"/>
      <c r="U43" s="19" t="n"/>
      <c r="V43" s="19" t="n"/>
      <c r="W43" s="19" t="n"/>
      <c r="X43" s="19" t="n"/>
      <c r="Y43" s="19" t="n"/>
      <c r="Z43" s="19" t="n"/>
    </row>
    <row r="44" ht="13.5" customHeight="1" s="844">
      <c r="A44" s="19" t="n"/>
      <c r="B44" s="19" t="n"/>
      <c r="C44" s="23" t="n"/>
      <c r="D44" s="23" t="n"/>
      <c r="E44" s="362" t="n"/>
      <c r="F44" s="23" t="n"/>
      <c r="G44" s="23" t="n"/>
      <c r="H44" s="23" t="n"/>
      <c r="I44" s="23" t="n"/>
      <c r="J44" s="23" t="n"/>
      <c r="K44" s="23" t="n"/>
      <c r="L44" s="19" t="n"/>
      <c r="M44" s="19" t="n"/>
      <c r="N44" s="19" t="n"/>
      <c r="O44" s="19" t="n"/>
      <c r="P44" s="19" t="n"/>
      <c r="Q44" s="19" t="n"/>
      <c r="R44" s="19" t="n"/>
      <c r="S44" s="19" t="n"/>
      <c r="T44" s="19" t="n"/>
      <c r="U44" s="19" t="n"/>
      <c r="V44" s="19" t="n"/>
      <c r="W44" s="19" t="n"/>
      <c r="X44" s="19" t="n"/>
      <c r="Y44" s="19" t="n"/>
      <c r="Z44" s="19" t="n"/>
    </row>
    <row r="45" ht="13.5" customHeight="1" s="844">
      <c r="A45" s="19" t="n"/>
      <c r="B45" s="19" t="n"/>
      <c r="C45" s="23" t="n"/>
      <c r="D45" s="23" t="n"/>
      <c r="E45" s="362" t="n"/>
      <c r="F45" s="23" t="n"/>
      <c r="G45" s="23" t="n"/>
      <c r="H45" s="23" t="n"/>
      <c r="I45" s="23" t="n"/>
      <c r="J45" s="23" t="n"/>
      <c r="K45" s="23" t="n"/>
      <c r="L45" s="19" t="n"/>
      <c r="M45" s="19" t="n"/>
      <c r="N45" s="19" t="n"/>
      <c r="O45" s="19" t="n"/>
      <c r="P45" s="19" t="n"/>
      <c r="Q45" s="19" t="n"/>
      <c r="R45" s="19" t="n"/>
      <c r="S45" s="19" t="n"/>
      <c r="T45" s="19" t="n"/>
      <c r="U45" s="19" t="n"/>
      <c r="V45" s="19" t="n"/>
      <c r="W45" s="19" t="n"/>
      <c r="X45" s="19" t="n"/>
      <c r="Y45" s="19" t="n"/>
      <c r="Z45" s="19" t="n"/>
    </row>
    <row r="46" ht="13.5" customHeight="1" s="844">
      <c r="A46" s="19" t="n"/>
      <c r="B46" s="19" t="n"/>
      <c r="C46" s="23" t="n"/>
      <c r="D46" s="23" t="n"/>
      <c r="E46" s="362" t="n"/>
      <c r="F46" s="23" t="n"/>
      <c r="G46" s="23" t="n"/>
      <c r="H46" s="23" t="n"/>
      <c r="I46" s="23" t="n"/>
      <c r="J46" s="23" t="n"/>
      <c r="K46" s="23" t="n"/>
      <c r="L46" s="19" t="n"/>
      <c r="M46" s="19" t="n"/>
      <c r="N46" s="19" t="n"/>
      <c r="O46" s="19" t="n"/>
      <c r="P46" s="19" t="n"/>
      <c r="Q46" s="19" t="n"/>
      <c r="R46" s="19" t="n"/>
      <c r="S46" s="19" t="n"/>
      <c r="T46" s="19" t="n"/>
      <c r="U46" s="19" t="n"/>
      <c r="V46" s="19" t="n"/>
      <c r="W46" s="19" t="n"/>
      <c r="X46" s="19" t="n"/>
      <c r="Y46" s="19" t="n"/>
      <c r="Z46" s="19" t="n"/>
    </row>
    <row r="47" ht="13.5" customHeight="1" s="844">
      <c r="A47" s="19" t="n"/>
      <c r="B47" s="19" t="n"/>
      <c r="C47" s="23" t="n"/>
      <c r="D47" s="23" t="n"/>
      <c r="E47" s="362" t="n"/>
      <c r="F47" s="23" t="n"/>
      <c r="G47" s="23" t="n"/>
      <c r="H47" s="23" t="n"/>
      <c r="I47" s="23" t="n"/>
      <c r="J47" s="23" t="n"/>
      <c r="K47" s="23" t="n"/>
      <c r="L47" s="19" t="n"/>
      <c r="M47" s="19" t="n"/>
      <c r="N47" s="19" t="n"/>
      <c r="O47" s="19" t="n"/>
      <c r="P47" s="19" t="n"/>
      <c r="Q47" s="19" t="n"/>
      <c r="R47" s="19" t="n"/>
      <c r="S47" s="19" t="n"/>
      <c r="T47" s="19" t="n"/>
      <c r="U47" s="19" t="n"/>
      <c r="V47" s="19" t="n"/>
      <c r="W47" s="19" t="n"/>
      <c r="X47" s="19" t="n"/>
      <c r="Y47" s="19" t="n"/>
      <c r="Z47" s="19" t="n"/>
    </row>
    <row r="48" ht="13.5" customHeight="1" s="844">
      <c r="A48" s="19" t="n"/>
      <c r="B48" s="19" t="n"/>
      <c r="C48" s="23" t="n"/>
      <c r="D48" s="23" t="n"/>
      <c r="E48" s="362" t="n"/>
      <c r="F48" s="23" t="n"/>
      <c r="G48" s="23" t="n"/>
      <c r="H48" s="23" t="n"/>
      <c r="I48" s="23" t="n"/>
      <c r="J48" s="23" t="n"/>
      <c r="K48" s="23" t="n"/>
      <c r="L48" s="19" t="n"/>
      <c r="M48" s="19" t="n"/>
      <c r="N48" s="19" t="n"/>
      <c r="O48" s="19" t="n"/>
      <c r="P48" s="19" t="n"/>
      <c r="Q48" s="19" t="n"/>
      <c r="R48" s="19" t="n"/>
      <c r="S48" s="19" t="n"/>
      <c r="T48" s="19" t="n"/>
      <c r="U48" s="19" t="n"/>
      <c r="V48" s="19" t="n"/>
      <c r="W48" s="19" t="n"/>
      <c r="X48" s="19" t="n"/>
      <c r="Y48" s="19" t="n"/>
      <c r="Z48" s="19" t="n"/>
    </row>
    <row r="49" ht="13.5" customHeight="1" s="844">
      <c r="A49" s="19" t="n"/>
      <c r="B49" s="19" t="n"/>
      <c r="C49" s="23" t="n"/>
      <c r="D49" s="23" t="n"/>
      <c r="E49" s="362" t="n"/>
      <c r="F49" s="23" t="n"/>
      <c r="G49" s="23" t="n"/>
      <c r="H49" s="23" t="n"/>
      <c r="I49" s="23" t="n"/>
      <c r="J49" s="23" t="n"/>
      <c r="K49" s="23" t="n"/>
      <c r="L49" s="19" t="n"/>
      <c r="M49" s="19" t="n"/>
      <c r="N49" s="19" t="n"/>
      <c r="O49" s="19" t="n"/>
      <c r="P49" s="19" t="n"/>
      <c r="Q49" s="19" t="n"/>
      <c r="R49" s="19" t="n"/>
      <c r="S49" s="19" t="n"/>
      <c r="T49" s="19" t="n"/>
      <c r="U49" s="19" t="n"/>
      <c r="V49" s="19" t="n"/>
      <c r="W49" s="19" t="n"/>
      <c r="X49" s="19" t="n"/>
      <c r="Y49" s="19" t="n"/>
      <c r="Z49" s="19" t="n"/>
    </row>
    <row r="50" ht="13.5" customHeight="1" s="844">
      <c r="A50" s="19" t="n"/>
      <c r="B50" s="19" t="n"/>
      <c r="C50" s="23" t="n"/>
      <c r="D50" s="23" t="n"/>
      <c r="E50" s="362" t="n"/>
      <c r="F50" s="23" t="n"/>
      <c r="G50" s="23" t="n"/>
      <c r="H50" s="23" t="n"/>
      <c r="I50" s="23" t="n"/>
      <c r="J50" s="23" t="n"/>
      <c r="K50" s="23" t="n"/>
      <c r="L50" s="19" t="n"/>
      <c r="M50" s="19" t="n"/>
      <c r="N50" s="19" t="n"/>
      <c r="O50" s="19" t="n"/>
      <c r="P50" s="19" t="n"/>
      <c r="Q50" s="19" t="n"/>
      <c r="R50" s="19" t="n"/>
      <c r="S50" s="19" t="n"/>
      <c r="T50" s="19" t="n"/>
      <c r="U50" s="19" t="n"/>
      <c r="V50" s="19" t="n"/>
      <c r="W50" s="19" t="n"/>
      <c r="X50" s="19" t="n"/>
      <c r="Y50" s="19" t="n"/>
      <c r="Z50" s="19" t="n"/>
    </row>
    <row r="51" ht="13.5" customHeight="1" s="844">
      <c r="A51" s="19" t="n"/>
      <c r="B51" s="19" t="n"/>
      <c r="C51" s="23" t="n"/>
      <c r="D51" s="23" t="n"/>
      <c r="E51" s="362" t="n"/>
      <c r="F51" s="23" t="n"/>
      <c r="G51" s="23" t="n"/>
      <c r="H51" s="23" t="n"/>
      <c r="I51" s="23" t="n"/>
      <c r="J51" s="23" t="n"/>
      <c r="K51" s="23" t="n"/>
      <c r="L51" s="19" t="n"/>
      <c r="M51" s="19" t="n"/>
      <c r="N51" s="19" t="n"/>
      <c r="O51" s="19" t="n"/>
      <c r="P51" s="19" t="n"/>
      <c r="Q51" s="19" t="n"/>
      <c r="R51" s="19" t="n"/>
      <c r="S51" s="19" t="n"/>
      <c r="T51" s="19" t="n"/>
      <c r="U51" s="19" t="n"/>
      <c r="V51" s="19" t="n"/>
      <c r="W51" s="19" t="n"/>
      <c r="X51" s="19" t="n"/>
      <c r="Y51" s="19" t="n"/>
      <c r="Z51" s="19" t="n"/>
    </row>
    <row r="52" ht="13.5" customHeight="1" s="844">
      <c r="A52" s="19" t="n"/>
      <c r="B52" s="19" t="n"/>
      <c r="C52" s="23" t="n"/>
      <c r="D52" s="23" t="n"/>
      <c r="E52" s="362" t="n"/>
      <c r="F52" s="23" t="n"/>
      <c r="G52" s="23" t="n"/>
      <c r="H52" s="23" t="n"/>
      <c r="I52" s="23" t="n"/>
      <c r="J52" s="23" t="n"/>
      <c r="K52" s="23" t="n"/>
      <c r="L52" s="19" t="n"/>
      <c r="M52" s="19" t="n"/>
      <c r="N52" s="19" t="n"/>
      <c r="O52" s="19" t="n"/>
      <c r="P52" s="19" t="n"/>
      <c r="Q52" s="19" t="n"/>
      <c r="R52" s="19" t="n"/>
      <c r="S52" s="19" t="n"/>
      <c r="T52" s="19" t="n"/>
      <c r="U52" s="19" t="n"/>
      <c r="V52" s="19" t="n"/>
      <c r="W52" s="19" t="n"/>
      <c r="X52" s="19" t="n"/>
      <c r="Y52" s="19" t="n"/>
      <c r="Z52" s="19" t="n"/>
    </row>
    <row r="53" ht="13.5" customHeight="1" s="844">
      <c r="A53" s="19" t="n"/>
      <c r="B53" s="19" t="n"/>
      <c r="C53" s="23" t="n"/>
      <c r="D53" s="23" t="n"/>
      <c r="E53" s="362" t="n"/>
      <c r="F53" s="23" t="n"/>
      <c r="G53" s="23" t="n"/>
      <c r="H53" s="23" t="n"/>
      <c r="I53" s="23" t="n"/>
      <c r="J53" s="23" t="n"/>
      <c r="K53" s="23" t="n"/>
      <c r="L53" s="19" t="n"/>
      <c r="M53" s="19" t="n"/>
      <c r="N53" s="19" t="n"/>
      <c r="O53" s="19" t="n"/>
      <c r="P53" s="19" t="n"/>
      <c r="Q53" s="19" t="n"/>
      <c r="R53" s="19" t="n"/>
      <c r="S53" s="19" t="n"/>
      <c r="T53" s="19" t="n"/>
      <c r="U53" s="19" t="n"/>
      <c r="V53" s="19" t="n"/>
      <c r="W53" s="19" t="n"/>
      <c r="X53" s="19" t="n"/>
      <c r="Y53" s="19" t="n"/>
      <c r="Z53" s="19" t="n"/>
    </row>
    <row r="54" ht="13.5" customHeight="1" s="844">
      <c r="A54" s="19" t="n"/>
      <c r="B54" s="19" t="n"/>
      <c r="C54" s="23" t="n"/>
      <c r="D54" s="23" t="n"/>
      <c r="E54" s="362" t="n"/>
      <c r="F54" s="23" t="n"/>
      <c r="G54" s="23" t="n"/>
      <c r="H54" s="23" t="n"/>
      <c r="I54" s="23" t="n"/>
      <c r="J54" s="23" t="n"/>
      <c r="K54" s="23" t="n"/>
      <c r="L54" s="19" t="n"/>
      <c r="M54" s="19" t="n"/>
      <c r="N54" s="19" t="n"/>
      <c r="O54" s="19" t="n"/>
      <c r="P54" s="19" t="n"/>
      <c r="Q54" s="19" t="n"/>
      <c r="R54" s="19" t="n"/>
      <c r="S54" s="19" t="n"/>
      <c r="T54" s="19" t="n"/>
      <c r="U54" s="19" t="n"/>
      <c r="V54" s="19" t="n"/>
      <c r="W54" s="19" t="n"/>
      <c r="X54" s="19" t="n"/>
      <c r="Y54" s="19" t="n"/>
      <c r="Z54" s="19" t="n"/>
    </row>
    <row r="55" ht="13.5" customHeight="1" s="844">
      <c r="A55" s="19" t="n"/>
      <c r="B55" s="19" t="n"/>
      <c r="C55" s="23" t="n"/>
      <c r="D55" s="23" t="n"/>
      <c r="E55" s="362" t="n"/>
      <c r="F55" s="23" t="n"/>
      <c r="G55" s="23" t="n"/>
      <c r="H55" s="23" t="n"/>
      <c r="I55" s="23" t="n"/>
      <c r="J55" s="23" t="n"/>
      <c r="K55" s="23" t="n"/>
      <c r="L55" s="19" t="n"/>
      <c r="M55" s="19" t="n"/>
      <c r="N55" s="19" t="n"/>
      <c r="O55" s="19" t="n"/>
      <c r="P55" s="19" t="n"/>
      <c r="Q55" s="19" t="n"/>
      <c r="R55" s="19" t="n"/>
      <c r="S55" s="19" t="n"/>
      <c r="T55" s="19" t="n"/>
      <c r="U55" s="19" t="n"/>
      <c r="V55" s="19" t="n"/>
      <c r="W55" s="19" t="n"/>
      <c r="X55" s="19" t="n"/>
      <c r="Y55" s="19" t="n"/>
      <c r="Z55" s="19" t="n"/>
    </row>
    <row r="56" ht="13.5" customHeight="1" s="844">
      <c r="A56" s="19" t="n"/>
      <c r="B56" s="19" t="n"/>
      <c r="C56" s="23" t="n"/>
      <c r="D56" s="23" t="n"/>
      <c r="E56" s="362" t="n"/>
      <c r="F56" s="23" t="n"/>
      <c r="G56" s="23" t="n"/>
      <c r="H56" s="23" t="n"/>
      <c r="I56" s="23" t="n"/>
      <c r="J56" s="23" t="n"/>
      <c r="K56" s="23" t="n"/>
      <c r="L56" s="19" t="n"/>
      <c r="M56" s="19" t="n"/>
      <c r="N56" s="19" t="n"/>
      <c r="O56" s="19" t="n"/>
      <c r="P56" s="19" t="n"/>
      <c r="Q56" s="19" t="n"/>
      <c r="R56" s="19" t="n"/>
      <c r="S56" s="19" t="n"/>
      <c r="T56" s="19" t="n"/>
      <c r="U56" s="19" t="n"/>
      <c r="V56" s="19" t="n"/>
      <c r="W56" s="19" t="n"/>
      <c r="X56" s="19" t="n"/>
      <c r="Y56" s="19" t="n"/>
      <c r="Z56" s="19" t="n"/>
    </row>
    <row r="57" ht="13.5" customHeight="1" s="844">
      <c r="A57" s="19" t="n"/>
      <c r="B57" s="19" t="n"/>
      <c r="C57" s="23" t="n"/>
      <c r="D57" s="23" t="n"/>
      <c r="E57" s="362" t="n"/>
      <c r="F57" s="23" t="n"/>
      <c r="G57" s="23" t="n"/>
      <c r="H57" s="23" t="n"/>
      <c r="I57" s="23" t="n"/>
      <c r="J57" s="23" t="n"/>
      <c r="K57" s="23" t="n"/>
      <c r="L57" s="19" t="n"/>
      <c r="M57" s="19" t="n"/>
      <c r="N57" s="19" t="n"/>
      <c r="O57" s="19" t="n"/>
      <c r="P57" s="19" t="n"/>
      <c r="Q57" s="19" t="n"/>
      <c r="R57" s="19" t="n"/>
      <c r="S57" s="19" t="n"/>
      <c r="T57" s="19" t="n"/>
      <c r="U57" s="19" t="n"/>
      <c r="V57" s="19" t="n"/>
      <c r="W57" s="19" t="n"/>
      <c r="X57" s="19" t="n"/>
      <c r="Y57" s="19" t="n"/>
      <c r="Z57" s="19" t="n"/>
    </row>
    <row r="58" ht="13.5" customHeight="1" s="844">
      <c r="A58" s="19" t="n"/>
      <c r="B58" s="19" t="n"/>
      <c r="C58" s="23" t="n"/>
      <c r="D58" s="23" t="n"/>
      <c r="E58" s="362" t="n"/>
      <c r="F58" s="23" t="n"/>
      <c r="G58" s="23" t="n"/>
      <c r="H58" s="23" t="n"/>
      <c r="I58" s="23" t="n"/>
      <c r="J58" s="23" t="n"/>
      <c r="K58" s="23" t="n"/>
      <c r="L58" s="19" t="n"/>
      <c r="M58" s="19" t="n"/>
      <c r="N58" s="19" t="n"/>
      <c r="O58" s="19" t="n"/>
      <c r="P58" s="19" t="n"/>
      <c r="Q58" s="19" t="n"/>
      <c r="R58" s="19" t="n"/>
      <c r="S58" s="19" t="n"/>
      <c r="T58" s="19" t="n"/>
      <c r="U58" s="19" t="n"/>
      <c r="V58" s="19" t="n"/>
      <c r="W58" s="19" t="n"/>
      <c r="X58" s="19" t="n"/>
      <c r="Y58" s="19" t="n"/>
      <c r="Z58" s="19" t="n"/>
    </row>
    <row r="59" ht="13.5" customHeight="1" s="844">
      <c r="A59" s="19" t="n"/>
      <c r="B59" s="19" t="n"/>
      <c r="C59" s="23" t="n"/>
      <c r="D59" s="23" t="n"/>
      <c r="E59" s="362" t="n"/>
      <c r="F59" s="23" t="n"/>
      <c r="G59" s="23" t="n"/>
      <c r="H59" s="23" t="n"/>
      <c r="I59" s="23" t="n"/>
      <c r="J59" s="23" t="n"/>
      <c r="K59" s="23" t="n"/>
      <c r="L59" s="19" t="n"/>
      <c r="M59" s="19" t="n"/>
      <c r="N59" s="19" t="n"/>
      <c r="O59" s="19" t="n"/>
      <c r="P59" s="19" t="n"/>
      <c r="Q59" s="19" t="n"/>
      <c r="R59" s="19" t="n"/>
      <c r="S59" s="19" t="n"/>
      <c r="T59" s="19" t="n"/>
      <c r="U59" s="19" t="n"/>
      <c r="V59" s="19" t="n"/>
      <c r="W59" s="19" t="n"/>
      <c r="X59" s="19" t="n"/>
      <c r="Y59" s="19" t="n"/>
      <c r="Z59" s="19" t="n"/>
    </row>
    <row r="60" ht="13.5" customHeight="1" s="844">
      <c r="A60" s="19" t="n"/>
      <c r="B60" s="19" t="n"/>
      <c r="C60" s="23" t="n"/>
      <c r="D60" s="23" t="n"/>
      <c r="E60" s="362" t="n"/>
      <c r="F60" s="23" t="n"/>
      <c r="G60" s="23" t="n"/>
      <c r="H60" s="23" t="n"/>
      <c r="I60" s="23" t="n"/>
      <c r="J60" s="23" t="n"/>
      <c r="K60" s="23" t="n"/>
      <c r="L60" s="19" t="n"/>
      <c r="M60" s="19" t="n"/>
      <c r="N60" s="19" t="n"/>
      <c r="O60" s="19" t="n"/>
      <c r="P60" s="19" t="n"/>
      <c r="Q60" s="19" t="n"/>
      <c r="R60" s="19" t="n"/>
      <c r="S60" s="19" t="n"/>
      <c r="T60" s="19" t="n"/>
      <c r="U60" s="19" t="n"/>
      <c r="V60" s="19" t="n"/>
      <c r="W60" s="19" t="n"/>
      <c r="X60" s="19" t="n"/>
      <c r="Y60" s="19" t="n"/>
      <c r="Z60" s="19" t="n"/>
    </row>
    <row r="61" ht="13.5" customHeight="1" s="844">
      <c r="A61" s="19" t="n"/>
      <c r="B61" s="19" t="n"/>
      <c r="C61" s="23" t="n"/>
      <c r="D61" s="23" t="n"/>
      <c r="E61" s="362" t="n"/>
      <c r="F61" s="23" t="n"/>
      <c r="G61" s="23" t="n"/>
      <c r="H61" s="23" t="n"/>
      <c r="I61" s="23" t="n"/>
      <c r="J61" s="23" t="n"/>
      <c r="K61" s="23" t="n"/>
      <c r="L61" s="19" t="n"/>
      <c r="M61" s="19" t="n"/>
      <c r="N61" s="19" t="n"/>
      <c r="O61" s="19" t="n"/>
      <c r="P61" s="19" t="n"/>
      <c r="Q61" s="19" t="n"/>
      <c r="R61" s="19" t="n"/>
      <c r="S61" s="19" t="n"/>
      <c r="T61" s="19" t="n"/>
      <c r="U61" s="19" t="n"/>
      <c r="V61" s="19" t="n"/>
      <c r="W61" s="19" t="n"/>
      <c r="X61" s="19" t="n"/>
      <c r="Y61" s="19" t="n"/>
      <c r="Z61" s="19" t="n"/>
    </row>
    <row r="62" ht="13.5" customHeight="1" s="844">
      <c r="A62" s="19" t="n"/>
      <c r="B62" s="19" t="n"/>
      <c r="C62" s="23" t="n"/>
      <c r="D62" s="23" t="n"/>
      <c r="E62" s="362" t="n"/>
      <c r="F62" s="23" t="n"/>
      <c r="G62" s="23" t="n"/>
      <c r="H62" s="23" t="n"/>
      <c r="I62" s="23" t="n"/>
      <c r="J62" s="23" t="n"/>
      <c r="K62" s="23" t="n"/>
      <c r="L62" s="19" t="n"/>
      <c r="M62" s="19" t="n"/>
      <c r="N62" s="19" t="n"/>
      <c r="O62" s="19" t="n"/>
      <c r="P62" s="19" t="n"/>
      <c r="Q62" s="19" t="n"/>
      <c r="R62" s="19" t="n"/>
      <c r="S62" s="19" t="n"/>
      <c r="T62" s="19" t="n"/>
      <c r="U62" s="19" t="n"/>
      <c r="V62" s="19" t="n"/>
      <c r="W62" s="19" t="n"/>
      <c r="X62" s="19" t="n"/>
      <c r="Y62" s="19" t="n"/>
      <c r="Z62" s="19" t="n"/>
    </row>
    <row r="63" ht="13.5" customHeight="1" s="844">
      <c r="A63" s="19" t="n"/>
      <c r="B63" s="19" t="n"/>
      <c r="C63" s="23" t="n"/>
      <c r="D63" s="23" t="n"/>
      <c r="E63" s="362" t="n"/>
      <c r="F63" s="23" t="n"/>
      <c r="G63" s="23" t="n"/>
      <c r="H63" s="23" t="n"/>
      <c r="I63" s="23" t="n"/>
      <c r="J63" s="23" t="n"/>
      <c r="K63" s="23" t="n"/>
      <c r="L63" s="19" t="n"/>
      <c r="M63" s="19" t="n"/>
      <c r="N63" s="19" t="n"/>
      <c r="O63" s="19" t="n"/>
      <c r="P63" s="19" t="n"/>
      <c r="Q63" s="19" t="n"/>
      <c r="R63" s="19" t="n"/>
      <c r="S63" s="19" t="n"/>
      <c r="T63" s="19" t="n"/>
      <c r="U63" s="19" t="n"/>
      <c r="V63" s="19" t="n"/>
      <c r="W63" s="19" t="n"/>
      <c r="X63" s="19" t="n"/>
      <c r="Y63" s="19" t="n"/>
      <c r="Z63" s="19" t="n"/>
    </row>
    <row r="64" ht="13.5" customHeight="1" s="844">
      <c r="A64" s="19" t="n"/>
      <c r="B64" s="19" t="n"/>
      <c r="C64" s="23" t="n"/>
      <c r="D64" s="23" t="n"/>
      <c r="E64" s="362" t="n"/>
      <c r="F64" s="23" t="n"/>
      <c r="G64" s="23" t="n"/>
      <c r="H64" s="23" t="n"/>
      <c r="I64" s="23" t="n"/>
      <c r="J64" s="23" t="n"/>
      <c r="K64" s="23" t="n"/>
      <c r="L64" s="19" t="n"/>
      <c r="M64" s="19" t="n"/>
      <c r="N64" s="19" t="n"/>
      <c r="O64" s="19" t="n"/>
      <c r="P64" s="19" t="n"/>
      <c r="Q64" s="19" t="n"/>
      <c r="R64" s="19" t="n"/>
      <c r="S64" s="19" t="n"/>
      <c r="T64" s="19" t="n"/>
      <c r="U64" s="19" t="n"/>
      <c r="V64" s="19" t="n"/>
      <c r="W64" s="19" t="n"/>
      <c r="X64" s="19" t="n"/>
      <c r="Y64" s="19" t="n"/>
      <c r="Z64" s="19" t="n"/>
    </row>
    <row r="65" ht="13.5" customHeight="1" s="844">
      <c r="A65" s="19" t="n"/>
      <c r="B65" s="19" t="n"/>
      <c r="C65" s="23" t="n"/>
      <c r="D65" s="23" t="n"/>
      <c r="E65" s="362" t="n"/>
      <c r="F65" s="23" t="n"/>
      <c r="G65" s="23" t="n"/>
      <c r="H65" s="23" t="n"/>
      <c r="I65" s="23" t="n"/>
      <c r="J65" s="23" t="n"/>
      <c r="K65" s="23" t="n"/>
      <c r="L65" s="19" t="n"/>
      <c r="M65" s="19" t="n"/>
      <c r="N65" s="19" t="n"/>
      <c r="O65" s="19" t="n"/>
      <c r="P65" s="19" t="n"/>
      <c r="Q65" s="19" t="n"/>
      <c r="R65" s="19" t="n"/>
      <c r="S65" s="19" t="n"/>
      <c r="T65" s="19" t="n"/>
      <c r="U65" s="19" t="n"/>
      <c r="V65" s="19" t="n"/>
      <c r="W65" s="19" t="n"/>
      <c r="X65" s="19" t="n"/>
      <c r="Y65" s="19" t="n"/>
      <c r="Z65" s="19" t="n"/>
    </row>
    <row r="66" ht="13.5" customHeight="1" s="844">
      <c r="A66" s="19" t="n"/>
      <c r="B66" s="19" t="n"/>
      <c r="C66" s="23" t="n"/>
      <c r="D66" s="23" t="n"/>
      <c r="E66" s="362" t="n"/>
      <c r="F66" s="23" t="n"/>
      <c r="G66" s="23" t="n"/>
      <c r="H66" s="23" t="n"/>
      <c r="I66" s="23" t="n"/>
      <c r="J66" s="23" t="n"/>
      <c r="K66" s="23" t="n"/>
      <c r="L66" s="19" t="n"/>
      <c r="M66" s="19" t="n"/>
      <c r="N66" s="19" t="n"/>
      <c r="O66" s="19" t="n"/>
      <c r="P66" s="19" t="n"/>
      <c r="Q66" s="19" t="n"/>
      <c r="R66" s="19" t="n"/>
      <c r="S66" s="19" t="n"/>
      <c r="T66" s="19" t="n"/>
      <c r="U66" s="19" t="n"/>
      <c r="V66" s="19" t="n"/>
      <c r="W66" s="19" t="n"/>
      <c r="X66" s="19" t="n"/>
      <c r="Y66" s="19" t="n"/>
      <c r="Z66" s="19" t="n"/>
    </row>
    <row r="67" ht="13.5" customHeight="1" s="844">
      <c r="A67" s="19" t="n"/>
      <c r="B67" s="19" t="n"/>
      <c r="C67" s="23" t="n"/>
      <c r="D67" s="23" t="n"/>
      <c r="E67" s="362" t="n"/>
      <c r="F67" s="23" t="n"/>
      <c r="G67" s="23" t="n"/>
      <c r="H67" s="23" t="n"/>
      <c r="I67" s="23" t="n"/>
      <c r="J67" s="23" t="n"/>
      <c r="K67" s="23" t="n"/>
      <c r="L67" s="19" t="n"/>
      <c r="M67" s="19" t="n"/>
      <c r="N67" s="19" t="n"/>
      <c r="O67" s="19" t="n"/>
      <c r="P67" s="19" t="n"/>
      <c r="Q67" s="19" t="n"/>
      <c r="R67" s="19" t="n"/>
      <c r="S67" s="19" t="n"/>
      <c r="T67" s="19" t="n"/>
      <c r="U67" s="19" t="n"/>
      <c r="V67" s="19" t="n"/>
      <c r="W67" s="19" t="n"/>
      <c r="X67" s="19" t="n"/>
      <c r="Y67" s="19" t="n"/>
      <c r="Z67" s="19" t="n"/>
    </row>
    <row r="68" ht="13.5" customHeight="1" s="844">
      <c r="A68" s="19" t="n"/>
      <c r="B68" s="19" t="n"/>
      <c r="C68" s="23" t="n"/>
      <c r="D68" s="23" t="n"/>
      <c r="E68" s="362" t="n"/>
      <c r="F68" s="23" t="n"/>
      <c r="G68" s="23" t="n"/>
      <c r="H68" s="23" t="n"/>
      <c r="I68" s="23" t="n"/>
      <c r="J68" s="23" t="n"/>
      <c r="K68" s="23" t="n"/>
      <c r="L68" s="19" t="n"/>
      <c r="M68" s="19" t="n"/>
      <c r="N68" s="19" t="n"/>
      <c r="O68" s="19" t="n"/>
      <c r="P68" s="19" t="n"/>
      <c r="Q68" s="19" t="n"/>
      <c r="R68" s="19" t="n"/>
      <c r="S68" s="19" t="n"/>
      <c r="T68" s="19" t="n"/>
      <c r="U68" s="19" t="n"/>
      <c r="V68" s="19" t="n"/>
      <c r="W68" s="19" t="n"/>
      <c r="X68" s="19" t="n"/>
      <c r="Y68" s="19" t="n"/>
      <c r="Z68" s="19" t="n"/>
    </row>
    <row r="69" ht="13.5" customHeight="1" s="844">
      <c r="A69" s="19" t="n"/>
      <c r="B69" s="19" t="n"/>
      <c r="C69" s="23" t="n"/>
      <c r="D69" s="23" t="n"/>
      <c r="E69" s="362" t="n"/>
      <c r="F69" s="23" t="n"/>
      <c r="G69" s="23" t="n"/>
      <c r="H69" s="23" t="n"/>
      <c r="I69" s="23" t="n"/>
      <c r="J69" s="23" t="n"/>
      <c r="K69" s="23" t="n"/>
      <c r="L69" s="19" t="n"/>
      <c r="M69" s="19" t="n"/>
      <c r="N69" s="19" t="n"/>
      <c r="O69" s="19" t="n"/>
      <c r="P69" s="19" t="n"/>
      <c r="Q69" s="19" t="n"/>
      <c r="R69" s="19" t="n"/>
      <c r="S69" s="19" t="n"/>
      <c r="T69" s="19" t="n"/>
      <c r="U69" s="19" t="n"/>
      <c r="V69" s="19" t="n"/>
      <c r="W69" s="19" t="n"/>
      <c r="X69" s="19" t="n"/>
      <c r="Y69" s="19" t="n"/>
      <c r="Z69" s="19" t="n"/>
    </row>
    <row r="70" ht="13.5" customHeight="1" s="844">
      <c r="A70" s="19" t="n"/>
      <c r="B70" s="19" t="n"/>
      <c r="C70" s="23" t="n"/>
      <c r="D70" s="23" t="n"/>
      <c r="E70" s="362" t="n"/>
      <c r="F70" s="23" t="n"/>
      <c r="G70" s="23" t="n"/>
      <c r="H70" s="23" t="n"/>
      <c r="I70" s="23" t="n"/>
      <c r="J70" s="23" t="n"/>
      <c r="K70" s="23" t="n"/>
      <c r="L70" s="19" t="n"/>
      <c r="M70" s="19" t="n"/>
      <c r="N70" s="19" t="n"/>
      <c r="O70" s="19" t="n"/>
      <c r="P70" s="19" t="n"/>
      <c r="Q70" s="19" t="n"/>
      <c r="R70" s="19" t="n"/>
      <c r="S70" s="19" t="n"/>
      <c r="T70" s="19" t="n"/>
      <c r="U70" s="19" t="n"/>
      <c r="V70" s="19" t="n"/>
      <c r="W70" s="19" t="n"/>
      <c r="X70" s="19" t="n"/>
      <c r="Y70" s="19" t="n"/>
      <c r="Z70" s="19" t="n"/>
    </row>
    <row r="71" ht="13.5" customHeight="1" s="844">
      <c r="A71" s="19" t="n"/>
      <c r="B71" s="19" t="n"/>
      <c r="C71" s="23" t="n"/>
      <c r="D71" s="23" t="n"/>
      <c r="E71" s="362" t="n"/>
      <c r="F71" s="23" t="n"/>
      <c r="G71" s="23" t="n"/>
      <c r="H71" s="23" t="n"/>
      <c r="I71" s="23" t="n"/>
      <c r="J71" s="23" t="n"/>
      <c r="K71" s="23" t="n"/>
      <c r="L71" s="19" t="n"/>
      <c r="M71" s="19" t="n"/>
      <c r="N71" s="19" t="n"/>
      <c r="O71" s="19" t="n"/>
      <c r="P71" s="19" t="n"/>
      <c r="Q71" s="19" t="n"/>
      <c r="R71" s="19" t="n"/>
      <c r="S71" s="19" t="n"/>
      <c r="T71" s="19" t="n"/>
      <c r="U71" s="19" t="n"/>
      <c r="V71" s="19" t="n"/>
      <c r="W71" s="19" t="n"/>
      <c r="X71" s="19" t="n"/>
      <c r="Y71" s="19" t="n"/>
      <c r="Z71" s="19" t="n"/>
    </row>
    <row r="72" ht="13.5" customHeight="1" s="844">
      <c r="A72" s="19" t="n"/>
      <c r="B72" s="19" t="n"/>
      <c r="C72" s="23" t="n"/>
      <c r="D72" s="23" t="n"/>
      <c r="E72" s="362" t="n"/>
      <c r="F72" s="23" t="n"/>
      <c r="G72" s="23" t="n"/>
      <c r="H72" s="23" t="n"/>
      <c r="I72" s="23" t="n"/>
      <c r="J72" s="23" t="n"/>
      <c r="K72" s="23" t="n"/>
      <c r="L72" s="19" t="n"/>
      <c r="M72" s="19" t="n"/>
      <c r="N72" s="19" t="n"/>
      <c r="O72" s="19" t="n"/>
      <c r="P72" s="19" t="n"/>
      <c r="Q72" s="19" t="n"/>
      <c r="R72" s="19" t="n"/>
      <c r="S72" s="19" t="n"/>
      <c r="T72" s="19" t="n"/>
      <c r="U72" s="19" t="n"/>
      <c r="V72" s="19" t="n"/>
      <c r="W72" s="19" t="n"/>
      <c r="X72" s="19" t="n"/>
      <c r="Y72" s="19" t="n"/>
      <c r="Z72" s="19" t="n"/>
    </row>
    <row r="73" ht="13.5" customHeight="1" s="844">
      <c r="A73" s="19" t="n"/>
      <c r="B73" s="19" t="n"/>
      <c r="C73" s="23" t="n"/>
      <c r="D73" s="23" t="n"/>
      <c r="E73" s="362" t="n"/>
      <c r="F73" s="23" t="n"/>
      <c r="G73" s="23" t="n"/>
      <c r="H73" s="23" t="n"/>
      <c r="I73" s="23" t="n"/>
      <c r="J73" s="23" t="n"/>
      <c r="K73" s="23" t="n"/>
      <c r="L73" s="19" t="n"/>
      <c r="M73" s="19" t="n"/>
      <c r="N73" s="19" t="n"/>
      <c r="O73" s="19" t="n"/>
      <c r="P73" s="19" t="n"/>
      <c r="Q73" s="19" t="n"/>
      <c r="R73" s="19" t="n"/>
      <c r="S73" s="19" t="n"/>
      <c r="T73" s="19" t="n"/>
      <c r="U73" s="19" t="n"/>
      <c r="V73" s="19" t="n"/>
      <c r="W73" s="19" t="n"/>
      <c r="X73" s="19" t="n"/>
      <c r="Y73" s="19" t="n"/>
      <c r="Z73" s="19" t="n"/>
    </row>
    <row r="74" ht="13.5" customHeight="1" s="844">
      <c r="A74" s="19" t="n"/>
      <c r="B74" s="19" t="n"/>
      <c r="C74" s="23" t="n"/>
      <c r="D74" s="23" t="n"/>
      <c r="E74" s="362" t="n"/>
      <c r="F74" s="23" t="n"/>
      <c r="G74" s="23" t="n"/>
      <c r="H74" s="23" t="n"/>
      <c r="I74" s="23" t="n"/>
      <c r="J74" s="23" t="n"/>
      <c r="K74" s="23" t="n"/>
      <c r="L74" s="19" t="n"/>
      <c r="M74" s="19" t="n"/>
      <c r="N74" s="19" t="n"/>
      <c r="O74" s="19" t="n"/>
      <c r="P74" s="19" t="n"/>
      <c r="Q74" s="19" t="n"/>
      <c r="R74" s="19" t="n"/>
      <c r="S74" s="19" t="n"/>
      <c r="T74" s="19" t="n"/>
      <c r="U74" s="19" t="n"/>
      <c r="V74" s="19" t="n"/>
      <c r="W74" s="19" t="n"/>
      <c r="X74" s="19" t="n"/>
      <c r="Y74" s="19" t="n"/>
      <c r="Z74" s="19" t="n"/>
    </row>
    <row r="75" ht="13.5" customHeight="1" s="844">
      <c r="A75" s="19" t="n"/>
      <c r="B75" s="19" t="n"/>
      <c r="C75" s="23" t="n"/>
      <c r="D75" s="23" t="n"/>
      <c r="E75" s="362" t="n"/>
      <c r="F75" s="23" t="n"/>
      <c r="G75" s="23" t="n"/>
      <c r="H75" s="23" t="n"/>
      <c r="I75" s="23" t="n"/>
      <c r="J75" s="23" t="n"/>
      <c r="K75" s="23" t="n"/>
      <c r="L75" s="19" t="n"/>
      <c r="M75" s="19" t="n"/>
      <c r="N75" s="19" t="n"/>
      <c r="O75" s="19" t="n"/>
      <c r="P75" s="19" t="n"/>
      <c r="Q75" s="19" t="n"/>
      <c r="R75" s="19" t="n"/>
      <c r="S75" s="19" t="n"/>
      <c r="T75" s="19" t="n"/>
      <c r="U75" s="19" t="n"/>
      <c r="V75" s="19" t="n"/>
      <c r="W75" s="19" t="n"/>
      <c r="X75" s="19" t="n"/>
      <c r="Y75" s="19" t="n"/>
      <c r="Z75" s="19" t="n"/>
    </row>
    <row r="76" ht="13.5" customHeight="1" s="844">
      <c r="A76" s="19" t="n"/>
      <c r="B76" s="19" t="n"/>
      <c r="C76" s="23" t="n"/>
      <c r="D76" s="23" t="n"/>
      <c r="E76" s="362" t="n"/>
      <c r="F76" s="23" t="n"/>
      <c r="G76" s="23" t="n"/>
      <c r="H76" s="23" t="n"/>
      <c r="I76" s="23" t="n"/>
      <c r="J76" s="23" t="n"/>
      <c r="K76" s="23" t="n"/>
      <c r="L76" s="19" t="n"/>
      <c r="M76" s="19" t="n"/>
      <c r="N76" s="19" t="n"/>
      <c r="O76" s="19" t="n"/>
      <c r="P76" s="19" t="n"/>
      <c r="Q76" s="19" t="n"/>
      <c r="R76" s="19" t="n"/>
      <c r="S76" s="19" t="n"/>
      <c r="T76" s="19" t="n"/>
      <c r="U76" s="19" t="n"/>
      <c r="V76" s="19" t="n"/>
      <c r="W76" s="19" t="n"/>
      <c r="X76" s="19" t="n"/>
      <c r="Y76" s="19" t="n"/>
      <c r="Z76" s="19" t="n"/>
    </row>
    <row r="77" ht="13.5" customHeight="1" s="844">
      <c r="A77" s="19" t="n"/>
      <c r="B77" s="19" t="n"/>
      <c r="C77" s="23" t="n"/>
      <c r="D77" s="23" t="n"/>
      <c r="E77" s="362" t="n"/>
      <c r="F77" s="23" t="n"/>
      <c r="G77" s="23" t="n"/>
      <c r="H77" s="23" t="n"/>
      <c r="I77" s="23" t="n"/>
      <c r="J77" s="23" t="n"/>
      <c r="K77" s="23" t="n"/>
      <c r="L77" s="19" t="n"/>
      <c r="M77" s="19" t="n"/>
      <c r="N77" s="19" t="n"/>
      <c r="O77" s="19" t="n"/>
      <c r="P77" s="19" t="n"/>
      <c r="Q77" s="19" t="n"/>
      <c r="R77" s="19" t="n"/>
      <c r="S77" s="19" t="n"/>
      <c r="T77" s="19" t="n"/>
      <c r="U77" s="19" t="n"/>
      <c r="V77" s="19" t="n"/>
      <c r="W77" s="19" t="n"/>
      <c r="X77" s="19" t="n"/>
      <c r="Y77" s="19" t="n"/>
      <c r="Z77" s="19" t="n"/>
    </row>
    <row r="78" ht="13.5" customHeight="1" s="844">
      <c r="A78" s="19" t="n"/>
      <c r="B78" s="19" t="n"/>
      <c r="C78" s="23" t="n"/>
      <c r="D78" s="23" t="n"/>
      <c r="E78" s="362" t="n"/>
      <c r="F78" s="23" t="n"/>
      <c r="G78" s="23" t="n"/>
      <c r="H78" s="23" t="n"/>
      <c r="I78" s="23" t="n"/>
      <c r="J78" s="23" t="n"/>
      <c r="K78" s="23" t="n"/>
      <c r="L78" s="19" t="n"/>
      <c r="M78" s="19" t="n"/>
      <c r="N78" s="19" t="n"/>
      <c r="O78" s="19" t="n"/>
      <c r="P78" s="19" t="n"/>
      <c r="Q78" s="19" t="n"/>
      <c r="R78" s="19" t="n"/>
      <c r="S78" s="19" t="n"/>
      <c r="T78" s="19" t="n"/>
      <c r="U78" s="19" t="n"/>
      <c r="V78" s="19" t="n"/>
      <c r="W78" s="19" t="n"/>
      <c r="X78" s="19" t="n"/>
      <c r="Y78" s="19" t="n"/>
      <c r="Z78" s="19" t="n"/>
    </row>
    <row r="79" ht="13.5" customHeight="1" s="844">
      <c r="A79" s="19" t="n"/>
      <c r="B79" s="19" t="n"/>
      <c r="C79" s="23" t="n"/>
      <c r="D79" s="23" t="n"/>
      <c r="E79" s="362" t="n"/>
      <c r="F79" s="23" t="n"/>
      <c r="G79" s="23" t="n"/>
      <c r="H79" s="23" t="n"/>
      <c r="I79" s="23" t="n"/>
      <c r="J79" s="23" t="n"/>
      <c r="K79" s="23" t="n"/>
      <c r="L79" s="19" t="n"/>
      <c r="M79" s="19" t="n"/>
      <c r="N79" s="19" t="n"/>
      <c r="O79" s="19" t="n"/>
      <c r="P79" s="19" t="n"/>
      <c r="Q79" s="19" t="n"/>
      <c r="R79" s="19" t="n"/>
      <c r="S79" s="19" t="n"/>
      <c r="T79" s="19" t="n"/>
      <c r="U79" s="19" t="n"/>
      <c r="V79" s="19" t="n"/>
      <c r="W79" s="19" t="n"/>
      <c r="X79" s="19" t="n"/>
      <c r="Y79" s="19" t="n"/>
      <c r="Z79" s="19" t="n"/>
    </row>
    <row r="80" ht="13.5" customHeight="1" s="844">
      <c r="A80" s="19" t="n"/>
      <c r="B80" s="19" t="n"/>
      <c r="C80" s="23" t="n"/>
      <c r="D80" s="23" t="n"/>
      <c r="E80" s="362" t="n"/>
      <c r="F80" s="23" t="n"/>
      <c r="G80" s="23" t="n"/>
      <c r="H80" s="23" t="n"/>
      <c r="I80" s="23" t="n"/>
      <c r="J80" s="23" t="n"/>
      <c r="K80" s="23" t="n"/>
      <c r="L80" s="19" t="n"/>
      <c r="M80" s="19" t="n"/>
      <c r="N80" s="19" t="n"/>
      <c r="O80" s="19" t="n"/>
      <c r="P80" s="19" t="n"/>
      <c r="Q80" s="19" t="n"/>
      <c r="R80" s="19" t="n"/>
      <c r="S80" s="19" t="n"/>
      <c r="T80" s="19" t="n"/>
      <c r="U80" s="19" t="n"/>
      <c r="V80" s="19" t="n"/>
      <c r="W80" s="19" t="n"/>
      <c r="X80" s="19" t="n"/>
      <c r="Y80" s="19" t="n"/>
      <c r="Z80" s="19" t="n"/>
    </row>
    <row r="81" ht="13.5" customHeight="1" s="844">
      <c r="A81" s="19" t="n"/>
      <c r="B81" s="19" t="n"/>
      <c r="C81" s="23" t="n"/>
      <c r="D81" s="23" t="n"/>
      <c r="E81" s="362" t="n"/>
      <c r="F81" s="23" t="n"/>
      <c r="G81" s="23" t="n"/>
      <c r="H81" s="23" t="n"/>
      <c r="I81" s="23" t="n"/>
      <c r="J81" s="23" t="n"/>
      <c r="K81" s="23" t="n"/>
      <c r="L81" s="19" t="n"/>
      <c r="M81" s="19" t="n"/>
      <c r="N81" s="19" t="n"/>
      <c r="O81" s="19" t="n"/>
      <c r="P81" s="19" t="n"/>
      <c r="Q81" s="19" t="n"/>
      <c r="R81" s="19" t="n"/>
      <c r="S81" s="19" t="n"/>
      <c r="T81" s="19" t="n"/>
      <c r="U81" s="19" t="n"/>
      <c r="V81" s="19" t="n"/>
      <c r="W81" s="19" t="n"/>
      <c r="X81" s="19" t="n"/>
      <c r="Y81" s="19" t="n"/>
      <c r="Z81" s="19" t="n"/>
    </row>
    <row r="82" ht="13.5" customHeight="1" s="844">
      <c r="A82" s="19" t="n"/>
      <c r="B82" s="19" t="n"/>
      <c r="C82" s="23" t="n"/>
      <c r="D82" s="23" t="n"/>
      <c r="E82" s="362" t="n"/>
      <c r="F82" s="23" t="n"/>
      <c r="G82" s="23" t="n"/>
      <c r="H82" s="23" t="n"/>
      <c r="I82" s="23" t="n"/>
      <c r="J82" s="23" t="n"/>
      <c r="K82" s="23" t="n"/>
      <c r="L82" s="19" t="n"/>
      <c r="M82" s="19" t="n"/>
      <c r="N82" s="19" t="n"/>
      <c r="O82" s="19" t="n"/>
      <c r="P82" s="19" t="n"/>
      <c r="Q82" s="19" t="n"/>
      <c r="R82" s="19" t="n"/>
      <c r="S82" s="19" t="n"/>
      <c r="T82" s="19" t="n"/>
      <c r="U82" s="19" t="n"/>
      <c r="V82" s="19" t="n"/>
      <c r="W82" s="19" t="n"/>
      <c r="X82" s="19" t="n"/>
      <c r="Y82" s="19" t="n"/>
      <c r="Z82" s="19" t="n"/>
    </row>
    <row r="83" ht="13.5" customHeight="1" s="844">
      <c r="A83" s="19" t="n"/>
      <c r="B83" s="19" t="n"/>
      <c r="C83" s="23" t="n"/>
      <c r="D83" s="23" t="n"/>
      <c r="E83" s="362" t="n"/>
      <c r="F83" s="23" t="n"/>
      <c r="G83" s="23" t="n"/>
      <c r="H83" s="23" t="n"/>
      <c r="I83" s="23" t="n"/>
      <c r="J83" s="23" t="n"/>
      <c r="K83" s="23" t="n"/>
      <c r="L83" s="19" t="n"/>
      <c r="M83" s="19" t="n"/>
      <c r="N83" s="19" t="n"/>
      <c r="O83" s="19" t="n"/>
      <c r="P83" s="19" t="n"/>
      <c r="Q83" s="19" t="n"/>
      <c r="R83" s="19" t="n"/>
      <c r="S83" s="19" t="n"/>
      <c r="T83" s="19" t="n"/>
      <c r="U83" s="19" t="n"/>
      <c r="V83" s="19" t="n"/>
      <c r="W83" s="19" t="n"/>
      <c r="X83" s="19" t="n"/>
      <c r="Y83" s="19" t="n"/>
      <c r="Z83" s="19" t="n"/>
    </row>
    <row r="84" ht="13.5" customHeight="1" s="844">
      <c r="A84" s="19" t="n"/>
      <c r="B84" s="19" t="n"/>
      <c r="C84" s="23" t="n"/>
      <c r="D84" s="23" t="n"/>
      <c r="E84" s="362" t="n"/>
      <c r="F84" s="23" t="n"/>
      <c r="G84" s="23" t="n"/>
      <c r="H84" s="23" t="n"/>
      <c r="I84" s="23" t="n"/>
      <c r="J84" s="23" t="n"/>
      <c r="K84" s="23" t="n"/>
      <c r="L84" s="19" t="n"/>
      <c r="M84" s="19" t="n"/>
      <c r="N84" s="19" t="n"/>
      <c r="O84" s="19" t="n"/>
      <c r="P84" s="19" t="n"/>
      <c r="Q84" s="19" t="n"/>
      <c r="R84" s="19" t="n"/>
      <c r="S84" s="19" t="n"/>
      <c r="T84" s="19" t="n"/>
      <c r="U84" s="19" t="n"/>
      <c r="V84" s="19" t="n"/>
      <c r="W84" s="19" t="n"/>
      <c r="X84" s="19" t="n"/>
      <c r="Y84" s="19" t="n"/>
      <c r="Z84" s="19" t="n"/>
    </row>
    <row r="85" ht="13.5" customHeight="1" s="844">
      <c r="A85" s="19" t="n"/>
      <c r="B85" s="19" t="n"/>
      <c r="C85" s="23" t="n"/>
      <c r="D85" s="23" t="n"/>
      <c r="E85" s="362" t="n"/>
      <c r="F85" s="23" t="n"/>
      <c r="G85" s="23" t="n"/>
      <c r="H85" s="23" t="n"/>
      <c r="I85" s="23" t="n"/>
      <c r="J85" s="23" t="n"/>
      <c r="K85" s="23" t="n"/>
      <c r="L85" s="19" t="n"/>
      <c r="M85" s="19" t="n"/>
      <c r="N85" s="19" t="n"/>
      <c r="O85" s="19" t="n"/>
      <c r="P85" s="19" t="n"/>
      <c r="Q85" s="19" t="n"/>
      <c r="R85" s="19" t="n"/>
      <c r="S85" s="19" t="n"/>
      <c r="T85" s="19" t="n"/>
      <c r="U85" s="19" t="n"/>
      <c r="V85" s="19" t="n"/>
      <c r="W85" s="19" t="n"/>
      <c r="X85" s="19" t="n"/>
      <c r="Y85" s="19" t="n"/>
      <c r="Z85" s="19" t="n"/>
    </row>
    <row r="86" ht="13.5" customHeight="1" s="844">
      <c r="A86" s="19" t="n"/>
      <c r="B86" s="19" t="n"/>
      <c r="C86" s="23" t="n"/>
      <c r="D86" s="23" t="n"/>
      <c r="E86" s="362" t="n"/>
      <c r="F86" s="23" t="n"/>
      <c r="G86" s="23" t="n"/>
      <c r="H86" s="23" t="n"/>
      <c r="I86" s="23" t="n"/>
      <c r="J86" s="23" t="n"/>
      <c r="K86" s="23" t="n"/>
      <c r="L86" s="19" t="n"/>
      <c r="M86" s="19" t="n"/>
      <c r="N86" s="19" t="n"/>
      <c r="O86" s="19" t="n"/>
      <c r="P86" s="19" t="n"/>
      <c r="Q86" s="19" t="n"/>
      <c r="R86" s="19" t="n"/>
      <c r="S86" s="19" t="n"/>
      <c r="T86" s="19" t="n"/>
      <c r="U86" s="19" t="n"/>
      <c r="V86" s="19" t="n"/>
      <c r="W86" s="19" t="n"/>
      <c r="X86" s="19" t="n"/>
      <c r="Y86" s="19" t="n"/>
      <c r="Z86" s="19" t="n"/>
    </row>
    <row r="87" ht="13.5" customHeight="1" s="844">
      <c r="A87" s="19" t="n"/>
      <c r="B87" s="19" t="n"/>
      <c r="C87" s="23" t="n"/>
      <c r="D87" s="23" t="n"/>
      <c r="E87" s="362" t="n"/>
      <c r="F87" s="23" t="n"/>
      <c r="G87" s="23" t="n"/>
      <c r="H87" s="23" t="n"/>
      <c r="I87" s="23" t="n"/>
      <c r="J87" s="23" t="n"/>
      <c r="K87" s="23" t="n"/>
      <c r="L87" s="19" t="n"/>
      <c r="M87" s="19" t="n"/>
      <c r="N87" s="19" t="n"/>
      <c r="O87" s="19" t="n"/>
      <c r="P87" s="19" t="n"/>
      <c r="Q87" s="19" t="n"/>
      <c r="R87" s="19" t="n"/>
      <c r="S87" s="19" t="n"/>
      <c r="T87" s="19" t="n"/>
      <c r="U87" s="19" t="n"/>
      <c r="V87" s="19" t="n"/>
      <c r="W87" s="19" t="n"/>
      <c r="X87" s="19" t="n"/>
      <c r="Y87" s="19" t="n"/>
      <c r="Z87" s="19" t="n"/>
    </row>
    <row r="88" ht="13.5" customHeight="1" s="844">
      <c r="A88" s="19" t="n"/>
      <c r="B88" s="19" t="n"/>
      <c r="C88" s="23" t="n"/>
      <c r="D88" s="23" t="n"/>
      <c r="E88" s="362" t="n"/>
      <c r="F88" s="23" t="n"/>
      <c r="G88" s="23" t="n"/>
      <c r="H88" s="23" t="n"/>
      <c r="I88" s="23" t="n"/>
      <c r="J88" s="23" t="n"/>
      <c r="K88" s="23" t="n"/>
      <c r="L88" s="19" t="n"/>
      <c r="M88" s="19" t="n"/>
      <c r="N88" s="19" t="n"/>
      <c r="O88" s="19" t="n"/>
      <c r="P88" s="19" t="n"/>
      <c r="Q88" s="19" t="n"/>
      <c r="R88" s="19" t="n"/>
      <c r="S88" s="19" t="n"/>
      <c r="T88" s="19" t="n"/>
      <c r="U88" s="19" t="n"/>
      <c r="V88" s="19" t="n"/>
      <c r="W88" s="19" t="n"/>
      <c r="X88" s="19" t="n"/>
      <c r="Y88" s="19" t="n"/>
      <c r="Z88" s="19" t="n"/>
    </row>
    <row r="89" ht="13.5" customHeight="1" s="844">
      <c r="A89" s="19" t="n"/>
      <c r="B89" s="19" t="n"/>
      <c r="C89" s="23" t="n"/>
      <c r="D89" s="23" t="n"/>
      <c r="E89" s="362" t="n"/>
      <c r="F89" s="23" t="n"/>
      <c r="G89" s="23" t="n"/>
      <c r="H89" s="23" t="n"/>
      <c r="I89" s="23" t="n"/>
      <c r="J89" s="23" t="n"/>
      <c r="K89" s="23" t="n"/>
      <c r="L89" s="19" t="n"/>
      <c r="M89" s="19" t="n"/>
      <c r="N89" s="19" t="n"/>
      <c r="O89" s="19" t="n"/>
      <c r="P89" s="19" t="n"/>
      <c r="Q89" s="19" t="n"/>
      <c r="R89" s="19" t="n"/>
      <c r="S89" s="19" t="n"/>
      <c r="T89" s="19" t="n"/>
      <c r="U89" s="19" t="n"/>
      <c r="V89" s="19" t="n"/>
      <c r="W89" s="19" t="n"/>
      <c r="X89" s="19" t="n"/>
      <c r="Y89" s="19" t="n"/>
      <c r="Z89" s="19" t="n"/>
    </row>
    <row r="90" ht="13.5" customHeight="1" s="844">
      <c r="A90" s="19" t="n"/>
      <c r="B90" s="19" t="n"/>
      <c r="C90" s="23" t="n"/>
      <c r="D90" s="23" t="n"/>
      <c r="E90" s="362" t="n"/>
      <c r="F90" s="23" t="n"/>
      <c r="G90" s="23" t="n"/>
      <c r="H90" s="23" t="n"/>
      <c r="I90" s="23" t="n"/>
      <c r="J90" s="23" t="n"/>
      <c r="K90" s="23" t="n"/>
      <c r="L90" s="19" t="n"/>
      <c r="M90" s="19" t="n"/>
      <c r="N90" s="19" t="n"/>
      <c r="O90" s="19" t="n"/>
      <c r="P90" s="19" t="n"/>
      <c r="Q90" s="19" t="n"/>
      <c r="R90" s="19" t="n"/>
      <c r="S90" s="19" t="n"/>
      <c r="T90" s="19" t="n"/>
      <c r="U90" s="19" t="n"/>
      <c r="V90" s="19" t="n"/>
      <c r="W90" s="19" t="n"/>
      <c r="X90" s="19" t="n"/>
      <c r="Y90" s="19" t="n"/>
      <c r="Z90" s="19" t="n"/>
    </row>
    <row r="91" ht="13.5" customHeight="1" s="844">
      <c r="A91" s="19" t="n"/>
      <c r="B91" s="19" t="n"/>
      <c r="C91" s="23" t="n"/>
      <c r="D91" s="23" t="n"/>
      <c r="E91" s="362" t="n"/>
      <c r="F91" s="23" t="n"/>
      <c r="G91" s="23" t="n"/>
      <c r="H91" s="23" t="n"/>
      <c r="I91" s="23" t="n"/>
      <c r="J91" s="23" t="n"/>
      <c r="K91" s="23" t="n"/>
      <c r="L91" s="19" t="n"/>
      <c r="M91" s="19" t="n"/>
      <c r="N91" s="19" t="n"/>
      <c r="O91" s="19" t="n"/>
      <c r="P91" s="19" t="n"/>
      <c r="Q91" s="19" t="n"/>
      <c r="R91" s="19" t="n"/>
      <c r="S91" s="19" t="n"/>
      <c r="T91" s="19" t="n"/>
      <c r="U91" s="19" t="n"/>
      <c r="V91" s="19" t="n"/>
      <c r="W91" s="19" t="n"/>
      <c r="X91" s="19" t="n"/>
      <c r="Y91" s="19" t="n"/>
      <c r="Z91" s="19" t="n"/>
    </row>
    <row r="92" ht="13.5" customHeight="1" s="844">
      <c r="A92" s="19" t="n"/>
      <c r="B92" s="19" t="n"/>
      <c r="C92" s="23" t="n"/>
      <c r="D92" s="23" t="n"/>
      <c r="E92" s="362" t="n"/>
      <c r="F92" s="23" t="n"/>
      <c r="G92" s="23" t="n"/>
      <c r="H92" s="23" t="n"/>
      <c r="I92" s="23" t="n"/>
      <c r="J92" s="23" t="n"/>
      <c r="K92" s="23" t="n"/>
      <c r="L92" s="19" t="n"/>
      <c r="M92" s="19" t="n"/>
      <c r="N92" s="19" t="n"/>
      <c r="O92" s="19" t="n"/>
      <c r="P92" s="19" t="n"/>
      <c r="Q92" s="19" t="n"/>
      <c r="R92" s="19" t="n"/>
      <c r="S92" s="19" t="n"/>
      <c r="T92" s="19" t="n"/>
      <c r="U92" s="19" t="n"/>
      <c r="V92" s="19" t="n"/>
      <c r="W92" s="19" t="n"/>
      <c r="X92" s="19" t="n"/>
      <c r="Y92" s="19" t="n"/>
      <c r="Z92" s="19" t="n"/>
    </row>
    <row r="93" ht="13.5" customHeight="1" s="844">
      <c r="A93" s="19" t="n"/>
      <c r="B93" s="19" t="n"/>
      <c r="C93" s="23" t="n"/>
      <c r="D93" s="23" t="n"/>
      <c r="E93" s="362" t="n"/>
      <c r="F93" s="23" t="n"/>
      <c r="G93" s="23" t="n"/>
      <c r="H93" s="23" t="n"/>
      <c r="I93" s="23" t="n"/>
      <c r="J93" s="23" t="n"/>
      <c r="K93" s="23" t="n"/>
      <c r="L93" s="19" t="n"/>
      <c r="M93" s="19" t="n"/>
      <c r="N93" s="19" t="n"/>
      <c r="O93" s="19" t="n"/>
      <c r="P93" s="19" t="n"/>
      <c r="Q93" s="19" t="n"/>
      <c r="R93" s="19" t="n"/>
      <c r="S93" s="19" t="n"/>
      <c r="T93" s="19" t="n"/>
      <c r="U93" s="19" t="n"/>
      <c r="V93" s="19" t="n"/>
      <c r="W93" s="19" t="n"/>
      <c r="X93" s="19" t="n"/>
      <c r="Y93" s="19" t="n"/>
      <c r="Z93" s="19" t="n"/>
    </row>
    <row r="94" ht="13.5" customHeight="1" s="844">
      <c r="A94" s="19" t="n"/>
      <c r="B94" s="19" t="n"/>
      <c r="C94" s="23" t="n"/>
      <c r="D94" s="23" t="n"/>
      <c r="E94" s="362" t="n"/>
      <c r="F94" s="23" t="n"/>
      <c r="G94" s="23" t="n"/>
      <c r="H94" s="23" t="n"/>
      <c r="I94" s="23" t="n"/>
      <c r="J94" s="23" t="n"/>
      <c r="K94" s="23" t="n"/>
      <c r="L94" s="19" t="n"/>
      <c r="M94" s="19" t="n"/>
      <c r="N94" s="19" t="n"/>
      <c r="O94" s="19" t="n"/>
      <c r="P94" s="19" t="n"/>
      <c r="Q94" s="19" t="n"/>
      <c r="R94" s="19" t="n"/>
      <c r="S94" s="19" t="n"/>
      <c r="T94" s="19" t="n"/>
      <c r="U94" s="19" t="n"/>
      <c r="V94" s="19" t="n"/>
      <c r="W94" s="19" t="n"/>
      <c r="X94" s="19" t="n"/>
      <c r="Y94" s="19" t="n"/>
      <c r="Z94" s="19" t="n"/>
    </row>
    <row r="95" ht="13.5" customHeight="1" s="844">
      <c r="A95" s="19" t="n"/>
      <c r="B95" s="19" t="n"/>
      <c r="C95" s="23" t="n"/>
      <c r="D95" s="23" t="n"/>
      <c r="E95" s="362" t="n"/>
      <c r="F95" s="23" t="n"/>
      <c r="G95" s="23" t="n"/>
      <c r="H95" s="23" t="n"/>
      <c r="I95" s="23" t="n"/>
      <c r="J95" s="23" t="n"/>
      <c r="K95" s="23" t="n"/>
      <c r="L95" s="19" t="n"/>
      <c r="M95" s="19" t="n"/>
      <c r="N95" s="19" t="n"/>
      <c r="O95" s="19" t="n"/>
      <c r="P95" s="19" t="n"/>
      <c r="Q95" s="19" t="n"/>
      <c r="R95" s="19" t="n"/>
      <c r="S95" s="19" t="n"/>
      <c r="T95" s="19" t="n"/>
      <c r="U95" s="19" t="n"/>
      <c r="V95" s="19" t="n"/>
      <c r="W95" s="19" t="n"/>
      <c r="X95" s="19" t="n"/>
      <c r="Y95" s="19" t="n"/>
      <c r="Z95" s="19" t="n"/>
    </row>
    <row r="96" ht="13.5" customHeight="1" s="844">
      <c r="A96" s="19" t="n"/>
      <c r="B96" s="19" t="n"/>
      <c r="C96" s="23" t="n"/>
      <c r="D96" s="23" t="n"/>
      <c r="E96" s="362" t="n"/>
      <c r="F96" s="23" t="n"/>
      <c r="G96" s="23" t="n"/>
      <c r="H96" s="23" t="n"/>
      <c r="I96" s="23" t="n"/>
      <c r="J96" s="23" t="n"/>
      <c r="K96" s="23" t="n"/>
      <c r="L96" s="19" t="n"/>
      <c r="M96" s="19" t="n"/>
      <c r="N96" s="19" t="n"/>
      <c r="O96" s="19" t="n"/>
      <c r="P96" s="19" t="n"/>
      <c r="Q96" s="19" t="n"/>
      <c r="R96" s="19" t="n"/>
      <c r="S96" s="19" t="n"/>
      <c r="T96" s="19" t="n"/>
      <c r="U96" s="19" t="n"/>
      <c r="V96" s="19" t="n"/>
      <c r="W96" s="19" t="n"/>
      <c r="X96" s="19" t="n"/>
      <c r="Y96" s="19" t="n"/>
      <c r="Z96" s="19" t="n"/>
    </row>
    <row r="97" ht="13.5" customHeight="1" s="844">
      <c r="A97" s="19" t="n"/>
      <c r="B97" s="19" t="n"/>
      <c r="C97" s="23" t="n"/>
      <c r="D97" s="23" t="n"/>
      <c r="E97" s="362" t="n"/>
      <c r="F97" s="23" t="n"/>
      <c r="G97" s="23" t="n"/>
      <c r="H97" s="23" t="n"/>
      <c r="I97" s="23" t="n"/>
      <c r="J97" s="23" t="n"/>
      <c r="K97" s="23" t="n"/>
      <c r="L97" s="19" t="n"/>
      <c r="M97" s="19" t="n"/>
      <c r="N97" s="19" t="n"/>
      <c r="O97" s="19" t="n"/>
      <c r="P97" s="19" t="n"/>
      <c r="Q97" s="19" t="n"/>
      <c r="R97" s="19" t="n"/>
      <c r="S97" s="19" t="n"/>
      <c r="T97" s="19" t="n"/>
      <c r="U97" s="19" t="n"/>
      <c r="V97" s="19" t="n"/>
      <c r="W97" s="19" t="n"/>
      <c r="X97" s="19" t="n"/>
      <c r="Y97" s="19" t="n"/>
      <c r="Z97" s="19" t="n"/>
    </row>
    <row r="98" ht="13.5" customHeight="1" s="844">
      <c r="A98" s="19" t="n"/>
      <c r="B98" s="19" t="n"/>
      <c r="C98" s="23" t="n"/>
      <c r="D98" s="23" t="n"/>
      <c r="E98" s="362" t="n"/>
      <c r="F98" s="23" t="n"/>
      <c r="G98" s="23" t="n"/>
      <c r="H98" s="23" t="n"/>
      <c r="I98" s="23" t="n"/>
      <c r="J98" s="23" t="n"/>
      <c r="K98" s="23" t="n"/>
      <c r="L98" s="19" t="n"/>
      <c r="M98" s="19" t="n"/>
      <c r="N98" s="19" t="n"/>
      <c r="O98" s="19" t="n"/>
      <c r="P98" s="19" t="n"/>
      <c r="Q98" s="19" t="n"/>
      <c r="R98" s="19" t="n"/>
      <c r="S98" s="19" t="n"/>
      <c r="T98" s="19" t="n"/>
      <c r="U98" s="19" t="n"/>
      <c r="V98" s="19" t="n"/>
      <c r="W98" s="19" t="n"/>
      <c r="X98" s="19" t="n"/>
      <c r="Y98" s="19" t="n"/>
      <c r="Z98" s="19" t="n"/>
    </row>
    <row r="99" ht="13.5" customHeight="1" s="844">
      <c r="A99" s="19" t="n"/>
      <c r="B99" s="19" t="n"/>
      <c r="C99" s="23" t="n"/>
      <c r="D99" s="23" t="n"/>
      <c r="E99" s="362" t="n"/>
      <c r="F99" s="23" t="n"/>
      <c r="G99" s="23" t="n"/>
      <c r="H99" s="23" t="n"/>
      <c r="I99" s="23" t="n"/>
      <c r="J99" s="23" t="n"/>
      <c r="K99" s="23" t="n"/>
      <c r="L99" s="19" t="n"/>
      <c r="M99" s="19" t="n"/>
      <c r="N99" s="19" t="n"/>
      <c r="O99" s="19" t="n"/>
      <c r="P99" s="19" t="n"/>
      <c r="Q99" s="19" t="n"/>
      <c r="R99" s="19" t="n"/>
      <c r="S99" s="19" t="n"/>
      <c r="T99" s="19" t="n"/>
      <c r="U99" s="19" t="n"/>
      <c r="V99" s="19" t="n"/>
      <c r="W99" s="19" t="n"/>
      <c r="X99" s="19" t="n"/>
      <c r="Y99" s="19" t="n"/>
      <c r="Z99" s="19" t="n"/>
    </row>
    <row r="100" ht="13.5" customHeight="1" s="844">
      <c r="A100" s="19" t="n"/>
      <c r="B100" s="19" t="n"/>
      <c r="C100" s="23" t="n"/>
      <c r="D100" s="23" t="n"/>
      <c r="E100" s="362" t="n"/>
      <c r="F100" s="23" t="n"/>
      <c r="G100" s="23" t="n"/>
      <c r="H100" s="23" t="n"/>
      <c r="I100" s="23" t="n"/>
      <c r="J100" s="23" t="n"/>
      <c r="K100" s="23" t="n"/>
      <c r="L100" s="19" t="n"/>
      <c r="M100" s="19" t="n"/>
      <c r="N100" s="19" t="n"/>
      <c r="O100" s="19" t="n"/>
      <c r="P100" s="19" t="n"/>
      <c r="Q100" s="19" t="n"/>
      <c r="R100" s="19" t="n"/>
      <c r="S100" s="19" t="n"/>
      <c r="T100" s="19" t="n"/>
      <c r="U100" s="19" t="n"/>
      <c r="V100" s="19" t="n"/>
      <c r="W100" s="19" t="n"/>
      <c r="X100" s="19" t="n"/>
      <c r="Y100" s="19" t="n"/>
      <c r="Z100" s="19" t="n"/>
    </row>
    <row r="101" ht="13.5" customHeight="1" s="844">
      <c r="A101" s="19" t="n"/>
      <c r="B101" s="19" t="n"/>
      <c r="C101" s="23" t="n"/>
      <c r="D101" s="23" t="n"/>
      <c r="E101" s="362" t="n"/>
      <c r="F101" s="23" t="n"/>
      <c r="G101" s="23" t="n"/>
      <c r="H101" s="23" t="n"/>
      <c r="I101" s="23" t="n"/>
      <c r="J101" s="23" t="n"/>
      <c r="K101" s="23" t="n"/>
      <c r="L101" s="19" t="n"/>
      <c r="M101" s="19" t="n"/>
      <c r="N101" s="19" t="n"/>
      <c r="O101" s="19" t="n"/>
      <c r="P101" s="19" t="n"/>
      <c r="Q101" s="19" t="n"/>
      <c r="R101" s="19" t="n"/>
      <c r="S101" s="19" t="n"/>
      <c r="T101" s="19" t="n"/>
      <c r="U101" s="19" t="n"/>
      <c r="V101" s="19" t="n"/>
      <c r="W101" s="19" t="n"/>
      <c r="X101" s="19" t="n"/>
      <c r="Y101" s="19" t="n"/>
      <c r="Z101" s="19" t="n"/>
    </row>
    <row r="102" ht="13.5" customHeight="1" s="844">
      <c r="A102" s="19" t="n"/>
      <c r="B102" s="19" t="n"/>
      <c r="C102" s="23" t="n"/>
      <c r="D102" s="23" t="n"/>
      <c r="E102" s="362" t="n"/>
      <c r="F102" s="23" t="n"/>
      <c r="G102" s="23" t="n"/>
      <c r="H102" s="23" t="n"/>
      <c r="I102" s="23" t="n"/>
      <c r="J102" s="23" t="n"/>
      <c r="K102" s="23" t="n"/>
      <c r="L102" s="19" t="n"/>
      <c r="M102" s="19" t="n"/>
      <c r="N102" s="19" t="n"/>
      <c r="O102" s="19" t="n"/>
      <c r="P102" s="19" t="n"/>
      <c r="Q102" s="19" t="n"/>
      <c r="R102" s="19" t="n"/>
      <c r="S102" s="19" t="n"/>
      <c r="T102" s="19" t="n"/>
      <c r="U102" s="19" t="n"/>
      <c r="V102" s="19" t="n"/>
      <c r="W102" s="19" t="n"/>
      <c r="X102" s="19" t="n"/>
      <c r="Y102" s="19" t="n"/>
      <c r="Z102" s="19" t="n"/>
    </row>
    <row r="103" ht="13.5" customHeight="1" s="844">
      <c r="A103" s="19" t="n"/>
      <c r="B103" s="19" t="n"/>
      <c r="C103" s="23" t="n"/>
      <c r="D103" s="23" t="n"/>
      <c r="E103" s="362" t="n"/>
      <c r="F103" s="23" t="n"/>
      <c r="G103" s="23" t="n"/>
      <c r="H103" s="23" t="n"/>
      <c r="I103" s="23" t="n"/>
      <c r="J103" s="23" t="n"/>
      <c r="K103" s="23" t="n"/>
      <c r="L103" s="19" t="n"/>
      <c r="M103" s="19" t="n"/>
      <c r="N103" s="19" t="n"/>
      <c r="O103" s="19" t="n"/>
      <c r="P103" s="19" t="n"/>
      <c r="Q103" s="19" t="n"/>
      <c r="R103" s="19" t="n"/>
      <c r="S103" s="19" t="n"/>
      <c r="T103" s="19" t="n"/>
      <c r="U103" s="19" t="n"/>
      <c r="V103" s="19" t="n"/>
      <c r="W103" s="19" t="n"/>
      <c r="X103" s="19" t="n"/>
      <c r="Y103" s="19" t="n"/>
      <c r="Z103" s="19" t="n"/>
    </row>
    <row r="104" ht="13.5" customHeight="1" s="844">
      <c r="A104" s="19" t="n"/>
      <c r="B104" s="19" t="n"/>
      <c r="C104" s="23" t="n"/>
      <c r="D104" s="23" t="n"/>
      <c r="E104" s="362" t="n"/>
      <c r="F104" s="23" t="n"/>
      <c r="G104" s="23" t="n"/>
      <c r="H104" s="23" t="n"/>
      <c r="I104" s="23" t="n"/>
      <c r="J104" s="23" t="n"/>
      <c r="K104" s="23" t="n"/>
      <c r="L104" s="19" t="n"/>
      <c r="M104" s="19" t="n"/>
      <c r="N104" s="19" t="n"/>
      <c r="O104" s="19" t="n"/>
      <c r="P104" s="19" t="n"/>
      <c r="Q104" s="19" t="n"/>
      <c r="R104" s="19" t="n"/>
      <c r="S104" s="19" t="n"/>
      <c r="T104" s="19" t="n"/>
      <c r="U104" s="19" t="n"/>
      <c r="V104" s="19" t="n"/>
      <c r="W104" s="19" t="n"/>
      <c r="X104" s="19" t="n"/>
      <c r="Y104" s="19" t="n"/>
      <c r="Z104" s="19" t="n"/>
    </row>
    <row r="105" ht="13.5" customHeight="1" s="844">
      <c r="A105" s="19" t="n"/>
      <c r="B105" s="19" t="n"/>
      <c r="C105" s="23" t="n"/>
      <c r="D105" s="23" t="n"/>
      <c r="E105" s="362" t="n"/>
      <c r="F105" s="23" t="n"/>
      <c r="G105" s="23" t="n"/>
      <c r="H105" s="23" t="n"/>
      <c r="I105" s="23" t="n"/>
      <c r="J105" s="23" t="n"/>
      <c r="K105" s="23" t="n"/>
      <c r="L105" s="19" t="n"/>
      <c r="M105" s="19" t="n"/>
      <c r="N105" s="19" t="n"/>
      <c r="O105" s="19" t="n"/>
      <c r="P105" s="19" t="n"/>
      <c r="Q105" s="19" t="n"/>
      <c r="R105" s="19" t="n"/>
      <c r="S105" s="19" t="n"/>
      <c r="T105" s="19" t="n"/>
      <c r="U105" s="19" t="n"/>
      <c r="V105" s="19" t="n"/>
      <c r="W105" s="19" t="n"/>
      <c r="X105" s="19" t="n"/>
      <c r="Y105" s="19" t="n"/>
      <c r="Z105" s="19" t="n"/>
    </row>
    <row r="106" ht="13.5" customHeight="1" s="844">
      <c r="A106" s="19" t="n"/>
      <c r="B106" s="19" t="n"/>
      <c r="C106" s="23" t="n"/>
      <c r="D106" s="23" t="n"/>
      <c r="E106" s="362" t="n"/>
      <c r="F106" s="23" t="n"/>
      <c r="G106" s="23" t="n"/>
      <c r="H106" s="23" t="n"/>
      <c r="I106" s="23" t="n"/>
      <c r="J106" s="23" t="n"/>
      <c r="K106" s="23" t="n"/>
      <c r="L106" s="19" t="n"/>
      <c r="M106" s="19" t="n"/>
      <c r="N106" s="19" t="n"/>
      <c r="O106" s="19" t="n"/>
      <c r="P106" s="19" t="n"/>
      <c r="Q106" s="19" t="n"/>
      <c r="R106" s="19" t="n"/>
      <c r="S106" s="19" t="n"/>
      <c r="T106" s="19" t="n"/>
      <c r="U106" s="19" t="n"/>
      <c r="V106" s="19" t="n"/>
      <c r="W106" s="19" t="n"/>
      <c r="X106" s="19" t="n"/>
      <c r="Y106" s="19" t="n"/>
      <c r="Z106" s="19" t="n"/>
    </row>
    <row r="107" ht="13.5" customHeight="1" s="844">
      <c r="A107" s="19" t="n"/>
      <c r="B107" s="19" t="n"/>
      <c r="C107" s="23" t="n"/>
      <c r="D107" s="23" t="n"/>
      <c r="E107" s="362" t="n"/>
      <c r="F107" s="23" t="n"/>
      <c r="G107" s="23" t="n"/>
      <c r="H107" s="23" t="n"/>
      <c r="I107" s="23" t="n"/>
      <c r="J107" s="23" t="n"/>
      <c r="K107" s="23" t="n"/>
      <c r="L107" s="19" t="n"/>
      <c r="M107" s="19" t="n"/>
      <c r="N107" s="19" t="n"/>
      <c r="O107" s="19" t="n"/>
      <c r="P107" s="19" t="n"/>
      <c r="Q107" s="19" t="n"/>
      <c r="R107" s="19" t="n"/>
      <c r="S107" s="19" t="n"/>
      <c r="T107" s="19" t="n"/>
      <c r="U107" s="19" t="n"/>
      <c r="V107" s="19" t="n"/>
      <c r="W107" s="19" t="n"/>
      <c r="X107" s="19" t="n"/>
      <c r="Y107" s="19" t="n"/>
      <c r="Z107" s="19" t="n"/>
    </row>
    <row r="108" ht="13.5" customHeight="1" s="844">
      <c r="A108" s="19" t="n"/>
      <c r="B108" s="19" t="n"/>
      <c r="C108" s="23" t="n"/>
      <c r="D108" s="23" t="n"/>
      <c r="E108" s="362" t="n"/>
      <c r="F108" s="23" t="n"/>
      <c r="G108" s="23" t="n"/>
      <c r="H108" s="23" t="n"/>
      <c r="I108" s="23" t="n"/>
      <c r="J108" s="23" t="n"/>
      <c r="K108" s="23" t="n"/>
      <c r="L108" s="19" t="n"/>
      <c r="M108" s="19" t="n"/>
      <c r="N108" s="19" t="n"/>
      <c r="O108" s="19" t="n"/>
      <c r="P108" s="19" t="n"/>
      <c r="Q108" s="19" t="n"/>
      <c r="R108" s="19" t="n"/>
      <c r="S108" s="19" t="n"/>
      <c r="T108" s="19" t="n"/>
      <c r="U108" s="19" t="n"/>
      <c r="V108" s="19" t="n"/>
      <c r="W108" s="19" t="n"/>
      <c r="X108" s="19" t="n"/>
      <c r="Y108" s="19" t="n"/>
      <c r="Z108" s="19" t="n"/>
    </row>
    <row r="109" ht="13.5" customHeight="1" s="844">
      <c r="A109" s="19" t="n"/>
      <c r="B109" s="19" t="n"/>
      <c r="C109" s="23" t="n"/>
      <c r="D109" s="23" t="n"/>
      <c r="E109" s="362" t="n"/>
      <c r="F109" s="23" t="n"/>
      <c r="G109" s="23" t="n"/>
      <c r="H109" s="23" t="n"/>
      <c r="I109" s="23" t="n"/>
      <c r="J109" s="23" t="n"/>
      <c r="K109" s="23" t="n"/>
      <c r="L109" s="19" t="n"/>
      <c r="M109" s="19" t="n"/>
      <c r="N109" s="19" t="n"/>
      <c r="O109" s="19" t="n"/>
      <c r="P109" s="19" t="n"/>
      <c r="Q109" s="19" t="n"/>
      <c r="R109" s="19" t="n"/>
      <c r="S109" s="19" t="n"/>
      <c r="T109" s="19" t="n"/>
      <c r="U109" s="19" t="n"/>
      <c r="V109" s="19" t="n"/>
      <c r="W109" s="19" t="n"/>
      <c r="X109" s="19" t="n"/>
      <c r="Y109" s="19" t="n"/>
      <c r="Z109" s="19" t="n"/>
    </row>
    <row r="110" ht="13.5" customHeight="1" s="844">
      <c r="A110" s="19" t="n"/>
      <c r="B110" s="19" t="n"/>
      <c r="C110" s="23" t="n"/>
      <c r="D110" s="23" t="n"/>
      <c r="E110" s="362" t="n"/>
      <c r="F110" s="23" t="n"/>
      <c r="G110" s="23" t="n"/>
      <c r="H110" s="23" t="n"/>
      <c r="I110" s="23" t="n"/>
      <c r="J110" s="23" t="n"/>
      <c r="K110" s="23" t="n"/>
      <c r="L110" s="19" t="n"/>
      <c r="M110" s="19" t="n"/>
      <c r="N110" s="19" t="n"/>
      <c r="O110" s="19" t="n"/>
      <c r="P110" s="19" t="n"/>
      <c r="Q110" s="19" t="n"/>
      <c r="R110" s="19" t="n"/>
      <c r="S110" s="19" t="n"/>
      <c r="T110" s="19" t="n"/>
      <c r="U110" s="19" t="n"/>
      <c r="V110" s="19" t="n"/>
      <c r="W110" s="19" t="n"/>
      <c r="X110" s="19" t="n"/>
      <c r="Y110" s="19" t="n"/>
      <c r="Z110" s="19" t="n"/>
    </row>
    <row r="111" ht="13.5" customHeight="1" s="844">
      <c r="A111" s="19" t="n"/>
      <c r="B111" s="19" t="n"/>
      <c r="C111" s="23" t="n"/>
      <c r="D111" s="23" t="n"/>
      <c r="E111" s="362" t="n"/>
      <c r="F111" s="23" t="n"/>
      <c r="G111" s="23" t="n"/>
      <c r="H111" s="23" t="n"/>
      <c r="I111" s="23" t="n"/>
      <c r="J111" s="23" t="n"/>
      <c r="K111" s="23" t="n"/>
      <c r="L111" s="19" t="n"/>
      <c r="M111" s="19" t="n"/>
      <c r="N111" s="19" t="n"/>
      <c r="O111" s="19" t="n"/>
      <c r="P111" s="19" t="n"/>
      <c r="Q111" s="19" t="n"/>
      <c r="R111" s="19" t="n"/>
      <c r="S111" s="19" t="n"/>
      <c r="T111" s="19" t="n"/>
      <c r="U111" s="19" t="n"/>
      <c r="V111" s="19" t="n"/>
      <c r="W111" s="19" t="n"/>
      <c r="X111" s="19" t="n"/>
      <c r="Y111" s="19" t="n"/>
      <c r="Z111" s="19" t="n"/>
    </row>
    <row r="112" ht="13.5" customHeight="1" s="844">
      <c r="A112" s="19" t="n"/>
      <c r="B112" s="19" t="n"/>
      <c r="C112" s="23" t="n"/>
      <c r="D112" s="23" t="n"/>
      <c r="E112" s="362" t="n"/>
      <c r="F112" s="23" t="n"/>
      <c r="G112" s="23" t="n"/>
      <c r="H112" s="23" t="n"/>
      <c r="I112" s="23" t="n"/>
      <c r="J112" s="23" t="n"/>
      <c r="K112" s="23" t="n"/>
      <c r="L112" s="19" t="n"/>
      <c r="M112" s="19" t="n"/>
      <c r="N112" s="19" t="n"/>
      <c r="O112" s="19" t="n"/>
      <c r="P112" s="19" t="n"/>
      <c r="Q112" s="19" t="n"/>
      <c r="R112" s="19" t="n"/>
      <c r="S112" s="19" t="n"/>
      <c r="T112" s="19" t="n"/>
      <c r="U112" s="19" t="n"/>
      <c r="V112" s="19" t="n"/>
      <c r="W112" s="19" t="n"/>
      <c r="X112" s="19" t="n"/>
      <c r="Y112" s="19" t="n"/>
      <c r="Z112" s="19" t="n"/>
    </row>
    <row r="113" ht="13.5" customHeight="1" s="844">
      <c r="A113" s="19" t="n"/>
      <c r="B113" s="19" t="n"/>
      <c r="C113" s="23" t="n"/>
      <c r="D113" s="23" t="n"/>
      <c r="E113" s="362" t="n"/>
      <c r="F113" s="23" t="n"/>
      <c r="G113" s="23" t="n"/>
      <c r="H113" s="23" t="n"/>
      <c r="I113" s="23" t="n"/>
      <c r="J113" s="23" t="n"/>
      <c r="K113" s="23" t="n"/>
      <c r="L113" s="19" t="n"/>
      <c r="M113" s="19" t="n"/>
      <c r="N113" s="19" t="n"/>
      <c r="O113" s="19" t="n"/>
      <c r="P113" s="19" t="n"/>
      <c r="Q113" s="19" t="n"/>
      <c r="R113" s="19" t="n"/>
      <c r="S113" s="19" t="n"/>
      <c r="T113" s="19" t="n"/>
      <c r="U113" s="19" t="n"/>
      <c r="V113" s="19" t="n"/>
      <c r="W113" s="19" t="n"/>
      <c r="X113" s="19" t="n"/>
      <c r="Y113" s="19" t="n"/>
      <c r="Z113" s="19" t="n"/>
    </row>
    <row r="114" ht="13.5" customHeight="1" s="844">
      <c r="A114" s="19" t="n"/>
      <c r="B114" s="19" t="n"/>
      <c r="C114" s="23" t="n"/>
      <c r="D114" s="23" t="n"/>
      <c r="E114" s="362" t="n"/>
      <c r="F114" s="23" t="n"/>
      <c r="G114" s="23" t="n"/>
      <c r="H114" s="23" t="n"/>
      <c r="I114" s="23" t="n"/>
      <c r="J114" s="23" t="n"/>
      <c r="K114" s="23" t="n"/>
      <c r="L114" s="19" t="n"/>
      <c r="M114" s="19" t="n"/>
      <c r="N114" s="19" t="n"/>
      <c r="O114" s="19" t="n"/>
      <c r="P114" s="19" t="n"/>
      <c r="Q114" s="19" t="n"/>
      <c r="R114" s="19" t="n"/>
      <c r="S114" s="19" t="n"/>
      <c r="T114" s="19" t="n"/>
      <c r="U114" s="19" t="n"/>
      <c r="V114" s="19" t="n"/>
      <c r="W114" s="19" t="n"/>
      <c r="X114" s="19" t="n"/>
      <c r="Y114" s="19" t="n"/>
      <c r="Z114" s="19" t="n"/>
    </row>
    <row r="115" ht="13.5" customHeight="1" s="844">
      <c r="A115" s="19" t="n"/>
      <c r="B115" s="19" t="n"/>
      <c r="C115" s="23" t="n"/>
      <c r="D115" s="23" t="n"/>
      <c r="E115" s="362" t="n"/>
      <c r="F115" s="23" t="n"/>
      <c r="G115" s="23" t="n"/>
      <c r="H115" s="23" t="n"/>
      <c r="I115" s="23" t="n"/>
      <c r="J115" s="23" t="n"/>
      <c r="K115" s="23" t="n"/>
      <c r="L115" s="19" t="n"/>
      <c r="M115" s="19" t="n"/>
      <c r="N115" s="19" t="n"/>
      <c r="O115" s="19" t="n"/>
      <c r="P115" s="19" t="n"/>
      <c r="Q115" s="19" t="n"/>
      <c r="R115" s="19" t="n"/>
      <c r="S115" s="19" t="n"/>
      <c r="T115" s="19" t="n"/>
      <c r="U115" s="19" t="n"/>
      <c r="V115" s="19" t="n"/>
      <c r="W115" s="19" t="n"/>
      <c r="X115" s="19" t="n"/>
      <c r="Y115" s="19" t="n"/>
      <c r="Z115" s="19" t="n"/>
    </row>
    <row r="116" ht="13.5" customHeight="1" s="844">
      <c r="A116" s="19" t="n"/>
      <c r="B116" s="19" t="n"/>
      <c r="C116" s="23" t="n"/>
      <c r="D116" s="23" t="n"/>
      <c r="E116" s="362" t="n"/>
      <c r="F116" s="23" t="n"/>
      <c r="G116" s="23" t="n"/>
      <c r="H116" s="23" t="n"/>
      <c r="I116" s="23" t="n"/>
      <c r="J116" s="23" t="n"/>
      <c r="K116" s="23" t="n"/>
      <c r="L116" s="19" t="n"/>
      <c r="M116" s="19" t="n"/>
      <c r="N116" s="19" t="n"/>
      <c r="O116" s="19" t="n"/>
      <c r="P116" s="19" t="n"/>
      <c r="Q116" s="19" t="n"/>
      <c r="R116" s="19" t="n"/>
      <c r="S116" s="19" t="n"/>
      <c r="T116" s="19" t="n"/>
      <c r="U116" s="19" t="n"/>
      <c r="V116" s="19" t="n"/>
      <c r="W116" s="19" t="n"/>
      <c r="X116" s="19" t="n"/>
      <c r="Y116" s="19" t="n"/>
      <c r="Z116" s="19" t="n"/>
    </row>
    <row r="117" ht="13.5" customHeight="1" s="844">
      <c r="A117" s="19" t="n"/>
      <c r="B117" s="19" t="n"/>
      <c r="C117" s="23" t="n"/>
      <c r="D117" s="23" t="n"/>
      <c r="E117" s="362" t="n"/>
      <c r="F117" s="23" t="n"/>
      <c r="G117" s="23" t="n"/>
      <c r="H117" s="23" t="n"/>
      <c r="I117" s="23" t="n"/>
      <c r="J117" s="23" t="n"/>
      <c r="K117" s="23" t="n"/>
      <c r="L117" s="19" t="n"/>
      <c r="M117" s="19" t="n"/>
      <c r="N117" s="19" t="n"/>
      <c r="O117" s="19" t="n"/>
      <c r="P117" s="19" t="n"/>
      <c r="Q117" s="19" t="n"/>
      <c r="R117" s="19" t="n"/>
      <c r="S117" s="19" t="n"/>
      <c r="T117" s="19" t="n"/>
      <c r="U117" s="19" t="n"/>
      <c r="V117" s="19" t="n"/>
      <c r="W117" s="19" t="n"/>
      <c r="X117" s="19" t="n"/>
      <c r="Y117" s="19" t="n"/>
      <c r="Z117" s="19" t="n"/>
    </row>
    <row r="118" ht="13.5" customHeight="1" s="844">
      <c r="A118" s="19" t="n"/>
      <c r="B118" s="19" t="n"/>
      <c r="C118" s="23" t="n"/>
      <c r="D118" s="23" t="n"/>
      <c r="E118" s="362" t="n"/>
      <c r="F118" s="23" t="n"/>
      <c r="G118" s="23" t="n"/>
      <c r="H118" s="23" t="n"/>
      <c r="I118" s="23" t="n"/>
      <c r="J118" s="23" t="n"/>
      <c r="K118" s="23" t="n"/>
      <c r="L118" s="19" t="n"/>
      <c r="M118" s="19" t="n"/>
      <c r="N118" s="19" t="n"/>
      <c r="O118" s="19" t="n"/>
      <c r="P118" s="19" t="n"/>
      <c r="Q118" s="19" t="n"/>
      <c r="R118" s="19" t="n"/>
      <c r="S118" s="19" t="n"/>
      <c r="T118" s="19" t="n"/>
      <c r="U118" s="19" t="n"/>
      <c r="V118" s="19" t="n"/>
      <c r="W118" s="19" t="n"/>
      <c r="X118" s="19" t="n"/>
      <c r="Y118" s="19" t="n"/>
      <c r="Z118" s="19" t="n"/>
    </row>
    <row r="119" ht="13.5" customHeight="1" s="844">
      <c r="A119" s="19" t="n"/>
      <c r="B119" s="19" t="n"/>
      <c r="C119" s="23" t="n"/>
      <c r="D119" s="23" t="n"/>
      <c r="E119" s="362" t="n"/>
      <c r="F119" s="23" t="n"/>
      <c r="G119" s="23" t="n"/>
      <c r="H119" s="23" t="n"/>
      <c r="I119" s="23" t="n"/>
      <c r="J119" s="23" t="n"/>
      <c r="K119" s="23" t="n"/>
      <c r="L119" s="19" t="n"/>
      <c r="M119" s="19" t="n"/>
      <c r="N119" s="19" t="n"/>
      <c r="O119" s="19" t="n"/>
      <c r="P119" s="19" t="n"/>
      <c r="Q119" s="19" t="n"/>
      <c r="R119" s="19" t="n"/>
      <c r="S119" s="19" t="n"/>
      <c r="T119" s="19" t="n"/>
      <c r="U119" s="19" t="n"/>
      <c r="V119" s="19" t="n"/>
      <c r="W119" s="19" t="n"/>
      <c r="X119" s="19" t="n"/>
      <c r="Y119" s="19" t="n"/>
      <c r="Z119" s="19" t="n"/>
    </row>
    <row r="120" ht="13.5" customHeight="1" s="844">
      <c r="A120" s="19" t="n"/>
      <c r="B120" s="19" t="n"/>
      <c r="C120" s="23" t="n"/>
      <c r="D120" s="23" t="n"/>
      <c r="E120" s="362" t="n"/>
      <c r="F120" s="23" t="n"/>
      <c r="G120" s="23" t="n"/>
      <c r="H120" s="23" t="n"/>
      <c r="I120" s="23" t="n"/>
      <c r="J120" s="23" t="n"/>
      <c r="K120" s="23" t="n"/>
      <c r="L120" s="19" t="n"/>
      <c r="M120" s="19" t="n"/>
      <c r="N120" s="19" t="n"/>
      <c r="O120" s="19" t="n"/>
      <c r="P120" s="19" t="n"/>
      <c r="Q120" s="19" t="n"/>
      <c r="R120" s="19" t="n"/>
      <c r="S120" s="19" t="n"/>
      <c r="T120" s="19" t="n"/>
      <c r="U120" s="19" t="n"/>
      <c r="V120" s="19" t="n"/>
      <c r="W120" s="19" t="n"/>
      <c r="X120" s="19" t="n"/>
      <c r="Y120" s="19" t="n"/>
      <c r="Z120" s="19" t="n"/>
    </row>
    <row r="121" ht="13.5" customHeight="1" s="844">
      <c r="A121" s="19" t="n"/>
      <c r="B121" s="19" t="n"/>
      <c r="C121" s="23" t="n"/>
      <c r="D121" s="23" t="n"/>
      <c r="E121" s="362" t="n"/>
      <c r="F121" s="23" t="n"/>
      <c r="G121" s="23" t="n"/>
      <c r="H121" s="23" t="n"/>
      <c r="I121" s="23" t="n"/>
      <c r="J121" s="23" t="n"/>
      <c r="K121" s="23" t="n"/>
      <c r="L121" s="19" t="n"/>
      <c r="M121" s="19" t="n"/>
      <c r="N121" s="19" t="n"/>
      <c r="O121" s="19" t="n"/>
      <c r="P121" s="19" t="n"/>
      <c r="Q121" s="19" t="n"/>
      <c r="R121" s="19" t="n"/>
      <c r="S121" s="19" t="n"/>
      <c r="T121" s="19" t="n"/>
      <c r="U121" s="19" t="n"/>
      <c r="V121" s="19" t="n"/>
      <c r="W121" s="19" t="n"/>
      <c r="X121" s="19" t="n"/>
      <c r="Y121" s="19" t="n"/>
      <c r="Z121" s="19" t="n"/>
    </row>
    <row r="122" ht="13.5" customHeight="1" s="844">
      <c r="A122" s="19" t="n"/>
      <c r="B122" s="19" t="n"/>
      <c r="C122" s="23" t="n"/>
      <c r="D122" s="23" t="n"/>
      <c r="E122" s="362" t="n"/>
      <c r="F122" s="23" t="n"/>
      <c r="G122" s="23" t="n"/>
      <c r="H122" s="23" t="n"/>
      <c r="I122" s="23" t="n"/>
      <c r="J122" s="23" t="n"/>
      <c r="K122" s="23" t="n"/>
      <c r="L122" s="19" t="n"/>
      <c r="M122" s="19" t="n"/>
      <c r="N122" s="19" t="n"/>
      <c r="O122" s="19" t="n"/>
      <c r="P122" s="19" t="n"/>
      <c r="Q122" s="19" t="n"/>
      <c r="R122" s="19" t="n"/>
      <c r="S122" s="19" t="n"/>
      <c r="T122" s="19" t="n"/>
      <c r="U122" s="19" t="n"/>
      <c r="V122" s="19" t="n"/>
      <c r="W122" s="19" t="n"/>
      <c r="X122" s="19" t="n"/>
      <c r="Y122" s="19" t="n"/>
      <c r="Z122" s="19" t="n"/>
    </row>
    <row r="123" ht="13.5" customHeight="1" s="844">
      <c r="A123" s="19" t="n"/>
      <c r="B123" s="19" t="n"/>
      <c r="C123" s="23" t="n"/>
      <c r="D123" s="23" t="n"/>
      <c r="E123" s="362" t="n"/>
      <c r="F123" s="23" t="n"/>
      <c r="G123" s="23" t="n"/>
      <c r="H123" s="23" t="n"/>
      <c r="I123" s="23" t="n"/>
      <c r="J123" s="23" t="n"/>
      <c r="K123" s="23" t="n"/>
      <c r="L123" s="19" t="n"/>
      <c r="M123" s="19" t="n"/>
      <c r="N123" s="19" t="n"/>
      <c r="O123" s="19" t="n"/>
      <c r="P123" s="19" t="n"/>
      <c r="Q123" s="19" t="n"/>
      <c r="R123" s="19" t="n"/>
      <c r="S123" s="19" t="n"/>
      <c r="T123" s="19" t="n"/>
      <c r="U123" s="19" t="n"/>
      <c r="V123" s="19" t="n"/>
      <c r="W123" s="19" t="n"/>
      <c r="X123" s="19" t="n"/>
      <c r="Y123" s="19" t="n"/>
      <c r="Z123" s="19" t="n"/>
    </row>
    <row r="124" ht="13.5" customHeight="1" s="844">
      <c r="A124" s="19" t="n"/>
      <c r="B124" s="19" t="n"/>
      <c r="C124" s="23" t="n"/>
      <c r="D124" s="23" t="n"/>
      <c r="E124" s="362" t="n"/>
      <c r="F124" s="23" t="n"/>
      <c r="G124" s="23" t="n"/>
      <c r="H124" s="23" t="n"/>
      <c r="I124" s="23" t="n"/>
      <c r="J124" s="23" t="n"/>
      <c r="K124" s="23" t="n"/>
      <c r="L124" s="19" t="n"/>
      <c r="M124" s="19" t="n"/>
      <c r="N124" s="19" t="n"/>
      <c r="O124" s="19" t="n"/>
      <c r="P124" s="19" t="n"/>
      <c r="Q124" s="19" t="n"/>
      <c r="R124" s="19" t="n"/>
      <c r="S124" s="19" t="n"/>
      <c r="T124" s="19" t="n"/>
      <c r="U124" s="19" t="n"/>
      <c r="V124" s="19" t="n"/>
      <c r="W124" s="19" t="n"/>
      <c r="X124" s="19" t="n"/>
      <c r="Y124" s="19" t="n"/>
      <c r="Z124" s="19" t="n"/>
    </row>
    <row r="125" ht="13.5" customHeight="1" s="844">
      <c r="A125" s="19" t="n"/>
      <c r="B125" s="19" t="n"/>
      <c r="C125" s="23" t="n"/>
      <c r="D125" s="23" t="n"/>
      <c r="E125" s="362" t="n"/>
      <c r="F125" s="23" t="n"/>
      <c r="G125" s="23" t="n"/>
      <c r="H125" s="23" t="n"/>
      <c r="I125" s="23" t="n"/>
      <c r="J125" s="23" t="n"/>
      <c r="K125" s="23" t="n"/>
      <c r="L125" s="19" t="n"/>
      <c r="M125" s="19" t="n"/>
      <c r="N125" s="19" t="n"/>
      <c r="O125" s="19" t="n"/>
      <c r="P125" s="19" t="n"/>
      <c r="Q125" s="19" t="n"/>
      <c r="R125" s="19" t="n"/>
      <c r="S125" s="19" t="n"/>
      <c r="T125" s="19" t="n"/>
      <c r="U125" s="19" t="n"/>
      <c r="V125" s="19" t="n"/>
      <c r="W125" s="19" t="n"/>
      <c r="X125" s="19" t="n"/>
      <c r="Y125" s="19" t="n"/>
      <c r="Z125" s="19" t="n"/>
    </row>
    <row r="126" ht="13.5" customHeight="1" s="844">
      <c r="A126" s="19" t="n"/>
      <c r="B126" s="19" t="n"/>
      <c r="C126" s="23" t="n"/>
      <c r="D126" s="23" t="n"/>
      <c r="E126" s="362" t="n"/>
      <c r="F126" s="23" t="n"/>
      <c r="G126" s="23" t="n"/>
      <c r="H126" s="23" t="n"/>
      <c r="I126" s="23" t="n"/>
      <c r="J126" s="23" t="n"/>
      <c r="K126" s="23" t="n"/>
      <c r="L126" s="19" t="n"/>
      <c r="M126" s="19" t="n"/>
      <c r="N126" s="19" t="n"/>
      <c r="O126" s="19" t="n"/>
      <c r="P126" s="19" t="n"/>
      <c r="Q126" s="19" t="n"/>
      <c r="R126" s="19" t="n"/>
      <c r="S126" s="19" t="n"/>
      <c r="T126" s="19" t="n"/>
      <c r="U126" s="19" t="n"/>
      <c r="V126" s="19" t="n"/>
      <c r="W126" s="19" t="n"/>
      <c r="X126" s="19" t="n"/>
      <c r="Y126" s="19" t="n"/>
      <c r="Z126" s="19" t="n"/>
    </row>
    <row r="127" ht="13.5" customHeight="1" s="844">
      <c r="A127" s="19" t="n"/>
      <c r="B127" s="19" t="n"/>
      <c r="C127" s="23" t="n"/>
      <c r="D127" s="23" t="n"/>
      <c r="E127" s="362" t="n"/>
      <c r="F127" s="23" t="n"/>
      <c r="G127" s="23" t="n"/>
      <c r="H127" s="23" t="n"/>
      <c r="I127" s="23" t="n"/>
      <c r="J127" s="23" t="n"/>
      <c r="K127" s="23" t="n"/>
      <c r="L127" s="19" t="n"/>
      <c r="M127" s="19" t="n"/>
      <c r="N127" s="19" t="n"/>
      <c r="O127" s="19" t="n"/>
      <c r="P127" s="19" t="n"/>
      <c r="Q127" s="19" t="n"/>
      <c r="R127" s="19" t="n"/>
      <c r="S127" s="19" t="n"/>
      <c r="T127" s="19" t="n"/>
      <c r="U127" s="19" t="n"/>
      <c r="V127" s="19" t="n"/>
      <c r="W127" s="19" t="n"/>
      <c r="X127" s="19" t="n"/>
      <c r="Y127" s="19" t="n"/>
      <c r="Z127" s="19" t="n"/>
    </row>
    <row r="128" ht="13.5" customHeight="1" s="844">
      <c r="A128" s="19" t="n"/>
      <c r="B128" s="19" t="n"/>
      <c r="C128" s="23" t="n"/>
      <c r="D128" s="23" t="n"/>
      <c r="E128" s="362" t="n"/>
      <c r="F128" s="23" t="n"/>
      <c r="G128" s="23" t="n"/>
      <c r="H128" s="23" t="n"/>
      <c r="I128" s="23" t="n"/>
      <c r="J128" s="23" t="n"/>
      <c r="K128" s="23" t="n"/>
      <c r="L128" s="19" t="n"/>
      <c r="M128" s="19" t="n"/>
      <c r="N128" s="19" t="n"/>
      <c r="O128" s="19" t="n"/>
      <c r="P128" s="19" t="n"/>
      <c r="Q128" s="19" t="n"/>
      <c r="R128" s="19" t="n"/>
      <c r="S128" s="19" t="n"/>
      <c r="T128" s="19" t="n"/>
      <c r="U128" s="19" t="n"/>
      <c r="V128" s="19" t="n"/>
      <c r="W128" s="19" t="n"/>
      <c r="X128" s="19" t="n"/>
      <c r="Y128" s="19" t="n"/>
      <c r="Z128" s="19" t="n"/>
    </row>
    <row r="129" ht="13.5" customHeight="1" s="844">
      <c r="A129" s="19" t="n"/>
      <c r="B129" s="19" t="n"/>
      <c r="C129" s="23" t="n"/>
      <c r="D129" s="23" t="n"/>
      <c r="E129" s="362" t="n"/>
      <c r="F129" s="23" t="n"/>
      <c r="G129" s="23" t="n"/>
      <c r="H129" s="23" t="n"/>
      <c r="I129" s="23" t="n"/>
      <c r="J129" s="23" t="n"/>
      <c r="K129" s="23" t="n"/>
      <c r="L129" s="19" t="n"/>
      <c r="M129" s="19" t="n"/>
      <c r="N129" s="19" t="n"/>
      <c r="O129" s="19" t="n"/>
      <c r="P129" s="19" t="n"/>
      <c r="Q129" s="19" t="n"/>
      <c r="R129" s="19" t="n"/>
      <c r="S129" s="19" t="n"/>
      <c r="T129" s="19" t="n"/>
      <c r="U129" s="19" t="n"/>
      <c r="V129" s="19" t="n"/>
      <c r="W129" s="19" t="n"/>
      <c r="X129" s="19" t="n"/>
      <c r="Y129" s="19" t="n"/>
      <c r="Z129" s="19" t="n"/>
    </row>
    <row r="130" ht="13.5" customHeight="1" s="844">
      <c r="A130" s="19" t="n"/>
      <c r="B130" s="19" t="n"/>
      <c r="C130" s="23" t="n"/>
      <c r="D130" s="23" t="n"/>
      <c r="E130" s="362" t="n"/>
      <c r="F130" s="23" t="n"/>
      <c r="G130" s="23" t="n"/>
      <c r="H130" s="23" t="n"/>
      <c r="I130" s="23" t="n"/>
      <c r="J130" s="23" t="n"/>
      <c r="K130" s="23" t="n"/>
      <c r="L130" s="19" t="n"/>
      <c r="M130" s="19" t="n"/>
      <c r="N130" s="19" t="n"/>
      <c r="O130" s="19" t="n"/>
      <c r="P130" s="19" t="n"/>
      <c r="Q130" s="19" t="n"/>
      <c r="R130" s="19" t="n"/>
      <c r="S130" s="19" t="n"/>
      <c r="T130" s="19" t="n"/>
      <c r="U130" s="19" t="n"/>
      <c r="V130" s="19" t="n"/>
      <c r="W130" s="19" t="n"/>
      <c r="X130" s="19" t="n"/>
      <c r="Y130" s="19" t="n"/>
      <c r="Z130" s="19" t="n"/>
    </row>
    <row r="131" ht="13.5" customHeight="1" s="844">
      <c r="A131" s="19" t="n"/>
      <c r="B131" s="19" t="n"/>
      <c r="C131" s="23" t="n"/>
      <c r="D131" s="23" t="n"/>
      <c r="E131" s="362" t="n"/>
      <c r="F131" s="23" t="n"/>
      <c r="G131" s="23" t="n"/>
      <c r="H131" s="23" t="n"/>
      <c r="I131" s="23" t="n"/>
      <c r="J131" s="23" t="n"/>
      <c r="K131" s="23" t="n"/>
      <c r="L131" s="19" t="n"/>
      <c r="M131" s="19" t="n"/>
      <c r="N131" s="19" t="n"/>
      <c r="O131" s="19" t="n"/>
      <c r="P131" s="19" t="n"/>
      <c r="Q131" s="19" t="n"/>
      <c r="R131" s="19" t="n"/>
      <c r="S131" s="19" t="n"/>
      <c r="T131" s="19" t="n"/>
      <c r="U131" s="19" t="n"/>
      <c r="V131" s="19" t="n"/>
      <c r="W131" s="19" t="n"/>
      <c r="X131" s="19" t="n"/>
      <c r="Y131" s="19" t="n"/>
      <c r="Z131" s="19" t="n"/>
    </row>
    <row r="132" ht="13.5" customHeight="1" s="844">
      <c r="A132" s="19" t="n"/>
      <c r="B132" s="19" t="n"/>
      <c r="C132" s="23" t="n"/>
      <c r="D132" s="23" t="n"/>
      <c r="E132" s="362" t="n"/>
      <c r="F132" s="23" t="n"/>
      <c r="G132" s="23" t="n"/>
      <c r="H132" s="23" t="n"/>
      <c r="I132" s="23" t="n"/>
      <c r="J132" s="23" t="n"/>
      <c r="K132" s="23" t="n"/>
      <c r="L132" s="19" t="n"/>
      <c r="M132" s="19" t="n"/>
      <c r="N132" s="19" t="n"/>
      <c r="O132" s="19" t="n"/>
      <c r="P132" s="19" t="n"/>
      <c r="Q132" s="19" t="n"/>
      <c r="R132" s="19" t="n"/>
      <c r="S132" s="19" t="n"/>
      <c r="T132" s="19" t="n"/>
      <c r="U132" s="19" t="n"/>
      <c r="V132" s="19" t="n"/>
      <c r="W132" s="19" t="n"/>
      <c r="X132" s="19" t="n"/>
      <c r="Y132" s="19" t="n"/>
      <c r="Z132" s="19" t="n"/>
    </row>
    <row r="133" ht="13.5" customHeight="1" s="844">
      <c r="A133" s="19" t="n"/>
      <c r="B133" s="19" t="n"/>
      <c r="C133" s="23" t="n"/>
      <c r="D133" s="23" t="n"/>
      <c r="E133" s="362" t="n"/>
      <c r="F133" s="23" t="n"/>
      <c r="G133" s="23" t="n"/>
      <c r="H133" s="23" t="n"/>
      <c r="I133" s="23" t="n"/>
      <c r="J133" s="23" t="n"/>
      <c r="K133" s="23" t="n"/>
      <c r="L133" s="19" t="n"/>
      <c r="M133" s="19" t="n"/>
      <c r="N133" s="19" t="n"/>
      <c r="O133" s="19" t="n"/>
      <c r="P133" s="19" t="n"/>
      <c r="Q133" s="19" t="n"/>
      <c r="R133" s="19" t="n"/>
      <c r="S133" s="19" t="n"/>
      <c r="T133" s="19" t="n"/>
      <c r="U133" s="19" t="n"/>
      <c r="V133" s="19" t="n"/>
      <c r="W133" s="19" t="n"/>
      <c r="X133" s="19" t="n"/>
      <c r="Y133" s="19" t="n"/>
      <c r="Z133" s="19" t="n"/>
    </row>
    <row r="134" ht="13.5" customHeight="1" s="844">
      <c r="A134" s="19" t="n"/>
      <c r="B134" s="19" t="n"/>
      <c r="C134" s="23" t="n"/>
      <c r="D134" s="23" t="n"/>
      <c r="E134" s="362" t="n"/>
      <c r="F134" s="23" t="n"/>
      <c r="G134" s="23" t="n"/>
      <c r="H134" s="23" t="n"/>
      <c r="I134" s="23" t="n"/>
      <c r="J134" s="23" t="n"/>
      <c r="K134" s="23" t="n"/>
      <c r="L134" s="19" t="n"/>
      <c r="M134" s="19" t="n"/>
      <c r="N134" s="19" t="n"/>
      <c r="O134" s="19" t="n"/>
      <c r="P134" s="19" t="n"/>
      <c r="Q134" s="19" t="n"/>
      <c r="R134" s="19" t="n"/>
      <c r="S134" s="19" t="n"/>
      <c r="T134" s="19" t="n"/>
      <c r="U134" s="19" t="n"/>
      <c r="V134" s="19" t="n"/>
      <c r="W134" s="19" t="n"/>
      <c r="X134" s="19" t="n"/>
      <c r="Y134" s="19" t="n"/>
      <c r="Z134" s="19" t="n"/>
    </row>
    <row r="135" ht="13.5" customHeight="1" s="844">
      <c r="A135" s="19" t="n"/>
      <c r="B135" s="19" t="n"/>
      <c r="C135" s="23" t="n"/>
      <c r="D135" s="23" t="n"/>
      <c r="E135" s="362" t="n"/>
      <c r="F135" s="23" t="n"/>
      <c r="G135" s="23" t="n"/>
      <c r="H135" s="23" t="n"/>
      <c r="I135" s="23" t="n"/>
      <c r="J135" s="23" t="n"/>
      <c r="K135" s="23" t="n"/>
      <c r="L135" s="19" t="n"/>
      <c r="M135" s="19" t="n"/>
      <c r="N135" s="19" t="n"/>
      <c r="O135" s="19" t="n"/>
      <c r="P135" s="19" t="n"/>
      <c r="Q135" s="19" t="n"/>
      <c r="R135" s="19" t="n"/>
      <c r="S135" s="19" t="n"/>
      <c r="T135" s="19" t="n"/>
      <c r="U135" s="19" t="n"/>
      <c r="V135" s="19" t="n"/>
      <c r="W135" s="19" t="n"/>
      <c r="X135" s="19" t="n"/>
      <c r="Y135" s="19" t="n"/>
      <c r="Z135" s="19" t="n"/>
    </row>
    <row r="136" ht="13.5" customHeight="1" s="844">
      <c r="A136" s="19" t="n"/>
      <c r="B136" s="19" t="n"/>
      <c r="C136" s="23" t="n"/>
      <c r="D136" s="23" t="n"/>
      <c r="E136" s="362" t="n"/>
      <c r="F136" s="23" t="n"/>
      <c r="G136" s="23" t="n"/>
      <c r="H136" s="23" t="n"/>
      <c r="I136" s="23" t="n"/>
      <c r="J136" s="23" t="n"/>
      <c r="K136" s="23" t="n"/>
      <c r="L136" s="19" t="n"/>
      <c r="M136" s="19" t="n"/>
      <c r="N136" s="19" t="n"/>
      <c r="O136" s="19" t="n"/>
      <c r="P136" s="19" t="n"/>
      <c r="Q136" s="19" t="n"/>
      <c r="R136" s="19" t="n"/>
      <c r="S136" s="19" t="n"/>
      <c r="T136" s="19" t="n"/>
      <c r="U136" s="19" t="n"/>
      <c r="V136" s="19" t="n"/>
      <c r="W136" s="19" t="n"/>
      <c r="X136" s="19" t="n"/>
      <c r="Y136" s="19" t="n"/>
      <c r="Z136" s="19" t="n"/>
    </row>
    <row r="137" ht="13.5" customHeight="1" s="844">
      <c r="A137" s="19" t="n"/>
      <c r="B137" s="19" t="n"/>
      <c r="C137" s="23" t="n"/>
      <c r="D137" s="23" t="n"/>
      <c r="E137" s="362" t="n"/>
      <c r="F137" s="23" t="n"/>
      <c r="G137" s="23" t="n"/>
      <c r="H137" s="23" t="n"/>
      <c r="I137" s="23" t="n"/>
      <c r="J137" s="23" t="n"/>
      <c r="K137" s="23" t="n"/>
      <c r="L137" s="19" t="n"/>
      <c r="M137" s="19" t="n"/>
      <c r="N137" s="19" t="n"/>
      <c r="O137" s="19" t="n"/>
      <c r="P137" s="19" t="n"/>
      <c r="Q137" s="19" t="n"/>
      <c r="R137" s="19" t="n"/>
      <c r="S137" s="19" t="n"/>
      <c r="T137" s="19" t="n"/>
      <c r="U137" s="19" t="n"/>
      <c r="V137" s="19" t="n"/>
      <c r="W137" s="19" t="n"/>
      <c r="X137" s="19" t="n"/>
      <c r="Y137" s="19" t="n"/>
      <c r="Z137" s="19" t="n"/>
    </row>
    <row r="138" ht="13.5" customHeight="1" s="844">
      <c r="A138" s="19" t="n"/>
      <c r="B138" s="19" t="n"/>
      <c r="C138" s="23" t="n"/>
      <c r="D138" s="23" t="n"/>
      <c r="E138" s="362" t="n"/>
      <c r="F138" s="23" t="n"/>
      <c r="G138" s="23" t="n"/>
      <c r="H138" s="23" t="n"/>
      <c r="I138" s="23" t="n"/>
      <c r="J138" s="23" t="n"/>
      <c r="K138" s="23" t="n"/>
      <c r="L138" s="19" t="n"/>
      <c r="M138" s="19" t="n"/>
      <c r="N138" s="19" t="n"/>
      <c r="O138" s="19" t="n"/>
      <c r="P138" s="19" t="n"/>
      <c r="Q138" s="19" t="n"/>
      <c r="R138" s="19" t="n"/>
      <c r="S138" s="19" t="n"/>
      <c r="T138" s="19" t="n"/>
      <c r="U138" s="19" t="n"/>
      <c r="V138" s="19" t="n"/>
      <c r="W138" s="19" t="n"/>
      <c r="X138" s="19" t="n"/>
      <c r="Y138" s="19" t="n"/>
      <c r="Z138" s="19" t="n"/>
    </row>
    <row r="139" ht="13.5" customHeight="1" s="844">
      <c r="A139" s="19" t="n"/>
      <c r="B139" s="19" t="n"/>
      <c r="C139" s="23" t="n"/>
      <c r="D139" s="23" t="n"/>
      <c r="E139" s="362" t="n"/>
      <c r="F139" s="23" t="n"/>
      <c r="G139" s="23" t="n"/>
      <c r="H139" s="23" t="n"/>
      <c r="I139" s="23" t="n"/>
      <c r="J139" s="23" t="n"/>
      <c r="K139" s="23" t="n"/>
      <c r="L139" s="19" t="n"/>
      <c r="M139" s="19" t="n"/>
      <c r="N139" s="19" t="n"/>
      <c r="O139" s="19" t="n"/>
      <c r="P139" s="19" t="n"/>
      <c r="Q139" s="19" t="n"/>
      <c r="R139" s="19" t="n"/>
      <c r="S139" s="19" t="n"/>
      <c r="T139" s="19" t="n"/>
      <c r="U139" s="19" t="n"/>
      <c r="V139" s="19" t="n"/>
      <c r="W139" s="19" t="n"/>
      <c r="X139" s="19" t="n"/>
      <c r="Y139" s="19" t="n"/>
      <c r="Z139" s="19" t="n"/>
    </row>
    <row r="140" ht="13.5" customHeight="1" s="844">
      <c r="A140" s="19" t="n"/>
      <c r="B140" s="19" t="n"/>
      <c r="C140" s="23" t="n"/>
      <c r="D140" s="23" t="n"/>
      <c r="E140" s="362" t="n"/>
      <c r="F140" s="23" t="n"/>
      <c r="G140" s="23" t="n"/>
      <c r="H140" s="23" t="n"/>
      <c r="I140" s="23" t="n"/>
      <c r="J140" s="23" t="n"/>
      <c r="K140" s="23" t="n"/>
      <c r="L140" s="19" t="n"/>
      <c r="M140" s="19" t="n"/>
      <c r="N140" s="19" t="n"/>
      <c r="O140" s="19" t="n"/>
      <c r="P140" s="19" t="n"/>
      <c r="Q140" s="19" t="n"/>
      <c r="R140" s="19" t="n"/>
      <c r="S140" s="19" t="n"/>
      <c r="T140" s="19" t="n"/>
      <c r="U140" s="19" t="n"/>
      <c r="V140" s="19" t="n"/>
      <c r="W140" s="19" t="n"/>
      <c r="X140" s="19" t="n"/>
      <c r="Y140" s="19" t="n"/>
      <c r="Z140" s="19" t="n"/>
    </row>
    <row r="141" ht="13.5" customHeight="1" s="844">
      <c r="A141" s="19" t="n"/>
      <c r="B141" s="19" t="n"/>
      <c r="C141" s="23" t="n"/>
      <c r="D141" s="23" t="n"/>
      <c r="E141" s="362" t="n"/>
      <c r="F141" s="23" t="n"/>
      <c r="G141" s="23" t="n"/>
      <c r="H141" s="23" t="n"/>
      <c r="I141" s="23" t="n"/>
      <c r="J141" s="23" t="n"/>
      <c r="K141" s="23" t="n"/>
      <c r="L141" s="19" t="n"/>
      <c r="M141" s="19" t="n"/>
      <c r="N141" s="19" t="n"/>
      <c r="O141" s="19" t="n"/>
      <c r="P141" s="19" t="n"/>
      <c r="Q141" s="19" t="n"/>
      <c r="R141" s="19" t="n"/>
      <c r="S141" s="19" t="n"/>
      <c r="T141" s="19" t="n"/>
      <c r="U141" s="19" t="n"/>
      <c r="V141" s="19" t="n"/>
      <c r="W141" s="19" t="n"/>
      <c r="X141" s="19" t="n"/>
      <c r="Y141" s="19" t="n"/>
      <c r="Z141" s="19" t="n"/>
    </row>
    <row r="142" ht="13.5" customHeight="1" s="844">
      <c r="A142" s="19" t="n"/>
      <c r="B142" s="19" t="n"/>
      <c r="C142" s="23" t="n"/>
      <c r="D142" s="23" t="n"/>
      <c r="E142" s="362" t="n"/>
      <c r="F142" s="23" t="n"/>
      <c r="G142" s="23" t="n"/>
      <c r="H142" s="23" t="n"/>
      <c r="I142" s="23" t="n"/>
      <c r="J142" s="23" t="n"/>
      <c r="K142" s="23" t="n"/>
      <c r="L142" s="19" t="n"/>
      <c r="M142" s="19" t="n"/>
      <c r="N142" s="19" t="n"/>
      <c r="O142" s="19" t="n"/>
      <c r="P142" s="19" t="n"/>
      <c r="Q142" s="19" t="n"/>
      <c r="R142" s="19" t="n"/>
      <c r="S142" s="19" t="n"/>
      <c r="T142" s="19" t="n"/>
      <c r="U142" s="19" t="n"/>
      <c r="V142" s="19" t="n"/>
      <c r="W142" s="19" t="n"/>
      <c r="X142" s="19" t="n"/>
      <c r="Y142" s="19" t="n"/>
      <c r="Z142" s="19" t="n"/>
    </row>
    <row r="143" ht="13.5" customHeight="1" s="844">
      <c r="A143" s="19" t="n"/>
      <c r="B143" s="19" t="n"/>
      <c r="C143" s="23" t="n"/>
      <c r="D143" s="23" t="n"/>
      <c r="E143" s="362" t="n"/>
      <c r="F143" s="23" t="n"/>
      <c r="G143" s="23" t="n"/>
      <c r="H143" s="23" t="n"/>
      <c r="I143" s="23" t="n"/>
      <c r="J143" s="23" t="n"/>
      <c r="K143" s="23" t="n"/>
      <c r="L143" s="19" t="n"/>
      <c r="M143" s="19" t="n"/>
      <c r="N143" s="19" t="n"/>
      <c r="O143" s="19" t="n"/>
      <c r="P143" s="19" t="n"/>
      <c r="Q143" s="19" t="n"/>
      <c r="R143" s="19" t="n"/>
      <c r="S143" s="19" t="n"/>
      <c r="T143" s="19" t="n"/>
      <c r="U143" s="19" t="n"/>
      <c r="V143" s="19" t="n"/>
      <c r="W143" s="19" t="n"/>
      <c r="X143" s="19" t="n"/>
      <c r="Y143" s="19" t="n"/>
      <c r="Z143" s="19" t="n"/>
    </row>
    <row r="144" ht="13.5" customHeight="1" s="844">
      <c r="A144" s="19" t="n"/>
      <c r="B144" s="19" t="n"/>
      <c r="C144" s="23" t="n"/>
      <c r="D144" s="23" t="n"/>
      <c r="E144" s="362" t="n"/>
      <c r="F144" s="23" t="n"/>
      <c r="G144" s="23" t="n"/>
      <c r="H144" s="23" t="n"/>
      <c r="I144" s="23" t="n"/>
      <c r="J144" s="23" t="n"/>
      <c r="K144" s="23" t="n"/>
      <c r="L144" s="19" t="n"/>
      <c r="M144" s="19" t="n"/>
      <c r="N144" s="19" t="n"/>
      <c r="O144" s="19" t="n"/>
      <c r="P144" s="19" t="n"/>
      <c r="Q144" s="19" t="n"/>
      <c r="R144" s="19" t="n"/>
      <c r="S144" s="19" t="n"/>
      <c r="T144" s="19" t="n"/>
      <c r="U144" s="19" t="n"/>
      <c r="V144" s="19" t="n"/>
      <c r="W144" s="19" t="n"/>
      <c r="X144" s="19" t="n"/>
      <c r="Y144" s="19" t="n"/>
      <c r="Z144" s="19" t="n"/>
    </row>
    <row r="145" ht="13.5" customHeight="1" s="844">
      <c r="A145" s="19" t="n"/>
      <c r="B145" s="19" t="n"/>
      <c r="C145" s="23" t="n"/>
      <c r="D145" s="23" t="n"/>
      <c r="E145" s="362" t="n"/>
      <c r="F145" s="23" t="n"/>
      <c r="G145" s="23" t="n"/>
      <c r="H145" s="23" t="n"/>
      <c r="I145" s="23" t="n"/>
      <c r="J145" s="23" t="n"/>
      <c r="K145" s="23" t="n"/>
      <c r="L145" s="19" t="n"/>
      <c r="M145" s="19" t="n"/>
      <c r="N145" s="19" t="n"/>
      <c r="O145" s="19" t="n"/>
      <c r="P145" s="19" t="n"/>
      <c r="Q145" s="19" t="n"/>
      <c r="R145" s="19" t="n"/>
      <c r="S145" s="19" t="n"/>
      <c r="T145" s="19" t="n"/>
      <c r="U145" s="19" t="n"/>
      <c r="V145" s="19" t="n"/>
      <c r="W145" s="19" t="n"/>
      <c r="X145" s="19" t="n"/>
      <c r="Y145" s="19" t="n"/>
      <c r="Z145" s="19" t="n"/>
    </row>
    <row r="146" ht="13.5" customHeight="1" s="844">
      <c r="A146" s="19" t="n"/>
      <c r="B146" s="19" t="n"/>
      <c r="C146" s="23" t="n"/>
      <c r="D146" s="23" t="n"/>
      <c r="E146" s="362" t="n"/>
      <c r="F146" s="23" t="n"/>
      <c r="G146" s="23" t="n"/>
      <c r="H146" s="23" t="n"/>
      <c r="I146" s="23" t="n"/>
      <c r="J146" s="23" t="n"/>
      <c r="K146" s="23" t="n"/>
      <c r="L146" s="19" t="n"/>
      <c r="M146" s="19" t="n"/>
      <c r="N146" s="19" t="n"/>
      <c r="O146" s="19" t="n"/>
      <c r="P146" s="19" t="n"/>
      <c r="Q146" s="19" t="n"/>
      <c r="R146" s="19" t="n"/>
      <c r="S146" s="19" t="n"/>
      <c r="T146" s="19" t="n"/>
      <c r="U146" s="19" t="n"/>
      <c r="V146" s="19" t="n"/>
      <c r="W146" s="19" t="n"/>
      <c r="X146" s="19" t="n"/>
      <c r="Y146" s="19" t="n"/>
      <c r="Z146" s="19" t="n"/>
    </row>
    <row r="147" ht="13.5" customHeight="1" s="844">
      <c r="A147" s="19" t="n"/>
      <c r="B147" s="19" t="n"/>
      <c r="C147" s="23" t="n"/>
      <c r="D147" s="23" t="n"/>
      <c r="E147" s="362" t="n"/>
      <c r="F147" s="23" t="n"/>
      <c r="G147" s="23" t="n"/>
      <c r="H147" s="23" t="n"/>
      <c r="I147" s="23" t="n"/>
      <c r="J147" s="23" t="n"/>
      <c r="K147" s="23" t="n"/>
      <c r="L147" s="19" t="n"/>
      <c r="M147" s="19" t="n"/>
      <c r="N147" s="19" t="n"/>
      <c r="O147" s="19" t="n"/>
      <c r="P147" s="19" t="n"/>
      <c r="Q147" s="19" t="n"/>
      <c r="R147" s="19" t="n"/>
      <c r="S147" s="19" t="n"/>
      <c r="T147" s="19" t="n"/>
      <c r="U147" s="19" t="n"/>
      <c r="V147" s="19" t="n"/>
      <c r="W147" s="19" t="n"/>
      <c r="X147" s="19" t="n"/>
      <c r="Y147" s="19" t="n"/>
      <c r="Z147" s="19" t="n"/>
    </row>
    <row r="148" ht="13.5" customHeight="1" s="844">
      <c r="A148" s="19" t="n"/>
      <c r="B148" s="19" t="n"/>
      <c r="C148" s="23" t="n"/>
      <c r="D148" s="23" t="n"/>
      <c r="E148" s="362" t="n"/>
      <c r="F148" s="23" t="n"/>
      <c r="G148" s="23" t="n"/>
      <c r="H148" s="23" t="n"/>
      <c r="I148" s="23" t="n"/>
      <c r="J148" s="23" t="n"/>
      <c r="K148" s="23" t="n"/>
      <c r="L148" s="19" t="n"/>
      <c r="M148" s="19" t="n"/>
      <c r="N148" s="19" t="n"/>
      <c r="O148" s="19" t="n"/>
      <c r="P148" s="19" t="n"/>
      <c r="Q148" s="19" t="n"/>
      <c r="R148" s="19" t="n"/>
      <c r="S148" s="19" t="n"/>
      <c r="T148" s="19" t="n"/>
      <c r="U148" s="19" t="n"/>
      <c r="V148" s="19" t="n"/>
      <c r="W148" s="19" t="n"/>
      <c r="X148" s="19" t="n"/>
      <c r="Y148" s="19" t="n"/>
      <c r="Z148" s="19" t="n"/>
    </row>
    <row r="149" ht="13.5" customHeight="1" s="844">
      <c r="A149" s="19" t="n"/>
      <c r="B149" s="19" t="n"/>
      <c r="C149" s="23" t="n"/>
      <c r="D149" s="23" t="n"/>
      <c r="E149" s="362" t="n"/>
      <c r="F149" s="23" t="n"/>
      <c r="G149" s="23" t="n"/>
      <c r="H149" s="23" t="n"/>
      <c r="I149" s="23" t="n"/>
      <c r="J149" s="23" t="n"/>
      <c r="K149" s="23" t="n"/>
      <c r="L149" s="19" t="n"/>
      <c r="M149" s="19" t="n"/>
      <c r="N149" s="19" t="n"/>
      <c r="O149" s="19" t="n"/>
      <c r="P149" s="19" t="n"/>
      <c r="Q149" s="19" t="n"/>
      <c r="R149" s="19" t="n"/>
      <c r="S149" s="19" t="n"/>
      <c r="T149" s="19" t="n"/>
      <c r="U149" s="19" t="n"/>
      <c r="V149" s="19" t="n"/>
      <c r="W149" s="19" t="n"/>
      <c r="X149" s="19" t="n"/>
      <c r="Y149" s="19" t="n"/>
      <c r="Z149" s="19" t="n"/>
    </row>
    <row r="150" ht="13.5" customHeight="1" s="844">
      <c r="A150" s="19" t="n"/>
      <c r="B150" s="19" t="n"/>
      <c r="C150" s="23" t="n"/>
      <c r="D150" s="23" t="n"/>
      <c r="E150" s="362" t="n"/>
      <c r="F150" s="23" t="n"/>
      <c r="G150" s="23" t="n"/>
      <c r="H150" s="23" t="n"/>
      <c r="I150" s="23" t="n"/>
      <c r="J150" s="23" t="n"/>
      <c r="K150" s="23" t="n"/>
      <c r="L150" s="19" t="n"/>
      <c r="M150" s="19" t="n"/>
      <c r="N150" s="19" t="n"/>
      <c r="O150" s="19" t="n"/>
      <c r="P150" s="19" t="n"/>
      <c r="Q150" s="19" t="n"/>
      <c r="R150" s="19" t="n"/>
      <c r="S150" s="19" t="n"/>
      <c r="T150" s="19" t="n"/>
      <c r="U150" s="19" t="n"/>
      <c r="V150" s="19" t="n"/>
      <c r="W150" s="19" t="n"/>
      <c r="X150" s="19" t="n"/>
      <c r="Y150" s="19" t="n"/>
      <c r="Z150" s="19" t="n"/>
    </row>
    <row r="151" ht="13.5" customHeight="1" s="844">
      <c r="A151" s="19" t="n"/>
      <c r="B151" s="19" t="n"/>
      <c r="C151" s="23" t="n"/>
      <c r="D151" s="23" t="n"/>
      <c r="E151" s="362" t="n"/>
      <c r="F151" s="23" t="n"/>
      <c r="G151" s="23" t="n"/>
      <c r="H151" s="23" t="n"/>
      <c r="I151" s="23" t="n"/>
      <c r="J151" s="23" t="n"/>
      <c r="K151" s="23" t="n"/>
      <c r="L151" s="19" t="n"/>
      <c r="M151" s="19" t="n"/>
      <c r="N151" s="19" t="n"/>
      <c r="O151" s="19" t="n"/>
      <c r="P151" s="19" t="n"/>
      <c r="Q151" s="19" t="n"/>
      <c r="R151" s="19" t="n"/>
      <c r="S151" s="19" t="n"/>
      <c r="T151" s="19" t="n"/>
      <c r="U151" s="19" t="n"/>
      <c r="V151" s="19" t="n"/>
      <c r="W151" s="19" t="n"/>
      <c r="X151" s="19" t="n"/>
      <c r="Y151" s="19" t="n"/>
      <c r="Z151" s="19" t="n"/>
    </row>
    <row r="152" ht="13.5" customHeight="1" s="844">
      <c r="A152" s="19" t="n"/>
      <c r="B152" s="19" t="n"/>
      <c r="C152" s="23" t="n"/>
      <c r="D152" s="23" t="n"/>
      <c r="E152" s="362" t="n"/>
      <c r="F152" s="23" t="n"/>
      <c r="G152" s="23" t="n"/>
      <c r="H152" s="23" t="n"/>
      <c r="I152" s="23" t="n"/>
      <c r="J152" s="23" t="n"/>
      <c r="K152" s="23" t="n"/>
      <c r="L152" s="19" t="n"/>
      <c r="M152" s="19" t="n"/>
      <c r="N152" s="19" t="n"/>
      <c r="O152" s="19" t="n"/>
      <c r="P152" s="19" t="n"/>
      <c r="Q152" s="19" t="n"/>
      <c r="R152" s="19" t="n"/>
      <c r="S152" s="19" t="n"/>
      <c r="T152" s="19" t="n"/>
      <c r="U152" s="19" t="n"/>
      <c r="V152" s="19" t="n"/>
      <c r="W152" s="19" t="n"/>
      <c r="X152" s="19" t="n"/>
      <c r="Y152" s="19" t="n"/>
      <c r="Z152" s="19" t="n"/>
    </row>
    <row r="153" ht="13.5" customHeight="1" s="844">
      <c r="A153" s="19" t="n"/>
      <c r="B153" s="19" t="n"/>
      <c r="C153" s="23" t="n"/>
      <c r="D153" s="23" t="n"/>
      <c r="E153" s="362" t="n"/>
      <c r="F153" s="23" t="n"/>
      <c r="G153" s="23" t="n"/>
      <c r="H153" s="23" t="n"/>
      <c r="I153" s="23" t="n"/>
      <c r="J153" s="23" t="n"/>
      <c r="K153" s="23" t="n"/>
      <c r="L153" s="19" t="n"/>
      <c r="M153" s="19" t="n"/>
      <c r="N153" s="19" t="n"/>
      <c r="O153" s="19" t="n"/>
      <c r="P153" s="19" t="n"/>
      <c r="Q153" s="19" t="n"/>
      <c r="R153" s="19" t="n"/>
      <c r="S153" s="19" t="n"/>
      <c r="T153" s="19" t="n"/>
      <c r="U153" s="19" t="n"/>
      <c r="V153" s="19" t="n"/>
      <c r="W153" s="19" t="n"/>
      <c r="X153" s="19" t="n"/>
      <c r="Y153" s="19" t="n"/>
      <c r="Z153" s="19" t="n"/>
    </row>
    <row r="154" ht="13.5" customHeight="1" s="844">
      <c r="A154" s="19" t="n"/>
      <c r="B154" s="19" t="n"/>
      <c r="C154" s="23" t="n"/>
      <c r="D154" s="23" t="n"/>
      <c r="E154" s="362" t="n"/>
      <c r="F154" s="23" t="n"/>
      <c r="G154" s="23" t="n"/>
      <c r="H154" s="23" t="n"/>
      <c r="I154" s="23" t="n"/>
      <c r="J154" s="23" t="n"/>
      <c r="K154" s="23" t="n"/>
      <c r="L154" s="19" t="n"/>
      <c r="M154" s="19" t="n"/>
      <c r="N154" s="19" t="n"/>
      <c r="O154" s="19" t="n"/>
      <c r="P154" s="19" t="n"/>
      <c r="Q154" s="19" t="n"/>
      <c r="R154" s="19" t="n"/>
      <c r="S154" s="19" t="n"/>
      <c r="T154" s="19" t="n"/>
      <c r="U154" s="19" t="n"/>
      <c r="V154" s="19" t="n"/>
      <c r="W154" s="19" t="n"/>
      <c r="X154" s="19" t="n"/>
      <c r="Y154" s="19" t="n"/>
      <c r="Z154" s="19" t="n"/>
    </row>
    <row r="155" ht="13.5" customHeight="1" s="844">
      <c r="A155" s="19" t="n"/>
      <c r="B155" s="19" t="n"/>
      <c r="C155" s="23" t="n"/>
      <c r="D155" s="23" t="n"/>
      <c r="E155" s="362" t="n"/>
      <c r="F155" s="23" t="n"/>
      <c r="G155" s="23" t="n"/>
      <c r="H155" s="23" t="n"/>
      <c r="I155" s="23" t="n"/>
      <c r="J155" s="23" t="n"/>
      <c r="K155" s="23" t="n"/>
      <c r="L155" s="19" t="n"/>
      <c r="M155" s="19" t="n"/>
      <c r="N155" s="19" t="n"/>
      <c r="O155" s="19" t="n"/>
      <c r="P155" s="19" t="n"/>
      <c r="Q155" s="19" t="n"/>
      <c r="R155" s="19" t="n"/>
      <c r="S155" s="19" t="n"/>
      <c r="T155" s="19" t="n"/>
      <c r="U155" s="19" t="n"/>
      <c r="V155" s="19" t="n"/>
      <c r="W155" s="19" t="n"/>
      <c r="X155" s="19" t="n"/>
      <c r="Y155" s="19" t="n"/>
      <c r="Z155" s="19" t="n"/>
    </row>
    <row r="156" ht="13.5" customHeight="1" s="844">
      <c r="A156" s="19" t="n"/>
      <c r="B156" s="19" t="n"/>
      <c r="C156" s="23" t="n"/>
      <c r="D156" s="23" t="n"/>
      <c r="E156" s="362" t="n"/>
      <c r="F156" s="23" t="n"/>
      <c r="G156" s="23" t="n"/>
      <c r="H156" s="23" t="n"/>
      <c r="I156" s="23" t="n"/>
      <c r="J156" s="23" t="n"/>
      <c r="K156" s="23" t="n"/>
      <c r="L156" s="19" t="n"/>
      <c r="M156" s="19" t="n"/>
      <c r="N156" s="19" t="n"/>
      <c r="O156" s="19" t="n"/>
      <c r="P156" s="19" t="n"/>
      <c r="Q156" s="19" t="n"/>
      <c r="R156" s="19" t="n"/>
      <c r="S156" s="19" t="n"/>
      <c r="T156" s="19" t="n"/>
      <c r="U156" s="19" t="n"/>
      <c r="V156" s="19" t="n"/>
      <c r="W156" s="19" t="n"/>
      <c r="X156" s="19" t="n"/>
      <c r="Y156" s="19" t="n"/>
      <c r="Z156" s="19" t="n"/>
    </row>
    <row r="157" ht="13.5" customHeight="1" s="844">
      <c r="A157" s="19" t="n"/>
      <c r="B157" s="19" t="n"/>
      <c r="C157" s="23" t="n"/>
      <c r="D157" s="23" t="n"/>
      <c r="E157" s="362" t="n"/>
      <c r="F157" s="23" t="n"/>
      <c r="G157" s="23" t="n"/>
      <c r="H157" s="23" t="n"/>
      <c r="I157" s="23" t="n"/>
      <c r="J157" s="23" t="n"/>
      <c r="K157" s="23" t="n"/>
      <c r="L157" s="19" t="n"/>
      <c r="M157" s="19" t="n"/>
      <c r="N157" s="19" t="n"/>
      <c r="O157" s="19" t="n"/>
      <c r="P157" s="19" t="n"/>
      <c r="Q157" s="19" t="n"/>
      <c r="R157" s="19" t="n"/>
      <c r="S157" s="19" t="n"/>
      <c r="T157" s="19" t="n"/>
      <c r="U157" s="19" t="n"/>
      <c r="V157" s="19" t="n"/>
      <c r="W157" s="19" t="n"/>
      <c r="X157" s="19" t="n"/>
      <c r="Y157" s="19" t="n"/>
      <c r="Z157" s="19" t="n"/>
    </row>
    <row r="158" ht="13.5" customHeight="1" s="844">
      <c r="A158" s="19" t="n"/>
      <c r="B158" s="19" t="n"/>
      <c r="C158" s="23" t="n"/>
      <c r="D158" s="23" t="n"/>
      <c r="E158" s="362" t="n"/>
      <c r="F158" s="23" t="n"/>
      <c r="G158" s="23" t="n"/>
      <c r="H158" s="23" t="n"/>
      <c r="I158" s="23" t="n"/>
      <c r="J158" s="23" t="n"/>
      <c r="K158" s="23" t="n"/>
      <c r="L158" s="19" t="n"/>
      <c r="M158" s="19" t="n"/>
      <c r="N158" s="19" t="n"/>
      <c r="O158" s="19" t="n"/>
      <c r="P158" s="19" t="n"/>
      <c r="Q158" s="19" t="n"/>
      <c r="R158" s="19" t="n"/>
      <c r="S158" s="19" t="n"/>
      <c r="T158" s="19" t="n"/>
      <c r="U158" s="19" t="n"/>
      <c r="V158" s="19" t="n"/>
      <c r="W158" s="19" t="n"/>
      <c r="X158" s="19" t="n"/>
      <c r="Y158" s="19" t="n"/>
      <c r="Z158" s="19" t="n"/>
    </row>
    <row r="159" ht="13.5" customHeight="1" s="844">
      <c r="A159" s="19" t="n"/>
      <c r="B159" s="19" t="n"/>
      <c r="C159" s="23" t="n"/>
      <c r="D159" s="23" t="n"/>
      <c r="E159" s="362" t="n"/>
      <c r="F159" s="23" t="n"/>
      <c r="G159" s="23" t="n"/>
      <c r="H159" s="23" t="n"/>
      <c r="I159" s="23" t="n"/>
      <c r="J159" s="23" t="n"/>
      <c r="K159" s="23" t="n"/>
      <c r="L159" s="19" t="n"/>
      <c r="M159" s="19" t="n"/>
      <c r="N159" s="19" t="n"/>
      <c r="O159" s="19" t="n"/>
      <c r="P159" s="19" t="n"/>
      <c r="Q159" s="19" t="n"/>
      <c r="R159" s="19" t="n"/>
      <c r="S159" s="19" t="n"/>
      <c r="T159" s="19" t="n"/>
      <c r="U159" s="19" t="n"/>
      <c r="V159" s="19" t="n"/>
      <c r="W159" s="19" t="n"/>
      <c r="X159" s="19" t="n"/>
      <c r="Y159" s="19" t="n"/>
      <c r="Z159" s="19" t="n"/>
    </row>
    <row r="160" ht="13.5" customHeight="1" s="844">
      <c r="A160" s="19" t="n"/>
      <c r="B160" s="19" t="n"/>
      <c r="C160" s="23" t="n"/>
      <c r="D160" s="23" t="n"/>
      <c r="E160" s="362" t="n"/>
      <c r="F160" s="23" t="n"/>
      <c r="G160" s="23" t="n"/>
      <c r="H160" s="23" t="n"/>
      <c r="I160" s="23" t="n"/>
      <c r="J160" s="23" t="n"/>
      <c r="K160" s="23" t="n"/>
      <c r="L160" s="19" t="n"/>
      <c r="M160" s="19" t="n"/>
      <c r="N160" s="19" t="n"/>
      <c r="O160" s="19" t="n"/>
      <c r="P160" s="19" t="n"/>
      <c r="Q160" s="19" t="n"/>
      <c r="R160" s="19" t="n"/>
      <c r="S160" s="19" t="n"/>
      <c r="T160" s="19" t="n"/>
      <c r="U160" s="19" t="n"/>
      <c r="V160" s="19" t="n"/>
      <c r="W160" s="19" t="n"/>
      <c r="X160" s="19" t="n"/>
      <c r="Y160" s="19" t="n"/>
      <c r="Z160" s="19" t="n"/>
    </row>
    <row r="161" ht="13.5" customHeight="1" s="844">
      <c r="A161" s="19" t="n"/>
      <c r="B161" s="19" t="n"/>
      <c r="C161" s="23" t="n"/>
      <c r="D161" s="23" t="n"/>
      <c r="E161" s="362" t="n"/>
      <c r="F161" s="23" t="n"/>
      <c r="G161" s="23" t="n"/>
      <c r="H161" s="23" t="n"/>
      <c r="I161" s="23" t="n"/>
      <c r="J161" s="23" t="n"/>
      <c r="K161" s="23" t="n"/>
      <c r="L161" s="19" t="n"/>
      <c r="M161" s="19" t="n"/>
      <c r="N161" s="19" t="n"/>
      <c r="O161" s="19" t="n"/>
      <c r="P161" s="19" t="n"/>
      <c r="Q161" s="19" t="n"/>
      <c r="R161" s="19" t="n"/>
      <c r="S161" s="19" t="n"/>
      <c r="T161" s="19" t="n"/>
      <c r="U161" s="19" t="n"/>
      <c r="V161" s="19" t="n"/>
      <c r="W161" s="19" t="n"/>
      <c r="X161" s="19" t="n"/>
      <c r="Y161" s="19" t="n"/>
      <c r="Z161" s="19" t="n"/>
    </row>
    <row r="162" ht="13.5" customHeight="1" s="844">
      <c r="A162" s="19" t="n"/>
      <c r="B162" s="19" t="n"/>
      <c r="C162" s="23" t="n"/>
      <c r="D162" s="23" t="n"/>
      <c r="E162" s="362" t="n"/>
      <c r="F162" s="23" t="n"/>
      <c r="G162" s="23" t="n"/>
      <c r="H162" s="23" t="n"/>
      <c r="I162" s="23" t="n"/>
      <c r="J162" s="23" t="n"/>
      <c r="K162" s="23" t="n"/>
      <c r="L162" s="19" t="n"/>
      <c r="M162" s="19" t="n"/>
      <c r="N162" s="19" t="n"/>
      <c r="O162" s="19" t="n"/>
      <c r="P162" s="19" t="n"/>
      <c r="Q162" s="19" t="n"/>
      <c r="R162" s="19" t="n"/>
      <c r="S162" s="19" t="n"/>
      <c r="T162" s="19" t="n"/>
      <c r="U162" s="19" t="n"/>
      <c r="V162" s="19" t="n"/>
      <c r="W162" s="19" t="n"/>
      <c r="X162" s="19" t="n"/>
      <c r="Y162" s="19" t="n"/>
      <c r="Z162" s="19" t="n"/>
    </row>
    <row r="163" ht="13.5" customHeight="1" s="844">
      <c r="A163" s="19" t="n"/>
      <c r="B163" s="19" t="n"/>
      <c r="C163" s="23" t="n"/>
      <c r="D163" s="23" t="n"/>
      <c r="E163" s="362" t="n"/>
      <c r="F163" s="23" t="n"/>
      <c r="G163" s="23" t="n"/>
      <c r="H163" s="23" t="n"/>
      <c r="I163" s="23" t="n"/>
      <c r="J163" s="23" t="n"/>
      <c r="K163" s="23" t="n"/>
      <c r="L163" s="19" t="n"/>
      <c r="M163" s="19" t="n"/>
      <c r="N163" s="19" t="n"/>
      <c r="O163" s="19" t="n"/>
      <c r="P163" s="19" t="n"/>
      <c r="Q163" s="19" t="n"/>
      <c r="R163" s="19" t="n"/>
      <c r="S163" s="19" t="n"/>
      <c r="T163" s="19" t="n"/>
      <c r="U163" s="19" t="n"/>
      <c r="V163" s="19" t="n"/>
      <c r="W163" s="19" t="n"/>
      <c r="X163" s="19" t="n"/>
      <c r="Y163" s="19" t="n"/>
      <c r="Z163" s="19" t="n"/>
    </row>
    <row r="164" ht="13.5" customHeight="1" s="844">
      <c r="A164" s="19" t="n"/>
      <c r="B164" s="19" t="n"/>
      <c r="C164" s="23" t="n"/>
      <c r="D164" s="23" t="n"/>
      <c r="E164" s="362" t="n"/>
      <c r="F164" s="23" t="n"/>
      <c r="G164" s="23" t="n"/>
      <c r="H164" s="23" t="n"/>
      <c r="I164" s="23" t="n"/>
      <c r="J164" s="23" t="n"/>
      <c r="K164" s="23" t="n"/>
      <c r="L164" s="19" t="n"/>
      <c r="M164" s="19" t="n"/>
      <c r="N164" s="19" t="n"/>
      <c r="O164" s="19" t="n"/>
      <c r="P164" s="19" t="n"/>
      <c r="Q164" s="19" t="n"/>
      <c r="R164" s="19" t="n"/>
      <c r="S164" s="19" t="n"/>
      <c r="T164" s="19" t="n"/>
      <c r="U164" s="19" t="n"/>
      <c r="V164" s="19" t="n"/>
      <c r="W164" s="19" t="n"/>
      <c r="X164" s="19" t="n"/>
      <c r="Y164" s="19" t="n"/>
      <c r="Z164" s="19" t="n"/>
    </row>
    <row r="165" ht="13.5" customHeight="1" s="844">
      <c r="A165" s="19" t="n"/>
      <c r="B165" s="19" t="n"/>
      <c r="C165" s="23" t="n"/>
      <c r="D165" s="23" t="n"/>
      <c r="E165" s="362" t="n"/>
      <c r="F165" s="23" t="n"/>
      <c r="G165" s="23" t="n"/>
      <c r="H165" s="23" t="n"/>
      <c r="I165" s="23" t="n"/>
      <c r="J165" s="23" t="n"/>
      <c r="K165" s="23" t="n"/>
      <c r="L165" s="19" t="n"/>
      <c r="M165" s="19" t="n"/>
      <c r="N165" s="19" t="n"/>
      <c r="O165" s="19" t="n"/>
      <c r="P165" s="19" t="n"/>
      <c r="Q165" s="19" t="n"/>
      <c r="R165" s="19" t="n"/>
      <c r="S165" s="19" t="n"/>
      <c r="T165" s="19" t="n"/>
      <c r="U165" s="19" t="n"/>
      <c r="V165" s="19" t="n"/>
      <c r="W165" s="19" t="n"/>
      <c r="X165" s="19" t="n"/>
      <c r="Y165" s="19" t="n"/>
      <c r="Z165" s="19" t="n"/>
    </row>
    <row r="166" ht="13.5" customHeight="1" s="844">
      <c r="A166" s="19" t="n"/>
      <c r="B166" s="19" t="n"/>
      <c r="C166" s="23" t="n"/>
      <c r="D166" s="23" t="n"/>
      <c r="E166" s="362" t="n"/>
      <c r="F166" s="23" t="n"/>
      <c r="G166" s="23" t="n"/>
      <c r="H166" s="23" t="n"/>
      <c r="I166" s="23" t="n"/>
      <c r="J166" s="23" t="n"/>
      <c r="K166" s="23" t="n"/>
      <c r="L166" s="19" t="n"/>
      <c r="M166" s="19" t="n"/>
      <c r="N166" s="19" t="n"/>
      <c r="O166" s="19" t="n"/>
      <c r="P166" s="19" t="n"/>
      <c r="Q166" s="19" t="n"/>
      <c r="R166" s="19" t="n"/>
      <c r="S166" s="19" t="n"/>
      <c r="T166" s="19" t="n"/>
      <c r="U166" s="19" t="n"/>
      <c r="V166" s="19" t="n"/>
      <c r="W166" s="19" t="n"/>
      <c r="X166" s="19" t="n"/>
      <c r="Y166" s="19" t="n"/>
      <c r="Z166" s="19" t="n"/>
    </row>
    <row r="167" ht="13.5" customHeight="1" s="844">
      <c r="A167" s="19" t="n"/>
      <c r="B167" s="19" t="n"/>
      <c r="C167" s="23" t="n"/>
      <c r="D167" s="23" t="n"/>
      <c r="E167" s="362" t="n"/>
      <c r="F167" s="23" t="n"/>
      <c r="G167" s="23" t="n"/>
      <c r="H167" s="23" t="n"/>
      <c r="I167" s="23" t="n"/>
      <c r="J167" s="23" t="n"/>
      <c r="K167" s="23" t="n"/>
      <c r="L167" s="19" t="n"/>
      <c r="M167" s="19" t="n"/>
      <c r="N167" s="19" t="n"/>
      <c r="O167" s="19" t="n"/>
      <c r="P167" s="19" t="n"/>
      <c r="Q167" s="19" t="n"/>
      <c r="R167" s="19" t="n"/>
      <c r="S167" s="19" t="n"/>
      <c r="T167" s="19" t="n"/>
      <c r="U167" s="19" t="n"/>
      <c r="V167" s="19" t="n"/>
      <c r="W167" s="19" t="n"/>
      <c r="X167" s="19" t="n"/>
      <c r="Y167" s="19" t="n"/>
      <c r="Z167" s="19" t="n"/>
    </row>
    <row r="168" ht="13.5" customHeight="1" s="844">
      <c r="A168" s="19" t="n"/>
      <c r="B168" s="19" t="n"/>
      <c r="C168" s="23" t="n"/>
      <c r="D168" s="23" t="n"/>
      <c r="E168" s="362" t="n"/>
      <c r="F168" s="23" t="n"/>
      <c r="G168" s="23" t="n"/>
      <c r="H168" s="23" t="n"/>
      <c r="I168" s="23" t="n"/>
      <c r="J168" s="23" t="n"/>
      <c r="K168" s="23" t="n"/>
      <c r="L168" s="19" t="n"/>
      <c r="M168" s="19" t="n"/>
      <c r="N168" s="19" t="n"/>
      <c r="O168" s="19" t="n"/>
      <c r="P168" s="19" t="n"/>
      <c r="Q168" s="19" t="n"/>
      <c r="R168" s="19" t="n"/>
      <c r="S168" s="19" t="n"/>
      <c r="T168" s="19" t="n"/>
      <c r="U168" s="19" t="n"/>
      <c r="V168" s="19" t="n"/>
      <c r="W168" s="19" t="n"/>
      <c r="X168" s="19" t="n"/>
      <c r="Y168" s="19" t="n"/>
      <c r="Z168" s="19" t="n"/>
    </row>
    <row r="169" ht="13.5" customHeight="1" s="844">
      <c r="A169" s="19" t="n"/>
      <c r="B169" s="19" t="n"/>
      <c r="C169" s="23" t="n"/>
      <c r="D169" s="23" t="n"/>
      <c r="E169" s="362" t="n"/>
      <c r="F169" s="23" t="n"/>
      <c r="G169" s="23" t="n"/>
      <c r="H169" s="23" t="n"/>
      <c r="I169" s="23" t="n"/>
      <c r="J169" s="23" t="n"/>
      <c r="K169" s="23" t="n"/>
      <c r="L169" s="19" t="n"/>
      <c r="M169" s="19" t="n"/>
      <c r="N169" s="19" t="n"/>
      <c r="O169" s="19" t="n"/>
      <c r="P169" s="19" t="n"/>
      <c r="Q169" s="19" t="n"/>
      <c r="R169" s="19" t="n"/>
      <c r="S169" s="19" t="n"/>
      <c r="T169" s="19" t="n"/>
      <c r="U169" s="19" t="n"/>
      <c r="V169" s="19" t="n"/>
      <c r="W169" s="19" t="n"/>
      <c r="X169" s="19" t="n"/>
      <c r="Y169" s="19" t="n"/>
      <c r="Z169" s="19" t="n"/>
    </row>
    <row r="170" ht="13.5" customHeight="1" s="844">
      <c r="A170" s="19" t="n"/>
      <c r="B170" s="19" t="n"/>
      <c r="C170" s="23" t="n"/>
      <c r="D170" s="23" t="n"/>
      <c r="E170" s="362" t="n"/>
      <c r="F170" s="23" t="n"/>
      <c r="G170" s="23" t="n"/>
      <c r="H170" s="23" t="n"/>
      <c r="I170" s="23" t="n"/>
      <c r="J170" s="23" t="n"/>
      <c r="K170" s="23" t="n"/>
      <c r="L170" s="19" t="n"/>
      <c r="M170" s="19" t="n"/>
      <c r="N170" s="19" t="n"/>
      <c r="O170" s="19" t="n"/>
      <c r="P170" s="19" t="n"/>
      <c r="Q170" s="19" t="n"/>
      <c r="R170" s="19" t="n"/>
      <c r="S170" s="19" t="n"/>
      <c r="T170" s="19" t="n"/>
      <c r="U170" s="19" t="n"/>
      <c r="V170" s="19" t="n"/>
      <c r="W170" s="19" t="n"/>
      <c r="X170" s="19" t="n"/>
      <c r="Y170" s="19" t="n"/>
      <c r="Z170" s="19" t="n"/>
    </row>
    <row r="171" ht="13.5" customHeight="1" s="844">
      <c r="A171" s="19" t="n"/>
      <c r="B171" s="19" t="n"/>
      <c r="C171" s="23" t="n"/>
      <c r="D171" s="23" t="n"/>
      <c r="E171" s="362" t="n"/>
      <c r="F171" s="23" t="n"/>
      <c r="G171" s="23" t="n"/>
      <c r="H171" s="23" t="n"/>
      <c r="I171" s="23" t="n"/>
      <c r="J171" s="23" t="n"/>
      <c r="K171" s="23" t="n"/>
      <c r="L171" s="19" t="n"/>
      <c r="M171" s="19" t="n"/>
      <c r="N171" s="19" t="n"/>
      <c r="O171" s="19" t="n"/>
      <c r="P171" s="19" t="n"/>
      <c r="Q171" s="19" t="n"/>
      <c r="R171" s="19" t="n"/>
      <c r="S171" s="19" t="n"/>
      <c r="T171" s="19" t="n"/>
      <c r="U171" s="19" t="n"/>
      <c r="V171" s="19" t="n"/>
      <c r="W171" s="19" t="n"/>
      <c r="X171" s="19" t="n"/>
      <c r="Y171" s="19" t="n"/>
      <c r="Z171" s="19" t="n"/>
    </row>
    <row r="172" ht="13.5" customHeight="1" s="844">
      <c r="A172" s="19" t="n"/>
      <c r="B172" s="19" t="n"/>
      <c r="C172" s="23" t="n"/>
      <c r="D172" s="23" t="n"/>
      <c r="E172" s="362" t="n"/>
      <c r="F172" s="23" t="n"/>
      <c r="G172" s="23" t="n"/>
      <c r="H172" s="23" t="n"/>
      <c r="I172" s="23" t="n"/>
      <c r="J172" s="23" t="n"/>
      <c r="K172" s="23" t="n"/>
      <c r="L172" s="19" t="n"/>
      <c r="M172" s="19" t="n"/>
      <c r="N172" s="19" t="n"/>
      <c r="O172" s="19" t="n"/>
      <c r="P172" s="19" t="n"/>
      <c r="Q172" s="19" t="n"/>
      <c r="R172" s="19" t="n"/>
      <c r="S172" s="19" t="n"/>
      <c r="T172" s="19" t="n"/>
      <c r="U172" s="19" t="n"/>
      <c r="V172" s="19" t="n"/>
      <c r="W172" s="19" t="n"/>
      <c r="X172" s="19" t="n"/>
      <c r="Y172" s="19" t="n"/>
      <c r="Z172" s="19" t="n"/>
    </row>
    <row r="173" ht="13.5" customHeight="1" s="844">
      <c r="A173" s="19" t="n"/>
      <c r="B173" s="19" t="n"/>
      <c r="C173" s="23" t="n"/>
      <c r="D173" s="23" t="n"/>
      <c r="E173" s="362" t="n"/>
      <c r="F173" s="23" t="n"/>
      <c r="G173" s="23" t="n"/>
      <c r="H173" s="23" t="n"/>
      <c r="I173" s="23" t="n"/>
      <c r="J173" s="23" t="n"/>
      <c r="K173" s="23" t="n"/>
      <c r="L173" s="19" t="n"/>
      <c r="M173" s="19" t="n"/>
      <c r="N173" s="19" t="n"/>
      <c r="O173" s="19" t="n"/>
      <c r="P173" s="19" t="n"/>
      <c r="Q173" s="19" t="n"/>
      <c r="R173" s="19" t="n"/>
      <c r="S173" s="19" t="n"/>
      <c r="T173" s="19" t="n"/>
      <c r="U173" s="19" t="n"/>
      <c r="V173" s="19" t="n"/>
      <c r="W173" s="19" t="n"/>
      <c r="X173" s="19" t="n"/>
      <c r="Y173" s="19" t="n"/>
      <c r="Z173" s="19" t="n"/>
    </row>
    <row r="174" ht="13.5" customHeight="1" s="844">
      <c r="A174" s="19" t="n"/>
      <c r="B174" s="19" t="n"/>
      <c r="C174" s="23" t="n"/>
      <c r="D174" s="23" t="n"/>
      <c r="E174" s="362" t="n"/>
      <c r="F174" s="23" t="n"/>
      <c r="G174" s="23" t="n"/>
      <c r="H174" s="23" t="n"/>
      <c r="I174" s="23" t="n"/>
      <c r="J174" s="23" t="n"/>
      <c r="K174" s="23" t="n"/>
      <c r="L174" s="19" t="n"/>
      <c r="M174" s="19" t="n"/>
      <c r="N174" s="19" t="n"/>
      <c r="O174" s="19" t="n"/>
      <c r="P174" s="19" t="n"/>
      <c r="Q174" s="19" t="n"/>
      <c r="R174" s="19" t="n"/>
      <c r="S174" s="19" t="n"/>
      <c r="T174" s="19" t="n"/>
      <c r="U174" s="19" t="n"/>
      <c r="V174" s="19" t="n"/>
      <c r="W174" s="19" t="n"/>
      <c r="X174" s="19" t="n"/>
      <c r="Y174" s="19" t="n"/>
      <c r="Z174" s="19" t="n"/>
    </row>
    <row r="175" ht="13.5" customHeight="1" s="844">
      <c r="A175" s="19" t="n"/>
      <c r="B175" s="19" t="n"/>
      <c r="C175" s="23" t="n"/>
      <c r="D175" s="23" t="n"/>
      <c r="E175" s="362" t="n"/>
      <c r="F175" s="23" t="n"/>
      <c r="G175" s="23" t="n"/>
      <c r="H175" s="23" t="n"/>
      <c r="I175" s="23" t="n"/>
      <c r="J175" s="23" t="n"/>
      <c r="K175" s="23" t="n"/>
      <c r="L175" s="19" t="n"/>
      <c r="M175" s="19" t="n"/>
      <c r="N175" s="19" t="n"/>
      <c r="O175" s="19" t="n"/>
      <c r="P175" s="19" t="n"/>
      <c r="Q175" s="19" t="n"/>
      <c r="R175" s="19" t="n"/>
      <c r="S175" s="19" t="n"/>
      <c r="T175" s="19" t="n"/>
      <c r="U175" s="19" t="n"/>
      <c r="V175" s="19" t="n"/>
      <c r="W175" s="19" t="n"/>
      <c r="X175" s="19" t="n"/>
      <c r="Y175" s="19" t="n"/>
      <c r="Z175" s="19" t="n"/>
    </row>
    <row r="176" ht="13.5" customHeight="1" s="844">
      <c r="A176" s="19" t="n"/>
      <c r="B176" s="19" t="n"/>
      <c r="C176" s="23" t="n"/>
      <c r="D176" s="23" t="n"/>
      <c r="E176" s="362" t="n"/>
      <c r="F176" s="23" t="n"/>
      <c r="G176" s="23" t="n"/>
      <c r="H176" s="23" t="n"/>
      <c r="I176" s="23" t="n"/>
      <c r="J176" s="23" t="n"/>
      <c r="K176" s="23" t="n"/>
      <c r="L176" s="19" t="n"/>
      <c r="M176" s="19" t="n"/>
      <c r="N176" s="19" t="n"/>
      <c r="O176" s="19" t="n"/>
      <c r="P176" s="19" t="n"/>
      <c r="Q176" s="19" t="n"/>
      <c r="R176" s="19" t="n"/>
      <c r="S176" s="19" t="n"/>
      <c r="T176" s="19" t="n"/>
      <c r="U176" s="19" t="n"/>
      <c r="V176" s="19" t="n"/>
      <c r="W176" s="19" t="n"/>
      <c r="X176" s="19" t="n"/>
      <c r="Y176" s="19" t="n"/>
      <c r="Z176" s="19" t="n"/>
    </row>
    <row r="177" ht="13.5" customHeight="1" s="844">
      <c r="A177" s="19" t="n"/>
      <c r="B177" s="19" t="n"/>
      <c r="C177" s="23" t="n"/>
      <c r="D177" s="23" t="n"/>
      <c r="E177" s="362" t="n"/>
      <c r="F177" s="23" t="n"/>
      <c r="G177" s="23" t="n"/>
      <c r="H177" s="23" t="n"/>
      <c r="I177" s="23" t="n"/>
      <c r="J177" s="23" t="n"/>
      <c r="K177" s="23" t="n"/>
      <c r="L177" s="19" t="n"/>
      <c r="M177" s="19" t="n"/>
      <c r="N177" s="19" t="n"/>
      <c r="O177" s="19" t="n"/>
      <c r="P177" s="19" t="n"/>
      <c r="Q177" s="19" t="n"/>
      <c r="R177" s="19" t="n"/>
      <c r="S177" s="19" t="n"/>
      <c r="T177" s="19" t="n"/>
      <c r="U177" s="19" t="n"/>
      <c r="V177" s="19" t="n"/>
      <c r="W177" s="19" t="n"/>
      <c r="X177" s="19" t="n"/>
      <c r="Y177" s="19" t="n"/>
      <c r="Z177" s="19" t="n"/>
    </row>
    <row r="178" ht="13.5" customHeight="1" s="844">
      <c r="A178" s="19" t="n"/>
      <c r="B178" s="19" t="n"/>
      <c r="C178" s="23" t="n"/>
      <c r="D178" s="23" t="n"/>
      <c r="E178" s="362" t="n"/>
      <c r="F178" s="23" t="n"/>
      <c r="G178" s="23" t="n"/>
      <c r="H178" s="23" t="n"/>
      <c r="I178" s="23" t="n"/>
      <c r="J178" s="23" t="n"/>
      <c r="K178" s="23" t="n"/>
      <c r="L178" s="19" t="n"/>
      <c r="M178" s="19" t="n"/>
      <c r="N178" s="19" t="n"/>
      <c r="O178" s="19" t="n"/>
      <c r="P178" s="19" t="n"/>
      <c r="Q178" s="19" t="n"/>
      <c r="R178" s="19" t="n"/>
      <c r="S178" s="19" t="n"/>
      <c r="T178" s="19" t="n"/>
      <c r="U178" s="19" t="n"/>
      <c r="V178" s="19" t="n"/>
      <c r="W178" s="19" t="n"/>
      <c r="X178" s="19" t="n"/>
      <c r="Y178" s="19" t="n"/>
      <c r="Z178" s="19" t="n"/>
    </row>
    <row r="179" ht="13.5" customHeight="1" s="844">
      <c r="A179" s="19" t="n"/>
      <c r="B179" s="19" t="n"/>
      <c r="C179" s="23" t="n"/>
      <c r="D179" s="23" t="n"/>
      <c r="E179" s="362" t="n"/>
      <c r="F179" s="23" t="n"/>
      <c r="G179" s="23" t="n"/>
      <c r="H179" s="23" t="n"/>
      <c r="I179" s="23" t="n"/>
      <c r="J179" s="23" t="n"/>
      <c r="K179" s="23" t="n"/>
      <c r="L179" s="19" t="n"/>
      <c r="M179" s="19" t="n"/>
      <c r="N179" s="19" t="n"/>
      <c r="O179" s="19" t="n"/>
      <c r="P179" s="19" t="n"/>
      <c r="Q179" s="19" t="n"/>
      <c r="R179" s="19" t="n"/>
      <c r="S179" s="19" t="n"/>
      <c r="T179" s="19" t="n"/>
      <c r="U179" s="19" t="n"/>
      <c r="V179" s="19" t="n"/>
      <c r="W179" s="19" t="n"/>
      <c r="X179" s="19" t="n"/>
      <c r="Y179" s="19" t="n"/>
      <c r="Z179" s="19" t="n"/>
    </row>
    <row r="180" ht="13.5" customHeight="1" s="844">
      <c r="A180" s="19" t="n"/>
      <c r="B180" s="19" t="n"/>
      <c r="C180" s="23" t="n"/>
      <c r="D180" s="23" t="n"/>
      <c r="E180" s="362" t="n"/>
      <c r="F180" s="23" t="n"/>
      <c r="G180" s="23" t="n"/>
      <c r="H180" s="23" t="n"/>
      <c r="I180" s="23" t="n"/>
      <c r="J180" s="23" t="n"/>
      <c r="K180" s="23" t="n"/>
      <c r="L180" s="19" t="n"/>
      <c r="M180" s="19" t="n"/>
      <c r="N180" s="19" t="n"/>
      <c r="O180" s="19" t="n"/>
      <c r="P180" s="19" t="n"/>
      <c r="Q180" s="19" t="n"/>
      <c r="R180" s="19" t="n"/>
      <c r="S180" s="19" t="n"/>
      <c r="T180" s="19" t="n"/>
      <c r="U180" s="19" t="n"/>
      <c r="V180" s="19" t="n"/>
      <c r="W180" s="19" t="n"/>
      <c r="X180" s="19" t="n"/>
      <c r="Y180" s="19" t="n"/>
      <c r="Z180" s="19" t="n"/>
    </row>
    <row r="181" ht="13.5" customHeight="1" s="844">
      <c r="A181" s="19" t="n"/>
      <c r="B181" s="19" t="n"/>
      <c r="C181" s="23" t="n"/>
      <c r="D181" s="23" t="n"/>
      <c r="E181" s="362" t="n"/>
      <c r="F181" s="23" t="n"/>
      <c r="G181" s="23" t="n"/>
      <c r="H181" s="23" t="n"/>
      <c r="I181" s="23" t="n"/>
      <c r="J181" s="23" t="n"/>
      <c r="K181" s="23" t="n"/>
      <c r="L181" s="19" t="n"/>
      <c r="M181" s="19" t="n"/>
      <c r="N181" s="19" t="n"/>
      <c r="O181" s="19" t="n"/>
      <c r="P181" s="19" t="n"/>
      <c r="Q181" s="19" t="n"/>
      <c r="R181" s="19" t="n"/>
      <c r="S181" s="19" t="n"/>
      <c r="T181" s="19" t="n"/>
      <c r="U181" s="19" t="n"/>
      <c r="V181" s="19" t="n"/>
      <c r="W181" s="19" t="n"/>
      <c r="X181" s="19" t="n"/>
      <c r="Y181" s="19" t="n"/>
      <c r="Z181" s="19" t="n"/>
    </row>
    <row r="182" ht="13.5" customHeight="1" s="844">
      <c r="A182" s="19" t="n"/>
      <c r="B182" s="19" t="n"/>
      <c r="C182" s="23" t="n"/>
      <c r="D182" s="23" t="n"/>
      <c r="E182" s="362" t="n"/>
      <c r="F182" s="23" t="n"/>
      <c r="G182" s="23" t="n"/>
      <c r="H182" s="23" t="n"/>
      <c r="I182" s="23" t="n"/>
      <c r="J182" s="23" t="n"/>
      <c r="K182" s="23" t="n"/>
      <c r="L182" s="19" t="n"/>
      <c r="M182" s="19" t="n"/>
      <c r="N182" s="19" t="n"/>
      <c r="O182" s="19" t="n"/>
      <c r="P182" s="19" t="n"/>
      <c r="Q182" s="19" t="n"/>
      <c r="R182" s="19" t="n"/>
      <c r="S182" s="19" t="n"/>
      <c r="T182" s="19" t="n"/>
      <c r="U182" s="19" t="n"/>
      <c r="V182" s="19" t="n"/>
      <c r="W182" s="19" t="n"/>
      <c r="X182" s="19" t="n"/>
      <c r="Y182" s="19" t="n"/>
      <c r="Z182" s="19" t="n"/>
    </row>
    <row r="183" ht="13.5" customHeight="1" s="844">
      <c r="A183" s="19" t="n"/>
      <c r="B183" s="19" t="n"/>
      <c r="C183" s="23" t="n"/>
      <c r="D183" s="23" t="n"/>
      <c r="E183" s="362" t="n"/>
      <c r="F183" s="23" t="n"/>
      <c r="G183" s="23" t="n"/>
      <c r="H183" s="23" t="n"/>
      <c r="I183" s="23" t="n"/>
      <c r="J183" s="23" t="n"/>
      <c r="K183" s="23" t="n"/>
      <c r="L183" s="19" t="n"/>
      <c r="M183" s="19" t="n"/>
      <c r="N183" s="19" t="n"/>
      <c r="O183" s="19" t="n"/>
      <c r="P183" s="19" t="n"/>
      <c r="Q183" s="19" t="n"/>
      <c r="R183" s="19" t="n"/>
      <c r="S183" s="19" t="n"/>
      <c r="T183" s="19" t="n"/>
      <c r="U183" s="19" t="n"/>
      <c r="V183" s="19" t="n"/>
      <c r="W183" s="19" t="n"/>
      <c r="X183" s="19" t="n"/>
      <c r="Y183" s="19" t="n"/>
      <c r="Z183" s="19" t="n"/>
    </row>
    <row r="184" ht="13.5" customHeight="1" s="844">
      <c r="A184" s="19" t="n"/>
      <c r="B184" s="19" t="n"/>
      <c r="C184" s="23" t="n"/>
      <c r="D184" s="23" t="n"/>
      <c r="E184" s="362" t="n"/>
      <c r="F184" s="23" t="n"/>
      <c r="G184" s="23" t="n"/>
      <c r="H184" s="23" t="n"/>
      <c r="I184" s="23" t="n"/>
      <c r="J184" s="23" t="n"/>
      <c r="K184" s="23" t="n"/>
      <c r="L184" s="19" t="n"/>
      <c r="M184" s="19" t="n"/>
      <c r="N184" s="19" t="n"/>
      <c r="O184" s="19" t="n"/>
      <c r="P184" s="19" t="n"/>
      <c r="Q184" s="19" t="n"/>
      <c r="R184" s="19" t="n"/>
      <c r="S184" s="19" t="n"/>
      <c r="T184" s="19" t="n"/>
      <c r="U184" s="19" t="n"/>
      <c r="V184" s="19" t="n"/>
      <c r="W184" s="19" t="n"/>
      <c r="X184" s="19" t="n"/>
      <c r="Y184" s="19" t="n"/>
      <c r="Z184" s="19" t="n"/>
    </row>
    <row r="185" ht="13.5" customHeight="1" s="844">
      <c r="A185" s="19" t="n"/>
      <c r="B185" s="19" t="n"/>
      <c r="C185" s="23" t="n"/>
      <c r="D185" s="23" t="n"/>
      <c r="E185" s="362" t="n"/>
      <c r="F185" s="23" t="n"/>
      <c r="G185" s="23" t="n"/>
      <c r="H185" s="23" t="n"/>
      <c r="I185" s="23" t="n"/>
      <c r="J185" s="23" t="n"/>
      <c r="K185" s="23" t="n"/>
      <c r="L185" s="19" t="n"/>
      <c r="M185" s="19" t="n"/>
      <c r="N185" s="19" t="n"/>
      <c r="O185" s="19" t="n"/>
      <c r="P185" s="19" t="n"/>
      <c r="Q185" s="19" t="n"/>
      <c r="R185" s="19" t="n"/>
      <c r="S185" s="19" t="n"/>
      <c r="T185" s="19" t="n"/>
      <c r="U185" s="19" t="n"/>
      <c r="V185" s="19" t="n"/>
      <c r="W185" s="19" t="n"/>
      <c r="X185" s="19" t="n"/>
      <c r="Y185" s="19" t="n"/>
      <c r="Z185" s="19" t="n"/>
    </row>
    <row r="186" ht="13.5" customHeight="1" s="844">
      <c r="A186" s="19" t="n"/>
      <c r="B186" s="19" t="n"/>
      <c r="C186" s="23" t="n"/>
      <c r="D186" s="23" t="n"/>
      <c r="E186" s="362" t="n"/>
      <c r="F186" s="23" t="n"/>
      <c r="G186" s="23" t="n"/>
      <c r="H186" s="23" t="n"/>
      <c r="I186" s="23" t="n"/>
      <c r="J186" s="23" t="n"/>
      <c r="K186" s="23" t="n"/>
      <c r="L186" s="19" t="n"/>
      <c r="M186" s="19" t="n"/>
      <c r="N186" s="19" t="n"/>
      <c r="O186" s="19" t="n"/>
      <c r="P186" s="19" t="n"/>
      <c r="Q186" s="19" t="n"/>
      <c r="R186" s="19" t="n"/>
      <c r="S186" s="19" t="n"/>
      <c r="T186" s="19" t="n"/>
      <c r="U186" s="19" t="n"/>
      <c r="V186" s="19" t="n"/>
      <c r="W186" s="19" t="n"/>
      <c r="X186" s="19" t="n"/>
      <c r="Y186" s="19" t="n"/>
      <c r="Z186" s="19" t="n"/>
    </row>
    <row r="187" ht="13.5" customHeight="1" s="844">
      <c r="A187" s="19" t="n"/>
      <c r="B187" s="19" t="n"/>
      <c r="C187" s="23" t="n"/>
      <c r="D187" s="23" t="n"/>
      <c r="E187" s="362" t="n"/>
      <c r="F187" s="23" t="n"/>
      <c r="G187" s="23" t="n"/>
      <c r="H187" s="23" t="n"/>
      <c r="I187" s="23" t="n"/>
      <c r="J187" s="23" t="n"/>
      <c r="K187" s="23" t="n"/>
      <c r="L187" s="19" t="n"/>
      <c r="M187" s="19" t="n"/>
      <c r="N187" s="19" t="n"/>
      <c r="O187" s="19" t="n"/>
      <c r="P187" s="19" t="n"/>
      <c r="Q187" s="19" t="n"/>
      <c r="R187" s="19" t="n"/>
      <c r="S187" s="19" t="n"/>
      <c r="T187" s="19" t="n"/>
      <c r="U187" s="19" t="n"/>
      <c r="V187" s="19" t="n"/>
      <c r="W187" s="19" t="n"/>
      <c r="X187" s="19" t="n"/>
      <c r="Y187" s="19" t="n"/>
      <c r="Z187" s="19" t="n"/>
    </row>
    <row r="188" ht="13.5" customHeight="1" s="844">
      <c r="A188" s="19" t="n"/>
      <c r="B188" s="19" t="n"/>
      <c r="C188" s="23" t="n"/>
      <c r="D188" s="23" t="n"/>
      <c r="E188" s="362" t="n"/>
      <c r="F188" s="23" t="n"/>
      <c r="G188" s="23" t="n"/>
      <c r="H188" s="23" t="n"/>
      <c r="I188" s="23" t="n"/>
      <c r="J188" s="23" t="n"/>
      <c r="K188" s="23" t="n"/>
      <c r="L188" s="19" t="n"/>
      <c r="M188" s="19" t="n"/>
      <c r="N188" s="19" t="n"/>
      <c r="O188" s="19" t="n"/>
      <c r="P188" s="19" t="n"/>
      <c r="Q188" s="19" t="n"/>
      <c r="R188" s="19" t="n"/>
      <c r="S188" s="19" t="n"/>
      <c r="T188" s="19" t="n"/>
      <c r="U188" s="19" t="n"/>
      <c r="V188" s="19" t="n"/>
      <c r="W188" s="19" t="n"/>
      <c r="X188" s="19" t="n"/>
      <c r="Y188" s="19" t="n"/>
      <c r="Z188" s="19" t="n"/>
    </row>
    <row r="189" ht="13.5" customHeight="1" s="844">
      <c r="A189" s="19" t="n"/>
      <c r="B189" s="19" t="n"/>
      <c r="C189" s="23" t="n"/>
      <c r="D189" s="23" t="n"/>
      <c r="E189" s="362" t="n"/>
      <c r="F189" s="23" t="n"/>
      <c r="G189" s="23" t="n"/>
      <c r="H189" s="23" t="n"/>
      <c r="I189" s="23" t="n"/>
      <c r="J189" s="23" t="n"/>
      <c r="K189" s="23" t="n"/>
      <c r="L189" s="19" t="n"/>
      <c r="M189" s="19" t="n"/>
      <c r="N189" s="19" t="n"/>
      <c r="O189" s="19" t="n"/>
      <c r="P189" s="19" t="n"/>
      <c r="Q189" s="19" t="n"/>
      <c r="R189" s="19" t="n"/>
      <c r="S189" s="19" t="n"/>
      <c r="T189" s="19" t="n"/>
      <c r="U189" s="19" t="n"/>
      <c r="V189" s="19" t="n"/>
      <c r="W189" s="19" t="n"/>
      <c r="X189" s="19" t="n"/>
      <c r="Y189" s="19" t="n"/>
      <c r="Z189" s="19" t="n"/>
    </row>
    <row r="190" ht="13.5" customHeight="1" s="844">
      <c r="A190" s="19" t="n"/>
      <c r="B190" s="19" t="n"/>
      <c r="C190" s="23" t="n"/>
      <c r="D190" s="23" t="n"/>
      <c r="E190" s="362" t="n"/>
      <c r="F190" s="23" t="n"/>
      <c r="G190" s="23" t="n"/>
      <c r="H190" s="23" t="n"/>
      <c r="I190" s="23" t="n"/>
      <c r="J190" s="23" t="n"/>
      <c r="K190" s="23" t="n"/>
      <c r="L190" s="19" t="n"/>
      <c r="M190" s="19" t="n"/>
      <c r="N190" s="19" t="n"/>
      <c r="O190" s="19" t="n"/>
      <c r="P190" s="19" t="n"/>
      <c r="Q190" s="19" t="n"/>
      <c r="R190" s="19" t="n"/>
      <c r="S190" s="19" t="n"/>
      <c r="T190" s="19" t="n"/>
      <c r="U190" s="19" t="n"/>
      <c r="V190" s="19" t="n"/>
      <c r="W190" s="19" t="n"/>
      <c r="X190" s="19" t="n"/>
      <c r="Y190" s="19" t="n"/>
      <c r="Z190" s="19" t="n"/>
    </row>
    <row r="191" ht="13.5" customHeight="1" s="844">
      <c r="A191" s="19" t="n"/>
      <c r="B191" s="19" t="n"/>
      <c r="C191" s="23" t="n"/>
      <c r="D191" s="23" t="n"/>
      <c r="E191" s="362" t="n"/>
      <c r="F191" s="23" t="n"/>
      <c r="G191" s="23" t="n"/>
      <c r="H191" s="23" t="n"/>
      <c r="I191" s="23" t="n"/>
      <c r="J191" s="23" t="n"/>
      <c r="K191" s="23" t="n"/>
      <c r="L191" s="19" t="n"/>
      <c r="M191" s="19" t="n"/>
      <c r="N191" s="19" t="n"/>
      <c r="O191" s="19" t="n"/>
      <c r="P191" s="19" t="n"/>
      <c r="Q191" s="19" t="n"/>
      <c r="R191" s="19" t="n"/>
      <c r="S191" s="19" t="n"/>
      <c r="T191" s="19" t="n"/>
      <c r="U191" s="19" t="n"/>
      <c r="V191" s="19" t="n"/>
      <c r="W191" s="19" t="n"/>
      <c r="X191" s="19" t="n"/>
      <c r="Y191" s="19" t="n"/>
      <c r="Z191" s="19" t="n"/>
    </row>
    <row r="192" ht="13.5" customHeight="1" s="844">
      <c r="A192" s="19" t="n"/>
      <c r="B192" s="19" t="n"/>
      <c r="C192" s="23" t="n"/>
      <c r="D192" s="23" t="n"/>
      <c r="E192" s="362" t="n"/>
      <c r="F192" s="23" t="n"/>
      <c r="G192" s="23" t="n"/>
      <c r="H192" s="23" t="n"/>
      <c r="I192" s="23" t="n"/>
      <c r="J192" s="23" t="n"/>
      <c r="K192" s="23" t="n"/>
      <c r="L192" s="19" t="n"/>
      <c r="M192" s="19" t="n"/>
      <c r="N192" s="19" t="n"/>
      <c r="O192" s="19" t="n"/>
      <c r="P192" s="19" t="n"/>
      <c r="Q192" s="19" t="n"/>
      <c r="R192" s="19" t="n"/>
      <c r="S192" s="19" t="n"/>
      <c r="T192" s="19" t="n"/>
      <c r="U192" s="19" t="n"/>
      <c r="V192" s="19" t="n"/>
      <c r="W192" s="19" t="n"/>
      <c r="X192" s="19" t="n"/>
      <c r="Y192" s="19" t="n"/>
      <c r="Z192" s="19" t="n"/>
    </row>
    <row r="193" ht="13.5" customHeight="1" s="844">
      <c r="A193" s="19" t="n"/>
      <c r="B193" s="19" t="n"/>
      <c r="C193" s="23" t="n"/>
      <c r="D193" s="23" t="n"/>
      <c r="E193" s="362" t="n"/>
      <c r="F193" s="23" t="n"/>
      <c r="G193" s="23" t="n"/>
      <c r="H193" s="23" t="n"/>
      <c r="I193" s="23" t="n"/>
      <c r="J193" s="23" t="n"/>
      <c r="K193" s="23" t="n"/>
      <c r="L193" s="19" t="n"/>
      <c r="M193" s="19" t="n"/>
      <c r="N193" s="19" t="n"/>
      <c r="O193" s="19" t="n"/>
      <c r="P193" s="19" t="n"/>
      <c r="Q193" s="19" t="n"/>
      <c r="R193" s="19" t="n"/>
      <c r="S193" s="19" t="n"/>
      <c r="T193" s="19" t="n"/>
      <c r="U193" s="19" t="n"/>
      <c r="V193" s="19" t="n"/>
      <c r="W193" s="19" t="n"/>
      <c r="X193" s="19" t="n"/>
      <c r="Y193" s="19" t="n"/>
      <c r="Z193" s="19" t="n"/>
    </row>
    <row r="194" ht="13.5" customHeight="1" s="844">
      <c r="A194" s="19" t="n"/>
      <c r="B194" s="19" t="n"/>
      <c r="C194" s="23" t="n"/>
      <c r="D194" s="23" t="n"/>
      <c r="E194" s="362" t="n"/>
      <c r="F194" s="23" t="n"/>
      <c r="G194" s="23" t="n"/>
      <c r="H194" s="23" t="n"/>
      <c r="I194" s="23" t="n"/>
      <c r="J194" s="23" t="n"/>
      <c r="K194" s="23" t="n"/>
      <c r="L194" s="19" t="n"/>
      <c r="M194" s="19" t="n"/>
      <c r="N194" s="19" t="n"/>
      <c r="O194" s="19" t="n"/>
      <c r="P194" s="19" t="n"/>
      <c r="Q194" s="19" t="n"/>
      <c r="R194" s="19" t="n"/>
      <c r="S194" s="19" t="n"/>
      <c r="T194" s="19" t="n"/>
      <c r="U194" s="19" t="n"/>
      <c r="V194" s="19" t="n"/>
      <c r="W194" s="19" t="n"/>
      <c r="X194" s="19" t="n"/>
      <c r="Y194" s="19" t="n"/>
      <c r="Z194" s="19" t="n"/>
    </row>
    <row r="195" ht="13.5" customHeight="1" s="844">
      <c r="A195" s="19" t="n"/>
      <c r="B195" s="19" t="n"/>
      <c r="C195" s="23" t="n"/>
      <c r="D195" s="23" t="n"/>
      <c r="E195" s="362" t="n"/>
      <c r="F195" s="23" t="n"/>
      <c r="G195" s="23" t="n"/>
      <c r="H195" s="23" t="n"/>
      <c r="I195" s="23" t="n"/>
      <c r="J195" s="23" t="n"/>
      <c r="K195" s="23" t="n"/>
      <c r="L195" s="19" t="n"/>
      <c r="M195" s="19" t="n"/>
      <c r="N195" s="19" t="n"/>
      <c r="O195" s="19" t="n"/>
      <c r="P195" s="19" t="n"/>
      <c r="Q195" s="19" t="n"/>
      <c r="R195" s="19" t="n"/>
      <c r="S195" s="19" t="n"/>
      <c r="T195" s="19" t="n"/>
      <c r="U195" s="19" t="n"/>
      <c r="V195" s="19" t="n"/>
      <c r="W195" s="19" t="n"/>
      <c r="X195" s="19" t="n"/>
      <c r="Y195" s="19" t="n"/>
      <c r="Z195" s="19" t="n"/>
    </row>
    <row r="196" ht="13.5" customHeight="1" s="844">
      <c r="A196" s="19" t="n"/>
      <c r="B196" s="19" t="n"/>
      <c r="C196" s="23" t="n"/>
      <c r="D196" s="23" t="n"/>
      <c r="E196" s="362" t="n"/>
      <c r="F196" s="23" t="n"/>
      <c r="G196" s="23" t="n"/>
      <c r="H196" s="23" t="n"/>
      <c r="I196" s="23" t="n"/>
      <c r="J196" s="23" t="n"/>
      <c r="K196" s="23" t="n"/>
      <c r="L196" s="19" t="n"/>
      <c r="M196" s="19" t="n"/>
      <c r="N196" s="19" t="n"/>
      <c r="O196" s="19" t="n"/>
      <c r="P196" s="19" t="n"/>
      <c r="Q196" s="19" t="n"/>
      <c r="R196" s="19" t="n"/>
      <c r="S196" s="19" t="n"/>
      <c r="T196" s="19" t="n"/>
      <c r="U196" s="19" t="n"/>
      <c r="V196" s="19" t="n"/>
      <c r="W196" s="19" t="n"/>
      <c r="X196" s="19" t="n"/>
      <c r="Y196" s="19" t="n"/>
      <c r="Z196" s="19" t="n"/>
    </row>
    <row r="197" ht="13.5" customHeight="1" s="844">
      <c r="A197" s="19" t="n"/>
      <c r="B197" s="19" t="n"/>
      <c r="C197" s="23" t="n"/>
      <c r="D197" s="23" t="n"/>
      <c r="E197" s="362" t="n"/>
      <c r="F197" s="23" t="n"/>
      <c r="G197" s="23" t="n"/>
      <c r="H197" s="23" t="n"/>
      <c r="I197" s="23" t="n"/>
      <c r="J197" s="23" t="n"/>
      <c r="K197" s="23" t="n"/>
      <c r="L197" s="19" t="n"/>
      <c r="M197" s="19" t="n"/>
      <c r="N197" s="19" t="n"/>
      <c r="O197" s="19" t="n"/>
      <c r="P197" s="19" t="n"/>
      <c r="Q197" s="19" t="n"/>
      <c r="R197" s="19" t="n"/>
      <c r="S197" s="19" t="n"/>
      <c r="T197" s="19" t="n"/>
      <c r="U197" s="19" t="n"/>
      <c r="V197" s="19" t="n"/>
      <c r="W197" s="19" t="n"/>
      <c r="X197" s="19" t="n"/>
      <c r="Y197" s="19" t="n"/>
      <c r="Z197" s="19" t="n"/>
    </row>
    <row r="198" ht="13.5" customHeight="1" s="844">
      <c r="A198" s="19" t="n"/>
      <c r="B198" s="19" t="n"/>
      <c r="C198" s="23" t="n"/>
      <c r="D198" s="23" t="n"/>
      <c r="E198" s="362" t="n"/>
      <c r="F198" s="23" t="n"/>
      <c r="G198" s="23" t="n"/>
      <c r="H198" s="23" t="n"/>
      <c r="I198" s="23" t="n"/>
      <c r="J198" s="23" t="n"/>
      <c r="K198" s="23" t="n"/>
      <c r="L198" s="19" t="n"/>
      <c r="M198" s="19" t="n"/>
      <c r="N198" s="19" t="n"/>
      <c r="O198" s="19" t="n"/>
      <c r="P198" s="19" t="n"/>
      <c r="Q198" s="19" t="n"/>
      <c r="R198" s="19" t="n"/>
      <c r="S198" s="19" t="n"/>
      <c r="T198" s="19" t="n"/>
      <c r="U198" s="19" t="n"/>
      <c r="V198" s="19" t="n"/>
      <c r="W198" s="19" t="n"/>
      <c r="X198" s="19" t="n"/>
      <c r="Y198" s="19" t="n"/>
      <c r="Z198" s="19" t="n"/>
    </row>
    <row r="199" ht="13.5" customHeight="1" s="844">
      <c r="A199" s="19" t="n"/>
      <c r="B199" s="19" t="n"/>
      <c r="C199" s="23" t="n"/>
      <c r="D199" s="23" t="n"/>
      <c r="E199" s="362" t="n"/>
      <c r="F199" s="23" t="n"/>
      <c r="G199" s="23" t="n"/>
      <c r="H199" s="23" t="n"/>
      <c r="I199" s="23" t="n"/>
      <c r="J199" s="23" t="n"/>
      <c r="K199" s="23" t="n"/>
      <c r="L199" s="19" t="n"/>
      <c r="M199" s="19" t="n"/>
      <c r="N199" s="19" t="n"/>
      <c r="O199" s="19" t="n"/>
      <c r="P199" s="19" t="n"/>
      <c r="Q199" s="19" t="n"/>
      <c r="R199" s="19" t="n"/>
      <c r="S199" s="19" t="n"/>
      <c r="T199" s="19" t="n"/>
      <c r="U199" s="19" t="n"/>
      <c r="V199" s="19" t="n"/>
      <c r="W199" s="19" t="n"/>
      <c r="X199" s="19" t="n"/>
      <c r="Y199" s="19" t="n"/>
      <c r="Z199" s="19" t="n"/>
    </row>
    <row r="200" ht="13.5" customHeight="1" s="844">
      <c r="A200" s="19" t="n"/>
      <c r="B200" s="19" t="n"/>
      <c r="C200" s="23" t="n"/>
      <c r="D200" s="23" t="n"/>
      <c r="E200" s="362" t="n"/>
      <c r="F200" s="23" t="n"/>
      <c r="G200" s="23" t="n"/>
      <c r="H200" s="23" t="n"/>
      <c r="I200" s="23" t="n"/>
      <c r="J200" s="23" t="n"/>
      <c r="K200" s="23" t="n"/>
      <c r="L200" s="19" t="n"/>
      <c r="M200" s="19" t="n"/>
      <c r="N200" s="19" t="n"/>
      <c r="O200" s="19" t="n"/>
      <c r="P200" s="19" t="n"/>
      <c r="Q200" s="19" t="n"/>
      <c r="R200" s="19" t="n"/>
      <c r="S200" s="19" t="n"/>
      <c r="T200" s="19" t="n"/>
      <c r="U200" s="19" t="n"/>
      <c r="V200" s="19" t="n"/>
      <c r="W200" s="19" t="n"/>
      <c r="X200" s="19" t="n"/>
      <c r="Y200" s="19" t="n"/>
      <c r="Z200" s="19" t="n"/>
    </row>
    <row r="201" ht="13.5" customHeight="1" s="844">
      <c r="A201" s="19" t="n"/>
      <c r="B201" s="19" t="n"/>
      <c r="C201" s="23" t="n"/>
      <c r="D201" s="23" t="n"/>
      <c r="E201" s="362" t="n"/>
      <c r="F201" s="23" t="n"/>
      <c r="G201" s="23" t="n"/>
      <c r="H201" s="23" t="n"/>
      <c r="I201" s="23" t="n"/>
      <c r="J201" s="23" t="n"/>
      <c r="K201" s="23" t="n"/>
      <c r="L201" s="19" t="n"/>
      <c r="M201" s="19" t="n"/>
      <c r="N201" s="19" t="n"/>
      <c r="O201" s="19" t="n"/>
      <c r="P201" s="19" t="n"/>
      <c r="Q201" s="19" t="n"/>
      <c r="R201" s="19" t="n"/>
      <c r="S201" s="19" t="n"/>
      <c r="T201" s="19" t="n"/>
      <c r="U201" s="19" t="n"/>
      <c r="V201" s="19" t="n"/>
      <c r="W201" s="19" t="n"/>
      <c r="X201" s="19" t="n"/>
      <c r="Y201" s="19" t="n"/>
      <c r="Z201" s="19" t="n"/>
    </row>
    <row r="202" ht="13.5" customHeight="1" s="844">
      <c r="A202" s="19" t="n"/>
      <c r="B202" s="19" t="n"/>
      <c r="C202" s="23" t="n"/>
      <c r="D202" s="23" t="n"/>
      <c r="E202" s="362" t="n"/>
      <c r="F202" s="23" t="n"/>
      <c r="G202" s="23" t="n"/>
      <c r="H202" s="23" t="n"/>
      <c r="I202" s="23" t="n"/>
      <c r="J202" s="23" t="n"/>
      <c r="K202" s="23" t="n"/>
      <c r="L202" s="19" t="n"/>
      <c r="M202" s="19" t="n"/>
      <c r="N202" s="19" t="n"/>
      <c r="O202" s="19" t="n"/>
      <c r="P202" s="19" t="n"/>
      <c r="Q202" s="19" t="n"/>
      <c r="R202" s="19" t="n"/>
      <c r="S202" s="19" t="n"/>
      <c r="T202" s="19" t="n"/>
      <c r="U202" s="19" t="n"/>
      <c r="V202" s="19" t="n"/>
      <c r="W202" s="19" t="n"/>
      <c r="X202" s="19" t="n"/>
      <c r="Y202" s="19" t="n"/>
      <c r="Z202" s="19" t="n"/>
    </row>
    <row r="203" ht="13.5" customHeight="1" s="844">
      <c r="A203" s="19" t="n"/>
      <c r="B203" s="19" t="n"/>
      <c r="C203" s="23" t="n"/>
      <c r="D203" s="23" t="n"/>
      <c r="E203" s="362" t="n"/>
      <c r="F203" s="23" t="n"/>
      <c r="G203" s="23" t="n"/>
      <c r="H203" s="23" t="n"/>
      <c r="I203" s="23" t="n"/>
      <c r="J203" s="23" t="n"/>
      <c r="K203" s="23" t="n"/>
      <c r="L203" s="19" t="n"/>
      <c r="M203" s="19" t="n"/>
      <c r="N203" s="19" t="n"/>
      <c r="O203" s="19" t="n"/>
      <c r="P203" s="19" t="n"/>
      <c r="Q203" s="19" t="n"/>
      <c r="R203" s="19" t="n"/>
      <c r="S203" s="19" t="n"/>
      <c r="T203" s="19" t="n"/>
      <c r="U203" s="19" t="n"/>
      <c r="V203" s="19" t="n"/>
      <c r="W203" s="19" t="n"/>
      <c r="X203" s="19" t="n"/>
      <c r="Y203" s="19" t="n"/>
      <c r="Z203" s="19" t="n"/>
    </row>
    <row r="204" ht="13.5" customHeight="1" s="844">
      <c r="A204" s="19" t="n"/>
      <c r="B204" s="19" t="n"/>
      <c r="C204" s="23" t="n"/>
      <c r="D204" s="23" t="n"/>
      <c r="E204" s="362" t="n"/>
      <c r="F204" s="23" t="n"/>
      <c r="G204" s="23" t="n"/>
      <c r="H204" s="23" t="n"/>
      <c r="I204" s="23" t="n"/>
      <c r="J204" s="23" t="n"/>
      <c r="K204" s="23" t="n"/>
      <c r="L204" s="19" t="n"/>
      <c r="M204" s="19" t="n"/>
      <c r="N204" s="19" t="n"/>
      <c r="O204" s="19" t="n"/>
      <c r="P204" s="19" t="n"/>
      <c r="Q204" s="19" t="n"/>
      <c r="R204" s="19" t="n"/>
      <c r="S204" s="19" t="n"/>
      <c r="T204" s="19" t="n"/>
      <c r="U204" s="19" t="n"/>
      <c r="V204" s="19" t="n"/>
      <c r="W204" s="19" t="n"/>
      <c r="X204" s="19" t="n"/>
      <c r="Y204" s="19" t="n"/>
      <c r="Z204" s="19" t="n"/>
    </row>
    <row r="205" ht="13.5" customHeight="1" s="844">
      <c r="A205" s="19" t="n"/>
      <c r="B205" s="19" t="n"/>
      <c r="C205" s="23" t="n"/>
      <c r="D205" s="23" t="n"/>
      <c r="E205" s="362" t="n"/>
      <c r="F205" s="23" t="n"/>
      <c r="G205" s="23" t="n"/>
      <c r="H205" s="23" t="n"/>
      <c r="I205" s="23" t="n"/>
      <c r="J205" s="23" t="n"/>
      <c r="K205" s="23" t="n"/>
      <c r="L205" s="19" t="n"/>
      <c r="M205" s="19" t="n"/>
      <c r="N205" s="19" t="n"/>
      <c r="O205" s="19" t="n"/>
      <c r="P205" s="19" t="n"/>
      <c r="Q205" s="19" t="n"/>
      <c r="R205" s="19" t="n"/>
      <c r="S205" s="19" t="n"/>
      <c r="T205" s="19" t="n"/>
      <c r="U205" s="19" t="n"/>
      <c r="V205" s="19" t="n"/>
      <c r="W205" s="19" t="n"/>
      <c r="X205" s="19" t="n"/>
      <c r="Y205" s="19" t="n"/>
      <c r="Z205" s="19" t="n"/>
    </row>
    <row r="206" ht="13.5" customHeight="1" s="844">
      <c r="A206" s="19" t="n"/>
      <c r="B206" s="19" t="n"/>
      <c r="C206" s="23" t="n"/>
      <c r="D206" s="23" t="n"/>
      <c r="E206" s="362" t="n"/>
      <c r="F206" s="23" t="n"/>
      <c r="G206" s="23" t="n"/>
      <c r="H206" s="23" t="n"/>
      <c r="I206" s="23" t="n"/>
      <c r="J206" s="23" t="n"/>
      <c r="K206" s="23" t="n"/>
      <c r="L206" s="19" t="n"/>
      <c r="M206" s="19" t="n"/>
      <c r="N206" s="19" t="n"/>
      <c r="O206" s="19" t="n"/>
      <c r="P206" s="19" t="n"/>
      <c r="Q206" s="19" t="n"/>
      <c r="R206" s="19" t="n"/>
      <c r="S206" s="19" t="n"/>
      <c r="T206" s="19" t="n"/>
      <c r="U206" s="19" t="n"/>
      <c r="V206" s="19" t="n"/>
      <c r="W206" s="19" t="n"/>
      <c r="X206" s="19" t="n"/>
      <c r="Y206" s="19" t="n"/>
      <c r="Z206" s="19" t="n"/>
    </row>
    <row r="207" ht="13.5" customHeight="1" s="844">
      <c r="A207" s="19" t="n"/>
      <c r="B207" s="19" t="n"/>
      <c r="C207" s="23" t="n"/>
      <c r="D207" s="23" t="n"/>
      <c r="E207" s="362" t="n"/>
      <c r="F207" s="23" t="n"/>
      <c r="G207" s="23" t="n"/>
      <c r="H207" s="23" t="n"/>
      <c r="I207" s="23" t="n"/>
      <c r="J207" s="23" t="n"/>
      <c r="K207" s="23" t="n"/>
      <c r="L207" s="19" t="n"/>
      <c r="M207" s="19" t="n"/>
      <c r="N207" s="19" t="n"/>
      <c r="O207" s="19" t="n"/>
      <c r="P207" s="19" t="n"/>
      <c r="Q207" s="19" t="n"/>
      <c r="R207" s="19" t="n"/>
      <c r="S207" s="19" t="n"/>
      <c r="T207" s="19" t="n"/>
      <c r="U207" s="19" t="n"/>
      <c r="V207" s="19" t="n"/>
      <c r="W207" s="19" t="n"/>
      <c r="X207" s="19" t="n"/>
      <c r="Y207" s="19" t="n"/>
      <c r="Z207" s="19" t="n"/>
    </row>
    <row r="208" ht="13.5" customHeight="1" s="844">
      <c r="A208" s="19" t="n"/>
      <c r="B208" s="19" t="n"/>
      <c r="C208" s="23" t="n"/>
      <c r="D208" s="23" t="n"/>
      <c r="E208" s="362" t="n"/>
      <c r="F208" s="23" t="n"/>
      <c r="G208" s="23" t="n"/>
      <c r="H208" s="23" t="n"/>
      <c r="I208" s="23" t="n"/>
      <c r="J208" s="23" t="n"/>
      <c r="K208" s="23" t="n"/>
      <c r="L208" s="19" t="n"/>
      <c r="M208" s="19" t="n"/>
      <c r="N208" s="19" t="n"/>
      <c r="O208" s="19" t="n"/>
      <c r="P208" s="19" t="n"/>
      <c r="Q208" s="19" t="n"/>
      <c r="R208" s="19" t="n"/>
      <c r="S208" s="19" t="n"/>
      <c r="T208" s="19" t="n"/>
      <c r="U208" s="19" t="n"/>
      <c r="V208" s="19" t="n"/>
      <c r="W208" s="19" t="n"/>
      <c r="X208" s="19" t="n"/>
      <c r="Y208" s="19" t="n"/>
      <c r="Z208" s="19" t="n"/>
    </row>
    <row r="209" ht="13.5" customHeight="1" s="844">
      <c r="A209" s="19" t="n"/>
      <c r="B209" s="19" t="n"/>
      <c r="C209" s="23" t="n"/>
      <c r="D209" s="23" t="n"/>
      <c r="E209" s="362" t="n"/>
      <c r="F209" s="23" t="n"/>
      <c r="G209" s="23" t="n"/>
      <c r="H209" s="23" t="n"/>
      <c r="I209" s="23" t="n"/>
      <c r="J209" s="23" t="n"/>
      <c r="K209" s="23" t="n"/>
      <c r="L209" s="19" t="n"/>
      <c r="M209" s="19" t="n"/>
      <c r="N209" s="19" t="n"/>
      <c r="O209" s="19" t="n"/>
      <c r="P209" s="19" t="n"/>
      <c r="Q209" s="19" t="n"/>
      <c r="R209" s="19" t="n"/>
      <c r="S209" s="19" t="n"/>
      <c r="T209" s="19" t="n"/>
      <c r="U209" s="19" t="n"/>
      <c r="V209" s="19" t="n"/>
      <c r="W209" s="19" t="n"/>
      <c r="X209" s="19" t="n"/>
      <c r="Y209" s="19" t="n"/>
      <c r="Z209" s="19" t="n"/>
    </row>
    <row r="210" ht="13.5" customHeight="1" s="844">
      <c r="A210" s="19" t="n"/>
      <c r="B210" s="19" t="n"/>
      <c r="C210" s="23" t="n"/>
      <c r="D210" s="23" t="n"/>
      <c r="E210" s="362" t="n"/>
      <c r="F210" s="23" t="n"/>
      <c r="G210" s="23" t="n"/>
      <c r="H210" s="23" t="n"/>
      <c r="I210" s="23" t="n"/>
      <c r="J210" s="23" t="n"/>
      <c r="K210" s="23" t="n"/>
      <c r="L210" s="19" t="n"/>
      <c r="M210" s="19" t="n"/>
      <c r="N210" s="19" t="n"/>
      <c r="O210" s="19" t="n"/>
      <c r="P210" s="19" t="n"/>
      <c r="Q210" s="19" t="n"/>
      <c r="R210" s="19" t="n"/>
      <c r="S210" s="19" t="n"/>
      <c r="T210" s="19" t="n"/>
      <c r="U210" s="19" t="n"/>
      <c r="V210" s="19" t="n"/>
      <c r="W210" s="19" t="n"/>
      <c r="X210" s="19" t="n"/>
      <c r="Y210" s="19" t="n"/>
      <c r="Z210" s="19" t="n"/>
    </row>
    <row r="211" ht="13.5" customHeight="1" s="844">
      <c r="A211" s="19" t="n"/>
      <c r="B211" s="19" t="n"/>
      <c r="C211" s="23" t="n"/>
      <c r="D211" s="23" t="n"/>
      <c r="E211" s="362" t="n"/>
      <c r="F211" s="23" t="n"/>
      <c r="G211" s="23" t="n"/>
      <c r="H211" s="23" t="n"/>
      <c r="I211" s="23" t="n"/>
      <c r="J211" s="23" t="n"/>
      <c r="K211" s="23" t="n"/>
      <c r="L211" s="19" t="n"/>
      <c r="M211" s="19" t="n"/>
      <c r="N211" s="19" t="n"/>
      <c r="O211" s="19" t="n"/>
      <c r="P211" s="19" t="n"/>
      <c r="Q211" s="19" t="n"/>
      <c r="R211" s="19" t="n"/>
      <c r="S211" s="19" t="n"/>
      <c r="T211" s="19" t="n"/>
      <c r="U211" s="19" t="n"/>
      <c r="V211" s="19" t="n"/>
      <c r="W211" s="19" t="n"/>
      <c r="X211" s="19" t="n"/>
      <c r="Y211" s="19" t="n"/>
      <c r="Z211" s="19" t="n"/>
    </row>
    <row r="212" ht="13.5" customHeight="1" s="844">
      <c r="A212" s="19" t="n"/>
      <c r="B212" s="19" t="n"/>
      <c r="C212" s="23" t="n"/>
      <c r="D212" s="23" t="n"/>
      <c r="E212" s="362" t="n"/>
      <c r="F212" s="23" t="n"/>
      <c r="G212" s="23" t="n"/>
      <c r="H212" s="23" t="n"/>
      <c r="I212" s="23" t="n"/>
      <c r="J212" s="23" t="n"/>
      <c r="K212" s="23" t="n"/>
      <c r="L212" s="19" t="n"/>
      <c r="M212" s="19" t="n"/>
      <c r="N212" s="19" t="n"/>
      <c r="O212" s="19" t="n"/>
      <c r="P212" s="19" t="n"/>
      <c r="Q212" s="19" t="n"/>
      <c r="R212" s="19" t="n"/>
      <c r="S212" s="19" t="n"/>
      <c r="T212" s="19" t="n"/>
      <c r="U212" s="19" t="n"/>
      <c r="V212" s="19" t="n"/>
      <c r="W212" s="19" t="n"/>
      <c r="X212" s="19" t="n"/>
      <c r="Y212" s="19" t="n"/>
      <c r="Z212" s="19" t="n"/>
    </row>
    <row r="213" ht="13.5" customHeight="1" s="844">
      <c r="A213" s="19" t="n"/>
      <c r="B213" s="19" t="n"/>
      <c r="C213" s="23" t="n"/>
      <c r="D213" s="23" t="n"/>
      <c r="E213" s="362" t="n"/>
      <c r="F213" s="23" t="n"/>
      <c r="G213" s="23" t="n"/>
      <c r="H213" s="23" t="n"/>
      <c r="I213" s="23" t="n"/>
      <c r="J213" s="23" t="n"/>
      <c r="K213" s="23" t="n"/>
      <c r="L213" s="19" t="n"/>
      <c r="M213" s="19" t="n"/>
      <c r="N213" s="19" t="n"/>
      <c r="O213" s="19" t="n"/>
      <c r="P213" s="19" t="n"/>
      <c r="Q213" s="19" t="n"/>
      <c r="R213" s="19" t="n"/>
      <c r="S213" s="19" t="n"/>
      <c r="T213" s="19" t="n"/>
      <c r="U213" s="19" t="n"/>
      <c r="V213" s="19" t="n"/>
      <c r="W213" s="19" t="n"/>
      <c r="X213" s="19" t="n"/>
      <c r="Y213" s="19" t="n"/>
      <c r="Z213" s="19" t="n"/>
    </row>
    <row r="214" ht="13.5" customHeight="1" s="844">
      <c r="A214" s="19" t="n"/>
      <c r="B214" s="19" t="n"/>
      <c r="C214" s="23" t="n"/>
      <c r="D214" s="23" t="n"/>
      <c r="E214" s="362" t="n"/>
      <c r="F214" s="23" t="n"/>
      <c r="G214" s="23" t="n"/>
      <c r="H214" s="23" t="n"/>
      <c r="I214" s="23" t="n"/>
      <c r="J214" s="23" t="n"/>
      <c r="K214" s="23" t="n"/>
      <c r="L214" s="19" t="n"/>
      <c r="M214" s="19" t="n"/>
      <c r="N214" s="19" t="n"/>
      <c r="O214" s="19" t="n"/>
      <c r="P214" s="19" t="n"/>
      <c r="Q214" s="19" t="n"/>
      <c r="R214" s="19" t="n"/>
      <c r="S214" s="19" t="n"/>
      <c r="T214" s="19" t="n"/>
      <c r="U214" s="19" t="n"/>
      <c r="V214" s="19" t="n"/>
      <c r="W214" s="19" t="n"/>
      <c r="X214" s="19" t="n"/>
      <c r="Y214" s="19" t="n"/>
      <c r="Z214" s="19" t="n"/>
    </row>
    <row r="215" ht="13.5" customHeight="1" s="844">
      <c r="A215" s="19" t="n"/>
      <c r="B215" s="19" t="n"/>
      <c r="C215" s="23" t="n"/>
      <c r="D215" s="23" t="n"/>
      <c r="E215" s="362" t="n"/>
      <c r="F215" s="23" t="n"/>
      <c r="G215" s="23" t="n"/>
      <c r="H215" s="23" t="n"/>
      <c r="I215" s="23" t="n"/>
      <c r="J215" s="23" t="n"/>
      <c r="K215" s="23" t="n"/>
      <c r="L215" s="19" t="n"/>
      <c r="M215" s="19" t="n"/>
      <c r="N215" s="19" t="n"/>
      <c r="O215" s="19" t="n"/>
      <c r="P215" s="19" t="n"/>
      <c r="Q215" s="19" t="n"/>
      <c r="R215" s="19" t="n"/>
      <c r="S215" s="19" t="n"/>
      <c r="T215" s="19" t="n"/>
      <c r="U215" s="19" t="n"/>
      <c r="V215" s="19" t="n"/>
      <c r="W215" s="19" t="n"/>
      <c r="X215" s="19" t="n"/>
      <c r="Y215" s="19" t="n"/>
      <c r="Z215" s="19" t="n"/>
    </row>
    <row r="216" ht="13.5" customHeight="1" s="844">
      <c r="A216" s="19" t="n"/>
      <c r="B216" s="19" t="n"/>
      <c r="C216" s="23" t="n"/>
      <c r="D216" s="23" t="n"/>
      <c r="E216" s="362" t="n"/>
      <c r="F216" s="23" t="n"/>
      <c r="G216" s="23" t="n"/>
      <c r="H216" s="23" t="n"/>
      <c r="I216" s="23" t="n"/>
      <c r="J216" s="23" t="n"/>
      <c r="K216" s="23" t="n"/>
      <c r="L216" s="19" t="n"/>
      <c r="M216" s="19" t="n"/>
      <c r="N216" s="19" t="n"/>
      <c r="O216" s="19" t="n"/>
      <c r="P216" s="19" t="n"/>
      <c r="Q216" s="19" t="n"/>
      <c r="R216" s="19" t="n"/>
      <c r="S216" s="19" t="n"/>
      <c r="T216" s="19" t="n"/>
      <c r="U216" s="19" t="n"/>
      <c r="V216" s="19" t="n"/>
      <c r="W216" s="19" t="n"/>
      <c r="X216" s="19" t="n"/>
      <c r="Y216" s="19" t="n"/>
      <c r="Z216" s="19" t="n"/>
    </row>
    <row r="217" ht="13.5" customHeight="1" s="844">
      <c r="A217" s="19" t="n"/>
      <c r="B217" s="19" t="n"/>
      <c r="C217" s="23" t="n"/>
      <c r="D217" s="23" t="n"/>
      <c r="E217" s="362" t="n"/>
      <c r="F217" s="23" t="n"/>
      <c r="G217" s="23" t="n"/>
      <c r="H217" s="23" t="n"/>
      <c r="I217" s="23" t="n"/>
      <c r="J217" s="23" t="n"/>
      <c r="K217" s="23" t="n"/>
      <c r="L217" s="19" t="n"/>
      <c r="M217" s="19" t="n"/>
      <c r="N217" s="19" t="n"/>
      <c r="O217" s="19" t="n"/>
      <c r="P217" s="19" t="n"/>
      <c r="Q217" s="19" t="n"/>
      <c r="R217" s="19" t="n"/>
      <c r="S217" s="19" t="n"/>
      <c r="T217" s="19" t="n"/>
      <c r="U217" s="19" t="n"/>
      <c r="V217" s="19" t="n"/>
      <c r="W217" s="19" t="n"/>
      <c r="X217" s="19" t="n"/>
      <c r="Y217" s="19" t="n"/>
      <c r="Z217" s="19" t="n"/>
    </row>
    <row r="218" ht="13.5" customHeight="1" s="844">
      <c r="A218" s="19" t="n"/>
      <c r="B218" s="19" t="n"/>
      <c r="C218" s="23" t="n"/>
      <c r="D218" s="23" t="n"/>
      <c r="E218" s="362" t="n"/>
      <c r="F218" s="23" t="n"/>
      <c r="G218" s="23" t="n"/>
      <c r="H218" s="23" t="n"/>
      <c r="I218" s="23" t="n"/>
      <c r="J218" s="23" t="n"/>
      <c r="K218" s="23" t="n"/>
      <c r="L218" s="19" t="n"/>
      <c r="M218" s="19" t="n"/>
      <c r="N218" s="19" t="n"/>
      <c r="O218" s="19" t="n"/>
      <c r="P218" s="19" t="n"/>
      <c r="Q218" s="19" t="n"/>
      <c r="R218" s="19" t="n"/>
      <c r="S218" s="19" t="n"/>
      <c r="T218" s="19" t="n"/>
      <c r="U218" s="19" t="n"/>
      <c r="V218" s="19" t="n"/>
      <c r="W218" s="19" t="n"/>
      <c r="X218" s="19" t="n"/>
      <c r="Y218" s="19" t="n"/>
      <c r="Z218" s="19" t="n"/>
    </row>
    <row r="219" ht="13.5" customHeight="1" s="844">
      <c r="A219" s="19" t="n"/>
      <c r="B219" s="19" t="n"/>
      <c r="C219" s="23" t="n"/>
      <c r="D219" s="23" t="n"/>
      <c r="E219" s="362" t="n"/>
      <c r="F219" s="23" t="n"/>
      <c r="G219" s="23" t="n"/>
      <c r="H219" s="23" t="n"/>
      <c r="I219" s="23" t="n"/>
      <c r="J219" s="23" t="n"/>
      <c r="K219" s="23" t="n"/>
      <c r="L219" s="19" t="n"/>
      <c r="M219" s="19" t="n"/>
      <c r="N219" s="19" t="n"/>
      <c r="O219" s="19" t="n"/>
      <c r="P219" s="19" t="n"/>
      <c r="Q219" s="19" t="n"/>
      <c r="R219" s="19" t="n"/>
      <c r="S219" s="19" t="n"/>
      <c r="T219" s="19" t="n"/>
      <c r="U219" s="19" t="n"/>
      <c r="V219" s="19" t="n"/>
      <c r="W219" s="19" t="n"/>
      <c r="X219" s="19" t="n"/>
      <c r="Y219" s="19" t="n"/>
      <c r="Z219" s="19" t="n"/>
    </row>
    <row r="220" ht="13.5" customHeight="1" s="844">
      <c r="A220" s="19" t="n"/>
      <c r="B220" s="19" t="n"/>
      <c r="C220" s="23" t="n"/>
      <c r="D220" s="23" t="n"/>
      <c r="E220" s="362" t="n"/>
      <c r="F220" s="23" t="n"/>
      <c r="G220" s="23" t="n"/>
      <c r="H220" s="23" t="n"/>
      <c r="I220" s="23" t="n"/>
      <c r="J220" s="23" t="n"/>
      <c r="K220" s="23" t="n"/>
      <c r="L220" s="19" t="n"/>
      <c r="M220" s="19" t="n"/>
      <c r="N220" s="19" t="n"/>
      <c r="O220" s="19" t="n"/>
      <c r="P220" s="19" t="n"/>
      <c r="Q220" s="19" t="n"/>
      <c r="R220" s="19" t="n"/>
      <c r="S220" s="19" t="n"/>
      <c r="T220" s="19" t="n"/>
      <c r="U220" s="19" t="n"/>
      <c r="V220" s="19" t="n"/>
      <c r="W220" s="19" t="n"/>
      <c r="X220" s="19" t="n"/>
      <c r="Y220" s="19" t="n"/>
      <c r="Z220" s="19" t="n"/>
    </row>
    <row r="221" ht="13.5" customHeight="1" s="844">
      <c r="A221" s="19" t="n"/>
      <c r="B221" s="19" t="n"/>
      <c r="C221" s="23" t="n"/>
      <c r="D221" s="23" t="n"/>
      <c r="E221" s="362" t="n"/>
      <c r="F221" s="23" t="n"/>
      <c r="G221" s="23" t="n"/>
      <c r="H221" s="23" t="n"/>
      <c r="I221" s="23" t="n"/>
      <c r="J221" s="23" t="n"/>
      <c r="K221" s="23" t="n"/>
      <c r="L221" s="19" t="n"/>
      <c r="M221" s="19" t="n"/>
      <c r="N221" s="19" t="n"/>
      <c r="O221" s="19" t="n"/>
      <c r="P221" s="19" t="n"/>
      <c r="Q221" s="19" t="n"/>
      <c r="R221" s="19" t="n"/>
      <c r="S221" s="19" t="n"/>
      <c r="T221" s="19" t="n"/>
      <c r="U221" s="19" t="n"/>
      <c r="V221" s="19" t="n"/>
      <c r="W221" s="19" t="n"/>
      <c r="X221" s="19" t="n"/>
      <c r="Y221" s="19" t="n"/>
      <c r="Z221" s="19" t="n"/>
    </row>
    <row r="222" ht="13.5" customHeight="1" s="844">
      <c r="A222" s="19" t="n"/>
      <c r="B222" s="19" t="n"/>
      <c r="C222" s="23" t="n"/>
      <c r="D222" s="23" t="n"/>
      <c r="E222" s="362" t="n"/>
      <c r="F222" s="23" t="n"/>
      <c r="G222" s="23" t="n"/>
      <c r="H222" s="23" t="n"/>
      <c r="I222" s="23" t="n"/>
      <c r="J222" s="23" t="n"/>
      <c r="K222" s="23" t="n"/>
      <c r="L222" s="19" t="n"/>
      <c r="M222" s="19" t="n"/>
      <c r="N222" s="19" t="n"/>
      <c r="O222" s="19" t="n"/>
      <c r="P222" s="19" t="n"/>
      <c r="Q222" s="19" t="n"/>
      <c r="R222" s="19" t="n"/>
      <c r="S222" s="19" t="n"/>
      <c r="T222" s="19" t="n"/>
      <c r="U222" s="19" t="n"/>
      <c r="V222" s="19" t="n"/>
      <c r="W222" s="19" t="n"/>
      <c r="X222" s="19" t="n"/>
      <c r="Y222" s="19" t="n"/>
      <c r="Z222" s="19" t="n"/>
    </row>
    <row r="223" ht="13.5" customHeight="1" s="844">
      <c r="A223" s="19" t="n"/>
      <c r="B223" s="19" t="n"/>
      <c r="C223" s="23" t="n"/>
      <c r="D223" s="23" t="n"/>
      <c r="E223" s="362" t="n"/>
      <c r="F223" s="23" t="n"/>
      <c r="G223" s="23" t="n"/>
      <c r="H223" s="23" t="n"/>
      <c r="I223" s="23" t="n"/>
      <c r="J223" s="23" t="n"/>
      <c r="K223" s="23" t="n"/>
      <c r="L223" s="19" t="n"/>
      <c r="M223" s="19" t="n"/>
      <c r="N223" s="19" t="n"/>
      <c r="O223" s="19" t="n"/>
      <c r="P223" s="19" t="n"/>
      <c r="Q223" s="19" t="n"/>
      <c r="R223" s="19" t="n"/>
      <c r="S223" s="19" t="n"/>
      <c r="T223" s="19" t="n"/>
      <c r="U223" s="19" t="n"/>
      <c r="V223" s="19" t="n"/>
      <c r="W223" s="19" t="n"/>
      <c r="X223" s="19" t="n"/>
      <c r="Y223" s="19" t="n"/>
      <c r="Z223" s="19" t="n"/>
    </row>
    <row r="224" ht="13.5" customHeight="1" s="844">
      <c r="A224" s="19" t="n"/>
      <c r="B224" s="19" t="n"/>
      <c r="C224" s="23" t="n"/>
      <c r="D224" s="23" t="n"/>
      <c r="E224" s="362" t="n"/>
      <c r="F224" s="23" t="n"/>
      <c r="G224" s="23" t="n"/>
      <c r="H224" s="23" t="n"/>
      <c r="I224" s="23" t="n"/>
      <c r="J224" s="23" t="n"/>
      <c r="K224" s="23" t="n"/>
      <c r="L224" s="19" t="n"/>
      <c r="M224" s="19" t="n"/>
      <c r="N224" s="19" t="n"/>
      <c r="O224" s="19" t="n"/>
      <c r="P224" s="19" t="n"/>
      <c r="Q224" s="19" t="n"/>
      <c r="R224" s="19" t="n"/>
      <c r="S224" s="19" t="n"/>
      <c r="T224" s="19" t="n"/>
      <c r="U224" s="19" t="n"/>
      <c r="V224" s="19" t="n"/>
      <c r="W224" s="19" t="n"/>
      <c r="X224" s="19" t="n"/>
      <c r="Y224" s="19" t="n"/>
      <c r="Z224" s="19" t="n"/>
    </row>
    <row r="225" ht="13.5" customHeight="1" s="844">
      <c r="A225" s="19" t="n"/>
      <c r="B225" s="19" t="n"/>
      <c r="C225" s="23" t="n"/>
      <c r="D225" s="23" t="n"/>
      <c r="E225" s="362" t="n"/>
      <c r="F225" s="23" t="n"/>
      <c r="G225" s="23" t="n"/>
      <c r="H225" s="23" t="n"/>
      <c r="I225" s="23" t="n"/>
      <c r="J225" s="23" t="n"/>
      <c r="K225" s="23" t="n"/>
      <c r="L225" s="19" t="n"/>
      <c r="M225" s="19" t="n"/>
      <c r="N225" s="19" t="n"/>
      <c r="O225" s="19" t="n"/>
      <c r="P225" s="19" t="n"/>
      <c r="Q225" s="19" t="n"/>
      <c r="R225" s="19" t="n"/>
      <c r="S225" s="19" t="n"/>
      <c r="T225" s="19" t="n"/>
      <c r="U225" s="19" t="n"/>
      <c r="V225" s="19" t="n"/>
      <c r="W225" s="19" t="n"/>
      <c r="X225" s="19" t="n"/>
      <c r="Y225" s="19" t="n"/>
      <c r="Z225" s="19" t="n"/>
    </row>
    <row r="226" ht="13.5" customHeight="1" s="844">
      <c r="A226" s="19" t="n"/>
      <c r="B226" s="19" t="n"/>
      <c r="C226" s="23" t="n"/>
      <c r="D226" s="23" t="n"/>
      <c r="E226" s="362" t="n"/>
      <c r="F226" s="23" t="n"/>
      <c r="G226" s="23" t="n"/>
      <c r="H226" s="23" t="n"/>
      <c r="I226" s="23" t="n"/>
      <c r="J226" s="23" t="n"/>
      <c r="K226" s="23" t="n"/>
      <c r="L226" s="19" t="n"/>
      <c r="M226" s="19" t="n"/>
      <c r="N226" s="19" t="n"/>
      <c r="O226" s="19" t="n"/>
      <c r="P226" s="19" t="n"/>
      <c r="Q226" s="19" t="n"/>
      <c r="R226" s="19" t="n"/>
      <c r="S226" s="19" t="n"/>
      <c r="T226" s="19" t="n"/>
      <c r="U226" s="19" t="n"/>
      <c r="V226" s="19" t="n"/>
      <c r="W226" s="19" t="n"/>
      <c r="X226" s="19" t="n"/>
      <c r="Y226" s="19" t="n"/>
      <c r="Z226" s="19" t="n"/>
    </row>
    <row r="227" ht="13.5" customHeight="1" s="844">
      <c r="A227" s="19" t="n"/>
      <c r="B227" s="19" t="n"/>
      <c r="C227" s="23" t="n"/>
      <c r="D227" s="23" t="n"/>
      <c r="E227" s="362" t="n"/>
      <c r="F227" s="23" t="n"/>
      <c r="G227" s="23" t="n"/>
      <c r="H227" s="23" t="n"/>
      <c r="I227" s="23" t="n"/>
      <c r="J227" s="23" t="n"/>
      <c r="K227" s="23" t="n"/>
      <c r="L227" s="19" t="n"/>
      <c r="M227" s="19" t="n"/>
      <c r="N227" s="19" t="n"/>
      <c r="O227" s="19" t="n"/>
      <c r="P227" s="19" t="n"/>
      <c r="Q227" s="19" t="n"/>
      <c r="R227" s="19" t="n"/>
      <c r="S227" s="19" t="n"/>
      <c r="T227" s="19" t="n"/>
      <c r="U227" s="19" t="n"/>
      <c r="V227" s="19" t="n"/>
      <c r="W227" s="19" t="n"/>
      <c r="X227" s="19" t="n"/>
      <c r="Y227" s="19" t="n"/>
      <c r="Z227" s="19" t="n"/>
    </row>
    <row r="228" ht="13.5" customHeight="1" s="844">
      <c r="A228" s="19" t="n"/>
      <c r="B228" s="19" t="n"/>
      <c r="C228" s="23" t="n"/>
      <c r="D228" s="23" t="n"/>
      <c r="E228" s="362" t="n"/>
      <c r="F228" s="23" t="n"/>
      <c r="G228" s="23" t="n"/>
      <c r="H228" s="23" t="n"/>
      <c r="I228" s="23" t="n"/>
      <c r="J228" s="23" t="n"/>
      <c r="K228" s="23" t="n"/>
      <c r="L228" s="19" t="n"/>
      <c r="M228" s="19" t="n"/>
      <c r="N228" s="19" t="n"/>
      <c r="O228" s="19" t="n"/>
      <c r="P228" s="19" t="n"/>
      <c r="Q228" s="19" t="n"/>
      <c r="R228" s="19" t="n"/>
      <c r="S228" s="19" t="n"/>
      <c r="T228" s="19" t="n"/>
      <c r="U228" s="19" t="n"/>
      <c r="V228" s="19" t="n"/>
      <c r="W228" s="19" t="n"/>
      <c r="X228" s="19" t="n"/>
      <c r="Y228" s="19" t="n"/>
      <c r="Z228" s="19" t="n"/>
    </row>
    <row r="229" ht="13.5" customHeight="1" s="844">
      <c r="A229" s="19" t="n"/>
      <c r="B229" s="19" t="n"/>
      <c r="C229" s="23" t="n"/>
      <c r="D229" s="23" t="n"/>
      <c r="E229" s="362" t="n"/>
      <c r="F229" s="23" t="n"/>
      <c r="G229" s="23" t="n"/>
      <c r="H229" s="23" t="n"/>
      <c r="I229" s="23" t="n"/>
      <c r="J229" s="23" t="n"/>
      <c r="K229" s="23" t="n"/>
      <c r="L229" s="19" t="n"/>
      <c r="M229" s="19" t="n"/>
      <c r="N229" s="19" t="n"/>
      <c r="O229" s="19" t="n"/>
      <c r="P229" s="19" t="n"/>
      <c r="Q229" s="19" t="n"/>
      <c r="R229" s="19" t="n"/>
      <c r="S229" s="19" t="n"/>
      <c r="T229" s="19" t="n"/>
      <c r="U229" s="19" t="n"/>
      <c r="V229" s="19" t="n"/>
      <c r="W229" s="19" t="n"/>
      <c r="X229" s="19" t="n"/>
      <c r="Y229" s="19" t="n"/>
      <c r="Z229" s="19" t="n"/>
    </row>
    <row r="230" ht="13.5" customHeight="1" s="844">
      <c r="A230" s="19" t="n"/>
      <c r="B230" s="19" t="n"/>
      <c r="C230" s="23" t="n"/>
      <c r="D230" s="23" t="n"/>
      <c r="E230" s="362" t="n"/>
      <c r="F230" s="23" t="n"/>
      <c r="G230" s="23" t="n"/>
      <c r="H230" s="23" t="n"/>
      <c r="I230" s="23" t="n"/>
      <c r="J230" s="23" t="n"/>
      <c r="K230" s="23" t="n"/>
      <c r="L230" s="19" t="n"/>
      <c r="M230" s="19" t="n"/>
      <c r="N230" s="19" t="n"/>
      <c r="O230" s="19" t="n"/>
      <c r="P230" s="19" t="n"/>
      <c r="Q230" s="19" t="n"/>
      <c r="R230" s="19" t="n"/>
      <c r="S230" s="19" t="n"/>
      <c r="T230" s="19" t="n"/>
      <c r="U230" s="19" t="n"/>
      <c r="V230" s="19" t="n"/>
      <c r="W230" s="19" t="n"/>
      <c r="X230" s="19" t="n"/>
      <c r="Y230" s="19" t="n"/>
      <c r="Z230" s="19" t="n"/>
    </row>
    <row r="231" ht="13.5" customHeight="1" s="844">
      <c r="A231" s="19" t="n"/>
      <c r="B231" s="19" t="n"/>
      <c r="C231" s="23" t="n"/>
      <c r="D231" s="23" t="n"/>
      <c r="E231" s="362" t="n"/>
      <c r="F231" s="23" t="n"/>
      <c r="G231" s="23" t="n"/>
      <c r="H231" s="23" t="n"/>
      <c r="I231" s="23" t="n"/>
      <c r="J231" s="23" t="n"/>
      <c r="K231" s="23" t="n"/>
      <c r="L231" s="19" t="n"/>
      <c r="M231" s="19" t="n"/>
      <c r="N231" s="19" t="n"/>
      <c r="O231" s="19" t="n"/>
      <c r="P231" s="19" t="n"/>
      <c r="Q231" s="19" t="n"/>
      <c r="R231" s="19" t="n"/>
      <c r="S231" s="19" t="n"/>
      <c r="T231" s="19" t="n"/>
      <c r="U231" s="19" t="n"/>
      <c r="V231" s="19" t="n"/>
      <c r="W231" s="19" t="n"/>
      <c r="X231" s="19" t="n"/>
      <c r="Y231" s="19" t="n"/>
      <c r="Z231" s="19" t="n"/>
    </row>
    <row r="232" ht="13.5" customHeight="1" s="844">
      <c r="A232" s="19" t="n"/>
      <c r="B232" s="19" t="n"/>
      <c r="C232" s="23" t="n"/>
      <c r="D232" s="23" t="n"/>
      <c r="E232" s="362" t="n"/>
      <c r="F232" s="23" t="n"/>
      <c r="G232" s="23" t="n"/>
      <c r="H232" s="23" t="n"/>
      <c r="I232" s="23" t="n"/>
      <c r="J232" s="23" t="n"/>
      <c r="K232" s="23" t="n"/>
      <c r="L232" s="19" t="n"/>
      <c r="M232" s="19" t="n"/>
      <c r="N232" s="19" t="n"/>
      <c r="O232" s="19" t="n"/>
      <c r="P232" s="19" t="n"/>
      <c r="Q232" s="19" t="n"/>
      <c r="R232" s="19" t="n"/>
      <c r="S232" s="19" t="n"/>
      <c r="T232" s="19" t="n"/>
      <c r="U232" s="19" t="n"/>
      <c r="V232" s="19" t="n"/>
      <c r="W232" s="19" t="n"/>
      <c r="X232" s="19" t="n"/>
      <c r="Y232" s="19" t="n"/>
      <c r="Z232" s="19" t="n"/>
    </row>
    <row r="233" ht="13.5" customHeight="1" s="844">
      <c r="A233" s="19" t="n"/>
      <c r="B233" s="19" t="n"/>
      <c r="C233" s="23" t="n"/>
      <c r="D233" s="23" t="n"/>
      <c r="E233" s="362" t="n"/>
      <c r="F233" s="23" t="n"/>
      <c r="G233" s="23" t="n"/>
      <c r="H233" s="23" t="n"/>
      <c r="I233" s="23" t="n"/>
      <c r="J233" s="23" t="n"/>
      <c r="K233" s="23" t="n"/>
      <c r="L233" s="19" t="n"/>
      <c r="M233" s="19" t="n"/>
      <c r="N233" s="19" t="n"/>
      <c r="O233" s="19" t="n"/>
      <c r="P233" s="19" t="n"/>
      <c r="Q233" s="19" t="n"/>
      <c r="R233" s="19" t="n"/>
      <c r="S233" s="19" t="n"/>
      <c r="T233" s="19" t="n"/>
      <c r="U233" s="19" t="n"/>
      <c r="V233" s="19" t="n"/>
      <c r="W233" s="19" t="n"/>
      <c r="X233" s="19" t="n"/>
      <c r="Y233" s="19" t="n"/>
      <c r="Z233" s="19" t="n"/>
    </row>
    <row r="234" ht="13.5" customHeight="1" s="844">
      <c r="A234" s="19" t="n"/>
      <c r="B234" s="19" t="n"/>
      <c r="C234" s="23" t="n"/>
      <c r="D234" s="23" t="n"/>
      <c r="E234" s="362" t="n"/>
      <c r="F234" s="23" t="n"/>
      <c r="G234" s="23" t="n"/>
      <c r="H234" s="23" t="n"/>
      <c r="I234" s="23" t="n"/>
      <c r="J234" s="23" t="n"/>
      <c r="K234" s="23" t="n"/>
      <c r="L234" s="19" t="n"/>
      <c r="M234" s="19" t="n"/>
      <c r="N234" s="19" t="n"/>
      <c r="O234" s="19" t="n"/>
      <c r="P234" s="19" t="n"/>
      <c r="Q234" s="19" t="n"/>
      <c r="R234" s="19" t="n"/>
      <c r="S234" s="19" t="n"/>
      <c r="T234" s="19" t="n"/>
      <c r="U234" s="19" t="n"/>
      <c r="V234" s="19" t="n"/>
      <c r="W234" s="19" t="n"/>
      <c r="X234" s="19" t="n"/>
      <c r="Y234" s="19" t="n"/>
      <c r="Z234" s="19" t="n"/>
    </row>
    <row r="235" ht="13.5" customHeight="1" s="844">
      <c r="A235" s="19" t="n"/>
      <c r="B235" s="19" t="n"/>
      <c r="C235" s="23" t="n"/>
      <c r="D235" s="23" t="n"/>
      <c r="E235" s="362" t="n"/>
      <c r="F235" s="23" t="n"/>
      <c r="G235" s="23" t="n"/>
      <c r="H235" s="23" t="n"/>
      <c r="I235" s="23" t="n"/>
      <c r="J235" s="23" t="n"/>
      <c r="K235" s="23" t="n"/>
      <c r="L235" s="19" t="n"/>
      <c r="M235" s="19" t="n"/>
      <c r="N235" s="19" t="n"/>
      <c r="O235" s="19" t="n"/>
      <c r="P235" s="19" t="n"/>
      <c r="Q235" s="19" t="n"/>
      <c r="R235" s="19" t="n"/>
      <c r="S235" s="19" t="n"/>
      <c r="T235" s="19" t="n"/>
      <c r="U235" s="19" t="n"/>
      <c r="V235" s="19" t="n"/>
      <c r="W235" s="19" t="n"/>
      <c r="X235" s="19" t="n"/>
      <c r="Y235" s="19" t="n"/>
      <c r="Z235" s="19" t="n"/>
    </row>
    <row r="236" ht="13.5" customHeight="1" s="844">
      <c r="A236" s="19" t="n"/>
      <c r="B236" s="19" t="n"/>
      <c r="C236" s="23" t="n"/>
      <c r="D236" s="23" t="n"/>
      <c r="E236" s="362" t="n"/>
      <c r="F236" s="23" t="n"/>
      <c r="G236" s="23" t="n"/>
      <c r="H236" s="23" t="n"/>
      <c r="I236" s="23" t="n"/>
      <c r="J236" s="23" t="n"/>
      <c r="K236" s="23" t="n"/>
      <c r="L236" s="19" t="n"/>
      <c r="M236" s="19" t="n"/>
      <c r="N236" s="19" t="n"/>
      <c r="O236" s="19" t="n"/>
      <c r="P236" s="19" t="n"/>
      <c r="Q236" s="19" t="n"/>
      <c r="R236" s="19" t="n"/>
      <c r="S236" s="19" t="n"/>
      <c r="T236" s="19" t="n"/>
      <c r="U236" s="19" t="n"/>
      <c r="V236" s="19" t="n"/>
      <c r="W236" s="19" t="n"/>
      <c r="X236" s="19" t="n"/>
      <c r="Y236" s="19" t="n"/>
      <c r="Z236" s="19" t="n"/>
    </row>
    <row r="237" ht="13.5" customHeight="1" s="844">
      <c r="A237" s="19" t="n"/>
      <c r="B237" s="19" t="n"/>
      <c r="C237" s="23" t="n"/>
      <c r="D237" s="23" t="n"/>
      <c r="E237" s="362" t="n"/>
      <c r="F237" s="23" t="n"/>
      <c r="G237" s="23" t="n"/>
      <c r="H237" s="23" t="n"/>
      <c r="I237" s="23" t="n"/>
      <c r="J237" s="23" t="n"/>
      <c r="K237" s="23" t="n"/>
      <c r="L237" s="19" t="n"/>
      <c r="M237" s="19" t="n"/>
      <c r="N237" s="19" t="n"/>
      <c r="O237" s="19" t="n"/>
      <c r="P237" s="19" t="n"/>
      <c r="Q237" s="19" t="n"/>
      <c r="R237" s="19" t="n"/>
      <c r="S237" s="19" t="n"/>
      <c r="T237" s="19" t="n"/>
      <c r="U237" s="19" t="n"/>
      <c r="V237" s="19" t="n"/>
      <c r="W237" s="19" t="n"/>
      <c r="X237" s="19" t="n"/>
      <c r="Y237" s="19" t="n"/>
      <c r="Z237" s="19" t="n"/>
    </row>
    <row r="238" ht="13.5" customHeight="1" s="844">
      <c r="A238" s="19" t="n"/>
      <c r="B238" s="19" t="n"/>
      <c r="C238" s="23" t="n"/>
      <c r="D238" s="23" t="n"/>
      <c r="E238" s="362" t="n"/>
      <c r="F238" s="23" t="n"/>
      <c r="G238" s="23" t="n"/>
      <c r="H238" s="23" t="n"/>
      <c r="I238" s="23" t="n"/>
      <c r="J238" s="23" t="n"/>
      <c r="K238" s="23" t="n"/>
      <c r="L238" s="19" t="n"/>
      <c r="M238" s="19" t="n"/>
      <c r="N238" s="19" t="n"/>
      <c r="O238" s="19" t="n"/>
      <c r="P238" s="19" t="n"/>
      <c r="Q238" s="19" t="n"/>
      <c r="R238" s="19" t="n"/>
      <c r="S238" s="19" t="n"/>
      <c r="T238" s="19" t="n"/>
      <c r="U238" s="19" t="n"/>
      <c r="V238" s="19" t="n"/>
      <c r="W238" s="19" t="n"/>
      <c r="X238" s="19" t="n"/>
      <c r="Y238" s="19" t="n"/>
      <c r="Z238" s="19" t="n"/>
    </row>
    <row r="239" ht="13.5" customHeight="1" s="844">
      <c r="A239" s="19" t="n"/>
      <c r="B239" s="19" t="n"/>
      <c r="C239" s="23" t="n"/>
      <c r="D239" s="23" t="n"/>
      <c r="E239" s="362" t="n"/>
      <c r="F239" s="23" t="n"/>
      <c r="G239" s="23" t="n"/>
      <c r="H239" s="23" t="n"/>
      <c r="I239" s="23" t="n"/>
      <c r="J239" s="23" t="n"/>
      <c r="K239" s="23" t="n"/>
      <c r="L239" s="19" t="n"/>
      <c r="M239" s="19" t="n"/>
      <c r="N239" s="19" t="n"/>
      <c r="O239" s="19" t="n"/>
      <c r="P239" s="19" t="n"/>
      <c r="Q239" s="19" t="n"/>
      <c r="R239" s="19" t="n"/>
      <c r="S239" s="19" t="n"/>
      <c r="T239" s="19" t="n"/>
      <c r="U239" s="19" t="n"/>
      <c r="V239" s="19" t="n"/>
      <c r="W239" s="19" t="n"/>
      <c r="X239" s="19" t="n"/>
      <c r="Y239" s="19" t="n"/>
      <c r="Z239" s="19" t="n"/>
    </row>
    <row r="240" ht="13.5" customHeight="1" s="844">
      <c r="A240" s="19" t="n"/>
      <c r="B240" s="19" t="n"/>
      <c r="C240" s="23" t="n"/>
      <c r="D240" s="23" t="n"/>
      <c r="E240" s="362" t="n"/>
      <c r="F240" s="23" t="n"/>
      <c r="G240" s="23" t="n"/>
      <c r="H240" s="23" t="n"/>
      <c r="I240" s="23" t="n"/>
      <c r="J240" s="23" t="n"/>
      <c r="K240" s="23" t="n"/>
      <c r="L240" s="19" t="n"/>
      <c r="M240" s="19" t="n"/>
      <c r="N240" s="19" t="n"/>
      <c r="O240" s="19" t="n"/>
      <c r="P240" s="19" t="n"/>
      <c r="Q240" s="19" t="n"/>
      <c r="R240" s="19" t="n"/>
      <c r="S240" s="19" t="n"/>
      <c r="T240" s="19" t="n"/>
      <c r="U240" s="19" t="n"/>
      <c r="V240" s="19" t="n"/>
      <c r="W240" s="19" t="n"/>
      <c r="X240" s="19" t="n"/>
      <c r="Y240" s="19" t="n"/>
      <c r="Z240" s="19" t="n"/>
    </row>
    <row r="241" ht="13.5" customHeight="1" s="844">
      <c r="A241" s="19" t="n"/>
      <c r="B241" s="19" t="n"/>
      <c r="C241" s="23" t="n"/>
      <c r="D241" s="23" t="n"/>
      <c r="E241" s="362" t="n"/>
      <c r="F241" s="23" t="n"/>
      <c r="G241" s="23" t="n"/>
      <c r="H241" s="23" t="n"/>
      <c r="I241" s="23" t="n"/>
      <c r="J241" s="23" t="n"/>
      <c r="K241" s="23" t="n"/>
      <c r="L241" s="19" t="n"/>
      <c r="M241" s="19" t="n"/>
      <c r="N241" s="19" t="n"/>
      <c r="O241" s="19" t="n"/>
      <c r="P241" s="19" t="n"/>
      <c r="Q241" s="19" t="n"/>
      <c r="R241" s="19" t="n"/>
      <c r="S241" s="19" t="n"/>
      <c r="T241" s="19" t="n"/>
      <c r="U241" s="19" t="n"/>
      <c r="V241" s="19" t="n"/>
      <c r="W241" s="19" t="n"/>
      <c r="X241" s="19" t="n"/>
      <c r="Y241" s="19" t="n"/>
      <c r="Z241" s="19" t="n"/>
    </row>
    <row r="242" ht="13.5" customHeight="1" s="844">
      <c r="A242" s="19" t="n"/>
      <c r="B242" s="19" t="n"/>
      <c r="C242" s="23" t="n"/>
      <c r="D242" s="23" t="n"/>
      <c r="E242" s="362" t="n"/>
      <c r="F242" s="23" t="n"/>
      <c r="G242" s="23" t="n"/>
      <c r="H242" s="23" t="n"/>
      <c r="I242" s="23" t="n"/>
      <c r="J242" s="23" t="n"/>
      <c r="K242" s="23" t="n"/>
      <c r="L242" s="19" t="n"/>
      <c r="M242" s="19" t="n"/>
      <c r="N242" s="19" t="n"/>
      <c r="O242" s="19" t="n"/>
      <c r="P242" s="19" t="n"/>
      <c r="Q242" s="19" t="n"/>
      <c r="R242" s="19" t="n"/>
      <c r="S242" s="19" t="n"/>
      <c r="T242" s="19" t="n"/>
      <c r="U242" s="19" t="n"/>
      <c r="V242" s="19" t="n"/>
      <c r="W242" s="19" t="n"/>
      <c r="X242" s="19" t="n"/>
      <c r="Y242" s="19" t="n"/>
      <c r="Z242" s="19" t="n"/>
    </row>
    <row r="243" ht="13.5" customHeight="1" s="844">
      <c r="A243" s="19" t="n"/>
      <c r="B243" s="19" t="n"/>
      <c r="C243" s="23" t="n"/>
      <c r="D243" s="23" t="n"/>
      <c r="E243" s="362" t="n"/>
      <c r="F243" s="23" t="n"/>
      <c r="G243" s="23" t="n"/>
      <c r="H243" s="23" t="n"/>
      <c r="I243" s="23" t="n"/>
      <c r="J243" s="23" t="n"/>
      <c r="K243" s="23" t="n"/>
      <c r="L243" s="19" t="n"/>
      <c r="M243" s="19" t="n"/>
      <c r="N243" s="19" t="n"/>
      <c r="O243" s="19" t="n"/>
      <c r="P243" s="19" t="n"/>
      <c r="Q243" s="19" t="n"/>
      <c r="R243" s="19" t="n"/>
      <c r="S243" s="19" t="n"/>
      <c r="T243" s="19" t="n"/>
      <c r="U243" s="19" t="n"/>
      <c r="V243" s="19" t="n"/>
      <c r="W243" s="19" t="n"/>
      <c r="X243" s="19" t="n"/>
      <c r="Y243" s="19" t="n"/>
      <c r="Z243" s="19" t="n"/>
    </row>
    <row r="244" ht="13.5" customHeight="1" s="844">
      <c r="A244" s="19" t="n"/>
      <c r="B244" s="19" t="n"/>
      <c r="C244" s="23" t="n"/>
      <c r="D244" s="23" t="n"/>
      <c r="E244" s="362" t="n"/>
      <c r="F244" s="23" t="n"/>
      <c r="G244" s="23" t="n"/>
      <c r="H244" s="23" t="n"/>
      <c r="I244" s="23" t="n"/>
      <c r="J244" s="23" t="n"/>
      <c r="K244" s="23" t="n"/>
      <c r="L244" s="19" t="n"/>
      <c r="M244" s="19" t="n"/>
      <c r="N244" s="19" t="n"/>
      <c r="O244" s="19" t="n"/>
      <c r="P244" s="19" t="n"/>
      <c r="Q244" s="19" t="n"/>
      <c r="R244" s="19" t="n"/>
      <c r="S244" s="19" t="n"/>
      <c r="T244" s="19" t="n"/>
      <c r="U244" s="19" t="n"/>
      <c r="V244" s="19" t="n"/>
      <c r="W244" s="19" t="n"/>
      <c r="X244" s="19" t="n"/>
      <c r="Y244" s="19" t="n"/>
      <c r="Z244" s="19" t="n"/>
    </row>
    <row r="245" ht="13.5" customHeight="1" s="844">
      <c r="A245" s="19" t="n"/>
      <c r="B245" s="19" t="n"/>
      <c r="C245" s="23" t="n"/>
      <c r="D245" s="23" t="n"/>
      <c r="E245" s="362" t="n"/>
      <c r="F245" s="23" t="n"/>
      <c r="G245" s="23" t="n"/>
      <c r="H245" s="23" t="n"/>
      <c r="I245" s="23" t="n"/>
      <c r="J245" s="23" t="n"/>
      <c r="K245" s="23" t="n"/>
      <c r="L245" s="19" t="n"/>
      <c r="M245" s="19" t="n"/>
      <c r="N245" s="19" t="n"/>
      <c r="O245" s="19" t="n"/>
      <c r="P245" s="19" t="n"/>
      <c r="Q245" s="19" t="n"/>
      <c r="R245" s="19" t="n"/>
      <c r="S245" s="19" t="n"/>
      <c r="T245" s="19" t="n"/>
      <c r="U245" s="19" t="n"/>
      <c r="V245" s="19" t="n"/>
      <c r="W245" s="19" t="n"/>
      <c r="X245" s="19" t="n"/>
      <c r="Y245" s="19" t="n"/>
      <c r="Z245" s="19" t="n"/>
    </row>
    <row r="246" ht="13.5" customHeight="1" s="844">
      <c r="A246" s="19" t="n"/>
      <c r="B246" s="19" t="n"/>
      <c r="C246" s="23" t="n"/>
      <c r="D246" s="23" t="n"/>
      <c r="E246" s="362" t="n"/>
      <c r="F246" s="23" t="n"/>
      <c r="G246" s="23" t="n"/>
      <c r="H246" s="23" t="n"/>
      <c r="I246" s="23" t="n"/>
      <c r="J246" s="23" t="n"/>
      <c r="K246" s="23" t="n"/>
      <c r="L246" s="19" t="n"/>
      <c r="M246" s="19" t="n"/>
      <c r="N246" s="19" t="n"/>
      <c r="O246" s="19" t="n"/>
      <c r="P246" s="19" t="n"/>
      <c r="Q246" s="19" t="n"/>
      <c r="R246" s="19" t="n"/>
      <c r="S246" s="19" t="n"/>
      <c r="T246" s="19" t="n"/>
      <c r="U246" s="19" t="n"/>
      <c r="V246" s="19" t="n"/>
      <c r="W246" s="19" t="n"/>
      <c r="X246" s="19" t="n"/>
      <c r="Y246" s="19" t="n"/>
      <c r="Z246" s="19" t="n"/>
    </row>
    <row r="247" ht="13.5" customHeight="1" s="844">
      <c r="A247" s="19" t="n"/>
      <c r="B247" s="19" t="n"/>
      <c r="C247" s="23" t="n"/>
      <c r="D247" s="23" t="n"/>
      <c r="E247" s="362" t="n"/>
      <c r="F247" s="23" t="n"/>
      <c r="G247" s="23" t="n"/>
      <c r="H247" s="23" t="n"/>
      <c r="I247" s="23" t="n"/>
      <c r="J247" s="23" t="n"/>
      <c r="K247" s="23" t="n"/>
      <c r="L247" s="19" t="n"/>
      <c r="M247" s="19" t="n"/>
      <c r="N247" s="19" t="n"/>
      <c r="O247" s="19" t="n"/>
      <c r="P247" s="19" t="n"/>
      <c r="Q247" s="19" t="n"/>
      <c r="R247" s="19" t="n"/>
      <c r="S247" s="19" t="n"/>
      <c r="T247" s="19" t="n"/>
      <c r="U247" s="19" t="n"/>
      <c r="V247" s="19" t="n"/>
      <c r="W247" s="19" t="n"/>
      <c r="X247" s="19" t="n"/>
      <c r="Y247" s="19" t="n"/>
      <c r="Z247" s="19" t="n"/>
    </row>
    <row r="248" ht="13.5" customHeight="1" s="844">
      <c r="A248" s="19" t="n"/>
      <c r="B248" s="19" t="n"/>
      <c r="C248" s="23" t="n"/>
      <c r="D248" s="23" t="n"/>
      <c r="E248" s="362" t="n"/>
      <c r="F248" s="23" t="n"/>
      <c r="G248" s="23" t="n"/>
      <c r="H248" s="23" t="n"/>
      <c r="I248" s="23" t="n"/>
      <c r="J248" s="23" t="n"/>
      <c r="K248" s="23" t="n"/>
      <c r="L248" s="19" t="n"/>
      <c r="M248" s="19" t="n"/>
      <c r="N248" s="19" t="n"/>
      <c r="O248" s="19" t="n"/>
      <c r="P248" s="19" t="n"/>
      <c r="Q248" s="19" t="n"/>
      <c r="R248" s="19" t="n"/>
      <c r="S248" s="19" t="n"/>
      <c r="T248" s="19" t="n"/>
      <c r="U248" s="19" t="n"/>
      <c r="V248" s="19" t="n"/>
      <c r="W248" s="19" t="n"/>
      <c r="X248" s="19" t="n"/>
      <c r="Y248" s="19" t="n"/>
      <c r="Z248" s="19" t="n"/>
    </row>
    <row r="249" ht="13.5" customHeight="1" s="844">
      <c r="A249" s="19" t="n"/>
      <c r="B249" s="19" t="n"/>
      <c r="C249" s="23" t="n"/>
      <c r="D249" s="23" t="n"/>
      <c r="E249" s="362" t="n"/>
      <c r="F249" s="23" t="n"/>
      <c r="G249" s="23" t="n"/>
      <c r="H249" s="23" t="n"/>
      <c r="I249" s="23" t="n"/>
      <c r="J249" s="23" t="n"/>
      <c r="K249" s="23" t="n"/>
      <c r="L249" s="19" t="n"/>
      <c r="M249" s="19" t="n"/>
      <c r="N249" s="19" t="n"/>
      <c r="O249" s="19" t="n"/>
      <c r="P249" s="19" t="n"/>
      <c r="Q249" s="19" t="n"/>
      <c r="R249" s="19" t="n"/>
      <c r="S249" s="19" t="n"/>
      <c r="T249" s="19" t="n"/>
      <c r="U249" s="19" t="n"/>
      <c r="V249" s="19" t="n"/>
      <c r="W249" s="19" t="n"/>
      <c r="X249" s="19" t="n"/>
      <c r="Y249" s="19" t="n"/>
      <c r="Z249" s="19" t="n"/>
    </row>
    <row r="250" ht="13.5" customHeight="1" s="844">
      <c r="A250" s="19" t="n"/>
      <c r="B250" s="19" t="n"/>
      <c r="C250" s="23" t="n"/>
      <c r="D250" s="23" t="n"/>
      <c r="E250" s="362" t="n"/>
      <c r="F250" s="23" t="n"/>
      <c r="G250" s="23" t="n"/>
      <c r="H250" s="23" t="n"/>
      <c r="I250" s="23" t="n"/>
      <c r="J250" s="23" t="n"/>
      <c r="K250" s="23" t="n"/>
      <c r="L250" s="19" t="n"/>
      <c r="M250" s="19" t="n"/>
      <c r="N250" s="19" t="n"/>
      <c r="O250" s="19" t="n"/>
      <c r="P250" s="19" t="n"/>
      <c r="Q250" s="19" t="n"/>
      <c r="R250" s="19" t="n"/>
      <c r="S250" s="19" t="n"/>
      <c r="T250" s="19" t="n"/>
      <c r="U250" s="19" t="n"/>
      <c r="V250" s="19" t="n"/>
      <c r="W250" s="19" t="n"/>
      <c r="X250" s="19" t="n"/>
      <c r="Y250" s="19" t="n"/>
      <c r="Z250" s="19" t="n"/>
    </row>
    <row r="251" ht="13.5" customHeight="1" s="844">
      <c r="A251" s="19" t="n"/>
      <c r="B251" s="19" t="n"/>
      <c r="C251" s="23" t="n"/>
      <c r="D251" s="23" t="n"/>
      <c r="E251" s="362" t="n"/>
      <c r="F251" s="23" t="n"/>
      <c r="G251" s="23" t="n"/>
      <c r="H251" s="23" t="n"/>
      <c r="I251" s="23" t="n"/>
      <c r="J251" s="23" t="n"/>
      <c r="K251" s="23" t="n"/>
      <c r="L251" s="19" t="n"/>
      <c r="M251" s="19" t="n"/>
      <c r="N251" s="19" t="n"/>
      <c r="O251" s="19" t="n"/>
      <c r="P251" s="19" t="n"/>
      <c r="Q251" s="19" t="n"/>
      <c r="R251" s="19" t="n"/>
      <c r="S251" s="19" t="n"/>
      <c r="T251" s="19" t="n"/>
      <c r="U251" s="19" t="n"/>
      <c r="V251" s="19" t="n"/>
      <c r="W251" s="19" t="n"/>
      <c r="X251" s="19" t="n"/>
      <c r="Y251" s="19" t="n"/>
      <c r="Z251" s="19" t="n"/>
    </row>
    <row r="252" ht="13.5" customHeight="1" s="844">
      <c r="A252" s="19" t="n"/>
      <c r="B252" s="19" t="n"/>
      <c r="C252" s="23" t="n"/>
      <c r="D252" s="23" t="n"/>
      <c r="E252" s="362" t="n"/>
      <c r="F252" s="23" t="n"/>
      <c r="G252" s="23" t="n"/>
      <c r="H252" s="23" t="n"/>
      <c r="I252" s="23" t="n"/>
      <c r="J252" s="23" t="n"/>
      <c r="K252" s="23" t="n"/>
      <c r="L252" s="19" t="n"/>
      <c r="M252" s="19" t="n"/>
      <c r="N252" s="19" t="n"/>
      <c r="O252" s="19" t="n"/>
      <c r="P252" s="19" t="n"/>
      <c r="Q252" s="19" t="n"/>
      <c r="R252" s="19" t="n"/>
      <c r="S252" s="19" t="n"/>
      <c r="T252" s="19" t="n"/>
      <c r="U252" s="19" t="n"/>
      <c r="V252" s="19" t="n"/>
      <c r="W252" s="19" t="n"/>
      <c r="X252" s="19" t="n"/>
      <c r="Y252" s="19" t="n"/>
      <c r="Z252" s="19" t="n"/>
    </row>
    <row r="253" ht="13.5" customHeight="1" s="844">
      <c r="A253" s="19" t="n"/>
      <c r="B253" s="19" t="n"/>
      <c r="C253" s="23" t="n"/>
      <c r="D253" s="23" t="n"/>
      <c r="E253" s="362" t="n"/>
      <c r="F253" s="23" t="n"/>
      <c r="G253" s="23" t="n"/>
      <c r="H253" s="23" t="n"/>
      <c r="I253" s="23" t="n"/>
      <c r="J253" s="23" t="n"/>
      <c r="K253" s="23" t="n"/>
      <c r="L253" s="19" t="n"/>
      <c r="M253" s="19" t="n"/>
      <c r="N253" s="19" t="n"/>
      <c r="O253" s="19" t="n"/>
      <c r="P253" s="19" t="n"/>
      <c r="Q253" s="19" t="n"/>
      <c r="R253" s="19" t="n"/>
      <c r="S253" s="19" t="n"/>
      <c r="T253" s="19" t="n"/>
      <c r="U253" s="19" t="n"/>
      <c r="V253" s="19" t="n"/>
      <c r="W253" s="19" t="n"/>
      <c r="X253" s="19" t="n"/>
      <c r="Y253" s="19" t="n"/>
      <c r="Z253" s="19" t="n"/>
    </row>
    <row r="254" ht="13.5" customHeight="1" s="844">
      <c r="A254" s="19" t="n"/>
      <c r="B254" s="19" t="n"/>
      <c r="C254" s="23" t="n"/>
      <c r="D254" s="23" t="n"/>
      <c r="E254" s="362" t="n"/>
      <c r="F254" s="23" t="n"/>
      <c r="G254" s="23" t="n"/>
      <c r="H254" s="23" t="n"/>
      <c r="I254" s="23" t="n"/>
      <c r="J254" s="23" t="n"/>
      <c r="K254" s="23" t="n"/>
      <c r="L254" s="19" t="n"/>
      <c r="M254" s="19" t="n"/>
      <c r="N254" s="19" t="n"/>
      <c r="O254" s="19" t="n"/>
      <c r="P254" s="19" t="n"/>
      <c r="Q254" s="19" t="n"/>
      <c r="R254" s="19" t="n"/>
      <c r="S254" s="19" t="n"/>
      <c r="T254" s="19" t="n"/>
      <c r="U254" s="19" t="n"/>
      <c r="V254" s="19" t="n"/>
      <c r="W254" s="19" t="n"/>
      <c r="X254" s="19" t="n"/>
      <c r="Y254" s="19" t="n"/>
      <c r="Z254" s="19" t="n"/>
    </row>
    <row r="255" ht="13.5" customHeight="1" s="844">
      <c r="A255" s="19" t="n"/>
      <c r="B255" s="19" t="n"/>
      <c r="C255" s="23" t="n"/>
      <c r="D255" s="23" t="n"/>
      <c r="E255" s="362" t="n"/>
      <c r="F255" s="23" t="n"/>
      <c r="G255" s="23" t="n"/>
      <c r="H255" s="23" t="n"/>
      <c r="I255" s="23" t="n"/>
      <c r="J255" s="23" t="n"/>
      <c r="K255" s="23" t="n"/>
      <c r="L255" s="19" t="n"/>
      <c r="M255" s="19" t="n"/>
      <c r="N255" s="19" t="n"/>
      <c r="O255" s="19" t="n"/>
      <c r="P255" s="19" t="n"/>
      <c r="Q255" s="19" t="n"/>
      <c r="R255" s="19" t="n"/>
      <c r="S255" s="19" t="n"/>
      <c r="T255" s="19" t="n"/>
      <c r="U255" s="19" t="n"/>
      <c r="V255" s="19" t="n"/>
      <c r="W255" s="19" t="n"/>
      <c r="X255" s="19" t="n"/>
      <c r="Y255" s="19" t="n"/>
      <c r="Z255" s="19" t="n"/>
    </row>
    <row r="256" ht="13.5" customHeight="1" s="844">
      <c r="A256" s="19" t="n"/>
      <c r="B256" s="19" t="n"/>
      <c r="C256" s="23" t="n"/>
      <c r="D256" s="23" t="n"/>
      <c r="E256" s="362" t="n"/>
      <c r="F256" s="23" t="n"/>
      <c r="G256" s="23" t="n"/>
      <c r="H256" s="23" t="n"/>
      <c r="I256" s="23" t="n"/>
      <c r="J256" s="23" t="n"/>
      <c r="K256" s="23" t="n"/>
      <c r="L256" s="19" t="n"/>
      <c r="M256" s="19" t="n"/>
      <c r="N256" s="19" t="n"/>
      <c r="O256" s="19" t="n"/>
      <c r="P256" s="19" t="n"/>
      <c r="Q256" s="19" t="n"/>
      <c r="R256" s="19" t="n"/>
      <c r="S256" s="19" t="n"/>
      <c r="T256" s="19" t="n"/>
      <c r="U256" s="19" t="n"/>
      <c r="V256" s="19" t="n"/>
      <c r="W256" s="19" t="n"/>
      <c r="X256" s="19" t="n"/>
      <c r="Y256" s="19" t="n"/>
      <c r="Z256" s="19" t="n"/>
    </row>
    <row r="257" ht="13.5" customHeight="1" s="844">
      <c r="A257" s="19" t="n"/>
      <c r="B257" s="19" t="n"/>
      <c r="C257" s="23" t="n"/>
      <c r="D257" s="23" t="n"/>
      <c r="E257" s="362" t="n"/>
      <c r="F257" s="23" t="n"/>
      <c r="G257" s="23" t="n"/>
      <c r="H257" s="23" t="n"/>
      <c r="I257" s="23" t="n"/>
      <c r="J257" s="23" t="n"/>
      <c r="K257" s="23" t="n"/>
      <c r="L257" s="19" t="n"/>
      <c r="M257" s="19" t="n"/>
      <c r="N257" s="19" t="n"/>
      <c r="O257" s="19" t="n"/>
      <c r="P257" s="19" t="n"/>
      <c r="Q257" s="19" t="n"/>
      <c r="R257" s="19" t="n"/>
      <c r="S257" s="19" t="n"/>
      <c r="T257" s="19" t="n"/>
      <c r="U257" s="19" t="n"/>
      <c r="V257" s="19" t="n"/>
      <c r="W257" s="19" t="n"/>
      <c r="X257" s="19" t="n"/>
      <c r="Y257" s="19" t="n"/>
      <c r="Z257" s="19" t="n"/>
    </row>
    <row r="258" ht="13.5" customHeight="1" s="844">
      <c r="A258" s="19" t="n"/>
      <c r="B258" s="19" t="n"/>
      <c r="C258" s="23" t="n"/>
      <c r="D258" s="23" t="n"/>
      <c r="E258" s="362" t="n"/>
      <c r="F258" s="23" t="n"/>
      <c r="G258" s="23" t="n"/>
      <c r="H258" s="23" t="n"/>
      <c r="I258" s="23" t="n"/>
      <c r="J258" s="23" t="n"/>
      <c r="K258" s="23" t="n"/>
      <c r="L258" s="19" t="n"/>
      <c r="M258" s="19" t="n"/>
      <c r="N258" s="19" t="n"/>
      <c r="O258" s="19" t="n"/>
      <c r="P258" s="19" t="n"/>
      <c r="Q258" s="19" t="n"/>
      <c r="R258" s="19" t="n"/>
      <c r="S258" s="19" t="n"/>
      <c r="T258" s="19" t="n"/>
      <c r="U258" s="19" t="n"/>
      <c r="V258" s="19" t="n"/>
      <c r="W258" s="19" t="n"/>
      <c r="X258" s="19" t="n"/>
      <c r="Y258" s="19" t="n"/>
      <c r="Z258" s="19" t="n"/>
    </row>
    <row r="259" ht="13.5" customHeight="1" s="844">
      <c r="A259" s="19" t="n"/>
      <c r="B259" s="19" t="n"/>
      <c r="C259" s="23" t="n"/>
      <c r="D259" s="23" t="n"/>
      <c r="E259" s="362" t="n"/>
      <c r="F259" s="23" t="n"/>
      <c r="G259" s="23" t="n"/>
      <c r="H259" s="23" t="n"/>
      <c r="I259" s="23" t="n"/>
      <c r="J259" s="23" t="n"/>
      <c r="K259" s="23" t="n"/>
      <c r="L259" s="19" t="n"/>
      <c r="M259" s="19" t="n"/>
      <c r="N259" s="19" t="n"/>
      <c r="O259" s="19" t="n"/>
      <c r="P259" s="19" t="n"/>
      <c r="Q259" s="19" t="n"/>
      <c r="R259" s="19" t="n"/>
      <c r="S259" s="19" t="n"/>
      <c r="T259" s="19" t="n"/>
      <c r="U259" s="19" t="n"/>
      <c r="V259" s="19" t="n"/>
      <c r="W259" s="19" t="n"/>
      <c r="X259" s="19" t="n"/>
      <c r="Y259" s="19" t="n"/>
      <c r="Z259" s="19" t="n"/>
    </row>
    <row r="260" ht="13.5" customHeight="1" s="844">
      <c r="A260" s="19" t="n"/>
      <c r="B260" s="19" t="n"/>
      <c r="C260" s="23" t="n"/>
      <c r="D260" s="23" t="n"/>
      <c r="E260" s="362" t="n"/>
      <c r="F260" s="23" t="n"/>
      <c r="G260" s="23" t="n"/>
      <c r="H260" s="23" t="n"/>
      <c r="I260" s="23" t="n"/>
      <c r="J260" s="23" t="n"/>
      <c r="K260" s="23" t="n"/>
      <c r="L260" s="19" t="n"/>
      <c r="M260" s="19" t="n"/>
      <c r="N260" s="19" t="n"/>
      <c r="O260" s="19" t="n"/>
      <c r="P260" s="19" t="n"/>
      <c r="Q260" s="19" t="n"/>
      <c r="R260" s="19" t="n"/>
      <c r="S260" s="19" t="n"/>
      <c r="T260" s="19" t="n"/>
      <c r="U260" s="19" t="n"/>
      <c r="V260" s="19" t="n"/>
      <c r="W260" s="19" t="n"/>
      <c r="X260" s="19" t="n"/>
      <c r="Y260" s="19" t="n"/>
      <c r="Z260" s="19" t="n"/>
    </row>
    <row r="261" ht="13.5" customHeight="1" s="844">
      <c r="A261" s="19" t="n"/>
      <c r="B261" s="19" t="n"/>
      <c r="C261" s="23" t="n"/>
      <c r="D261" s="23" t="n"/>
      <c r="E261" s="362" t="n"/>
      <c r="F261" s="23" t="n"/>
      <c r="G261" s="23" t="n"/>
      <c r="H261" s="23" t="n"/>
      <c r="I261" s="23" t="n"/>
      <c r="J261" s="23" t="n"/>
      <c r="K261" s="23" t="n"/>
      <c r="L261" s="19" t="n"/>
      <c r="M261" s="19" t="n"/>
      <c r="N261" s="19" t="n"/>
      <c r="O261" s="19" t="n"/>
      <c r="P261" s="19" t="n"/>
      <c r="Q261" s="19" t="n"/>
      <c r="R261" s="19" t="n"/>
      <c r="S261" s="19" t="n"/>
      <c r="T261" s="19" t="n"/>
      <c r="U261" s="19" t="n"/>
      <c r="V261" s="19" t="n"/>
      <c r="W261" s="19" t="n"/>
      <c r="X261" s="19" t="n"/>
      <c r="Y261" s="19" t="n"/>
      <c r="Z261" s="19" t="n"/>
    </row>
    <row r="262" ht="13.5" customHeight="1" s="844">
      <c r="A262" s="19" t="n"/>
      <c r="B262" s="19" t="n"/>
      <c r="C262" s="23" t="n"/>
      <c r="D262" s="23" t="n"/>
      <c r="E262" s="362" t="n"/>
      <c r="F262" s="23" t="n"/>
      <c r="G262" s="23" t="n"/>
      <c r="H262" s="23" t="n"/>
      <c r="I262" s="23" t="n"/>
      <c r="J262" s="23" t="n"/>
      <c r="K262" s="23" t="n"/>
      <c r="L262" s="19" t="n"/>
      <c r="M262" s="19" t="n"/>
      <c r="N262" s="19" t="n"/>
      <c r="O262" s="19" t="n"/>
      <c r="P262" s="19" t="n"/>
      <c r="Q262" s="19" t="n"/>
      <c r="R262" s="19" t="n"/>
      <c r="S262" s="19" t="n"/>
      <c r="T262" s="19" t="n"/>
      <c r="U262" s="19" t="n"/>
      <c r="V262" s="19" t="n"/>
      <c r="W262" s="19" t="n"/>
      <c r="X262" s="19" t="n"/>
      <c r="Y262" s="19" t="n"/>
      <c r="Z262" s="19" t="n"/>
    </row>
    <row r="263" ht="13.5" customHeight="1" s="844">
      <c r="A263" s="19" t="n"/>
      <c r="B263" s="19" t="n"/>
      <c r="C263" s="23" t="n"/>
      <c r="D263" s="23" t="n"/>
      <c r="E263" s="362" t="n"/>
      <c r="F263" s="23" t="n"/>
      <c r="G263" s="23" t="n"/>
      <c r="H263" s="23" t="n"/>
      <c r="I263" s="23" t="n"/>
      <c r="J263" s="23" t="n"/>
      <c r="K263" s="23" t="n"/>
      <c r="L263" s="19" t="n"/>
      <c r="M263" s="19" t="n"/>
      <c r="N263" s="19" t="n"/>
      <c r="O263" s="19" t="n"/>
      <c r="P263" s="19" t="n"/>
      <c r="Q263" s="19" t="n"/>
      <c r="R263" s="19" t="n"/>
      <c r="S263" s="19" t="n"/>
      <c r="T263" s="19" t="n"/>
      <c r="U263" s="19" t="n"/>
      <c r="V263" s="19" t="n"/>
      <c r="W263" s="19" t="n"/>
      <c r="X263" s="19" t="n"/>
      <c r="Y263" s="19" t="n"/>
      <c r="Z263" s="19" t="n"/>
    </row>
    <row r="264" ht="13.5" customHeight="1" s="844">
      <c r="A264" s="19" t="n"/>
      <c r="B264" s="19" t="n"/>
      <c r="C264" s="23" t="n"/>
      <c r="D264" s="23" t="n"/>
      <c r="E264" s="362" t="n"/>
      <c r="F264" s="23" t="n"/>
      <c r="G264" s="23" t="n"/>
      <c r="H264" s="23" t="n"/>
      <c r="I264" s="23" t="n"/>
      <c r="J264" s="23" t="n"/>
      <c r="K264" s="23" t="n"/>
      <c r="L264" s="19" t="n"/>
      <c r="M264" s="19" t="n"/>
      <c r="N264" s="19" t="n"/>
      <c r="O264" s="19" t="n"/>
      <c r="P264" s="19" t="n"/>
      <c r="Q264" s="19" t="n"/>
      <c r="R264" s="19" t="n"/>
      <c r="S264" s="19" t="n"/>
      <c r="T264" s="19" t="n"/>
      <c r="U264" s="19" t="n"/>
      <c r="V264" s="19" t="n"/>
      <c r="W264" s="19" t="n"/>
      <c r="X264" s="19" t="n"/>
      <c r="Y264" s="19" t="n"/>
      <c r="Z264" s="19" t="n"/>
    </row>
    <row r="265" ht="13.5" customHeight="1" s="844">
      <c r="A265" s="19" t="n"/>
      <c r="B265" s="19" t="n"/>
      <c r="C265" s="23" t="n"/>
      <c r="D265" s="23" t="n"/>
      <c r="E265" s="362" t="n"/>
      <c r="F265" s="23" t="n"/>
      <c r="G265" s="23" t="n"/>
      <c r="H265" s="23" t="n"/>
      <c r="I265" s="23" t="n"/>
      <c r="J265" s="23" t="n"/>
      <c r="K265" s="23" t="n"/>
      <c r="L265" s="19" t="n"/>
      <c r="M265" s="19" t="n"/>
      <c r="N265" s="19" t="n"/>
      <c r="O265" s="19" t="n"/>
      <c r="P265" s="19" t="n"/>
      <c r="Q265" s="19" t="n"/>
      <c r="R265" s="19" t="n"/>
      <c r="S265" s="19" t="n"/>
      <c r="T265" s="19" t="n"/>
      <c r="U265" s="19" t="n"/>
      <c r="V265" s="19" t="n"/>
      <c r="W265" s="19" t="n"/>
      <c r="X265" s="19" t="n"/>
      <c r="Y265" s="19" t="n"/>
      <c r="Z265" s="19" t="n"/>
    </row>
    <row r="266" ht="13.5" customHeight="1" s="844">
      <c r="A266" s="19" t="n"/>
      <c r="B266" s="19" t="n"/>
      <c r="C266" s="23" t="n"/>
      <c r="D266" s="23" t="n"/>
      <c r="E266" s="362" t="n"/>
      <c r="F266" s="23" t="n"/>
      <c r="G266" s="23" t="n"/>
      <c r="H266" s="23" t="n"/>
      <c r="I266" s="23" t="n"/>
      <c r="J266" s="23" t="n"/>
      <c r="K266" s="23" t="n"/>
      <c r="L266" s="19" t="n"/>
      <c r="M266" s="19" t="n"/>
      <c r="N266" s="19" t="n"/>
      <c r="O266" s="19" t="n"/>
      <c r="P266" s="19" t="n"/>
      <c r="Q266" s="19" t="n"/>
      <c r="R266" s="19" t="n"/>
      <c r="S266" s="19" t="n"/>
      <c r="T266" s="19" t="n"/>
      <c r="U266" s="19" t="n"/>
      <c r="V266" s="19" t="n"/>
      <c r="W266" s="19" t="n"/>
      <c r="X266" s="19" t="n"/>
      <c r="Y266" s="19" t="n"/>
      <c r="Z266" s="19" t="n"/>
    </row>
    <row r="267" ht="13.5" customHeight="1" s="844">
      <c r="A267" s="19" t="n"/>
      <c r="B267" s="19" t="n"/>
      <c r="C267" s="23" t="n"/>
      <c r="D267" s="23" t="n"/>
      <c r="E267" s="362" t="n"/>
      <c r="F267" s="23" t="n"/>
      <c r="G267" s="23" t="n"/>
      <c r="H267" s="23" t="n"/>
      <c r="I267" s="23" t="n"/>
      <c r="J267" s="23" t="n"/>
      <c r="K267" s="23" t="n"/>
      <c r="L267" s="19" t="n"/>
      <c r="M267" s="19" t="n"/>
      <c r="N267" s="19" t="n"/>
      <c r="O267" s="19" t="n"/>
      <c r="P267" s="19" t="n"/>
      <c r="Q267" s="19" t="n"/>
      <c r="R267" s="19" t="n"/>
      <c r="S267" s="19" t="n"/>
      <c r="T267" s="19" t="n"/>
      <c r="U267" s="19" t="n"/>
      <c r="V267" s="19" t="n"/>
      <c r="W267" s="19" t="n"/>
      <c r="X267" s="19" t="n"/>
      <c r="Y267" s="19" t="n"/>
      <c r="Z267" s="19" t="n"/>
    </row>
    <row r="268" ht="13.5" customHeight="1" s="844">
      <c r="A268" s="19" t="n"/>
      <c r="B268" s="19" t="n"/>
      <c r="C268" s="23" t="n"/>
      <c r="D268" s="23" t="n"/>
      <c r="E268" s="362" t="n"/>
      <c r="F268" s="23" t="n"/>
      <c r="G268" s="23" t="n"/>
      <c r="H268" s="23" t="n"/>
      <c r="I268" s="23" t="n"/>
      <c r="J268" s="23" t="n"/>
      <c r="K268" s="23" t="n"/>
      <c r="L268" s="19" t="n"/>
      <c r="M268" s="19" t="n"/>
      <c r="N268" s="19" t="n"/>
      <c r="O268" s="19" t="n"/>
      <c r="P268" s="19" t="n"/>
      <c r="Q268" s="19" t="n"/>
      <c r="R268" s="19" t="n"/>
      <c r="S268" s="19" t="n"/>
      <c r="T268" s="19" t="n"/>
      <c r="U268" s="19" t="n"/>
      <c r="V268" s="19" t="n"/>
      <c r="W268" s="19" t="n"/>
      <c r="X268" s="19" t="n"/>
      <c r="Y268" s="19" t="n"/>
      <c r="Z268" s="19" t="n"/>
    </row>
    <row r="269" ht="13.5" customHeight="1" s="844">
      <c r="A269" s="19" t="n"/>
      <c r="B269" s="19" t="n"/>
      <c r="C269" s="23" t="n"/>
      <c r="D269" s="23" t="n"/>
      <c r="E269" s="362" t="n"/>
      <c r="F269" s="23" t="n"/>
      <c r="G269" s="23" t="n"/>
      <c r="H269" s="23" t="n"/>
      <c r="I269" s="23" t="n"/>
      <c r="J269" s="23" t="n"/>
      <c r="K269" s="23" t="n"/>
      <c r="L269" s="19" t="n"/>
      <c r="M269" s="19" t="n"/>
      <c r="N269" s="19" t="n"/>
      <c r="O269" s="19" t="n"/>
      <c r="P269" s="19" t="n"/>
      <c r="Q269" s="19" t="n"/>
      <c r="R269" s="19" t="n"/>
      <c r="S269" s="19" t="n"/>
      <c r="T269" s="19" t="n"/>
      <c r="U269" s="19" t="n"/>
      <c r="V269" s="19" t="n"/>
      <c r="W269" s="19" t="n"/>
      <c r="X269" s="19" t="n"/>
      <c r="Y269" s="19" t="n"/>
      <c r="Z269" s="19" t="n"/>
    </row>
    <row r="270" ht="13.5" customHeight="1" s="844">
      <c r="A270" s="19" t="n"/>
      <c r="B270" s="19" t="n"/>
      <c r="C270" s="23" t="n"/>
      <c r="D270" s="23" t="n"/>
      <c r="E270" s="362" t="n"/>
      <c r="F270" s="23" t="n"/>
      <c r="G270" s="23" t="n"/>
      <c r="H270" s="23" t="n"/>
      <c r="I270" s="23" t="n"/>
      <c r="J270" s="23" t="n"/>
      <c r="K270" s="23" t="n"/>
      <c r="L270" s="19" t="n"/>
      <c r="M270" s="19" t="n"/>
      <c r="N270" s="19" t="n"/>
      <c r="O270" s="19" t="n"/>
      <c r="P270" s="19" t="n"/>
      <c r="Q270" s="19" t="n"/>
      <c r="R270" s="19" t="n"/>
      <c r="S270" s="19" t="n"/>
      <c r="T270" s="19" t="n"/>
      <c r="U270" s="19" t="n"/>
      <c r="V270" s="19" t="n"/>
      <c r="W270" s="19" t="n"/>
      <c r="X270" s="19" t="n"/>
      <c r="Y270" s="19" t="n"/>
      <c r="Z270" s="19" t="n"/>
    </row>
    <row r="271" ht="13.5" customHeight="1" s="844">
      <c r="A271" s="19" t="n"/>
      <c r="B271" s="19" t="n"/>
      <c r="C271" s="23" t="n"/>
      <c r="D271" s="23" t="n"/>
      <c r="E271" s="362" t="n"/>
      <c r="F271" s="23" t="n"/>
      <c r="G271" s="23" t="n"/>
      <c r="H271" s="23" t="n"/>
      <c r="I271" s="23" t="n"/>
      <c r="J271" s="23" t="n"/>
      <c r="K271" s="23" t="n"/>
      <c r="L271" s="19" t="n"/>
      <c r="M271" s="19" t="n"/>
      <c r="N271" s="19" t="n"/>
      <c r="O271" s="19" t="n"/>
      <c r="P271" s="19" t="n"/>
      <c r="Q271" s="19" t="n"/>
      <c r="R271" s="19" t="n"/>
      <c r="S271" s="19" t="n"/>
      <c r="T271" s="19" t="n"/>
      <c r="U271" s="19" t="n"/>
      <c r="V271" s="19" t="n"/>
      <c r="W271" s="19" t="n"/>
      <c r="X271" s="19" t="n"/>
      <c r="Y271" s="19" t="n"/>
      <c r="Z271" s="19" t="n"/>
    </row>
    <row r="272" ht="13.5" customHeight="1" s="844">
      <c r="A272" s="19" t="n"/>
      <c r="B272" s="19" t="n"/>
      <c r="C272" s="23" t="n"/>
      <c r="D272" s="23" t="n"/>
      <c r="E272" s="362" t="n"/>
      <c r="F272" s="23" t="n"/>
      <c r="G272" s="23" t="n"/>
      <c r="H272" s="23" t="n"/>
      <c r="I272" s="23" t="n"/>
      <c r="J272" s="23" t="n"/>
      <c r="K272" s="23" t="n"/>
      <c r="L272" s="19" t="n"/>
      <c r="M272" s="19" t="n"/>
      <c r="N272" s="19" t="n"/>
      <c r="O272" s="19" t="n"/>
      <c r="P272" s="19" t="n"/>
      <c r="Q272" s="19" t="n"/>
      <c r="R272" s="19" t="n"/>
      <c r="S272" s="19" t="n"/>
      <c r="T272" s="19" t="n"/>
      <c r="U272" s="19" t="n"/>
      <c r="V272" s="19" t="n"/>
      <c r="W272" s="19" t="n"/>
      <c r="X272" s="19" t="n"/>
      <c r="Y272" s="19" t="n"/>
      <c r="Z272" s="19" t="n"/>
    </row>
    <row r="273" ht="13.5" customHeight="1" s="844">
      <c r="A273" s="19" t="n"/>
      <c r="B273" s="19" t="n"/>
      <c r="C273" s="23" t="n"/>
      <c r="D273" s="23" t="n"/>
      <c r="E273" s="362" t="n"/>
      <c r="F273" s="23" t="n"/>
      <c r="G273" s="23" t="n"/>
      <c r="H273" s="23" t="n"/>
      <c r="I273" s="23" t="n"/>
      <c r="J273" s="23" t="n"/>
      <c r="K273" s="23" t="n"/>
      <c r="L273" s="19" t="n"/>
      <c r="M273" s="19" t="n"/>
      <c r="N273" s="19" t="n"/>
      <c r="O273" s="19" t="n"/>
      <c r="P273" s="19" t="n"/>
      <c r="Q273" s="19" t="n"/>
      <c r="R273" s="19" t="n"/>
      <c r="S273" s="19" t="n"/>
      <c r="T273" s="19" t="n"/>
      <c r="U273" s="19" t="n"/>
      <c r="V273" s="19" t="n"/>
      <c r="W273" s="19" t="n"/>
      <c r="X273" s="19" t="n"/>
      <c r="Y273" s="19" t="n"/>
      <c r="Z273" s="19" t="n"/>
    </row>
    <row r="274" ht="13.5" customHeight="1" s="844">
      <c r="A274" s="19" t="n"/>
      <c r="B274" s="19" t="n"/>
      <c r="C274" s="23" t="n"/>
      <c r="D274" s="23" t="n"/>
      <c r="E274" s="362" t="n"/>
      <c r="F274" s="23" t="n"/>
      <c r="G274" s="23" t="n"/>
      <c r="H274" s="23" t="n"/>
      <c r="I274" s="23" t="n"/>
      <c r="J274" s="23" t="n"/>
      <c r="K274" s="23" t="n"/>
      <c r="L274" s="19" t="n"/>
      <c r="M274" s="19" t="n"/>
      <c r="N274" s="19" t="n"/>
      <c r="O274" s="19" t="n"/>
      <c r="P274" s="19" t="n"/>
      <c r="Q274" s="19" t="n"/>
      <c r="R274" s="19" t="n"/>
      <c r="S274" s="19" t="n"/>
      <c r="T274" s="19" t="n"/>
      <c r="U274" s="19" t="n"/>
      <c r="V274" s="19" t="n"/>
      <c r="W274" s="19" t="n"/>
      <c r="X274" s="19" t="n"/>
      <c r="Y274" s="19" t="n"/>
      <c r="Z274" s="19" t="n"/>
    </row>
    <row r="275" ht="13.5" customHeight="1" s="844">
      <c r="A275" s="19" t="n"/>
      <c r="B275" s="19" t="n"/>
      <c r="C275" s="23" t="n"/>
      <c r="D275" s="23" t="n"/>
      <c r="E275" s="362" t="n"/>
      <c r="F275" s="23" t="n"/>
      <c r="G275" s="23" t="n"/>
      <c r="H275" s="23" t="n"/>
      <c r="I275" s="23" t="n"/>
      <c r="J275" s="23" t="n"/>
      <c r="K275" s="23" t="n"/>
      <c r="L275" s="19" t="n"/>
      <c r="M275" s="19" t="n"/>
      <c r="N275" s="19" t="n"/>
      <c r="O275" s="19" t="n"/>
      <c r="P275" s="19" t="n"/>
      <c r="Q275" s="19" t="n"/>
      <c r="R275" s="19" t="n"/>
      <c r="S275" s="19" t="n"/>
      <c r="T275" s="19" t="n"/>
      <c r="U275" s="19" t="n"/>
      <c r="V275" s="19" t="n"/>
      <c r="W275" s="19" t="n"/>
      <c r="X275" s="19" t="n"/>
      <c r="Y275" s="19" t="n"/>
      <c r="Z275" s="19" t="n"/>
    </row>
    <row r="276" ht="13.5" customHeight="1" s="844">
      <c r="A276" s="19" t="n"/>
      <c r="B276" s="19" t="n"/>
      <c r="C276" s="23" t="n"/>
      <c r="D276" s="23" t="n"/>
      <c r="E276" s="362" t="n"/>
      <c r="F276" s="23" t="n"/>
      <c r="G276" s="23" t="n"/>
      <c r="H276" s="23" t="n"/>
      <c r="I276" s="23" t="n"/>
      <c r="J276" s="23" t="n"/>
      <c r="K276" s="23" t="n"/>
      <c r="L276" s="19" t="n"/>
      <c r="M276" s="19" t="n"/>
      <c r="N276" s="19" t="n"/>
      <c r="O276" s="19" t="n"/>
      <c r="P276" s="19" t="n"/>
      <c r="Q276" s="19" t="n"/>
      <c r="R276" s="19" t="n"/>
      <c r="S276" s="19" t="n"/>
      <c r="T276" s="19" t="n"/>
      <c r="U276" s="19" t="n"/>
      <c r="V276" s="19" t="n"/>
      <c r="W276" s="19" t="n"/>
      <c r="X276" s="19" t="n"/>
      <c r="Y276" s="19" t="n"/>
      <c r="Z276" s="19" t="n"/>
    </row>
    <row r="277" ht="13.5" customHeight="1" s="844">
      <c r="A277" s="19" t="n"/>
      <c r="B277" s="19" t="n"/>
      <c r="C277" s="23" t="n"/>
      <c r="D277" s="23" t="n"/>
      <c r="E277" s="362" t="n"/>
      <c r="F277" s="23" t="n"/>
      <c r="G277" s="23" t="n"/>
      <c r="H277" s="23" t="n"/>
      <c r="I277" s="23" t="n"/>
      <c r="J277" s="23" t="n"/>
      <c r="K277" s="23" t="n"/>
      <c r="L277" s="19" t="n"/>
      <c r="M277" s="19" t="n"/>
      <c r="N277" s="19" t="n"/>
      <c r="O277" s="19" t="n"/>
      <c r="P277" s="19" t="n"/>
      <c r="Q277" s="19" t="n"/>
      <c r="R277" s="19" t="n"/>
      <c r="S277" s="19" t="n"/>
      <c r="T277" s="19" t="n"/>
      <c r="U277" s="19" t="n"/>
      <c r="V277" s="19" t="n"/>
      <c r="W277" s="19" t="n"/>
      <c r="X277" s="19" t="n"/>
      <c r="Y277" s="19" t="n"/>
      <c r="Z277" s="19" t="n"/>
    </row>
    <row r="278" ht="13.5" customHeight="1" s="844">
      <c r="A278" s="19" t="n"/>
      <c r="B278" s="19" t="n"/>
      <c r="C278" s="23" t="n"/>
      <c r="D278" s="23" t="n"/>
      <c r="E278" s="362" t="n"/>
      <c r="F278" s="23" t="n"/>
      <c r="G278" s="23" t="n"/>
      <c r="H278" s="23" t="n"/>
      <c r="I278" s="23" t="n"/>
      <c r="J278" s="23" t="n"/>
      <c r="K278" s="23" t="n"/>
      <c r="L278" s="19" t="n"/>
      <c r="M278" s="19" t="n"/>
      <c r="N278" s="19" t="n"/>
      <c r="O278" s="19" t="n"/>
      <c r="P278" s="19" t="n"/>
      <c r="Q278" s="19" t="n"/>
      <c r="R278" s="19" t="n"/>
      <c r="S278" s="19" t="n"/>
      <c r="T278" s="19" t="n"/>
      <c r="U278" s="19" t="n"/>
      <c r="V278" s="19" t="n"/>
      <c r="W278" s="19" t="n"/>
      <c r="X278" s="19" t="n"/>
      <c r="Y278" s="19" t="n"/>
      <c r="Z278" s="19" t="n"/>
    </row>
    <row r="279" ht="13.5" customHeight="1" s="844">
      <c r="A279" s="19" t="n"/>
      <c r="B279" s="19" t="n"/>
      <c r="C279" s="23" t="n"/>
      <c r="D279" s="23" t="n"/>
      <c r="E279" s="362" t="n"/>
      <c r="F279" s="23" t="n"/>
      <c r="G279" s="23" t="n"/>
      <c r="H279" s="23" t="n"/>
      <c r="I279" s="23" t="n"/>
      <c r="J279" s="23" t="n"/>
      <c r="K279" s="23" t="n"/>
      <c r="L279" s="19" t="n"/>
      <c r="M279" s="19" t="n"/>
      <c r="N279" s="19" t="n"/>
      <c r="O279" s="19" t="n"/>
      <c r="P279" s="19" t="n"/>
      <c r="Q279" s="19" t="n"/>
      <c r="R279" s="19" t="n"/>
      <c r="S279" s="19" t="n"/>
      <c r="T279" s="19" t="n"/>
      <c r="U279" s="19" t="n"/>
      <c r="V279" s="19" t="n"/>
      <c r="W279" s="19" t="n"/>
      <c r="X279" s="19" t="n"/>
      <c r="Y279" s="19" t="n"/>
      <c r="Z279" s="19" t="n"/>
    </row>
    <row r="280" ht="13.5" customHeight="1" s="844">
      <c r="A280" s="19" t="n"/>
      <c r="B280" s="19" t="n"/>
      <c r="C280" s="23" t="n"/>
      <c r="D280" s="23" t="n"/>
      <c r="E280" s="362" t="n"/>
      <c r="F280" s="23" t="n"/>
      <c r="G280" s="23" t="n"/>
      <c r="H280" s="23" t="n"/>
      <c r="I280" s="23" t="n"/>
      <c r="J280" s="23" t="n"/>
      <c r="K280" s="23" t="n"/>
      <c r="L280" s="19" t="n"/>
      <c r="M280" s="19" t="n"/>
      <c r="N280" s="19" t="n"/>
      <c r="O280" s="19" t="n"/>
      <c r="P280" s="19" t="n"/>
      <c r="Q280" s="19" t="n"/>
      <c r="R280" s="19" t="n"/>
      <c r="S280" s="19" t="n"/>
      <c r="T280" s="19" t="n"/>
      <c r="U280" s="19" t="n"/>
      <c r="V280" s="19" t="n"/>
      <c r="W280" s="19" t="n"/>
      <c r="X280" s="19" t="n"/>
      <c r="Y280" s="19" t="n"/>
      <c r="Z280" s="19" t="n"/>
    </row>
    <row r="281" ht="13.5" customHeight="1" s="844">
      <c r="A281" s="19" t="n"/>
      <c r="B281" s="19" t="n"/>
      <c r="C281" s="23" t="n"/>
      <c r="D281" s="23" t="n"/>
      <c r="E281" s="362" t="n"/>
      <c r="F281" s="23" t="n"/>
      <c r="G281" s="23" t="n"/>
      <c r="H281" s="23" t="n"/>
      <c r="I281" s="23" t="n"/>
      <c r="J281" s="23" t="n"/>
      <c r="K281" s="23" t="n"/>
      <c r="L281" s="19" t="n"/>
      <c r="M281" s="19" t="n"/>
      <c r="N281" s="19" t="n"/>
      <c r="O281" s="19" t="n"/>
      <c r="P281" s="19" t="n"/>
      <c r="Q281" s="19" t="n"/>
      <c r="R281" s="19" t="n"/>
      <c r="S281" s="19" t="n"/>
      <c r="T281" s="19" t="n"/>
      <c r="U281" s="19" t="n"/>
      <c r="V281" s="19" t="n"/>
      <c r="W281" s="19" t="n"/>
      <c r="X281" s="19" t="n"/>
      <c r="Y281" s="19" t="n"/>
      <c r="Z281" s="19" t="n"/>
    </row>
    <row r="282" ht="13.5" customHeight="1" s="844">
      <c r="A282" s="19" t="n"/>
      <c r="B282" s="19" t="n"/>
      <c r="C282" s="23" t="n"/>
      <c r="D282" s="23" t="n"/>
      <c r="E282" s="362" t="n"/>
      <c r="F282" s="23" t="n"/>
      <c r="G282" s="23" t="n"/>
      <c r="H282" s="23" t="n"/>
      <c r="I282" s="23" t="n"/>
      <c r="J282" s="23" t="n"/>
      <c r="K282" s="23" t="n"/>
      <c r="L282" s="19" t="n"/>
      <c r="M282" s="19" t="n"/>
      <c r="N282" s="19" t="n"/>
      <c r="O282" s="19" t="n"/>
      <c r="P282" s="19" t="n"/>
      <c r="Q282" s="19" t="n"/>
      <c r="R282" s="19" t="n"/>
      <c r="S282" s="19" t="n"/>
      <c r="T282" s="19" t="n"/>
      <c r="U282" s="19" t="n"/>
      <c r="V282" s="19" t="n"/>
      <c r="W282" s="19" t="n"/>
      <c r="X282" s="19" t="n"/>
      <c r="Y282" s="19" t="n"/>
      <c r="Z282" s="19" t="n"/>
    </row>
    <row r="283" ht="13.5" customHeight="1" s="844">
      <c r="A283" s="19" t="n"/>
      <c r="B283" s="19" t="n"/>
      <c r="C283" s="23" t="n"/>
      <c r="D283" s="23" t="n"/>
      <c r="E283" s="362" t="n"/>
      <c r="F283" s="23" t="n"/>
      <c r="G283" s="23" t="n"/>
      <c r="H283" s="23" t="n"/>
      <c r="I283" s="23" t="n"/>
      <c r="J283" s="23" t="n"/>
      <c r="K283" s="23" t="n"/>
      <c r="L283" s="19" t="n"/>
      <c r="M283" s="19" t="n"/>
      <c r="N283" s="19" t="n"/>
      <c r="O283" s="19" t="n"/>
      <c r="P283" s="19" t="n"/>
      <c r="Q283" s="19" t="n"/>
      <c r="R283" s="19" t="n"/>
      <c r="S283" s="19" t="n"/>
      <c r="T283" s="19" t="n"/>
      <c r="U283" s="19" t="n"/>
      <c r="V283" s="19" t="n"/>
      <c r="W283" s="19" t="n"/>
      <c r="X283" s="19" t="n"/>
      <c r="Y283" s="19" t="n"/>
      <c r="Z283" s="19" t="n"/>
    </row>
    <row r="284" ht="13.5" customHeight="1" s="844">
      <c r="A284" s="19" t="n"/>
      <c r="B284" s="19" t="n"/>
      <c r="C284" s="23" t="n"/>
      <c r="D284" s="23" t="n"/>
      <c r="E284" s="362" t="n"/>
      <c r="F284" s="23" t="n"/>
      <c r="G284" s="23" t="n"/>
      <c r="H284" s="23" t="n"/>
      <c r="I284" s="23" t="n"/>
      <c r="J284" s="23" t="n"/>
      <c r="K284" s="23" t="n"/>
      <c r="L284" s="19" t="n"/>
      <c r="M284" s="19" t="n"/>
      <c r="N284" s="19" t="n"/>
      <c r="O284" s="19" t="n"/>
      <c r="P284" s="19" t="n"/>
      <c r="Q284" s="19" t="n"/>
      <c r="R284" s="19" t="n"/>
      <c r="S284" s="19" t="n"/>
      <c r="T284" s="19" t="n"/>
      <c r="U284" s="19" t="n"/>
      <c r="V284" s="19" t="n"/>
      <c r="W284" s="19" t="n"/>
      <c r="X284" s="19" t="n"/>
      <c r="Y284" s="19" t="n"/>
      <c r="Z284" s="19" t="n"/>
    </row>
    <row r="285" ht="13.5" customHeight="1" s="844">
      <c r="A285" s="19" t="n"/>
      <c r="B285" s="19" t="n"/>
      <c r="C285" s="23" t="n"/>
      <c r="D285" s="23" t="n"/>
      <c r="E285" s="362" t="n"/>
      <c r="F285" s="23" t="n"/>
      <c r="G285" s="23" t="n"/>
      <c r="H285" s="23" t="n"/>
      <c r="I285" s="23" t="n"/>
      <c r="J285" s="23" t="n"/>
      <c r="K285" s="23" t="n"/>
      <c r="L285" s="19" t="n"/>
      <c r="M285" s="19" t="n"/>
      <c r="N285" s="19" t="n"/>
      <c r="O285" s="19" t="n"/>
      <c r="P285" s="19" t="n"/>
      <c r="Q285" s="19" t="n"/>
      <c r="R285" s="19" t="n"/>
      <c r="S285" s="19" t="n"/>
      <c r="T285" s="19" t="n"/>
      <c r="U285" s="19" t="n"/>
      <c r="V285" s="19" t="n"/>
      <c r="W285" s="19" t="n"/>
      <c r="X285" s="19" t="n"/>
      <c r="Y285" s="19" t="n"/>
      <c r="Z285" s="19" t="n"/>
    </row>
    <row r="286" ht="13.5" customHeight="1" s="844">
      <c r="A286" s="19" t="n"/>
      <c r="B286" s="19" t="n"/>
      <c r="C286" s="23" t="n"/>
      <c r="D286" s="23" t="n"/>
      <c r="E286" s="362" t="n"/>
      <c r="F286" s="23" t="n"/>
      <c r="G286" s="23" t="n"/>
      <c r="H286" s="23" t="n"/>
      <c r="I286" s="23" t="n"/>
      <c r="J286" s="23" t="n"/>
      <c r="K286" s="23" t="n"/>
      <c r="L286" s="19" t="n"/>
      <c r="M286" s="19" t="n"/>
      <c r="N286" s="19" t="n"/>
      <c r="O286" s="19" t="n"/>
      <c r="P286" s="19" t="n"/>
      <c r="Q286" s="19" t="n"/>
      <c r="R286" s="19" t="n"/>
      <c r="S286" s="19" t="n"/>
      <c r="T286" s="19" t="n"/>
      <c r="U286" s="19" t="n"/>
      <c r="V286" s="19" t="n"/>
      <c r="W286" s="19" t="n"/>
      <c r="X286" s="19" t="n"/>
      <c r="Y286" s="19" t="n"/>
      <c r="Z286" s="19" t="n"/>
    </row>
    <row r="287" ht="13.5" customHeight="1" s="844">
      <c r="A287" s="19" t="n"/>
      <c r="B287" s="19" t="n"/>
      <c r="C287" s="23" t="n"/>
      <c r="D287" s="23" t="n"/>
      <c r="E287" s="362" t="n"/>
      <c r="F287" s="23" t="n"/>
      <c r="G287" s="23" t="n"/>
      <c r="H287" s="23" t="n"/>
      <c r="I287" s="23" t="n"/>
      <c r="J287" s="23" t="n"/>
      <c r="K287" s="23" t="n"/>
      <c r="L287" s="19" t="n"/>
      <c r="M287" s="19" t="n"/>
      <c r="N287" s="19" t="n"/>
      <c r="O287" s="19" t="n"/>
      <c r="P287" s="19" t="n"/>
      <c r="Q287" s="19" t="n"/>
      <c r="R287" s="19" t="n"/>
      <c r="S287" s="19" t="n"/>
      <c r="T287" s="19" t="n"/>
      <c r="U287" s="19" t="n"/>
      <c r="V287" s="19" t="n"/>
      <c r="W287" s="19" t="n"/>
      <c r="X287" s="19" t="n"/>
      <c r="Y287" s="19" t="n"/>
      <c r="Z287" s="19" t="n"/>
    </row>
    <row r="288" ht="13.5" customHeight="1" s="844">
      <c r="A288" s="19" t="n"/>
      <c r="B288" s="19" t="n"/>
      <c r="C288" s="23" t="n"/>
      <c r="D288" s="23" t="n"/>
      <c r="E288" s="362" t="n"/>
      <c r="F288" s="23" t="n"/>
      <c r="G288" s="23" t="n"/>
      <c r="H288" s="23" t="n"/>
      <c r="I288" s="23" t="n"/>
      <c r="J288" s="23" t="n"/>
      <c r="K288" s="23" t="n"/>
      <c r="L288" s="19" t="n"/>
      <c r="M288" s="19" t="n"/>
      <c r="N288" s="19" t="n"/>
      <c r="O288" s="19" t="n"/>
      <c r="P288" s="19" t="n"/>
      <c r="Q288" s="19" t="n"/>
      <c r="R288" s="19" t="n"/>
      <c r="S288" s="19" t="n"/>
      <c r="T288" s="19" t="n"/>
      <c r="U288" s="19" t="n"/>
      <c r="V288" s="19" t="n"/>
      <c r="W288" s="19" t="n"/>
      <c r="X288" s="19" t="n"/>
      <c r="Y288" s="19" t="n"/>
      <c r="Z288" s="19" t="n"/>
    </row>
    <row r="289" ht="13.5" customHeight="1" s="844">
      <c r="A289" s="19" t="n"/>
      <c r="B289" s="19" t="n"/>
      <c r="C289" s="23" t="n"/>
      <c r="D289" s="23" t="n"/>
      <c r="E289" s="362" t="n"/>
      <c r="F289" s="23" t="n"/>
      <c r="G289" s="23" t="n"/>
      <c r="H289" s="23" t="n"/>
      <c r="I289" s="23" t="n"/>
      <c r="J289" s="23" t="n"/>
      <c r="K289" s="23" t="n"/>
      <c r="L289" s="19" t="n"/>
      <c r="M289" s="19" t="n"/>
      <c r="N289" s="19" t="n"/>
      <c r="O289" s="19" t="n"/>
      <c r="P289" s="19" t="n"/>
      <c r="Q289" s="19" t="n"/>
      <c r="R289" s="19" t="n"/>
      <c r="S289" s="19" t="n"/>
      <c r="T289" s="19" t="n"/>
      <c r="U289" s="19" t="n"/>
      <c r="V289" s="19" t="n"/>
      <c r="W289" s="19" t="n"/>
      <c r="X289" s="19" t="n"/>
      <c r="Y289" s="19" t="n"/>
      <c r="Z289" s="19" t="n"/>
    </row>
    <row r="290" ht="13.5" customHeight="1" s="844">
      <c r="A290" s="19" t="n"/>
      <c r="B290" s="19" t="n"/>
      <c r="C290" s="23" t="n"/>
      <c r="D290" s="23" t="n"/>
      <c r="E290" s="362" t="n"/>
      <c r="F290" s="23" t="n"/>
      <c r="G290" s="23" t="n"/>
      <c r="H290" s="23" t="n"/>
      <c r="I290" s="23" t="n"/>
      <c r="J290" s="23" t="n"/>
      <c r="K290" s="23" t="n"/>
      <c r="L290" s="19" t="n"/>
      <c r="M290" s="19" t="n"/>
      <c r="N290" s="19" t="n"/>
      <c r="O290" s="19" t="n"/>
      <c r="P290" s="19" t="n"/>
      <c r="Q290" s="19" t="n"/>
      <c r="R290" s="19" t="n"/>
      <c r="S290" s="19" t="n"/>
      <c r="T290" s="19" t="n"/>
      <c r="U290" s="19" t="n"/>
      <c r="V290" s="19" t="n"/>
      <c r="W290" s="19" t="n"/>
      <c r="X290" s="19" t="n"/>
      <c r="Y290" s="19" t="n"/>
      <c r="Z290" s="19" t="n"/>
    </row>
    <row r="291" ht="13.5" customHeight="1" s="844">
      <c r="A291" s="19" t="n"/>
      <c r="B291" s="19" t="n"/>
      <c r="C291" s="23" t="n"/>
      <c r="D291" s="23" t="n"/>
      <c r="E291" s="362" t="n"/>
      <c r="F291" s="23" t="n"/>
      <c r="G291" s="23" t="n"/>
      <c r="H291" s="23" t="n"/>
      <c r="I291" s="23" t="n"/>
      <c r="J291" s="23" t="n"/>
      <c r="K291" s="23" t="n"/>
      <c r="L291" s="19" t="n"/>
      <c r="M291" s="19" t="n"/>
      <c r="N291" s="19" t="n"/>
      <c r="O291" s="19" t="n"/>
      <c r="P291" s="19" t="n"/>
      <c r="Q291" s="19" t="n"/>
      <c r="R291" s="19" t="n"/>
      <c r="S291" s="19" t="n"/>
      <c r="T291" s="19" t="n"/>
      <c r="U291" s="19" t="n"/>
      <c r="V291" s="19" t="n"/>
      <c r="W291" s="19" t="n"/>
      <c r="X291" s="19" t="n"/>
      <c r="Y291" s="19" t="n"/>
      <c r="Z291" s="19" t="n"/>
    </row>
    <row r="292" ht="13.5" customHeight="1" s="844">
      <c r="A292" s="19" t="n"/>
      <c r="B292" s="19" t="n"/>
      <c r="C292" s="23" t="n"/>
      <c r="D292" s="23" t="n"/>
      <c r="E292" s="362" t="n"/>
      <c r="F292" s="23" t="n"/>
      <c r="G292" s="23" t="n"/>
      <c r="H292" s="23" t="n"/>
      <c r="I292" s="23" t="n"/>
      <c r="J292" s="23" t="n"/>
      <c r="K292" s="23" t="n"/>
      <c r="L292" s="19" t="n"/>
      <c r="M292" s="19" t="n"/>
      <c r="N292" s="19" t="n"/>
      <c r="O292" s="19" t="n"/>
      <c r="P292" s="19" t="n"/>
      <c r="Q292" s="19" t="n"/>
      <c r="R292" s="19" t="n"/>
      <c r="S292" s="19" t="n"/>
      <c r="T292" s="19" t="n"/>
      <c r="U292" s="19" t="n"/>
      <c r="V292" s="19" t="n"/>
      <c r="W292" s="19" t="n"/>
      <c r="X292" s="19" t="n"/>
      <c r="Y292" s="19" t="n"/>
      <c r="Z292" s="19" t="n"/>
    </row>
    <row r="293" ht="13.5" customHeight="1" s="844">
      <c r="A293" s="19" t="n"/>
      <c r="B293" s="19" t="n"/>
      <c r="C293" s="23" t="n"/>
      <c r="D293" s="23" t="n"/>
      <c r="E293" s="362" t="n"/>
      <c r="F293" s="23" t="n"/>
      <c r="G293" s="23" t="n"/>
      <c r="H293" s="23" t="n"/>
      <c r="I293" s="23" t="n"/>
      <c r="J293" s="23" t="n"/>
      <c r="K293" s="23" t="n"/>
      <c r="L293" s="19" t="n"/>
      <c r="M293" s="19" t="n"/>
      <c r="N293" s="19" t="n"/>
      <c r="O293" s="19" t="n"/>
      <c r="P293" s="19" t="n"/>
      <c r="Q293" s="19" t="n"/>
      <c r="R293" s="19" t="n"/>
      <c r="S293" s="19" t="n"/>
      <c r="T293" s="19" t="n"/>
      <c r="U293" s="19" t="n"/>
      <c r="V293" s="19" t="n"/>
      <c r="W293" s="19" t="n"/>
      <c r="X293" s="19" t="n"/>
      <c r="Y293" s="19" t="n"/>
      <c r="Z293" s="19" t="n"/>
    </row>
    <row r="294" ht="13.5" customHeight="1" s="844">
      <c r="A294" s="19" t="n"/>
      <c r="B294" s="19" t="n"/>
      <c r="C294" s="23" t="n"/>
      <c r="D294" s="23" t="n"/>
      <c r="E294" s="362" t="n"/>
      <c r="F294" s="23" t="n"/>
      <c r="G294" s="23" t="n"/>
      <c r="H294" s="23" t="n"/>
      <c r="I294" s="23" t="n"/>
      <c r="J294" s="23" t="n"/>
      <c r="K294" s="23" t="n"/>
      <c r="L294" s="19" t="n"/>
      <c r="M294" s="19" t="n"/>
      <c r="N294" s="19" t="n"/>
      <c r="O294" s="19" t="n"/>
      <c r="P294" s="19" t="n"/>
      <c r="Q294" s="19" t="n"/>
      <c r="R294" s="19" t="n"/>
      <c r="S294" s="19" t="n"/>
      <c r="T294" s="19" t="n"/>
      <c r="U294" s="19" t="n"/>
      <c r="V294" s="19" t="n"/>
      <c r="W294" s="19" t="n"/>
      <c r="X294" s="19" t="n"/>
      <c r="Y294" s="19" t="n"/>
      <c r="Z294" s="19" t="n"/>
    </row>
    <row r="295" ht="13.5" customHeight="1" s="844">
      <c r="A295" s="19" t="n"/>
      <c r="B295" s="19" t="n"/>
      <c r="C295" s="23" t="n"/>
      <c r="D295" s="23" t="n"/>
      <c r="E295" s="362" t="n"/>
      <c r="F295" s="23" t="n"/>
      <c r="G295" s="23" t="n"/>
      <c r="H295" s="23" t="n"/>
      <c r="I295" s="23" t="n"/>
      <c r="J295" s="23" t="n"/>
      <c r="K295" s="23" t="n"/>
      <c r="L295" s="19" t="n"/>
      <c r="M295" s="19" t="n"/>
      <c r="N295" s="19" t="n"/>
      <c r="O295" s="19" t="n"/>
      <c r="P295" s="19" t="n"/>
      <c r="Q295" s="19" t="n"/>
      <c r="R295" s="19" t="n"/>
      <c r="S295" s="19" t="n"/>
      <c r="T295" s="19" t="n"/>
      <c r="U295" s="19" t="n"/>
      <c r="V295" s="19" t="n"/>
      <c r="W295" s="19" t="n"/>
      <c r="X295" s="19" t="n"/>
      <c r="Y295" s="19" t="n"/>
      <c r="Z295" s="19" t="n"/>
    </row>
    <row r="296" ht="13.5" customHeight="1" s="844">
      <c r="A296" s="19" t="n"/>
      <c r="B296" s="19" t="n"/>
      <c r="C296" s="23" t="n"/>
      <c r="D296" s="23" t="n"/>
      <c r="E296" s="362" t="n"/>
      <c r="F296" s="23" t="n"/>
      <c r="G296" s="23" t="n"/>
      <c r="H296" s="23" t="n"/>
      <c r="I296" s="23" t="n"/>
      <c r="J296" s="23" t="n"/>
      <c r="K296" s="23" t="n"/>
      <c r="L296" s="19" t="n"/>
      <c r="M296" s="19" t="n"/>
      <c r="N296" s="19" t="n"/>
      <c r="O296" s="19" t="n"/>
      <c r="P296" s="19" t="n"/>
      <c r="Q296" s="19" t="n"/>
      <c r="R296" s="19" t="n"/>
      <c r="S296" s="19" t="n"/>
      <c r="T296" s="19" t="n"/>
      <c r="U296" s="19" t="n"/>
      <c r="V296" s="19" t="n"/>
      <c r="W296" s="19" t="n"/>
      <c r="X296" s="19" t="n"/>
      <c r="Y296" s="19" t="n"/>
      <c r="Z296" s="19" t="n"/>
    </row>
    <row r="297" ht="13.5" customHeight="1" s="844">
      <c r="A297" s="19" t="n"/>
      <c r="B297" s="19" t="n"/>
      <c r="C297" s="23" t="n"/>
      <c r="D297" s="23" t="n"/>
      <c r="E297" s="362" t="n"/>
      <c r="F297" s="23" t="n"/>
      <c r="G297" s="23" t="n"/>
      <c r="H297" s="23" t="n"/>
      <c r="I297" s="23" t="n"/>
      <c r="J297" s="23" t="n"/>
      <c r="K297" s="23" t="n"/>
      <c r="L297" s="19" t="n"/>
      <c r="M297" s="19" t="n"/>
      <c r="N297" s="19" t="n"/>
      <c r="O297" s="19" t="n"/>
      <c r="P297" s="19" t="n"/>
      <c r="Q297" s="19" t="n"/>
      <c r="R297" s="19" t="n"/>
      <c r="S297" s="19" t="n"/>
      <c r="T297" s="19" t="n"/>
      <c r="U297" s="19" t="n"/>
      <c r="V297" s="19" t="n"/>
      <c r="W297" s="19" t="n"/>
      <c r="X297" s="19" t="n"/>
      <c r="Y297" s="19" t="n"/>
      <c r="Z297" s="19" t="n"/>
    </row>
    <row r="298" ht="13.5" customHeight="1" s="844">
      <c r="A298" s="19" t="n"/>
      <c r="B298" s="19" t="n"/>
      <c r="C298" s="23" t="n"/>
      <c r="D298" s="23" t="n"/>
      <c r="E298" s="362" t="n"/>
      <c r="F298" s="23" t="n"/>
      <c r="G298" s="23" t="n"/>
      <c r="H298" s="23" t="n"/>
      <c r="I298" s="23" t="n"/>
      <c r="J298" s="23" t="n"/>
      <c r="K298" s="23" t="n"/>
      <c r="L298" s="19" t="n"/>
      <c r="M298" s="19" t="n"/>
      <c r="N298" s="19" t="n"/>
      <c r="O298" s="19" t="n"/>
      <c r="P298" s="19" t="n"/>
      <c r="Q298" s="19" t="n"/>
      <c r="R298" s="19" t="n"/>
      <c r="S298" s="19" t="n"/>
      <c r="T298" s="19" t="n"/>
      <c r="U298" s="19" t="n"/>
      <c r="V298" s="19" t="n"/>
      <c r="W298" s="19" t="n"/>
      <c r="X298" s="19" t="n"/>
      <c r="Y298" s="19" t="n"/>
      <c r="Z298" s="19" t="n"/>
    </row>
    <row r="299" ht="13.5" customHeight="1" s="844">
      <c r="A299" s="19" t="n"/>
      <c r="B299" s="19" t="n"/>
      <c r="C299" s="23" t="n"/>
      <c r="D299" s="23" t="n"/>
      <c r="E299" s="362" t="n"/>
      <c r="F299" s="23" t="n"/>
      <c r="G299" s="23" t="n"/>
      <c r="H299" s="23" t="n"/>
      <c r="I299" s="23" t="n"/>
      <c r="J299" s="23" t="n"/>
      <c r="K299" s="23" t="n"/>
      <c r="L299" s="19" t="n"/>
      <c r="M299" s="19" t="n"/>
      <c r="N299" s="19" t="n"/>
      <c r="O299" s="19" t="n"/>
      <c r="P299" s="19" t="n"/>
      <c r="Q299" s="19" t="n"/>
      <c r="R299" s="19" t="n"/>
      <c r="S299" s="19" t="n"/>
      <c r="T299" s="19" t="n"/>
      <c r="U299" s="19" t="n"/>
      <c r="V299" s="19" t="n"/>
      <c r="W299" s="19" t="n"/>
      <c r="X299" s="19" t="n"/>
      <c r="Y299" s="19" t="n"/>
      <c r="Z299" s="19" t="n"/>
    </row>
    <row r="300" ht="13.5" customHeight="1" s="844">
      <c r="A300" s="19" t="n"/>
      <c r="B300" s="19" t="n"/>
      <c r="C300" s="23" t="n"/>
      <c r="D300" s="23" t="n"/>
      <c r="E300" s="362" t="n"/>
      <c r="F300" s="23" t="n"/>
      <c r="G300" s="23" t="n"/>
      <c r="H300" s="23" t="n"/>
      <c r="I300" s="23" t="n"/>
      <c r="J300" s="23" t="n"/>
      <c r="K300" s="23" t="n"/>
      <c r="L300" s="19" t="n"/>
      <c r="M300" s="19" t="n"/>
      <c r="N300" s="19" t="n"/>
      <c r="O300" s="19" t="n"/>
      <c r="P300" s="19" t="n"/>
      <c r="Q300" s="19" t="n"/>
      <c r="R300" s="19" t="n"/>
      <c r="S300" s="19" t="n"/>
      <c r="T300" s="19" t="n"/>
      <c r="U300" s="19" t="n"/>
      <c r="V300" s="19" t="n"/>
      <c r="W300" s="19" t="n"/>
      <c r="X300" s="19" t="n"/>
      <c r="Y300" s="19" t="n"/>
      <c r="Z300" s="19" t="n"/>
    </row>
    <row r="301" ht="13.5" customHeight="1" s="844">
      <c r="A301" s="19" t="n"/>
      <c r="B301" s="19" t="n"/>
      <c r="C301" s="23" t="n"/>
      <c r="D301" s="23" t="n"/>
      <c r="E301" s="362" t="n"/>
      <c r="F301" s="23" t="n"/>
      <c r="G301" s="23" t="n"/>
      <c r="H301" s="23" t="n"/>
      <c r="I301" s="23" t="n"/>
      <c r="J301" s="23" t="n"/>
      <c r="K301" s="23" t="n"/>
      <c r="L301" s="19" t="n"/>
      <c r="M301" s="19" t="n"/>
      <c r="N301" s="19" t="n"/>
      <c r="O301" s="19" t="n"/>
      <c r="P301" s="19" t="n"/>
      <c r="Q301" s="19" t="n"/>
      <c r="R301" s="19" t="n"/>
      <c r="S301" s="19" t="n"/>
      <c r="T301" s="19" t="n"/>
      <c r="U301" s="19" t="n"/>
      <c r="V301" s="19" t="n"/>
      <c r="W301" s="19" t="n"/>
      <c r="X301" s="19" t="n"/>
      <c r="Y301" s="19" t="n"/>
      <c r="Z301" s="19" t="n"/>
    </row>
    <row r="302" ht="13.5" customHeight="1" s="844">
      <c r="A302" s="19" t="n"/>
      <c r="B302" s="19" t="n"/>
      <c r="C302" s="23" t="n"/>
      <c r="D302" s="23" t="n"/>
      <c r="E302" s="362" t="n"/>
      <c r="F302" s="23" t="n"/>
      <c r="G302" s="23" t="n"/>
      <c r="H302" s="23" t="n"/>
      <c r="I302" s="23" t="n"/>
      <c r="J302" s="23" t="n"/>
      <c r="K302" s="23" t="n"/>
      <c r="L302" s="19" t="n"/>
      <c r="M302" s="19" t="n"/>
      <c r="N302" s="19" t="n"/>
      <c r="O302" s="19" t="n"/>
      <c r="P302" s="19" t="n"/>
      <c r="Q302" s="19" t="n"/>
      <c r="R302" s="19" t="n"/>
      <c r="S302" s="19" t="n"/>
      <c r="T302" s="19" t="n"/>
      <c r="U302" s="19" t="n"/>
      <c r="V302" s="19" t="n"/>
      <c r="W302" s="19" t="n"/>
      <c r="X302" s="19" t="n"/>
      <c r="Y302" s="19" t="n"/>
      <c r="Z302" s="19" t="n"/>
    </row>
    <row r="303" ht="13.5" customHeight="1" s="844">
      <c r="A303" s="19" t="n"/>
      <c r="B303" s="19" t="n"/>
      <c r="C303" s="23" t="n"/>
      <c r="D303" s="23" t="n"/>
      <c r="E303" s="362" t="n"/>
      <c r="F303" s="23" t="n"/>
      <c r="G303" s="23" t="n"/>
      <c r="H303" s="23" t="n"/>
      <c r="I303" s="23" t="n"/>
      <c r="J303" s="23" t="n"/>
      <c r="K303" s="23" t="n"/>
      <c r="L303" s="19" t="n"/>
      <c r="M303" s="19" t="n"/>
      <c r="N303" s="19" t="n"/>
      <c r="O303" s="19" t="n"/>
      <c r="P303" s="19" t="n"/>
      <c r="Q303" s="19" t="n"/>
      <c r="R303" s="19" t="n"/>
      <c r="S303" s="19" t="n"/>
      <c r="T303" s="19" t="n"/>
      <c r="U303" s="19" t="n"/>
      <c r="V303" s="19" t="n"/>
      <c r="W303" s="19" t="n"/>
      <c r="X303" s="19" t="n"/>
      <c r="Y303" s="19" t="n"/>
      <c r="Z303" s="19" t="n"/>
    </row>
    <row r="304" ht="13.5" customHeight="1" s="844">
      <c r="A304" s="19" t="n"/>
      <c r="B304" s="19" t="n"/>
      <c r="C304" s="23" t="n"/>
      <c r="D304" s="23" t="n"/>
      <c r="E304" s="362" t="n"/>
      <c r="F304" s="23" t="n"/>
      <c r="G304" s="23" t="n"/>
      <c r="H304" s="23" t="n"/>
      <c r="I304" s="23" t="n"/>
      <c r="J304" s="23" t="n"/>
      <c r="K304" s="23" t="n"/>
      <c r="L304" s="19" t="n"/>
      <c r="M304" s="19" t="n"/>
      <c r="N304" s="19" t="n"/>
      <c r="O304" s="19" t="n"/>
      <c r="P304" s="19" t="n"/>
      <c r="Q304" s="19" t="n"/>
      <c r="R304" s="19" t="n"/>
      <c r="S304" s="19" t="n"/>
      <c r="T304" s="19" t="n"/>
      <c r="U304" s="19" t="n"/>
      <c r="V304" s="19" t="n"/>
      <c r="W304" s="19" t="n"/>
      <c r="X304" s="19" t="n"/>
      <c r="Y304" s="19" t="n"/>
      <c r="Z304" s="19" t="n"/>
    </row>
    <row r="305" ht="13.5" customHeight="1" s="844">
      <c r="A305" s="19" t="n"/>
      <c r="B305" s="19" t="n"/>
      <c r="C305" s="23" t="n"/>
      <c r="D305" s="23" t="n"/>
      <c r="E305" s="362" t="n"/>
      <c r="F305" s="23" t="n"/>
      <c r="G305" s="23" t="n"/>
      <c r="H305" s="23" t="n"/>
      <c r="I305" s="23" t="n"/>
      <c r="J305" s="23" t="n"/>
      <c r="K305" s="23" t="n"/>
      <c r="L305" s="19" t="n"/>
      <c r="M305" s="19" t="n"/>
      <c r="N305" s="19" t="n"/>
      <c r="O305" s="19" t="n"/>
      <c r="P305" s="19" t="n"/>
      <c r="Q305" s="19" t="n"/>
      <c r="R305" s="19" t="n"/>
      <c r="S305" s="19" t="n"/>
      <c r="T305" s="19" t="n"/>
      <c r="U305" s="19" t="n"/>
      <c r="V305" s="19" t="n"/>
      <c r="W305" s="19" t="n"/>
      <c r="X305" s="19" t="n"/>
      <c r="Y305" s="19" t="n"/>
      <c r="Z305" s="19" t="n"/>
    </row>
    <row r="306" ht="13.5" customHeight="1" s="844">
      <c r="A306" s="19" t="n"/>
      <c r="B306" s="19" t="n"/>
      <c r="C306" s="23" t="n"/>
      <c r="D306" s="23" t="n"/>
      <c r="E306" s="362" t="n"/>
      <c r="F306" s="23" t="n"/>
      <c r="G306" s="23" t="n"/>
      <c r="H306" s="23" t="n"/>
      <c r="I306" s="23" t="n"/>
      <c r="J306" s="23" t="n"/>
      <c r="K306" s="23" t="n"/>
      <c r="L306" s="19" t="n"/>
      <c r="M306" s="19" t="n"/>
      <c r="N306" s="19" t="n"/>
      <c r="O306" s="19" t="n"/>
      <c r="P306" s="19" t="n"/>
      <c r="Q306" s="19" t="n"/>
      <c r="R306" s="19" t="n"/>
      <c r="S306" s="19" t="n"/>
      <c r="T306" s="19" t="n"/>
      <c r="U306" s="19" t="n"/>
      <c r="V306" s="19" t="n"/>
      <c r="W306" s="19" t="n"/>
      <c r="X306" s="19" t="n"/>
      <c r="Y306" s="19" t="n"/>
      <c r="Z306" s="19" t="n"/>
    </row>
    <row r="307" ht="13.5" customHeight="1" s="844">
      <c r="A307" s="19" t="n"/>
      <c r="B307" s="19" t="n"/>
      <c r="C307" s="23" t="n"/>
      <c r="D307" s="23" t="n"/>
      <c r="E307" s="362" t="n"/>
      <c r="F307" s="23" t="n"/>
      <c r="G307" s="23" t="n"/>
      <c r="H307" s="23" t="n"/>
      <c r="I307" s="23" t="n"/>
      <c r="J307" s="23" t="n"/>
      <c r="K307" s="23" t="n"/>
      <c r="L307" s="19" t="n"/>
      <c r="M307" s="19" t="n"/>
      <c r="N307" s="19" t="n"/>
      <c r="O307" s="19" t="n"/>
      <c r="P307" s="19" t="n"/>
      <c r="Q307" s="19" t="n"/>
      <c r="R307" s="19" t="n"/>
      <c r="S307" s="19" t="n"/>
      <c r="T307" s="19" t="n"/>
      <c r="U307" s="19" t="n"/>
      <c r="V307" s="19" t="n"/>
      <c r="W307" s="19" t="n"/>
      <c r="X307" s="19" t="n"/>
      <c r="Y307" s="19" t="n"/>
      <c r="Z307" s="19" t="n"/>
    </row>
    <row r="308" ht="13.5" customHeight="1" s="844">
      <c r="A308" s="19" t="n"/>
      <c r="B308" s="19" t="n"/>
      <c r="C308" s="23" t="n"/>
      <c r="D308" s="23" t="n"/>
      <c r="E308" s="362" t="n"/>
      <c r="F308" s="23" t="n"/>
      <c r="G308" s="23" t="n"/>
      <c r="H308" s="23" t="n"/>
      <c r="I308" s="23" t="n"/>
      <c r="J308" s="23" t="n"/>
      <c r="K308" s="23" t="n"/>
      <c r="L308" s="19" t="n"/>
      <c r="M308" s="19" t="n"/>
      <c r="N308" s="19" t="n"/>
      <c r="O308" s="19" t="n"/>
      <c r="P308" s="19" t="n"/>
      <c r="Q308" s="19" t="n"/>
      <c r="R308" s="19" t="n"/>
      <c r="S308" s="19" t="n"/>
      <c r="T308" s="19" t="n"/>
      <c r="U308" s="19" t="n"/>
      <c r="V308" s="19" t="n"/>
      <c r="W308" s="19" t="n"/>
      <c r="X308" s="19" t="n"/>
      <c r="Y308" s="19" t="n"/>
      <c r="Z308" s="19" t="n"/>
    </row>
    <row r="309" ht="13.5" customHeight="1" s="844">
      <c r="A309" s="19" t="n"/>
      <c r="B309" s="19" t="n"/>
      <c r="C309" s="23" t="n"/>
      <c r="D309" s="23" t="n"/>
      <c r="E309" s="362" t="n"/>
      <c r="F309" s="23" t="n"/>
      <c r="G309" s="23" t="n"/>
      <c r="H309" s="23" t="n"/>
      <c r="I309" s="23" t="n"/>
      <c r="J309" s="23" t="n"/>
      <c r="K309" s="23" t="n"/>
      <c r="L309" s="19" t="n"/>
      <c r="M309" s="19" t="n"/>
      <c r="N309" s="19" t="n"/>
      <c r="O309" s="19" t="n"/>
      <c r="P309" s="19" t="n"/>
      <c r="Q309" s="19" t="n"/>
      <c r="R309" s="19" t="n"/>
      <c r="S309" s="19" t="n"/>
      <c r="T309" s="19" t="n"/>
      <c r="U309" s="19" t="n"/>
      <c r="V309" s="19" t="n"/>
      <c r="W309" s="19" t="n"/>
      <c r="X309" s="19" t="n"/>
      <c r="Y309" s="19" t="n"/>
      <c r="Z309" s="19" t="n"/>
    </row>
    <row r="310" ht="13.5" customHeight="1" s="844">
      <c r="A310" s="19" t="n"/>
      <c r="B310" s="19" t="n"/>
      <c r="C310" s="23" t="n"/>
      <c r="D310" s="23" t="n"/>
      <c r="E310" s="362" t="n"/>
      <c r="F310" s="23" t="n"/>
      <c r="G310" s="23" t="n"/>
      <c r="H310" s="23" t="n"/>
      <c r="I310" s="23" t="n"/>
      <c r="J310" s="23" t="n"/>
      <c r="K310" s="23" t="n"/>
      <c r="L310" s="19" t="n"/>
      <c r="M310" s="19" t="n"/>
      <c r="N310" s="19" t="n"/>
      <c r="O310" s="19" t="n"/>
      <c r="P310" s="19" t="n"/>
      <c r="Q310" s="19" t="n"/>
      <c r="R310" s="19" t="n"/>
      <c r="S310" s="19" t="n"/>
      <c r="T310" s="19" t="n"/>
      <c r="U310" s="19" t="n"/>
      <c r="V310" s="19" t="n"/>
      <c r="W310" s="19" t="n"/>
      <c r="X310" s="19" t="n"/>
      <c r="Y310" s="19" t="n"/>
      <c r="Z310" s="19" t="n"/>
    </row>
    <row r="311" ht="13.5" customHeight="1" s="844">
      <c r="A311" s="19" t="n"/>
      <c r="B311" s="19" t="n"/>
      <c r="C311" s="23" t="n"/>
      <c r="D311" s="23" t="n"/>
      <c r="E311" s="362" t="n"/>
      <c r="F311" s="23" t="n"/>
      <c r="G311" s="23" t="n"/>
      <c r="H311" s="23" t="n"/>
      <c r="I311" s="23" t="n"/>
      <c r="J311" s="23" t="n"/>
      <c r="K311" s="23" t="n"/>
      <c r="L311" s="19" t="n"/>
      <c r="M311" s="19" t="n"/>
      <c r="N311" s="19" t="n"/>
      <c r="O311" s="19" t="n"/>
      <c r="P311" s="19" t="n"/>
      <c r="Q311" s="19" t="n"/>
      <c r="R311" s="19" t="n"/>
      <c r="S311" s="19" t="n"/>
      <c r="T311" s="19" t="n"/>
      <c r="U311" s="19" t="n"/>
      <c r="V311" s="19" t="n"/>
      <c r="W311" s="19" t="n"/>
      <c r="X311" s="19" t="n"/>
      <c r="Y311" s="19" t="n"/>
      <c r="Z311" s="19" t="n"/>
    </row>
    <row r="312" ht="13.5" customHeight="1" s="844">
      <c r="A312" s="19" t="n"/>
      <c r="B312" s="19" t="n"/>
      <c r="C312" s="23" t="n"/>
      <c r="D312" s="23" t="n"/>
      <c r="E312" s="362" t="n"/>
      <c r="F312" s="23" t="n"/>
      <c r="G312" s="23" t="n"/>
      <c r="H312" s="23" t="n"/>
      <c r="I312" s="23" t="n"/>
      <c r="J312" s="23" t="n"/>
      <c r="K312" s="23" t="n"/>
      <c r="L312" s="19" t="n"/>
      <c r="M312" s="19" t="n"/>
      <c r="N312" s="19" t="n"/>
      <c r="O312" s="19" t="n"/>
      <c r="P312" s="19" t="n"/>
      <c r="Q312" s="19" t="n"/>
      <c r="R312" s="19" t="n"/>
      <c r="S312" s="19" t="n"/>
      <c r="T312" s="19" t="n"/>
      <c r="U312" s="19" t="n"/>
      <c r="V312" s="19" t="n"/>
      <c r="W312" s="19" t="n"/>
      <c r="X312" s="19" t="n"/>
      <c r="Y312" s="19" t="n"/>
      <c r="Z312" s="19" t="n"/>
    </row>
    <row r="313" ht="13.5" customHeight="1" s="844">
      <c r="A313" s="19" t="n"/>
      <c r="B313" s="19" t="n"/>
      <c r="C313" s="23" t="n"/>
      <c r="D313" s="23" t="n"/>
      <c r="E313" s="362" t="n"/>
      <c r="F313" s="23" t="n"/>
      <c r="G313" s="23" t="n"/>
      <c r="H313" s="23" t="n"/>
      <c r="I313" s="23" t="n"/>
      <c r="J313" s="23" t="n"/>
      <c r="K313" s="23" t="n"/>
      <c r="L313" s="19" t="n"/>
      <c r="M313" s="19" t="n"/>
      <c r="N313" s="19" t="n"/>
      <c r="O313" s="19" t="n"/>
      <c r="P313" s="19" t="n"/>
      <c r="Q313" s="19" t="n"/>
      <c r="R313" s="19" t="n"/>
      <c r="S313" s="19" t="n"/>
      <c r="T313" s="19" t="n"/>
      <c r="U313" s="19" t="n"/>
      <c r="V313" s="19" t="n"/>
      <c r="W313" s="19" t="n"/>
      <c r="X313" s="19" t="n"/>
      <c r="Y313" s="19" t="n"/>
      <c r="Z313" s="19" t="n"/>
    </row>
    <row r="314" ht="13.5" customHeight="1" s="844">
      <c r="A314" s="19" t="n"/>
      <c r="B314" s="19" t="n"/>
      <c r="C314" s="23" t="n"/>
      <c r="D314" s="23" t="n"/>
      <c r="E314" s="362" t="n"/>
      <c r="F314" s="23" t="n"/>
      <c r="G314" s="23" t="n"/>
      <c r="H314" s="23" t="n"/>
      <c r="I314" s="23" t="n"/>
      <c r="J314" s="23" t="n"/>
      <c r="K314" s="23" t="n"/>
      <c r="L314" s="19" t="n"/>
      <c r="M314" s="19" t="n"/>
      <c r="N314" s="19" t="n"/>
      <c r="O314" s="19" t="n"/>
      <c r="P314" s="19" t="n"/>
      <c r="Q314" s="19" t="n"/>
      <c r="R314" s="19" t="n"/>
      <c r="S314" s="19" t="n"/>
      <c r="T314" s="19" t="n"/>
      <c r="U314" s="19" t="n"/>
      <c r="V314" s="19" t="n"/>
      <c r="W314" s="19" t="n"/>
      <c r="X314" s="19" t="n"/>
      <c r="Y314" s="19" t="n"/>
      <c r="Z314" s="19" t="n"/>
    </row>
    <row r="315" ht="13.5" customHeight="1" s="844">
      <c r="A315" s="19" t="n"/>
      <c r="B315" s="19" t="n"/>
      <c r="C315" s="23" t="n"/>
      <c r="D315" s="23" t="n"/>
      <c r="E315" s="362" t="n"/>
      <c r="F315" s="23" t="n"/>
      <c r="G315" s="23" t="n"/>
      <c r="H315" s="23" t="n"/>
      <c r="I315" s="23" t="n"/>
      <c r="J315" s="23" t="n"/>
      <c r="K315" s="23" t="n"/>
      <c r="L315" s="19" t="n"/>
      <c r="M315" s="19" t="n"/>
      <c r="N315" s="19" t="n"/>
      <c r="O315" s="19" t="n"/>
      <c r="P315" s="19" t="n"/>
      <c r="Q315" s="19" t="n"/>
      <c r="R315" s="19" t="n"/>
      <c r="S315" s="19" t="n"/>
      <c r="T315" s="19" t="n"/>
      <c r="U315" s="19" t="n"/>
      <c r="V315" s="19" t="n"/>
      <c r="W315" s="19" t="n"/>
      <c r="X315" s="19" t="n"/>
      <c r="Y315" s="19" t="n"/>
      <c r="Z315" s="19" t="n"/>
    </row>
    <row r="316" ht="13.5" customHeight="1" s="844">
      <c r="A316" s="19" t="n"/>
      <c r="B316" s="19" t="n"/>
      <c r="C316" s="23" t="n"/>
      <c r="D316" s="23" t="n"/>
      <c r="E316" s="362" t="n"/>
      <c r="F316" s="23" t="n"/>
      <c r="G316" s="23" t="n"/>
      <c r="H316" s="23" t="n"/>
      <c r="I316" s="23" t="n"/>
      <c r="J316" s="23" t="n"/>
      <c r="K316" s="23" t="n"/>
      <c r="L316" s="19" t="n"/>
      <c r="M316" s="19" t="n"/>
      <c r="N316" s="19" t="n"/>
      <c r="O316" s="19" t="n"/>
      <c r="P316" s="19" t="n"/>
      <c r="Q316" s="19" t="n"/>
      <c r="R316" s="19" t="n"/>
      <c r="S316" s="19" t="n"/>
      <c r="T316" s="19" t="n"/>
      <c r="U316" s="19" t="n"/>
      <c r="V316" s="19" t="n"/>
      <c r="W316" s="19" t="n"/>
      <c r="X316" s="19" t="n"/>
      <c r="Y316" s="19" t="n"/>
      <c r="Z316" s="19" t="n"/>
    </row>
    <row r="317" ht="13.5" customHeight="1" s="844">
      <c r="A317" s="19" t="n"/>
      <c r="B317" s="19" t="n"/>
      <c r="C317" s="23" t="n"/>
      <c r="D317" s="23" t="n"/>
      <c r="E317" s="362" t="n"/>
      <c r="F317" s="23" t="n"/>
      <c r="G317" s="23" t="n"/>
      <c r="H317" s="23" t="n"/>
      <c r="I317" s="23" t="n"/>
      <c r="J317" s="23" t="n"/>
      <c r="K317" s="23" t="n"/>
      <c r="L317" s="19" t="n"/>
      <c r="M317" s="19" t="n"/>
      <c r="N317" s="19" t="n"/>
      <c r="O317" s="19" t="n"/>
      <c r="P317" s="19" t="n"/>
      <c r="Q317" s="19" t="n"/>
      <c r="R317" s="19" t="n"/>
      <c r="S317" s="19" t="n"/>
      <c r="T317" s="19" t="n"/>
      <c r="U317" s="19" t="n"/>
      <c r="V317" s="19" t="n"/>
      <c r="W317" s="19" t="n"/>
      <c r="X317" s="19" t="n"/>
      <c r="Y317" s="19" t="n"/>
      <c r="Z317" s="19" t="n"/>
    </row>
    <row r="318" ht="13.5" customHeight="1" s="844">
      <c r="A318" s="19" t="n"/>
      <c r="B318" s="19" t="n"/>
      <c r="C318" s="23" t="n"/>
      <c r="D318" s="23" t="n"/>
      <c r="E318" s="362" t="n"/>
      <c r="F318" s="23" t="n"/>
      <c r="G318" s="23" t="n"/>
      <c r="H318" s="23" t="n"/>
      <c r="I318" s="23" t="n"/>
      <c r="J318" s="23" t="n"/>
      <c r="K318" s="23" t="n"/>
      <c r="L318" s="19" t="n"/>
      <c r="M318" s="19" t="n"/>
      <c r="N318" s="19" t="n"/>
      <c r="O318" s="19" t="n"/>
      <c r="P318" s="19" t="n"/>
      <c r="Q318" s="19" t="n"/>
      <c r="R318" s="19" t="n"/>
      <c r="S318" s="19" t="n"/>
      <c r="T318" s="19" t="n"/>
      <c r="U318" s="19" t="n"/>
      <c r="V318" s="19" t="n"/>
      <c r="W318" s="19" t="n"/>
      <c r="X318" s="19" t="n"/>
      <c r="Y318" s="19" t="n"/>
      <c r="Z318" s="19" t="n"/>
    </row>
    <row r="319" ht="13.5" customHeight="1" s="844">
      <c r="A319" s="19" t="n"/>
      <c r="B319" s="19" t="n"/>
      <c r="C319" s="23" t="n"/>
      <c r="D319" s="23" t="n"/>
      <c r="E319" s="362" t="n"/>
      <c r="F319" s="23" t="n"/>
      <c r="G319" s="23" t="n"/>
      <c r="H319" s="23" t="n"/>
      <c r="I319" s="23" t="n"/>
      <c r="J319" s="23" t="n"/>
      <c r="K319" s="23" t="n"/>
      <c r="L319" s="19" t="n"/>
      <c r="M319" s="19" t="n"/>
      <c r="N319" s="19" t="n"/>
      <c r="O319" s="19" t="n"/>
      <c r="P319" s="19" t="n"/>
      <c r="Q319" s="19" t="n"/>
      <c r="R319" s="19" t="n"/>
      <c r="S319" s="19" t="n"/>
      <c r="T319" s="19" t="n"/>
      <c r="U319" s="19" t="n"/>
      <c r="V319" s="19" t="n"/>
      <c r="W319" s="19" t="n"/>
      <c r="X319" s="19" t="n"/>
      <c r="Y319" s="19" t="n"/>
      <c r="Z319" s="19" t="n"/>
    </row>
    <row r="320" ht="13.5" customHeight="1" s="844">
      <c r="A320" s="19" t="n"/>
      <c r="B320" s="19" t="n"/>
      <c r="C320" s="23" t="n"/>
      <c r="D320" s="23" t="n"/>
      <c r="E320" s="362" t="n"/>
      <c r="F320" s="23" t="n"/>
      <c r="G320" s="23" t="n"/>
      <c r="H320" s="23" t="n"/>
      <c r="I320" s="23" t="n"/>
      <c r="J320" s="23" t="n"/>
      <c r="K320" s="23" t="n"/>
      <c r="L320" s="19" t="n"/>
      <c r="M320" s="19" t="n"/>
      <c r="N320" s="19" t="n"/>
      <c r="O320" s="19" t="n"/>
      <c r="P320" s="19" t="n"/>
      <c r="Q320" s="19" t="n"/>
      <c r="R320" s="19" t="n"/>
      <c r="S320" s="19" t="n"/>
      <c r="T320" s="19" t="n"/>
      <c r="U320" s="19" t="n"/>
      <c r="V320" s="19" t="n"/>
      <c r="W320" s="19" t="n"/>
      <c r="X320" s="19" t="n"/>
      <c r="Y320" s="19" t="n"/>
      <c r="Z320" s="19" t="n"/>
    </row>
    <row r="321" ht="13.5" customHeight="1" s="844">
      <c r="A321" s="19" t="n"/>
      <c r="B321" s="19" t="n"/>
      <c r="C321" s="23" t="n"/>
      <c r="D321" s="23" t="n"/>
      <c r="E321" s="362" t="n"/>
      <c r="F321" s="23" t="n"/>
      <c r="G321" s="23" t="n"/>
      <c r="H321" s="23" t="n"/>
      <c r="I321" s="23" t="n"/>
      <c r="J321" s="23" t="n"/>
      <c r="K321" s="23" t="n"/>
      <c r="L321" s="19" t="n"/>
      <c r="M321" s="19" t="n"/>
      <c r="N321" s="19" t="n"/>
      <c r="O321" s="19" t="n"/>
      <c r="P321" s="19" t="n"/>
      <c r="Q321" s="19" t="n"/>
      <c r="R321" s="19" t="n"/>
      <c r="S321" s="19" t="n"/>
      <c r="T321" s="19" t="n"/>
      <c r="U321" s="19" t="n"/>
      <c r="V321" s="19" t="n"/>
      <c r="W321" s="19" t="n"/>
      <c r="X321" s="19" t="n"/>
      <c r="Y321" s="19" t="n"/>
      <c r="Z321" s="19" t="n"/>
    </row>
    <row r="322" ht="13.5" customHeight="1" s="844">
      <c r="A322" s="19" t="n"/>
      <c r="B322" s="19" t="n"/>
      <c r="C322" s="23" t="n"/>
      <c r="D322" s="23" t="n"/>
      <c r="E322" s="362" t="n"/>
      <c r="F322" s="23" t="n"/>
      <c r="G322" s="23" t="n"/>
      <c r="H322" s="23" t="n"/>
      <c r="I322" s="23" t="n"/>
      <c r="J322" s="23" t="n"/>
      <c r="K322" s="23" t="n"/>
      <c r="L322" s="19" t="n"/>
      <c r="M322" s="19" t="n"/>
      <c r="N322" s="19" t="n"/>
      <c r="O322" s="19" t="n"/>
      <c r="P322" s="19" t="n"/>
      <c r="Q322" s="19" t="n"/>
      <c r="R322" s="19" t="n"/>
      <c r="S322" s="19" t="n"/>
      <c r="T322" s="19" t="n"/>
      <c r="U322" s="19" t="n"/>
      <c r="V322" s="19" t="n"/>
      <c r="W322" s="19" t="n"/>
      <c r="X322" s="19" t="n"/>
      <c r="Y322" s="19" t="n"/>
      <c r="Z322" s="19" t="n"/>
    </row>
    <row r="323" ht="13.5" customHeight="1" s="844">
      <c r="A323" s="19" t="n"/>
      <c r="B323" s="19" t="n"/>
      <c r="C323" s="23" t="n"/>
      <c r="D323" s="23" t="n"/>
      <c r="E323" s="362" t="n"/>
      <c r="F323" s="23" t="n"/>
      <c r="G323" s="23" t="n"/>
      <c r="H323" s="23" t="n"/>
      <c r="I323" s="23" t="n"/>
      <c r="J323" s="23" t="n"/>
      <c r="K323" s="23" t="n"/>
      <c r="L323" s="19" t="n"/>
      <c r="M323" s="19" t="n"/>
      <c r="N323" s="19" t="n"/>
      <c r="O323" s="19" t="n"/>
      <c r="P323" s="19" t="n"/>
      <c r="Q323" s="19" t="n"/>
      <c r="R323" s="19" t="n"/>
      <c r="S323" s="19" t="n"/>
      <c r="T323" s="19" t="n"/>
      <c r="U323" s="19" t="n"/>
      <c r="V323" s="19" t="n"/>
      <c r="W323" s="19" t="n"/>
      <c r="X323" s="19" t="n"/>
      <c r="Y323" s="19" t="n"/>
      <c r="Z323" s="19" t="n"/>
    </row>
    <row r="324" ht="13.5" customHeight="1" s="844">
      <c r="A324" s="19" t="n"/>
      <c r="B324" s="19" t="n"/>
      <c r="C324" s="23" t="n"/>
      <c r="D324" s="23" t="n"/>
      <c r="E324" s="362" t="n"/>
      <c r="F324" s="23" t="n"/>
      <c r="G324" s="23" t="n"/>
      <c r="H324" s="23" t="n"/>
      <c r="I324" s="23" t="n"/>
      <c r="J324" s="23" t="n"/>
      <c r="K324" s="23" t="n"/>
      <c r="L324" s="19" t="n"/>
      <c r="M324" s="19" t="n"/>
      <c r="N324" s="19" t="n"/>
      <c r="O324" s="19" t="n"/>
      <c r="P324" s="19" t="n"/>
      <c r="Q324" s="19" t="n"/>
      <c r="R324" s="19" t="n"/>
      <c r="S324" s="19" t="n"/>
      <c r="T324" s="19" t="n"/>
      <c r="U324" s="19" t="n"/>
      <c r="V324" s="19" t="n"/>
      <c r="W324" s="19" t="n"/>
      <c r="X324" s="19" t="n"/>
      <c r="Y324" s="19" t="n"/>
      <c r="Z324" s="19" t="n"/>
    </row>
    <row r="325" ht="13.5" customHeight="1" s="844">
      <c r="A325" s="19" t="n"/>
      <c r="B325" s="19" t="n"/>
      <c r="C325" s="23" t="n"/>
      <c r="D325" s="23" t="n"/>
      <c r="E325" s="362" t="n"/>
      <c r="F325" s="23" t="n"/>
      <c r="G325" s="23" t="n"/>
      <c r="H325" s="23" t="n"/>
      <c r="I325" s="23" t="n"/>
      <c r="J325" s="23" t="n"/>
      <c r="K325" s="23" t="n"/>
      <c r="L325" s="19" t="n"/>
      <c r="M325" s="19" t="n"/>
      <c r="N325" s="19" t="n"/>
      <c r="O325" s="19" t="n"/>
      <c r="P325" s="19" t="n"/>
      <c r="Q325" s="19" t="n"/>
      <c r="R325" s="19" t="n"/>
      <c r="S325" s="19" t="n"/>
      <c r="T325" s="19" t="n"/>
      <c r="U325" s="19" t="n"/>
      <c r="V325" s="19" t="n"/>
      <c r="W325" s="19" t="n"/>
      <c r="X325" s="19" t="n"/>
      <c r="Y325" s="19" t="n"/>
      <c r="Z325" s="19" t="n"/>
    </row>
    <row r="326" ht="13.5" customHeight="1" s="844">
      <c r="A326" s="19" t="n"/>
      <c r="B326" s="19" t="n"/>
      <c r="C326" s="23" t="n"/>
      <c r="D326" s="23" t="n"/>
      <c r="E326" s="362" t="n"/>
      <c r="F326" s="23" t="n"/>
      <c r="G326" s="23" t="n"/>
      <c r="H326" s="23" t="n"/>
      <c r="I326" s="23" t="n"/>
      <c r="J326" s="23" t="n"/>
      <c r="K326" s="23" t="n"/>
      <c r="L326" s="19" t="n"/>
      <c r="M326" s="19" t="n"/>
      <c r="N326" s="19" t="n"/>
      <c r="O326" s="19" t="n"/>
      <c r="P326" s="19" t="n"/>
      <c r="Q326" s="19" t="n"/>
      <c r="R326" s="19" t="n"/>
      <c r="S326" s="19" t="n"/>
      <c r="T326" s="19" t="n"/>
      <c r="U326" s="19" t="n"/>
      <c r="V326" s="19" t="n"/>
      <c r="W326" s="19" t="n"/>
      <c r="X326" s="19" t="n"/>
      <c r="Y326" s="19" t="n"/>
      <c r="Z326" s="19" t="n"/>
    </row>
    <row r="327" ht="13.5" customHeight="1" s="844">
      <c r="A327" s="19" t="n"/>
      <c r="B327" s="19" t="n"/>
      <c r="C327" s="23" t="n"/>
      <c r="D327" s="23" t="n"/>
      <c r="E327" s="362" t="n"/>
      <c r="F327" s="23" t="n"/>
      <c r="G327" s="23" t="n"/>
      <c r="H327" s="23" t="n"/>
      <c r="I327" s="23" t="n"/>
      <c r="J327" s="23" t="n"/>
      <c r="K327" s="23" t="n"/>
      <c r="L327" s="19" t="n"/>
      <c r="M327" s="19" t="n"/>
      <c r="N327" s="19" t="n"/>
      <c r="O327" s="19" t="n"/>
      <c r="P327" s="19" t="n"/>
      <c r="Q327" s="19" t="n"/>
      <c r="R327" s="19" t="n"/>
      <c r="S327" s="19" t="n"/>
      <c r="T327" s="19" t="n"/>
      <c r="U327" s="19" t="n"/>
      <c r="V327" s="19" t="n"/>
      <c r="W327" s="19" t="n"/>
      <c r="X327" s="19" t="n"/>
      <c r="Y327" s="19" t="n"/>
      <c r="Z327" s="19" t="n"/>
    </row>
    <row r="328" ht="13.5" customHeight="1" s="844">
      <c r="A328" s="19" t="n"/>
      <c r="B328" s="19" t="n"/>
      <c r="C328" s="23" t="n"/>
      <c r="D328" s="23" t="n"/>
      <c r="E328" s="362" t="n"/>
      <c r="F328" s="23" t="n"/>
      <c r="G328" s="23" t="n"/>
      <c r="H328" s="23" t="n"/>
      <c r="I328" s="23" t="n"/>
      <c r="J328" s="23" t="n"/>
      <c r="K328" s="23" t="n"/>
      <c r="L328" s="19" t="n"/>
      <c r="M328" s="19" t="n"/>
      <c r="N328" s="19" t="n"/>
      <c r="O328" s="19" t="n"/>
      <c r="P328" s="19" t="n"/>
      <c r="Q328" s="19" t="n"/>
      <c r="R328" s="19" t="n"/>
      <c r="S328" s="19" t="n"/>
      <c r="T328" s="19" t="n"/>
      <c r="U328" s="19" t="n"/>
      <c r="V328" s="19" t="n"/>
      <c r="W328" s="19" t="n"/>
      <c r="X328" s="19" t="n"/>
      <c r="Y328" s="19" t="n"/>
      <c r="Z328" s="19" t="n"/>
    </row>
    <row r="329" ht="13.5" customHeight="1" s="844">
      <c r="A329" s="19" t="n"/>
      <c r="B329" s="19" t="n"/>
      <c r="C329" s="23" t="n"/>
      <c r="D329" s="23" t="n"/>
      <c r="E329" s="362" t="n"/>
      <c r="F329" s="23" t="n"/>
      <c r="G329" s="23" t="n"/>
      <c r="H329" s="23" t="n"/>
      <c r="I329" s="23" t="n"/>
      <c r="J329" s="23" t="n"/>
      <c r="K329" s="23" t="n"/>
      <c r="L329" s="19" t="n"/>
      <c r="M329" s="19" t="n"/>
      <c r="N329" s="19" t="n"/>
      <c r="O329" s="19" t="n"/>
      <c r="P329" s="19" t="n"/>
      <c r="Q329" s="19" t="n"/>
      <c r="R329" s="19" t="n"/>
      <c r="S329" s="19" t="n"/>
      <c r="T329" s="19" t="n"/>
      <c r="U329" s="19" t="n"/>
      <c r="V329" s="19" t="n"/>
      <c r="W329" s="19" t="n"/>
      <c r="X329" s="19" t="n"/>
      <c r="Y329" s="19" t="n"/>
      <c r="Z329" s="19" t="n"/>
    </row>
    <row r="330" ht="13.5" customHeight="1" s="844">
      <c r="A330" s="19" t="n"/>
      <c r="B330" s="19" t="n"/>
      <c r="C330" s="23" t="n"/>
      <c r="D330" s="23" t="n"/>
      <c r="E330" s="362" t="n"/>
      <c r="F330" s="23" t="n"/>
      <c r="G330" s="23" t="n"/>
      <c r="H330" s="23" t="n"/>
      <c r="I330" s="23" t="n"/>
      <c r="J330" s="23" t="n"/>
      <c r="K330" s="23" t="n"/>
      <c r="L330" s="19" t="n"/>
      <c r="M330" s="19" t="n"/>
      <c r="N330" s="19" t="n"/>
      <c r="O330" s="19" t="n"/>
      <c r="P330" s="19" t="n"/>
      <c r="Q330" s="19" t="n"/>
      <c r="R330" s="19" t="n"/>
      <c r="S330" s="19" t="n"/>
      <c r="T330" s="19" t="n"/>
      <c r="U330" s="19" t="n"/>
      <c r="V330" s="19" t="n"/>
      <c r="W330" s="19" t="n"/>
      <c r="X330" s="19" t="n"/>
      <c r="Y330" s="19" t="n"/>
      <c r="Z330" s="19" t="n"/>
    </row>
    <row r="331" ht="13.5" customHeight="1" s="844">
      <c r="A331" s="19" t="n"/>
      <c r="B331" s="19" t="n"/>
      <c r="C331" s="23" t="n"/>
      <c r="D331" s="23" t="n"/>
      <c r="E331" s="362" t="n"/>
      <c r="F331" s="23" t="n"/>
      <c r="G331" s="23" t="n"/>
      <c r="H331" s="23" t="n"/>
      <c r="I331" s="23" t="n"/>
      <c r="J331" s="23" t="n"/>
      <c r="K331" s="23" t="n"/>
      <c r="L331" s="19" t="n"/>
      <c r="M331" s="19" t="n"/>
      <c r="N331" s="19" t="n"/>
      <c r="O331" s="19" t="n"/>
      <c r="P331" s="19" t="n"/>
      <c r="Q331" s="19" t="n"/>
      <c r="R331" s="19" t="n"/>
      <c r="S331" s="19" t="n"/>
      <c r="T331" s="19" t="n"/>
      <c r="U331" s="19" t="n"/>
      <c r="V331" s="19" t="n"/>
      <c r="W331" s="19" t="n"/>
      <c r="X331" s="19" t="n"/>
      <c r="Y331" s="19" t="n"/>
      <c r="Z331" s="19" t="n"/>
    </row>
    <row r="332" ht="13.5" customHeight="1" s="844">
      <c r="A332" s="19" t="n"/>
      <c r="B332" s="19" t="n"/>
      <c r="C332" s="23" t="n"/>
      <c r="D332" s="23" t="n"/>
      <c r="E332" s="362" t="n"/>
      <c r="F332" s="23" t="n"/>
      <c r="G332" s="23" t="n"/>
      <c r="H332" s="23" t="n"/>
      <c r="I332" s="23" t="n"/>
      <c r="J332" s="23" t="n"/>
      <c r="K332" s="23" t="n"/>
      <c r="L332" s="19" t="n"/>
      <c r="M332" s="19" t="n"/>
      <c r="N332" s="19" t="n"/>
      <c r="O332" s="19" t="n"/>
      <c r="P332" s="19" t="n"/>
      <c r="Q332" s="19" t="n"/>
      <c r="R332" s="19" t="n"/>
      <c r="S332" s="19" t="n"/>
      <c r="T332" s="19" t="n"/>
      <c r="U332" s="19" t="n"/>
      <c r="V332" s="19" t="n"/>
      <c r="W332" s="19" t="n"/>
      <c r="X332" s="19" t="n"/>
      <c r="Y332" s="19" t="n"/>
      <c r="Z332" s="19" t="n"/>
    </row>
    <row r="333" ht="13.5" customHeight="1" s="844">
      <c r="A333" s="19" t="n"/>
      <c r="B333" s="19" t="n"/>
      <c r="C333" s="23" t="n"/>
      <c r="D333" s="23" t="n"/>
      <c r="E333" s="362" t="n"/>
      <c r="F333" s="23" t="n"/>
      <c r="G333" s="23" t="n"/>
      <c r="H333" s="23" t="n"/>
      <c r="I333" s="23" t="n"/>
      <c r="J333" s="23" t="n"/>
      <c r="K333" s="23" t="n"/>
      <c r="L333" s="19" t="n"/>
      <c r="M333" s="19" t="n"/>
      <c r="N333" s="19" t="n"/>
      <c r="O333" s="19" t="n"/>
      <c r="P333" s="19" t="n"/>
      <c r="Q333" s="19" t="n"/>
      <c r="R333" s="19" t="n"/>
      <c r="S333" s="19" t="n"/>
      <c r="T333" s="19" t="n"/>
      <c r="U333" s="19" t="n"/>
      <c r="V333" s="19" t="n"/>
      <c r="W333" s="19" t="n"/>
      <c r="X333" s="19" t="n"/>
      <c r="Y333" s="19" t="n"/>
      <c r="Z333" s="19" t="n"/>
    </row>
    <row r="334" ht="13.5" customHeight="1" s="844">
      <c r="A334" s="19" t="n"/>
      <c r="B334" s="19" t="n"/>
      <c r="C334" s="23" t="n"/>
      <c r="D334" s="23" t="n"/>
      <c r="E334" s="362" t="n"/>
      <c r="F334" s="23" t="n"/>
      <c r="G334" s="23" t="n"/>
      <c r="H334" s="23" t="n"/>
      <c r="I334" s="23" t="n"/>
      <c r="J334" s="23" t="n"/>
      <c r="K334" s="23" t="n"/>
      <c r="L334" s="19" t="n"/>
      <c r="M334" s="19" t="n"/>
      <c r="N334" s="19" t="n"/>
      <c r="O334" s="19" t="n"/>
      <c r="P334" s="19" t="n"/>
      <c r="Q334" s="19" t="n"/>
      <c r="R334" s="19" t="n"/>
      <c r="S334" s="19" t="n"/>
      <c r="T334" s="19" t="n"/>
      <c r="U334" s="19" t="n"/>
      <c r="V334" s="19" t="n"/>
      <c r="W334" s="19" t="n"/>
      <c r="X334" s="19" t="n"/>
      <c r="Y334" s="19" t="n"/>
      <c r="Z334" s="19" t="n"/>
    </row>
    <row r="335" ht="13.5" customHeight="1" s="844">
      <c r="A335" s="19" t="n"/>
      <c r="B335" s="19" t="n"/>
      <c r="C335" s="23" t="n"/>
      <c r="D335" s="23" t="n"/>
      <c r="E335" s="362" t="n"/>
      <c r="F335" s="23" t="n"/>
      <c r="G335" s="23" t="n"/>
      <c r="H335" s="23" t="n"/>
      <c r="I335" s="23" t="n"/>
      <c r="J335" s="23" t="n"/>
      <c r="K335" s="23" t="n"/>
      <c r="L335" s="19" t="n"/>
      <c r="M335" s="19" t="n"/>
      <c r="N335" s="19" t="n"/>
      <c r="O335" s="19" t="n"/>
      <c r="P335" s="19" t="n"/>
      <c r="Q335" s="19" t="n"/>
      <c r="R335" s="19" t="n"/>
      <c r="S335" s="19" t="n"/>
      <c r="T335" s="19" t="n"/>
      <c r="U335" s="19" t="n"/>
      <c r="V335" s="19" t="n"/>
      <c r="W335" s="19" t="n"/>
      <c r="X335" s="19" t="n"/>
      <c r="Y335" s="19" t="n"/>
      <c r="Z335" s="19" t="n"/>
    </row>
    <row r="336" ht="13.5" customHeight="1" s="844">
      <c r="A336" s="19" t="n"/>
      <c r="B336" s="19" t="n"/>
      <c r="C336" s="23" t="n"/>
      <c r="D336" s="23" t="n"/>
      <c r="E336" s="362" t="n"/>
      <c r="F336" s="23" t="n"/>
      <c r="G336" s="23" t="n"/>
      <c r="H336" s="23" t="n"/>
      <c r="I336" s="23" t="n"/>
      <c r="J336" s="23" t="n"/>
      <c r="K336" s="23" t="n"/>
      <c r="L336" s="19" t="n"/>
      <c r="M336" s="19" t="n"/>
      <c r="N336" s="19" t="n"/>
      <c r="O336" s="19" t="n"/>
      <c r="P336" s="19" t="n"/>
      <c r="Q336" s="19" t="n"/>
      <c r="R336" s="19" t="n"/>
      <c r="S336" s="19" t="n"/>
      <c r="T336" s="19" t="n"/>
      <c r="U336" s="19" t="n"/>
      <c r="V336" s="19" t="n"/>
      <c r="W336" s="19" t="n"/>
      <c r="X336" s="19" t="n"/>
      <c r="Y336" s="19" t="n"/>
      <c r="Z336" s="19" t="n"/>
    </row>
    <row r="337" ht="13.5" customHeight="1" s="844">
      <c r="A337" s="19" t="n"/>
      <c r="B337" s="19" t="n"/>
      <c r="C337" s="23" t="n"/>
      <c r="D337" s="23" t="n"/>
      <c r="E337" s="362" t="n"/>
      <c r="F337" s="23" t="n"/>
      <c r="G337" s="23" t="n"/>
      <c r="H337" s="23" t="n"/>
      <c r="I337" s="23" t="n"/>
      <c r="J337" s="23" t="n"/>
      <c r="K337" s="23" t="n"/>
      <c r="L337" s="19" t="n"/>
      <c r="M337" s="19" t="n"/>
      <c r="N337" s="19" t="n"/>
      <c r="O337" s="19" t="n"/>
      <c r="P337" s="19" t="n"/>
      <c r="Q337" s="19" t="n"/>
      <c r="R337" s="19" t="n"/>
      <c r="S337" s="19" t="n"/>
      <c r="T337" s="19" t="n"/>
      <c r="U337" s="19" t="n"/>
      <c r="V337" s="19" t="n"/>
      <c r="W337" s="19" t="n"/>
      <c r="X337" s="19" t="n"/>
      <c r="Y337" s="19" t="n"/>
      <c r="Z337" s="19" t="n"/>
    </row>
    <row r="338" ht="13.5" customHeight="1" s="844">
      <c r="A338" s="19" t="n"/>
      <c r="B338" s="19" t="n"/>
      <c r="C338" s="23" t="n"/>
      <c r="D338" s="23" t="n"/>
      <c r="E338" s="362" t="n"/>
      <c r="F338" s="23" t="n"/>
      <c r="G338" s="23" t="n"/>
      <c r="H338" s="23" t="n"/>
      <c r="I338" s="23" t="n"/>
      <c r="J338" s="23" t="n"/>
      <c r="K338" s="23" t="n"/>
      <c r="L338" s="19" t="n"/>
      <c r="M338" s="19" t="n"/>
      <c r="N338" s="19" t="n"/>
      <c r="O338" s="19" t="n"/>
      <c r="P338" s="19" t="n"/>
      <c r="Q338" s="19" t="n"/>
      <c r="R338" s="19" t="n"/>
      <c r="S338" s="19" t="n"/>
      <c r="T338" s="19" t="n"/>
      <c r="U338" s="19" t="n"/>
      <c r="V338" s="19" t="n"/>
      <c r="W338" s="19" t="n"/>
      <c r="X338" s="19" t="n"/>
      <c r="Y338" s="19" t="n"/>
      <c r="Z338" s="19" t="n"/>
    </row>
    <row r="339" ht="13.5" customHeight="1" s="844">
      <c r="A339" s="19" t="n"/>
      <c r="B339" s="19" t="n"/>
      <c r="C339" s="23" t="n"/>
      <c r="D339" s="23" t="n"/>
      <c r="E339" s="362" t="n"/>
      <c r="F339" s="23" t="n"/>
      <c r="G339" s="23" t="n"/>
      <c r="H339" s="23" t="n"/>
      <c r="I339" s="23" t="n"/>
      <c r="J339" s="23" t="n"/>
      <c r="K339" s="23" t="n"/>
      <c r="L339" s="19" t="n"/>
      <c r="M339" s="19" t="n"/>
      <c r="N339" s="19" t="n"/>
      <c r="O339" s="19" t="n"/>
      <c r="P339" s="19" t="n"/>
      <c r="Q339" s="19" t="n"/>
      <c r="R339" s="19" t="n"/>
      <c r="S339" s="19" t="n"/>
      <c r="T339" s="19" t="n"/>
      <c r="U339" s="19" t="n"/>
      <c r="V339" s="19" t="n"/>
      <c r="W339" s="19" t="n"/>
      <c r="X339" s="19" t="n"/>
      <c r="Y339" s="19" t="n"/>
      <c r="Z339" s="19" t="n"/>
    </row>
    <row r="340" ht="13.5" customHeight="1" s="844">
      <c r="A340" s="19" t="n"/>
      <c r="B340" s="19" t="n"/>
      <c r="C340" s="23" t="n"/>
      <c r="D340" s="23" t="n"/>
      <c r="E340" s="362" t="n"/>
      <c r="F340" s="23" t="n"/>
      <c r="G340" s="23" t="n"/>
      <c r="H340" s="23" t="n"/>
      <c r="I340" s="23" t="n"/>
      <c r="J340" s="23" t="n"/>
      <c r="K340" s="23" t="n"/>
      <c r="L340" s="19" t="n"/>
      <c r="M340" s="19" t="n"/>
      <c r="N340" s="19" t="n"/>
      <c r="O340" s="19" t="n"/>
      <c r="P340" s="19" t="n"/>
      <c r="Q340" s="19" t="n"/>
      <c r="R340" s="19" t="n"/>
      <c r="S340" s="19" t="n"/>
      <c r="T340" s="19" t="n"/>
      <c r="U340" s="19" t="n"/>
      <c r="V340" s="19" t="n"/>
      <c r="W340" s="19" t="n"/>
      <c r="X340" s="19" t="n"/>
      <c r="Y340" s="19" t="n"/>
      <c r="Z340" s="19" t="n"/>
    </row>
    <row r="341" ht="13.5" customHeight="1" s="844">
      <c r="A341" s="19" t="n"/>
      <c r="B341" s="19" t="n"/>
      <c r="C341" s="23" t="n"/>
      <c r="D341" s="23" t="n"/>
      <c r="E341" s="362" t="n"/>
      <c r="F341" s="23" t="n"/>
      <c r="G341" s="23" t="n"/>
      <c r="H341" s="23" t="n"/>
      <c r="I341" s="23" t="n"/>
      <c r="J341" s="23" t="n"/>
      <c r="K341" s="23" t="n"/>
      <c r="L341" s="19" t="n"/>
      <c r="M341" s="19" t="n"/>
      <c r="N341" s="19" t="n"/>
      <c r="O341" s="19" t="n"/>
      <c r="P341" s="19" t="n"/>
      <c r="Q341" s="19" t="n"/>
      <c r="R341" s="19" t="n"/>
      <c r="S341" s="19" t="n"/>
      <c r="T341" s="19" t="n"/>
      <c r="U341" s="19" t="n"/>
      <c r="V341" s="19" t="n"/>
      <c r="W341" s="19" t="n"/>
      <c r="X341" s="19" t="n"/>
      <c r="Y341" s="19" t="n"/>
      <c r="Z341" s="19" t="n"/>
    </row>
    <row r="342" ht="13.5" customHeight="1" s="844">
      <c r="A342" s="19" t="n"/>
      <c r="B342" s="19" t="n"/>
      <c r="C342" s="23" t="n"/>
      <c r="D342" s="23" t="n"/>
      <c r="E342" s="362" t="n"/>
      <c r="F342" s="23" t="n"/>
      <c r="G342" s="23" t="n"/>
      <c r="H342" s="23" t="n"/>
      <c r="I342" s="23" t="n"/>
      <c r="J342" s="23" t="n"/>
      <c r="K342" s="23" t="n"/>
      <c r="L342" s="19" t="n"/>
      <c r="M342" s="19" t="n"/>
      <c r="N342" s="19" t="n"/>
      <c r="O342" s="19" t="n"/>
      <c r="P342" s="19" t="n"/>
      <c r="Q342" s="19" t="n"/>
      <c r="R342" s="19" t="n"/>
      <c r="S342" s="19" t="n"/>
      <c r="T342" s="19" t="n"/>
      <c r="U342" s="19" t="n"/>
      <c r="V342" s="19" t="n"/>
      <c r="W342" s="19" t="n"/>
      <c r="X342" s="19" t="n"/>
      <c r="Y342" s="19" t="n"/>
      <c r="Z342" s="19" t="n"/>
    </row>
    <row r="343" ht="13.5" customHeight="1" s="844">
      <c r="A343" s="19" t="n"/>
      <c r="B343" s="19" t="n"/>
      <c r="C343" s="23" t="n"/>
      <c r="D343" s="23" t="n"/>
      <c r="E343" s="362" t="n"/>
      <c r="F343" s="23" t="n"/>
      <c r="G343" s="23" t="n"/>
      <c r="H343" s="23" t="n"/>
      <c r="I343" s="23" t="n"/>
      <c r="J343" s="23" t="n"/>
      <c r="K343" s="23" t="n"/>
      <c r="L343" s="19" t="n"/>
      <c r="M343" s="19" t="n"/>
      <c r="N343" s="19" t="n"/>
      <c r="O343" s="19" t="n"/>
      <c r="P343" s="19" t="n"/>
      <c r="Q343" s="19" t="n"/>
      <c r="R343" s="19" t="n"/>
      <c r="S343" s="19" t="n"/>
      <c r="T343" s="19" t="n"/>
      <c r="U343" s="19" t="n"/>
      <c r="V343" s="19" t="n"/>
      <c r="W343" s="19" t="n"/>
      <c r="X343" s="19" t="n"/>
      <c r="Y343" s="19" t="n"/>
      <c r="Z343" s="19" t="n"/>
    </row>
    <row r="344" ht="13.5" customHeight="1" s="844">
      <c r="A344" s="19" t="n"/>
      <c r="B344" s="19" t="n"/>
      <c r="C344" s="23" t="n"/>
      <c r="D344" s="23" t="n"/>
      <c r="E344" s="362" t="n"/>
      <c r="F344" s="23" t="n"/>
      <c r="G344" s="23" t="n"/>
      <c r="H344" s="23" t="n"/>
      <c r="I344" s="23" t="n"/>
      <c r="J344" s="23" t="n"/>
      <c r="K344" s="23" t="n"/>
      <c r="L344" s="19" t="n"/>
      <c r="M344" s="19" t="n"/>
      <c r="N344" s="19" t="n"/>
      <c r="O344" s="19" t="n"/>
      <c r="P344" s="19" t="n"/>
      <c r="Q344" s="19" t="n"/>
      <c r="R344" s="19" t="n"/>
      <c r="S344" s="19" t="n"/>
      <c r="T344" s="19" t="n"/>
      <c r="U344" s="19" t="n"/>
      <c r="V344" s="19" t="n"/>
      <c r="W344" s="19" t="n"/>
      <c r="X344" s="19" t="n"/>
      <c r="Y344" s="19" t="n"/>
      <c r="Z344" s="19" t="n"/>
    </row>
    <row r="345" ht="13.5" customHeight="1" s="844">
      <c r="A345" s="19" t="n"/>
      <c r="B345" s="19" t="n"/>
      <c r="C345" s="23" t="n"/>
      <c r="D345" s="23" t="n"/>
      <c r="E345" s="362" t="n"/>
      <c r="F345" s="23" t="n"/>
      <c r="G345" s="23" t="n"/>
      <c r="H345" s="23" t="n"/>
      <c r="I345" s="23" t="n"/>
      <c r="J345" s="23" t="n"/>
      <c r="K345" s="23" t="n"/>
      <c r="L345" s="19" t="n"/>
      <c r="M345" s="19" t="n"/>
      <c r="N345" s="19" t="n"/>
      <c r="O345" s="19" t="n"/>
      <c r="P345" s="19" t="n"/>
      <c r="Q345" s="19" t="n"/>
      <c r="R345" s="19" t="n"/>
      <c r="S345" s="19" t="n"/>
      <c r="T345" s="19" t="n"/>
      <c r="U345" s="19" t="n"/>
      <c r="V345" s="19" t="n"/>
      <c r="W345" s="19" t="n"/>
      <c r="X345" s="19" t="n"/>
      <c r="Y345" s="19" t="n"/>
      <c r="Z345" s="19" t="n"/>
    </row>
    <row r="346" ht="13.5" customHeight="1" s="844">
      <c r="A346" s="19" t="n"/>
      <c r="B346" s="19" t="n"/>
      <c r="C346" s="23" t="n"/>
      <c r="D346" s="23" t="n"/>
      <c r="E346" s="362" t="n"/>
      <c r="F346" s="23" t="n"/>
      <c r="G346" s="23" t="n"/>
      <c r="H346" s="23" t="n"/>
      <c r="I346" s="23" t="n"/>
      <c r="J346" s="23" t="n"/>
      <c r="K346" s="23" t="n"/>
      <c r="L346" s="19" t="n"/>
      <c r="M346" s="19" t="n"/>
      <c r="N346" s="19" t="n"/>
      <c r="O346" s="19" t="n"/>
      <c r="P346" s="19" t="n"/>
      <c r="Q346" s="19" t="n"/>
      <c r="R346" s="19" t="n"/>
      <c r="S346" s="19" t="n"/>
      <c r="T346" s="19" t="n"/>
      <c r="U346" s="19" t="n"/>
      <c r="V346" s="19" t="n"/>
      <c r="W346" s="19" t="n"/>
      <c r="X346" s="19" t="n"/>
      <c r="Y346" s="19" t="n"/>
      <c r="Z346" s="19" t="n"/>
    </row>
    <row r="347" ht="13.5" customHeight="1" s="844">
      <c r="A347" s="19" t="n"/>
      <c r="B347" s="19" t="n"/>
      <c r="C347" s="23" t="n"/>
      <c r="D347" s="23" t="n"/>
      <c r="E347" s="362" t="n"/>
      <c r="F347" s="23" t="n"/>
      <c r="G347" s="23" t="n"/>
      <c r="H347" s="23" t="n"/>
      <c r="I347" s="23" t="n"/>
      <c r="J347" s="23" t="n"/>
      <c r="K347" s="23" t="n"/>
      <c r="L347" s="19" t="n"/>
      <c r="M347" s="19" t="n"/>
      <c r="N347" s="19" t="n"/>
      <c r="O347" s="19" t="n"/>
      <c r="P347" s="19" t="n"/>
      <c r="Q347" s="19" t="n"/>
      <c r="R347" s="19" t="n"/>
      <c r="S347" s="19" t="n"/>
      <c r="T347" s="19" t="n"/>
      <c r="U347" s="19" t="n"/>
      <c r="V347" s="19" t="n"/>
      <c r="W347" s="19" t="n"/>
      <c r="X347" s="19" t="n"/>
      <c r="Y347" s="19" t="n"/>
      <c r="Z347" s="19" t="n"/>
    </row>
    <row r="348" ht="13.5" customHeight="1" s="844">
      <c r="A348" s="19" t="n"/>
      <c r="B348" s="19" t="n"/>
      <c r="C348" s="23" t="n"/>
      <c r="D348" s="23" t="n"/>
      <c r="E348" s="362" t="n"/>
      <c r="F348" s="23" t="n"/>
      <c r="G348" s="23" t="n"/>
      <c r="H348" s="23" t="n"/>
      <c r="I348" s="23" t="n"/>
      <c r="J348" s="23" t="n"/>
      <c r="K348" s="23" t="n"/>
      <c r="L348" s="19" t="n"/>
      <c r="M348" s="19" t="n"/>
      <c r="N348" s="19" t="n"/>
      <c r="O348" s="19" t="n"/>
      <c r="P348" s="19" t="n"/>
      <c r="Q348" s="19" t="n"/>
      <c r="R348" s="19" t="n"/>
      <c r="S348" s="19" t="n"/>
      <c r="T348" s="19" t="n"/>
      <c r="U348" s="19" t="n"/>
      <c r="V348" s="19" t="n"/>
      <c r="W348" s="19" t="n"/>
      <c r="X348" s="19" t="n"/>
      <c r="Y348" s="19" t="n"/>
      <c r="Z348" s="19" t="n"/>
    </row>
    <row r="349" ht="13.5" customHeight="1" s="844">
      <c r="A349" s="19" t="n"/>
      <c r="B349" s="19" t="n"/>
      <c r="C349" s="23" t="n"/>
      <c r="D349" s="23" t="n"/>
      <c r="E349" s="362" t="n"/>
      <c r="F349" s="23" t="n"/>
      <c r="G349" s="23" t="n"/>
      <c r="H349" s="23" t="n"/>
      <c r="I349" s="23" t="n"/>
      <c r="J349" s="23" t="n"/>
      <c r="K349" s="23" t="n"/>
      <c r="L349" s="19" t="n"/>
      <c r="M349" s="19" t="n"/>
      <c r="N349" s="19" t="n"/>
      <c r="O349" s="19" t="n"/>
      <c r="P349" s="19" t="n"/>
      <c r="Q349" s="19" t="n"/>
      <c r="R349" s="19" t="n"/>
      <c r="S349" s="19" t="n"/>
      <c r="T349" s="19" t="n"/>
      <c r="U349" s="19" t="n"/>
      <c r="V349" s="19" t="n"/>
      <c r="W349" s="19" t="n"/>
      <c r="X349" s="19" t="n"/>
      <c r="Y349" s="19" t="n"/>
      <c r="Z349" s="19" t="n"/>
    </row>
    <row r="350" ht="13.5" customHeight="1" s="844">
      <c r="A350" s="19" t="n"/>
      <c r="B350" s="19" t="n"/>
      <c r="C350" s="23" t="n"/>
      <c r="D350" s="23" t="n"/>
      <c r="E350" s="362" t="n"/>
      <c r="F350" s="23" t="n"/>
      <c r="G350" s="23" t="n"/>
      <c r="H350" s="23" t="n"/>
      <c r="I350" s="23" t="n"/>
      <c r="J350" s="23" t="n"/>
      <c r="K350" s="23" t="n"/>
      <c r="L350" s="19" t="n"/>
      <c r="M350" s="19" t="n"/>
      <c r="N350" s="19" t="n"/>
      <c r="O350" s="19" t="n"/>
      <c r="P350" s="19" t="n"/>
      <c r="Q350" s="19" t="n"/>
      <c r="R350" s="19" t="n"/>
      <c r="S350" s="19" t="n"/>
      <c r="T350" s="19" t="n"/>
      <c r="U350" s="19" t="n"/>
      <c r="V350" s="19" t="n"/>
      <c r="W350" s="19" t="n"/>
      <c r="X350" s="19" t="n"/>
      <c r="Y350" s="19" t="n"/>
      <c r="Z350" s="19" t="n"/>
    </row>
    <row r="351" ht="13.5" customHeight="1" s="844">
      <c r="A351" s="19" t="n"/>
      <c r="B351" s="19" t="n"/>
      <c r="C351" s="23" t="n"/>
      <c r="D351" s="23" t="n"/>
      <c r="E351" s="362" t="n"/>
      <c r="F351" s="23" t="n"/>
      <c r="G351" s="23" t="n"/>
      <c r="H351" s="23" t="n"/>
      <c r="I351" s="23" t="n"/>
      <c r="J351" s="23" t="n"/>
      <c r="K351" s="23" t="n"/>
      <c r="L351" s="19" t="n"/>
      <c r="M351" s="19" t="n"/>
      <c r="N351" s="19" t="n"/>
      <c r="O351" s="19" t="n"/>
      <c r="P351" s="19" t="n"/>
      <c r="Q351" s="19" t="n"/>
      <c r="R351" s="19" t="n"/>
      <c r="S351" s="19" t="n"/>
      <c r="T351" s="19" t="n"/>
      <c r="U351" s="19" t="n"/>
      <c r="V351" s="19" t="n"/>
      <c r="W351" s="19" t="n"/>
      <c r="X351" s="19" t="n"/>
      <c r="Y351" s="19" t="n"/>
      <c r="Z351" s="19" t="n"/>
    </row>
    <row r="352" ht="13.5" customHeight="1" s="844">
      <c r="A352" s="19" t="n"/>
      <c r="B352" s="19" t="n"/>
      <c r="C352" s="23" t="n"/>
      <c r="D352" s="23" t="n"/>
      <c r="E352" s="362" t="n"/>
      <c r="F352" s="23" t="n"/>
      <c r="G352" s="23" t="n"/>
      <c r="H352" s="23" t="n"/>
      <c r="I352" s="23" t="n"/>
      <c r="J352" s="23" t="n"/>
      <c r="K352" s="23" t="n"/>
      <c r="L352" s="19" t="n"/>
      <c r="M352" s="19" t="n"/>
      <c r="N352" s="19" t="n"/>
      <c r="O352" s="19" t="n"/>
      <c r="P352" s="19" t="n"/>
      <c r="Q352" s="19" t="n"/>
      <c r="R352" s="19" t="n"/>
      <c r="S352" s="19" t="n"/>
      <c r="T352" s="19" t="n"/>
      <c r="U352" s="19" t="n"/>
      <c r="V352" s="19" t="n"/>
      <c r="W352" s="19" t="n"/>
      <c r="X352" s="19" t="n"/>
      <c r="Y352" s="19" t="n"/>
      <c r="Z352" s="19" t="n"/>
    </row>
    <row r="353" ht="13.5" customHeight="1" s="844">
      <c r="A353" s="19" t="n"/>
      <c r="B353" s="19" t="n"/>
      <c r="C353" s="23" t="n"/>
      <c r="D353" s="23" t="n"/>
      <c r="E353" s="362" t="n"/>
      <c r="F353" s="23" t="n"/>
      <c r="G353" s="23" t="n"/>
      <c r="H353" s="23" t="n"/>
      <c r="I353" s="23" t="n"/>
      <c r="J353" s="23" t="n"/>
      <c r="K353" s="23" t="n"/>
      <c r="L353" s="19" t="n"/>
      <c r="M353" s="19" t="n"/>
      <c r="N353" s="19" t="n"/>
      <c r="O353" s="19" t="n"/>
      <c r="P353" s="19" t="n"/>
      <c r="Q353" s="19" t="n"/>
      <c r="R353" s="19" t="n"/>
      <c r="S353" s="19" t="n"/>
      <c r="T353" s="19" t="n"/>
      <c r="U353" s="19" t="n"/>
      <c r="V353" s="19" t="n"/>
      <c r="W353" s="19" t="n"/>
      <c r="X353" s="19" t="n"/>
      <c r="Y353" s="19" t="n"/>
      <c r="Z353" s="19" t="n"/>
    </row>
    <row r="354" ht="13.5" customHeight="1" s="844">
      <c r="A354" s="19" t="n"/>
      <c r="B354" s="19" t="n"/>
      <c r="C354" s="23" t="n"/>
      <c r="D354" s="23" t="n"/>
      <c r="E354" s="362" t="n"/>
      <c r="F354" s="23" t="n"/>
      <c r="G354" s="23" t="n"/>
      <c r="H354" s="23" t="n"/>
      <c r="I354" s="23" t="n"/>
      <c r="J354" s="23" t="n"/>
      <c r="K354" s="23" t="n"/>
      <c r="L354" s="19" t="n"/>
      <c r="M354" s="19" t="n"/>
      <c r="N354" s="19" t="n"/>
      <c r="O354" s="19" t="n"/>
      <c r="P354" s="19" t="n"/>
      <c r="Q354" s="19" t="n"/>
      <c r="R354" s="19" t="n"/>
      <c r="S354" s="19" t="n"/>
      <c r="T354" s="19" t="n"/>
      <c r="U354" s="19" t="n"/>
      <c r="V354" s="19" t="n"/>
      <c r="W354" s="19" t="n"/>
      <c r="X354" s="19" t="n"/>
      <c r="Y354" s="19" t="n"/>
      <c r="Z354" s="19" t="n"/>
    </row>
    <row r="355" ht="13.5" customHeight="1" s="844">
      <c r="A355" s="19" t="n"/>
      <c r="B355" s="19" t="n"/>
      <c r="C355" s="23" t="n"/>
      <c r="D355" s="23" t="n"/>
      <c r="E355" s="362" t="n"/>
      <c r="F355" s="23" t="n"/>
      <c r="G355" s="23" t="n"/>
      <c r="H355" s="23" t="n"/>
      <c r="I355" s="23" t="n"/>
      <c r="J355" s="23" t="n"/>
      <c r="K355" s="23" t="n"/>
      <c r="L355" s="19" t="n"/>
      <c r="M355" s="19" t="n"/>
      <c r="N355" s="19" t="n"/>
      <c r="O355" s="19" t="n"/>
      <c r="P355" s="19" t="n"/>
      <c r="Q355" s="19" t="n"/>
      <c r="R355" s="19" t="n"/>
      <c r="S355" s="19" t="n"/>
      <c r="T355" s="19" t="n"/>
      <c r="U355" s="19" t="n"/>
      <c r="V355" s="19" t="n"/>
      <c r="W355" s="19" t="n"/>
      <c r="X355" s="19" t="n"/>
      <c r="Y355" s="19" t="n"/>
      <c r="Z355" s="19" t="n"/>
    </row>
    <row r="356" ht="13.5" customHeight="1" s="844">
      <c r="A356" s="19" t="n"/>
      <c r="B356" s="19" t="n"/>
      <c r="C356" s="23" t="n"/>
      <c r="D356" s="23" t="n"/>
      <c r="E356" s="362" t="n"/>
      <c r="F356" s="23" t="n"/>
      <c r="G356" s="23" t="n"/>
      <c r="H356" s="23" t="n"/>
      <c r="I356" s="23" t="n"/>
      <c r="J356" s="23" t="n"/>
      <c r="K356" s="23" t="n"/>
      <c r="L356" s="19" t="n"/>
      <c r="M356" s="19" t="n"/>
      <c r="N356" s="19" t="n"/>
      <c r="O356" s="19" t="n"/>
      <c r="P356" s="19" t="n"/>
      <c r="Q356" s="19" t="n"/>
      <c r="R356" s="19" t="n"/>
      <c r="S356" s="19" t="n"/>
      <c r="T356" s="19" t="n"/>
      <c r="U356" s="19" t="n"/>
      <c r="V356" s="19" t="n"/>
      <c r="W356" s="19" t="n"/>
      <c r="X356" s="19" t="n"/>
      <c r="Y356" s="19" t="n"/>
      <c r="Z356" s="19" t="n"/>
    </row>
    <row r="357" ht="13.5" customHeight="1" s="844">
      <c r="A357" s="19" t="n"/>
      <c r="B357" s="19" t="n"/>
      <c r="C357" s="23" t="n"/>
      <c r="D357" s="23" t="n"/>
      <c r="E357" s="362" t="n"/>
      <c r="F357" s="23" t="n"/>
      <c r="G357" s="23" t="n"/>
      <c r="H357" s="23" t="n"/>
      <c r="I357" s="23" t="n"/>
      <c r="J357" s="23" t="n"/>
      <c r="K357" s="23" t="n"/>
      <c r="L357" s="19" t="n"/>
      <c r="M357" s="19" t="n"/>
      <c r="N357" s="19" t="n"/>
      <c r="O357" s="19" t="n"/>
      <c r="P357" s="19" t="n"/>
      <c r="Q357" s="19" t="n"/>
      <c r="R357" s="19" t="n"/>
      <c r="S357" s="19" t="n"/>
      <c r="T357" s="19" t="n"/>
      <c r="U357" s="19" t="n"/>
      <c r="V357" s="19" t="n"/>
      <c r="W357" s="19" t="n"/>
      <c r="X357" s="19" t="n"/>
      <c r="Y357" s="19" t="n"/>
      <c r="Z357" s="19" t="n"/>
    </row>
    <row r="358" ht="13.5" customHeight="1" s="844">
      <c r="A358" s="19" t="n"/>
      <c r="B358" s="19" t="n"/>
      <c r="C358" s="23" t="n"/>
      <c r="D358" s="23" t="n"/>
      <c r="E358" s="362" t="n"/>
      <c r="F358" s="23" t="n"/>
      <c r="G358" s="23" t="n"/>
      <c r="H358" s="23" t="n"/>
      <c r="I358" s="23" t="n"/>
      <c r="J358" s="23" t="n"/>
      <c r="K358" s="23" t="n"/>
      <c r="L358" s="19" t="n"/>
      <c r="M358" s="19" t="n"/>
      <c r="N358" s="19" t="n"/>
      <c r="O358" s="19" t="n"/>
      <c r="P358" s="19" t="n"/>
      <c r="Q358" s="19" t="n"/>
      <c r="R358" s="19" t="n"/>
      <c r="S358" s="19" t="n"/>
      <c r="T358" s="19" t="n"/>
      <c r="U358" s="19" t="n"/>
      <c r="V358" s="19" t="n"/>
      <c r="W358" s="19" t="n"/>
      <c r="X358" s="19" t="n"/>
      <c r="Y358" s="19" t="n"/>
      <c r="Z358" s="19" t="n"/>
    </row>
    <row r="359" ht="13.5" customHeight="1" s="844">
      <c r="A359" s="19" t="n"/>
      <c r="B359" s="19" t="n"/>
      <c r="C359" s="23" t="n"/>
      <c r="D359" s="23" t="n"/>
      <c r="E359" s="362" t="n"/>
      <c r="F359" s="23" t="n"/>
      <c r="G359" s="23" t="n"/>
      <c r="H359" s="23" t="n"/>
      <c r="I359" s="23" t="n"/>
      <c r="J359" s="23" t="n"/>
      <c r="K359" s="23" t="n"/>
      <c r="L359" s="19" t="n"/>
      <c r="M359" s="19" t="n"/>
      <c r="N359" s="19" t="n"/>
      <c r="O359" s="19" t="n"/>
      <c r="P359" s="19" t="n"/>
      <c r="Q359" s="19" t="n"/>
      <c r="R359" s="19" t="n"/>
      <c r="S359" s="19" t="n"/>
      <c r="T359" s="19" t="n"/>
      <c r="U359" s="19" t="n"/>
      <c r="V359" s="19" t="n"/>
      <c r="W359" s="19" t="n"/>
      <c r="X359" s="19" t="n"/>
      <c r="Y359" s="19" t="n"/>
      <c r="Z359" s="19" t="n"/>
    </row>
    <row r="360" ht="13.5" customHeight="1" s="844">
      <c r="A360" s="19" t="n"/>
      <c r="B360" s="19" t="n"/>
      <c r="C360" s="23" t="n"/>
      <c r="D360" s="23" t="n"/>
      <c r="E360" s="362" t="n"/>
      <c r="F360" s="23" t="n"/>
      <c r="G360" s="23" t="n"/>
      <c r="H360" s="23" t="n"/>
      <c r="I360" s="23" t="n"/>
      <c r="J360" s="23" t="n"/>
      <c r="K360" s="23" t="n"/>
      <c r="L360" s="19" t="n"/>
      <c r="M360" s="19" t="n"/>
      <c r="N360" s="19" t="n"/>
      <c r="O360" s="19" t="n"/>
      <c r="P360" s="19" t="n"/>
      <c r="Q360" s="19" t="n"/>
      <c r="R360" s="19" t="n"/>
      <c r="S360" s="19" t="n"/>
      <c r="T360" s="19" t="n"/>
      <c r="U360" s="19" t="n"/>
      <c r="V360" s="19" t="n"/>
      <c r="W360" s="19" t="n"/>
      <c r="X360" s="19" t="n"/>
      <c r="Y360" s="19" t="n"/>
      <c r="Z360" s="19" t="n"/>
    </row>
    <row r="361" ht="13.5" customHeight="1" s="844">
      <c r="A361" s="19" t="n"/>
      <c r="B361" s="19" t="n"/>
      <c r="C361" s="23" t="n"/>
      <c r="D361" s="23" t="n"/>
      <c r="E361" s="362" t="n"/>
      <c r="F361" s="23" t="n"/>
      <c r="G361" s="23" t="n"/>
      <c r="H361" s="23" t="n"/>
      <c r="I361" s="23" t="n"/>
      <c r="J361" s="23" t="n"/>
      <c r="K361" s="23" t="n"/>
      <c r="L361" s="19" t="n"/>
      <c r="M361" s="19" t="n"/>
      <c r="N361" s="19" t="n"/>
      <c r="O361" s="19" t="n"/>
      <c r="P361" s="19" t="n"/>
      <c r="Q361" s="19" t="n"/>
      <c r="R361" s="19" t="n"/>
      <c r="S361" s="19" t="n"/>
      <c r="T361" s="19" t="n"/>
      <c r="U361" s="19" t="n"/>
      <c r="V361" s="19" t="n"/>
      <c r="W361" s="19" t="n"/>
      <c r="X361" s="19" t="n"/>
      <c r="Y361" s="19" t="n"/>
      <c r="Z361" s="19" t="n"/>
    </row>
    <row r="362" ht="13.5" customHeight="1" s="844">
      <c r="A362" s="19" t="n"/>
      <c r="B362" s="19" t="n"/>
      <c r="C362" s="23" t="n"/>
      <c r="D362" s="23" t="n"/>
      <c r="E362" s="362" t="n"/>
      <c r="F362" s="23" t="n"/>
      <c r="G362" s="23" t="n"/>
      <c r="H362" s="23" t="n"/>
      <c r="I362" s="23" t="n"/>
      <c r="J362" s="23" t="n"/>
      <c r="K362" s="23" t="n"/>
      <c r="L362" s="19" t="n"/>
      <c r="M362" s="19" t="n"/>
      <c r="N362" s="19" t="n"/>
      <c r="O362" s="19" t="n"/>
      <c r="P362" s="19" t="n"/>
      <c r="Q362" s="19" t="n"/>
      <c r="R362" s="19" t="n"/>
      <c r="S362" s="19" t="n"/>
      <c r="T362" s="19" t="n"/>
      <c r="U362" s="19" t="n"/>
      <c r="V362" s="19" t="n"/>
      <c r="W362" s="19" t="n"/>
      <c r="X362" s="19" t="n"/>
      <c r="Y362" s="19" t="n"/>
      <c r="Z362" s="19" t="n"/>
    </row>
    <row r="363" ht="13.5" customHeight="1" s="844">
      <c r="A363" s="19" t="n"/>
      <c r="B363" s="19" t="n"/>
      <c r="C363" s="23" t="n"/>
      <c r="D363" s="23" t="n"/>
      <c r="E363" s="362" t="n"/>
      <c r="F363" s="23" t="n"/>
      <c r="G363" s="23" t="n"/>
      <c r="H363" s="23" t="n"/>
      <c r="I363" s="23" t="n"/>
      <c r="J363" s="23" t="n"/>
      <c r="K363" s="23" t="n"/>
      <c r="L363" s="19" t="n"/>
      <c r="M363" s="19" t="n"/>
      <c r="N363" s="19" t="n"/>
      <c r="O363" s="19" t="n"/>
      <c r="P363" s="19" t="n"/>
      <c r="Q363" s="19" t="n"/>
      <c r="R363" s="19" t="n"/>
      <c r="S363" s="19" t="n"/>
      <c r="T363" s="19" t="n"/>
      <c r="U363" s="19" t="n"/>
      <c r="V363" s="19" t="n"/>
      <c r="W363" s="19" t="n"/>
      <c r="X363" s="19" t="n"/>
      <c r="Y363" s="19" t="n"/>
      <c r="Z363" s="19" t="n"/>
    </row>
    <row r="364" ht="13.5" customHeight="1" s="844">
      <c r="A364" s="19" t="n"/>
      <c r="B364" s="19" t="n"/>
      <c r="C364" s="23" t="n"/>
      <c r="D364" s="23" t="n"/>
      <c r="E364" s="362" t="n"/>
      <c r="F364" s="23" t="n"/>
      <c r="G364" s="23" t="n"/>
      <c r="H364" s="23" t="n"/>
      <c r="I364" s="23" t="n"/>
      <c r="J364" s="23" t="n"/>
      <c r="K364" s="23" t="n"/>
      <c r="L364" s="19" t="n"/>
      <c r="M364" s="19" t="n"/>
      <c r="N364" s="19" t="n"/>
      <c r="O364" s="19" t="n"/>
      <c r="P364" s="19" t="n"/>
      <c r="Q364" s="19" t="n"/>
      <c r="R364" s="19" t="n"/>
      <c r="S364" s="19" t="n"/>
      <c r="T364" s="19" t="n"/>
      <c r="U364" s="19" t="n"/>
      <c r="V364" s="19" t="n"/>
      <c r="W364" s="19" t="n"/>
      <c r="X364" s="19" t="n"/>
      <c r="Y364" s="19" t="n"/>
      <c r="Z364" s="19" t="n"/>
    </row>
    <row r="365" ht="13.5" customHeight="1" s="844">
      <c r="A365" s="19" t="n"/>
      <c r="B365" s="19" t="n"/>
      <c r="C365" s="23" t="n"/>
      <c r="D365" s="23" t="n"/>
      <c r="E365" s="362" t="n"/>
      <c r="F365" s="23" t="n"/>
      <c r="G365" s="23" t="n"/>
      <c r="H365" s="23" t="n"/>
      <c r="I365" s="23" t="n"/>
      <c r="J365" s="23" t="n"/>
      <c r="K365" s="23" t="n"/>
      <c r="L365" s="19" t="n"/>
      <c r="M365" s="19" t="n"/>
      <c r="N365" s="19" t="n"/>
      <c r="O365" s="19" t="n"/>
      <c r="P365" s="19" t="n"/>
      <c r="Q365" s="19" t="n"/>
      <c r="R365" s="19" t="n"/>
      <c r="S365" s="19" t="n"/>
      <c r="T365" s="19" t="n"/>
      <c r="U365" s="19" t="n"/>
      <c r="V365" s="19" t="n"/>
      <c r="W365" s="19" t="n"/>
      <c r="X365" s="19" t="n"/>
      <c r="Y365" s="19" t="n"/>
      <c r="Z365" s="19" t="n"/>
    </row>
    <row r="366" ht="13.5" customHeight="1" s="844">
      <c r="A366" s="19" t="n"/>
      <c r="B366" s="19" t="n"/>
      <c r="C366" s="23" t="n"/>
      <c r="D366" s="23" t="n"/>
      <c r="E366" s="362" t="n"/>
      <c r="F366" s="23" t="n"/>
      <c r="G366" s="23" t="n"/>
      <c r="H366" s="23" t="n"/>
      <c r="I366" s="23" t="n"/>
      <c r="J366" s="23" t="n"/>
      <c r="K366" s="23" t="n"/>
      <c r="L366" s="19" t="n"/>
      <c r="M366" s="19" t="n"/>
      <c r="N366" s="19" t="n"/>
      <c r="O366" s="19" t="n"/>
      <c r="P366" s="19" t="n"/>
      <c r="Q366" s="19" t="n"/>
      <c r="R366" s="19" t="n"/>
      <c r="S366" s="19" t="n"/>
      <c r="T366" s="19" t="n"/>
      <c r="U366" s="19" t="n"/>
      <c r="V366" s="19" t="n"/>
      <c r="W366" s="19" t="n"/>
      <c r="X366" s="19" t="n"/>
      <c r="Y366" s="19" t="n"/>
      <c r="Z366" s="19" t="n"/>
    </row>
    <row r="367" ht="13.5" customHeight="1" s="844">
      <c r="A367" s="19" t="n"/>
      <c r="B367" s="19" t="n"/>
      <c r="C367" s="23" t="n"/>
      <c r="D367" s="23" t="n"/>
      <c r="E367" s="362" t="n"/>
      <c r="F367" s="23" t="n"/>
      <c r="G367" s="23" t="n"/>
      <c r="H367" s="23" t="n"/>
      <c r="I367" s="23" t="n"/>
      <c r="J367" s="23" t="n"/>
      <c r="K367" s="23" t="n"/>
      <c r="L367" s="19" t="n"/>
      <c r="M367" s="19" t="n"/>
      <c r="N367" s="19" t="n"/>
      <c r="O367" s="19" t="n"/>
      <c r="P367" s="19" t="n"/>
      <c r="Q367" s="19" t="n"/>
      <c r="R367" s="19" t="n"/>
      <c r="S367" s="19" t="n"/>
      <c r="T367" s="19" t="n"/>
      <c r="U367" s="19" t="n"/>
      <c r="V367" s="19" t="n"/>
      <c r="W367" s="19" t="n"/>
      <c r="X367" s="19" t="n"/>
      <c r="Y367" s="19" t="n"/>
      <c r="Z367" s="19" t="n"/>
    </row>
    <row r="368" ht="13.5" customHeight="1" s="844">
      <c r="A368" s="19" t="n"/>
      <c r="B368" s="19" t="n"/>
      <c r="C368" s="23" t="n"/>
      <c r="D368" s="23" t="n"/>
      <c r="E368" s="362" t="n"/>
      <c r="F368" s="23" t="n"/>
      <c r="G368" s="23" t="n"/>
      <c r="H368" s="23" t="n"/>
      <c r="I368" s="23" t="n"/>
      <c r="J368" s="23" t="n"/>
      <c r="K368" s="23" t="n"/>
      <c r="L368" s="19" t="n"/>
      <c r="M368" s="19" t="n"/>
      <c r="N368" s="19" t="n"/>
      <c r="O368" s="19" t="n"/>
      <c r="P368" s="19" t="n"/>
      <c r="Q368" s="19" t="n"/>
      <c r="R368" s="19" t="n"/>
      <c r="S368" s="19" t="n"/>
      <c r="T368" s="19" t="n"/>
      <c r="U368" s="19" t="n"/>
      <c r="V368" s="19" t="n"/>
      <c r="W368" s="19" t="n"/>
      <c r="X368" s="19" t="n"/>
      <c r="Y368" s="19" t="n"/>
      <c r="Z368" s="19" t="n"/>
    </row>
    <row r="369" ht="13.5" customHeight="1" s="844">
      <c r="A369" s="19" t="n"/>
      <c r="B369" s="19" t="n"/>
      <c r="C369" s="23" t="n"/>
      <c r="D369" s="23" t="n"/>
      <c r="E369" s="362" t="n"/>
      <c r="F369" s="23" t="n"/>
      <c r="G369" s="23" t="n"/>
      <c r="H369" s="23" t="n"/>
      <c r="I369" s="23" t="n"/>
      <c r="J369" s="23" t="n"/>
      <c r="K369" s="23" t="n"/>
      <c r="L369" s="19" t="n"/>
      <c r="M369" s="19" t="n"/>
      <c r="N369" s="19" t="n"/>
      <c r="O369" s="19" t="n"/>
      <c r="P369" s="19" t="n"/>
      <c r="Q369" s="19" t="n"/>
      <c r="R369" s="19" t="n"/>
      <c r="S369" s="19" t="n"/>
      <c r="T369" s="19" t="n"/>
      <c r="U369" s="19" t="n"/>
      <c r="V369" s="19" t="n"/>
      <c r="W369" s="19" t="n"/>
      <c r="X369" s="19" t="n"/>
      <c r="Y369" s="19" t="n"/>
      <c r="Z369" s="19" t="n"/>
    </row>
    <row r="370" ht="13.5" customHeight="1" s="844">
      <c r="A370" s="19" t="n"/>
      <c r="B370" s="19" t="n"/>
      <c r="C370" s="23" t="n"/>
      <c r="D370" s="23" t="n"/>
      <c r="E370" s="362" t="n"/>
      <c r="F370" s="23" t="n"/>
      <c r="G370" s="23" t="n"/>
      <c r="H370" s="23" t="n"/>
      <c r="I370" s="23" t="n"/>
      <c r="J370" s="23" t="n"/>
      <c r="K370" s="23" t="n"/>
      <c r="L370" s="19" t="n"/>
      <c r="M370" s="19" t="n"/>
      <c r="N370" s="19" t="n"/>
      <c r="O370" s="19" t="n"/>
      <c r="P370" s="19" t="n"/>
      <c r="Q370" s="19" t="n"/>
      <c r="R370" s="19" t="n"/>
      <c r="S370" s="19" t="n"/>
      <c r="T370" s="19" t="n"/>
      <c r="U370" s="19" t="n"/>
      <c r="V370" s="19" t="n"/>
      <c r="W370" s="19" t="n"/>
      <c r="X370" s="19" t="n"/>
      <c r="Y370" s="19" t="n"/>
      <c r="Z370" s="19" t="n"/>
    </row>
    <row r="371" ht="13.5" customHeight="1" s="844">
      <c r="A371" s="19" t="n"/>
      <c r="B371" s="19" t="n"/>
      <c r="C371" s="23" t="n"/>
      <c r="D371" s="23" t="n"/>
      <c r="E371" s="362" t="n"/>
      <c r="F371" s="23" t="n"/>
      <c r="G371" s="23" t="n"/>
      <c r="H371" s="23" t="n"/>
      <c r="I371" s="23" t="n"/>
      <c r="J371" s="23" t="n"/>
      <c r="K371" s="23" t="n"/>
      <c r="L371" s="19" t="n"/>
      <c r="M371" s="19" t="n"/>
      <c r="N371" s="19" t="n"/>
      <c r="O371" s="19" t="n"/>
      <c r="P371" s="19" t="n"/>
      <c r="Q371" s="19" t="n"/>
      <c r="R371" s="19" t="n"/>
      <c r="S371" s="19" t="n"/>
      <c r="T371" s="19" t="n"/>
      <c r="U371" s="19" t="n"/>
      <c r="V371" s="19" t="n"/>
      <c r="W371" s="19" t="n"/>
      <c r="X371" s="19" t="n"/>
      <c r="Y371" s="19" t="n"/>
      <c r="Z371" s="19" t="n"/>
    </row>
    <row r="372" ht="13.5" customHeight="1" s="844">
      <c r="A372" s="19" t="n"/>
      <c r="B372" s="19" t="n"/>
      <c r="C372" s="23" t="n"/>
      <c r="D372" s="23" t="n"/>
      <c r="E372" s="362" t="n"/>
      <c r="F372" s="23" t="n"/>
      <c r="G372" s="23" t="n"/>
      <c r="H372" s="23" t="n"/>
      <c r="I372" s="23" t="n"/>
      <c r="J372" s="23" t="n"/>
      <c r="K372" s="23" t="n"/>
      <c r="L372" s="19" t="n"/>
      <c r="M372" s="19" t="n"/>
      <c r="N372" s="19" t="n"/>
      <c r="O372" s="19" t="n"/>
      <c r="P372" s="19" t="n"/>
      <c r="Q372" s="19" t="n"/>
      <c r="R372" s="19" t="n"/>
      <c r="S372" s="19" t="n"/>
      <c r="T372" s="19" t="n"/>
      <c r="U372" s="19" t="n"/>
      <c r="V372" s="19" t="n"/>
      <c r="W372" s="19" t="n"/>
      <c r="X372" s="19" t="n"/>
      <c r="Y372" s="19" t="n"/>
      <c r="Z372" s="19" t="n"/>
    </row>
    <row r="373" ht="13.5" customHeight="1" s="844">
      <c r="A373" s="19" t="n"/>
      <c r="B373" s="19" t="n"/>
      <c r="C373" s="23" t="n"/>
      <c r="D373" s="23" t="n"/>
      <c r="E373" s="362" t="n"/>
      <c r="F373" s="23" t="n"/>
      <c r="G373" s="23" t="n"/>
      <c r="H373" s="23" t="n"/>
      <c r="I373" s="23" t="n"/>
      <c r="J373" s="23" t="n"/>
      <c r="K373" s="23" t="n"/>
      <c r="L373" s="19" t="n"/>
      <c r="M373" s="19" t="n"/>
      <c r="N373" s="19" t="n"/>
      <c r="O373" s="19" t="n"/>
      <c r="P373" s="19" t="n"/>
      <c r="Q373" s="19" t="n"/>
      <c r="R373" s="19" t="n"/>
      <c r="S373" s="19" t="n"/>
      <c r="T373" s="19" t="n"/>
      <c r="U373" s="19" t="n"/>
      <c r="V373" s="19" t="n"/>
      <c r="W373" s="19" t="n"/>
      <c r="X373" s="19" t="n"/>
      <c r="Y373" s="19" t="n"/>
      <c r="Z373" s="19" t="n"/>
    </row>
    <row r="374" ht="13.5" customHeight="1" s="844">
      <c r="A374" s="19" t="n"/>
      <c r="B374" s="19" t="n"/>
      <c r="C374" s="23" t="n"/>
      <c r="D374" s="23" t="n"/>
      <c r="E374" s="362" t="n"/>
      <c r="F374" s="23" t="n"/>
      <c r="G374" s="23" t="n"/>
      <c r="H374" s="23" t="n"/>
      <c r="I374" s="23" t="n"/>
      <c r="J374" s="23" t="n"/>
      <c r="K374" s="23" t="n"/>
      <c r="L374" s="19" t="n"/>
      <c r="M374" s="19" t="n"/>
      <c r="N374" s="19" t="n"/>
      <c r="O374" s="19" t="n"/>
      <c r="P374" s="19" t="n"/>
      <c r="Q374" s="19" t="n"/>
      <c r="R374" s="19" t="n"/>
      <c r="S374" s="19" t="n"/>
      <c r="T374" s="19" t="n"/>
      <c r="U374" s="19" t="n"/>
      <c r="V374" s="19" t="n"/>
      <c r="W374" s="19" t="n"/>
      <c r="X374" s="19" t="n"/>
      <c r="Y374" s="19" t="n"/>
      <c r="Z374" s="19" t="n"/>
    </row>
    <row r="375" ht="13.5" customHeight="1" s="844">
      <c r="A375" s="19" t="n"/>
      <c r="B375" s="19" t="n"/>
      <c r="C375" s="23" t="n"/>
      <c r="D375" s="23" t="n"/>
      <c r="E375" s="362" t="n"/>
      <c r="F375" s="23" t="n"/>
      <c r="G375" s="23" t="n"/>
      <c r="H375" s="23" t="n"/>
      <c r="I375" s="23" t="n"/>
      <c r="J375" s="23" t="n"/>
      <c r="K375" s="23" t="n"/>
      <c r="L375" s="19" t="n"/>
      <c r="M375" s="19" t="n"/>
      <c r="N375" s="19" t="n"/>
      <c r="O375" s="19" t="n"/>
      <c r="P375" s="19" t="n"/>
      <c r="Q375" s="19" t="n"/>
      <c r="R375" s="19" t="n"/>
      <c r="S375" s="19" t="n"/>
      <c r="T375" s="19" t="n"/>
      <c r="U375" s="19" t="n"/>
      <c r="V375" s="19" t="n"/>
      <c r="W375" s="19" t="n"/>
      <c r="X375" s="19" t="n"/>
      <c r="Y375" s="19" t="n"/>
      <c r="Z375" s="19" t="n"/>
    </row>
    <row r="376" ht="13.5" customHeight="1" s="844">
      <c r="A376" s="19" t="n"/>
      <c r="B376" s="19" t="n"/>
      <c r="C376" s="23" t="n"/>
      <c r="D376" s="23" t="n"/>
      <c r="E376" s="362" t="n"/>
      <c r="F376" s="23" t="n"/>
      <c r="G376" s="23" t="n"/>
      <c r="H376" s="23" t="n"/>
      <c r="I376" s="23" t="n"/>
      <c r="J376" s="23" t="n"/>
      <c r="K376" s="23" t="n"/>
      <c r="L376" s="19" t="n"/>
      <c r="M376" s="19" t="n"/>
      <c r="N376" s="19" t="n"/>
      <c r="O376" s="19" t="n"/>
      <c r="P376" s="19" t="n"/>
      <c r="Q376" s="19" t="n"/>
      <c r="R376" s="19" t="n"/>
      <c r="S376" s="19" t="n"/>
      <c r="T376" s="19" t="n"/>
      <c r="U376" s="19" t="n"/>
      <c r="V376" s="19" t="n"/>
      <c r="W376" s="19" t="n"/>
      <c r="X376" s="19" t="n"/>
      <c r="Y376" s="19" t="n"/>
      <c r="Z376" s="19" t="n"/>
    </row>
    <row r="377" ht="13.5" customHeight="1" s="844">
      <c r="A377" s="19" t="n"/>
      <c r="B377" s="19" t="n"/>
      <c r="C377" s="23" t="n"/>
      <c r="D377" s="23" t="n"/>
      <c r="E377" s="362" t="n"/>
      <c r="F377" s="23" t="n"/>
      <c r="G377" s="23" t="n"/>
      <c r="H377" s="23" t="n"/>
      <c r="I377" s="23" t="n"/>
      <c r="J377" s="23" t="n"/>
      <c r="K377" s="23" t="n"/>
      <c r="L377" s="19" t="n"/>
      <c r="M377" s="19" t="n"/>
      <c r="N377" s="19" t="n"/>
      <c r="O377" s="19" t="n"/>
      <c r="P377" s="19" t="n"/>
      <c r="Q377" s="19" t="n"/>
      <c r="R377" s="19" t="n"/>
      <c r="S377" s="19" t="n"/>
      <c r="T377" s="19" t="n"/>
      <c r="U377" s="19" t="n"/>
      <c r="V377" s="19" t="n"/>
      <c r="W377" s="19" t="n"/>
      <c r="X377" s="19" t="n"/>
      <c r="Y377" s="19" t="n"/>
      <c r="Z377" s="19" t="n"/>
    </row>
    <row r="378" ht="13.5" customHeight="1" s="844">
      <c r="A378" s="19" t="n"/>
      <c r="B378" s="19" t="n"/>
      <c r="C378" s="23" t="n"/>
      <c r="D378" s="23" t="n"/>
      <c r="E378" s="362" t="n"/>
      <c r="F378" s="23" t="n"/>
      <c r="G378" s="23" t="n"/>
      <c r="H378" s="23" t="n"/>
      <c r="I378" s="23" t="n"/>
      <c r="J378" s="23" t="n"/>
      <c r="K378" s="23" t="n"/>
      <c r="L378" s="19" t="n"/>
      <c r="M378" s="19" t="n"/>
      <c r="N378" s="19" t="n"/>
      <c r="O378" s="19" t="n"/>
      <c r="P378" s="19" t="n"/>
      <c r="Q378" s="19" t="n"/>
      <c r="R378" s="19" t="n"/>
      <c r="S378" s="19" t="n"/>
      <c r="T378" s="19" t="n"/>
      <c r="U378" s="19" t="n"/>
      <c r="V378" s="19" t="n"/>
      <c r="W378" s="19" t="n"/>
      <c r="X378" s="19" t="n"/>
      <c r="Y378" s="19" t="n"/>
      <c r="Z378" s="19" t="n"/>
    </row>
    <row r="379" ht="13.5" customHeight="1" s="844">
      <c r="A379" s="19" t="n"/>
      <c r="B379" s="19" t="n"/>
      <c r="C379" s="23" t="n"/>
      <c r="D379" s="23" t="n"/>
      <c r="E379" s="362" t="n"/>
      <c r="F379" s="23" t="n"/>
      <c r="G379" s="23" t="n"/>
      <c r="H379" s="23" t="n"/>
      <c r="I379" s="23" t="n"/>
      <c r="J379" s="23" t="n"/>
      <c r="K379" s="23" t="n"/>
      <c r="L379" s="19" t="n"/>
      <c r="M379" s="19" t="n"/>
      <c r="N379" s="19" t="n"/>
      <c r="O379" s="19" t="n"/>
      <c r="P379" s="19" t="n"/>
      <c r="Q379" s="19" t="n"/>
      <c r="R379" s="19" t="n"/>
      <c r="S379" s="19" t="n"/>
      <c r="T379" s="19" t="n"/>
      <c r="U379" s="19" t="n"/>
      <c r="V379" s="19" t="n"/>
      <c r="W379" s="19" t="n"/>
      <c r="X379" s="19" t="n"/>
      <c r="Y379" s="19" t="n"/>
      <c r="Z379" s="19" t="n"/>
    </row>
    <row r="380" ht="13.5" customHeight="1" s="844">
      <c r="A380" s="19" t="n"/>
      <c r="B380" s="19" t="n"/>
      <c r="C380" s="23" t="n"/>
      <c r="D380" s="23" t="n"/>
      <c r="E380" s="362" t="n"/>
      <c r="F380" s="23" t="n"/>
      <c r="G380" s="23" t="n"/>
      <c r="H380" s="23" t="n"/>
      <c r="I380" s="23" t="n"/>
      <c r="J380" s="23" t="n"/>
      <c r="K380" s="23" t="n"/>
      <c r="L380" s="19" t="n"/>
      <c r="M380" s="19" t="n"/>
      <c r="N380" s="19" t="n"/>
      <c r="O380" s="19" t="n"/>
      <c r="P380" s="19" t="n"/>
      <c r="Q380" s="19" t="n"/>
      <c r="R380" s="19" t="n"/>
      <c r="S380" s="19" t="n"/>
      <c r="T380" s="19" t="n"/>
      <c r="U380" s="19" t="n"/>
      <c r="V380" s="19" t="n"/>
      <c r="W380" s="19" t="n"/>
      <c r="X380" s="19" t="n"/>
      <c r="Y380" s="19" t="n"/>
      <c r="Z380" s="19" t="n"/>
    </row>
    <row r="381" ht="13.5" customHeight="1" s="844">
      <c r="A381" s="19" t="n"/>
      <c r="B381" s="19" t="n"/>
      <c r="C381" s="23" t="n"/>
      <c r="D381" s="23" t="n"/>
      <c r="E381" s="362" t="n"/>
      <c r="F381" s="23" t="n"/>
      <c r="G381" s="23" t="n"/>
      <c r="H381" s="23" t="n"/>
      <c r="I381" s="23" t="n"/>
      <c r="J381" s="23" t="n"/>
      <c r="K381" s="23" t="n"/>
      <c r="L381" s="19" t="n"/>
      <c r="M381" s="19" t="n"/>
      <c r="N381" s="19" t="n"/>
      <c r="O381" s="19" t="n"/>
      <c r="P381" s="19" t="n"/>
      <c r="Q381" s="19" t="n"/>
      <c r="R381" s="19" t="n"/>
      <c r="S381" s="19" t="n"/>
      <c r="T381" s="19" t="n"/>
      <c r="U381" s="19" t="n"/>
      <c r="V381" s="19" t="n"/>
      <c r="W381" s="19" t="n"/>
      <c r="X381" s="19" t="n"/>
      <c r="Y381" s="19" t="n"/>
      <c r="Z381" s="19" t="n"/>
    </row>
    <row r="382" ht="13.5" customHeight="1" s="844">
      <c r="A382" s="19" t="n"/>
      <c r="B382" s="19" t="n"/>
      <c r="C382" s="23" t="n"/>
      <c r="D382" s="23" t="n"/>
      <c r="E382" s="362" t="n"/>
      <c r="F382" s="23" t="n"/>
      <c r="G382" s="23" t="n"/>
      <c r="H382" s="23" t="n"/>
      <c r="I382" s="23" t="n"/>
      <c r="J382" s="23" t="n"/>
      <c r="K382" s="23" t="n"/>
      <c r="L382" s="19" t="n"/>
      <c r="M382" s="19" t="n"/>
      <c r="N382" s="19" t="n"/>
      <c r="O382" s="19" t="n"/>
      <c r="P382" s="19" t="n"/>
      <c r="Q382" s="19" t="n"/>
      <c r="R382" s="19" t="n"/>
      <c r="S382" s="19" t="n"/>
      <c r="T382" s="19" t="n"/>
      <c r="U382" s="19" t="n"/>
      <c r="V382" s="19" t="n"/>
      <c r="W382" s="19" t="n"/>
      <c r="X382" s="19" t="n"/>
      <c r="Y382" s="19" t="n"/>
      <c r="Z382" s="19" t="n"/>
    </row>
    <row r="383" ht="13.5" customHeight="1" s="844">
      <c r="A383" s="19" t="n"/>
      <c r="B383" s="19" t="n"/>
      <c r="C383" s="23" t="n"/>
      <c r="D383" s="23" t="n"/>
      <c r="E383" s="362" t="n"/>
      <c r="F383" s="23" t="n"/>
      <c r="G383" s="23" t="n"/>
      <c r="H383" s="23" t="n"/>
      <c r="I383" s="23" t="n"/>
      <c r="J383" s="23" t="n"/>
      <c r="K383" s="23" t="n"/>
      <c r="L383" s="19" t="n"/>
      <c r="M383" s="19" t="n"/>
      <c r="N383" s="19" t="n"/>
      <c r="O383" s="19" t="n"/>
      <c r="P383" s="19" t="n"/>
      <c r="Q383" s="19" t="n"/>
      <c r="R383" s="19" t="n"/>
      <c r="S383" s="19" t="n"/>
      <c r="T383" s="19" t="n"/>
      <c r="U383" s="19" t="n"/>
      <c r="V383" s="19" t="n"/>
      <c r="W383" s="19" t="n"/>
      <c r="X383" s="19" t="n"/>
      <c r="Y383" s="19" t="n"/>
      <c r="Z383" s="19" t="n"/>
    </row>
    <row r="384" ht="13.5" customHeight="1" s="844">
      <c r="A384" s="19" t="n"/>
      <c r="B384" s="19" t="n"/>
      <c r="C384" s="23" t="n"/>
      <c r="D384" s="23" t="n"/>
      <c r="E384" s="362" t="n"/>
      <c r="F384" s="23" t="n"/>
      <c r="G384" s="23" t="n"/>
      <c r="H384" s="23" t="n"/>
      <c r="I384" s="23" t="n"/>
      <c r="J384" s="23" t="n"/>
      <c r="K384" s="23" t="n"/>
      <c r="L384" s="19" t="n"/>
      <c r="M384" s="19" t="n"/>
      <c r="N384" s="19" t="n"/>
      <c r="O384" s="19" t="n"/>
      <c r="P384" s="19" t="n"/>
      <c r="Q384" s="19" t="n"/>
      <c r="R384" s="19" t="n"/>
      <c r="S384" s="19" t="n"/>
      <c r="T384" s="19" t="n"/>
      <c r="U384" s="19" t="n"/>
      <c r="V384" s="19" t="n"/>
      <c r="W384" s="19" t="n"/>
      <c r="X384" s="19" t="n"/>
      <c r="Y384" s="19" t="n"/>
      <c r="Z384" s="19" t="n"/>
    </row>
    <row r="385" ht="13.5" customHeight="1" s="844">
      <c r="A385" s="19" t="n"/>
      <c r="B385" s="19" t="n"/>
      <c r="C385" s="23" t="n"/>
      <c r="D385" s="23" t="n"/>
      <c r="E385" s="362" t="n"/>
      <c r="F385" s="23" t="n"/>
      <c r="G385" s="23" t="n"/>
      <c r="H385" s="23" t="n"/>
      <c r="I385" s="23" t="n"/>
      <c r="J385" s="23" t="n"/>
      <c r="K385" s="23" t="n"/>
      <c r="L385" s="19" t="n"/>
      <c r="M385" s="19" t="n"/>
      <c r="N385" s="19" t="n"/>
      <c r="O385" s="19" t="n"/>
      <c r="P385" s="19" t="n"/>
      <c r="Q385" s="19" t="n"/>
      <c r="R385" s="19" t="n"/>
      <c r="S385" s="19" t="n"/>
      <c r="T385" s="19" t="n"/>
      <c r="U385" s="19" t="n"/>
      <c r="V385" s="19" t="n"/>
      <c r="W385" s="19" t="n"/>
      <c r="X385" s="19" t="n"/>
      <c r="Y385" s="19" t="n"/>
      <c r="Z385" s="19" t="n"/>
    </row>
    <row r="386" ht="13.5" customHeight="1" s="844">
      <c r="A386" s="19" t="n"/>
      <c r="B386" s="19" t="n"/>
      <c r="C386" s="23" t="n"/>
      <c r="D386" s="23" t="n"/>
      <c r="E386" s="362" t="n"/>
      <c r="F386" s="23" t="n"/>
      <c r="G386" s="23" t="n"/>
      <c r="H386" s="23" t="n"/>
      <c r="I386" s="23" t="n"/>
      <c r="J386" s="23" t="n"/>
      <c r="K386" s="23" t="n"/>
      <c r="L386" s="19" t="n"/>
      <c r="M386" s="19" t="n"/>
      <c r="N386" s="19" t="n"/>
      <c r="O386" s="19" t="n"/>
      <c r="P386" s="19" t="n"/>
      <c r="Q386" s="19" t="n"/>
      <c r="R386" s="19" t="n"/>
      <c r="S386" s="19" t="n"/>
      <c r="T386" s="19" t="n"/>
      <c r="U386" s="19" t="n"/>
      <c r="V386" s="19" t="n"/>
      <c r="W386" s="19" t="n"/>
      <c r="X386" s="19" t="n"/>
      <c r="Y386" s="19" t="n"/>
      <c r="Z386" s="19" t="n"/>
    </row>
    <row r="387" ht="13.5" customHeight="1" s="844">
      <c r="A387" s="19" t="n"/>
      <c r="B387" s="19" t="n"/>
      <c r="C387" s="23" t="n"/>
      <c r="D387" s="23" t="n"/>
      <c r="E387" s="362" t="n"/>
      <c r="F387" s="23" t="n"/>
      <c r="G387" s="23" t="n"/>
      <c r="H387" s="23" t="n"/>
      <c r="I387" s="23" t="n"/>
      <c r="J387" s="23" t="n"/>
      <c r="K387" s="23" t="n"/>
      <c r="L387" s="19" t="n"/>
      <c r="M387" s="19" t="n"/>
      <c r="N387" s="19" t="n"/>
      <c r="O387" s="19" t="n"/>
      <c r="P387" s="19" t="n"/>
      <c r="Q387" s="19" t="n"/>
      <c r="R387" s="19" t="n"/>
      <c r="S387" s="19" t="n"/>
      <c r="T387" s="19" t="n"/>
      <c r="U387" s="19" t="n"/>
      <c r="V387" s="19" t="n"/>
      <c r="W387" s="19" t="n"/>
      <c r="X387" s="19" t="n"/>
      <c r="Y387" s="19" t="n"/>
      <c r="Z387" s="19" t="n"/>
    </row>
    <row r="388" ht="13.5" customHeight="1" s="844">
      <c r="A388" s="19" t="n"/>
      <c r="B388" s="19" t="n"/>
      <c r="C388" s="23" t="n"/>
      <c r="D388" s="23" t="n"/>
      <c r="E388" s="362" t="n"/>
      <c r="F388" s="23" t="n"/>
      <c r="G388" s="23" t="n"/>
      <c r="H388" s="23" t="n"/>
      <c r="I388" s="23" t="n"/>
      <c r="J388" s="23" t="n"/>
      <c r="K388" s="23" t="n"/>
      <c r="L388" s="19" t="n"/>
      <c r="M388" s="19" t="n"/>
      <c r="N388" s="19" t="n"/>
      <c r="O388" s="19" t="n"/>
      <c r="P388" s="19" t="n"/>
      <c r="Q388" s="19" t="n"/>
      <c r="R388" s="19" t="n"/>
      <c r="S388" s="19" t="n"/>
      <c r="T388" s="19" t="n"/>
      <c r="U388" s="19" t="n"/>
      <c r="V388" s="19" t="n"/>
      <c r="W388" s="19" t="n"/>
      <c r="X388" s="19" t="n"/>
      <c r="Y388" s="19" t="n"/>
      <c r="Z388" s="19" t="n"/>
    </row>
    <row r="389" ht="13.5" customHeight="1" s="844">
      <c r="A389" s="19" t="n"/>
      <c r="B389" s="19" t="n"/>
      <c r="C389" s="23" t="n"/>
      <c r="D389" s="23" t="n"/>
      <c r="E389" s="362" t="n"/>
      <c r="F389" s="23" t="n"/>
      <c r="G389" s="23" t="n"/>
      <c r="H389" s="23" t="n"/>
      <c r="I389" s="23" t="n"/>
      <c r="J389" s="23" t="n"/>
      <c r="K389" s="23" t="n"/>
      <c r="L389" s="19" t="n"/>
      <c r="M389" s="19" t="n"/>
      <c r="N389" s="19" t="n"/>
      <c r="O389" s="19" t="n"/>
      <c r="P389" s="19" t="n"/>
      <c r="Q389" s="19" t="n"/>
      <c r="R389" s="19" t="n"/>
      <c r="S389" s="19" t="n"/>
      <c r="T389" s="19" t="n"/>
      <c r="U389" s="19" t="n"/>
      <c r="V389" s="19" t="n"/>
      <c r="W389" s="19" t="n"/>
      <c r="X389" s="19" t="n"/>
      <c r="Y389" s="19" t="n"/>
      <c r="Z389" s="19" t="n"/>
    </row>
    <row r="390" ht="13.5" customHeight="1" s="844">
      <c r="A390" s="19" t="n"/>
      <c r="B390" s="19" t="n"/>
      <c r="C390" s="23" t="n"/>
      <c r="D390" s="23" t="n"/>
      <c r="E390" s="362" t="n"/>
      <c r="F390" s="23" t="n"/>
      <c r="G390" s="23" t="n"/>
      <c r="H390" s="23" t="n"/>
      <c r="I390" s="23" t="n"/>
      <c r="J390" s="23" t="n"/>
      <c r="K390" s="23" t="n"/>
      <c r="L390" s="19" t="n"/>
      <c r="M390" s="19" t="n"/>
      <c r="N390" s="19" t="n"/>
      <c r="O390" s="19" t="n"/>
      <c r="P390" s="19" t="n"/>
      <c r="Q390" s="19" t="n"/>
      <c r="R390" s="19" t="n"/>
      <c r="S390" s="19" t="n"/>
      <c r="T390" s="19" t="n"/>
      <c r="U390" s="19" t="n"/>
      <c r="V390" s="19" t="n"/>
      <c r="W390" s="19" t="n"/>
      <c r="X390" s="19" t="n"/>
      <c r="Y390" s="19" t="n"/>
      <c r="Z390" s="19" t="n"/>
    </row>
    <row r="391" ht="13.5" customHeight="1" s="844">
      <c r="A391" s="19" t="n"/>
      <c r="B391" s="19" t="n"/>
      <c r="C391" s="23" t="n"/>
      <c r="D391" s="23" t="n"/>
      <c r="E391" s="362" t="n"/>
      <c r="F391" s="23" t="n"/>
      <c r="G391" s="23" t="n"/>
      <c r="H391" s="23" t="n"/>
      <c r="I391" s="23" t="n"/>
      <c r="J391" s="23" t="n"/>
      <c r="K391" s="23" t="n"/>
      <c r="L391" s="19" t="n"/>
      <c r="M391" s="19" t="n"/>
      <c r="N391" s="19" t="n"/>
      <c r="O391" s="19" t="n"/>
      <c r="P391" s="19" t="n"/>
      <c r="Q391" s="19" t="n"/>
      <c r="R391" s="19" t="n"/>
      <c r="S391" s="19" t="n"/>
      <c r="T391" s="19" t="n"/>
      <c r="U391" s="19" t="n"/>
      <c r="V391" s="19" t="n"/>
      <c r="W391" s="19" t="n"/>
      <c r="X391" s="19" t="n"/>
      <c r="Y391" s="19" t="n"/>
      <c r="Z391" s="19" t="n"/>
    </row>
    <row r="392" ht="13.5" customHeight="1" s="844">
      <c r="A392" s="19" t="n"/>
      <c r="B392" s="19" t="n"/>
      <c r="C392" s="23" t="n"/>
      <c r="D392" s="23" t="n"/>
      <c r="E392" s="362" t="n"/>
      <c r="F392" s="23" t="n"/>
      <c r="G392" s="23" t="n"/>
      <c r="H392" s="23" t="n"/>
      <c r="I392" s="23" t="n"/>
      <c r="J392" s="23" t="n"/>
      <c r="K392" s="23" t="n"/>
      <c r="L392" s="19" t="n"/>
      <c r="M392" s="19" t="n"/>
      <c r="N392" s="19" t="n"/>
      <c r="O392" s="19" t="n"/>
      <c r="P392" s="19" t="n"/>
      <c r="Q392" s="19" t="n"/>
      <c r="R392" s="19" t="n"/>
      <c r="S392" s="19" t="n"/>
      <c r="T392" s="19" t="n"/>
      <c r="U392" s="19" t="n"/>
      <c r="V392" s="19" t="n"/>
      <c r="W392" s="19" t="n"/>
      <c r="X392" s="19" t="n"/>
      <c r="Y392" s="19" t="n"/>
      <c r="Z392" s="19" t="n"/>
    </row>
    <row r="393" ht="13.5" customHeight="1" s="844">
      <c r="A393" s="19" t="n"/>
      <c r="B393" s="19" t="n"/>
      <c r="C393" s="23" t="n"/>
      <c r="D393" s="23" t="n"/>
      <c r="E393" s="362" t="n"/>
      <c r="F393" s="23" t="n"/>
      <c r="G393" s="23" t="n"/>
      <c r="H393" s="23" t="n"/>
      <c r="I393" s="23" t="n"/>
      <c r="J393" s="23" t="n"/>
      <c r="K393" s="23" t="n"/>
      <c r="L393" s="19" t="n"/>
      <c r="M393" s="19" t="n"/>
      <c r="N393" s="19" t="n"/>
      <c r="O393" s="19" t="n"/>
      <c r="P393" s="19" t="n"/>
      <c r="Q393" s="19" t="n"/>
      <c r="R393" s="19" t="n"/>
      <c r="S393" s="19" t="n"/>
      <c r="T393" s="19" t="n"/>
      <c r="U393" s="19" t="n"/>
      <c r="V393" s="19" t="n"/>
      <c r="W393" s="19" t="n"/>
      <c r="X393" s="19" t="n"/>
      <c r="Y393" s="19" t="n"/>
      <c r="Z393" s="19" t="n"/>
    </row>
    <row r="394" ht="13.5" customHeight="1" s="844">
      <c r="A394" s="19" t="n"/>
      <c r="B394" s="19" t="n"/>
      <c r="C394" s="23" t="n"/>
      <c r="D394" s="23" t="n"/>
      <c r="E394" s="362" t="n"/>
      <c r="F394" s="23" t="n"/>
      <c r="G394" s="23" t="n"/>
      <c r="H394" s="23" t="n"/>
      <c r="I394" s="23" t="n"/>
      <c r="J394" s="23" t="n"/>
      <c r="K394" s="23" t="n"/>
      <c r="L394" s="19" t="n"/>
      <c r="M394" s="19" t="n"/>
      <c r="N394" s="19" t="n"/>
      <c r="O394" s="19" t="n"/>
      <c r="P394" s="19" t="n"/>
      <c r="Q394" s="19" t="n"/>
      <c r="R394" s="19" t="n"/>
      <c r="S394" s="19" t="n"/>
      <c r="T394" s="19" t="n"/>
      <c r="U394" s="19" t="n"/>
      <c r="V394" s="19" t="n"/>
      <c r="W394" s="19" t="n"/>
      <c r="X394" s="19" t="n"/>
      <c r="Y394" s="19" t="n"/>
      <c r="Z394" s="19" t="n"/>
    </row>
    <row r="395" ht="13.5" customHeight="1" s="844">
      <c r="A395" s="19" t="n"/>
      <c r="B395" s="19" t="n"/>
      <c r="C395" s="23" t="n"/>
      <c r="D395" s="23" t="n"/>
      <c r="E395" s="362" t="n"/>
      <c r="F395" s="23" t="n"/>
      <c r="G395" s="23" t="n"/>
      <c r="H395" s="23" t="n"/>
      <c r="I395" s="23" t="n"/>
      <c r="J395" s="23" t="n"/>
      <c r="K395" s="23" t="n"/>
      <c r="L395" s="19" t="n"/>
      <c r="M395" s="19" t="n"/>
      <c r="N395" s="19" t="n"/>
      <c r="O395" s="19" t="n"/>
      <c r="P395" s="19" t="n"/>
      <c r="Q395" s="19" t="n"/>
      <c r="R395" s="19" t="n"/>
      <c r="S395" s="19" t="n"/>
      <c r="T395" s="19" t="n"/>
      <c r="U395" s="19" t="n"/>
      <c r="V395" s="19" t="n"/>
      <c r="W395" s="19" t="n"/>
      <c r="X395" s="19" t="n"/>
      <c r="Y395" s="19" t="n"/>
      <c r="Z395" s="19" t="n"/>
    </row>
    <row r="396" ht="13.5" customHeight="1" s="844">
      <c r="A396" s="19" t="n"/>
      <c r="B396" s="19" t="n"/>
      <c r="C396" s="23" t="n"/>
      <c r="D396" s="23" t="n"/>
      <c r="E396" s="362" t="n"/>
      <c r="F396" s="23" t="n"/>
      <c r="G396" s="23" t="n"/>
      <c r="H396" s="23" t="n"/>
      <c r="I396" s="23" t="n"/>
      <c r="J396" s="23" t="n"/>
      <c r="K396" s="23" t="n"/>
      <c r="L396" s="19" t="n"/>
      <c r="M396" s="19" t="n"/>
      <c r="N396" s="19" t="n"/>
      <c r="O396" s="19" t="n"/>
      <c r="P396" s="19" t="n"/>
      <c r="Q396" s="19" t="n"/>
      <c r="R396" s="19" t="n"/>
      <c r="S396" s="19" t="n"/>
      <c r="T396" s="19" t="n"/>
      <c r="U396" s="19" t="n"/>
      <c r="V396" s="19" t="n"/>
      <c r="W396" s="19" t="n"/>
      <c r="X396" s="19" t="n"/>
      <c r="Y396" s="19" t="n"/>
      <c r="Z396" s="19" t="n"/>
    </row>
    <row r="397" ht="13.5" customHeight="1" s="844">
      <c r="A397" s="19" t="n"/>
      <c r="B397" s="19" t="n"/>
      <c r="C397" s="23" t="n"/>
      <c r="D397" s="23" t="n"/>
      <c r="E397" s="362" t="n"/>
      <c r="F397" s="23" t="n"/>
      <c r="G397" s="23" t="n"/>
      <c r="H397" s="23" t="n"/>
      <c r="I397" s="23" t="n"/>
      <c r="J397" s="23" t="n"/>
      <c r="K397" s="23" t="n"/>
      <c r="L397" s="19" t="n"/>
      <c r="M397" s="19" t="n"/>
      <c r="N397" s="19" t="n"/>
      <c r="O397" s="19" t="n"/>
      <c r="P397" s="19" t="n"/>
      <c r="Q397" s="19" t="n"/>
      <c r="R397" s="19" t="n"/>
      <c r="S397" s="19" t="n"/>
      <c r="T397" s="19" t="n"/>
      <c r="U397" s="19" t="n"/>
      <c r="V397" s="19" t="n"/>
      <c r="W397" s="19" t="n"/>
      <c r="X397" s="19" t="n"/>
      <c r="Y397" s="19" t="n"/>
      <c r="Z397" s="19" t="n"/>
    </row>
    <row r="398" ht="13.5" customHeight="1" s="844">
      <c r="A398" s="19" t="n"/>
      <c r="B398" s="19" t="n"/>
      <c r="C398" s="23" t="n"/>
      <c r="D398" s="23" t="n"/>
      <c r="E398" s="362" t="n"/>
      <c r="F398" s="23" t="n"/>
      <c r="G398" s="23" t="n"/>
      <c r="H398" s="23" t="n"/>
      <c r="I398" s="23" t="n"/>
      <c r="J398" s="23" t="n"/>
      <c r="K398" s="23" t="n"/>
      <c r="L398" s="19" t="n"/>
      <c r="M398" s="19" t="n"/>
      <c r="N398" s="19" t="n"/>
      <c r="O398" s="19" t="n"/>
      <c r="P398" s="19" t="n"/>
      <c r="Q398" s="19" t="n"/>
      <c r="R398" s="19" t="n"/>
      <c r="S398" s="19" t="n"/>
      <c r="T398" s="19" t="n"/>
      <c r="U398" s="19" t="n"/>
      <c r="V398" s="19" t="n"/>
      <c r="W398" s="19" t="n"/>
      <c r="X398" s="19" t="n"/>
      <c r="Y398" s="19" t="n"/>
      <c r="Z398" s="19" t="n"/>
    </row>
    <row r="399" ht="13.5" customHeight="1" s="844">
      <c r="A399" s="19" t="n"/>
      <c r="B399" s="19" t="n"/>
      <c r="C399" s="23" t="n"/>
      <c r="D399" s="23" t="n"/>
      <c r="E399" s="362" t="n"/>
      <c r="F399" s="23" t="n"/>
      <c r="G399" s="23" t="n"/>
      <c r="H399" s="23" t="n"/>
      <c r="I399" s="23" t="n"/>
      <c r="J399" s="23" t="n"/>
      <c r="K399" s="23" t="n"/>
      <c r="L399" s="19" t="n"/>
      <c r="M399" s="19" t="n"/>
      <c r="N399" s="19" t="n"/>
      <c r="O399" s="19" t="n"/>
      <c r="P399" s="19" t="n"/>
      <c r="Q399" s="19" t="n"/>
      <c r="R399" s="19" t="n"/>
      <c r="S399" s="19" t="n"/>
      <c r="T399" s="19" t="n"/>
      <c r="U399" s="19" t="n"/>
      <c r="V399" s="19" t="n"/>
      <c r="W399" s="19" t="n"/>
      <c r="X399" s="19" t="n"/>
      <c r="Y399" s="19" t="n"/>
      <c r="Z399" s="19" t="n"/>
    </row>
    <row r="400" ht="13.5" customHeight="1" s="844">
      <c r="A400" s="19" t="n"/>
      <c r="B400" s="19" t="n"/>
      <c r="C400" s="23" t="n"/>
      <c r="D400" s="23" t="n"/>
      <c r="E400" s="362" t="n"/>
      <c r="F400" s="23" t="n"/>
      <c r="G400" s="23" t="n"/>
      <c r="H400" s="23" t="n"/>
      <c r="I400" s="23" t="n"/>
      <c r="J400" s="23" t="n"/>
      <c r="K400" s="23" t="n"/>
      <c r="L400" s="19" t="n"/>
      <c r="M400" s="19" t="n"/>
      <c r="N400" s="19" t="n"/>
      <c r="O400" s="19" t="n"/>
      <c r="P400" s="19" t="n"/>
      <c r="Q400" s="19" t="n"/>
      <c r="R400" s="19" t="n"/>
      <c r="S400" s="19" t="n"/>
      <c r="T400" s="19" t="n"/>
      <c r="U400" s="19" t="n"/>
      <c r="V400" s="19" t="n"/>
      <c r="W400" s="19" t="n"/>
      <c r="X400" s="19" t="n"/>
      <c r="Y400" s="19" t="n"/>
      <c r="Z400" s="19" t="n"/>
    </row>
    <row r="401" ht="13.5" customHeight="1" s="844">
      <c r="A401" s="19" t="n"/>
      <c r="B401" s="19" t="n"/>
      <c r="C401" s="23" t="n"/>
      <c r="D401" s="23" t="n"/>
      <c r="E401" s="362" t="n"/>
      <c r="F401" s="23" t="n"/>
      <c r="G401" s="23" t="n"/>
      <c r="H401" s="23" t="n"/>
      <c r="I401" s="23" t="n"/>
      <c r="J401" s="23" t="n"/>
      <c r="K401" s="23" t="n"/>
      <c r="L401" s="19" t="n"/>
      <c r="M401" s="19" t="n"/>
      <c r="N401" s="19" t="n"/>
      <c r="O401" s="19" t="n"/>
      <c r="P401" s="19" t="n"/>
      <c r="Q401" s="19" t="n"/>
      <c r="R401" s="19" t="n"/>
      <c r="S401" s="19" t="n"/>
      <c r="T401" s="19" t="n"/>
      <c r="U401" s="19" t="n"/>
      <c r="V401" s="19" t="n"/>
      <c r="W401" s="19" t="n"/>
      <c r="X401" s="19" t="n"/>
      <c r="Y401" s="19" t="n"/>
      <c r="Z401" s="19" t="n"/>
    </row>
    <row r="402" ht="13.5" customHeight="1" s="844">
      <c r="A402" s="19" t="n"/>
      <c r="B402" s="19" t="n"/>
      <c r="C402" s="23" t="n"/>
      <c r="D402" s="23" t="n"/>
      <c r="E402" s="362" t="n"/>
      <c r="F402" s="23" t="n"/>
      <c r="G402" s="23" t="n"/>
      <c r="H402" s="23" t="n"/>
      <c r="I402" s="23" t="n"/>
      <c r="J402" s="23" t="n"/>
      <c r="K402" s="23" t="n"/>
      <c r="L402" s="19" t="n"/>
      <c r="M402" s="19" t="n"/>
      <c r="N402" s="19" t="n"/>
      <c r="O402" s="19" t="n"/>
      <c r="P402" s="19" t="n"/>
      <c r="Q402" s="19" t="n"/>
      <c r="R402" s="19" t="n"/>
      <c r="S402" s="19" t="n"/>
      <c r="T402" s="19" t="n"/>
      <c r="U402" s="19" t="n"/>
      <c r="V402" s="19" t="n"/>
      <c r="W402" s="19" t="n"/>
      <c r="X402" s="19" t="n"/>
      <c r="Y402" s="19" t="n"/>
      <c r="Z402" s="19" t="n"/>
    </row>
    <row r="403" ht="13.5" customHeight="1" s="844">
      <c r="A403" s="19" t="n"/>
      <c r="B403" s="19" t="n"/>
      <c r="C403" s="23" t="n"/>
      <c r="D403" s="23" t="n"/>
      <c r="E403" s="362" t="n"/>
      <c r="F403" s="23" t="n"/>
      <c r="G403" s="23" t="n"/>
      <c r="H403" s="23" t="n"/>
      <c r="I403" s="23" t="n"/>
      <c r="J403" s="23" t="n"/>
      <c r="K403" s="23" t="n"/>
      <c r="L403" s="19" t="n"/>
      <c r="M403" s="19" t="n"/>
      <c r="N403" s="19" t="n"/>
      <c r="O403" s="19" t="n"/>
      <c r="P403" s="19" t="n"/>
      <c r="Q403" s="19" t="n"/>
      <c r="R403" s="19" t="n"/>
      <c r="S403" s="19" t="n"/>
      <c r="T403" s="19" t="n"/>
      <c r="U403" s="19" t="n"/>
      <c r="V403" s="19" t="n"/>
      <c r="W403" s="19" t="n"/>
      <c r="X403" s="19" t="n"/>
      <c r="Y403" s="19" t="n"/>
      <c r="Z403" s="19" t="n"/>
    </row>
    <row r="404" ht="13.5" customHeight="1" s="844">
      <c r="A404" s="19" t="n"/>
      <c r="B404" s="19" t="n"/>
      <c r="C404" s="23" t="n"/>
      <c r="D404" s="23" t="n"/>
      <c r="E404" s="362" t="n"/>
      <c r="F404" s="23" t="n"/>
      <c r="G404" s="23" t="n"/>
      <c r="H404" s="23" t="n"/>
      <c r="I404" s="23" t="n"/>
      <c r="J404" s="23" t="n"/>
      <c r="K404" s="23" t="n"/>
      <c r="L404" s="19" t="n"/>
      <c r="M404" s="19" t="n"/>
      <c r="N404" s="19" t="n"/>
      <c r="O404" s="19" t="n"/>
      <c r="P404" s="19" t="n"/>
      <c r="Q404" s="19" t="n"/>
      <c r="R404" s="19" t="n"/>
      <c r="S404" s="19" t="n"/>
      <c r="T404" s="19" t="n"/>
      <c r="U404" s="19" t="n"/>
      <c r="V404" s="19" t="n"/>
      <c r="W404" s="19" t="n"/>
      <c r="X404" s="19" t="n"/>
      <c r="Y404" s="19" t="n"/>
      <c r="Z404" s="19" t="n"/>
    </row>
    <row r="405" ht="13.5" customHeight="1" s="844">
      <c r="A405" s="19" t="n"/>
      <c r="B405" s="19" t="n"/>
      <c r="C405" s="23" t="n"/>
      <c r="D405" s="23" t="n"/>
      <c r="E405" s="362" t="n"/>
      <c r="F405" s="23" t="n"/>
      <c r="G405" s="23" t="n"/>
      <c r="H405" s="23" t="n"/>
      <c r="I405" s="23" t="n"/>
      <c r="J405" s="23" t="n"/>
      <c r="K405" s="23" t="n"/>
      <c r="L405" s="19" t="n"/>
      <c r="M405" s="19" t="n"/>
      <c r="N405" s="19" t="n"/>
      <c r="O405" s="19" t="n"/>
      <c r="P405" s="19" t="n"/>
      <c r="Q405" s="19" t="n"/>
      <c r="R405" s="19" t="n"/>
      <c r="S405" s="19" t="n"/>
      <c r="T405" s="19" t="n"/>
      <c r="U405" s="19" t="n"/>
      <c r="V405" s="19" t="n"/>
      <c r="W405" s="19" t="n"/>
      <c r="X405" s="19" t="n"/>
      <c r="Y405" s="19" t="n"/>
      <c r="Z405" s="19" t="n"/>
    </row>
    <row r="406" ht="13.5" customHeight="1" s="844">
      <c r="A406" s="19" t="n"/>
      <c r="B406" s="19" t="n"/>
      <c r="C406" s="23" t="n"/>
      <c r="D406" s="23" t="n"/>
      <c r="E406" s="362" t="n"/>
      <c r="F406" s="23" t="n"/>
      <c r="G406" s="23" t="n"/>
      <c r="H406" s="23" t="n"/>
      <c r="I406" s="23" t="n"/>
      <c r="J406" s="23" t="n"/>
      <c r="K406" s="23" t="n"/>
      <c r="L406" s="19" t="n"/>
      <c r="M406" s="19" t="n"/>
      <c r="N406" s="19" t="n"/>
      <c r="O406" s="19" t="n"/>
      <c r="P406" s="19" t="n"/>
      <c r="Q406" s="19" t="n"/>
      <c r="R406" s="19" t="n"/>
      <c r="S406" s="19" t="n"/>
      <c r="T406" s="19" t="n"/>
      <c r="U406" s="19" t="n"/>
      <c r="V406" s="19" t="n"/>
      <c r="W406" s="19" t="n"/>
      <c r="X406" s="19" t="n"/>
      <c r="Y406" s="19" t="n"/>
      <c r="Z406" s="19" t="n"/>
    </row>
    <row r="407" ht="13.5" customHeight="1" s="844">
      <c r="A407" s="19" t="n"/>
      <c r="B407" s="19" t="n"/>
      <c r="C407" s="23" t="n"/>
      <c r="D407" s="23" t="n"/>
      <c r="E407" s="362" t="n"/>
      <c r="F407" s="23" t="n"/>
      <c r="G407" s="23" t="n"/>
      <c r="H407" s="23" t="n"/>
      <c r="I407" s="23" t="n"/>
      <c r="J407" s="23" t="n"/>
      <c r="K407" s="23" t="n"/>
      <c r="L407" s="19" t="n"/>
      <c r="M407" s="19" t="n"/>
      <c r="N407" s="19" t="n"/>
      <c r="O407" s="19" t="n"/>
      <c r="P407" s="19" t="n"/>
      <c r="Q407" s="19" t="n"/>
      <c r="R407" s="19" t="n"/>
      <c r="S407" s="19" t="n"/>
      <c r="T407" s="19" t="n"/>
      <c r="U407" s="19" t="n"/>
      <c r="V407" s="19" t="n"/>
      <c r="W407" s="19" t="n"/>
      <c r="X407" s="19" t="n"/>
      <c r="Y407" s="19" t="n"/>
      <c r="Z407" s="19" t="n"/>
    </row>
    <row r="408" ht="13.5" customHeight="1" s="844">
      <c r="A408" s="19" t="n"/>
      <c r="B408" s="19" t="n"/>
      <c r="C408" s="23" t="n"/>
      <c r="D408" s="23" t="n"/>
      <c r="E408" s="362" t="n"/>
      <c r="F408" s="23" t="n"/>
      <c r="G408" s="23" t="n"/>
      <c r="H408" s="23" t="n"/>
      <c r="I408" s="23" t="n"/>
      <c r="J408" s="23" t="n"/>
      <c r="K408" s="23" t="n"/>
      <c r="L408" s="19" t="n"/>
      <c r="M408" s="19" t="n"/>
      <c r="N408" s="19" t="n"/>
      <c r="O408" s="19" t="n"/>
      <c r="P408" s="19" t="n"/>
      <c r="Q408" s="19" t="n"/>
      <c r="R408" s="19" t="n"/>
      <c r="S408" s="19" t="n"/>
      <c r="T408" s="19" t="n"/>
      <c r="U408" s="19" t="n"/>
      <c r="V408" s="19" t="n"/>
      <c r="W408" s="19" t="n"/>
      <c r="X408" s="19" t="n"/>
      <c r="Y408" s="19" t="n"/>
      <c r="Z408" s="19" t="n"/>
    </row>
    <row r="409" ht="13.5" customHeight="1" s="844">
      <c r="A409" s="19" t="n"/>
      <c r="B409" s="19" t="n"/>
      <c r="C409" s="23" t="n"/>
      <c r="D409" s="23" t="n"/>
      <c r="E409" s="362" t="n"/>
      <c r="F409" s="23" t="n"/>
      <c r="G409" s="23" t="n"/>
      <c r="H409" s="23" t="n"/>
      <c r="I409" s="23" t="n"/>
      <c r="J409" s="23" t="n"/>
      <c r="K409" s="23" t="n"/>
      <c r="L409" s="19" t="n"/>
      <c r="M409" s="19" t="n"/>
      <c r="N409" s="19" t="n"/>
      <c r="O409" s="19" t="n"/>
      <c r="P409" s="19" t="n"/>
      <c r="Q409" s="19" t="n"/>
      <c r="R409" s="19" t="n"/>
      <c r="S409" s="19" t="n"/>
      <c r="T409" s="19" t="n"/>
      <c r="U409" s="19" t="n"/>
      <c r="V409" s="19" t="n"/>
      <c r="W409" s="19" t="n"/>
      <c r="X409" s="19" t="n"/>
      <c r="Y409" s="19" t="n"/>
      <c r="Z409" s="19" t="n"/>
    </row>
    <row r="410" ht="13.5" customHeight="1" s="844">
      <c r="A410" s="19" t="n"/>
      <c r="B410" s="19" t="n"/>
      <c r="C410" s="23" t="n"/>
      <c r="D410" s="23" t="n"/>
      <c r="E410" s="362" t="n"/>
      <c r="F410" s="23" t="n"/>
      <c r="G410" s="23" t="n"/>
      <c r="H410" s="23" t="n"/>
      <c r="I410" s="23" t="n"/>
      <c r="J410" s="23" t="n"/>
      <c r="K410" s="23" t="n"/>
      <c r="L410" s="19" t="n"/>
      <c r="M410" s="19" t="n"/>
      <c r="N410" s="19" t="n"/>
      <c r="O410" s="19" t="n"/>
      <c r="P410" s="19" t="n"/>
      <c r="Q410" s="19" t="n"/>
      <c r="R410" s="19" t="n"/>
      <c r="S410" s="19" t="n"/>
      <c r="T410" s="19" t="n"/>
      <c r="U410" s="19" t="n"/>
      <c r="V410" s="19" t="n"/>
      <c r="W410" s="19" t="n"/>
      <c r="X410" s="19" t="n"/>
      <c r="Y410" s="19" t="n"/>
      <c r="Z410" s="19" t="n"/>
    </row>
    <row r="411" ht="13.5" customHeight="1" s="844">
      <c r="A411" s="19" t="n"/>
      <c r="B411" s="19" t="n"/>
      <c r="C411" s="23" t="n"/>
      <c r="D411" s="23" t="n"/>
      <c r="E411" s="362" t="n"/>
      <c r="F411" s="23" t="n"/>
      <c r="G411" s="23" t="n"/>
      <c r="H411" s="23" t="n"/>
      <c r="I411" s="23" t="n"/>
      <c r="J411" s="23" t="n"/>
      <c r="K411" s="23" t="n"/>
      <c r="L411" s="19" t="n"/>
      <c r="M411" s="19" t="n"/>
      <c r="N411" s="19" t="n"/>
      <c r="O411" s="19" t="n"/>
      <c r="P411" s="19" t="n"/>
      <c r="Q411" s="19" t="n"/>
      <c r="R411" s="19" t="n"/>
      <c r="S411" s="19" t="n"/>
      <c r="T411" s="19" t="n"/>
      <c r="U411" s="19" t="n"/>
      <c r="V411" s="19" t="n"/>
      <c r="W411" s="19" t="n"/>
      <c r="X411" s="19" t="n"/>
      <c r="Y411" s="19" t="n"/>
      <c r="Z411" s="19" t="n"/>
    </row>
    <row r="412" ht="13.5" customHeight="1" s="844">
      <c r="A412" s="19" t="n"/>
      <c r="B412" s="19" t="n"/>
      <c r="C412" s="23" t="n"/>
      <c r="D412" s="23" t="n"/>
      <c r="E412" s="362" t="n"/>
      <c r="F412" s="23" t="n"/>
      <c r="G412" s="23" t="n"/>
      <c r="H412" s="23" t="n"/>
      <c r="I412" s="23" t="n"/>
      <c r="J412" s="23" t="n"/>
      <c r="K412" s="23" t="n"/>
      <c r="L412" s="19" t="n"/>
      <c r="M412" s="19" t="n"/>
      <c r="N412" s="19" t="n"/>
      <c r="O412" s="19" t="n"/>
      <c r="P412" s="19" t="n"/>
      <c r="Q412" s="19" t="n"/>
      <c r="R412" s="19" t="n"/>
      <c r="S412" s="19" t="n"/>
      <c r="T412" s="19" t="n"/>
      <c r="U412" s="19" t="n"/>
      <c r="V412" s="19" t="n"/>
      <c r="W412" s="19" t="n"/>
      <c r="X412" s="19" t="n"/>
      <c r="Y412" s="19" t="n"/>
      <c r="Z412" s="19" t="n"/>
    </row>
    <row r="413" ht="13.5" customHeight="1" s="844">
      <c r="A413" s="19" t="n"/>
      <c r="B413" s="19" t="n"/>
      <c r="C413" s="23" t="n"/>
      <c r="D413" s="23" t="n"/>
      <c r="E413" s="362" t="n"/>
      <c r="F413" s="23" t="n"/>
      <c r="G413" s="23" t="n"/>
      <c r="H413" s="23" t="n"/>
      <c r="I413" s="23" t="n"/>
      <c r="J413" s="23" t="n"/>
      <c r="K413" s="23" t="n"/>
      <c r="L413" s="19" t="n"/>
      <c r="M413" s="19" t="n"/>
      <c r="N413" s="19" t="n"/>
      <c r="O413" s="19" t="n"/>
      <c r="P413" s="19" t="n"/>
      <c r="Q413" s="19" t="n"/>
      <c r="R413" s="19" t="n"/>
      <c r="S413" s="19" t="n"/>
      <c r="T413" s="19" t="n"/>
      <c r="U413" s="19" t="n"/>
      <c r="V413" s="19" t="n"/>
      <c r="W413" s="19" t="n"/>
      <c r="X413" s="19" t="n"/>
      <c r="Y413" s="19" t="n"/>
      <c r="Z413" s="19" t="n"/>
    </row>
    <row r="414" ht="13.5" customHeight="1" s="844">
      <c r="A414" s="19" t="n"/>
      <c r="B414" s="19" t="n"/>
      <c r="C414" s="23" t="n"/>
      <c r="D414" s="23" t="n"/>
      <c r="E414" s="362" t="n"/>
      <c r="F414" s="23" t="n"/>
      <c r="G414" s="23" t="n"/>
      <c r="H414" s="23" t="n"/>
      <c r="I414" s="23" t="n"/>
      <c r="J414" s="23" t="n"/>
      <c r="K414" s="23" t="n"/>
      <c r="L414" s="19" t="n"/>
      <c r="M414" s="19" t="n"/>
      <c r="N414" s="19" t="n"/>
      <c r="O414" s="19" t="n"/>
      <c r="P414" s="19" t="n"/>
      <c r="Q414" s="19" t="n"/>
      <c r="R414" s="19" t="n"/>
      <c r="S414" s="19" t="n"/>
      <c r="T414" s="19" t="n"/>
      <c r="U414" s="19" t="n"/>
      <c r="V414" s="19" t="n"/>
      <c r="W414" s="19" t="n"/>
      <c r="X414" s="19" t="n"/>
      <c r="Y414" s="19" t="n"/>
      <c r="Z414" s="19" t="n"/>
    </row>
    <row r="415" ht="13.5" customHeight="1" s="844">
      <c r="A415" s="19" t="n"/>
      <c r="B415" s="19" t="n"/>
      <c r="C415" s="23" t="n"/>
      <c r="D415" s="23" t="n"/>
      <c r="E415" s="362" t="n"/>
      <c r="F415" s="23" t="n"/>
      <c r="G415" s="23" t="n"/>
      <c r="H415" s="23" t="n"/>
      <c r="I415" s="23" t="n"/>
      <c r="J415" s="23" t="n"/>
      <c r="K415" s="23" t="n"/>
      <c r="L415" s="19" t="n"/>
      <c r="M415" s="19" t="n"/>
      <c r="N415" s="19" t="n"/>
      <c r="O415" s="19" t="n"/>
      <c r="P415" s="19" t="n"/>
      <c r="Q415" s="19" t="n"/>
      <c r="R415" s="19" t="n"/>
      <c r="S415" s="19" t="n"/>
      <c r="T415" s="19" t="n"/>
      <c r="U415" s="19" t="n"/>
      <c r="V415" s="19" t="n"/>
      <c r="W415" s="19" t="n"/>
      <c r="X415" s="19" t="n"/>
      <c r="Y415" s="19" t="n"/>
      <c r="Z415" s="19" t="n"/>
    </row>
    <row r="416" ht="13.5" customHeight="1" s="844">
      <c r="A416" s="19" t="n"/>
      <c r="B416" s="19" t="n"/>
      <c r="C416" s="23" t="n"/>
      <c r="D416" s="23" t="n"/>
      <c r="E416" s="362" t="n"/>
      <c r="F416" s="23" t="n"/>
      <c r="G416" s="23" t="n"/>
      <c r="H416" s="23" t="n"/>
      <c r="I416" s="23" t="n"/>
      <c r="J416" s="23" t="n"/>
      <c r="K416" s="23" t="n"/>
      <c r="L416" s="19" t="n"/>
      <c r="M416" s="19" t="n"/>
      <c r="N416" s="19" t="n"/>
      <c r="O416" s="19" t="n"/>
      <c r="P416" s="19" t="n"/>
      <c r="Q416" s="19" t="n"/>
      <c r="R416" s="19" t="n"/>
      <c r="S416" s="19" t="n"/>
      <c r="T416" s="19" t="n"/>
      <c r="U416" s="19" t="n"/>
      <c r="V416" s="19" t="n"/>
      <c r="W416" s="19" t="n"/>
      <c r="X416" s="19" t="n"/>
      <c r="Y416" s="19" t="n"/>
      <c r="Z416" s="19" t="n"/>
    </row>
    <row r="417" ht="13.5" customHeight="1" s="844">
      <c r="A417" s="19" t="n"/>
      <c r="B417" s="19" t="n"/>
      <c r="C417" s="23" t="n"/>
      <c r="D417" s="23" t="n"/>
      <c r="E417" s="362" t="n"/>
      <c r="F417" s="23" t="n"/>
      <c r="G417" s="23" t="n"/>
      <c r="H417" s="23" t="n"/>
      <c r="I417" s="23" t="n"/>
      <c r="J417" s="23" t="n"/>
      <c r="K417" s="23" t="n"/>
      <c r="L417" s="19" t="n"/>
      <c r="M417" s="19" t="n"/>
      <c r="N417" s="19" t="n"/>
      <c r="O417" s="19" t="n"/>
      <c r="P417" s="19" t="n"/>
      <c r="Q417" s="19" t="n"/>
      <c r="R417" s="19" t="n"/>
      <c r="S417" s="19" t="n"/>
      <c r="T417" s="19" t="n"/>
      <c r="U417" s="19" t="n"/>
      <c r="V417" s="19" t="n"/>
      <c r="W417" s="19" t="n"/>
      <c r="X417" s="19" t="n"/>
      <c r="Y417" s="19" t="n"/>
      <c r="Z417" s="19" t="n"/>
    </row>
    <row r="418" ht="13.5" customHeight="1" s="844">
      <c r="A418" s="19" t="n"/>
      <c r="B418" s="19" t="n"/>
      <c r="C418" s="23" t="n"/>
      <c r="D418" s="23" t="n"/>
      <c r="E418" s="362" t="n"/>
      <c r="F418" s="23" t="n"/>
      <c r="G418" s="23" t="n"/>
      <c r="H418" s="23" t="n"/>
      <c r="I418" s="23" t="n"/>
      <c r="J418" s="23" t="n"/>
      <c r="K418" s="23" t="n"/>
      <c r="L418" s="19" t="n"/>
      <c r="M418" s="19" t="n"/>
      <c r="N418" s="19" t="n"/>
      <c r="O418" s="19" t="n"/>
      <c r="P418" s="19" t="n"/>
      <c r="Q418" s="19" t="n"/>
      <c r="R418" s="19" t="n"/>
      <c r="S418" s="19" t="n"/>
      <c r="T418" s="19" t="n"/>
      <c r="U418" s="19" t="n"/>
      <c r="V418" s="19" t="n"/>
      <c r="W418" s="19" t="n"/>
      <c r="X418" s="19" t="n"/>
      <c r="Y418" s="19" t="n"/>
      <c r="Z418" s="19" t="n"/>
    </row>
    <row r="419" ht="13.5" customHeight="1" s="844">
      <c r="A419" s="19" t="n"/>
      <c r="B419" s="19" t="n"/>
      <c r="C419" s="23" t="n"/>
      <c r="D419" s="23" t="n"/>
      <c r="E419" s="362" t="n"/>
      <c r="F419" s="23" t="n"/>
      <c r="G419" s="23" t="n"/>
      <c r="H419" s="23" t="n"/>
      <c r="I419" s="23" t="n"/>
      <c r="J419" s="23" t="n"/>
      <c r="K419" s="23" t="n"/>
      <c r="L419" s="19" t="n"/>
      <c r="M419" s="19" t="n"/>
      <c r="N419" s="19" t="n"/>
      <c r="O419" s="19" t="n"/>
      <c r="P419" s="19" t="n"/>
      <c r="Q419" s="19" t="n"/>
      <c r="R419" s="19" t="n"/>
      <c r="S419" s="19" t="n"/>
      <c r="T419" s="19" t="n"/>
      <c r="U419" s="19" t="n"/>
      <c r="V419" s="19" t="n"/>
      <c r="W419" s="19" t="n"/>
      <c r="X419" s="19" t="n"/>
      <c r="Y419" s="19" t="n"/>
      <c r="Z419" s="19" t="n"/>
    </row>
    <row r="420" ht="13.5" customHeight="1" s="844">
      <c r="A420" s="19" t="n"/>
      <c r="B420" s="19" t="n"/>
      <c r="C420" s="23" t="n"/>
      <c r="D420" s="23" t="n"/>
      <c r="E420" s="362" t="n"/>
      <c r="F420" s="23" t="n"/>
      <c r="G420" s="23" t="n"/>
      <c r="H420" s="23" t="n"/>
      <c r="I420" s="23" t="n"/>
      <c r="J420" s="23" t="n"/>
      <c r="K420" s="23" t="n"/>
      <c r="L420" s="19" t="n"/>
      <c r="M420" s="19" t="n"/>
      <c r="N420" s="19" t="n"/>
      <c r="O420" s="19" t="n"/>
      <c r="P420" s="19" t="n"/>
      <c r="Q420" s="19" t="n"/>
      <c r="R420" s="19" t="n"/>
      <c r="S420" s="19" t="n"/>
      <c r="T420" s="19" t="n"/>
      <c r="U420" s="19" t="n"/>
      <c r="V420" s="19" t="n"/>
      <c r="W420" s="19" t="n"/>
      <c r="X420" s="19" t="n"/>
      <c r="Y420" s="19" t="n"/>
      <c r="Z420" s="19" t="n"/>
    </row>
    <row r="421" ht="13.5" customHeight="1" s="844">
      <c r="A421" s="19" t="n"/>
      <c r="B421" s="19" t="n"/>
      <c r="C421" s="23" t="n"/>
      <c r="D421" s="23" t="n"/>
      <c r="E421" s="362" t="n"/>
      <c r="F421" s="23" t="n"/>
      <c r="G421" s="23" t="n"/>
      <c r="H421" s="23" t="n"/>
      <c r="I421" s="23" t="n"/>
      <c r="J421" s="23" t="n"/>
      <c r="K421" s="23" t="n"/>
      <c r="L421" s="19" t="n"/>
      <c r="M421" s="19" t="n"/>
      <c r="N421" s="19" t="n"/>
      <c r="O421" s="19" t="n"/>
      <c r="P421" s="19" t="n"/>
      <c r="Q421" s="19" t="n"/>
      <c r="R421" s="19" t="n"/>
      <c r="S421" s="19" t="n"/>
      <c r="T421" s="19" t="n"/>
      <c r="U421" s="19" t="n"/>
      <c r="V421" s="19" t="n"/>
      <c r="W421" s="19" t="n"/>
      <c r="X421" s="19" t="n"/>
      <c r="Y421" s="19" t="n"/>
      <c r="Z421" s="19" t="n"/>
    </row>
    <row r="422" ht="13.5" customHeight="1" s="844">
      <c r="A422" s="19" t="n"/>
      <c r="B422" s="19" t="n"/>
      <c r="C422" s="23" t="n"/>
      <c r="D422" s="23" t="n"/>
      <c r="E422" s="362" t="n"/>
      <c r="F422" s="23" t="n"/>
      <c r="G422" s="23" t="n"/>
      <c r="H422" s="23" t="n"/>
      <c r="I422" s="23" t="n"/>
      <c r="J422" s="23" t="n"/>
      <c r="K422" s="23" t="n"/>
      <c r="L422" s="19" t="n"/>
      <c r="M422" s="19" t="n"/>
      <c r="N422" s="19" t="n"/>
      <c r="O422" s="19" t="n"/>
      <c r="P422" s="19" t="n"/>
      <c r="Q422" s="19" t="n"/>
      <c r="R422" s="19" t="n"/>
      <c r="S422" s="19" t="n"/>
      <c r="T422" s="19" t="n"/>
      <c r="U422" s="19" t="n"/>
      <c r="V422" s="19" t="n"/>
      <c r="W422" s="19" t="n"/>
      <c r="X422" s="19" t="n"/>
      <c r="Y422" s="19" t="n"/>
      <c r="Z422" s="19" t="n"/>
    </row>
    <row r="423" ht="13.5" customHeight="1" s="844">
      <c r="A423" s="19" t="n"/>
      <c r="B423" s="19" t="n"/>
      <c r="C423" s="23" t="n"/>
      <c r="D423" s="23" t="n"/>
      <c r="E423" s="362" t="n"/>
      <c r="F423" s="23" t="n"/>
      <c r="G423" s="23" t="n"/>
      <c r="H423" s="23" t="n"/>
      <c r="I423" s="23" t="n"/>
      <c r="J423" s="23" t="n"/>
      <c r="K423" s="23" t="n"/>
      <c r="L423" s="19" t="n"/>
      <c r="M423" s="19" t="n"/>
      <c r="N423" s="19" t="n"/>
      <c r="O423" s="19" t="n"/>
      <c r="P423" s="19" t="n"/>
      <c r="Q423" s="19" t="n"/>
      <c r="R423" s="19" t="n"/>
      <c r="S423" s="19" t="n"/>
      <c r="T423" s="19" t="n"/>
      <c r="U423" s="19" t="n"/>
      <c r="V423" s="19" t="n"/>
      <c r="W423" s="19" t="n"/>
      <c r="X423" s="19" t="n"/>
      <c r="Y423" s="19" t="n"/>
      <c r="Z423" s="19" t="n"/>
    </row>
    <row r="424" ht="13.5" customHeight="1" s="844">
      <c r="A424" s="19" t="n"/>
      <c r="B424" s="19" t="n"/>
      <c r="C424" s="23" t="n"/>
      <c r="D424" s="23" t="n"/>
      <c r="E424" s="362" t="n"/>
      <c r="F424" s="23" t="n"/>
      <c r="G424" s="23" t="n"/>
      <c r="H424" s="23" t="n"/>
      <c r="I424" s="23" t="n"/>
      <c r="J424" s="23" t="n"/>
      <c r="K424" s="23" t="n"/>
      <c r="L424" s="19" t="n"/>
      <c r="M424" s="19" t="n"/>
      <c r="N424" s="19" t="n"/>
      <c r="O424" s="19" t="n"/>
      <c r="P424" s="19" t="n"/>
      <c r="Q424" s="19" t="n"/>
      <c r="R424" s="19" t="n"/>
      <c r="S424" s="19" t="n"/>
      <c r="T424" s="19" t="n"/>
      <c r="U424" s="19" t="n"/>
      <c r="V424" s="19" t="n"/>
      <c r="W424" s="19" t="n"/>
      <c r="X424" s="19" t="n"/>
      <c r="Y424" s="19" t="n"/>
      <c r="Z424" s="19" t="n"/>
    </row>
    <row r="425" ht="13.5" customHeight="1" s="844">
      <c r="A425" s="19" t="n"/>
      <c r="B425" s="19" t="n"/>
      <c r="C425" s="23" t="n"/>
      <c r="D425" s="23" t="n"/>
      <c r="E425" s="362" t="n"/>
      <c r="F425" s="23" t="n"/>
      <c r="G425" s="23" t="n"/>
      <c r="H425" s="23" t="n"/>
      <c r="I425" s="23" t="n"/>
      <c r="J425" s="23" t="n"/>
      <c r="K425" s="23" t="n"/>
      <c r="L425" s="19" t="n"/>
      <c r="M425" s="19" t="n"/>
      <c r="N425" s="19" t="n"/>
      <c r="O425" s="19" t="n"/>
      <c r="P425" s="19" t="n"/>
      <c r="Q425" s="19" t="n"/>
      <c r="R425" s="19" t="n"/>
      <c r="S425" s="19" t="n"/>
      <c r="T425" s="19" t="n"/>
      <c r="U425" s="19" t="n"/>
      <c r="V425" s="19" t="n"/>
      <c r="W425" s="19" t="n"/>
      <c r="X425" s="19" t="n"/>
      <c r="Y425" s="19" t="n"/>
      <c r="Z425" s="19" t="n"/>
    </row>
    <row r="426" ht="13.5" customHeight="1" s="844">
      <c r="A426" s="19" t="n"/>
      <c r="B426" s="19" t="n"/>
      <c r="C426" s="23" t="n"/>
      <c r="D426" s="23" t="n"/>
      <c r="E426" s="362" t="n"/>
      <c r="F426" s="23" t="n"/>
      <c r="G426" s="23" t="n"/>
      <c r="H426" s="23" t="n"/>
      <c r="I426" s="23" t="n"/>
      <c r="J426" s="23" t="n"/>
      <c r="K426" s="23" t="n"/>
      <c r="L426" s="19" t="n"/>
      <c r="M426" s="19" t="n"/>
      <c r="N426" s="19" t="n"/>
      <c r="O426" s="19" t="n"/>
      <c r="P426" s="19" t="n"/>
      <c r="Q426" s="19" t="n"/>
      <c r="R426" s="19" t="n"/>
      <c r="S426" s="19" t="n"/>
      <c r="T426" s="19" t="n"/>
      <c r="U426" s="19" t="n"/>
      <c r="V426" s="19" t="n"/>
      <c r="W426" s="19" t="n"/>
      <c r="X426" s="19" t="n"/>
      <c r="Y426" s="19" t="n"/>
      <c r="Z426" s="19" t="n"/>
    </row>
    <row r="427" ht="13.5" customHeight="1" s="844">
      <c r="A427" s="19" t="n"/>
      <c r="B427" s="19" t="n"/>
      <c r="C427" s="23" t="n"/>
      <c r="D427" s="23" t="n"/>
      <c r="E427" s="362" t="n"/>
      <c r="F427" s="23" t="n"/>
      <c r="G427" s="23" t="n"/>
      <c r="H427" s="23" t="n"/>
      <c r="I427" s="23" t="n"/>
      <c r="J427" s="23" t="n"/>
      <c r="K427" s="23" t="n"/>
      <c r="L427" s="19" t="n"/>
      <c r="M427" s="19" t="n"/>
      <c r="N427" s="19" t="n"/>
      <c r="O427" s="19" t="n"/>
      <c r="P427" s="19" t="n"/>
      <c r="Q427" s="19" t="n"/>
      <c r="R427" s="19" t="n"/>
      <c r="S427" s="19" t="n"/>
      <c r="T427" s="19" t="n"/>
      <c r="U427" s="19" t="n"/>
      <c r="V427" s="19" t="n"/>
      <c r="W427" s="19" t="n"/>
      <c r="X427" s="19" t="n"/>
      <c r="Y427" s="19" t="n"/>
      <c r="Z427" s="19" t="n"/>
    </row>
    <row r="428" ht="13.5" customHeight="1" s="844">
      <c r="A428" s="19" t="n"/>
      <c r="B428" s="19" t="n"/>
      <c r="C428" s="23" t="n"/>
      <c r="D428" s="23" t="n"/>
      <c r="E428" s="362" t="n"/>
      <c r="F428" s="23" t="n"/>
      <c r="G428" s="23" t="n"/>
      <c r="H428" s="23" t="n"/>
      <c r="I428" s="23" t="n"/>
      <c r="J428" s="23" t="n"/>
      <c r="K428" s="23" t="n"/>
      <c r="L428" s="19" t="n"/>
      <c r="M428" s="19" t="n"/>
      <c r="N428" s="19" t="n"/>
      <c r="O428" s="19" t="n"/>
      <c r="P428" s="19" t="n"/>
      <c r="Q428" s="19" t="n"/>
      <c r="R428" s="19" t="n"/>
      <c r="S428" s="19" t="n"/>
      <c r="T428" s="19" t="n"/>
      <c r="U428" s="19" t="n"/>
      <c r="V428" s="19" t="n"/>
      <c r="W428" s="19" t="n"/>
      <c r="X428" s="19" t="n"/>
      <c r="Y428" s="19" t="n"/>
      <c r="Z428" s="19" t="n"/>
    </row>
    <row r="429" ht="13.5" customHeight="1" s="844">
      <c r="A429" s="19" t="n"/>
      <c r="B429" s="19" t="n"/>
      <c r="C429" s="23" t="n"/>
      <c r="D429" s="23" t="n"/>
      <c r="E429" s="362" t="n"/>
      <c r="F429" s="23" t="n"/>
      <c r="G429" s="23" t="n"/>
      <c r="H429" s="23" t="n"/>
      <c r="I429" s="23" t="n"/>
      <c r="J429" s="23" t="n"/>
      <c r="K429" s="23" t="n"/>
      <c r="L429" s="19" t="n"/>
      <c r="M429" s="19" t="n"/>
      <c r="N429" s="19" t="n"/>
      <c r="O429" s="19" t="n"/>
      <c r="P429" s="19" t="n"/>
      <c r="Q429" s="19" t="n"/>
      <c r="R429" s="19" t="n"/>
      <c r="S429" s="19" t="n"/>
      <c r="T429" s="19" t="n"/>
      <c r="U429" s="19" t="n"/>
      <c r="V429" s="19" t="n"/>
      <c r="W429" s="19" t="n"/>
      <c r="X429" s="19" t="n"/>
      <c r="Y429" s="19" t="n"/>
      <c r="Z429" s="19" t="n"/>
    </row>
    <row r="430" ht="13.5" customHeight="1" s="844">
      <c r="A430" s="19" t="n"/>
      <c r="B430" s="19" t="n"/>
      <c r="C430" s="23" t="n"/>
      <c r="D430" s="23" t="n"/>
      <c r="E430" s="362" t="n"/>
      <c r="F430" s="23" t="n"/>
      <c r="G430" s="23" t="n"/>
      <c r="H430" s="23" t="n"/>
      <c r="I430" s="23" t="n"/>
      <c r="J430" s="23" t="n"/>
      <c r="K430" s="23" t="n"/>
      <c r="L430" s="19" t="n"/>
      <c r="M430" s="19" t="n"/>
      <c r="N430" s="19" t="n"/>
      <c r="O430" s="19" t="n"/>
      <c r="P430" s="19" t="n"/>
      <c r="Q430" s="19" t="n"/>
      <c r="R430" s="19" t="n"/>
      <c r="S430" s="19" t="n"/>
      <c r="T430" s="19" t="n"/>
      <c r="U430" s="19" t="n"/>
      <c r="V430" s="19" t="n"/>
      <c r="W430" s="19" t="n"/>
      <c r="X430" s="19" t="n"/>
      <c r="Y430" s="19" t="n"/>
      <c r="Z430" s="19" t="n"/>
    </row>
    <row r="431" ht="13.5" customHeight="1" s="844">
      <c r="A431" s="19" t="n"/>
      <c r="B431" s="19" t="n"/>
      <c r="C431" s="23" t="n"/>
      <c r="D431" s="23" t="n"/>
      <c r="E431" s="362" t="n"/>
      <c r="F431" s="23" t="n"/>
      <c r="G431" s="23" t="n"/>
      <c r="H431" s="23" t="n"/>
      <c r="I431" s="23" t="n"/>
      <c r="J431" s="23" t="n"/>
      <c r="K431" s="23" t="n"/>
      <c r="L431" s="19" t="n"/>
      <c r="M431" s="19" t="n"/>
      <c r="N431" s="19" t="n"/>
      <c r="O431" s="19" t="n"/>
      <c r="P431" s="19" t="n"/>
      <c r="Q431" s="19" t="n"/>
      <c r="R431" s="19" t="n"/>
      <c r="S431" s="19" t="n"/>
      <c r="T431" s="19" t="n"/>
      <c r="U431" s="19" t="n"/>
      <c r="V431" s="19" t="n"/>
      <c r="W431" s="19" t="n"/>
      <c r="X431" s="19" t="n"/>
      <c r="Y431" s="19" t="n"/>
      <c r="Z431" s="19" t="n"/>
    </row>
    <row r="432" ht="13.5" customHeight="1" s="844">
      <c r="A432" s="19" t="n"/>
      <c r="B432" s="19" t="n"/>
      <c r="C432" s="23" t="n"/>
      <c r="D432" s="23" t="n"/>
      <c r="E432" s="362" t="n"/>
      <c r="F432" s="23" t="n"/>
      <c r="G432" s="23" t="n"/>
      <c r="H432" s="23" t="n"/>
      <c r="I432" s="23" t="n"/>
      <c r="J432" s="23" t="n"/>
      <c r="K432" s="23" t="n"/>
      <c r="L432" s="19" t="n"/>
      <c r="M432" s="19" t="n"/>
      <c r="N432" s="19" t="n"/>
      <c r="O432" s="19" t="n"/>
      <c r="P432" s="19" t="n"/>
      <c r="Q432" s="19" t="n"/>
      <c r="R432" s="19" t="n"/>
      <c r="S432" s="19" t="n"/>
      <c r="T432" s="19" t="n"/>
      <c r="U432" s="19" t="n"/>
      <c r="V432" s="19" t="n"/>
      <c r="W432" s="19" t="n"/>
      <c r="X432" s="19" t="n"/>
      <c r="Y432" s="19" t="n"/>
      <c r="Z432" s="19" t="n"/>
    </row>
    <row r="433" ht="13.5" customHeight="1" s="844">
      <c r="A433" s="19" t="n"/>
      <c r="B433" s="19" t="n"/>
      <c r="C433" s="23" t="n"/>
      <c r="D433" s="23" t="n"/>
      <c r="E433" s="362" t="n"/>
      <c r="F433" s="23" t="n"/>
      <c r="G433" s="23" t="n"/>
      <c r="H433" s="23" t="n"/>
      <c r="I433" s="23" t="n"/>
      <c r="J433" s="23" t="n"/>
      <c r="K433" s="23" t="n"/>
      <c r="L433" s="19" t="n"/>
      <c r="M433" s="19" t="n"/>
      <c r="N433" s="19" t="n"/>
      <c r="O433" s="19" t="n"/>
      <c r="P433" s="19" t="n"/>
      <c r="Q433" s="19" t="n"/>
      <c r="R433" s="19" t="n"/>
      <c r="S433" s="19" t="n"/>
      <c r="T433" s="19" t="n"/>
      <c r="U433" s="19" t="n"/>
      <c r="V433" s="19" t="n"/>
      <c r="W433" s="19" t="n"/>
      <c r="X433" s="19" t="n"/>
      <c r="Y433" s="19" t="n"/>
      <c r="Z433" s="19" t="n"/>
    </row>
    <row r="434" ht="13.5" customHeight="1" s="844">
      <c r="A434" s="19" t="n"/>
      <c r="B434" s="19" t="n"/>
      <c r="C434" s="23" t="n"/>
      <c r="D434" s="23" t="n"/>
      <c r="E434" s="362" t="n"/>
      <c r="F434" s="23" t="n"/>
      <c r="G434" s="23" t="n"/>
      <c r="H434" s="23" t="n"/>
      <c r="I434" s="23" t="n"/>
      <c r="J434" s="23" t="n"/>
      <c r="K434" s="23" t="n"/>
      <c r="L434" s="19" t="n"/>
      <c r="M434" s="19" t="n"/>
      <c r="N434" s="19" t="n"/>
      <c r="O434" s="19" t="n"/>
      <c r="P434" s="19" t="n"/>
      <c r="Q434" s="19" t="n"/>
      <c r="R434" s="19" t="n"/>
      <c r="S434" s="19" t="n"/>
      <c r="T434" s="19" t="n"/>
      <c r="U434" s="19" t="n"/>
      <c r="V434" s="19" t="n"/>
      <c r="W434" s="19" t="n"/>
      <c r="X434" s="19" t="n"/>
      <c r="Y434" s="19" t="n"/>
      <c r="Z434" s="19" t="n"/>
    </row>
    <row r="435" ht="13.5" customHeight="1" s="844">
      <c r="A435" s="19" t="n"/>
      <c r="B435" s="19" t="n"/>
      <c r="C435" s="23" t="n"/>
      <c r="D435" s="23" t="n"/>
      <c r="E435" s="362" t="n"/>
      <c r="F435" s="23" t="n"/>
      <c r="G435" s="23" t="n"/>
      <c r="H435" s="23" t="n"/>
      <c r="I435" s="23" t="n"/>
      <c r="J435" s="23" t="n"/>
      <c r="K435" s="23" t="n"/>
      <c r="L435" s="19" t="n"/>
      <c r="M435" s="19" t="n"/>
      <c r="N435" s="19" t="n"/>
      <c r="O435" s="19" t="n"/>
      <c r="P435" s="19" t="n"/>
      <c r="Q435" s="19" t="n"/>
      <c r="R435" s="19" t="n"/>
      <c r="S435" s="19" t="n"/>
      <c r="T435" s="19" t="n"/>
      <c r="U435" s="19" t="n"/>
      <c r="V435" s="19" t="n"/>
      <c r="W435" s="19" t="n"/>
      <c r="X435" s="19" t="n"/>
      <c r="Y435" s="19" t="n"/>
      <c r="Z435" s="19" t="n"/>
    </row>
    <row r="436" ht="13.5" customHeight="1" s="844">
      <c r="A436" s="19" t="n"/>
      <c r="B436" s="19" t="n"/>
      <c r="C436" s="23" t="n"/>
      <c r="D436" s="23" t="n"/>
      <c r="E436" s="362" t="n"/>
      <c r="F436" s="23" t="n"/>
      <c r="G436" s="23" t="n"/>
      <c r="H436" s="23" t="n"/>
      <c r="I436" s="23" t="n"/>
      <c r="J436" s="23" t="n"/>
      <c r="K436" s="23" t="n"/>
      <c r="L436" s="19" t="n"/>
      <c r="M436" s="19" t="n"/>
      <c r="N436" s="19" t="n"/>
      <c r="O436" s="19" t="n"/>
      <c r="P436" s="19" t="n"/>
      <c r="Q436" s="19" t="n"/>
      <c r="R436" s="19" t="n"/>
      <c r="S436" s="19" t="n"/>
      <c r="T436" s="19" t="n"/>
      <c r="U436" s="19" t="n"/>
      <c r="V436" s="19" t="n"/>
      <c r="W436" s="19" t="n"/>
      <c r="X436" s="19" t="n"/>
      <c r="Y436" s="19" t="n"/>
      <c r="Z436" s="19" t="n"/>
    </row>
    <row r="437" ht="13.5" customHeight="1" s="844">
      <c r="A437" s="19" t="n"/>
      <c r="B437" s="19" t="n"/>
      <c r="C437" s="23" t="n"/>
      <c r="D437" s="23" t="n"/>
      <c r="E437" s="362" t="n"/>
      <c r="F437" s="23" t="n"/>
      <c r="G437" s="23" t="n"/>
      <c r="H437" s="23" t="n"/>
      <c r="I437" s="23" t="n"/>
      <c r="J437" s="23" t="n"/>
      <c r="K437" s="23" t="n"/>
      <c r="L437" s="19" t="n"/>
      <c r="M437" s="19" t="n"/>
      <c r="N437" s="19" t="n"/>
      <c r="O437" s="19" t="n"/>
      <c r="P437" s="19" t="n"/>
      <c r="Q437" s="19" t="n"/>
      <c r="R437" s="19" t="n"/>
      <c r="S437" s="19" t="n"/>
      <c r="T437" s="19" t="n"/>
      <c r="U437" s="19" t="n"/>
      <c r="V437" s="19" t="n"/>
      <c r="W437" s="19" t="n"/>
      <c r="X437" s="19" t="n"/>
      <c r="Y437" s="19" t="n"/>
      <c r="Z437" s="19" t="n"/>
    </row>
    <row r="438" ht="13.5" customHeight="1" s="844">
      <c r="A438" s="19" t="n"/>
      <c r="B438" s="19" t="n"/>
      <c r="C438" s="23" t="n"/>
      <c r="D438" s="23" t="n"/>
      <c r="E438" s="362" t="n"/>
      <c r="F438" s="23" t="n"/>
      <c r="G438" s="23" t="n"/>
      <c r="H438" s="23" t="n"/>
      <c r="I438" s="23" t="n"/>
      <c r="J438" s="23" t="n"/>
      <c r="K438" s="23" t="n"/>
      <c r="L438" s="19" t="n"/>
      <c r="M438" s="19" t="n"/>
      <c r="N438" s="19" t="n"/>
      <c r="O438" s="19" t="n"/>
      <c r="P438" s="19" t="n"/>
      <c r="Q438" s="19" t="n"/>
      <c r="R438" s="19" t="n"/>
      <c r="S438" s="19" t="n"/>
      <c r="T438" s="19" t="n"/>
      <c r="U438" s="19" t="n"/>
      <c r="V438" s="19" t="n"/>
      <c r="W438" s="19" t="n"/>
      <c r="X438" s="19" t="n"/>
      <c r="Y438" s="19" t="n"/>
      <c r="Z438" s="19" t="n"/>
    </row>
    <row r="439" ht="13.5" customHeight="1" s="844">
      <c r="A439" s="19" t="n"/>
      <c r="B439" s="19" t="n"/>
      <c r="C439" s="23" t="n"/>
      <c r="D439" s="23" t="n"/>
      <c r="E439" s="362" t="n"/>
      <c r="F439" s="23" t="n"/>
      <c r="G439" s="23" t="n"/>
      <c r="H439" s="23" t="n"/>
      <c r="I439" s="23" t="n"/>
      <c r="J439" s="23" t="n"/>
      <c r="K439" s="23" t="n"/>
      <c r="L439" s="19" t="n"/>
      <c r="M439" s="19" t="n"/>
      <c r="N439" s="19" t="n"/>
      <c r="O439" s="19" t="n"/>
      <c r="P439" s="19" t="n"/>
      <c r="Q439" s="19" t="n"/>
      <c r="R439" s="19" t="n"/>
      <c r="S439" s="19" t="n"/>
      <c r="T439" s="19" t="n"/>
      <c r="U439" s="19" t="n"/>
      <c r="V439" s="19" t="n"/>
      <c r="W439" s="19" t="n"/>
      <c r="X439" s="19" t="n"/>
      <c r="Y439" s="19" t="n"/>
      <c r="Z439" s="19" t="n"/>
    </row>
    <row r="440" ht="13.5" customHeight="1" s="844">
      <c r="A440" s="19" t="n"/>
      <c r="B440" s="19" t="n"/>
      <c r="C440" s="23" t="n"/>
      <c r="D440" s="23" t="n"/>
      <c r="E440" s="362" t="n"/>
      <c r="F440" s="23" t="n"/>
      <c r="G440" s="23" t="n"/>
      <c r="H440" s="23" t="n"/>
      <c r="I440" s="23" t="n"/>
      <c r="J440" s="23" t="n"/>
      <c r="K440" s="23" t="n"/>
      <c r="L440" s="19" t="n"/>
      <c r="M440" s="19" t="n"/>
      <c r="N440" s="19" t="n"/>
      <c r="O440" s="19" t="n"/>
      <c r="P440" s="19" t="n"/>
      <c r="Q440" s="19" t="n"/>
      <c r="R440" s="19" t="n"/>
      <c r="S440" s="19" t="n"/>
      <c r="T440" s="19" t="n"/>
      <c r="U440" s="19" t="n"/>
      <c r="V440" s="19" t="n"/>
      <c r="W440" s="19" t="n"/>
      <c r="X440" s="19" t="n"/>
      <c r="Y440" s="19" t="n"/>
      <c r="Z440" s="19" t="n"/>
    </row>
    <row r="441" ht="13.5" customHeight="1" s="844">
      <c r="A441" s="19" t="n"/>
      <c r="B441" s="19" t="n"/>
      <c r="C441" s="23" t="n"/>
      <c r="D441" s="23" t="n"/>
      <c r="E441" s="362" t="n"/>
      <c r="F441" s="23" t="n"/>
      <c r="G441" s="23" t="n"/>
      <c r="H441" s="23" t="n"/>
      <c r="I441" s="23" t="n"/>
      <c r="J441" s="23" t="n"/>
      <c r="K441" s="23" t="n"/>
      <c r="L441" s="19" t="n"/>
      <c r="M441" s="19" t="n"/>
      <c r="N441" s="19" t="n"/>
      <c r="O441" s="19" t="n"/>
      <c r="P441" s="19" t="n"/>
      <c r="Q441" s="19" t="n"/>
      <c r="R441" s="19" t="n"/>
      <c r="S441" s="19" t="n"/>
      <c r="T441" s="19" t="n"/>
      <c r="U441" s="19" t="n"/>
      <c r="V441" s="19" t="n"/>
      <c r="W441" s="19" t="n"/>
      <c r="X441" s="19" t="n"/>
      <c r="Y441" s="19" t="n"/>
      <c r="Z441" s="19" t="n"/>
    </row>
    <row r="442" ht="13.5" customHeight="1" s="844">
      <c r="A442" s="19" t="n"/>
      <c r="B442" s="19" t="n"/>
      <c r="C442" s="23" t="n"/>
      <c r="D442" s="23" t="n"/>
      <c r="E442" s="362" t="n"/>
      <c r="F442" s="23" t="n"/>
      <c r="G442" s="23" t="n"/>
      <c r="H442" s="23" t="n"/>
      <c r="I442" s="23" t="n"/>
      <c r="J442" s="23" t="n"/>
      <c r="K442" s="23" t="n"/>
      <c r="L442" s="19" t="n"/>
      <c r="M442" s="19" t="n"/>
      <c r="N442" s="19" t="n"/>
      <c r="O442" s="19" t="n"/>
      <c r="P442" s="19" t="n"/>
      <c r="Q442" s="19" t="n"/>
      <c r="R442" s="19" t="n"/>
      <c r="S442" s="19" t="n"/>
      <c r="T442" s="19" t="n"/>
      <c r="U442" s="19" t="n"/>
      <c r="V442" s="19" t="n"/>
      <c r="W442" s="19" t="n"/>
      <c r="X442" s="19" t="n"/>
      <c r="Y442" s="19" t="n"/>
      <c r="Z442" s="19" t="n"/>
    </row>
    <row r="443" ht="13.5" customHeight="1" s="844">
      <c r="A443" s="19" t="n"/>
      <c r="B443" s="19" t="n"/>
      <c r="C443" s="23" t="n"/>
      <c r="D443" s="23" t="n"/>
      <c r="E443" s="362" t="n"/>
      <c r="F443" s="23" t="n"/>
      <c r="G443" s="23" t="n"/>
      <c r="H443" s="23" t="n"/>
      <c r="I443" s="23" t="n"/>
      <c r="J443" s="23" t="n"/>
      <c r="K443" s="23" t="n"/>
      <c r="L443" s="19" t="n"/>
      <c r="M443" s="19" t="n"/>
      <c r="N443" s="19" t="n"/>
      <c r="O443" s="19" t="n"/>
      <c r="P443" s="19" t="n"/>
      <c r="Q443" s="19" t="n"/>
      <c r="R443" s="19" t="n"/>
      <c r="S443" s="19" t="n"/>
      <c r="T443" s="19" t="n"/>
      <c r="U443" s="19" t="n"/>
      <c r="V443" s="19" t="n"/>
      <c r="W443" s="19" t="n"/>
      <c r="X443" s="19" t="n"/>
      <c r="Y443" s="19" t="n"/>
      <c r="Z443" s="19" t="n"/>
    </row>
    <row r="444" ht="13.5" customHeight="1" s="844">
      <c r="A444" s="19" t="n"/>
      <c r="B444" s="19" t="n"/>
      <c r="C444" s="23" t="n"/>
      <c r="D444" s="23" t="n"/>
      <c r="E444" s="362" t="n"/>
      <c r="F444" s="23" t="n"/>
      <c r="G444" s="23" t="n"/>
      <c r="H444" s="23" t="n"/>
      <c r="I444" s="23" t="n"/>
      <c r="J444" s="23" t="n"/>
      <c r="K444" s="23" t="n"/>
      <c r="L444" s="19" t="n"/>
      <c r="M444" s="19" t="n"/>
      <c r="N444" s="19" t="n"/>
      <c r="O444" s="19" t="n"/>
      <c r="P444" s="19" t="n"/>
      <c r="Q444" s="19" t="n"/>
      <c r="R444" s="19" t="n"/>
      <c r="S444" s="19" t="n"/>
      <c r="T444" s="19" t="n"/>
      <c r="U444" s="19" t="n"/>
      <c r="V444" s="19" t="n"/>
      <c r="W444" s="19" t="n"/>
      <c r="X444" s="19" t="n"/>
      <c r="Y444" s="19" t="n"/>
      <c r="Z444" s="19" t="n"/>
    </row>
    <row r="445" ht="13.5" customHeight="1" s="844">
      <c r="A445" s="19" t="n"/>
      <c r="B445" s="19" t="n"/>
      <c r="C445" s="23" t="n"/>
      <c r="D445" s="23" t="n"/>
      <c r="E445" s="362" t="n"/>
      <c r="F445" s="23" t="n"/>
      <c r="G445" s="23" t="n"/>
      <c r="H445" s="23" t="n"/>
      <c r="I445" s="23" t="n"/>
      <c r="J445" s="23" t="n"/>
      <c r="K445" s="23" t="n"/>
      <c r="L445" s="19" t="n"/>
      <c r="M445" s="19" t="n"/>
      <c r="N445" s="19" t="n"/>
      <c r="O445" s="19" t="n"/>
      <c r="P445" s="19" t="n"/>
      <c r="Q445" s="19" t="n"/>
      <c r="R445" s="19" t="n"/>
      <c r="S445" s="19" t="n"/>
      <c r="T445" s="19" t="n"/>
      <c r="U445" s="19" t="n"/>
      <c r="V445" s="19" t="n"/>
      <c r="W445" s="19" t="n"/>
      <c r="X445" s="19" t="n"/>
      <c r="Y445" s="19" t="n"/>
      <c r="Z445" s="19" t="n"/>
    </row>
    <row r="446" ht="13.5" customHeight="1" s="844">
      <c r="A446" s="19" t="n"/>
      <c r="B446" s="19" t="n"/>
      <c r="C446" s="23" t="n"/>
      <c r="D446" s="23" t="n"/>
      <c r="E446" s="362" t="n"/>
      <c r="F446" s="23" t="n"/>
      <c r="G446" s="23" t="n"/>
      <c r="H446" s="23" t="n"/>
      <c r="I446" s="23" t="n"/>
      <c r="J446" s="23" t="n"/>
      <c r="K446" s="23" t="n"/>
      <c r="L446" s="19" t="n"/>
      <c r="M446" s="19" t="n"/>
      <c r="N446" s="19" t="n"/>
      <c r="O446" s="19" t="n"/>
      <c r="P446" s="19" t="n"/>
      <c r="Q446" s="19" t="n"/>
      <c r="R446" s="19" t="n"/>
      <c r="S446" s="19" t="n"/>
      <c r="T446" s="19" t="n"/>
      <c r="U446" s="19" t="n"/>
      <c r="V446" s="19" t="n"/>
      <c r="W446" s="19" t="n"/>
      <c r="X446" s="19" t="n"/>
      <c r="Y446" s="19" t="n"/>
      <c r="Z446" s="19" t="n"/>
    </row>
    <row r="447" ht="13.5" customHeight="1" s="844">
      <c r="A447" s="19" t="n"/>
      <c r="B447" s="19" t="n"/>
      <c r="C447" s="23" t="n"/>
      <c r="D447" s="23" t="n"/>
      <c r="E447" s="362" t="n"/>
      <c r="F447" s="23" t="n"/>
      <c r="G447" s="23" t="n"/>
      <c r="H447" s="23" t="n"/>
      <c r="I447" s="23" t="n"/>
      <c r="J447" s="23" t="n"/>
      <c r="K447" s="23" t="n"/>
      <c r="L447" s="19" t="n"/>
      <c r="M447" s="19" t="n"/>
      <c r="N447" s="19" t="n"/>
      <c r="O447" s="19" t="n"/>
      <c r="P447" s="19" t="n"/>
      <c r="Q447" s="19" t="n"/>
      <c r="R447" s="19" t="n"/>
      <c r="S447" s="19" t="n"/>
      <c r="T447" s="19" t="n"/>
      <c r="U447" s="19" t="n"/>
      <c r="V447" s="19" t="n"/>
      <c r="W447" s="19" t="n"/>
      <c r="X447" s="19" t="n"/>
      <c r="Y447" s="19" t="n"/>
      <c r="Z447" s="19" t="n"/>
    </row>
    <row r="448" ht="13.5" customHeight="1" s="844">
      <c r="A448" s="19" t="n"/>
      <c r="B448" s="19" t="n"/>
      <c r="C448" s="23" t="n"/>
      <c r="D448" s="23" t="n"/>
      <c r="E448" s="362" t="n"/>
      <c r="F448" s="23" t="n"/>
      <c r="G448" s="23" t="n"/>
      <c r="H448" s="23" t="n"/>
      <c r="I448" s="23" t="n"/>
      <c r="J448" s="23" t="n"/>
      <c r="K448" s="23" t="n"/>
      <c r="L448" s="19" t="n"/>
      <c r="M448" s="19" t="n"/>
      <c r="N448" s="19" t="n"/>
      <c r="O448" s="19" t="n"/>
      <c r="P448" s="19" t="n"/>
      <c r="Q448" s="19" t="n"/>
      <c r="R448" s="19" t="n"/>
      <c r="S448" s="19" t="n"/>
      <c r="T448" s="19" t="n"/>
      <c r="U448" s="19" t="n"/>
      <c r="V448" s="19" t="n"/>
      <c r="W448" s="19" t="n"/>
      <c r="X448" s="19" t="n"/>
      <c r="Y448" s="19" t="n"/>
      <c r="Z448" s="19" t="n"/>
    </row>
    <row r="449" ht="13.5" customHeight="1" s="844">
      <c r="A449" s="19" t="n"/>
      <c r="B449" s="19" t="n"/>
      <c r="C449" s="23" t="n"/>
      <c r="D449" s="23" t="n"/>
      <c r="E449" s="362" t="n"/>
      <c r="F449" s="23" t="n"/>
      <c r="G449" s="23" t="n"/>
      <c r="H449" s="23" t="n"/>
      <c r="I449" s="23" t="n"/>
      <c r="J449" s="23" t="n"/>
      <c r="K449" s="23" t="n"/>
      <c r="L449" s="19" t="n"/>
      <c r="M449" s="19" t="n"/>
      <c r="N449" s="19" t="n"/>
      <c r="O449" s="19" t="n"/>
      <c r="P449" s="19" t="n"/>
      <c r="Q449" s="19" t="n"/>
      <c r="R449" s="19" t="n"/>
      <c r="S449" s="19" t="n"/>
      <c r="T449" s="19" t="n"/>
      <c r="U449" s="19" t="n"/>
      <c r="V449" s="19" t="n"/>
      <c r="W449" s="19" t="n"/>
      <c r="X449" s="19" t="n"/>
      <c r="Y449" s="19" t="n"/>
      <c r="Z449" s="19" t="n"/>
    </row>
    <row r="450" ht="13.5" customHeight="1" s="844">
      <c r="A450" s="19" t="n"/>
      <c r="B450" s="19" t="n"/>
      <c r="C450" s="23" t="n"/>
      <c r="D450" s="23" t="n"/>
      <c r="E450" s="362" t="n"/>
      <c r="F450" s="23" t="n"/>
      <c r="G450" s="23" t="n"/>
      <c r="H450" s="23" t="n"/>
      <c r="I450" s="23" t="n"/>
      <c r="J450" s="23" t="n"/>
      <c r="K450" s="23" t="n"/>
      <c r="L450" s="19" t="n"/>
      <c r="M450" s="19" t="n"/>
      <c r="N450" s="19" t="n"/>
      <c r="O450" s="19" t="n"/>
      <c r="P450" s="19" t="n"/>
      <c r="Q450" s="19" t="n"/>
      <c r="R450" s="19" t="n"/>
      <c r="S450" s="19" t="n"/>
      <c r="T450" s="19" t="n"/>
      <c r="U450" s="19" t="n"/>
      <c r="V450" s="19" t="n"/>
      <c r="W450" s="19" t="n"/>
      <c r="X450" s="19" t="n"/>
      <c r="Y450" s="19" t="n"/>
      <c r="Z450" s="19" t="n"/>
    </row>
    <row r="451" ht="13.5" customHeight="1" s="844">
      <c r="A451" s="19" t="n"/>
      <c r="B451" s="19" t="n"/>
      <c r="C451" s="23" t="n"/>
      <c r="D451" s="23" t="n"/>
      <c r="E451" s="362" t="n"/>
      <c r="F451" s="23" t="n"/>
      <c r="G451" s="23" t="n"/>
      <c r="H451" s="23" t="n"/>
      <c r="I451" s="23" t="n"/>
      <c r="J451" s="23" t="n"/>
      <c r="K451" s="23" t="n"/>
      <c r="L451" s="19" t="n"/>
      <c r="M451" s="19" t="n"/>
      <c r="N451" s="19" t="n"/>
      <c r="O451" s="19" t="n"/>
      <c r="P451" s="19" t="n"/>
      <c r="Q451" s="19" t="n"/>
      <c r="R451" s="19" t="n"/>
      <c r="S451" s="19" t="n"/>
      <c r="T451" s="19" t="n"/>
      <c r="U451" s="19" t="n"/>
      <c r="V451" s="19" t="n"/>
      <c r="W451" s="19" t="n"/>
      <c r="X451" s="19" t="n"/>
      <c r="Y451" s="19" t="n"/>
      <c r="Z451" s="19" t="n"/>
    </row>
    <row r="452" ht="13.5" customHeight="1" s="844">
      <c r="A452" s="19" t="n"/>
      <c r="B452" s="19" t="n"/>
      <c r="C452" s="23" t="n"/>
      <c r="D452" s="23" t="n"/>
      <c r="E452" s="362" t="n"/>
      <c r="F452" s="23" t="n"/>
      <c r="G452" s="23" t="n"/>
      <c r="H452" s="23" t="n"/>
      <c r="I452" s="23" t="n"/>
      <c r="J452" s="23" t="n"/>
      <c r="K452" s="23" t="n"/>
      <c r="L452" s="19" t="n"/>
      <c r="M452" s="19" t="n"/>
      <c r="N452" s="19" t="n"/>
      <c r="O452" s="19" t="n"/>
      <c r="P452" s="19" t="n"/>
      <c r="Q452" s="19" t="n"/>
      <c r="R452" s="19" t="n"/>
      <c r="S452" s="19" t="n"/>
      <c r="T452" s="19" t="n"/>
      <c r="U452" s="19" t="n"/>
      <c r="V452" s="19" t="n"/>
      <c r="W452" s="19" t="n"/>
      <c r="X452" s="19" t="n"/>
      <c r="Y452" s="19" t="n"/>
      <c r="Z452" s="19" t="n"/>
    </row>
    <row r="453" ht="13.5" customHeight="1" s="844">
      <c r="A453" s="19" t="n"/>
      <c r="B453" s="19" t="n"/>
      <c r="C453" s="23" t="n"/>
      <c r="D453" s="23" t="n"/>
      <c r="E453" s="362" t="n"/>
      <c r="F453" s="23" t="n"/>
      <c r="G453" s="23" t="n"/>
      <c r="H453" s="23" t="n"/>
      <c r="I453" s="23" t="n"/>
      <c r="J453" s="23" t="n"/>
      <c r="K453" s="23" t="n"/>
      <c r="L453" s="19" t="n"/>
      <c r="M453" s="19" t="n"/>
      <c r="N453" s="19" t="n"/>
      <c r="O453" s="19" t="n"/>
      <c r="P453" s="19" t="n"/>
      <c r="Q453" s="19" t="n"/>
      <c r="R453" s="19" t="n"/>
      <c r="S453" s="19" t="n"/>
      <c r="T453" s="19" t="n"/>
      <c r="U453" s="19" t="n"/>
      <c r="V453" s="19" t="n"/>
      <c r="W453" s="19" t="n"/>
      <c r="X453" s="19" t="n"/>
      <c r="Y453" s="19" t="n"/>
      <c r="Z453" s="19" t="n"/>
    </row>
    <row r="454" ht="13.5" customHeight="1" s="844">
      <c r="A454" s="19" t="n"/>
      <c r="B454" s="19" t="n"/>
      <c r="C454" s="23" t="n"/>
      <c r="D454" s="23" t="n"/>
      <c r="E454" s="362" t="n"/>
      <c r="F454" s="23" t="n"/>
      <c r="G454" s="23" t="n"/>
      <c r="H454" s="23" t="n"/>
      <c r="I454" s="23" t="n"/>
      <c r="J454" s="23" t="n"/>
      <c r="K454" s="23" t="n"/>
      <c r="L454" s="19" t="n"/>
      <c r="M454" s="19" t="n"/>
      <c r="N454" s="19" t="n"/>
      <c r="O454" s="19" t="n"/>
      <c r="P454" s="19" t="n"/>
      <c r="Q454" s="19" t="n"/>
      <c r="R454" s="19" t="n"/>
      <c r="S454" s="19" t="n"/>
      <c r="T454" s="19" t="n"/>
      <c r="U454" s="19" t="n"/>
      <c r="V454" s="19" t="n"/>
      <c r="W454" s="19" t="n"/>
      <c r="X454" s="19" t="n"/>
      <c r="Y454" s="19" t="n"/>
      <c r="Z454" s="19" t="n"/>
    </row>
    <row r="455" ht="13.5" customHeight="1" s="844">
      <c r="A455" s="19" t="n"/>
      <c r="B455" s="19" t="n"/>
      <c r="C455" s="23" t="n"/>
      <c r="D455" s="23" t="n"/>
      <c r="E455" s="362" t="n"/>
      <c r="F455" s="23" t="n"/>
      <c r="G455" s="23" t="n"/>
      <c r="H455" s="23" t="n"/>
      <c r="I455" s="23" t="n"/>
      <c r="J455" s="23" t="n"/>
      <c r="K455" s="23" t="n"/>
      <c r="L455" s="19" t="n"/>
      <c r="M455" s="19" t="n"/>
      <c r="N455" s="19" t="n"/>
      <c r="O455" s="19" t="n"/>
      <c r="P455" s="19" t="n"/>
      <c r="Q455" s="19" t="n"/>
      <c r="R455" s="19" t="n"/>
      <c r="S455" s="19" t="n"/>
      <c r="T455" s="19" t="n"/>
      <c r="U455" s="19" t="n"/>
      <c r="V455" s="19" t="n"/>
      <c r="W455" s="19" t="n"/>
      <c r="X455" s="19" t="n"/>
      <c r="Y455" s="19" t="n"/>
      <c r="Z455" s="19" t="n"/>
    </row>
    <row r="456" ht="13.5" customHeight="1" s="844">
      <c r="A456" s="19" t="n"/>
      <c r="B456" s="19" t="n"/>
      <c r="C456" s="23" t="n"/>
      <c r="D456" s="23" t="n"/>
      <c r="E456" s="362" t="n"/>
      <c r="F456" s="23" t="n"/>
      <c r="G456" s="23" t="n"/>
      <c r="H456" s="23" t="n"/>
      <c r="I456" s="23" t="n"/>
      <c r="J456" s="23" t="n"/>
      <c r="K456" s="23" t="n"/>
      <c r="L456" s="19" t="n"/>
      <c r="M456" s="19" t="n"/>
      <c r="N456" s="19" t="n"/>
      <c r="O456" s="19" t="n"/>
      <c r="P456" s="19" t="n"/>
      <c r="Q456" s="19" t="n"/>
      <c r="R456" s="19" t="n"/>
      <c r="S456" s="19" t="n"/>
      <c r="T456" s="19" t="n"/>
      <c r="U456" s="19" t="n"/>
      <c r="V456" s="19" t="n"/>
      <c r="W456" s="19" t="n"/>
      <c r="X456" s="19" t="n"/>
      <c r="Y456" s="19" t="n"/>
      <c r="Z456" s="19" t="n"/>
    </row>
    <row r="457" ht="13.5" customHeight="1" s="844">
      <c r="A457" s="19" t="n"/>
      <c r="B457" s="19" t="n"/>
      <c r="C457" s="23" t="n"/>
      <c r="D457" s="23" t="n"/>
      <c r="E457" s="362" t="n"/>
      <c r="F457" s="23" t="n"/>
      <c r="G457" s="23" t="n"/>
      <c r="H457" s="23" t="n"/>
      <c r="I457" s="23" t="n"/>
      <c r="J457" s="23" t="n"/>
      <c r="K457" s="23" t="n"/>
      <c r="L457" s="19" t="n"/>
      <c r="M457" s="19" t="n"/>
      <c r="N457" s="19" t="n"/>
      <c r="O457" s="19" t="n"/>
      <c r="P457" s="19" t="n"/>
      <c r="Q457" s="19" t="n"/>
      <c r="R457" s="19" t="n"/>
      <c r="S457" s="19" t="n"/>
      <c r="T457" s="19" t="n"/>
      <c r="U457" s="19" t="n"/>
      <c r="V457" s="19" t="n"/>
      <c r="W457" s="19" t="n"/>
      <c r="X457" s="19" t="n"/>
      <c r="Y457" s="19" t="n"/>
      <c r="Z457" s="19" t="n"/>
    </row>
    <row r="458" ht="13.5" customHeight="1" s="844">
      <c r="A458" s="19" t="n"/>
      <c r="B458" s="19" t="n"/>
      <c r="C458" s="23" t="n"/>
      <c r="D458" s="23" t="n"/>
      <c r="E458" s="362" t="n"/>
      <c r="F458" s="23" t="n"/>
      <c r="G458" s="23" t="n"/>
      <c r="H458" s="23" t="n"/>
      <c r="I458" s="23" t="n"/>
      <c r="J458" s="23" t="n"/>
      <c r="K458" s="23" t="n"/>
      <c r="L458" s="19" t="n"/>
      <c r="M458" s="19" t="n"/>
      <c r="N458" s="19" t="n"/>
      <c r="O458" s="19" t="n"/>
      <c r="P458" s="19" t="n"/>
      <c r="Q458" s="19" t="n"/>
      <c r="R458" s="19" t="n"/>
      <c r="S458" s="19" t="n"/>
      <c r="T458" s="19" t="n"/>
      <c r="U458" s="19" t="n"/>
      <c r="V458" s="19" t="n"/>
      <c r="W458" s="19" t="n"/>
      <c r="X458" s="19" t="n"/>
      <c r="Y458" s="19" t="n"/>
      <c r="Z458" s="19" t="n"/>
    </row>
    <row r="459" ht="13.5" customHeight="1" s="844">
      <c r="A459" s="19" t="n"/>
      <c r="B459" s="19" t="n"/>
      <c r="C459" s="23" t="n"/>
      <c r="D459" s="23" t="n"/>
      <c r="E459" s="362" t="n"/>
      <c r="F459" s="23" t="n"/>
      <c r="G459" s="23" t="n"/>
      <c r="H459" s="23" t="n"/>
      <c r="I459" s="23" t="n"/>
      <c r="J459" s="23" t="n"/>
      <c r="K459" s="23" t="n"/>
      <c r="L459" s="19" t="n"/>
      <c r="M459" s="19" t="n"/>
      <c r="N459" s="19" t="n"/>
      <c r="O459" s="19" t="n"/>
      <c r="P459" s="19" t="n"/>
      <c r="Q459" s="19" t="n"/>
      <c r="R459" s="19" t="n"/>
      <c r="S459" s="19" t="n"/>
      <c r="T459" s="19" t="n"/>
      <c r="U459" s="19" t="n"/>
      <c r="V459" s="19" t="n"/>
      <c r="W459" s="19" t="n"/>
      <c r="X459" s="19" t="n"/>
      <c r="Y459" s="19" t="n"/>
      <c r="Z459" s="19" t="n"/>
    </row>
    <row r="460" ht="13.5" customHeight="1" s="844">
      <c r="A460" s="19" t="n"/>
      <c r="B460" s="19" t="n"/>
      <c r="C460" s="23" t="n"/>
      <c r="D460" s="23" t="n"/>
      <c r="E460" s="362" t="n"/>
      <c r="F460" s="23" t="n"/>
      <c r="G460" s="23" t="n"/>
      <c r="H460" s="23" t="n"/>
      <c r="I460" s="23" t="n"/>
      <c r="J460" s="23" t="n"/>
      <c r="K460" s="23" t="n"/>
      <c r="L460" s="19" t="n"/>
      <c r="M460" s="19" t="n"/>
      <c r="N460" s="19" t="n"/>
      <c r="O460" s="19" t="n"/>
      <c r="P460" s="19" t="n"/>
      <c r="Q460" s="19" t="n"/>
      <c r="R460" s="19" t="n"/>
      <c r="S460" s="19" t="n"/>
      <c r="T460" s="19" t="n"/>
      <c r="U460" s="19" t="n"/>
      <c r="V460" s="19" t="n"/>
      <c r="W460" s="19" t="n"/>
      <c r="X460" s="19" t="n"/>
      <c r="Y460" s="19" t="n"/>
      <c r="Z460" s="19" t="n"/>
    </row>
    <row r="461" ht="13.5" customHeight="1" s="844">
      <c r="A461" s="19" t="n"/>
      <c r="B461" s="19" t="n"/>
      <c r="C461" s="23" t="n"/>
      <c r="D461" s="23" t="n"/>
      <c r="E461" s="362" t="n"/>
      <c r="F461" s="23" t="n"/>
      <c r="G461" s="23" t="n"/>
      <c r="H461" s="23" t="n"/>
      <c r="I461" s="23" t="n"/>
      <c r="J461" s="23" t="n"/>
      <c r="K461" s="23" t="n"/>
      <c r="L461" s="19" t="n"/>
      <c r="M461" s="19" t="n"/>
      <c r="N461" s="19" t="n"/>
      <c r="O461" s="19" t="n"/>
      <c r="P461" s="19" t="n"/>
      <c r="Q461" s="19" t="n"/>
      <c r="R461" s="19" t="n"/>
      <c r="S461" s="19" t="n"/>
      <c r="T461" s="19" t="n"/>
      <c r="U461" s="19" t="n"/>
      <c r="V461" s="19" t="n"/>
      <c r="W461" s="19" t="n"/>
      <c r="X461" s="19" t="n"/>
      <c r="Y461" s="19" t="n"/>
      <c r="Z461" s="19" t="n"/>
    </row>
    <row r="462" ht="13.5" customHeight="1" s="844">
      <c r="A462" s="19" t="n"/>
      <c r="B462" s="19" t="n"/>
      <c r="C462" s="23" t="n"/>
      <c r="D462" s="23" t="n"/>
      <c r="E462" s="362" t="n"/>
      <c r="F462" s="23" t="n"/>
      <c r="G462" s="23" t="n"/>
      <c r="H462" s="23" t="n"/>
      <c r="I462" s="23" t="n"/>
      <c r="J462" s="23" t="n"/>
      <c r="K462" s="23" t="n"/>
      <c r="L462" s="19" t="n"/>
      <c r="M462" s="19" t="n"/>
      <c r="N462" s="19" t="n"/>
      <c r="O462" s="19" t="n"/>
      <c r="P462" s="19" t="n"/>
      <c r="Q462" s="19" t="n"/>
      <c r="R462" s="19" t="n"/>
      <c r="S462" s="19" t="n"/>
      <c r="T462" s="19" t="n"/>
      <c r="U462" s="19" t="n"/>
      <c r="V462" s="19" t="n"/>
      <c r="W462" s="19" t="n"/>
      <c r="X462" s="19" t="n"/>
      <c r="Y462" s="19" t="n"/>
      <c r="Z462" s="19" t="n"/>
    </row>
    <row r="463" ht="13.5" customHeight="1" s="844">
      <c r="A463" s="19" t="n"/>
      <c r="B463" s="19" t="n"/>
      <c r="C463" s="23" t="n"/>
      <c r="D463" s="23" t="n"/>
      <c r="E463" s="362" t="n"/>
      <c r="F463" s="23" t="n"/>
      <c r="G463" s="23" t="n"/>
      <c r="H463" s="23" t="n"/>
      <c r="I463" s="23" t="n"/>
      <c r="J463" s="23" t="n"/>
      <c r="K463" s="23" t="n"/>
      <c r="L463" s="19" t="n"/>
      <c r="M463" s="19" t="n"/>
      <c r="N463" s="19" t="n"/>
      <c r="O463" s="19" t="n"/>
      <c r="P463" s="19" t="n"/>
      <c r="Q463" s="19" t="n"/>
      <c r="R463" s="19" t="n"/>
      <c r="S463" s="19" t="n"/>
      <c r="T463" s="19" t="n"/>
      <c r="U463" s="19" t="n"/>
      <c r="V463" s="19" t="n"/>
      <c r="W463" s="19" t="n"/>
      <c r="X463" s="19" t="n"/>
      <c r="Y463" s="19" t="n"/>
      <c r="Z463" s="19" t="n"/>
    </row>
    <row r="464" ht="13.5" customHeight="1" s="844">
      <c r="A464" s="19" t="n"/>
      <c r="B464" s="19" t="n"/>
      <c r="C464" s="23" t="n"/>
      <c r="D464" s="23" t="n"/>
      <c r="E464" s="362" t="n"/>
      <c r="F464" s="23" t="n"/>
      <c r="G464" s="23" t="n"/>
      <c r="H464" s="23" t="n"/>
      <c r="I464" s="23" t="n"/>
      <c r="J464" s="23" t="n"/>
      <c r="K464" s="23" t="n"/>
      <c r="L464" s="19" t="n"/>
      <c r="M464" s="19" t="n"/>
      <c r="N464" s="19" t="n"/>
      <c r="O464" s="19" t="n"/>
      <c r="P464" s="19" t="n"/>
      <c r="Q464" s="19" t="n"/>
      <c r="R464" s="19" t="n"/>
      <c r="S464" s="19" t="n"/>
      <c r="T464" s="19" t="n"/>
      <c r="U464" s="19" t="n"/>
      <c r="V464" s="19" t="n"/>
      <c r="W464" s="19" t="n"/>
      <c r="X464" s="19" t="n"/>
      <c r="Y464" s="19" t="n"/>
      <c r="Z464" s="19" t="n"/>
    </row>
    <row r="465" ht="13.5" customHeight="1" s="844">
      <c r="A465" s="19" t="n"/>
      <c r="B465" s="19" t="n"/>
      <c r="C465" s="23" t="n"/>
      <c r="D465" s="23" t="n"/>
      <c r="E465" s="362" t="n"/>
      <c r="F465" s="23" t="n"/>
      <c r="G465" s="23" t="n"/>
      <c r="H465" s="23" t="n"/>
      <c r="I465" s="23" t="n"/>
      <c r="J465" s="23" t="n"/>
      <c r="K465" s="23" t="n"/>
      <c r="L465" s="19" t="n"/>
      <c r="M465" s="19" t="n"/>
      <c r="N465" s="19" t="n"/>
      <c r="O465" s="19" t="n"/>
      <c r="P465" s="19" t="n"/>
      <c r="Q465" s="19" t="n"/>
      <c r="R465" s="19" t="n"/>
      <c r="S465" s="19" t="n"/>
      <c r="T465" s="19" t="n"/>
      <c r="U465" s="19" t="n"/>
      <c r="V465" s="19" t="n"/>
      <c r="W465" s="19" t="n"/>
      <c r="X465" s="19" t="n"/>
      <c r="Y465" s="19" t="n"/>
      <c r="Z465" s="19" t="n"/>
    </row>
    <row r="466" ht="13.5" customHeight="1" s="844">
      <c r="A466" s="19" t="n"/>
      <c r="B466" s="19" t="n"/>
      <c r="C466" s="23" t="n"/>
      <c r="D466" s="23" t="n"/>
      <c r="E466" s="362" t="n"/>
      <c r="F466" s="23" t="n"/>
      <c r="G466" s="23" t="n"/>
      <c r="H466" s="23" t="n"/>
      <c r="I466" s="23" t="n"/>
      <c r="J466" s="23" t="n"/>
      <c r="K466" s="23" t="n"/>
      <c r="L466" s="19" t="n"/>
      <c r="M466" s="19" t="n"/>
      <c r="N466" s="19" t="n"/>
      <c r="O466" s="19" t="n"/>
      <c r="P466" s="19" t="n"/>
      <c r="Q466" s="19" t="n"/>
      <c r="R466" s="19" t="n"/>
      <c r="S466" s="19" t="n"/>
      <c r="T466" s="19" t="n"/>
      <c r="U466" s="19" t="n"/>
      <c r="V466" s="19" t="n"/>
      <c r="W466" s="19" t="n"/>
      <c r="X466" s="19" t="n"/>
      <c r="Y466" s="19" t="n"/>
      <c r="Z466" s="19" t="n"/>
    </row>
    <row r="467" ht="13.5" customHeight="1" s="844">
      <c r="A467" s="19" t="n"/>
      <c r="B467" s="19" t="n"/>
      <c r="C467" s="23" t="n"/>
      <c r="D467" s="23" t="n"/>
      <c r="E467" s="362" t="n"/>
      <c r="F467" s="23" t="n"/>
      <c r="G467" s="23" t="n"/>
      <c r="H467" s="23" t="n"/>
      <c r="I467" s="23" t="n"/>
      <c r="J467" s="23" t="n"/>
      <c r="K467" s="23" t="n"/>
      <c r="L467" s="19" t="n"/>
      <c r="M467" s="19" t="n"/>
      <c r="N467" s="19" t="n"/>
      <c r="O467" s="19" t="n"/>
      <c r="P467" s="19" t="n"/>
      <c r="Q467" s="19" t="n"/>
      <c r="R467" s="19" t="n"/>
      <c r="S467" s="19" t="n"/>
      <c r="T467" s="19" t="n"/>
      <c r="U467" s="19" t="n"/>
      <c r="V467" s="19" t="n"/>
      <c r="W467" s="19" t="n"/>
      <c r="X467" s="19" t="n"/>
      <c r="Y467" s="19" t="n"/>
      <c r="Z467" s="19" t="n"/>
    </row>
    <row r="468" ht="13.5" customHeight="1" s="844">
      <c r="A468" s="19" t="n"/>
      <c r="B468" s="19" t="n"/>
      <c r="C468" s="23" t="n"/>
      <c r="D468" s="23" t="n"/>
      <c r="E468" s="362" t="n"/>
      <c r="F468" s="23" t="n"/>
      <c r="G468" s="23" t="n"/>
      <c r="H468" s="23" t="n"/>
      <c r="I468" s="23" t="n"/>
      <c r="J468" s="23" t="n"/>
      <c r="K468" s="23" t="n"/>
      <c r="L468" s="19" t="n"/>
      <c r="M468" s="19" t="n"/>
      <c r="N468" s="19" t="n"/>
      <c r="O468" s="19" t="n"/>
      <c r="P468" s="19" t="n"/>
      <c r="Q468" s="19" t="n"/>
      <c r="R468" s="19" t="n"/>
      <c r="S468" s="19" t="n"/>
      <c r="T468" s="19" t="n"/>
      <c r="U468" s="19" t="n"/>
      <c r="V468" s="19" t="n"/>
      <c r="W468" s="19" t="n"/>
      <c r="X468" s="19" t="n"/>
      <c r="Y468" s="19" t="n"/>
      <c r="Z468" s="19" t="n"/>
    </row>
    <row r="469" ht="13.5" customHeight="1" s="844">
      <c r="A469" s="19" t="n"/>
      <c r="B469" s="19" t="n"/>
      <c r="C469" s="23" t="n"/>
      <c r="D469" s="23" t="n"/>
      <c r="E469" s="362" t="n"/>
      <c r="F469" s="23" t="n"/>
      <c r="G469" s="23" t="n"/>
      <c r="H469" s="23" t="n"/>
      <c r="I469" s="23" t="n"/>
      <c r="J469" s="23" t="n"/>
      <c r="K469" s="23" t="n"/>
      <c r="L469" s="19" t="n"/>
      <c r="M469" s="19" t="n"/>
      <c r="N469" s="19" t="n"/>
      <c r="O469" s="19" t="n"/>
      <c r="P469" s="19" t="n"/>
      <c r="Q469" s="19" t="n"/>
      <c r="R469" s="19" t="n"/>
      <c r="S469" s="19" t="n"/>
      <c r="T469" s="19" t="n"/>
      <c r="U469" s="19" t="n"/>
      <c r="V469" s="19" t="n"/>
      <c r="W469" s="19" t="n"/>
      <c r="X469" s="19" t="n"/>
      <c r="Y469" s="19" t="n"/>
      <c r="Z469" s="19" t="n"/>
    </row>
    <row r="470" ht="13.5" customHeight="1" s="844">
      <c r="A470" s="19" t="n"/>
      <c r="B470" s="19" t="n"/>
      <c r="C470" s="23" t="n"/>
      <c r="D470" s="23" t="n"/>
      <c r="E470" s="362" t="n"/>
      <c r="F470" s="23" t="n"/>
      <c r="G470" s="23" t="n"/>
      <c r="H470" s="23" t="n"/>
      <c r="I470" s="23" t="n"/>
      <c r="J470" s="23" t="n"/>
      <c r="K470" s="23" t="n"/>
      <c r="L470" s="19" t="n"/>
      <c r="M470" s="19" t="n"/>
      <c r="N470" s="19" t="n"/>
      <c r="O470" s="19" t="n"/>
      <c r="P470" s="19" t="n"/>
      <c r="Q470" s="19" t="n"/>
      <c r="R470" s="19" t="n"/>
      <c r="S470" s="19" t="n"/>
      <c r="T470" s="19" t="n"/>
      <c r="U470" s="19" t="n"/>
      <c r="V470" s="19" t="n"/>
      <c r="W470" s="19" t="n"/>
      <c r="X470" s="19" t="n"/>
      <c r="Y470" s="19" t="n"/>
      <c r="Z470" s="19" t="n"/>
    </row>
    <row r="471" ht="13.5" customHeight="1" s="844">
      <c r="A471" s="19" t="n"/>
      <c r="B471" s="19" t="n"/>
      <c r="C471" s="23" t="n"/>
      <c r="D471" s="23" t="n"/>
      <c r="E471" s="362" t="n"/>
      <c r="F471" s="23" t="n"/>
      <c r="G471" s="23" t="n"/>
      <c r="H471" s="23" t="n"/>
      <c r="I471" s="23" t="n"/>
      <c r="J471" s="23" t="n"/>
      <c r="K471" s="23" t="n"/>
      <c r="L471" s="19" t="n"/>
      <c r="M471" s="19" t="n"/>
      <c r="N471" s="19" t="n"/>
      <c r="O471" s="19" t="n"/>
      <c r="P471" s="19" t="n"/>
      <c r="Q471" s="19" t="n"/>
      <c r="R471" s="19" t="n"/>
      <c r="S471" s="19" t="n"/>
      <c r="T471" s="19" t="n"/>
      <c r="U471" s="19" t="n"/>
      <c r="V471" s="19" t="n"/>
      <c r="W471" s="19" t="n"/>
      <c r="X471" s="19" t="n"/>
      <c r="Y471" s="19" t="n"/>
      <c r="Z471" s="19" t="n"/>
    </row>
    <row r="472" ht="13.5" customHeight="1" s="844">
      <c r="A472" s="19" t="n"/>
      <c r="B472" s="19" t="n"/>
      <c r="C472" s="23" t="n"/>
      <c r="D472" s="23" t="n"/>
      <c r="E472" s="362" t="n"/>
      <c r="F472" s="23" t="n"/>
      <c r="G472" s="23" t="n"/>
      <c r="H472" s="23" t="n"/>
      <c r="I472" s="23" t="n"/>
      <c r="J472" s="23" t="n"/>
      <c r="K472" s="23" t="n"/>
      <c r="L472" s="19" t="n"/>
      <c r="M472" s="19" t="n"/>
      <c r="N472" s="19" t="n"/>
      <c r="O472" s="19" t="n"/>
      <c r="P472" s="19" t="n"/>
      <c r="Q472" s="19" t="n"/>
      <c r="R472" s="19" t="n"/>
      <c r="S472" s="19" t="n"/>
      <c r="T472" s="19" t="n"/>
      <c r="U472" s="19" t="n"/>
      <c r="V472" s="19" t="n"/>
      <c r="W472" s="19" t="n"/>
      <c r="X472" s="19" t="n"/>
      <c r="Y472" s="19" t="n"/>
      <c r="Z472" s="19" t="n"/>
    </row>
    <row r="473" ht="13.5" customHeight="1" s="844">
      <c r="A473" s="19" t="n"/>
      <c r="B473" s="19" t="n"/>
      <c r="C473" s="23" t="n"/>
      <c r="D473" s="23" t="n"/>
      <c r="E473" s="362" t="n"/>
      <c r="F473" s="23" t="n"/>
      <c r="G473" s="23" t="n"/>
      <c r="H473" s="23" t="n"/>
      <c r="I473" s="23" t="n"/>
      <c r="J473" s="23" t="n"/>
      <c r="K473" s="23" t="n"/>
      <c r="L473" s="19" t="n"/>
      <c r="M473" s="19" t="n"/>
      <c r="N473" s="19" t="n"/>
      <c r="O473" s="19" t="n"/>
      <c r="P473" s="19" t="n"/>
      <c r="Q473" s="19" t="n"/>
      <c r="R473" s="19" t="n"/>
      <c r="S473" s="19" t="n"/>
      <c r="T473" s="19" t="n"/>
      <c r="U473" s="19" t="n"/>
      <c r="V473" s="19" t="n"/>
      <c r="W473" s="19" t="n"/>
      <c r="X473" s="19" t="n"/>
      <c r="Y473" s="19" t="n"/>
      <c r="Z473" s="19" t="n"/>
    </row>
    <row r="474" ht="13.5" customHeight="1" s="844">
      <c r="A474" s="19" t="n"/>
      <c r="B474" s="19" t="n"/>
      <c r="C474" s="23" t="n"/>
      <c r="D474" s="23" t="n"/>
      <c r="E474" s="362" t="n"/>
      <c r="F474" s="23" t="n"/>
      <c r="G474" s="23" t="n"/>
      <c r="H474" s="23" t="n"/>
      <c r="I474" s="23" t="n"/>
      <c r="J474" s="23" t="n"/>
      <c r="K474" s="23" t="n"/>
      <c r="L474" s="19" t="n"/>
      <c r="M474" s="19" t="n"/>
      <c r="N474" s="19" t="n"/>
      <c r="O474" s="19" t="n"/>
      <c r="P474" s="19" t="n"/>
      <c r="Q474" s="19" t="n"/>
      <c r="R474" s="19" t="n"/>
      <c r="S474" s="19" t="n"/>
      <c r="T474" s="19" t="n"/>
      <c r="U474" s="19" t="n"/>
      <c r="V474" s="19" t="n"/>
      <c r="W474" s="19" t="n"/>
      <c r="X474" s="19" t="n"/>
      <c r="Y474" s="19" t="n"/>
      <c r="Z474" s="19" t="n"/>
    </row>
    <row r="475" ht="13.5" customHeight="1" s="844">
      <c r="A475" s="19" t="n"/>
      <c r="B475" s="19" t="n"/>
      <c r="C475" s="23" t="n"/>
      <c r="D475" s="23" t="n"/>
      <c r="E475" s="362" t="n"/>
      <c r="F475" s="23" t="n"/>
      <c r="G475" s="23" t="n"/>
      <c r="H475" s="23" t="n"/>
      <c r="I475" s="23" t="n"/>
      <c r="J475" s="23" t="n"/>
      <c r="K475" s="23" t="n"/>
      <c r="L475" s="19" t="n"/>
      <c r="M475" s="19" t="n"/>
      <c r="N475" s="19" t="n"/>
      <c r="O475" s="19" t="n"/>
      <c r="P475" s="19" t="n"/>
      <c r="Q475" s="19" t="n"/>
      <c r="R475" s="19" t="n"/>
      <c r="S475" s="19" t="n"/>
      <c r="T475" s="19" t="n"/>
      <c r="U475" s="19" t="n"/>
      <c r="V475" s="19" t="n"/>
      <c r="W475" s="19" t="n"/>
      <c r="X475" s="19" t="n"/>
      <c r="Y475" s="19" t="n"/>
      <c r="Z475" s="19" t="n"/>
    </row>
    <row r="476" ht="13.5" customHeight="1" s="844">
      <c r="A476" s="19" t="n"/>
      <c r="B476" s="19" t="n"/>
      <c r="C476" s="23" t="n"/>
      <c r="D476" s="23" t="n"/>
      <c r="E476" s="362" t="n"/>
      <c r="F476" s="23" t="n"/>
      <c r="G476" s="23" t="n"/>
      <c r="H476" s="23" t="n"/>
      <c r="I476" s="23" t="n"/>
      <c r="J476" s="23" t="n"/>
      <c r="K476" s="23" t="n"/>
      <c r="L476" s="19" t="n"/>
      <c r="M476" s="19" t="n"/>
      <c r="N476" s="19" t="n"/>
      <c r="O476" s="19" t="n"/>
      <c r="P476" s="19" t="n"/>
      <c r="Q476" s="19" t="n"/>
      <c r="R476" s="19" t="n"/>
      <c r="S476" s="19" t="n"/>
      <c r="T476" s="19" t="n"/>
      <c r="U476" s="19" t="n"/>
      <c r="V476" s="19" t="n"/>
      <c r="W476" s="19" t="n"/>
      <c r="X476" s="19" t="n"/>
      <c r="Y476" s="19" t="n"/>
      <c r="Z476" s="19" t="n"/>
    </row>
    <row r="477" ht="13.5" customHeight="1" s="844">
      <c r="A477" s="19" t="n"/>
      <c r="B477" s="19" t="n"/>
      <c r="C477" s="23" t="n"/>
      <c r="D477" s="23" t="n"/>
      <c r="E477" s="362" t="n"/>
      <c r="F477" s="23" t="n"/>
      <c r="G477" s="23" t="n"/>
      <c r="H477" s="23" t="n"/>
      <c r="I477" s="23" t="n"/>
      <c r="J477" s="23" t="n"/>
      <c r="K477" s="23" t="n"/>
      <c r="L477" s="19" t="n"/>
      <c r="M477" s="19" t="n"/>
      <c r="N477" s="19" t="n"/>
      <c r="O477" s="19" t="n"/>
      <c r="P477" s="19" t="n"/>
      <c r="Q477" s="19" t="n"/>
      <c r="R477" s="19" t="n"/>
      <c r="S477" s="19" t="n"/>
      <c r="T477" s="19" t="n"/>
      <c r="U477" s="19" t="n"/>
      <c r="V477" s="19" t="n"/>
      <c r="W477" s="19" t="n"/>
      <c r="X477" s="19" t="n"/>
      <c r="Y477" s="19" t="n"/>
      <c r="Z477" s="19" t="n"/>
    </row>
    <row r="478" ht="13.5" customHeight="1" s="844">
      <c r="A478" s="19" t="n"/>
      <c r="B478" s="19" t="n"/>
      <c r="C478" s="23" t="n"/>
      <c r="D478" s="23" t="n"/>
      <c r="E478" s="362" t="n"/>
      <c r="F478" s="23" t="n"/>
      <c r="G478" s="23" t="n"/>
      <c r="H478" s="23" t="n"/>
      <c r="I478" s="23" t="n"/>
      <c r="J478" s="23" t="n"/>
      <c r="K478" s="23" t="n"/>
      <c r="L478" s="19" t="n"/>
      <c r="M478" s="19" t="n"/>
      <c r="N478" s="19" t="n"/>
      <c r="O478" s="19" t="n"/>
      <c r="P478" s="19" t="n"/>
      <c r="Q478" s="19" t="n"/>
      <c r="R478" s="19" t="n"/>
      <c r="S478" s="19" t="n"/>
      <c r="T478" s="19" t="n"/>
      <c r="U478" s="19" t="n"/>
      <c r="V478" s="19" t="n"/>
      <c r="W478" s="19" t="n"/>
      <c r="X478" s="19" t="n"/>
      <c r="Y478" s="19" t="n"/>
      <c r="Z478" s="19" t="n"/>
    </row>
    <row r="479" ht="13.5" customHeight="1" s="844">
      <c r="A479" s="19" t="n"/>
      <c r="B479" s="19" t="n"/>
      <c r="C479" s="23" t="n"/>
      <c r="D479" s="23" t="n"/>
      <c r="E479" s="362" t="n"/>
      <c r="F479" s="23" t="n"/>
      <c r="G479" s="23" t="n"/>
      <c r="H479" s="23" t="n"/>
      <c r="I479" s="23" t="n"/>
      <c r="J479" s="23" t="n"/>
      <c r="K479" s="23" t="n"/>
      <c r="L479" s="19" t="n"/>
      <c r="M479" s="19" t="n"/>
      <c r="N479" s="19" t="n"/>
      <c r="O479" s="19" t="n"/>
      <c r="P479" s="19" t="n"/>
      <c r="Q479" s="19" t="n"/>
      <c r="R479" s="19" t="n"/>
      <c r="S479" s="19" t="n"/>
      <c r="T479" s="19" t="n"/>
      <c r="U479" s="19" t="n"/>
      <c r="V479" s="19" t="n"/>
      <c r="W479" s="19" t="n"/>
      <c r="X479" s="19" t="n"/>
      <c r="Y479" s="19" t="n"/>
      <c r="Z479" s="19" t="n"/>
    </row>
    <row r="480" ht="13.5" customHeight="1" s="844">
      <c r="A480" s="19" t="n"/>
      <c r="B480" s="19" t="n"/>
      <c r="C480" s="23" t="n"/>
      <c r="D480" s="23" t="n"/>
      <c r="E480" s="362" t="n"/>
      <c r="F480" s="23" t="n"/>
      <c r="G480" s="23" t="n"/>
      <c r="H480" s="23" t="n"/>
      <c r="I480" s="23" t="n"/>
      <c r="J480" s="23" t="n"/>
      <c r="K480" s="23" t="n"/>
      <c r="L480" s="19" t="n"/>
      <c r="M480" s="19" t="n"/>
      <c r="N480" s="19" t="n"/>
      <c r="O480" s="19" t="n"/>
      <c r="P480" s="19" t="n"/>
      <c r="Q480" s="19" t="n"/>
      <c r="R480" s="19" t="n"/>
      <c r="S480" s="19" t="n"/>
      <c r="T480" s="19" t="n"/>
      <c r="U480" s="19" t="n"/>
      <c r="V480" s="19" t="n"/>
      <c r="W480" s="19" t="n"/>
      <c r="X480" s="19" t="n"/>
      <c r="Y480" s="19" t="n"/>
      <c r="Z480" s="19" t="n"/>
    </row>
    <row r="481" ht="13.5" customHeight="1" s="844">
      <c r="A481" s="19" t="n"/>
      <c r="B481" s="19" t="n"/>
      <c r="C481" s="23" t="n"/>
      <c r="D481" s="23" t="n"/>
      <c r="E481" s="362" t="n"/>
      <c r="F481" s="23" t="n"/>
      <c r="G481" s="23" t="n"/>
      <c r="H481" s="23" t="n"/>
      <c r="I481" s="23" t="n"/>
      <c r="J481" s="23" t="n"/>
      <c r="K481" s="23" t="n"/>
      <c r="L481" s="19" t="n"/>
      <c r="M481" s="19" t="n"/>
      <c r="N481" s="19" t="n"/>
      <c r="O481" s="19" t="n"/>
      <c r="P481" s="19" t="n"/>
      <c r="Q481" s="19" t="n"/>
      <c r="R481" s="19" t="n"/>
      <c r="S481" s="19" t="n"/>
      <c r="T481" s="19" t="n"/>
      <c r="U481" s="19" t="n"/>
      <c r="V481" s="19" t="n"/>
      <c r="W481" s="19" t="n"/>
      <c r="X481" s="19" t="n"/>
      <c r="Y481" s="19" t="n"/>
      <c r="Z481" s="19" t="n"/>
    </row>
    <row r="482" ht="13.5" customHeight="1" s="844">
      <c r="A482" s="19" t="n"/>
      <c r="B482" s="19" t="n"/>
      <c r="C482" s="23" t="n"/>
      <c r="D482" s="23" t="n"/>
      <c r="E482" s="362" t="n"/>
      <c r="F482" s="23" t="n"/>
      <c r="G482" s="23" t="n"/>
      <c r="H482" s="23" t="n"/>
      <c r="I482" s="23" t="n"/>
      <c r="J482" s="23" t="n"/>
      <c r="K482" s="23" t="n"/>
      <c r="L482" s="19" t="n"/>
      <c r="M482" s="19" t="n"/>
      <c r="N482" s="19" t="n"/>
      <c r="O482" s="19" t="n"/>
      <c r="P482" s="19" t="n"/>
      <c r="Q482" s="19" t="n"/>
      <c r="R482" s="19" t="n"/>
      <c r="S482" s="19" t="n"/>
      <c r="T482" s="19" t="n"/>
      <c r="U482" s="19" t="n"/>
      <c r="V482" s="19" t="n"/>
      <c r="W482" s="19" t="n"/>
      <c r="X482" s="19" t="n"/>
      <c r="Y482" s="19" t="n"/>
      <c r="Z482" s="19" t="n"/>
    </row>
    <row r="483" ht="13.5" customHeight="1" s="844">
      <c r="A483" s="19" t="n"/>
      <c r="B483" s="19" t="n"/>
      <c r="C483" s="23" t="n"/>
      <c r="D483" s="23" t="n"/>
      <c r="E483" s="362" t="n"/>
      <c r="F483" s="23" t="n"/>
      <c r="G483" s="23" t="n"/>
      <c r="H483" s="23" t="n"/>
      <c r="I483" s="23" t="n"/>
      <c r="J483" s="23" t="n"/>
      <c r="K483" s="23" t="n"/>
      <c r="L483" s="19" t="n"/>
      <c r="M483" s="19" t="n"/>
      <c r="N483" s="19" t="n"/>
      <c r="O483" s="19" t="n"/>
      <c r="P483" s="19" t="n"/>
      <c r="Q483" s="19" t="n"/>
      <c r="R483" s="19" t="n"/>
      <c r="S483" s="19" t="n"/>
      <c r="T483" s="19" t="n"/>
      <c r="U483" s="19" t="n"/>
      <c r="V483" s="19" t="n"/>
      <c r="W483" s="19" t="n"/>
      <c r="X483" s="19" t="n"/>
      <c r="Y483" s="19" t="n"/>
      <c r="Z483" s="19" t="n"/>
    </row>
    <row r="484" ht="13.5" customHeight="1" s="844">
      <c r="A484" s="19" t="n"/>
      <c r="B484" s="19" t="n"/>
      <c r="C484" s="23" t="n"/>
      <c r="D484" s="23" t="n"/>
      <c r="E484" s="362" t="n"/>
      <c r="F484" s="23" t="n"/>
      <c r="G484" s="23" t="n"/>
      <c r="H484" s="23" t="n"/>
      <c r="I484" s="23" t="n"/>
      <c r="J484" s="23" t="n"/>
      <c r="K484" s="23" t="n"/>
      <c r="L484" s="19" t="n"/>
      <c r="M484" s="19" t="n"/>
      <c r="N484" s="19" t="n"/>
      <c r="O484" s="19" t="n"/>
      <c r="P484" s="19" t="n"/>
      <c r="Q484" s="19" t="n"/>
      <c r="R484" s="19" t="n"/>
      <c r="S484" s="19" t="n"/>
      <c r="T484" s="19" t="n"/>
      <c r="U484" s="19" t="n"/>
      <c r="V484" s="19" t="n"/>
      <c r="W484" s="19" t="n"/>
      <c r="X484" s="19" t="n"/>
      <c r="Y484" s="19" t="n"/>
      <c r="Z484" s="19" t="n"/>
    </row>
    <row r="485" ht="13.5" customHeight="1" s="844">
      <c r="A485" s="19" t="n"/>
      <c r="B485" s="19" t="n"/>
      <c r="C485" s="23" t="n"/>
      <c r="D485" s="23" t="n"/>
      <c r="E485" s="362" t="n"/>
      <c r="F485" s="23" t="n"/>
      <c r="G485" s="23" t="n"/>
      <c r="H485" s="23" t="n"/>
      <c r="I485" s="23" t="n"/>
      <c r="J485" s="23" t="n"/>
      <c r="K485" s="23" t="n"/>
      <c r="L485" s="19" t="n"/>
      <c r="M485" s="19" t="n"/>
      <c r="N485" s="19" t="n"/>
      <c r="O485" s="19" t="n"/>
      <c r="P485" s="19" t="n"/>
      <c r="Q485" s="19" t="n"/>
      <c r="R485" s="19" t="n"/>
      <c r="S485" s="19" t="n"/>
      <c r="T485" s="19" t="n"/>
      <c r="U485" s="19" t="n"/>
      <c r="V485" s="19" t="n"/>
      <c r="W485" s="19" t="n"/>
      <c r="X485" s="19" t="n"/>
      <c r="Y485" s="19" t="n"/>
      <c r="Z485" s="19" t="n"/>
    </row>
    <row r="486" ht="13.5" customHeight="1" s="844">
      <c r="A486" s="19" t="n"/>
      <c r="B486" s="19" t="n"/>
      <c r="C486" s="23" t="n"/>
      <c r="D486" s="23" t="n"/>
      <c r="E486" s="362" t="n"/>
      <c r="F486" s="23" t="n"/>
      <c r="G486" s="23" t="n"/>
      <c r="H486" s="23" t="n"/>
      <c r="I486" s="23" t="n"/>
      <c r="J486" s="23" t="n"/>
      <c r="K486" s="23" t="n"/>
      <c r="L486" s="19" t="n"/>
      <c r="M486" s="19" t="n"/>
      <c r="N486" s="19" t="n"/>
      <c r="O486" s="19" t="n"/>
      <c r="P486" s="19" t="n"/>
      <c r="Q486" s="19" t="n"/>
      <c r="R486" s="19" t="n"/>
      <c r="S486" s="19" t="n"/>
      <c r="T486" s="19" t="n"/>
      <c r="U486" s="19" t="n"/>
      <c r="V486" s="19" t="n"/>
      <c r="W486" s="19" t="n"/>
      <c r="X486" s="19" t="n"/>
      <c r="Y486" s="19" t="n"/>
      <c r="Z486" s="19" t="n"/>
    </row>
    <row r="487" ht="13.5" customHeight="1" s="844">
      <c r="A487" s="19" t="n"/>
      <c r="B487" s="19" t="n"/>
      <c r="C487" s="23" t="n"/>
      <c r="D487" s="23" t="n"/>
      <c r="E487" s="362" t="n"/>
      <c r="F487" s="23" t="n"/>
      <c r="G487" s="23" t="n"/>
      <c r="H487" s="23" t="n"/>
      <c r="I487" s="23" t="n"/>
      <c r="J487" s="23" t="n"/>
      <c r="K487" s="23" t="n"/>
      <c r="L487" s="19" t="n"/>
      <c r="M487" s="19" t="n"/>
      <c r="N487" s="19" t="n"/>
      <c r="O487" s="19" t="n"/>
      <c r="P487" s="19" t="n"/>
      <c r="Q487" s="19" t="n"/>
      <c r="R487" s="19" t="n"/>
      <c r="S487" s="19" t="n"/>
      <c r="T487" s="19" t="n"/>
      <c r="U487" s="19" t="n"/>
      <c r="V487" s="19" t="n"/>
      <c r="W487" s="19" t="n"/>
      <c r="X487" s="19" t="n"/>
      <c r="Y487" s="19" t="n"/>
      <c r="Z487" s="19" t="n"/>
    </row>
    <row r="488" ht="13.5" customHeight="1" s="844">
      <c r="A488" s="19" t="n"/>
      <c r="B488" s="19" t="n"/>
      <c r="C488" s="23" t="n"/>
      <c r="D488" s="23" t="n"/>
      <c r="E488" s="362" t="n"/>
      <c r="F488" s="23" t="n"/>
      <c r="G488" s="23" t="n"/>
      <c r="H488" s="23" t="n"/>
      <c r="I488" s="23" t="n"/>
      <c r="J488" s="23" t="n"/>
      <c r="K488" s="23" t="n"/>
      <c r="L488" s="19" t="n"/>
      <c r="M488" s="19" t="n"/>
      <c r="N488" s="19" t="n"/>
      <c r="O488" s="19" t="n"/>
      <c r="P488" s="19" t="n"/>
      <c r="Q488" s="19" t="n"/>
      <c r="R488" s="19" t="n"/>
      <c r="S488" s="19" t="n"/>
      <c r="T488" s="19" t="n"/>
      <c r="U488" s="19" t="n"/>
      <c r="V488" s="19" t="n"/>
      <c r="W488" s="19" t="n"/>
      <c r="X488" s="19" t="n"/>
      <c r="Y488" s="19" t="n"/>
      <c r="Z488" s="19" t="n"/>
    </row>
    <row r="489" ht="13.5" customHeight="1" s="844">
      <c r="A489" s="19" t="n"/>
      <c r="B489" s="19" t="n"/>
      <c r="C489" s="23" t="n"/>
      <c r="D489" s="23" t="n"/>
      <c r="E489" s="362" t="n"/>
      <c r="F489" s="23" t="n"/>
      <c r="G489" s="23" t="n"/>
      <c r="H489" s="23" t="n"/>
      <c r="I489" s="23" t="n"/>
      <c r="J489" s="23" t="n"/>
      <c r="K489" s="23" t="n"/>
      <c r="L489" s="19" t="n"/>
      <c r="M489" s="19" t="n"/>
      <c r="N489" s="19" t="n"/>
      <c r="O489" s="19" t="n"/>
      <c r="P489" s="19" t="n"/>
      <c r="Q489" s="19" t="n"/>
      <c r="R489" s="19" t="n"/>
      <c r="S489" s="19" t="n"/>
      <c r="T489" s="19" t="n"/>
      <c r="U489" s="19" t="n"/>
      <c r="V489" s="19" t="n"/>
      <c r="W489" s="19" t="n"/>
      <c r="X489" s="19" t="n"/>
      <c r="Y489" s="19" t="n"/>
      <c r="Z489" s="19" t="n"/>
    </row>
    <row r="490" ht="13.5" customHeight="1" s="844">
      <c r="A490" s="19" t="n"/>
      <c r="B490" s="19" t="n"/>
      <c r="C490" s="23" t="n"/>
      <c r="D490" s="23" t="n"/>
      <c r="E490" s="362" t="n"/>
      <c r="F490" s="23" t="n"/>
      <c r="G490" s="23" t="n"/>
      <c r="H490" s="23" t="n"/>
      <c r="I490" s="23" t="n"/>
      <c r="J490" s="23" t="n"/>
      <c r="K490" s="23" t="n"/>
      <c r="L490" s="19" t="n"/>
      <c r="M490" s="19" t="n"/>
      <c r="N490" s="19" t="n"/>
      <c r="O490" s="19" t="n"/>
      <c r="P490" s="19" t="n"/>
      <c r="Q490" s="19" t="n"/>
      <c r="R490" s="19" t="n"/>
      <c r="S490" s="19" t="n"/>
      <c r="T490" s="19" t="n"/>
      <c r="U490" s="19" t="n"/>
      <c r="V490" s="19" t="n"/>
      <c r="W490" s="19" t="n"/>
      <c r="X490" s="19" t="n"/>
      <c r="Y490" s="19" t="n"/>
      <c r="Z490" s="19" t="n"/>
    </row>
    <row r="491" ht="13.5" customHeight="1" s="844">
      <c r="A491" s="19" t="n"/>
      <c r="B491" s="19" t="n"/>
      <c r="C491" s="23" t="n"/>
      <c r="D491" s="23" t="n"/>
      <c r="E491" s="362" t="n"/>
      <c r="F491" s="23" t="n"/>
      <c r="G491" s="23" t="n"/>
      <c r="H491" s="23" t="n"/>
      <c r="I491" s="23" t="n"/>
      <c r="J491" s="23" t="n"/>
      <c r="K491" s="23" t="n"/>
      <c r="L491" s="19" t="n"/>
      <c r="M491" s="19" t="n"/>
      <c r="N491" s="19" t="n"/>
      <c r="O491" s="19" t="n"/>
      <c r="P491" s="19" t="n"/>
      <c r="Q491" s="19" t="n"/>
      <c r="R491" s="19" t="n"/>
      <c r="S491" s="19" t="n"/>
      <c r="T491" s="19" t="n"/>
      <c r="U491" s="19" t="n"/>
      <c r="V491" s="19" t="n"/>
      <c r="W491" s="19" t="n"/>
      <c r="X491" s="19" t="n"/>
      <c r="Y491" s="19" t="n"/>
      <c r="Z491" s="19" t="n"/>
    </row>
    <row r="492" ht="13.5" customHeight="1" s="844">
      <c r="A492" s="19" t="n"/>
      <c r="B492" s="19" t="n"/>
      <c r="C492" s="23" t="n"/>
      <c r="D492" s="23" t="n"/>
      <c r="E492" s="362" t="n"/>
      <c r="F492" s="23" t="n"/>
      <c r="G492" s="23" t="n"/>
      <c r="H492" s="23" t="n"/>
      <c r="I492" s="23" t="n"/>
      <c r="J492" s="23" t="n"/>
      <c r="K492" s="23" t="n"/>
      <c r="L492" s="19" t="n"/>
      <c r="M492" s="19" t="n"/>
      <c r="N492" s="19" t="n"/>
      <c r="O492" s="19" t="n"/>
      <c r="P492" s="19" t="n"/>
      <c r="Q492" s="19" t="n"/>
      <c r="R492" s="19" t="n"/>
      <c r="S492" s="19" t="n"/>
      <c r="T492" s="19" t="n"/>
      <c r="U492" s="19" t="n"/>
      <c r="V492" s="19" t="n"/>
      <c r="W492" s="19" t="n"/>
      <c r="X492" s="19" t="n"/>
      <c r="Y492" s="19" t="n"/>
      <c r="Z492" s="19" t="n"/>
    </row>
    <row r="493" ht="13.5" customHeight="1" s="844">
      <c r="A493" s="19" t="n"/>
      <c r="B493" s="19" t="n"/>
      <c r="C493" s="23" t="n"/>
      <c r="D493" s="23" t="n"/>
      <c r="E493" s="362" t="n"/>
      <c r="F493" s="23" t="n"/>
      <c r="G493" s="23" t="n"/>
      <c r="H493" s="23" t="n"/>
      <c r="I493" s="23" t="n"/>
      <c r="J493" s="23" t="n"/>
      <c r="K493" s="23" t="n"/>
      <c r="L493" s="19" t="n"/>
      <c r="M493" s="19" t="n"/>
      <c r="N493" s="19" t="n"/>
      <c r="O493" s="19" t="n"/>
      <c r="P493" s="19" t="n"/>
      <c r="Q493" s="19" t="n"/>
      <c r="R493" s="19" t="n"/>
      <c r="S493" s="19" t="n"/>
      <c r="T493" s="19" t="n"/>
      <c r="U493" s="19" t="n"/>
      <c r="V493" s="19" t="n"/>
      <c r="W493" s="19" t="n"/>
      <c r="X493" s="19" t="n"/>
      <c r="Y493" s="19" t="n"/>
      <c r="Z493" s="19" t="n"/>
    </row>
    <row r="494" ht="13.5" customHeight="1" s="844">
      <c r="A494" s="19" t="n"/>
      <c r="B494" s="19" t="n"/>
      <c r="C494" s="23" t="n"/>
      <c r="D494" s="23" t="n"/>
      <c r="E494" s="362" t="n"/>
      <c r="F494" s="23" t="n"/>
      <c r="G494" s="23" t="n"/>
      <c r="H494" s="23" t="n"/>
      <c r="I494" s="23" t="n"/>
      <c r="J494" s="23" t="n"/>
      <c r="K494" s="23" t="n"/>
      <c r="L494" s="19" t="n"/>
      <c r="M494" s="19" t="n"/>
      <c r="N494" s="19" t="n"/>
      <c r="O494" s="19" t="n"/>
      <c r="P494" s="19" t="n"/>
      <c r="Q494" s="19" t="n"/>
      <c r="R494" s="19" t="n"/>
      <c r="S494" s="19" t="n"/>
      <c r="T494" s="19" t="n"/>
      <c r="U494" s="19" t="n"/>
      <c r="V494" s="19" t="n"/>
      <c r="W494" s="19" t="n"/>
      <c r="X494" s="19" t="n"/>
      <c r="Y494" s="19" t="n"/>
      <c r="Z494" s="19" t="n"/>
    </row>
    <row r="495" ht="13.5" customHeight="1" s="844">
      <c r="A495" s="19" t="n"/>
      <c r="B495" s="19" t="n"/>
      <c r="C495" s="23" t="n"/>
      <c r="D495" s="23" t="n"/>
      <c r="E495" s="362" t="n"/>
      <c r="F495" s="23" t="n"/>
      <c r="G495" s="23" t="n"/>
      <c r="H495" s="23" t="n"/>
      <c r="I495" s="23" t="n"/>
      <c r="J495" s="23" t="n"/>
      <c r="K495" s="23" t="n"/>
      <c r="L495" s="19" t="n"/>
      <c r="M495" s="19" t="n"/>
      <c r="N495" s="19" t="n"/>
      <c r="O495" s="19" t="n"/>
      <c r="P495" s="19" t="n"/>
      <c r="Q495" s="19" t="n"/>
      <c r="R495" s="19" t="n"/>
      <c r="S495" s="19" t="n"/>
      <c r="T495" s="19" t="n"/>
      <c r="U495" s="19" t="n"/>
      <c r="V495" s="19" t="n"/>
      <c r="W495" s="19" t="n"/>
      <c r="X495" s="19" t="n"/>
      <c r="Y495" s="19" t="n"/>
      <c r="Z495" s="19" t="n"/>
    </row>
    <row r="496" ht="13.5" customHeight="1" s="844">
      <c r="A496" s="19" t="n"/>
      <c r="B496" s="19" t="n"/>
      <c r="C496" s="23" t="n"/>
      <c r="D496" s="23" t="n"/>
      <c r="E496" s="362" t="n"/>
      <c r="F496" s="23" t="n"/>
      <c r="G496" s="23" t="n"/>
      <c r="H496" s="23" t="n"/>
      <c r="I496" s="23" t="n"/>
      <c r="J496" s="23" t="n"/>
      <c r="K496" s="23" t="n"/>
      <c r="L496" s="19" t="n"/>
      <c r="M496" s="19" t="n"/>
      <c r="N496" s="19" t="n"/>
      <c r="O496" s="19" t="n"/>
      <c r="P496" s="19" t="n"/>
      <c r="Q496" s="19" t="n"/>
      <c r="R496" s="19" t="n"/>
      <c r="S496" s="19" t="n"/>
      <c r="T496" s="19" t="n"/>
      <c r="U496" s="19" t="n"/>
      <c r="V496" s="19" t="n"/>
      <c r="W496" s="19" t="n"/>
      <c r="X496" s="19" t="n"/>
      <c r="Y496" s="19" t="n"/>
      <c r="Z496" s="19" t="n"/>
    </row>
    <row r="497" ht="13.5" customHeight="1" s="844">
      <c r="A497" s="19" t="n"/>
      <c r="B497" s="19" t="n"/>
      <c r="C497" s="23" t="n"/>
      <c r="D497" s="23" t="n"/>
      <c r="E497" s="362" t="n"/>
      <c r="F497" s="23" t="n"/>
      <c r="G497" s="23" t="n"/>
      <c r="H497" s="23" t="n"/>
      <c r="I497" s="23" t="n"/>
      <c r="J497" s="23" t="n"/>
      <c r="K497" s="23" t="n"/>
      <c r="L497" s="19" t="n"/>
      <c r="M497" s="19" t="n"/>
      <c r="N497" s="19" t="n"/>
      <c r="O497" s="19" t="n"/>
      <c r="P497" s="19" t="n"/>
      <c r="Q497" s="19" t="n"/>
      <c r="R497" s="19" t="n"/>
      <c r="S497" s="19" t="n"/>
      <c r="T497" s="19" t="n"/>
      <c r="U497" s="19" t="n"/>
      <c r="V497" s="19" t="n"/>
      <c r="W497" s="19" t="n"/>
      <c r="X497" s="19" t="n"/>
      <c r="Y497" s="19" t="n"/>
      <c r="Z497" s="19" t="n"/>
    </row>
    <row r="498" ht="13.5" customHeight="1" s="844">
      <c r="A498" s="19" t="n"/>
      <c r="B498" s="19" t="n"/>
      <c r="C498" s="23" t="n"/>
      <c r="D498" s="23" t="n"/>
      <c r="E498" s="362" t="n"/>
      <c r="F498" s="23" t="n"/>
      <c r="G498" s="23" t="n"/>
      <c r="H498" s="23" t="n"/>
      <c r="I498" s="23" t="n"/>
      <c r="J498" s="23" t="n"/>
      <c r="K498" s="23" t="n"/>
      <c r="L498" s="19" t="n"/>
      <c r="M498" s="19" t="n"/>
      <c r="N498" s="19" t="n"/>
      <c r="O498" s="19" t="n"/>
      <c r="P498" s="19" t="n"/>
      <c r="Q498" s="19" t="n"/>
      <c r="R498" s="19" t="n"/>
      <c r="S498" s="19" t="n"/>
      <c r="T498" s="19" t="n"/>
      <c r="U498" s="19" t="n"/>
      <c r="V498" s="19" t="n"/>
      <c r="W498" s="19" t="n"/>
      <c r="X498" s="19" t="n"/>
      <c r="Y498" s="19" t="n"/>
      <c r="Z498" s="19" t="n"/>
    </row>
    <row r="499" ht="13.5" customHeight="1" s="844">
      <c r="A499" s="19" t="n"/>
      <c r="B499" s="19" t="n"/>
      <c r="C499" s="23" t="n"/>
      <c r="D499" s="23" t="n"/>
      <c r="E499" s="362" t="n"/>
      <c r="F499" s="23" t="n"/>
      <c r="G499" s="23" t="n"/>
      <c r="H499" s="23" t="n"/>
      <c r="I499" s="23" t="n"/>
      <c r="J499" s="23" t="n"/>
      <c r="K499" s="23" t="n"/>
      <c r="L499" s="19" t="n"/>
      <c r="M499" s="19" t="n"/>
      <c r="N499" s="19" t="n"/>
      <c r="O499" s="19" t="n"/>
      <c r="P499" s="19" t="n"/>
      <c r="Q499" s="19" t="n"/>
      <c r="R499" s="19" t="n"/>
      <c r="S499" s="19" t="n"/>
      <c r="T499" s="19" t="n"/>
      <c r="U499" s="19" t="n"/>
      <c r="V499" s="19" t="n"/>
      <c r="W499" s="19" t="n"/>
      <c r="X499" s="19" t="n"/>
      <c r="Y499" s="19" t="n"/>
      <c r="Z499" s="19" t="n"/>
    </row>
    <row r="500" ht="13.5" customHeight="1" s="844">
      <c r="A500" s="19" t="n"/>
      <c r="B500" s="19" t="n"/>
      <c r="C500" s="23" t="n"/>
      <c r="D500" s="23" t="n"/>
      <c r="E500" s="362" t="n"/>
      <c r="F500" s="23" t="n"/>
      <c r="G500" s="23" t="n"/>
      <c r="H500" s="23" t="n"/>
      <c r="I500" s="23" t="n"/>
      <c r="J500" s="23" t="n"/>
      <c r="K500" s="23" t="n"/>
      <c r="L500" s="19" t="n"/>
      <c r="M500" s="19" t="n"/>
      <c r="N500" s="19" t="n"/>
      <c r="O500" s="19" t="n"/>
      <c r="P500" s="19" t="n"/>
      <c r="Q500" s="19" t="n"/>
      <c r="R500" s="19" t="n"/>
      <c r="S500" s="19" t="n"/>
      <c r="T500" s="19" t="n"/>
      <c r="U500" s="19" t="n"/>
      <c r="V500" s="19" t="n"/>
      <c r="W500" s="19" t="n"/>
      <c r="X500" s="19" t="n"/>
      <c r="Y500" s="19" t="n"/>
      <c r="Z500" s="19" t="n"/>
    </row>
    <row r="501" ht="13.5" customHeight="1" s="844">
      <c r="A501" s="19" t="n"/>
      <c r="B501" s="19" t="n"/>
      <c r="C501" s="23" t="n"/>
      <c r="D501" s="23" t="n"/>
      <c r="E501" s="362" t="n"/>
      <c r="F501" s="23" t="n"/>
      <c r="G501" s="23" t="n"/>
      <c r="H501" s="23" t="n"/>
      <c r="I501" s="23" t="n"/>
      <c r="J501" s="23" t="n"/>
      <c r="K501" s="23" t="n"/>
      <c r="L501" s="19" t="n"/>
      <c r="M501" s="19" t="n"/>
      <c r="N501" s="19" t="n"/>
      <c r="O501" s="19" t="n"/>
      <c r="P501" s="19" t="n"/>
      <c r="Q501" s="19" t="n"/>
      <c r="R501" s="19" t="n"/>
      <c r="S501" s="19" t="n"/>
      <c r="T501" s="19" t="n"/>
      <c r="U501" s="19" t="n"/>
      <c r="V501" s="19" t="n"/>
      <c r="W501" s="19" t="n"/>
      <c r="X501" s="19" t="n"/>
      <c r="Y501" s="19" t="n"/>
      <c r="Z501" s="19" t="n"/>
    </row>
    <row r="502" ht="13.5" customHeight="1" s="844">
      <c r="A502" s="19" t="n"/>
      <c r="B502" s="19" t="n"/>
      <c r="C502" s="23" t="n"/>
      <c r="D502" s="23" t="n"/>
      <c r="E502" s="362" t="n"/>
      <c r="F502" s="23" t="n"/>
      <c r="G502" s="23" t="n"/>
      <c r="H502" s="23" t="n"/>
      <c r="I502" s="23" t="n"/>
      <c r="J502" s="23" t="n"/>
      <c r="K502" s="23" t="n"/>
      <c r="L502" s="19" t="n"/>
      <c r="M502" s="19" t="n"/>
      <c r="N502" s="19" t="n"/>
      <c r="O502" s="19" t="n"/>
      <c r="P502" s="19" t="n"/>
      <c r="Q502" s="19" t="n"/>
      <c r="R502" s="19" t="n"/>
      <c r="S502" s="19" t="n"/>
      <c r="T502" s="19" t="n"/>
      <c r="U502" s="19" t="n"/>
      <c r="V502" s="19" t="n"/>
      <c r="W502" s="19" t="n"/>
      <c r="X502" s="19" t="n"/>
      <c r="Y502" s="19" t="n"/>
      <c r="Z502" s="19" t="n"/>
    </row>
    <row r="503" ht="13.5" customHeight="1" s="844">
      <c r="A503" s="19" t="n"/>
      <c r="B503" s="19" t="n"/>
      <c r="C503" s="23" t="n"/>
      <c r="D503" s="23" t="n"/>
      <c r="E503" s="362" t="n"/>
      <c r="F503" s="23" t="n"/>
      <c r="G503" s="23" t="n"/>
      <c r="H503" s="23" t="n"/>
      <c r="I503" s="23" t="n"/>
      <c r="J503" s="23" t="n"/>
      <c r="K503" s="23" t="n"/>
      <c r="L503" s="19" t="n"/>
      <c r="M503" s="19" t="n"/>
      <c r="N503" s="19" t="n"/>
      <c r="O503" s="19" t="n"/>
      <c r="P503" s="19" t="n"/>
      <c r="Q503" s="19" t="n"/>
      <c r="R503" s="19" t="n"/>
      <c r="S503" s="19" t="n"/>
      <c r="T503" s="19" t="n"/>
      <c r="U503" s="19" t="n"/>
      <c r="V503" s="19" t="n"/>
      <c r="W503" s="19" t="n"/>
      <c r="X503" s="19" t="n"/>
      <c r="Y503" s="19" t="n"/>
      <c r="Z503" s="19" t="n"/>
    </row>
    <row r="504" ht="13.5" customHeight="1" s="844">
      <c r="A504" s="19" t="n"/>
      <c r="B504" s="19" t="n"/>
      <c r="C504" s="23" t="n"/>
      <c r="D504" s="23" t="n"/>
      <c r="E504" s="362" t="n"/>
      <c r="F504" s="23" t="n"/>
      <c r="G504" s="23" t="n"/>
      <c r="H504" s="23" t="n"/>
      <c r="I504" s="23" t="n"/>
      <c r="J504" s="23" t="n"/>
      <c r="K504" s="23" t="n"/>
      <c r="L504" s="19" t="n"/>
      <c r="M504" s="19" t="n"/>
      <c r="N504" s="19" t="n"/>
      <c r="O504" s="19" t="n"/>
      <c r="P504" s="19" t="n"/>
      <c r="Q504" s="19" t="n"/>
      <c r="R504" s="19" t="n"/>
      <c r="S504" s="19" t="n"/>
      <c r="T504" s="19" t="n"/>
      <c r="U504" s="19" t="n"/>
      <c r="V504" s="19" t="n"/>
      <c r="W504" s="19" t="n"/>
      <c r="X504" s="19" t="n"/>
      <c r="Y504" s="19" t="n"/>
      <c r="Z504" s="19" t="n"/>
    </row>
    <row r="505" ht="13.5" customHeight="1" s="844">
      <c r="A505" s="19" t="n"/>
      <c r="B505" s="19" t="n"/>
      <c r="C505" s="23" t="n"/>
      <c r="D505" s="23" t="n"/>
      <c r="E505" s="362" t="n"/>
      <c r="F505" s="23" t="n"/>
      <c r="G505" s="23" t="n"/>
      <c r="H505" s="23" t="n"/>
      <c r="I505" s="23" t="n"/>
      <c r="J505" s="23" t="n"/>
      <c r="K505" s="23" t="n"/>
      <c r="L505" s="19" t="n"/>
      <c r="M505" s="19" t="n"/>
      <c r="N505" s="19" t="n"/>
      <c r="O505" s="19" t="n"/>
      <c r="P505" s="19" t="n"/>
      <c r="Q505" s="19" t="n"/>
      <c r="R505" s="19" t="n"/>
      <c r="S505" s="19" t="n"/>
      <c r="T505" s="19" t="n"/>
      <c r="U505" s="19" t="n"/>
      <c r="V505" s="19" t="n"/>
      <c r="W505" s="19" t="n"/>
      <c r="X505" s="19" t="n"/>
      <c r="Y505" s="19" t="n"/>
      <c r="Z505" s="19" t="n"/>
    </row>
    <row r="506" ht="13.5" customHeight="1" s="844">
      <c r="A506" s="19" t="n"/>
      <c r="B506" s="19" t="n"/>
      <c r="C506" s="23" t="n"/>
      <c r="D506" s="23" t="n"/>
      <c r="E506" s="362" t="n"/>
      <c r="F506" s="23" t="n"/>
      <c r="G506" s="23" t="n"/>
      <c r="H506" s="23" t="n"/>
      <c r="I506" s="23" t="n"/>
      <c r="J506" s="23" t="n"/>
      <c r="K506" s="23" t="n"/>
      <c r="L506" s="19" t="n"/>
      <c r="M506" s="19" t="n"/>
      <c r="N506" s="19" t="n"/>
      <c r="O506" s="19" t="n"/>
      <c r="P506" s="19" t="n"/>
      <c r="Q506" s="19" t="n"/>
      <c r="R506" s="19" t="n"/>
      <c r="S506" s="19" t="n"/>
      <c r="T506" s="19" t="n"/>
      <c r="U506" s="19" t="n"/>
      <c r="V506" s="19" t="n"/>
      <c r="W506" s="19" t="n"/>
      <c r="X506" s="19" t="n"/>
      <c r="Y506" s="19" t="n"/>
      <c r="Z506" s="19" t="n"/>
    </row>
    <row r="507" ht="13.5" customHeight="1" s="844">
      <c r="A507" s="19" t="n"/>
      <c r="B507" s="19" t="n"/>
      <c r="C507" s="23" t="n"/>
      <c r="D507" s="23" t="n"/>
      <c r="E507" s="362" t="n"/>
      <c r="F507" s="23" t="n"/>
      <c r="G507" s="23" t="n"/>
      <c r="H507" s="23" t="n"/>
      <c r="I507" s="23" t="n"/>
      <c r="J507" s="23" t="n"/>
      <c r="K507" s="23" t="n"/>
      <c r="L507" s="19" t="n"/>
      <c r="M507" s="19" t="n"/>
      <c r="N507" s="19" t="n"/>
      <c r="O507" s="19" t="n"/>
      <c r="P507" s="19" t="n"/>
      <c r="Q507" s="19" t="n"/>
      <c r="R507" s="19" t="n"/>
      <c r="S507" s="19" t="n"/>
      <c r="T507" s="19" t="n"/>
      <c r="U507" s="19" t="n"/>
      <c r="V507" s="19" t="n"/>
      <c r="W507" s="19" t="n"/>
      <c r="X507" s="19" t="n"/>
      <c r="Y507" s="19" t="n"/>
      <c r="Z507" s="19" t="n"/>
    </row>
    <row r="508" ht="13.5" customHeight="1" s="844">
      <c r="A508" s="19" t="n"/>
      <c r="B508" s="19" t="n"/>
      <c r="C508" s="23" t="n"/>
      <c r="D508" s="23" t="n"/>
      <c r="E508" s="362" t="n"/>
      <c r="F508" s="23" t="n"/>
      <c r="G508" s="23" t="n"/>
      <c r="H508" s="23" t="n"/>
      <c r="I508" s="23" t="n"/>
      <c r="J508" s="23" t="n"/>
      <c r="K508" s="23" t="n"/>
      <c r="L508" s="19" t="n"/>
      <c r="M508" s="19" t="n"/>
      <c r="N508" s="19" t="n"/>
      <c r="O508" s="19" t="n"/>
      <c r="P508" s="19" t="n"/>
      <c r="Q508" s="19" t="n"/>
      <c r="R508" s="19" t="n"/>
      <c r="S508" s="19" t="n"/>
      <c r="T508" s="19" t="n"/>
      <c r="U508" s="19" t="n"/>
      <c r="V508" s="19" t="n"/>
      <c r="W508" s="19" t="n"/>
      <c r="X508" s="19" t="n"/>
      <c r="Y508" s="19" t="n"/>
      <c r="Z508" s="19" t="n"/>
    </row>
    <row r="509" ht="13.5" customHeight="1" s="844">
      <c r="A509" s="19" t="n"/>
      <c r="B509" s="19" t="n"/>
      <c r="C509" s="23" t="n"/>
      <c r="D509" s="23" t="n"/>
      <c r="E509" s="362" t="n"/>
      <c r="F509" s="23" t="n"/>
      <c r="G509" s="23" t="n"/>
      <c r="H509" s="23" t="n"/>
      <c r="I509" s="23" t="n"/>
      <c r="J509" s="23" t="n"/>
      <c r="K509" s="23" t="n"/>
      <c r="L509" s="19" t="n"/>
      <c r="M509" s="19" t="n"/>
      <c r="N509" s="19" t="n"/>
      <c r="O509" s="19" t="n"/>
      <c r="P509" s="19" t="n"/>
      <c r="Q509" s="19" t="n"/>
      <c r="R509" s="19" t="n"/>
      <c r="S509" s="19" t="n"/>
      <c r="T509" s="19" t="n"/>
      <c r="U509" s="19" t="n"/>
      <c r="V509" s="19" t="n"/>
      <c r="W509" s="19" t="n"/>
      <c r="X509" s="19" t="n"/>
      <c r="Y509" s="19" t="n"/>
      <c r="Z509" s="19" t="n"/>
    </row>
    <row r="510" ht="13.5" customHeight="1" s="844">
      <c r="A510" s="19" t="n"/>
      <c r="B510" s="19" t="n"/>
      <c r="C510" s="23" t="n"/>
      <c r="D510" s="23" t="n"/>
      <c r="E510" s="362" t="n"/>
      <c r="F510" s="23" t="n"/>
      <c r="G510" s="23" t="n"/>
      <c r="H510" s="23" t="n"/>
      <c r="I510" s="23" t="n"/>
      <c r="J510" s="23" t="n"/>
      <c r="K510" s="23" t="n"/>
      <c r="L510" s="19" t="n"/>
      <c r="M510" s="19" t="n"/>
      <c r="N510" s="19" t="n"/>
      <c r="O510" s="19" t="n"/>
      <c r="P510" s="19" t="n"/>
      <c r="Q510" s="19" t="n"/>
      <c r="R510" s="19" t="n"/>
      <c r="S510" s="19" t="n"/>
      <c r="T510" s="19" t="n"/>
      <c r="U510" s="19" t="n"/>
      <c r="V510" s="19" t="n"/>
      <c r="W510" s="19" t="n"/>
      <c r="X510" s="19" t="n"/>
      <c r="Y510" s="19" t="n"/>
      <c r="Z510" s="19" t="n"/>
    </row>
    <row r="511" ht="13.5" customHeight="1" s="844">
      <c r="A511" s="19" t="n"/>
      <c r="B511" s="19" t="n"/>
      <c r="C511" s="23" t="n"/>
      <c r="D511" s="23" t="n"/>
      <c r="E511" s="362" t="n"/>
      <c r="F511" s="23" t="n"/>
      <c r="G511" s="23" t="n"/>
      <c r="H511" s="23" t="n"/>
      <c r="I511" s="23" t="n"/>
      <c r="J511" s="23" t="n"/>
      <c r="K511" s="23" t="n"/>
      <c r="L511" s="19" t="n"/>
      <c r="M511" s="19" t="n"/>
      <c r="N511" s="19" t="n"/>
      <c r="O511" s="19" t="n"/>
      <c r="P511" s="19" t="n"/>
      <c r="Q511" s="19" t="n"/>
      <c r="R511" s="19" t="n"/>
      <c r="S511" s="19" t="n"/>
      <c r="T511" s="19" t="n"/>
      <c r="U511" s="19" t="n"/>
      <c r="V511" s="19" t="n"/>
      <c r="W511" s="19" t="n"/>
      <c r="X511" s="19" t="n"/>
      <c r="Y511" s="19" t="n"/>
      <c r="Z511" s="19" t="n"/>
    </row>
    <row r="512" ht="13.5" customHeight="1" s="844">
      <c r="A512" s="19" t="n"/>
      <c r="B512" s="19" t="n"/>
      <c r="C512" s="23" t="n"/>
      <c r="D512" s="23" t="n"/>
      <c r="E512" s="362" t="n"/>
      <c r="F512" s="23" t="n"/>
      <c r="G512" s="23" t="n"/>
      <c r="H512" s="23" t="n"/>
      <c r="I512" s="23" t="n"/>
      <c r="J512" s="23" t="n"/>
      <c r="K512" s="23" t="n"/>
      <c r="L512" s="19" t="n"/>
      <c r="M512" s="19" t="n"/>
      <c r="N512" s="19" t="n"/>
      <c r="O512" s="19" t="n"/>
      <c r="P512" s="19" t="n"/>
      <c r="Q512" s="19" t="n"/>
      <c r="R512" s="19" t="n"/>
      <c r="S512" s="19" t="n"/>
      <c r="T512" s="19" t="n"/>
      <c r="U512" s="19" t="n"/>
      <c r="V512" s="19" t="n"/>
      <c r="W512" s="19" t="n"/>
      <c r="X512" s="19" t="n"/>
      <c r="Y512" s="19" t="n"/>
      <c r="Z512" s="19" t="n"/>
    </row>
    <row r="513" ht="13.5" customHeight="1" s="844">
      <c r="A513" s="19" t="n"/>
      <c r="B513" s="19" t="n"/>
      <c r="C513" s="23" t="n"/>
      <c r="D513" s="23" t="n"/>
      <c r="E513" s="362" t="n"/>
      <c r="F513" s="23" t="n"/>
      <c r="G513" s="23" t="n"/>
      <c r="H513" s="23" t="n"/>
      <c r="I513" s="23" t="n"/>
      <c r="J513" s="23" t="n"/>
      <c r="K513" s="23" t="n"/>
      <c r="L513" s="19" t="n"/>
      <c r="M513" s="19" t="n"/>
      <c r="N513" s="19" t="n"/>
      <c r="O513" s="19" t="n"/>
      <c r="P513" s="19" t="n"/>
      <c r="Q513" s="19" t="n"/>
      <c r="R513" s="19" t="n"/>
      <c r="S513" s="19" t="n"/>
      <c r="T513" s="19" t="n"/>
      <c r="U513" s="19" t="n"/>
      <c r="V513" s="19" t="n"/>
      <c r="W513" s="19" t="n"/>
      <c r="X513" s="19" t="n"/>
      <c r="Y513" s="19" t="n"/>
      <c r="Z513" s="19" t="n"/>
    </row>
    <row r="514" ht="13.5" customHeight="1" s="844">
      <c r="A514" s="19" t="n"/>
      <c r="B514" s="19" t="n"/>
      <c r="C514" s="23" t="n"/>
      <c r="D514" s="23" t="n"/>
      <c r="E514" s="362" t="n"/>
      <c r="F514" s="23" t="n"/>
      <c r="G514" s="23" t="n"/>
      <c r="H514" s="23" t="n"/>
      <c r="I514" s="23" t="n"/>
      <c r="J514" s="23" t="n"/>
      <c r="K514" s="23" t="n"/>
      <c r="L514" s="19" t="n"/>
      <c r="M514" s="19" t="n"/>
      <c r="N514" s="19" t="n"/>
      <c r="O514" s="19" t="n"/>
      <c r="P514" s="19" t="n"/>
      <c r="Q514" s="19" t="n"/>
      <c r="R514" s="19" t="n"/>
      <c r="S514" s="19" t="n"/>
      <c r="T514" s="19" t="n"/>
      <c r="U514" s="19" t="n"/>
      <c r="V514" s="19" t="n"/>
      <c r="W514" s="19" t="n"/>
      <c r="X514" s="19" t="n"/>
      <c r="Y514" s="19" t="n"/>
      <c r="Z514" s="19" t="n"/>
    </row>
    <row r="515" ht="13.5" customHeight="1" s="844">
      <c r="A515" s="19" t="n"/>
      <c r="B515" s="19" t="n"/>
      <c r="C515" s="23" t="n"/>
      <c r="D515" s="23" t="n"/>
      <c r="E515" s="362" t="n"/>
      <c r="F515" s="23" t="n"/>
      <c r="G515" s="23" t="n"/>
      <c r="H515" s="23" t="n"/>
      <c r="I515" s="23" t="n"/>
      <c r="J515" s="23" t="n"/>
      <c r="K515" s="23" t="n"/>
      <c r="L515" s="19" t="n"/>
      <c r="M515" s="19" t="n"/>
      <c r="N515" s="19" t="n"/>
      <c r="O515" s="19" t="n"/>
      <c r="P515" s="19" t="n"/>
      <c r="Q515" s="19" t="n"/>
      <c r="R515" s="19" t="n"/>
      <c r="S515" s="19" t="n"/>
      <c r="T515" s="19" t="n"/>
      <c r="U515" s="19" t="n"/>
      <c r="V515" s="19" t="n"/>
      <c r="W515" s="19" t="n"/>
      <c r="X515" s="19" t="n"/>
      <c r="Y515" s="19" t="n"/>
      <c r="Z515" s="19" t="n"/>
    </row>
    <row r="516" ht="13.5" customHeight="1" s="844">
      <c r="A516" s="19" t="n"/>
      <c r="B516" s="19" t="n"/>
      <c r="C516" s="23" t="n"/>
      <c r="D516" s="23" t="n"/>
      <c r="E516" s="362" t="n"/>
      <c r="F516" s="23" t="n"/>
      <c r="G516" s="23" t="n"/>
      <c r="H516" s="23" t="n"/>
      <c r="I516" s="23" t="n"/>
      <c r="J516" s="23" t="n"/>
      <c r="K516" s="23" t="n"/>
      <c r="L516" s="19" t="n"/>
      <c r="M516" s="19" t="n"/>
      <c r="N516" s="19" t="n"/>
      <c r="O516" s="19" t="n"/>
      <c r="P516" s="19" t="n"/>
      <c r="Q516" s="19" t="n"/>
      <c r="R516" s="19" t="n"/>
      <c r="S516" s="19" t="n"/>
      <c r="T516" s="19" t="n"/>
      <c r="U516" s="19" t="n"/>
      <c r="V516" s="19" t="n"/>
      <c r="W516" s="19" t="n"/>
      <c r="X516" s="19" t="n"/>
      <c r="Y516" s="19" t="n"/>
      <c r="Z516" s="19" t="n"/>
    </row>
    <row r="517" ht="13.5" customHeight="1" s="844">
      <c r="A517" s="19" t="n"/>
      <c r="B517" s="19" t="n"/>
      <c r="C517" s="23" t="n"/>
      <c r="D517" s="23" t="n"/>
      <c r="E517" s="362" t="n"/>
      <c r="F517" s="23" t="n"/>
      <c r="G517" s="23" t="n"/>
      <c r="H517" s="23" t="n"/>
      <c r="I517" s="23" t="n"/>
      <c r="J517" s="23" t="n"/>
      <c r="K517" s="23" t="n"/>
      <c r="L517" s="19" t="n"/>
      <c r="M517" s="19" t="n"/>
      <c r="N517" s="19" t="n"/>
      <c r="O517" s="19" t="n"/>
      <c r="P517" s="19" t="n"/>
      <c r="Q517" s="19" t="n"/>
      <c r="R517" s="19" t="n"/>
      <c r="S517" s="19" t="n"/>
      <c r="T517" s="19" t="n"/>
      <c r="U517" s="19" t="n"/>
      <c r="V517" s="19" t="n"/>
      <c r="W517" s="19" t="n"/>
      <c r="X517" s="19" t="n"/>
      <c r="Y517" s="19" t="n"/>
      <c r="Z517" s="19" t="n"/>
    </row>
    <row r="518" ht="13.5" customHeight="1" s="844">
      <c r="A518" s="19" t="n"/>
      <c r="B518" s="19" t="n"/>
      <c r="C518" s="23" t="n"/>
      <c r="D518" s="23" t="n"/>
      <c r="E518" s="362" t="n"/>
      <c r="F518" s="23" t="n"/>
      <c r="G518" s="23" t="n"/>
      <c r="H518" s="23" t="n"/>
      <c r="I518" s="23" t="n"/>
      <c r="J518" s="23" t="n"/>
      <c r="K518" s="23" t="n"/>
      <c r="L518" s="19" t="n"/>
      <c r="M518" s="19" t="n"/>
      <c r="N518" s="19" t="n"/>
      <c r="O518" s="19" t="n"/>
      <c r="P518" s="19" t="n"/>
      <c r="Q518" s="19" t="n"/>
      <c r="R518" s="19" t="n"/>
      <c r="S518" s="19" t="n"/>
      <c r="T518" s="19" t="n"/>
      <c r="U518" s="19" t="n"/>
      <c r="V518" s="19" t="n"/>
      <c r="W518" s="19" t="n"/>
      <c r="X518" s="19" t="n"/>
      <c r="Y518" s="19" t="n"/>
      <c r="Z518" s="19" t="n"/>
    </row>
    <row r="519" ht="13.5" customHeight="1" s="844">
      <c r="A519" s="19" t="n"/>
      <c r="B519" s="19" t="n"/>
      <c r="C519" s="23" t="n"/>
      <c r="D519" s="23" t="n"/>
      <c r="E519" s="362" t="n"/>
      <c r="F519" s="23" t="n"/>
      <c r="G519" s="23" t="n"/>
      <c r="H519" s="23" t="n"/>
      <c r="I519" s="23" t="n"/>
      <c r="J519" s="23" t="n"/>
      <c r="K519" s="23" t="n"/>
      <c r="L519" s="19" t="n"/>
      <c r="M519" s="19" t="n"/>
      <c r="N519" s="19" t="n"/>
      <c r="O519" s="19" t="n"/>
      <c r="P519" s="19" t="n"/>
      <c r="Q519" s="19" t="n"/>
      <c r="R519" s="19" t="n"/>
      <c r="S519" s="19" t="n"/>
      <c r="T519" s="19" t="n"/>
      <c r="U519" s="19" t="n"/>
      <c r="V519" s="19" t="n"/>
      <c r="W519" s="19" t="n"/>
      <c r="X519" s="19" t="n"/>
      <c r="Y519" s="19" t="n"/>
      <c r="Z519" s="19" t="n"/>
    </row>
    <row r="520" ht="13.5" customHeight="1" s="844">
      <c r="A520" s="19" t="n"/>
      <c r="B520" s="19" t="n"/>
      <c r="C520" s="23" t="n"/>
      <c r="D520" s="23" t="n"/>
      <c r="E520" s="362" t="n"/>
      <c r="F520" s="23" t="n"/>
      <c r="G520" s="23" t="n"/>
      <c r="H520" s="23" t="n"/>
      <c r="I520" s="23" t="n"/>
      <c r="J520" s="23" t="n"/>
      <c r="K520" s="23" t="n"/>
      <c r="L520" s="19" t="n"/>
      <c r="M520" s="19" t="n"/>
      <c r="N520" s="19" t="n"/>
      <c r="O520" s="19" t="n"/>
      <c r="P520" s="19" t="n"/>
      <c r="Q520" s="19" t="n"/>
      <c r="R520" s="19" t="n"/>
      <c r="S520" s="19" t="n"/>
      <c r="T520" s="19" t="n"/>
      <c r="U520" s="19" t="n"/>
      <c r="V520" s="19" t="n"/>
      <c r="W520" s="19" t="n"/>
      <c r="X520" s="19" t="n"/>
      <c r="Y520" s="19" t="n"/>
      <c r="Z520" s="19" t="n"/>
    </row>
    <row r="521" ht="13.5" customHeight="1" s="844">
      <c r="A521" s="19" t="n"/>
      <c r="B521" s="19" t="n"/>
      <c r="C521" s="23" t="n"/>
      <c r="D521" s="23" t="n"/>
      <c r="E521" s="362" t="n"/>
      <c r="F521" s="23" t="n"/>
      <c r="G521" s="23" t="n"/>
      <c r="H521" s="23" t="n"/>
      <c r="I521" s="23" t="n"/>
      <c r="J521" s="23" t="n"/>
      <c r="K521" s="23" t="n"/>
      <c r="L521" s="19" t="n"/>
      <c r="M521" s="19" t="n"/>
      <c r="N521" s="19" t="n"/>
      <c r="O521" s="19" t="n"/>
      <c r="P521" s="19" t="n"/>
      <c r="Q521" s="19" t="n"/>
      <c r="R521" s="19" t="n"/>
      <c r="S521" s="19" t="n"/>
      <c r="T521" s="19" t="n"/>
      <c r="U521" s="19" t="n"/>
      <c r="V521" s="19" t="n"/>
      <c r="W521" s="19" t="n"/>
      <c r="X521" s="19" t="n"/>
      <c r="Y521" s="19" t="n"/>
      <c r="Z521" s="19" t="n"/>
    </row>
    <row r="522" ht="13.5" customHeight="1" s="844">
      <c r="A522" s="19" t="n"/>
      <c r="B522" s="19" t="n"/>
      <c r="C522" s="23" t="n"/>
      <c r="D522" s="23" t="n"/>
      <c r="E522" s="362" t="n"/>
      <c r="F522" s="23" t="n"/>
      <c r="G522" s="23" t="n"/>
      <c r="H522" s="23" t="n"/>
      <c r="I522" s="23" t="n"/>
      <c r="J522" s="23" t="n"/>
      <c r="K522" s="23" t="n"/>
      <c r="L522" s="19" t="n"/>
      <c r="M522" s="19" t="n"/>
      <c r="N522" s="19" t="n"/>
      <c r="O522" s="19" t="n"/>
      <c r="P522" s="19" t="n"/>
      <c r="Q522" s="19" t="n"/>
      <c r="R522" s="19" t="n"/>
      <c r="S522" s="19" t="n"/>
      <c r="T522" s="19" t="n"/>
      <c r="U522" s="19" t="n"/>
      <c r="V522" s="19" t="n"/>
      <c r="W522" s="19" t="n"/>
      <c r="X522" s="19" t="n"/>
      <c r="Y522" s="19" t="n"/>
      <c r="Z522" s="19" t="n"/>
    </row>
    <row r="523" ht="13.5" customHeight="1" s="844">
      <c r="A523" s="19" t="n"/>
      <c r="B523" s="19" t="n"/>
      <c r="C523" s="23" t="n"/>
      <c r="D523" s="23" t="n"/>
      <c r="E523" s="362" t="n"/>
      <c r="F523" s="23" t="n"/>
      <c r="G523" s="23" t="n"/>
      <c r="H523" s="23" t="n"/>
      <c r="I523" s="23" t="n"/>
      <c r="J523" s="23" t="n"/>
      <c r="K523" s="23" t="n"/>
      <c r="L523" s="19" t="n"/>
      <c r="M523" s="19" t="n"/>
      <c r="N523" s="19" t="n"/>
      <c r="O523" s="19" t="n"/>
      <c r="P523" s="19" t="n"/>
      <c r="Q523" s="19" t="n"/>
      <c r="R523" s="19" t="n"/>
      <c r="S523" s="19" t="n"/>
      <c r="T523" s="19" t="n"/>
      <c r="U523" s="19" t="n"/>
      <c r="V523" s="19" t="n"/>
      <c r="W523" s="19" t="n"/>
      <c r="X523" s="19" t="n"/>
      <c r="Y523" s="19" t="n"/>
      <c r="Z523" s="19" t="n"/>
    </row>
    <row r="524" ht="13.5" customHeight="1" s="844">
      <c r="A524" s="19" t="n"/>
      <c r="B524" s="19" t="n"/>
      <c r="C524" s="23" t="n"/>
      <c r="D524" s="23" t="n"/>
      <c r="E524" s="362" t="n"/>
      <c r="F524" s="23" t="n"/>
      <c r="G524" s="23" t="n"/>
      <c r="H524" s="23" t="n"/>
      <c r="I524" s="23" t="n"/>
      <c r="J524" s="23" t="n"/>
      <c r="K524" s="23" t="n"/>
      <c r="L524" s="19" t="n"/>
      <c r="M524" s="19" t="n"/>
      <c r="N524" s="19" t="n"/>
      <c r="O524" s="19" t="n"/>
      <c r="P524" s="19" t="n"/>
      <c r="Q524" s="19" t="n"/>
      <c r="R524" s="19" t="n"/>
      <c r="S524" s="19" t="n"/>
      <c r="T524" s="19" t="n"/>
      <c r="U524" s="19" t="n"/>
      <c r="V524" s="19" t="n"/>
      <c r="W524" s="19" t="n"/>
      <c r="X524" s="19" t="n"/>
      <c r="Y524" s="19" t="n"/>
      <c r="Z524" s="19" t="n"/>
    </row>
    <row r="525" ht="13.5" customHeight="1" s="844">
      <c r="A525" s="19" t="n"/>
      <c r="B525" s="19" t="n"/>
      <c r="C525" s="23" t="n"/>
      <c r="D525" s="23" t="n"/>
      <c r="E525" s="362" t="n"/>
      <c r="F525" s="23" t="n"/>
      <c r="G525" s="23" t="n"/>
      <c r="H525" s="23" t="n"/>
      <c r="I525" s="23" t="n"/>
      <c r="J525" s="23" t="n"/>
      <c r="K525" s="23" t="n"/>
      <c r="L525" s="19" t="n"/>
      <c r="M525" s="19" t="n"/>
      <c r="N525" s="19" t="n"/>
      <c r="O525" s="19" t="n"/>
      <c r="P525" s="19" t="n"/>
      <c r="Q525" s="19" t="n"/>
      <c r="R525" s="19" t="n"/>
      <c r="S525" s="19" t="n"/>
      <c r="T525" s="19" t="n"/>
      <c r="U525" s="19" t="n"/>
      <c r="V525" s="19" t="n"/>
      <c r="W525" s="19" t="n"/>
      <c r="X525" s="19" t="n"/>
      <c r="Y525" s="19" t="n"/>
      <c r="Z525" s="19" t="n"/>
    </row>
    <row r="526" ht="13.5" customHeight="1" s="844">
      <c r="A526" s="19" t="n"/>
      <c r="B526" s="19" t="n"/>
      <c r="C526" s="23" t="n"/>
      <c r="D526" s="23" t="n"/>
      <c r="E526" s="362" t="n"/>
      <c r="F526" s="23" t="n"/>
      <c r="G526" s="23" t="n"/>
      <c r="H526" s="23" t="n"/>
      <c r="I526" s="23" t="n"/>
      <c r="J526" s="23" t="n"/>
      <c r="K526" s="23" t="n"/>
      <c r="L526" s="19" t="n"/>
      <c r="M526" s="19" t="n"/>
      <c r="N526" s="19" t="n"/>
      <c r="O526" s="19" t="n"/>
      <c r="P526" s="19" t="n"/>
      <c r="Q526" s="19" t="n"/>
      <c r="R526" s="19" t="n"/>
      <c r="S526" s="19" t="n"/>
      <c r="T526" s="19" t="n"/>
      <c r="U526" s="19" t="n"/>
      <c r="V526" s="19" t="n"/>
      <c r="W526" s="19" t="n"/>
      <c r="X526" s="19" t="n"/>
      <c r="Y526" s="19" t="n"/>
      <c r="Z526" s="19" t="n"/>
    </row>
    <row r="527" ht="13.5" customHeight="1" s="844">
      <c r="A527" s="19" t="n"/>
      <c r="B527" s="19" t="n"/>
      <c r="C527" s="23" t="n"/>
      <c r="D527" s="23" t="n"/>
      <c r="E527" s="362" t="n"/>
      <c r="F527" s="23" t="n"/>
      <c r="G527" s="23" t="n"/>
      <c r="H527" s="23" t="n"/>
      <c r="I527" s="23" t="n"/>
      <c r="J527" s="23" t="n"/>
      <c r="K527" s="23" t="n"/>
      <c r="L527" s="19" t="n"/>
      <c r="M527" s="19" t="n"/>
      <c r="N527" s="19" t="n"/>
      <c r="O527" s="19" t="n"/>
      <c r="P527" s="19" t="n"/>
      <c r="Q527" s="19" t="n"/>
      <c r="R527" s="19" t="n"/>
      <c r="S527" s="19" t="n"/>
      <c r="T527" s="19" t="n"/>
      <c r="U527" s="19" t="n"/>
      <c r="V527" s="19" t="n"/>
      <c r="W527" s="19" t="n"/>
      <c r="X527" s="19" t="n"/>
      <c r="Y527" s="19" t="n"/>
      <c r="Z527" s="19" t="n"/>
    </row>
    <row r="528" ht="13.5" customHeight="1" s="844">
      <c r="A528" s="19" t="n"/>
      <c r="B528" s="19" t="n"/>
      <c r="C528" s="23" t="n"/>
      <c r="D528" s="23" t="n"/>
      <c r="E528" s="362" t="n"/>
      <c r="F528" s="23" t="n"/>
      <c r="G528" s="23" t="n"/>
      <c r="H528" s="23" t="n"/>
      <c r="I528" s="23" t="n"/>
      <c r="J528" s="23" t="n"/>
      <c r="K528" s="23" t="n"/>
      <c r="L528" s="19" t="n"/>
      <c r="M528" s="19" t="n"/>
      <c r="N528" s="19" t="n"/>
      <c r="O528" s="19" t="n"/>
      <c r="P528" s="19" t="n"/>
      <c r="Q528" s="19" t="n"/>
      <c r="R528" s="19" t="n"/>
      <c r="S528" s="19" t="n"/>
      <c r="T528" s="19" t="n"/>
      <c r="U528" s="19" t="n"/>
      <c r="V528" s="19" t="n"/>
      <c r="W528" s="19" t="n"/>
      <c r="X528" s="19" t="n"/>
      <c r="Y528" s="19" t="n"/>
      <c r="Z528" s="19" t="n"/>
    </row>
    <row r="529" ht="13.5" customHeight="1" s="844">
      <c r="A529" s="19" t="n"/>
      <c r="B529" s="19" t="n"/>
      <c r="C529" s="23" t="n"/>
      <c r="D529" s="23" t="n"/>
      <c r="E529" s="362" t="n"/>
      <c r="F529" s="23" t="n"/>
      <c r="G529" s="23" t="n"/>
      <c r="H529" s="23" t="n"/>
      <c r="I529" s="23" t="n"/>
      <c r="J529" s="23" t="n"/>
      <c r="K529" s="23" t="n"/>
      <c r="L529" s="19" t="n"/>
      <c r="M529" s="19" t="n"/>
      <c r="N529" s="19" t="n"/>
      <c r="O529" s="19" t="n"/>
      <c r="P529" s="19" t="n"/>
      <c r="Q529" s="19" t="n"/>
      <c r="R529" s="19" t="n"/>
      <c r="S529" s="19" t="n"/>
      <c r="T529" s="19" t="n"/>
      <c r="U529" s="19" t="n"/>
      <c r="V529" s="19" t="n"/>
      <c r="W529" s="19" t="n"/>
      <c r="X529" s="19" t="n"/>
      <c r="Y529" s="19" t="n"/>
      <c r="Z529" s="19" t="n"/>
    </row>
    <row r="530" ht="13.5" customHeight="1" s="844">
      <c r="A530" s="19" t="n"/>
      <c r="B530" s="19" t="n"/>
      <c r="C530" s="23" t="n"/>
      <c r="D530" s="23" t="n"/>
      <c r="E530" s="362" t="n"/>
      <c r="F530" s="23" t="n"/>
      <c r="G530" s="23" t="n"/>
      <c r="H530" s="23" t="n"/>
      <c r="I530" s="23" t="n"/>
      <c r="J530" s="23" t="n"/>
      <c r="K530" s="23" t="n"/>
      <c r="L530" s="19" t="n"/>
      <c r="M530" s="19" t="n"/>
      <c r="N530" s="19" t="n"/>
      <c r="O530" s="19" t="n"/>
      <c r="P530" s="19" t="n"/>
      <c r="Q530" s="19" t="n"/>
      <c r="R530" s="19" t="n"/>
      <c r="S530" s="19" t="n"/>
      <c r="T530" s="19" t="n"/>
      <c r="U530" s="19" t="n"/>
      <c r="V530" s="19" t="n"/>
      <c r="W530" s="19" t="n"/>
      <c r="X530" s="19" t="n"/>
      <c r="Y530" s="19" t="n"/>
      <c r="Z530" s="19" t="n"/>
    </row>
    <row r="531" ht="13.5" customHeight="1" s="844">
      <c r="A531" s="19" t="n"/>
      <c r="B531" s="19" t="n"/>
      <c r="C531" s="23" t="n"/>
      <c r="D531" s="23" t="n"/>
      <c r="E531" s="362" t="n"/>
      <c r="F531" s="23" t="n"/>
      <c r="G531" s="23" t="n"/>
      <c r="H531" s="23" t="n"/>
      <c r="I531" s="23" t="n"/>
      <c r="J531" s="23" t="n"/>
      <c r="K531" s="23" t="n"/>
      <c r="L531" s="19" t="n"/>
      <c r="M531" s="19" t="n"/>
      <c r="N531" s="19" t="n"/>
      <c r="O531" s="19" t="n"/>
      <c r="P531" s="19" t="n"/>
      <c r="Q531" s="19" t="n"/>
      <c r="R531" s="19" t="n"/>
      <c r="S531" s="19" t="n"/>
      <c r="T531" s="19" t="n"/>
      <c r="U531" s="19" t="n"/>
      <c r="V531" s="19" t="n"/>
      <c r="W531" s="19" t="n"/>
      <c r="X531" s="19" t="n"/>
      <c r="Y531" s="19" t="n"/>
      <c r="Z531" s="19" t="n"/>
    </row>
    <row r="532" ht="13.5" customHeight="1" s="844">
      <c r="A532" s="19" t="n"/>
      <c r="B532" s="19" t="n"/>
      <c r="C532" s="23" t="n"/>
      <c r="D532" s="23" t="n"/>
      <c r="E532" s="362" t="n"/>
      <c r="F532" s="23" t="n"/>
      <c r="G532" s="23" t="n"/>
      <c r="H532" s="23" t="n"/>
      <c r="I532" s="23" t="n"/>
      <c r="J532" s="23" t="n"/>
      <c r="K532" s="23" t="n"/>
      <c r="L532" s="19" t="n"/>
      <c r="M532" s="19" t="n"/>
      <c r="N532" s="19" t="n"/>
      <c r="O532" s="19" t="n"/>
      <c r="P532" s="19" t="n"/>
      <c r="Q532" s="19" t="n"/>
      <c r="R532" s="19" t="n"/>
      <c r="S532" s="19" t="n"/>
      <c r="T532" s="19" t="n"/>
      <c r="U532" s="19" t="n"/>
      <c r="V532" s="19" t="n"/>
      <c r="W532" s="19" t="n"/>
      <c r="X532" s="19" t="n"/>
      <c r="Y532" s="19" t="n"/>
      <c r="Z532" s="19" t="n"/>
    </row>
    <row r="533" ht="13.5" customHeight="1" s="844">
      <c r="A533" s="19" t="n"/>
      <c r="B533" s="19" t="n"/>
      <c r="C533" s="23" t="n"/>
      <c r="D533" s="23" t="n"/>
      <c r="E533" s="362" t="n"/>
      <c r="F533" s="23" t="n"/>
      <c r="G533" s="23" t="n"/>
      <c r="H533" s="23" t="n"/>
      <c r="I533" s="23" t="n"/>
      <c r="J533" s="23" t="n"/>
      <c r="K533" s="23" t="n"/>
      <c r="L533" s="19" t="n"/>
      <c r="M533" s="19" t="n"/>
      <c r="N533" s="19" t="n"/>
      <c r="O533" s="19" t="n"/>
      <c r="P533" s="19" t="n"/>
      <c r="Q533" s="19" t="n"/>
      <c r="R533" s="19" t="n"/>
      <c r="S533" s="19" t="n"/>
      <c r="T533" s="19" t="n"/>
      <c r="U533" s="19" t="n"/>
      <c r="V533" s="19" t="n"/>
      <c r="W533" s="19" t="n"/>
      <c r="X533" s="19" t="n"/>
      <c r="Y533" s="19" t="n"/>
      <c r="Z533" s="19" t="n"/>
    </row>
    <row r="534" ht="13.5" customHeight="1" s="844">
      <c r="A534" s="19" t="n"/>
      <c r="B534" s="19" t="n"/>
      <c r="C534" s="23" t="n"/>
      <c r="D534" s="23" t="n"/>
      <c r="E534" s="362" t="n"/>
      <c r="F534" s="23" t="n"/>
      <c r="G534" s="23" t="n"/>
      <c r="H534" s="23" t="n"/>
      <c r="I534" s="23" t="n"/>
      <c r="J534" s="23" t="n"/>
      <c r="K534" s="23" t="n"/>
      <c r="L534" s="19" t="n"/>
      <c r="M534" s="19" t="n"/>
      <c r="N534" s="19" t="n"/>
      <c r="O534" s="19" t="n"/>
      <c r="P534" s="19" t="n"/>
      <c r="Q534" s="19" t="n"/>
      <c r="R534" s="19" t="n"/>
      <c r="S534" s="19" t="n"/>
      <c r="T534" s="19" t="n"/>
      <c r="U534" s="19" t="n"/>
      <c r="V534" s="19" t="n"/>
      <c r="W534" s="19" t="n"/>
      <c r="X534" s="19" t="n"/>
      <c r="Y534" s="19" t="n"/>
      <c r="Z534" s="19" t="n"/>
    </row>
    <row r="535" ht="13.5" customHeight="1" s="844">
      <c r="A535" s="19" t="n"/>
      <c r="B535" s="19" t="n"/>
      <c r="C535" s="23" t="n"/>
      <c r="D535" s="23" t="n"/>
      <c r="E535" s="362" t="n"/>
      <c r="F535" s="23" t="n"/>
      <c r="G535" s="23" t="n"/>
      <c r="H535" s="23" t="n"/>
      <c r="I535" s="23" t="n"/>
      <c r="J535" s="23" t="n"/>
      <c r="K535" s="23" t="n"/>
      <c r="L535" s="19" t="n"/>
      <c r="M535" s="19" t="n"/>
      <c r="N535" s="19" t="n"/>
      <c r="O535" s="19" t="n"/>
      <c r="P535" s="19" t="n"/>
      <c r="Q535" s="19" t="n"/>
      <c r="R535" s="19" t="n"/>
      <c r="S535" s="19" t="n"/>
      <c r="T535" s="19" t="n"/>
      <c r="U535" s="19" t="n"/>
      <c r="V535" s="19" t="n"/>
      <c r="W535" s="19" t="n"/>
      <c r="X535" s="19" t="n"/>
      <c r="Y535" s="19" t="n"/>
      <c r="Z535" s="19" t="n"/>
    </row>
    <row r="536" ht="13.5" customHeight="1" s="844">
      <c r="A536" s="19" t="n"/>
      <c r="B536" s="19" t="n"/>
      <c r="C536" s="23" t="n"/>
      <c r="D536" s="23" t="n"/>
      <c r="E536" s="362" t="n"/>
      <c r="F536" s="23" t="n"/>
      <c r="G536" s="23" t="n"/>
      <c r="H536" s="23" t="n"/>
      <c r="I536" s="23" t="n"/>
      <c r="J536" s="23" t="n"/>
      <c r="K536" s="23" t="n"/>
      <c r="L536" s="19" t="n"/>
      <c r="M536" s="19" t="n"/>
      <c r="N536" s="19" t="n"/>
      <c r="O536" s="19" t="n"/>
      <c r="P536" s="19" t="n"/>
      <c r="Q536" s="19" t="n"/>
      <c r="R536" s="19" t="n"/>
      <c r="S536" s="19" t="n"/>
      <c r="T536" s="19" t="n"/>
      <c r="U536" s="19" t="n"/>
      <c r="V536" s="19" t="n"/>
      <c r="W536" s="19" t="n"/>
      <c r="X536" s="19" t="n"/>
      <c r="Y536" s="19" t="n"/>
      <c r="Z536" s="19" t="n"/>
    </row>
    <row r="537" ht="13.5" customHeight="1" s="844">
      <c r="A537" s="19" t="n"/>
      <c r="B537" s="19" t="n"/>
      <c r="C537" s="23" t="n"/>
      <c r="D537" s="23" t="n"/>
      <c r="E537" s="362" t="n"/>
      <c r="F537" s="23" t="n"/>
      <c r="G537" s="23" t="n"/>
      <c r="H537" s="23" t="n"/>
      <c r="I537" s="23" t="n"/>
      <c r="J537" s="23" t="n"/>
      <c r="K537" s="23" t="n"/>
      <c r="L537" s="19" t="n"/>
      <c r="M537" s="19" t="n"/>
      <c r="N537" s="19" t="n"/>
      <c r="O537" s="19" t="n"/>
      <c r="P537" s="19" t="n"/>
      <c r="Q537" s="19" t="n"/>
      <c r="R537" s="19" t="n"/>
      <c r="S537" s="19" t="n"/>
      <c r="T537" s="19" t="n"/>
      <c r="U537" s="19" t="n"/>
      <c r="V537" s="19" t="n"/>
      <c r="W537" s="19" t="n"/>
      <c r="X537" s="19" t="n"/>
      <c r="Y537" s="19" t="n"/>
      <c r="Z537" s="19" t="n"/>
    </row>
    <row r="538" ht="13.5" customHeight="1" s="844">
      <c r="A538" s="19" t="n"/>
      <c r="B538" s="19" t="n"/>
      <c r="C538" s="23" t="n"/>
      <c r="D538" s="23" t="n"/>
      <c r="E538" s="362" t="n"/>
      <c r="F538" s="23" t="n"/>
      <c r="G538" s="23" t="n"/>
      <c r="H538" s="23" t="n"/>
      <c r="I538" s="23" t="n"/>
      <c r="J538" s="23" t="n"/>
      <c r="K538" s="23" t="n"/>
      <c r="L538" s="19" t="n"/>
      <c r="M538" s="19" t="n"/>
      <c r="N538" s="19" t="n"/>
      <c r="O538" s="19" t="n"/>
      <c r="P538" s="19" t="n"/>
      <c r="Q538" s="19" t="n"/>
      <c r="R538" s="19" t="n"/>
      <c r="S538" s="19" t="n"/>
      <c r="T538" s="19" t="n"/>
      <c r="U538" s="19" t="n"/>
      <c r="V538" s="19" t="n"/>
      <c r="W538" s="19" t="n"/>
      <c r="X538" s="19" t="n"/>
      <c r="Y538" s="19" t="n"/>
      <c r="Z538" s="19" t="n"/>
    </row>
    <row r="539" ht="13.5" customHeight="1" s="844">
      <c r="A539" s="19" t="n"/>
      <c r="B539" s="19" t="n"/>
      <c r="C539" s="23" t="n"/>
      <c r="D539" s="23" t="n"/>
      <c r="E539" s="362" t="n"/>
      <c r="F539" s="23" t="n"/>
      <c r="G539" s="23" t="n"/>
      <c r="H539" s="23" t="n"/>
      <c r="I539" s="23" t="n"/>
      <c r="J539" s="23" t="n"/>
      <c r="K539" s="23" t="n"/>
      <c r="L539" s="19" t="n"/>
      <c r="M539" s="19" t="n"/>
      <c r="N539" s="19" t="n"/>
      <c r="O539" s="19" t="n"/>
      <c r="P539" s="19" t="n"/>
      <c r="Q539" s="19" t="n"/>
      <c r="R539" s="19" t="n"/>
      <c r="S539" s="19" t="n"/>
      <c r="T539" s="19" t="n"/>
      <c r="U539" s="19" t="n"/>
      <c r="V539" s="19" t="n"/>
      <c r="W539" s="19" t="n"/>
      <c r="X539" s="19" t="n"/>
      <c r="Y539" s="19" t="n"/>
      <c r="Z539" s="19" t="n"/>
    </row>
    <row r="540" ht="13.5" customHeight="1" s="844">
      <c r="A540" s="19" t="n"/>
      <c r="B540" s="19" t="n"/>
      <c r="C540" s="23" t="n"/>
      <c r="D540" s="23" t="n"/>
      <c r="E540" s="362" t="n"/>
      <c r="F540" s="23" t="n"/>
      <c r="G540" s="23" t="n"/>
      <c r="H540" s="23" t="n"/>
      <c r="I540" s="23" t="n"/>
      <c r="J540" s="23" t="n"/>
      <c r="K540" s="23" t="n"/>
      <c r="L540" s="19" t="n"/>
      <c r="M540" s="19" t="n"/>
      <c r="N540" s="19" t="n"/>
      <c r="O540" s="19" t="n"/>
      <c r="P540" s="19" t="n"/>
      <c r="Q540" s="19" t="n"/>
      <c r="R540" s="19" t="n"/>
      <c r="S540" s="19" t="n"/>
      <c r="T540" s="19" t="n"/>
      <c r="U540" s="19" t="n"/>
      <c r="V540" s="19" t="n"/>
      <c r="W540" s="19" t="n"/>
      <c r="X540" s="19" t="n"/>
      <c r="Y540" s="19" t="n"/>
      <c r="Z540" s="19" t="n"/>
    </row>
    <row r="541" ht="13.5" customHeight="1" s="844">
      <c r="A541" s="19" t="n"/>
      <c r="B541" s="19" t="n"/>
      <c r="C541" s="23" t="n"/>
      <c r="D541" s="23" t="n"/>
      <c r="E541" s="362" t="n"/>
      <c r="F541" s="23" t="n"/>
      <c r="G541" s="23" t="n"/>
      <c r="H541" s="23" t="n"/>
      <c r="I541" s="23" t="n"/>
      <c r="J541" s="23" t="n"/>
      <c r="K541" s="23" t="n"/>
      <c r="L541" s="19" t="n"/>
      <c r="M541" s="19" t="n"/>
      <c r="N541" s="19" t="n"/>
      <c r="O541" s="19" t="n"/>
      <c r="P541" s="19" t="n"/>
      <c r="Q541" s="19" t="n"/>
      <c r="R541" s="19" t="n"/>
      <c r="S541" s="19" t="n"/>
      <c r="T541" s="19" t="n"/>
      <c r="U541" s="19" t="n"/>
      <c r="V541" s="19" t="n"/>
      <c r="W541" s="19" t="n"/>
      <c r="X541" s="19" t="n"/>
      <c r="Y541" s="19" t="n"/>
      <c r="Z541" s="19" t="n"/>
    </row>
    <row r="542" ht="13.5" customHeight="1" s="844">
      <c r="A542" s="19" t="n"/>
      <c r="B542" s="19" t="n"/>
      <c r="C542" s="23" t="n"/>
      <c r="D542" s="23" t="n"/>
      <c r="E542" s="362" t="n"/>
      <c r="F542" s="23" t="n"/>
      <c r="G542" s="23" t="n"/>
      <c r="H542" s="23" t="n"/>
      <c r="I542" s="23" t="n"/>
      <c r="J542" s="23" t="n"/>
      <c r="K542" s="23" t="n"/>
      <c r="L542" s="19" t="n"/>
      <c r="M542" s="19" t="n"/>
      <c r="N542" s="19" t="n"/>
      <c r="O542" s="19" t="n"/>
      <c r="P542" s="19" t="n"/>
      <c r="Q542" s="19" t="n"/>
      <c r="R542" s="19" t="n"/>
      <c r="S542" s="19" t="n"/>
      <c r="T542" s="19" t="n"/>
      <c r="U542" s="19" t="n"/>
      <c r="V542" s="19" t="n"/>
      <c r="W542" s="19" t="n"/>
      <c r="X542" s="19" t="n"/>
      <c r="Y542" s="19" t="n"/>
      <c r="Z542" s="19" t="n"/>
    </row>
    <row r="543" ht="13.5" customHeight="1" s="844">
      <c r="A543" s="19" t="n"/>
      <c r="B543" s="19" t="n"/>
      <c r="C543" s="23" t="n"/>
      <c r="D543" s="23" t="n"/>
      <c r="E543" s="362" t="n"/>
      <c r="F543" s="23" t="n"/>
      <c r="G543" s="23" t="n"/>
      <c r="H543" s="23" t="n"/>
      <c r="I543" s="23" t="n"/>
      <c r="J543" s="23" t="n"/>
      <c r="K543" s="23" t="n"/>
      <c r="L543" s="19" t="n"/>
      <c r="M543" s="19" t="n"/>
      <c r="N543" s="19" t="n"/>
      <c r="O543" s="19" t="n"/>
      <c r="P543" s="19" t="n"/>
      <c r="Q543" s="19" t="n"/>
      <c r="R543" s="19" t="n"/>
      <c r="S543" s="19" t="n"/>
      <c r="T543" s="19" t="n"/>
      <c r="U543" s="19" t="n"/>
      <c r="V543" s="19" t="n"/>
      <c r="W543" s="19" t="n"/>
      <c r="X543" s="19" t="n"/>
      <c r="Y543" s="19" t="n"/>
      <c r="Z543" s="19" t="n"/>
    </row>
    <row r="544" ht="13.5" customHeight="1" s="844">
      <c r="A544" s="19" t="n"/>
      <c r="B544" s="19" t="n"/>
      <c r="C544" s="23" t="n"/>
      <c r="D544" s="23" t="n"/>
      <c r="E544" s="362" t="n"/>
      <c r="F544" s="23" t="n"/>
      <c r="G544" s="23" t="n"/>
      <c r="H544" s="23" t="n"/>
      <c r="I544" s="23" t="n"/>
      <c r="J544" s="23" t="n"/>
      <c r="K544" s="23" t="n"/>
      <c r="L544" s="19" t="n"/>
      <c r="M544" s="19" t="n"/>
      <c r="N544" s="19" t="n"/>
      <c r="O544" s="19" t="n"/>
      <c r="P544" s="19" t="n"/>
      <c r="Q544" s="19" t="n"/>
      <c r="R544" s="19" t="n"/>
      <c r="S544" s="19" t="n"/>
      <c r="T544" s="19" t="n"/>
      <c r="U544" s="19" t="n"/>
      <c r="V544" s="19" t="n"/>
      <c r="W544" s="19" t="n"/>
      <c r="X544" s="19" t="n"/>
      <c r="Y544" s="19" t="n"/>
      <c r="Z544" s="19" t="n"/>
    </row>
    <row r="545" ht="13.5" customHeight="1" s="844">
      <c r="A545" s="19" t="n"/>
      <c r="B545" s="19" t="n"/>
      <c r="C545" s="23" t="n"/>
      <c r="D545" s="23" t="n"/>
      <c r="E545" s="362" t="n"/>
      <c r="F545" s="23" t="n"/>
      <c r="G545" s="23" t="n"/>
      <c r="H545" s="23" t="n"/>
      <c r="I545" s="23" t="n"/>
      <c r="J545" s="23" t="n"/>
      <c r="K545" s="23" t="n"/>
      <c r="L545" s="19" t="n"/>
      <c r="M545" s="19" t="n"/>
      <c r="N545" s="19" t="n"/>
      <c r="O545" s="19" t="n"/>
      <c r="P545" s="19" t="n"/>
      <c r="Q545" s="19" t="n"/>
      <c r="R545" s="19" t="n"/>
      <c r="S545" s="19" t="n"/>
      <c r="T545" s="19" t="n"/>
      <c r="U545" s="19" t="n"/>
      <c r="V545" s="19" t="n"/>
      <c r="W545" s="19" t="n"/>
      <c r="X545" s="19" t="n"/>
      <c r="Y545" s="19" t="n"/>
      <c r="Z545" s="19" t="n"/>
    </row>
    <row r="546" ht="13.5" customHeight="1" s="844">
      <c r="A546" s="19" t="n"/>
      <c r="B546" s="19" t="n"/>
      <c r="C546" s="23" t="n"/>
      <c r="D546" s="23" t="n"/>
      <c r="E546" s="362" t="n"/>
      <c r="F546" s="23" t="n"/>
      <c r="G546" s="23" t="n"/>
      <c r="H546" s="23" t="n"/>
      <c r="I546" s="23" t="n"/>
      <c r="J546" s="23" t="n"/>
      <c r="K546" s="23" t="n"/>
      <c r="L546" s="19" t="n"/>
      <c r="M546" s="19" t="n"/>
      <c r="N546" s="19" t="n"/>
      <c r="O546" s="19" t="n"/>
      <c r="P546" s="19" t="n"/>
      <c r="Q546" s="19" t="n"/>
      <c r="R546" s="19" t="n"/>
      <c r="S546" s="19" t="n"/>
      <c r="T546" s="19" t="n"/>
      <c r="U546" s="19" t="n"/>
      <c r="V546" s="19" t="n"/>
      <c r="W546" s="19" t="n"/>
      <c r="X546" s="19" t="n"/>
      <c r="Y546" s="19" t="n"/>
      <c r="Z546" s="19" t="n"/>
    </row>
    <row r="547" ht="13.5" customHeight="1" s="844">
      <c r="A547" s="19" t="n"/>
      <c r="B547" s="19" t="n"/>
      <c r="C547" s="23" t="n"/>
      <c r="D547" s="23" t="n"/>
      <c r="E547" s="362" t="n"/>
      <c r="F547" s="23" t="n"/>
      <c r="G547" s="23" t="n"/>
      <c r="H547" s="23" t="n"/>
      <c r="I547" s="23" t="n"/>
      <c r="J547" s="23" t="n"/>
      <c r="K547" s="23" t="n"/>
      <c r="L547" s="19" t="n"/>
      <c r="M547" s="19" t="n"/>
      <c r="N547" s="19" t="n"/>
      <c r="O547" s="19" t="n"/>
      <c r="P547" s="19" t="n"/>
      <c r="Q547" s="19" t="n"/>
      <c r="R547" s="19" t="n"/>
      <c r="S547" s="19" t="n"/>
      <c r="T547" s="19" t="n"/>
      <c r="U547" s="19" t="n"/>
      <c r="V547" s="19" t="n"/>
      <c r="W547" s="19" t="n"/>
      <c r="X547" s="19" t="n"/>
      <c r="Y547" s="19" t="n"/>
      <c r="Z547" s="19" t="n"/>
    </row>
    <row r="548" ht="13.5" customHeight="1" s="844">
      <c r="A548" s="19" t="n"/>
      <c r="B548" s="19" t="n"/>
      <c r="C548" s="23" t="n"/>
      <c r="D548" s="23" t="n"/>
      <c r="E548" s="362" t="n"/>
      <c r="F548" s="23" t="n"/>
      <c r="G548" s="23" t="n"/>
      <c r="H548" s="23" t="n"/>
      <c r="I548" s="23" t="n"/>
      <c r="J548" s="23" t="n"/>
      <c r="K548" s="23" t="n"/>
      <c r="L548" s="19" t="n"/>
      <c r="M548" s="19" t="n"/>
      <c r="N548" s="19" t="n"/>
      <c r="O548" s="19" t="n"/>
      <c r="P548" s="19" t="n"/>
      <c r="Q548" s="19" t="n"/>
      <c r="R548" s="19" t="n"/>
      <c r="S548" s="19" t="n"/>
      <c r="T548" s="19" t="n"/>
      <c r="U548" s="19" t="n"/>
      <c r="V548" s="19" t="n"/>
      <c r="W548" s="19" t="n"/>
      <c r="X548" s="19" t="n"/>
      <c r="Y548" s="19" t="n"/>
      <c r="Z548" s="19" t="n"/>
    </row>
    <row r="549" ht="13.5" customHeight="1" s="844">
      <c r="A549" s="19" t="n"/>
      <c r="B549" s="19" t="n"/>
      <c r="C549" s="23" t="n"/>
      <c r="D549" s="23" t="n"/>
      <c r="E549" s="362" t="n"/>
      <c r="F549" s="23" t="n"/>
      <c r="G549" s="23" t="n"/>
      <c r="H549" s="23" t="n"/>
      <c r="I549" s="23" t="n"/>
      <c r="J549" s="23" t="n"/>
      <c r="K549" s="23" t="n"/>
      <c r="L549" s="19" t="n"/>
      <c r="M549" s="19" t="n"/>
      <c r="N549" s="19" t="n"/>
      <c r="O549" s="19" t="n"/>
      <c r="P549" s="19" t="n"/>
      <c r="Q549" s="19" t="n"/>
      <c r="R549" s="19" t="n"/>
      <c r="S549" s="19" t="n"/>
      <c r="T549" s="19" t="n"/>
      <c r="U549" s="19" t="n"/>
      <c r="V549" s="19" t="n"/>
      <c r="W549" s="19" t="n"/>
      <c r="X549" s="19" t="n"/>
      <c r="Y549" s="19" t="n"/>
      <c r="Z549" s="19" t="n"/>
    </row>
    <row r="550" ht="13.5" customHeight="1" s="844">
      <c r="A550" s="19" t="n"/>
      <c r="B550" s="19" t="n"/>
      <c r="C550" s="23" t="n"/>
      <c r="D550" s="23" t="n"/>
      <c r="E550" s="362" t="n"/>
      <c r="F550" s="23" t="n"/>
      <c r="G550" s="23" t="n"/>
      <c r="H550" s="23" t="n"/>
      <c r="I550" s="23" t="n"/>
      <c r="J550" s="23" t="n"/>
      <c r="K550" s="23" t="n"/>
      <c r="L550" s="19" t="n"/>
      <c r="M550" s="19" t="n"/>
      <c r="N550" s="19" t="n"/>
      <c r="O550" s="19" t="n"/>
      <c r="P550" s="19" t="n"/>
      <c r="Q550" s="19" t="n"/>
      <c r="R550" s="19" t="n"/>
      <c r="S550" s="19" t="n"/>
      <c r="T550" s="19" t="n"/>
      <c r="U550" s="19" t="n"/>
      <c r="V550" s="19" t="n"/>
      <c r="W550" s="19" t="n"/>
      <c r="X550" s="19" t="n"/>
      <c r="Y550" s="19" t="n"/>
      <c r="Z550" s="19" t="n"/>
    </row>
    <row r="551" ht="13.5" customHeight="1" s="844">
      <c r="A551" s="19" t="n"/>
      <c r="B551" s="19" t="n"/>
      <c r="C551" s="23" t="n"/>
      <c r="D551" s="23" t="n"/>
      <c r="E551" s="362" t="n"/>
      <c r="F551" s="23" t="n"/>
      <c r="G551" s="23" t="n"/>
      <c r="H551" s="23" t="n"/>
      <c r="I551" s="23" t="n"/>
      <c r="J551" s="23" t="n"/>
      <c r="K551" s="23" t="n"/>
      <c r="L551" s="19" t="n"/>
      <c r="M551" s="19" t="n"/>
      <c r="N551" s="19" t="n"/>
      <c r="O551" s="19" t="n"/>
      <c r="P551" s="19" t="n"/>
      <c r="Q551" s="19" t="n"/>
      <c r="R551" s="19" t="n"/>
      <c r="S551" s="19" t="n"/>
      <c r="T551" s="19" t="n"/>
      <c r="U551" s="19" t="n"/>
      <c r="V551" s="19" t="n"/>
      <c r="W551" s="19" t="n"/>
      <c r="X551" s="19" t="n"/>
      <c r="Y551" s="19" t="n"/>
      <c r="Z551" s="19" t="n"/>
    </row>
    <row r="552" ht="13.5" customHeight="1" s="844">
      <c r="A552" s="19" t="n"/>
      <c r="B552" s="19" t="n"/>
      <c r="C552" s="23" t="n"/>
      <c r="D552" s="23" t="n"/>
      <c r="E552" s="362" t="n"/>
      <c r="F552" s="23" t="n"/>
      <c r="G552" s="23" t="n"/>
      <c r="H552" s="23" t="n"/>
      <c r="I552" s="23" t="n"/>
      <c r="J552" s="23" t="n"/>
      <c r="K552" s="23" t="n"/>
      <c r="L552" s="19" t="n"/>
      <c r="M552" s="19" t="n"/>
      <c r="N552" s="19" t="n"/>
      <c r="O552" s="19" t="n"/>
      <c r="P552" s="19" t="n"/>
      <c r="Q552" s="19" t="n"/>
      <c r="R552" s="19" t="n"/>
      <c r="S552" s="19" t="n"/>
      <c r="T552" s="19" t="n"/>
      <c r="U552" s="19" t="n"/>
      <c r="V552" s="19" t="n"/>
      <c r="W552" s="19" t="n"/>
      <c r="X552" s="19" t="n"/>
      <c r="Y552" s="19" t="n"/>
      <c r="Z552" s="19" t="n"/>
    </row>
    <row r="553" ht="13.5" customHeight="1" s="844">
      <c r="A553" s="19" t="n"/>
      <c r="B553" s="19" t="n"/>
      <c r="C553" s="23" t="n"/>
      <c r="D553" s="23" t="n"/>
      <c r="E553" s="362" t="n"/>
      <c r="F553" s="23" t="n"/>
      <c r="G553" s="23" t="n"/>
      <c r="H553" s="23" t="n"/>
      <c r="I553" s="23" t="n"/>
      <c r="J553" s="23" t="n"/>
      <c r="K553" s="23" t="n"/>
      <c r="L553" s="19" t="n"/>
      <c r="M553" s="19" t="n"/>
      <c r="N553" s="19" t="n"/>
      <c r="O553" s="19" t="n"/>
      <c r="P553" s="19" t="n"/>
      <c r="Q553" s="19" t="n"/>
      <c r="R553" s="19" t="n"/>
      <c r="S553" s="19" t="n"/>
      <c r="T553" s="19" t="n"/>
      <c r="U553" s="19" t="n"/>
      <c r="V553" s="19" t="n"/>
      <c r="W553" s="19" t="n"/>
      <c r="X553" s="19" t="n"/>
      <c r="Y553" s="19" t="n"/>
      <c r="Z553" s="19" t="n"/>
    </row>
    <row r="554" ht="13.5" customHeight="1" s="844">
      <c r="A554" s="19" t="n"/>
      <c r="B554" s="19" t="n"/>
      <c r="C554" s="23" t="n"/>
      <c r="D554" s="23" t="n"/>
      <c r="E554" s="362" t="n"/>
      <c r="F554" s="23" t="n"/>
      <c r="G554" s="23" t="n"/>
      <c r="H554" s="23" t="n"/>
      <c r="I554" s="23" t="n"/>
      <c r="J554" s="23" t="n"/>
      <c r="K554" s="23" t="n"/>
      <c r="L554" s="19" t="n"/>
      <c r="M554" s="19" t="n"/>
      <c r="N554" s="19" t="n"/>
      <c r="O554" s="19" t="n"/>
      <c r="P554" s="19" t="n"/>
      <c r="Q554" s="19" t="n"/>
      <c r="R554" s="19" t="n"/>
      <c r="S554" s="19" t="n"/>
      <c r="T554" s="19" t="n"/>
      <c r="U554" s="19" t="n"/>
      <c r="V554" s="19" t="n"/>
      <c r="W554" s="19" t="n"/>
      <c r="X554" s="19" t="n"/>
      <c r="Y554" s="19" t="n"/>
      <c r="Z554" s="19" t="n"/>
    </row>
    <row r="555" ht="13.5" customHeight="1" s="844">
      <c r="A555" s="19" t="n"/>
      <c r="B555" s="19" t="n"/>
      <c r="C555" s="23" t="n"/>
      <c r="D555" s="23" t="n"/>
      <c r="E555" s="362" t="n"/>
      <c r="F555" s="23" t="n"/>
      <c r="G555" s="23" t="n"/>
      <c r="H555" s="23" t="n"/>
      <c r="I555" s="23" t="n"/>
      <c r="J555" s="23" t="n"/>
      <c r="K555" s="23" t="n"/>
      <c r="L555" s="19" t="n"/>
      <c r="M555" s="19" t="n"/>
      <c r="N555" s="19" t="n"/>
      <c r="O555" s="19" t="n"/>
      <c r="P555" s="19" t="n"/>
      <c r="Q555" s="19" t="n"/>
      <c r="R555" s="19" t="n"/>
      <c r="S555" s="19" t="n"/>
      <c r="T555" s="19" t="n"/>
      <c r="U555" s="19" t="n"/>
      <c r="V555" s="19" t="n"/>
      <c r="W555" s="19" t="n"/>
      <c r="X555" s="19" t="n"/>
      <c r="Y555" s="19" t="n"/>
      <c r="Z555" s="19" t="n"/>
    </row>
    <row r="556" ht="13.5" customHeight="1" s="844">
      <c r="A556" s="19" t="n"/>
      <c r="B556" s="19" t="n"/>
      <c r="C556" s="23" t="n"/>
      <c r="D556" s="23" t="n"/>
      <c r="E556" s="362" t="n"/>
      <c r="F556" s="23" t="n"/>
      <c r="G556" s="23" t="n"/>
      <c r="H556" s="23" t="n"/>
      <c r="I556" s="23" t="n"/>
      <c r="J556" s="23" t="n"/>
      <c r="K556" s="23" t="n"/>
      <c r="L556" s="19" t="n"/>
      <c r="M556" s="19" t="n"/>
      <c r="N556" s="19" t="n"/>
      <c r="O556" s="19" t="n"/>
      <c r="P556" s="19" t="n"/>
      <c r="Q556" s="19" t="n"/>
      <c r="R556" s="19" t="n"/>
      <c r="S556" s="19" t="n"/>
      <c r="T556" s="19" t="n"/>
      <c r="U556" s="19" t="n"/>
      <c r="V556" s="19" t="n"/>
      <c r="W556" s="19" t="n"/>
      <c r="X556" s="19" t="n"/>
      <c r="Y556" s="19" t="n"/>
      <c r="Z556" s="19" t="n"/>
    </row>
    <row r="557" ht="13.5" customHeight="1" s="844">
      <c r="A557" s="19" t="n"/>
      <c r="B557" s="19" t="n"/>
      <c r="C557" s="23" t="n"/>
      <c r="D557" s="23" t="n"/>
      <c r="E557" s="362" t="n"/>
      <c r="F557" s="23" t="n"/>
      <c r="G557" s="23" t="n"/>
      <c r="H557" s="23" t="n"/>
      <c r="I557" s="23" t="n"/>
      <c r="J557" s="23" t="n"/>
      <c r="K557" s="23" t="n"/>
      <c r="L557" s="19" t="n"/>
      <c r="M557" s="19" t="n"/>
      <c r="N557" s="19" t="n"/>
      <c r="O557" s="19" t="n"/>
      <c r="P557" s="19" t="n"/>
      <c r="Q557" s="19" t="n"/>
      <c r="R557" s="19" t="n"/>
      <c r="S557" s="19" t="n"/>
      <c r="T557" s="19" t="n"/>
      <c r="U557" s="19" t="n"/>
      <c r="V557" s="19" t="n"/>
      <c r="W557" s="19" t="n"/>
      <c r="X557" s="19" t="n"/>
      <c r="Y557" s="19" t="n"/>
      <c r="Z557" s="19" t="n"/>
    </row>
    <row r="558" ht="13.5" customHeight="1" s="844">
      <c r="A558" s="19" t="n"/>
      <c r="B558" s="19" t="n"/>
      <c r="C558" s="23" t="n"/>
      <c r="D558" s="23" t="n"/>
      <c r="E558" s="362" t="n"/>
      <c r="F558" s="23" t="n"/>
      <c r="G558" s="23" t="n"/>
      <c r="H558" s="23" t="n"/>
      <c r="I558" s="23" t="n"/>
      <c r="J558" s="23" t="n"/>
      <c r="K558" s="23" t="n"/>
      <c r="L558" s="19" t="n"/>
      <c r="M558" s="19" t="n"/>
      <c r="N558" s="19" t="n"/>
      <c r="O558" s="19" t="n"/>
      <c r="P558" s="19" t="n"/>
      <c r="Q558" s="19" t="n"/>
      <c r="R558" s="19" t="n"/>
      <c r="S558" s="19" t="n"/>
      <c r="T558" s="19" t="n"/>
      <c r="U558" s="19" t="n"/>
      <c r="V558" s="19" t="n"/>
      <c r="W558" s="19" t="n"/>
      <c r="X558" s="19" t="n"/>
      <c r="Y558" s="19" t="n"/>
      <c r="Z558" s="19" t="n"/>
    </row>
    <row r="559" ht="13.5" customHeight="1" s="844">
      <c r="A559" s="19" t="n"/>
      <c r="B559" s="19" t="n"/>
      <c r="C559" s="23" t="n"/>
      <c r="D559" s="23" t="n"/>
      <c r="E559" s="362" t="n"/>
      <c r="F559" s="23" t="n"/>
      <c r="G559" s="23" t="n"/>
      <c r="H559" s="23" t="n"/>
      <c r="I559" s="23" t="n"/>
      <c r="J559" s="23" t="n"/>
      <c r="K559" s="23" t="n"/>
      <c r="L559" s="19" t="n"/>
      <c r="M559" s="19" t="n"/>
      <c r="N559" s="19" t="n"/>
      <c r="O559" s="19" t="n"/>
      <c r="P559" s="19" t="n"/>
      <c r="Q559" s="19" t="n"/>
      <c r="R559" s="19" t="n"/>
      <c r="S559" s="19" t="n"/>
      <c r="T559" s="19" t="n"/>
      <c r="U559" s="19" t="n"/>
      <c r="V559" s="19" t="n"/>
      <c r="W559" s="19" t="n"/>
      <c r="X559" s="19" t="n"/>
      <c r="Y559" s="19" t="n"/>
      <c r="Z559" s="19" t="n"/>
    </row>
    <row r="560" ht="13.5" customHeight="1" s="844">
      <c r="A560" s="19" t="n"/>
      <c r="B560" s="19" t="n"/>
      <c r="C560" s="23" t="n"/>
      <c r="D560" s="23" t="n"/>
      <c r="E560" s="362" t="n"/>
      <c r="F560" s="23" t="n"/>
      <c r="G560" s="23" t="n"/>
      <c r="H560" s="23" t="n"/>
      <c r="I560" s="23" t="n"/>
      <c r="J560" s="23" t="n"/>
      <c r="K560" s="23" t="n"/>
      <c r="L560" s="19" t="n"/>
      <c r="M560" s="19" t="n"/>
      <c r="N560" s="19" t="n"/>
      <c r="O560" s="19" t="n"/>
      <c r="P560" s="19" t="n"/>
      <c r="Q560" s="19" t="n"/>
      <c r="R560" s="19" t="n"/>
      <c r="S560" s="19" t="n"/>
      <c r="T560" s="19" t="n"/>
      <c r="U560" s="19" t="n"/>
      <c r="V560" s="19" t="n"/>
      <c r="W560" s="19" t="n"/>
      <c r="X560" s="19" t="n"/>
      <c r="Y560" s="19" t="n"/>
      <c r="Z560" s="19" t="n"/>
    </row>
    <row r="561" ht="13.5" customHeight="1" s="844">
      <c r="A561" s="19" t="n"/>
      <c r="B561" s="19" t="n"/>
      <c r="C561" s="23" t="n"/>
      <c r="D561" s="23" t="n"/>
      <c r="E561" s="362" t="n"/>
      <c r="F561" s="23" t="n"/>
      <c r="G561" s="23" t="n"/>
      <c r="H561" s="23" t="n"/>
      <c r="I561" s="23" t="n"/>
      <c r="J561" s="23" t="n"/>
      <c r="K561" s="23" t="n"/>
      <c r="L561" s="19" t="n"/>
      <c r="M561" s="19" t="n"/>
      <c r="N561" s="19" t="n"/>
      <c r="O561" s="19" t="n"/>
      <c r="P561" s="19" t="n"/>
      <c r="Q561" s="19" t="n"/>
      <c r="R561" s="19" t="n"/>
      <c r="S561" s="19" t="n"/>
      <c r="T561" s="19" t="n"/>
      <c r="U561" s="19" t="n"/>
      <c r="V561" s="19" t="n"/>
      <c r="W561" s="19" t="n"/>
      <c r="X561" s="19" t="n"/>
      <c r="Y561" s="19" t="n"/>
      <c r="Z561" s="19" t="n"/>
    </row>
    <row r="562" ht="13.5" customHeight="1" s="844">
      <c r="A562" s="19" t="n"/>
      <c r="B562" s="19" t="n"/>
      <c r="C562" s="23" t="n"/>
      <c r="D562" s="23" t="n"/>
      <c r="E562" s="362" t="n"/>
      <c r="F562" s="23" t="n"/>
      <c r="G562" s="23" t="n"/>
      <c r="H562" s="23" t="n"/>
      <c r="I562" s="23" t="n"/>
      <c r="J562" s="23" t="n"/>
      <c r="K562" s="23" t="n"/>
      <c r="L562" s="19" t="n"/>
      <c r="M562" s="19" t="n"/>
      <c r="N562" s="19" t="n"/>
      <c r="O562" s="19" t="n"/>
      <c r="P562" s="19" t="n"/>
      <c r="Q562" s="19" t="n"/>
      <c r="R562" s="19" t="n"/>
      <c r="S562" s="19" t="n"/>
      <c r="T562" s="19" t="n"/>
      <c r="U562" s="19" t="n"/>
      <c r="V562" s="19" t="n"/>
      <c r="W562" s="19" t="n"/>
      <c r="X562" s="19" t="n"/>
      <c r="Y562" s="19" t="n"/>
      <c r="Z562" s="19" t="n"/>
    </row>
    <row r="563" ht="13.5" customHeight="1" s="844">
      <c r="A563" s="19" t="n"/>
      <c r="B563" s="19" t="n"/>
      <c r="C563" s="23" t="n"/>
      <c r="D563" s="23" t="n"/>
      <c r="E563" s="362" t="n"/>
      <c r="F563" s="23" t="n"/>
      <c r="G563" s="23" t="n"/>
      <c r="H563" s="23" t="n"/>
      <c r="I563" s="23" t="n"/>
      <c r="J563" s="23" t="n"/>
      <c r="K563" s="23" t="n"/>
      <c r="L563" s="19" t="n"/>
      <c r="M563" s="19" t="n"/>
      <c r="N563" s="19" t="n"/>
      <c r="O563" s="19" t="n"/>
      <c r="P563" s="19" t="n"/>
      <c r="Q563" s="19" t="n"/>
      <c r="R563" s="19" t="n"/>
      <c r="S563" s="19" t="n"/>
      <c r="T563" s="19" t="n"/>
      <c r="U563" s="19" t="n"/>
      <c r="V563" s="19" t="n"/>
      <c r="W563" s="19" t="n"/>
      <c r="X563" s="19" t="n"/>
      <c r="Y563" s="19" t="n"/>
      <c r="Z563" s="19" t="n"/>
    </row>
    <row r="564" ht="13.5" customHeight="1" s="844">
      <c r="A564" s="19" t="n"/>
      <c r="B564" s="19" t="n"/>
      <c r="C564" s="23" t="n"/>
      <c r="D564" s="23" t="n"/>
      <c r="E564" s="362" t="n"/>
      <c r="F564" s="23" t="n"/>
      <c r="G564" s="23" t="n"/>
      <c r="H564" s="23" t="n"/>
      <c r="I564" s="23" t="n"/>
      <c r="J564" s="23" t="n"/>
      <c r="K564" s="23" t="n"/>
      <c r="L564" s="19" t="n"/>
      <c r="M564" s="19" t="n"/>
      <c r="N564" s="19" t="n"/>
      <c r="O564" s="19" t="n"/>
      <c r="P564" s="19" t="n"/>
      <c r="Q564" s="19" t="n"/>
      <c r="R564" s="19" t="n"/>
      <c r="S564" s="19" t="n"/>
      <c r="T564" s="19" t="n"/>
      <c r="U564" s="19" t="n"/>
      <c r="V564" s="19" t="n"/>
      <c r="W564" s="19" t="n"/>
      <c r="X564" s="19" t="n"/>
      <c r="Y564" s="19" t="n"/>
      <c r="Z564" s="19" t="n"/>
    </row>
    <row r="565" ht="13.5" customHeight="1" s="844">
      <c r="A565" s="19" t="n"/>
      <c r="B565" s="19" t="n"/>
      <c r="C565" s="23" t="n"/>
      <c r="D565" s="23" t="n"/>
      <c r="E565" s="362" t="n"/>
      <c r="F565" s="23" t="n"/>
      <c r="G565" s="23" t="n"/>
      <c r="H565" s="23" t="n"/>
      <c r="I565" s="23" t="n"/>
      <c r="J565" s="23" t="n"/>
      <c r="K565" s="23" t="n"/>
      <c r="L565" s="19" t="n"/>
      <c r="M565" s="19" t="n"/>
      <c r="N565" s="19" t="n"/>
      <c r="O565" s="19" t="n"/>
      <c r="P565" s="19" t="n"/>
      <c r="Q565" s="19" t="n"/>
      <c r="R565" s="19" t="n"/>
      <c r="S565" s="19" t="n"/>
      <c r="T565" s="19" t="n"/>
      <c r="U565" s="19" t="n"/>
      <c r="V565" s="19" t="n"/>
      <c r="W565" s="19" t="n"/>
      <c r="X565" s="19" t="n"/>
      <c r="Y565" s="19" t="n"/>
      <c r="Z565" s="19" t="n"/>
    </row>
    <row r="566" ht="13.5" customHeight="1" s="844">
      <c r="A566" s="19" t="n"/>
      <c r="B566" s="19" t="n"/>
      <c r="C566" s="23" t="n"/>
      <c r="D566" s="23" t="n"/>
      <c r="E566" s="362" t="n"/>
      <c r="F566" s="23" t="n"/>
      <c r="G566" s="23" t="n"/>
      <c r="H566" s="23" t="n"/>
      <c r="I566" s="23" t="n"/>
      <c r="J566" s="23" t="n"/>
      <c r="K566" s="23" t="n"/>
      <c r="L566" s="19" t="n"/>
      <c r="M566" s="19" t="n"/>
      <c r="N566" s="19" t="n"/>
      <c r="O566" s="19" t="n"/>
      <c r="P566" s="19" t="n"/>
      <c r="Q566" s="19" t="n"/>
      <c r="R566" s="19" t="n"/>
      <c r="S566" s="19" t="n"/>
      <c r="T566" s="19" t="n"/>
      <c r="U566" s="19" t="n"/>
      <c r="V566" s="19" t="n"/>
      <c r="W566" s="19" t="n"/>
      <c r="X566" s="19" t="n"/>
      <c r="Y566" s="19" t="n"/>
      <c r="Z566" s="19" t="n"/>
    </row>
    <row r="567" ht="13.5" customHeight="1" s="844">
      <c r="A567" s="19" t="n"/>
      <c r="B567" s="19" t="n"/>
      <c r="C567" s="23" t="n"/>
      <c r="D567" s="23" t="n"/>
      <c r="E567" s="362" t="n"/>
      <c r="F567" s="23" t="n"/>
      <c r="G567" s="23" t="n"/>
      <c r="H567" s="23" t="n"/>
      <c r="I567" s="23" t="n"/>
      <c r="J567" s="23" t="n"/>
      <c r="K567" s="23" t="n"/>
      <c r="L567" s="19" t="n"/>
      <c r="M567" s="19" t="n"/>
      <c r="N567" s="19" t="n"/>
      <c r="O567" s="19" t="n"/>
      <c r="P567" s="19" t="n"/>
      <c r="Q567" s="19" t="n"/>
      <c r="R567" s="19" t="n"/>
      <c r="S567" s="19" t="n"/>
      <c r="T567" s="19" t="n"/>
      <c r="U567" s="19" t="n"/>
      <c r="V567" s="19" t="n"/>
      <c r="W567" s="19" t="n"/>
      <c r="X567" s="19" t="n"/>
      <c r="Y567" s="19" t="n"/>
      <c r="Z567" s="19" t="n"/>
    </row>
    <row r="568" ht="13.5" customHeight="1" s="844">
      <c r="A568" s="19" t="n"/>
      <c r="B568" s="19" t="n"/>
      <c r="C568" s="23" t="n"/>
      <c r="D568" s="23" t="n"/>
      <c r="E568" s="362" t="n"/>
      <c r="F568" s="23" t="n"/>
      <c r="G568" s="23" t="n"/>
      <c r="H568" s="23" t="n"/>
      <c r="I568" s="23" t="n"/>
      <c r="J568" s="23" t="n"/>
      <c r="K568" s="23" t="n"/>
      <c r="L568" s="19" t="n"/>
      <c r="M568" s="19" t="n"/>
      <c r="N568" s="19" t="n"/>
      <c r="O568" s="19" t="n"/>
      <c r="P568" s="19" t="n"/>
      <c r="Q568" s="19" t="n"/>
      <c r="R568" s="19" t="n"/>
      <c r="S568" s="19" t="n"/>
      <c r="T568" s="19" t="n"/>
      <c r="U568" s="19" t="n"/>
      <c r="V568" s="19" t="n"/>
      <c r="W568" s="19" t="n"/>
      <c r="X568" s="19" t="n"/>
      <c r="Y568" s="19" t="n"/>
      <c r="Z568" s="19" t="n"/>
    </row>
    <row r="569" ht="13.5" customHeight="1" s="844">
      <c r="A569" s="19" t="n"/>
      <c r="B569" s="19" t="n"/>
      <c r="C569" s="23" t="n"/>
      <c r="D569" s="23" t="n"/>
      <c r="E569" s="362" t="n"/>
      <c r="F569" s="23" t="n"/>
      <c r="G569" s="23" t="n"/>
      <c r="H569" s="23" t="n"/>
      <c r="I569" s="23" t="n"/>
      <c r="J569" s="23" t="n"/>
      <c r="K569" s="23" t="n"/>
      <c r="L569" s="19" t="n"/>
      <c r="M569" s="19" t="n"/>
      <c r="N569" s="19" t="n"/>
      <c r="O569" s="19" t="n"/>
      <c r="P569" s="19" t="n"/>
      <c r="Q569" s="19" t="n"/>
      <c r="R569" s="19" t="n"/>
      <c r="S569" s="19" t="n"/>
      <c r="T569" s="19" t="n"/>
      <c r="U569" s="19" t="n"/>
      <c r="V569" s="19" t="n"/>
      <c r="W569" s="19" t="n"/>
      <c r="X569" s="19" t="n"/>
      <c r="Y569" s="19" t="n"/>
      <c r="Z569" s="19" t="n"/>
    </row>
    <row r="570" ht="13.5" customHeight="1" s="844">
      <c r="A570" s="19" t="n"/>
      <c r="B570" s="19" t="n"/>
      <c r="C570" s="23" t="n"/>
      <c r="D570" s="23" t="n"/>
      <c r="E570" s="362" t="n"/>
      <c r="F570" s="23" t="n"/>
      <c r="G570" s="23" t="n"/>
      <c r="H570" s="23" t="n"/>
      <c r="I570" s="23" t="n"/>
      <c r="J570" s="23" t="n"/>
      <c r="K570" s="23" t="n"/>
      <c r="L570" s="19" t="n"/>
      <c r="M570" s="19" t="n"/>
      <c r="N570" s="19" t="n"/>
      <c r="O570" s="19" t="n"/>
      <c r="P570" s="19" t="n"/>
      <c r="Q570" s="19" t="n"/>
      <c r="R570" s="19" t="n"/>
      <c r="S570" s="19" t="n"/>
      <c r="T570" s="19" t="n"/>
      <c r="U570" s="19" t="n"/>
      <c r="V570" s="19" t="n"/>
      <c r="W570" s="19" t="n"/>
      <c r="X570" s="19" t="n"/>
      <c r="Y570" s="19" t="n"/>
      <c r="Z570" s="19" t="n"/>
    </row>
    <row r="571" ht="13.5" customHeight="1" s="844">
      <c r="A571" s="19" t="n"/>
      <c r="B571" s="19" t="n"/>
      <c r="C571" s="23" t="n"/>
      <c r="D571" s="23" t="n"/>
      <c r="E571" s="362" t="n"/>
      <c r="F571" s="23" t="n"/>
      <c r="G571" s="23" t="n"/>
      <c r="H571" s="23" t="n"/>
      <c r="I571" s="23" t="n"/>
      <c r="J571" s="23" t="n"/>
      <c r="K571" s="23" t="n"/>
      <c r="L571" s="19" t="n"/>
      <c r="M571" s="19" t="n"/>
      <c r="N571" s="19" t="n"/>
      <c r="O571" s="19" t="n"/>
      <c r="P571" s="19" t="n"/>
      <c r="Q571" s="19" t="n"/>
      <c r="R571" s="19" t="n"/>
      <c r="S571" s="19" t="n"/>
      <c r="T571" s="19" t="n"/>
      <c r="U571" s="19" t="n"/>
      <c r="V571" s="19" t="n"/>
      <c r="W571" s="19" t="n"/>
      <c r="X571" s="19" t="n"/>
      <c r="Y571" s="19" t="n"/>
      <c r="Z571" s="19" t="n"/>
    </row>
    <row r="572" ht="13.5" customHeight="1" s="844">
      <c r="A572" s="19" t="n"/>
      <c r="B572" s="19" t="n"/>
      <c r="C572" s="23" t="n"/>
      <c r="D572" s="23" t="n"/>
      <c r="E572" s="362" t="n"/>
      <c r="F572" s="23" t="n"/>
      <c r="G572" s="23" t="n"/>
      <c r="H572" s="23" t="n"/>
      <c r="I572" s="23" t="n"/>
      <c r="J572" s="23" t="n"/>
      <c r="K572" s="23" t="n"/>
      <c r="L572" s="19" t="n"/>
      <c r="M572" s="19" t="n"/>
      <c r="N572" s="19" t="n"/>
      <c r="O572" s="19" t="n"/>
      <c r="P572" s="19" t="n"/>
      <c r="Q572" s="19" t="n"/>
      <c r="R572" s="19" t="n"/>
      <c r="S572" s="19" t="n"/>
      <c r="T572" s="19" t="n"/>
      <c r="U572" s="19" t="n"/>
      <c r="V572" s="19" t="n"/>
      <c r="W572" s="19" t="n"/>
      <c r="X572" s="19" t="n"/>
      <c r="Y572" s="19" t="n"/>
      <c r="Z572" s="19" t="n"/>
    </row>
    <row r="573" ht="13.5" customHeight="1" s="844">
      <c r="A573" s="19" t="n"/>
      <c r="B573" s="19" t="n"/>
      <c r="C573" s="23" t="n"/>
      <c r="D573" s="23" t="n"/>
      <c r="E573" s="362" t="n"/>
      <c r="F573" s="23" t="n"/>
      <c r="G573" s="23" t="n"/>
      <c r="H573" s="23" t="n"/>
      <c r="I573" s="23" t="n"/>
      <c r="J573" s="23" t="n"/>
      <c r="K573" s="23" t="n"/>
      <c r="L573" s="19" t="n"/>
      <c r="M573" s="19" t="n"/>
      <c r="N573" s="19" t="n"/>
      <c r="O573" s="19" t="n"/>
      <c r="P573" s="19" t="n"/>
      <c r="Q573" s="19" t="n"/>
      <c r="R573" s="19" t="n"/>
      <c r="S573" s="19" t="n"/>
      <c r="T573" s="19" t="n"/>
      <c r="U573" s="19" t="n"/>
      <c r="V573" s="19" t="n"/>
      <c r="W573" s="19" t="n"/>
      <c r="X573" s="19" t="n"/>
      <c r="Y573" s="19" t="n"/>
      <c r="Z573" s="19" t="n"/>
    </row>
    <row r="574" ht="13.5" customHeight="1" s="844">
      <c r="A574" s="19" t="n"/>
      <c r="B574" s="19" t="n"/>
      <c r="C574" s="23" t="n"/>
      <c r="D574" s="23" t="n"/>
      <c r="E574" s="362" t="n"/>
      <c r="F574" s="23" t="n"/>
      <c r="G574" s="23" t="n"/>
      <c r="H574" s="23" t="n"/>
      <c r="I574" s="23" t="n"/>
      <c r="J574" s="23" t="n"/>
      <c r="K574" s="23" t="n"/>
      <c r="L574" s="19" t="n"/>
      <c r="M574" s="19" t="n"/>
      <c r="N574" s="19" t="n"/>
      <c r="O574" s="19" t="n"/>
      <c r="P574" s="19" t="n"/>
      <c r="Q574" s="19" t="n"/>
      <c r="R574" s="19" t="n"/>
      <c r="S574" s="19" t="n"/>
      <c r="T574" s="19" t="n"/>
      <c r="U574" s="19" t="n"/>
      <c r="V574" s="19" t="n"/>
      <c r="W574" s="19" t="n"/>
      <c r="X574" s="19" t="n"/>
      <c r="Y574" s="19" t="n"/>
      <c r="Z574" s="19" t="n"/>
    </row>
    <row r="575" ht="13.5" customHeight="1" s="844">
      <c r="A575" s="19" t="n"/>
      <c r="B575" s="19" t="n"/>
      <c r="C575" s="23" t="n"/>
      <c r="D575" s="23" t="n"/>
      <c r="E575" s="362" t="n"/>
      <c r="F575" s="23" t="n"/>
      <c r="G575" s="23" t="n"/>
      <c r="H575" s="23" t="n"/>
      <c r="I575" s="23" t="n"/>
      <c r="J575" s="23" t="n"/>
      <c r="K575" s="23" t="n"/>
      <c r="L575" s="19" t="n"/>
      <c r="M575" s="19" t="n"/>
      <c r="N575" s="19" t="n"/>
      <c r="O575" s="19" t="n"/>
      <c r="P575" s="19" t="n"/>
      <c r="Q575" s="19" t="n"/>
      <c r="R575" s="19" t="n"/>
      <c r="S575" s="19" t="n"/>
      <c r="T575" s="19" t="n"/>
      <c r="U575" s="19" t="n"/>
      <c r="V575" s="19" t="n"/>
      <c r="W575" s="19" t="n"/>
      <c r="X575" s="19" t="n"/>
      <c r="Y575" s="19" t="n"/>
      <c r="Z575" s="19" t="n"/>
    </row>
    <row r="576" ht="13.5" customHeight="1" s="844">
      <c r="A576" s="19" t="n"/>
      <c r="B576" s="19" t="n"/>
      <c r="C576" s="23" t="n"/>
      <c r="D576" s="23" t="n"/>
      <c r="E576" s="362" t="n"/>
      <c r="F576" s="23" t="n"/>
      <c r="G576" s="23" t="n"/>
      <c r="H576" s="23" t="n"/>
      <c r="I576" s="23" t="n"/>
      <c r="J576" s="23" t="n"/>
      <c r="K576" s="23" t="n"/>
      <c r="L576" s="19" t="n"/>
      <c r="M576" s="19" t="n"/>
      <c r="N576" s="19" t="n"/>
      <c r="O576" s="19" t="n"/>
      <c r="P576" s="19" t="n"/>
      <c r="Q576" s="19" t="n"/>
      <c r="R576" s="19" t="n"/>
      <c r="S576" s="19" t="n"/>
      <c r="T576" s="19" t="n"/>
      <c r="U576" s="19" t="n"/>
      <c r="V576" s="19" t="n"/>
      <c r="W576" s="19" t="n"/>
      <c r="X576" s="19" t="n"/>
      <c r="Y576" s="19" t="n"/>
      <c r="Z576" s="19" t="n"/>
    </row>
    <row r="577" ht="13.5" customHeight="1" s="844">
      <c r="A577" s="19" t="n"/>
      <c r="B577" s="19" t="n"/>
      <c r="C577" s="23" t="n"/>
      <c r="D577" s="23" t="n"/>
      <c r="E577" s="362" t="n"/>
      <c r="F577" s="23" t="n"/>
      <c r="G577" s="23" t="n"/>
      <c r="H577" s="23" t="n"/>
      <c r="I577" s="23" t="n"/>
      <c r="J577" s="23" t="n"/>
      <c r="K577" s="23" t="n"/>
      <c r="L577" s="19" t="n"/>
      <c r="M577" s="19" t="n"/>
      <c r="N577" s="19" t="n"/>
      <c r="O577" s="19" t="n"/>
      <c r="P577" s="19" t="n"/>
      <c r="Q577" s="19" t="n"/>
      <c r="R577" s="19" t="n"/>
      <c r="S577" s="19" t="n"/>
      <c r="T577" s="19" t="n"/>
      <c r="U577" s="19" t="n"/>
      <c r="V577" s="19" t="n"/>
      <c r="W577" s="19" t="n"/>
      <c r="X577" s="19" t="n"/>
      <c r="Y577" s="19" t="n"/>
      <c r="Z577" s="19" t="n"/>
    </row>
    <row r="578" ht="13.5" customHeight="1" s="844">
      <c r="A578" s="19" t="n"/>
      <c r="B578" s="19" t="n"/>
      <c r="C578" s="23" t="n"/>
      <c r="D578" s="23" t="n"/>
      <c r="E578" s="362" t="n"/>
      <c r="F578" s="23" t="n"/>
      <c r="G578" s="23" t="n"/>
      <c r="H578" s="23" t="n"/>
      <c r="I578" s="23" t="n"/>
      <c r="J578" s="23" t="n"/>
      <c r="K578" s="23" t="n"/>
      <c r="L578" s="19" t="n"/>
      <c r="M578" s="19" t="n"/>
      <c r="N578" s="19" t="n"/>
      <c r="O578" s="19" t="n"/>
      <c r="P578" s="19" t="n"/>
      <c r="Q578" s="19" t="n"/>
      <c r="R578" s="19" t="n"/>
      <c r="S578" s="19" t="n"/>
      <c r="T578" s="19" t="n"/>
      <c r="U578" s="19" t="n"/>
      <c r="V578" s="19" t="n"/>
      <c r="W578" s="19" t="n"/>
      <c r="X578" s="19" t="n"/>
      <c r="Y578" s="19" t="n"/>
      <c r="Z578" s="19" t="n"/>
    </row>
    <row r="579" ht="13.5" customHeight="1" s="844">
      <c r="A579" s="19" t="n"/>
      <c r="B579" s="19" t="n"/>
      <c r="C579" s="23" t="n"/>
      <c r="D579" s="23" t="n"/>
      <c r="E579" s="362" t="n"/>
      <c r="F579" s="23" t="n"/>
      <c r="G579" s="23" t="n"/>
      <c r="H579" s="23" t="n"/>
      <c r="I579" s="23" t="n"/>
      <c r="J579" s="23" t="n"/>
      <c r="K579" s="23" t="n"/>
      <c r="L579" s="19" t="n"/>
      <c r="M579" s="19" t="n"/>
      <c r="N579" s="19" t="n"/>
      <c r="O579" s="19" t="n"/>
      <c r="P579" s="19" t="n"/>
      <c r="Q579" s="19" t="n"/>
      <c r="R579" s="19" t="n"/>
      <c r="S579" s="19" t="n"/>
      <c r="T579" s="19" t="n"/>
      <c r="U579" s="19" t="n"/>
      <c r="V579" s="19" t="n"/>
      <c r="W579" s="19" t="n"/>
      <c r="X579" s="19" t="n"/>
      <c r="Y579" s="19" t="n"/>
      <c r="Z579" s="19" t="n"/>
    </row>
    <row r="580" ht="13.5" customHeight="1" s="844">
      <c r="A580" s="19" t="n"/>
      <c r="B580" s="19" t="n"/>
      <c r="C580" s="23" t="n"/>
      <c r="D580" s="23" t="n"/>
      <c r="E580" s="362" t="n"/>
      <c r="F580" s="23" t="n"/>
      <c r="G580" s="23" t="n"/>
      <c r="H580" s="23" t="n"/>
      <c r="I580" s="23" t="n"/>
      <c r="J580" s="23" t="n"/>
      <c r="K580" s="23" t="n"/>
      <c r="L580" s="19" t="n"/>
      <c r="M580" s="19" t="n"/>
      <c r="N580" s="19" t="n"/>
      <c r="O580" s="19" t="n"/>
      <c r="P580" s="19" t="n"/>
      <c r="Q580" s="19" t="n"/>
      <c r="R580" s="19" t="n"/>
      <c r="S580" s="19" t="n"/>
      <c r="T580" s="19" t="n"/>
      <c r="U580" s="19" t="n"/>
      <c r="V580" s="19" t="n"/>
      <c r="W580" s="19" t="n"/>
      <c r="X580" s="19" t="n"/>
      <c r="Y580" s="19" t="n"/>
      <c r="Z580" s="19" t="n"/>
    </row>
    <row r="581" ht="13.5" customHeight="1" s="844">
      <c r="A581" s="19" t="n"/>
      <c r="B581" s="19" t="n"/>
      <c r="C581" s="23" t="n"/>
      <c r="D581" s="23" t="n"/>
      <c r="E581" s="362" t="n"/>
      <c r="F581" s="23" t="n"/>
      <c r="G581" s="23" t="n"/>
      <c r="H581" s="23" t="n"/>
      <c r="I581" s="23" t="n"/>
      <c r="J581" s="23" t="n"/>
      <c r="K581" s="23" t="n"/>
      <c r="L581" s="19" t="n"/>
      <c r="M581" s="19" t="n"/>
      <c r="N581" s="19" t="n"/>
      <c r="O581" s="19" t="n"/>
      <c r="P581" s="19" t="n"/>
      <c r="Q581" s="19" t="n"/>
      <c r="R581" s="19" t="n"/>
      <c r="S581" s="19" t="n"/>
      <c r="T581" s="19" t="n"/>
      <c r="U581" s="19" t="n"/>
      <c r="V581" s="19" t="n"/>
      <c r="W581" s="19" t="n"/>
      <c r="X581" s="19" t="n"/>
      <c r="Y581" s="19" t="n"/>
      <c r="Z581" s="19" t="n"/>
    </row>
    <row r="582" ht="13.5" customHeight="1" s="844">
      <c r="A582" s="19" t="n"/>
      <c r="B582" s="19" t="n"/>
      <c r="C582" s="23" t="n"/>
      <c r="D582" s="23" t="n"/>
      <c r="E582" s="362" t="n"/>
      <c r="F582" s="23" t="n"/>
      <c r="G582" s="23" t="n"/>
      <c r="H582" s="23" t="n"/>
      <c r="I582" s="23" t="n"/>
      <c r="J582" s="23" t="n"/>
      <c r="K582" s="23" t="n"/>
      <c r="L582" s="19" t="n"/>
      <c r="M582" s="19" t="n"/>
      <c r="N582" s="19" t="n"/>
      <c r="O582" s="19" t="n"/>
      <c r="P582" s="19" t="n"/>
      <c r="Q582" s="19" t="n"/>
      <c r="R582" s="19" t="n"/>
      <c r="S582" s="19" t="n"/>
      <c r="T582" s="19" t="n"/>
      <c r="U582" s="19" t="n"/>
      <c r="V582" s="19" t="n"/>
      <c r="W582" s="19" t="n"/>
      <c r="X582" s="19" t="n"/>
      <c r="Y582" s="19" t="n"/>
      <c r="Z582" s="19" t="n"/>
    </row>
    <row r="583" ht="13.5" customHeight="1" s="844">
      <c r="A583" s="19" t="n"/>
      <c r="B583" s="19" t="n"/>
      <c r="C583" s="23" t="n"/>
      <c r="D583" s="23" t="n"/>
      <c r="E583" s="362" t="n"/>
      <c r="F583" s="23" t="n"/>
      <c r="G583" s="23" t="n"/>
      <c r="H583" s="23" t="n"/>
      <c r="I583" s="23" t="n"/>
      <c r="J583" s="23" t="n"/>
      <c r="K583" s="23" t="n"/>
      <c r="L583" s="19" t="n"/>
      <c r="M583" s="19" t="n"/>
      <c r="N583" s="19" t="n"/>
      <c r="O583" s="19" t="n"/>
      <c r="P583" s="19" t="n"/>
      <c r="Q583" s="19" t="n"/>
      <c r="R583" s="19" t="n"/>
      <c r="S583" s="19" t="n"/>
      <c r="T583" s="19" t="n"/>
      <c r="U583" s="19" t="n"/>
      <c r="V583" s="19" t="n"/>
      <c r="W583" s="19" t="n"/>
      <c r="X583" s="19" t="n"/>
      <c r="Y583" s="19" t="n"/>
      <c r="Z583" s="19" t="n"/>
    </row>
    <row r="584" ht="13.5" customHeight="1" s="844">
      <c r="A584" s="19" t="n"/>
      <c r="B584" s="19" t="n"/>
      <c r="C584" s="23" t="n"/>
      <c r="D584" s="23" t="n"/>
      <c r="E584" s="362" t="n"/>
      <c r="F584" s="23" t="n"/>
      <c r="G584" s="23" t="n"/>
      <c r="H584" s="23" t="n"/>
      <c r="I584" s="23" t="n"/>
      <c r="J584" s="23" t="n"/>
      <c r="K584" s="23" t="n"/>
      <c r="L584" s="19" t="n"/>
      <c r="M584" s="19" t="n"/>
      <c r="N584" s="19" t="n"/>
      <c r="O584" s="19" t="n"/>
      <c r="P584" s="19" t="n"/>
      <c r="Q584" s="19" t="n"/>
      <c r="R584" s="19" t="n"/>
      <c r="S584" s="19" t="n"/>
      <c r="T584" s="19" t="n"/>
      <c r="U584" s="19" t="n"/>
      <c r="V584" s="19" t="n"/>
      <c r="W584" s="19" t="n"/>
      <c r="X584" s="19" t="n"/>
      <c r="Y584" s="19" t="n"/>
      <c r="Z584" s="19" t="n"/>
    </row>
    <row r="585" ht="13.5" customHeight="1" s="844">
      <c r="A585" s="19" t="n"/>
      <c r="B585" s="19" t="n"/>
      <c r="C585" s="23" t="n"/>
      <c r="D585" s="23" t="n"/>
      <c r="E585" s="362" t="n"/>
      <c r="F585" s="23" t="n"/>
      <c r="G585" s="23" t="n"/>
      <c r="H585" s="23" t="n"/>
      <c r="I585" s="23" t="n"/>
      <c r="J585" s="23" t="n"/>
      <c r="K585" s="23" t="n"/>
      <c r="L585" s="19" t="n"/>
      <c r="M585" s="19" t="n"/>
      <c r="N585" s="19" t="n"/>
      <c r="O585" s="19" t="n"/>
      <c r="P585" s="19" t="n"/>
      <c r="Q585" s="19" t="n"/>
      <c r="R585" s="19" t="n"/>
      <c r="S585" s="19" t="n"/>
      <c r="T585" s="19" t="n"/>
      <c r="U585" s="19" t="n"/>
      <c r="V585" s="19" t="n"/>
      <c r="W585" s="19" t="n"/>
      <c r="X585" s="19" t="n"/>
      <c r="Y585" s="19" t="n"/>
      <c r="Z585" s="19" t="n"/>
    </row>
    <row r="586" ht="13.5" customHeight="1" s="844">
      <c r="A586" s="19" t="n"/>
      <c r="B586" s="19" t="n"/>
      <c r="C586" s="23" t="n"/>
      <c r="D586" s="23" t="n"/>
      <c r="E586" s="362" t="n"/>
      <c r="F586" s="23" t="n"/>
      <c r="G586" s="23" t="n"/>
      <c r="H586" s="23" t="n"/>
      <c r="I586" s="23" t="n"/>
      <c r="J586" s="23" t="n"/>
      <c r="K586" s="23" t="n"/>
      <c r="L586" s="19" t="n"/>
      <c r="M586" s="19" t="n"/>
      <c r="N586" s="19" t="n"/>
      <c r="O586" s="19" t="n"/>
      <c r="P586" s="19" t="n"/>
      <c r="Q586" s="19" t="n"/>
      <c r="R586" s="19" t="n"/>
      <c r="S586" s="19" t="n"/>
      <c r="T586" s="19" t="n"/>
      <c r="U586" s="19" t="n"/>
      <c r="V586" s="19" t="n"/>
      <c r="W586" s="19" t="n"/>
      <c r="X586" s="19" t="n"/>
      <c r="Y586" s="19" t="n"/>
      <c r="Z586" s="19" t="n"/>
    </row>
    <row r="587" ht="13.5" customHeight="1" s="844">
      <c r="A587" s="19" t="n"/>
      <c r="B587" s="19" t="n"/>
      <c r="C587" s="23" t="n"/>
      <c r="D587" s="23" t="n"/>
      <c r="E587" s="362" t="n"/>
      <c r="F587" s="23" t="n"/>
      <c r="G587" s="23" t="n"/>
      <c r="H587" s="23" t="n"/>
      <c r="I587" s="23" t="n"/>
      <c r="J587" s="23" t="n"/>
      <c r="K587" s="23" t="n"/>
      <c r="L587" s="19" t="n"/>
      <c r="M587" s="19" t="n"/>
      <c r="N587" s="19" t="n"/>
      <c r="O587" s="19" t="n"/>
      <c r="P587" s="19" t="n"/>
      <c r="Q587" s="19" t="n"/>
      <c r="R587" s="19" t="n"/>
      <c r="S587" s="19" t="n"/>
      <c r="T587" s="19" t="n"/>
      <c r="U587" s="19" t="n"/>
      <c r="V587" s="19" t="n"/>
      <c r="W587" s="19" t="n"/>
      <c r="X587" s="19" t="n"/>
      <c r="Y587" s="19" t="n"/>
      <c r="Z587" s="19" t="n"/>
    </row>
    <row r="588" ht="13.5" customHeight="1" s="844">
      <c r="A588" s="19" t="n"/>
      <c r="B588" s="19" t="n"/>
      <c r="C588" s="23" t="n"/>
      <c r="D588" s="23" t="n"/>
      <c r="E588" s="362" t="n"/>
      <c r="F588" s="23" t="n"/>
      <c r="G588" s="23" t="n"/>
      <c r="H588" s="23" t="n"/>
      <c r="I588" s="23" t="n"/>
      <c r="J588" s="23" t="n"/>
      <c r="K588" s="23" t="n"/>
      <c r="L588" s="19" t="n"/>
      <c r="M588" s="19" t="n"/>
      <c r="N588" s="19" t="n"/>
      <c r="O588" s="19" t="n"/>
      <c r="P588" s="19" t="n"/>
      <c r="Q588" s="19" t="n"/>
      <c r="R588" s="19" t="n"/>
      <c r="S588" s="19" t="n"/>
      <c r="T588" s="19" t="n"/>
      <c r="U588" s="19" t="n"/>
      <c r="V588" s="19" t="n"/>
      <c r="W588" s="19" t="n"/>
      <c r="X588" s="19" t="n"/>
      <c r="Y588" s="19" t="n"/>
      <c r="Z588" s="19" t="n"/>
    </row>
    <row r="589" ht="13.5" customHeight="1" s="844">
      <c r="A589" s="19" t="n"/>
      <c r="B589" s="19" t="n"/>
      <c r="C589" s="23" t="n"/>
      <c r="D589" s="23" t="n"/>
      <c r="E589" s="362" t="n"/>
      <c r="F589" s="23" t="n"/>
      <c r="G589" s="23" t="n"/>
      <c r="H589" s="23" t="n"/>
      <c r="I589" s="23" t="n"/>
      <c r="J589" s="23" t="n"/>
      <c r="K589" s="23" t="n"/>
      <c r="L589" s="19" t="n"/>
      <c r="M589" s="19" t="n"/>
      <c r="N589" s="19" t="n"/>
      <c r="O589" s="19" t="n"/>
      <c r="P589" s="19" t="n"/>
      <c r="Q589" s="19" t="n"/>
      <c r="R589" s="19" t="n"/>
      <c r="S589" s="19" t="n"/>
      <c r="T589" s="19" t="n"/>
      <c r="U589" s="19" t="n"/>
      <c r="V589" s="19" t="n"/>
      <c r="W589" s="19" t="n"/>
      <c r="X589" s="19" t="n"/>
      <c r="Y589" s="19" t="n"/>
      <c r="Z589" s="19" t="n"/>
    </row>
    <row r="590" ht="13.5" customHeight="1" s="844">
      <c r="A590" s="19" t="n"/>
      <c r="B590" s="19" t="n"/>
      <c r="C590" s="23" t="n"/>
      <c r="D590" s="23" t="n"/>
      <c r="E590" s="362" t="n"/>
      <c r="F590" s="23" t="n"/>
      <c r="G590" s="23" t="n"/>
      <c r="H590" s="23" t="n"/>
      <c r="I590" s="23" t="n"/>
      <c r="J590" s="23" t="n"/>
      <c r="K590" s="23" t="n"/>
      <c r="L590" s="19" t="n"/>
      <c r="M590" s="19" t="n"/>
      <c r="N590" s="19" t="n"/>
      <c r="O590" s="19" t="n"/>
      <c r="P590" s="19" t="n"/>
      <c r="Q590" s="19" t="n"/>
      <c r="R590" s="19" t="n"/>
      <c r="S590" s="19" t="n"/>
      <c r="T590" s="19" t="n"/>
      <c r="U590" s="19" t="n"/>
      <c r="V590" s="19" t="n"/>
      <c r="W590" s="19" t="n"/>
      <c r="X590" s="19" t="n"/>
      <c r="Y590" s="19" t="n"/>
      <c r="Z590" s="19" t="n"/>
    </row>
    <row r="591" ht="13.5" customHeight="1" s="844">
      <c r="A591" s="19" t="n"/>
      <c r="B591" s="19" t="n"/>
      <c r="C591" s="23" t="n"/>
      <c r="D591" s="23" t="n"/>
      <c r="E591" s="362" t="n"/>
      <c r="F591" s="23" t="n"/>
      <c r="G591" s="23" t="n"/>
      <c r="H591" s="23" t="n"/>
      <c r="I591" s="23" t="n"/>
      <c r="J591" s="23" t="n"/>
      <c r="K591" s="23" t="n"/>
      <c r="L591" s="19" t="n"/>
      <c r="M591" s="19" t="n"/>
      <c r="N591" s="19" t="n"/>
      <c r="O591" s="19" t="n"/>
      <c r="P591" s="19" t="n"/>
      <c r="Q591" s="19" t="n"/>
      <c r="R591" s="19" t="n"/>
      <c r="S591" s="19" t="n"/>
      <c r="T591" s="19" t="n"/>
      <c r="U591" s="19" t="n"/>
      <c r="V591" s="19" t="n"/>
      <c r="W591" s="19" t="n"/>
      <c r="X591" s="19" t="n"/>
      <c r="Y591" s="19" t="n"/>
      <c r="Z591" s="19" t="n"/>
    </row>
    <row r="592" ht="13.5" customHeight="1" s="844">
      <c r="A592" s="19" t="n"/>
      <c r="B592" s="19" t="n"/>
      <c r="C592" s="23" t="n"/>
      <c r="D592" s="23" t="n"/>
      <c r="E592" s="362" t="n"/>
      <c r="F592" s="23" t="n"/>
      <c r="G592" s="23" t="n"/>
      <c r="H592" s="23" t="n"/>
      <c r="I592" s="23" t="n"/>
      <c r="J592" s="23" t="n"/>
      <c r="K592" s="23" t="n"/>
      <c r="L592" s="19" t="n"/>
      <c r="M592" s="19" t="n"/>
      <c r="N592" s="19" t="n"/>
      <c r="O592" s="19" t="n"/>
      <c r="P592" s="19" t="n"/>
      <c r="Q592" s="19" t="n"/>
      <c r="R592" s="19" t="n"/>
      <c r="S592" s="19" t="n"/>
      <c r="T592" s="19" t="n"/>
      <c r="U592" s="19" t="n"/>
      <c r="V592" s="19" t="n"/>
      <c r="W592" s="19" t="n"/>
      <c r="X592" s="19" t="n"/>
      <c r="Y592" s="19" t="n"/>
      <c r="Z592" s="19" t="n"/>
    </row>
    <row r="593" ht="13.5" customHeight="1" s="844">
      <c r="A593" s="19" t="n"/>
      <c r="B593" s="19" t="n"/>
      <c r="C593" s="23" t="n"/>
      <c r="D593" s="23" t="n"/>
      <c r="E593" s="362" t="n"/>
      <c r="F593" s="23" t="n"/>
      <c r="G593" s="23" t="n"/>
      <c r="H593" s="23" t="n"/>
      <c r="I593" s="23" t="n"/>
      <c r="J593" s="23" t="n"/>
      <c r="K593" s="23" t="n"/>
      <c r="L593" s="19" t="n"/>
      <c r="M593" s="19" t="n"/>
      <c r="N593" s="19" t="n"/>
      <c r="O593" s="19" t="n"/>
      <c r="P593" s="19" t="n"/>
      <c r="Q593" s="19" t="n"/>
      <c r="R593" s="19" t="n"/>
      <c r="S593" s="19" t="n"/>
      <c r="T593" s="19" t="n"/>
      <c r="U593" s="19" t="n"/>
      <c r="V593" s="19" t="n"/>
      <c r="W593" s="19" t="n"/>
      <c r="X593" s="19" t="n"/>
      <c r="Y593" s="19" t="n"/>
      <c r="Z593" s="19" t="n"/>
    </row>
    <row r="594" ht="13.5" customHeight="1" s="844">
      <c r="A594" s="19" t="n"/>
      <c r="B594" s="19" t="n"/>
      <c r="C594" s="23" t="n"/>
      <c r="D594" s="23" t="n"/>
      <c r="E594" s="362" t="n"/>
      <c r="F594" s="23" t="n"/>
      <c r="G594" s="23" t="n"/>
      <c r="H594" s="23" t="n"/>
      <c r="I594" s="23" t="n"/>
      <c r="J594" s="23" t="n"/>
      <c r="K594" s="23" t="n"/>
      <c r="L594" s="19" t="n"/>
      <c r="M594" s="19" t="n"/>
      <c r="N594" s="19" t="n"/>
      <c r="O594" s="19" t="n"/>
      <c r="P594" s="19" t="n"/>
      <c r="Q594" s="19" t="n"/>
      <c r="R594" s="19" t="n"/>
      <c r="S594" s="19" t="n"/>
      <c r="T594" s="19" t="n"/>
      <c r="U594" s="19" t="n"/>
      <c r="V594" s="19" t="n"/>
      <c r="W594" s="19" t="n"/>
      <c r="X594" s="19" t="n"/>
      <c r="Y594" s="19" t="n"/>
      <c r="Z594" s="19" t="n"/>
    </row>
    <row r="595" ht="13.5" customHeight="1" s="844">
      <c r="A595" s="19" t="n"/>
      <c r="B595" s="19" t="n"/>
      <c r="C595" s="23" t="n"/>
      <c r="D595" s="23" t="n"/>
      <c r="E595" s="362" t="n"/>
      <c r="F595" s="23" t="n"/>
      <c r="G595" s="23" t="n"/>
      <c r="H595" s="23" t="n"/>
      <c r="I595" s="23" t="n"/>
      <c r="J595" s="23" t="n"/>
      <c r="K595" s="23" t="n"/>
      <c r="L595" s="19" t="n"/>
      <c r="M595" s="19" t="n"/>
      <c r="N595" s="19" t="n"/>
      <c r="O595" s="19" t="n"/>
      <c r="P595" s="19" t="n"/>
      <c r="Q595" s="19" t="n"/>
      <c r="R595" s="19" t="n"/>
      <c r="S595" s="19" t="n"/>
      <c r="T595" s="19" t="n"/>
      <c r="U595" s="19" t="n"/>
      <c r="V595" s="19" t="n"/>
      <c r="W595" s="19" t="n"/>
      <c r="X595" s="19" t="n"/>
      <c r="Y595" s="19" t="n"/>
      <c r="Z595" s="19" t="n"/>
    </row>
    <row r="596" ht="13.5" customHeight="1" s="844">
      <c r="A596" s="19" t="n"/>
      <c r="B596" s="19" t="n"/>
      <c r="C596" s="23" t="n"/>
      <c r="D596" s="23" t="n"/>
      <c r="E596" s="362" t="n"/>
      <c r="F596" s="23" t="n"/>
      <c r="G596" s="23" t="n"/>
      <c r="H596" s="23" t="n"/>
      <c r="I596" s="23" t="n"/>
      <c r="J596" s="23" t="n"/>
      <c r="K596" s="23" t="n"/>
      <c r="L596" s="19" t="n"/>
      <c r="M596" s="19" t="n"/>
      <c r="N596" s="19" t="n"/>
      <c r="O596" s="19" t="n"/>
      <c r="P596" s="19" t="n"/>
      <c r="Q596" s="19" t="n"/>
      <c r="R596" s="19" t="n"/>
      <c r="S596" s="19" t="n"/>
      <c r="T596" s="19" t="n"/>
      <c r="U596" s="19" t="n"/>
      <c r="V596" s="19" t="n"/>
      <c r="W596" s="19" t="n"/>
      <c r="X596" s="19" t="n"/>
      <c r="Y596" s="19" t="n"/>
      <c r="Z596" s="19" t="n"/>
    </row>
    <row r="597" ht="13.5" customHeight="1" s="844">
      <c r="A597" s="19" t="n"/>
      <c r="B597" s="19" t="n"/>
      <c r="C597" s="23" t="n"/>
      <c r="D597" s="23" t="n"/>
      <c r="E597" s="362" t="n"/>
      <c r="F597" s="23" t="n"/>
      <c r="G597" s="23" t="n"/>
      <c r="H597" s="23" t="n"/>
      <c r="I597" s="23" t="n"/>
      <c r="J597" s="23" t="n"/>
      <c r="K597" s="23" t="n"/>
      <c r="L597" s="19" t="n"/>
      <c r="M597" s="19" t="n"/>
      <c r="N597" s="19" t="n"/>
      <c r="O597" s="19" t="n"/>
      <c r="P597" s="19" t="n"/>
      <c r="Q597" s="19" t="n"/>
      <c r="R597" s="19" t="n"/>
      <c r="S597" s="19" t="n"/>
      <c r="T597" s="19" t="n"/>
      <c r="U597" s="19" t="n"/>
      <c r="V597" s="19" t="n"/>
      <c r="W597" s="19" t="n"/>
      <c r="X597" s="19" t="n"/>
      <c r="Y597" s="19" t="n"/>
      <c r="Z597" s="19" t="n"/>
    </row>
    <row r="598" ht="13.5" customHeight="1" s="844">
      <c r="A598" s="19" t="n"/>
      <c r="B598" s="19" t="n"/>
      <c r="C598" s="23" t="n"/>
      <c r="D598" s="23" t="n"/>
      <c r="E598" s="362" t="n"/>
      <c r="F598" s="23" t="n"/>
      <c r="G598" s="23" t="n"/>
      <c r="H598" s="23" t="n"/>
      <c r="I598" s="23" t="n"/>
      <c r="J598" s="23" t="n"/>
      <c r="K598" s="23" t="n"/>
      <c r="L598" s="19" t="n"/>
      <c r="M598" s="19" t="n"/>
      <c r="N598" s="19" t="n"/>
      <c r="O598" s="19" t="n"/>
      <c r="P598" s="19" t="n"/>
      <c r="Q598" s="19" t="n"/>
      <c r="R598" s="19" t="n"/>
      <c r="S598" s="19" t="n"/>
      <c r="T598" s="19" t="n"/>
      <c r="U598" s="19" t="n"/>
      <c r="V598" s="19" t="n"/>
      <c r="W598" s="19" t="n"/>
      <c r="X598" s="19" t="n"/>
      <c r="Y598" s="19" t="n"/>
      <c r="Z598" s="19" t="n"/>
    </row>
    <row r="599" ht="13.5" customHeight="1" s="844">
      <c r="A599" s="19" t="n"/>
      <c r="B599" s="19" t="n"/>
      <c r="C599" s="23" t="n"/>
      <c r="D599" s="23" t="n"/>
      <c r="E599" s="362" t="n"/>
      <c r="F599" s="23" t="n"/>
      <c r="G599" s="23" t="n"/>
      <c r="H599" s="23" t="n"/>
      <c r="I599" s="23" t="n"/>
      <c r="J599" s="23" t="n"/>
      <c r="K599" s="23" t="n"/>
      <c r="L599" s="19" t="n"/>
      <c r="M599" s="19" t="n"/>
      <c r="N599" s="19" t="n"/>
      <c r="O599" s="19" t="n"/>
      <c r="P599" s="19" t="n"/>
      <c r="Q599" s="19" t="n"/>
      <c r="R599" s="19" t="n"/>
      <c r="S599" s="19" t="n"/>
      <c r="T599" s="19" t="n"/>
      <c r="U599" s="19" t="n"/>
      <c r="V599" s="19" t="n"/>
      <c r="W599" s="19" t="n"/>
      <c r="X599" s="19" t="n"/>
      <c r="Y599" s="19" t="n"/>
      <c r="Z599" s="19" t="n"/>
    </row>
    <row r="600" ht="13.5" customHeight="1" s="844">
      <c r="A600" s="19" t="n"/>
      <c r="B600" s="19" t="n"/>
      <c r="C600" s="23" t="n"/>
      <c r="D600" s="23" t="n"/>
      <c r="E600" s="362" t="n"/>
      <c r="F600" s="23" t="n"/>
      <c r="G600" s="23" t="n"/>
      <c r="H600" s="23" t="n"/>
      <c r="I600" s="23" t="n"/>
      <c r="J600" s="23" t="n"/>
      <c r="K600" s="23" t="n"/>
      <c r="L600" s="19" t="n"/>
      <c r="M600" s="19" t="n"/>
      <c r="N600" s="19" t="n"/>
      <c r="O600" s="19" t="n"/>
      <c r="P600" s="19" t="n"/>
      <c r="Q600" s="19" t="n"/>
      <c r="R600" s="19" t="n"/>
      <c r="S600" s="19" t="n"/>
      <c r="T600" s="19" t="n"/>
      <c r="U600" s="19" t="n"/>
      <c r="V600" s="19" t="n"/>
      <c r="W600" s="19" t="n"/>
      <c r="X600" s="19" t="n"/>
      <c r="Y600" s="19" t="n"/>
      <c r="Z600" s="19" t="n"/>
    </row>
    <row r="601" ht="13.5" customHeight="1" s="844">
      <c r="A601" s="19" t="n"/>
      <c r="B601" s="19" t="n"/>
      <c r="C601" s="23" t="n"/>
      <c r="D601" s="23" t="n"/>
      <c r="E601" s="362" t="n"/>
      <c r="F601" s="23" t="n"/>
      <c r="G601" s="23" t="n"/>
      <c r="H601" s="23" t="n"/>
      <c r="I601" s="23" t="n"/>
      <c r="J601" s="23" t="n"/>
      <c r="K601" s="23" t="n"/>
      <c r="L601" s="19" t="n"/>
      <c r="M601" s="19" t="n"/>
      <c r="N601" s="19" t="n"/>
      <c r="O601" s="19" t="n"/>
      <c r="P601" s="19" t="n"/>
      <c r="Q601" s="19" t="n"/>
      <c r="R601" s="19" t="n"/>
      <c r="S601" s="19" t="n"/>
      <c r="T601" s="19" t="n"/>
      <c r="U601" s="19" t="n"/>
      <c r="V601" s="19" t="n"/>
      <c r="W601" s="19" t="n"/>
      <c r="X601" s="19" t="n"/>
      <c r="Y601" s="19" t="n"/>
      <c r="Z601" s="19" t="n"/>
    </row>
    <row r="602" ht="13.5" customHeight="1" s="844">
      <c r="A602" s="19" t="n"/>
      <c r="B602" s="19" t="n"/>
      <c r="C602" s="23" t="n"/>
      <c r="D602" s="23" t="n"/>
      <c r="E602" s="362" t="n"/>
      <c r="F602" s="23" t="n"/>
      <c r="G602" s="23" t="n"/>
      <c r="H602" s="23" t="n"/>
      <c r="I602" s="23" t="n"/>
      <c r="J602" s="23" t="n"/>
      <c r="K602" s="23" t="n"/>
      <c r="L602" s="19" t="n"/>
      <c r="M602" s="19" t="n"/>
      <c r="N602" s="19" t="n"/>
      <c r="O602" s="19" t="n"/>
      <c r="P602" s="19" t="n"/>
      <c r="Q602" s="19" t="n"/>
      <c r="R602" s="19" t="n"/>
      <c r="S602" s="19" t="n"/>
      <c r="T602" s="19" t="n"/>
      <c r="U602" s="19" t="n"/>
      <c r="V602" s="19" t="n"/>
      <c r="W602" s="19" t="n"/>
      <c r="X602" s="19" t="n"/>
      <c r="Y602" s="19" t="n"/>
      <c r="Z602" s="19" t="n"/>
    </row>
    <row r="603" ht="13.5" customHeight="1" s="844">
      <c r="A603" s="19" t="n"/>
      <c r="B603" s="19" t="n"/>
      <c r="C603" s="23" t="n"/>
      <c r="D603" s="23" t="n"/>
      <c r="E603" s="362" t="n"/>
      <c r="F603" s="23" t="n"/>
      <c r="G603" s="23" t="n"/>
      <c r="H603" s="23" t="n"/>
      <c r="I603" s="23" t="n"/>
      <c r="J603" s="23" t="n"/>
      <c r="K603" s="23" t="n"/>
      <c r="L603" s="19" t="n"/>
      <c r="M603" s="19" t="n"/>
      <c r="N603" s="19" t="n"/>
      <c r="O603" s="19" t="n"/>
      <c r="P603" s="19" t="n"/>
      <c r="Q603" s="19" t="n"/>
      <c r="R603" s="19" t="n"/>
      <c r="S603" s="19" t="n"/>
      <c r="T603" s="19" t="n"/>
      <c r="U603" s="19" t="n"/>
      <c r="V603" s="19" t="n"/>
      <c r="W603" s="19" t="n"/>
      <c r="X603" s="19" t="n"/>
      <c r="Y603" s="19" t="n"/>
      <c r="Z603" s="19" t="n"/>
    </row>
    <row r="604" ht="13.5" customHeight="1" s="844">
      <c r="A604" s="19" t="n"/>
      <c r="B604" s="19" t="n"/>
      <c r="C604" s="23" t="n"/>
      <c r="D604" s="23" t="n"/>
      <c r="E604" s="362" t="n"/>
      <c r="F604" s="23" t="n"/>
      <c r="G604" s="23" t="n"/>
      <c r="H604" s="23" t="n"/>
      <c r="I604" s="23" t="n"/>
      <c r="J604" s="23" t="n"/>
      <c r="K604" s="23" t="n"/>
      <c r="L604" s="19" t="n"/>
      <c r="M604" s="19" t="n"/>
      <c r="N604" s="19" t="n"/>
      <c r="O604" s="19" t="n"/>
      <c r="P604" s="19" t="n"/>
      <c r="Q604" s="19" t="n"/>
      <c r="R604" s="19" t="n"/>
      <c r="S604" s="19" t="n"/>
      <c r="T604" s="19" t="n"/>
      <c r="U604" s="19" t="n"/>
      <c r="V604" s="19" t="n"/>
      <c r="W604" s="19" t="n"/>
      <c r="X604" s="19" t="n"/>
      <c r="Y604" s="19" t="n"/>
      <c r="Z604" s="19" t="n"/>
    </row>
    <row r="605" ht="13.5" customHeight="1" s="844">
      <c r="A605" s="19" t="n"/>
      <c r="B605" s="19" t="n"/>
      <c r="C605" s="23" t="n"/>
      <c r="D605" s="23" t="n"/>
      <c r="E605" s="362" t="n"/>
      <c r="F605" s="23" t="n"/>
      <c r="G605" s="23" t="n"/>
      <c r="H605" s="23" t="n"/>
      <c r="I605" s="23" t="n"/>
      <c r="J605" s="23" t="n"/>
      <c r="K605" s="23" t="n"/>
      <c r="L605" s="19" t="n"/>
      <c r="M605" s="19" t="n"/>
      <c r="N605" s="19" t="n"/>
      <c r="O605" s="19" t="n"/>
      <c r="P605" s="19" t="n"/>
      <c r="Q605" s="19" t="n"/>
      <c r="R605" s="19" t="n"/>
      <c r="S605" s="19" t="n"/>
      <c r="T605" s="19" t="n"/>
      <c r="U605" s="19" t="n"/>
      <c r="V605" s="19" t="n"/>
      <c r="W605" s="19" t="n"/>
      <c r="X605" s="19" t="n"/>
      <c r="Y605" s="19" t="n"/>
      <c r="Z605" s="19" t="n"/>
    </row>
    <row r="606" ht="13.5" customHeight="1" s="844">
      <c r="A606" s="19" t="n"/>
      <c r="B606" s="19" t="n"/>
      <c r="C606" s="23" t="n"/>
      <c r="D606" s="23" t="n"/>
      <c r="E606" s="362" t="n"/>
      <c r="F606" s="23" t="n"/>
      <c r="G606" s="23" t="n"/>
      <c r="H606" s="23" t="n"/>
      <c r="I606" s="23" t="n"/>
      <c r="J606" s="23" t="n"/>
      <c r="K606" s="23" t="n"/>
      <c r="L606" s="19" t="n"/>
      <c r="M606" s="19" t="n"/>
      <c r="N606" s="19" t="n"/>
      <c r="O606" s="19" t="n"/>
      <c r="P606" s="19" t="n"/>
      <c r="Q606" s="19" t="n"/>
      <c r="R606" s="19" t="n"/>
      <c r="S606" s="19" t="n"/>
      <c r="T606" s="19" t="n"/>
      <c r="U606" s="19" t="n"/>
      <c r="V606" s="19" t="n"/>
      <c r="W606" s="19" t="n"/>
      <c r="X606" s="19" t="n"/>
      <c r="Y606" s="19" t="n"/>
      <c r="Z606" s="19" t="n"/>
    </row>
    <row r="607" ht="13.5" customHeight="1" s="844">
      <c r="A607" s="19" t="n"/>
      <c r="B607" s="19" t="n"/>
      <c r="C607" s="23" t="n"/>
      <c r="D607" s="23" t="n"/>
      <c r="E607" s="362" t="n"/>
      <c r="F607" s="23" t="n"/>
      <c r="G607" s="23" t="n"/>
      <c r="H607" s="23" t="n"/>
      <c r="I607" s="23" t="n"/>
      <c r="J607" s="23" t="n"/>
      <c r="K607" s="23" t="n"/>
      <c r="L607" s="19" t="n"/>
      <c r="M607" s="19" t="n"/>
      <c r="N607" s="19" t="n"/>
      <c r="O607" s="19" t="n"/>
      <c r="P607" s="19" t="n"/>
      <c r="Q607" s="19" t="n"/>
      <c r="R607" s="19" t="n"/>
      <c r="S607" s="19" t="n"/>
      <c r="T607" s="19" t="n"/>
      <c r="U607" s="19" t="n"/>
      <c r="V607" s="19" t="n"/>
      <c r="W607" s="19" t="n"/>
      <c r="X607" s="19" t="n"/>
      <c r="Y607" s="19" t="n"/>
      <c r="Z607" s="19" t="n"/>
    </row>
    <row r="608" ht="13.5" customHeight="1" s="844">
      <c r="A608" s="19" t="n"/>
      <c r="B608" s="19" t="n"/>
      <c r="C608" s="23" t="n"/>
      <c r="D608" s="23" t="n"/>
      <c r="E608" s="362" t="n"/>
      <c r="F608" s="23" t="n"/>
      <c r="G608" s="23" t="n"/>
      <c r="H608" s="23" t="n"/>
      <c r="I608" s="23" t="n"/>
      <c r="J608" s="23" t="n"/>
      <c r="K608" s="23" t="n"/>
      <c r="L608" s="19" t="n"/>
      <c r="M608" s="19" t="n"/>
      <c r="N608" s="19" t="n"/>
      <c r="O608" s="19" t="n"/>
      <c r="P608" s="19" t="n"/>
      <c r="Q608" s="19" t="n"/>
      <c r="R608" s="19" t="n"/>
      <c r="S608" s="19" t="n"/>
      <c r="T608" s="19" t="n"/>
      <c r="U608" s="19" t="n"/>
      <c r="V608" s="19" t="n"/>
      <c r="W608" s="19" t="n"/>
      <c r="X608" s="19" t="n"/>
      <c r="Y608" s="19" t="n"/>
      <c r="Z608" s="19" t="n"/>
    </row>
    <row r="609" ht="13.5" customHeight="1" s="844">
      <c r="A609" s="19" t="n"/>
      <c r="B609" s="19" t="n"/>
      <c r="C609" s="23" t="n"/>
      <c r="D609" s="23" t="n"/>
      <c r="E609" s="362" t="n"/>
      <c r="F609" s="23" t="n"/>
      <c r="G609" s="23" t="n"/>
      <c r="H609" s="23" t="n"/>
      <c r="I609" s="23" t="n"/>
      <c r="J609" s="23" t="n"/>
      <c r="K609" s="23" t="n"/>
      <c r="L609" s="19" t="n"/>
      <c r="M609" s="19" t="n"/>
      <c r="N609" s="19" t="n"/>
      <c r="O609" s="19" t="n"/>
      <c r="P609" s="19" t="n"/>
      <c r="Q609" s="19" t="n"/>
      <c r="R609" s="19" t="n"/>
      <c r="S609" s="19" t="n"/>
      <c r="T609" s="19" t="n"/>
      <c r="U609" s="19" t="n"/>
      <c r="V609" s="19" t="n"/>
      <c r="W609" s="19" t="n"/>
      <c r="X609" s="19" t="n"/>
      <c r="Y609" s="19" t="n"/>
      <c r="Z609" s="19" t="n"/>
    </row>
    <row r="610" ht="13.5" customHeight="1" s="844">
      <c r="A610" s="19" t="n"/>
      <c r="B610" s="19" t="n"/>
      <c r="C610" s="23" t="n"/>
      <c r="D610" s="23" t="n"/>
      <c r="E610" s="362" t="n"/>
      <c r="F610" s="23" t="n"/>
      <c r="G610" s="23" t="n"/>
      <c r="H610" s="23" t="n"/>
      <c r="I610" s="23" t="n"/>
      <c r="J610" s="23" t="n"/>
      <c r="K610" s="23" t="n"/>
      <c r="L610" s="19" t="n"/>
      <c r="M610" s="19" t="n"/>
      <c r="N610" s="19" t="n"/>
      <c r="O610" s="19" t="n"/>
      <c r="P610" s="19" t="n"/>
      <c r="Q610" s="19" t="n"/>
      <c r="R610" s="19" t="n"/>
      <c r="S610" s="19" t="n"/>
      <c r="T610" s="19" t="n"/>
      <c r="U610" s="19" t="n"/>
      <c r="V610" s="19" t="n"/>
      <c r="W610" s="19" t="n"/>
      <c r="X610" s="19" t="n"/>
      <c r="Y610" s="19" t="n"/>
      <c r="Z610" s="19" t="n"/>
    </row>
    <row r="611" ht="13.5" customHeight="1" s="844">
      <c r="A611" s="19" t="n"/>
      <c r="B611" s="19" t="n"/>
      <c r="C611" s="23" t="n"/>
      <c r="D611" s="23" t="n"/>
      <c r="E611" s="362" t="n"/>
      <c r="F611" s="23" t="n"/>
      <c r="G611" s="23" t="n"/>
      <c r="H611" s="23" t="n"/>
      <c r="I611" s="23" t="n"/>
      <c r="J611" s="23" t="n"/>
      <c r="K611" s="23" t="n"/>
      <c r="L611" s="19" t="n"/>
      <c r="M611" s="19" t="n"/>
      <c r="N611" s="19" t="n"/>
      <c r="O611" s="19" t="n"/>
      <c r="P611" s="19" t="n"/>
      <c r="Q611" s="19" t="n"/>
      <c r="R611" s="19" t="n"/>
      <c r="S611" s="19" t="n"/>
      <c r="T611" s="19" t="n"/>
      <c r="U611" s="19" t="n"/>
      <c r="V611" s="19" t="n"/>
      <c r="W611" s="19" t="n"/>
      <c r="X611" s="19" t="n"/>
      <c r="Y611" s="19" t="n"/>
      <c r="Z611" s="19" t="n"/>
    </row>
    <row r="612" ht="13.5" customHeight="1" s="844">
      <c r="A612" s="19" t="n"/>
      <c r="B612" s="19" t="n"/>
      <c r="C612" s="23" t="n"/>
      <c r="D612" s="23" t="n"/>
      <c r="E612" s="362" t="n"/>
      <c r="F612" s="23" t="n"/>
      <c r="G612" s="23" t="n"/>
      <c r="H612" s="23" t="n"/>
      <c r="I612" s="23" t="n"/>
      <c r="J612" s="23" t="n"/>
      <c r="K612" s="23" t="n"/>
      <c r="L612" s="19" t="n"/>
      <c r="M612" s="19" t="n"/>
      <c r="N612" s="19" t="n"/>
      <c r="O612" s="19" t="n"/>
      <c r="P612" s="19" t="n"/>
      <c r="Q612" s="19" t="n"/>
      <c r="R612" s="19" t="n"/>
      <c r="S612" s="19" t="n"/>
      <c r="T612" s="19" t="n"/>
      <c r="U612" s="19" t="n"/>
      <c r="V612" s="19" t="n"/>
      <c r="W612" s="19" t="n"/>
      <c r="X612" s="19" t="n"/>
      <c r="Y612" s="19" t="n"/>
      <c r="Z612" s="19" t="n"/>
    </row>
    <row r="613" ht="13.5" customHeight="1" s="844">
      <c r="A613" s="19" t="n"/>
      <c r="B613" s="19" t="n"/>
      <c r="C613" s="23" t="n"/>
      <c r="D613" s="23" t="n"/>
      <c r="E613" s="362" t="n"/>
      <c r="F613" s="23" t="n"/>
      <c r="G613" s="23" t="n"/>
      <c r="H613" s="23" t="n"/>
      <c r="I613" s="23" t="n"/>
      <c r="J613" s="23" t="n"/>
      <c r="K613" s="23" t="n"/>
      <c r="L613" s="19" t="n"/>
      <c r="M613" s="19" t="n"/>
      <c r="N613" s="19" t="n"/>
      <c r="O613" s="19" t="n"/>
      <c r="P613" s="19" t="n"/>
      <c r="Q613" s="19" t="n"/>
      <c r="R613" s="19" t="n"/>
      <c r="S613" s="19" t="n"/>
      <c r="T613" s="19" t="n"/>
      <c r="U613" s="19" t="n"/>
      <c r="V613" s="19" t="n"/>
      <c r="W613" s="19" t="n"/>
      <c r="X613" s="19" t="n"/>
      <c r="Y613" s="19" t="n"/>
      <c r="Z613" s="19" t="n"/>
    </row>
    <row r="614" ht="13.5" customHeight="1" s="844">
      <c r="A614" s="19" t="n"/>
      <c r="B614" s="19" t="n"/>
      <c r="C614" s="23" t="n"/>
      <c r="D614" s="23" t="n"/>
      <c r="E614" s="362" t="n"/>
      <c r="F614" s="23" t="n"/>
      <c r="G614" s="23" t="n"/>
      <c r="H614" s="23" t="n"/>
      <c r="I614" s="23" t="n"/>
      <c r="J614" s="23" t="n"/>
      <c r="K614" s="23" t="n"/>
      <c r="L614" s="19" t="n"/>
      <c r="M614" s="19" t="n"/>
      <c r="N614" s="19" t="n"/>
      <c r="O614" s="19" t="n"/>
      <c r="P614" s="19" t="n"/>
      <c r="Q614" s="19" t="n"/>
      <c r="R614" s="19" t="n"/>
      <c r="S614" s="19" t="n"/>
      <c r="T614" s="19" t="n"/>
      <c r="U614" s="19" t="n"/>
      <c r="V614" s="19" t="n"/>
      <c r="W614" s="19" t="n"/>
      <c r="X614" s="19" t="n"/>
      <c r="Y614" s="19" t="n"/>
      <c r="Z614" s="19" t="n"/>
    </row>
    <row r="615" ht="13.5" customHeight="1" s="844">
      <c r="A615" s="19" t="n"/>
      <c r="B615" s="19" t="n"/>
      <c r="C615" s="23" t="n"/>
      <c r="D615" s="23" t="n"/>
      <c r="E615" s="362" t="n"/>
      <c r="F615" s="23" t="n"/>
      <c r="G615" s="23" t="n"/>
      <c r="H615" s="23" t="n"/>
      <c r="I615" s="23" t="n"/>
      <c r="J615" s="23" t="n"/>
      <c r="K615" s="23" t="n"/>
      <c r="L615" s="19" t="n"/>
      <c r="M615" s="19" t="n"/>
      <c r="N615" s="19" t="n"/>
      <c r="O615" s="19" t="n"/>
      <c r="P615" s="19" t="n"/>
      <c r="Q615" s="19" t="n"/>
      <c r="R615" s="19" t="n"/>
      <c r="S615" s="19" t="n"/>
      <c r="T615" s="19" t="n"/>
      <c r="U615" s="19" t="n"/>
      <c r="V615" s="19" t="n"/>
      <c r="W615" s="19" t="n"/>
      <c r="X615" s="19" t="n"/>
      <c r="Y615" s="19" t="n"/>
      <c r="Z615" s="19" t="n"/>
    </row>
    <row r="616" ht="13.5" customHeight="1" s="844">
      <c r="A616" s="19" t="n"/>
      <c r="B616" s="19" t="n"/>
      <c r="C616" s="23" t="n"/>
      <c r="D616" s="23" t="n"/>
      <c r="E616" s="362" t="n"/>
      <c r="F616" s="23" t="n"/>
      <c r="G616" s="23" t="n"/>
      <c r="H616" s="23" t="n"/>
      <c r="I616" s="23" t="n"/>
      <c r="J616" s="23" t="n"/>
      <c r="K616" s="23" t="n"/>
      <c r="L616" s="19" t="n"/>
      <c r="M616" s="19" t="n"/>
      <c r="N616" s="19" t="n"/>
      <c r="O616" s="19" t="n"/>
      <c r="P616" s="19" t="n"/>
      <c r="Q616" s="19" t="n"/>
      <c r="R616" s="19" t="n"/>
      <c r="S616" s="19" t="n"/>
      <c r="T616" s="19" t="n"/>
      <c r="U616" s="19" t="n"/>
      <c r="V616" s="19" t="n"/>
      <c r="W616" s="19" t="n"/>
      <c r="X616" s="19" t="n"/>
      <c r="Y616" s="19" t="n"/>
      <c r="Z616" s="19" t="n"/>
    </row>
    <row r="617" ht="13.5" customHeight="1" s="844">
      <c r="A617" s="19" t="n"/>
      <c r="B617" s="19" t="n"/>
      <c r="C617" s="23" t="n"/>
      <c r="D617" s="23" t="n"/>
      <c r="E617" s="362" t="n"/>
      <c r="F617" s="23" t="n"/>
      <c r="G617" s="23" t="n"/>
      <c r="H617" s="23" t="n"/>
      <c r="I617" s="23" t="n"/>
      <c r="J617" s="23" t="n"/>
      <c r="K617" s="23" t="n"/>
      <c r="L617" s="19" t="n"/>
      <c r="M617" s="19" t="n"/>
      <c r="N617" s="19" t="n"/>
      <c r="O617" s="19" t="n"/>
      <c r="P617" s="19" t="n"/>
      <c r="Q617" s="19" t="n"/>
      <c r="R617" s="19" t="n"/>
      <c r="S617" s="19" t="n"/>
      <c r="T617" s="19" t="n"/>
      <c r="U617" s="19" t="n"/>
      <c r="V617" s="19" t="n"/>
      <c r="W617" s="19" t="n"/>
      <c r="X617" s="19" t="n"/>
      <c r="Y617" s="19" t="n"/>
      <c r="Z617" s="19" t="n"/>
    </row>
    <row r="618" ht="13.5" customHeight="1" s="844">
      <c r="A618" s="19" t="n"/>
      <c r="B618" s="19" t="n"/>
      <c r="C618" s="23" t="n"/>
      <c r="D618" s="23" t="n"/>
      <c r="E618" s="362" t="n"/>
      <c r="F618" s="23" t="n"/>
      <c r="G618" s="23" t="n"/>
      <c r="H618" s="23" t="n"/>
      <c r="I618" s="23" t="n"/>
      <c r="J618" s="23" t="n"/>
      <c r="K618" s="23" t="n"/>
      <c r="L618" s="19" t="n"/>
      <c r="M618" s="19" t="n"/>
      <c r="N618" s="19" t="n"/>
      <c r="O618" s="19" t="n"/>
      <c r="P618" s="19" t="n"/>
      <c r="Q618" s="19" t="n"/>
      <c r="R618" s="19" t="n"/>
      <c r="S618" s="19" t="n"/>
      <c r="T618" s="19" t="n"/>
      <c r="U618" s="19" t="n"/>
      <c r="V618" s="19" t="n"/>
      <c r="W618" s="19" t="n"/>
      <c r="X618" s="19" t="n"/>
      <c r="Y618" s="19" t="n"/>
      <c r="Z618" s="19" t="n"/>
    </row>
    <row r="619" ht="13.5" customHeight="1" s="844">
      <c r="A619" s="19" t="n"/>
      <c r="B619" s="19" t="n"/>
      <c r="C619" s="23" t="n"/>
      <c r="D619" s="23" t="n"/>
      <c r="E619" s="362" t="n"/>
      <c r="F619" s="23" t="n"/>
      <c r="G619" s="23" t="n"/>
      <c r="H619" s="23" t="n"/>
      <c r="I619" s="23" t="n"/>
      <c r="J619" s="23" t="n"/>
      <c r="K619" s="23" t="n"/>
      <c r="L619" s="19" t="n"/>
      <c r="M619" s="19" t="n"/>
      <c r="N619" s="19" t="n"/>
      <c r="O619" s="19" t="n"/>
      <c r="P619" s="19" t="n"/>
      <c r="Q619" s="19" t="n"/>
      <c r="R619" s="19" t="n"/>
      <c r="S619" s="19" t="n"/>
      <c r="T619" s="19" t="n"/>
      <c r="U619" s="19" t="n"/>
      <c r="V619" s="19" t="n"/>
      <c r="W619" s="19" t="n"/>
      <c r="X619" s="19" t="n"/>
      <c r="Y619" s="19" t="n"/>
      <c r="Z619" s="19" t="n"/>
    </row>
    <row r="620" ht="13.5" customHeight="1" s="844">
      <c r="A620" s="19" t="n"/>
      <c r="B620" s="19" t="n"/>
      <c r="C620" s="23" t="n"/>
      <c r="D620" s="23" t="n"/>
      <c r="E620" s="362" t="n"/>
      <c r="F620" s="23" t="n"/>
      <c r="G620" s="23" t="n"/>
      <c r="H620" s="23" t="n"/>
      <c r="I620" s="23" t="n"/>
      <c r="J620" s="23" t="n"/>
      <c r="K620" s="23" t="n"/>
      <c r="L620" s="19" t="n"/>
      <c r="M620" s="19" t="n"/>
      <c r="N620" s="19" t="n"/>
      <c r="O620" s="19" t="n"/>
      <c r="P620" s="19" t="n"/>
      <c r="Q620" s="19" t="n"/>
      <c r="R620" s="19" t="n"/>
      <c r="S620" s="19" t="n"/>
      <c r="T620" s="19" t="n"/>
      <c r="U620" s="19" t="n"/>
      <c r="V620" s="19" t="n"/>
      <c r="W620" s="19" t="n"/>
      <c r="X620" s="19" t="n"/>
      <c r="Y620" s="19" t="n"/>
      <c r="Z620" s="19" t="n"/>
    </row>
    <row r="621" ht="13.5" customHeight="1" s="844">
      <c r="A621" s="19" t="n"/>
      <c r="B621" s="19" t="n"/>
      <c r="C621" s="23" t="n"/>
      <c r="D621" s="23" t="n"/>
      <c r="E621" s="362" t="n"/>
      <c r="F621" s="23" t="n"/>
      <c r="G621" s="23" t="n"/>
      <c r="H621" s="23" t="n"/>
      <c r="I621" s="23" t="n"/>
      <c r="J621" s="23" t="n"/>
      <c r="K621" s="23" t="n"/>
      <c r="L621" s="19" t="n"/>
      <c r="M621" s="19" t="n"/>
      <c r="N621" s="19" t="n"/>
      <c r="O621" s="19" t="n"/>
      <c r="P621" s="19" t="n"/>
      <c r="Q621" s="19" t="n"/>
      <c r="R621" s="19" t="n"/>
      <c r="S621" s="19" t="n"/>
      <c r="T621" s="19" t="n"/>
      <c r="U621" s="19" t="n"/>
      <c r="V621" s="19" t="n"/>
      <c r="W621" s="19" t="n"/>
      <c r="X621" s="19" t="n"/>
      <c r="Y621" s="19" t="n"/>
      <c r="Z621" s="19" t="n"/>
    </row>
    <row r="622" ht="13.5" customHeight="1" s="844">
      <c r="A622" s="19" t="n"/>
      <c r="B622" s="19" t="n"/>
      <c r="C622" s="23" t="n"/>
      <c r="D622" s="23" t="n"/>
      <c r="E622" s="362" t="n"/>
      <c r="F622" s="23" t="n"/>
      <c r="G622" s="23" t="n"/>
      <c r="H622" s="23" t="n"/>
      <c r="I622" s="23" t="n"/>
      <c r="J622" s="23" t="n"/>
      <c r="K622" s="23" t="n"/>
      <c r="L622" s="19" t="n"/>
      <c r="M622" s="19" t="n"/>
      <c r="N622" s="19" t="n"/>
      <c r="O622" s="19" t="n"/>
      <c r="P622" s="19" t="n"/>
      <c r="Q622" s="19" t="n"/>
      <c r="R622" s="19" t="n"/>
      <c r="S622" s="19" t="n"/>
      <c r="T622" s="19" t="n"/>
      <c r="U622" s="19" t="n"/>
      <c r="V622" s="19" t="n"/>
      <c r="W622" s="19" t="n"/>
      <c r="X622" s="19" t="n"/>
      <c r="Y622" s="19" t="n"/>
      <c r="Z622" s="19" t="n"/>
    </row>
    <row r="623" ht="13.5" customHeight="1" s="844">
      <c r="A623" s="19" t="n"/>
      <c r="B623" s="19" t="n"/>
      <c r="C623" s="23" t="n"/>
      <c r="D623" s="23" t="n"/>
      <c r="E623" s="362" t="n"/>
      <c r="F623" s="23" t="n"/>
      <c r="G623" s="23" t="n"/>
      <c r="H623" s="23" t="n"/>
      <c r="I623" s="23" t="n"/>
      <c r="J623" s="23" t="n"/>
      <c r="K623" s="23" t="n"/>
      <c r="L623" s="19" t="n"/>
      <c r="M623" s="19" t="n"/>
      <c r="N623" s="19" t="n"/>
      <c r="O623" s="19" t="n"/>
      <c r="P623" s="19" t="n"/>
      <c r="Q623" s="19" t="n"/>
      <c r="R623" s="19" t="n"/>
      <c r="S623" s="19" t="n"/>
      <c r="T623" s="19" t="n"/>
      <c r="U623" s="19" t="n"/>
      <c r="V623" s="19" t="n"/>
      <c r="W623" s="19" t="n"/>
      <c r="X623" s="19" t="n"/>
      <c r="Y623" s="19" t="n"/>
      <c r="Z623" s="19" t="n"/>
    </row>
    <row r="624" ht="13.5" customHeight="1" s="844">
      <c r="A624" s="19" t="n"/>
      <c r="B624" s="19" t="n"/>
      <c r="C624" s="23" t="n"/>
      <c r="D624" s="23" t="n"/>
      <c r="E624" s="362" t="n"/>
      <c r="F624" s="23" t="n"/>
      <c r="G624" s="23" t="n"/>
      <c r="H624" s="23" t="n"/>
      <c r="I624" s="23" t="n"/>
      <c r="J624" s="23" t="n"/>
      <c r="K624" s="23" t="n"/>
      <c r="L624" s="19" t="n"/>
      <c r="M624" s="19" t="n"/>
      <c r="N624" s="19" t="n"/>
      <c r="O624" s="19" t="n"/>
      <c r="P624" s="19" t="n"/>
      <c r="Q624" s="19" t="n"/>
      <c r="R624" s="19" t="n"/>
      <c r="S624" s="19" t="n"/>
      <c r="T624" s="19" t="n"/>
      <c r="U624" s="19" t="n"/>
      <c r="V624" s="19" t="n"/>
      <c r="W624" s="19" t="n"/>
      <c r="X624" s="19" t="n"/>
      <c r="Y624" s="19" t="n"/>
      <c r="Z624" s="19" t="n"/>
    </row>
    <row r="625" ht="13.5" customHeight="1" s="844">
      <c r="A625" s="19" t="n"/>
      <c r="B625" s="19" t="n"/>
      <c r="C625" s="23" t="n"/>
      <c r="D625" s="23" t="n"/>
      <c r="E625" s="362" t="n"/>
      <c r="F625" s="23" t="n"/>
      <c r="G625" s="23" t="n"/>
      <c r="H625" s="23" t="n"/>
      <c r="I625" s="23" t="n"/>
      <c r="J625" s="23" t="n"/>
      <c r="K625" s="23" t="n"/>
      <c r="L625" s="19" t="n"/>
      <c r="M625" s="19" t="n"/>
      <c r="N625" s="19" t="n"/>
      <c r="O625" s="19" t="n"/>
      <c r="P625" s="19" t="n"/>
      <c r="Q625" s="19" t="n"/>
      <c r="R625" s="19" t="n"/>
      <c r="S625" s="19" t="n"/>
      <c r="T625" s="19" t="n"/>
      <c r="U625" s="19" t="n"/>
      <c r="V625" s="19" t="n"/>
      <c r="W625" s="19" t="n"/>
      <c r="X625" s="19" t="n"/>
      <c r="Y625" s="19" t="n"/>
      <c r="Z625" s="19" t="n"/>
    </row>
    <row r="626" ht="13.5" customHeight="1" s="844">
      <c r="A626" s="19" t="n"/>
      <c r="B626" s="19" t="n"/>
      <c r="C626" s="23" t="n"/>
      <c r="D626" s="23" t="n"/>
      <c r="E626" s="362" t="n"/>
      <c r="F626" s="23" t="n"/>
      <c r="G626" s="23" t="n"/>
      <c r="H626" s="23" t="n"/>
      <c r="I626" s="23" t="n"/>
      <c r="J626" s="23" t="n"/>
      <c r="K626" s="23" t="n"/>
      <c r="L626" s="19" t="n"/>
      <c r="M626" s="19" t="n"/>
      <c r="N626" s="19" t="n"/>
      <c r="O626" s="19" t="n"/>
      <c r="P626" s="19" t="n"/>
      <c r="Q626" s="19" t="n"/>
      <c r="R626" s="19" t="n"/>
      <c r="S626" s="19" t="n"/>
      <c r="T626" s="19" t="n"/>
      <c r="U626" s="19" t="n"/>
      <c r="V626" s="19" t="n"/>
      <c r="W626" s="19" t="n"/>
      <c r="X626" s="19" t="n"/>
      <c r="Y626" s="19" t="n"/>
      <c r="Z626" s="19" t="n"/>
    </row>
    <row r="627" ht="13.5" customHeight="1" s="844">
      <c r="A627" s="19" t="n"/>
      <c r="B627" s="19" t="n"/>
      <c r="C627" s="23" t="n"/>
      <c r="D627" s="23" t="n"/>
      <c r="E627" s="362" t="n"/>
      <c r="F627" s="23" t="n"/>
      <c r="G627" s="23" t="n"/>
      <c r="H627" s="23" t="n"/>
      <c r="I627" s="23" t="n"/>
      <c r="J627" s="23" t="n"/>
      <c r="K627" s="23" t="n"/>
      <c r="L627" s="19" t="n"/>
      <c r="M627" s="19" t="n"/>
      <c r="N627" s="19" t="n"/>
      <c r="O627" s="19" t="n"/>
      <c r="P627" s="19" t="n"/>
      <c r="Q627" s="19" t="n"/>
      <c r="R627" s="19" t="n"/>
      <c r="S627" s="19" t="n"/>
      <c r="T627" s="19" t="n"/>
      <c r="U627" s="19" t="n"/>
      <c r="V627" s="19" t="n"/>
      <c r="W627" s="19" t="n"/>
      <c r="X627" s="19" t="n"/>
      <c r="Y627" s="19" t="n"/>
      <c r="Z627" s="19" t="n"/>
    </row>
    <row r="628" ht="13.5" customHeight="1" s="844">
      <c r="A628" s="19" t="n"/>
      <c r="B628" s="19" t="n"/>
      <c r="C628" s="23" t="n"/>
      <c r="D628" s="23" t="n"/>
      <c r="E628" s="362" t="n"/>
      <c r="F628" s="23" t="n"/>
      <c r="G628" s="23" t="n"/>
      <c r="H628" s="23" t="n"/>
      <c r="I628" s="23" t="n"/>
      <c r="J628" s="23" t="n"/>
      <c r="K628" s="23" t="n"/>
      <c r="L628" s="19" t="n"/>
      <c r="M628" s="19" t="n"/>
      <c r="N628" s="19" t="n"/>
      <c r="O628" s="19" t="n"/>
      <c r="P628" s="19" t="n"/>
      <c r="Q628" s="19" t="n"/>
      <c r="R628" s="19" t="n"/>
      <c r="S628" s="19" t="n"/>
      <c r="T628" s="19" t="n"/>
      <c r="U628" s="19" t="n"/>
      <c r="V628" s="19" t="n"/>
      <c r="W628" s="19" t="n"/>
      <c r="X628" s="19" t="n"/>
      <c r="Y628" s="19" t="n"/>
      <c r="Z628" s="19" t="n"/>
    </row>
    <row r="629" ht="13.5" customHeight="1" s="844">
      <c r="A629" s="19" t="n"/>
      <c r="B629" s="19" t="n"/>
      <c r="C629" s="23" t="n"/>
      <c r="D629" s="23" t="n"/>
      <c r="E629" s="362" t="n"/>
      <c r="F629" s="23" t="n"/>
      <c r="G629" s="23" t="n"/>
      <c r="H629" s="23" t="n"/>
      <c r="I629" s="23" t="n"/>
      <c r="J629" s="23" t="n"/>
      <c r="K629" s="23" t="n"/>
      <c r="L629" s="19" t="n"/>
      <c r="M629" s="19" t="n"/>
      <c r="N629" s="19" t="n"/>
      <c r="O629" s="19" t="n"/>
      <c r="P629" s="19" t="n"/>
      <c r="Q629" s="19" t="n"/>
      <c r="R629" s="19" t="n"/>
      <c r="S629" s="19" t="n"/>
      <c r="T629" s="19" t="n"/>
      <c r="U629" s="19" t="n"/>
      <c r="V629" s="19" t="n"/>
      <c r="W629" s="19" t="n"/>
      <c r="X629" s="19" t="n"/>
      <c r="Y629" s="19" t="n"/>
      <c r="Z629" s="19" t="n"/>
    </row>
    <row r="630" ht="13.5" customHeight="1" s="844">
      <c r="A630" s="19" t="n"/>
      <c r="B630" s="19" t="n"/>
      <c r="C630" s="23" t="n"/>
      <c r="D630" s="23" t="n"/>
      <c r="E630" s="362" t="n"/>
      <c r="F630" s="23" t="n"/>
      <c r="G630" s="23" t="n"/>
      <c r="H630" s="23" t="n"/>
      <c r="I630" s="23" t="n"/>
      <c r="J630" s="23" t="n"/>
      <c r="K630" s="23" t="n"/>
      <c r="L630" s="19" t="n"/>
      <c r="M630" s="19" t="n"/>
      <c r="N630" s="19" t="n"/>
      <c r="O630" s="19" t="n"/>
      <c r="P630" s="19" t="n"/>
      <c r="Q630" s="19" t="n"/>
      <c r="R630" s="19" t="n"/>
      <c r="S630" s="19" t="n"/>
      <c r="T630" s="19" t="n"/>
      <c r="U630" s="19" t="n"/>
      <c r="V630" s="19" t="n"/>
      <c r="W630" s="19" t="n"/>
      <c r="X630" s="19" t="n"/>
      <c r="Y630" s="19" t="n"/>
      <c r="Z630" s="19" t="n"/>
    </row>
    <row r="631" ht="13.5" customHeight="1" s="844">
      <c r="A631" s="19" t="n"/>
      <c r="B631" s="19" t="n"/>
      <c r="C631" s="23" t="n"/>
      <c r="D631" s="23" t="n"/>
      <c r="E631" s="362" t="n"/>
      <c r="F631" s="23" t="n"/>
      <c r="G631" s="23" t="n"/>
      <c r="H631" s="23" t="n"/>
      <c r="I631" s="23" t="n"/>
      <c r="J631" s="23" t="n"/>
      <c r="K631" s="23" t="n"/>
      <c r="L631" s="19" t="n"/>
      <c r="M631" s="19" t="n"/>
      <c r="N631" s="19" t="n"/>
      <c r="O631" s="19" t="n"/>
      <c r="P631" s="19" t="n"/>
      <c r="Q631" s="19" t="n"/>
      <c r="R631" s="19" t="n"/>
      <c r="S631" s="19" t="n"/>
      <c r="T631" s="19" t="n"/>
      <c r="U631" s="19" t="n"/>
      <c r="V631" s="19" t="n"/>
      <c r="W631" s="19" t="n"/>
      <c r="X631" s="19" t="n"/>
      <c r="Y631" s="19" t="n"/>
      <c r="Z631" s="19" t="n"/>
    </row>
    <row r="632" ht="13.5" customHeight="1" s="844">
      <c r="A632" s="19" t="n"/>
      <c r="B632" s="19" t="n"/>
      <c r="C632" s="23" t="n"/>
      <c r="D632" s="23" t="n"/>
      <c r="E632" s="362" t="n"/>
      <c r="F632" s="23" t="n"/>
      <c r="G632" s="23" t="n"/>
      <c r="H632" s="23" t="n"/>
      <c r="I632" s="23" t="n"/>
      <c r="J632" s="23" t="n"/>
      <c r="K632" s="23" t="n"/>
      <c r="L632" s="19" t="n"/>
      <c r="M632" s="19" t="n"/>
      <c r="N632" s="19" t="n"/>
      <c r="O632" s="19" t="n"/>
      <c r="P632" s="19" t="n"/>
      <c r="Q632" s="19" t="n"/>
      <c r="R632" s="19" t="n"/>
      <c r="S632" s="19" t="n"/>
      <c r="T632" s="19" t="n"/>
      <c r="U632" s="19" t="n"/>
      <c r="V632" s="19" t="n"/>
      <c r="W632" s="19" t="n"/>
      <c r="X632" s="19" t="n"/>
      <c r="Y632" s="19" t="n"/>
      <c r="Z632" s="19" t="n"/>
    </row>
    <row r="633" ht="13.5" customHeight="1" s="844">
      <c r="A633" s="19" t="n"/>
      <c r="B633" s="19" t="n"/>
      <c r="C633" s="23" t="n"/>
      <c r="D633" s="23" t="n"/>
      <c r="E633" s="362" t="n"/>
      <c r="F633" s="23" t="n"/>
      <c r="G633" s="23" t="n"/>
      <c r="H633" s="23" t="n"/>
      <c r="I633" s="23" t="n"/>
      <c r="J633" s="23" t="n"/>
      <c r="K633" s="23" t="n"/>
      <c r="L633" s="19" t="n"/>
      <c r="M633" s="19" t="n"/>
      <c r="N633" s="19" t="n"/>
      <c r="O633" s="19" t="n"/>
      <c r="P633" s="19" t="n"/>
      <c r="Q633" s="19" t="n"/>
      <c r="R633" s="19" t="n"/>
      <c r="S633" s="19" t="n"/>
      <c r="T633" s="19" t="n"/>
      <c r="U633" s="19" t="n"/>
      <c r="V633" s="19" t="n"/>
      <c r="W633" s="19" t="n"/>
      <c r="X633" s="19" t="n"/>
      <c r="Y633" s="19" t="n"/>
      <c r="Z633" s="19" t="n"/>
    </row>
    <row r="634" ht="13.5" customHeight="1" s="844">
      <c r="A634" s="19" t="n"/>
      <c r="B634" s="19" t="n"/>
      <c r="C634" s="23" t="n"/>
      <c r="D634" s="23" t="n"/>
      <c r="E634" s="362" t="n"/>
      <c r="F634" s="23" t="n"/>
      <c r="G634" s="23" t="n"/>
      <c r="H634" s="23" t="n"/>
      <c r="I634" s="23" t="n"/>
      <c r="J634" s="23" t="n"/>
      <c r="K634" s="23" t="n"/>
      <c r="L634" s="19" t="n"/>
      <c r="M634" s="19" t="n"/>
      <c r="N634" s="19" t="n"/>
      <c r="O634" s="19" t="n"/>
      <c r="P634" s="19" t="n"/>
      <c r="Q634" s="19" t="n"/>
      <c r="R634" s="19" t="n"/>
      <c r="S634" s="19" t="n"/>
      <c r="T634" s="19" t="n"/>
      <c r="U634" s="19" t="n"/>
      <c r="V634" s="19" t="n"/>
      <c r="W634" s="19" t="n"/>
      <c r="X634" s="19" t="n"/>
      <c r="Y634" s="19" t="n"/>
      <c r="Z634" s="19" t="n"/>
    </row>
    <row r="635" ht="13.5" customHeight="1" s="844">
      <c r="A635" s="19" t="n"/>
      <c r="B635" s="19" t="n"/>
      <c r="C635" s="23" t="n"/>
      <c r="D635" s="23" t="n"/>
      <c r="E635" s="362" t="n"/>
      <c r="F635" s="23" t="n"/>
      <c r="G635" s="23" t="n"/>
      <c r="H635" s="23" t="n"/>
      <c r="I635" s="23" t="n"/>
      <c r="J635" s="23" t="n"/>
      <c r="K635" s="23" t="n"/>
      <c r="L635" s="19" t="n"/>
      <c r="M635" s="19" t="n"/>
      <c r="N635" s="19" t="n"/>
      <c r="O635" s="19" t="n"/>
      <c r="P635" s="19" t="n"/>
      <c r="Q635" s="19" t="n"/>
      <c r="R635" s="19" t="n"/>
      <c r="S635" s="19" t="n"/>
      <c r="T635" s="19" t="n"/>
      <c r="U635" s="19" t="n"/>
      <c r="V635" s="19" t="n"/>
      <c r="W635" s="19" t="n"/>
      <c r="X635" s="19" t="n"/>
      <c r="Y635" s="19" t="n"/>
      <c r="Z635" s="19" t="n"/>
    </row>
    <row r="636" ht="13.5" customHeight="1" s="844">
      <c r="A636" s="19" t="n"/>
      <c r="B636" s="19" t="n"/>
      <c r="C636" s="23" t="n"/>
      <c r="D636" s="23" t="n"/>
      <c r="E636" s="362" t="n"/>
      <c r="F636" s="23" t="n"/>
      <c r="G636" s="23" t="n"/>
      <c r="H636" s="23" t="n"/>
      <c r="I636" s="23" t="n"/>
      <c r="J636" s="23" t="n"/>
      <c r="K636" s="23" t="n"/>
      <c r="L636" s="19" t="n"/>
      <c r="M636" s="19" t="n"/>
      <c r="N636" s="19" t="n"/>
      <c r="O636" s="19" t="n"/>
      <c r="P636" s="19" t="n"/>
      <c r="Q636" s="19" t="n"/>
      <c r="R636" s="19" t="n"/>
      <c r="S636" s="19" t="n"/>
      <c r="T636" s="19" t="n"/>
      <c r="U636" s="19" t="n"/>
      <c r="V636" s="19" t="n"/>
      <c r="W636" s="19" t="n"/>
      <c r="X636" s="19" t="n"/>
      <c r="Y636" s="19" t="n"/>
      <c r="Z636" s="19" t="n"/>
    </row>
    <row r="637" ht="13.5" customHeight="1" s="844">
      <c r="A637" s="19" t="n"/>
      <c r="B637" s="19" t="n"/>
      <c r="C637" s="23" t="n"/>
      <c r="D637" s="23" t="n"/>
      <c r="E637" s="362" t="n"/>
      <c r="F637" s="23" t="n"/>
      <c r="G637" s="23" t="n"/>
      <c r="H637" s="23" t="n"/>
      <c r="I637" s="23" t="n"/>
      <c r="J637" s="23" t="n"/>
      <c r="K637" s="23" t="n"/>
      <c r="L637" s="19" t="n"/>
      <c r="M637" s="19" t="n"/>
      <c r="N637" s="19" t="n"/>
      <c r="O637" s="19" t="n"/>
      <c r="P637" s="19" t="n"/>
      <c r="Q637" s="19" t="n"/>
      <c r="R637" s="19" t="n"/>
      <c r="S637" s="19" t="n"/>
      <c r="T637" s="19" t="n"/>
      <c r="U637" s="19" t="n"/>
      <c r="V637" s="19" t="n"/>
      <c r="W637" s="19" t="n"/>
      <c r="X637" s="19" t="n"/>
      <c r="Y637" s="19" t="n"/>
      <c r="Z637" s="19" t="n"/>
    </row>
    <row r="638" ht="13.5" customHeight="1" s="844">
      <c r="A638" s="19" t="n"/>
      <c r="B638" s="19" t="n"/>
      <c r="C638" s="23" t="n"/>
      <c r="D638" s="23" t="n"/>
      <c r="E638" s="362" t="n"/>
      <c r="F638" s="23" t="n"/>
      <c r="G638" s="23" t="n"/>
      <c r="H638" s="23" t="n"/>
      <c r="I638" s="23" t="n"/>
      <c r="J638" s="23" t="n"/>
      <c r="K638" s="23" t="n"/>
      <c r="L638" s="19" t="n"/>
      <c r="M638" s="19" t="n"/>
      <c r="N638" s="19" t="n"/>
      <c r="O638" s="19" t="n"/>
      <c r="P638" s="19" t="n"/>
      <c r="Q638" s="19" t="n"/>
      <c r="R638" s="19" t="n"/>
      <c r="S638" s="19" t="n"/>
      <c r="T638" s="19" t="n"/>
      <c r="U638" s="19" t="n"/>
      <c r="V638" s="19" t="n"/>
      <c r="W638" s="19" t="n"/>
      <c r="X638" s="19" t="n"/>
      <c r="Y638" s="19" t="n"/>
      <c r="Z638" s="19" t="n"/>
    </row>
    <row r="639" ht="13.5" customHeight="1" s="844">
      <c r="A639" s="19" t="n"/>
      <c r="B639" s="19" t="n"/>
      <c r="C639" s="23" t="n"/>
      <c r="D639" s="23" t="n"/>
      <c r="E639" s="362" t="n"/>
      <c r="F639" s="23" t="n"/>
      <c r="G639" s="23" t="n"/>
      <c r="H639" s="23" t="n"/>
      <c r="I639" s="23" t="n"/>
      <c r="J639" s="23" t="n"/>
      <c r="K639" s="23" t="n"/>
      <c r="L639" s="19" t="n"/>
      <c r="M639" s="19" t="n"/>
      <c r="N639" s="19" t="n"/>
      <c r="O639" s="19" t="n"/>
      <c r="P639" s="19" t="n"/>
      <c r="Q639" s="19" t="n"/>
      <c r="R639" s="19" t="n"/>
      <c r="S639" s="19" t="n"/>
      <c r="T639" s="19" t="n"/>
      <c r="U639" s="19" t="n"/>
      <c r="V639" s="19" t="n"/>
      <c r="W639" s="19" t="n"/>
      <c r="X639" s="19" t="n"/>
      <c r="Y639" s="19" t="n"/>
      <c r="Z639" s="19" t="n"/>
    </row>
    <row r="640" ht="13.5" customHeight="1" s="844">
      <c r="A640" s="19" t="n"/>
      <c r="B640" s="19" t="n"/>
      <c r="C640" s="23" t="n"/>
      <c r="D640" s="23" t="n"/>
      <c r="E640" s="362" t="n"/>
      <c r="F640" s="23" t="n"/>
      <c r="G640" s="23" t="n"/>
      <c r="H640" s="23" t="n"/>
      <c r="I640" s="23" t="n"/>
      <c r="J640" s="23" t="n"/>
      <c r="K640" s="23" t="n"/>
      <c r="L640" s="19" t="n"/>
      <c r="M640" s="19" t="n"/>
      <c r="N640" s="19" t="n"/>
      <c r="O640" s="19" t="n"/>
      <c r="P640" s="19" t="n"/>
      <c r="Q640" s="19" t="n"/>
      <c r="R640" s="19" t="n"/>
      <c r="S640" s="19" t="n"/>
      <c r="T640" s="19" t="n"/>
      <c r="U640" s="19" t="n"/>
      <c r="V640" s="19" t="n"/>
      <c r="W640" s="19" t="n"/>
      <c r="X640" s="19" t="n"/>
      <c r="Y640" s="19" t="n"/>
      <c r="Z640" s="19" t="n"/>
    </row>
    <row r="641" ht="13.5" customHeight="1" s="844">
      <c r="A641" s="19" t="n"/>
      <c r="B641" s="19" t="n"/>
      <c r="C641" s="23" t="n"/>
      <c r="D641" s="23" t="n"/>
      <c r="E641" s="362" t="n"/>
      <c r="F641" s="23" t="n"/>
      <c r="G641" s="23" t="n"/>
      <c r="H641" s="23" t="n"/>
      <c r="I641" s="23" t="n"/>
      <c r="J641" s="23" t="n"/>
      <c r="K641" s="23" t="n"/>
      <c r="L641" s="19" t="n"/>
      <c r="M641" s="19" t="n"/>
      <c r="N641" s="19" t="n"/>
      <c r="O641" s="19" t="n"/>
      <c r="P641" s="19" t="n"/>
      <c r="Q641" s="19" t="n"/>
      <c r="R641" s="19" t="n"/>
      <c r="S641" s="19" t="n"/>
      <c r="T641" s="19" t="n"/>
      <c r="U641" s="19" t="n"/>
      <c r="V641" s="19" t="n"/>
      <c r="W641" s="19" t="n"/>
      <c r="X641" s="19" t="n"/>
      <c r="Y641" s="19" t="n"/>
      <c r="Z641" s="19" t="n"/>
    </row>
    <row r="642" ht="13.5" customHeight="1" s="844">
      <c r="A642" s="19" t="n"/>
      <c r="B642" s="19" t="n"/>
      <c r="C642" s="23" t="n"/>
      <c r="D642" s="23" t="n"/>
      <c r="E642" s="362" t="n"/>
      <c r="F642" s="23" t="n"/>
      <c r="G642" s="23" t="n"/>
      <c r="H642" s="23" t="n"/>
      <c r="I642" s="23" t="n"/>
      <c r="J642" s="23" t="n"/>
      <c r="K642" s="23" t="n"/>
      <c r="L642" s="19" t="n"/>
      <c r="M642" s="19" t="n"/>
      <c r="N642" s="19" t="n"/>
      <c r="O642" s="19" t="n"/>
      <c r="P642" s="19" t="n"/>
      <c r="Q642" s="19" t="n"/>
      <c r="R642" s="19" t="n"/>
      <c r="S642" s="19" t="n"/>
      <c r="T642" s="19" t="n"/>
      <c r="U642" s="19" t="n"/>
      <c r="V642" s="19" t="n"/>
      <c r="W642" s="19" t="n"/>
      <c r="X642" s="19" t="n"/>
      <c r="Y642" s="19" t="n"/>
      <c r="Z642" s="19" t="n"/>
    </row>
    <row r="643" ht="13.5" customHeight="1" s="844">
      <c r="A643" s="19" t="n"/>
      <c r="B643" s="19" t="n"/>
      <c r="C643" s="23" t="n"/>
      <c r="D643" s="23" t="n"/>
      <c r="E643" s="362" t="n"/>
      <c r="F643" s="23" t="n"/>
      <c r="G643" s="23" t="n"/>
      <c r="H643" s="23" t="n"/>
      <c r="I643" s="23" t="n"/>
      <c r="J643" s="23" t="n"/>
      <c r="K643" s="23" t="n"/>
      <c r="L643" s="19" t="n"/>
      <c r="M643" s="19" t="n"/>
      <c r="N643" s="19" t="n"/>
      <c r="O643" s="19" t="n"/>
      <c r="P643" s="19" t="n"/>
      <c r="Q643" s="19" t="n"/>
      <c r="R643" s="19" t="n"/>
      <c r="S643" s="19" t="n"/>
      <c r="T643" s="19" t="n"/>
      <c r="U643" s="19" t="n"/>
      <c r="V643" s="19" t="n"/>
      <c r="W643" s="19" t="n"/>
      <c r="X643" s="19" t="n"/>
      <c r="Y643" s="19" t="n"/>
      <c r="Z643" s="19" t="n"/>
    </row>
    <row r="644" ht="13.5" customHeight="1" s="844">
      <c r="A644" s="19" t="n"/>
      <c r="B644" s="19" t="n"/>
      <c r="C644" s="23" t="n"/>
      <c r="D644" s="23" t="n"/>
      <c r="E644" s="362" t="n"/>
      <c r="F644" s="23" t="n"/>
      <c r="G644" s="23" t="n"/>
      <c r="H644" s="23" t="n"/>
      <c r="I644" s="23" t="n"/>
      <c r="J644" s="23" t="n"/>
      <c r="K644" s="23" t="n"/>
      <c r="L644" s="19" t="n"/>
      <c r="M644" s="19" t="n"/>
      <c r="N644" s="19" t="n"/>
      <c r="O644" s="19" t="n"/>
      <c r="P644" s="19" t="n"/>
      <c r="Q644" s="19" t="n"/>
      <c r="R644" s="19" t="n"/>
      <c r="S644" s="19" t="n"/>
      <c r="T644" s="19" t="n"/>
      <c r="U644" s="19" t="n"/>
      <c r="V644" s="19" t="n"/>
      <c r="W644" s="19" t="n"/>
      <c r="X644" s="19" t="n"/>
      <c r="Y644" s="19" t="n"/>
      <c r="Z644" s="19" t="n"/>
    </row>
    <row r="645" ht="13.5" customHeight="1" s="844">
      <c r="A645" s="19" t="n"/>
      <c r="B645" s="19" t="n"/>
      <c r="C645" s="23" t="n"/>
      <c r="D645" s="23" t="n"/>
      <c r="E645" s="362" t="n"/>
      <c r="F645" s="23" t="n"/>
      <c r="G645" s="23" t="n"/>
      <c r="H645" s="23" t="n"/>
      <c r="I645" s="23" t="n"/>
      <c r="J645" s="23" t="n"/>
      <c r="K645" s="23" t="n"/>
      <c r="L645" s="19" t="n"/>
      <c r="M645" s="19" t="n"/>
      <c r="N645" s="19" t="n"/>
      <c r="O645" s="19" t="n"/>
      <c r="P645" s="19" t="n"/>
      <c r="Q645" s="19" t="n"/>
      <c r="R645" s="19" t="n"/>
      <c r="S645" s="19" t="n"/>
      <c r="T645" s="19" t="n"/>
      <c r="U645" s="19" t="n"/>
      <c r="V645" s="19" t="n"/>
      <c r="W645" s="19" t="n"/>
      <c r="X645" s="19" t="n"/>
      <c r="Y645" s="19" t="n"/>
      <c r="Z645" s="19" t="n"/>
    </row>
    <row r="646" ht="13.5" customHeight="1" s="844">
      <c r="A646" s="19" t="n"/>
      <c r="B646" s="19" t="n"/>
      <c r="C646" s="23" t="n"/>
      <c r="D646" s="23" t="n"/>
      <c r="E646" s="362" t="n"/>
      <c r="F646" s="23" t="n"/>
      <c r="G646" s="23" t="n"/>
      <c r="H646" s="23" t="n"/>
      <c r="I646" s="23" t="n"/>
      <c r="J646" s="23" t="n"/>
      <c r="K646" s="23" t="n"/>
      <c r="L646" s="19" t="n"/>
      <c r="M646" s="19" t="n"/>
      <c r="N646" s="19" t="n"/>
      <c r="O646" s="19" t="n"/>
      <c r="P646" s="19" t="n"/>
      <c r="Q646" s="19" t="n"/>
      <c r="R646" s="19" t="n"/>
      <c r="S646" s="19" t="n"/>
      <c r="T646" s="19" t="n"/>
      <c r="U646" s="19" t="n"/>
      <c r="V646" s="19" t="n"/>
      <c r="W646" s="19" t="n"/>
      <c r="X646" s="19" t="n"/>
      <c r="Y646" s="19" t="n"/>
      <c r="Z646" s="19" t="n"/>
    </row>
    <row r="647" ht="13.5" customHeight="1" s="844">
      <c r="A647" s="19" t="n"/>
      <c r="B647" s="19" t="n"/>
      <c r="C647" s="23" t="n"/>
      <c r="D647" s="23" t="n"/>
      <c r="E647" s="362" t="n"/>
      <c r="F647" s="23" t="n"/>
      <c r="G647" s="23" t="n"/>
      <c r="H647" s="23" t="n"/>
      <c r="I647" s="23" t="n"/>
      <c r="J647" s="23" t="n"/>
      <c r="K647" s="23" t="n"/>
      <c r="L647" s="19" t="n"/>
      <c r="M647" s="19" t="n"/>
      <c r="N647" s="19" t="n"/>
      <c r="O647" s="19" t="n"/>
      <c r="P647" s="19" t="n"/>
      <c r="Q647" s="19" t="n"/>
      <c r="R647" s="19" t="n"/>
      <c r="S647" s="19" t="n"/>
      <c r="T647" s="19" t="n"/>
      <c r="U647" s="19" t="n"/>
      <c r="V647" s="19" t="n"/>
      <c r="W647" s="19" t="n"/>
      <c r="X647" s="19" t="n"/>
      <c r="Y647" s="19" t="n"/>
      <c r="Z647" s="19" t="n"/>
    </row>
    <row r="648" ht="13.5" customHeight="1" s="844">
      <c r="A648" s="19" t="n"/>
      <c r="B648" s="19" t="n"/>
      <c r="C648" s="23" t="n"/>
      <c r="D648" s="23" t="n"/>
      <c r="E648" s="362" t="n"/>
      <c r="F648" s="23" t="n"/>
      <c r="G648" s="23" t="n"/>
      <c r="H648" s="23" t="n"/>
      <c r="I648" s="23" t="n"/>
      <c r="J648" s="23" t="n"/>
      <c r="K648" s="23" t="n"/>
      <c r="L648" s="19" t="n"/>
      <c r="M648" s="19" t="n"/>
      <c r="N648" s="19" t="n"/>
      <c r="O648" s="19" t="n"/>
      <c r="P648" s="19" t="n"/>
      <c r="Q648" s="19" t="n"/>
      <c r="R648" s="19" t="n"/>
      <c r="S648" s="19" t="n"/>
      <c r="T648" s="19" t="n"/>
      <c r="U648" s="19" t="n"/>
      <c r="V648" s="19" t="n"/>
      <c r="W648" s="19" t="n"/>
      <c r="X648" s="19" t="n"/>
      <c r="Y648" s="19" t="n"/>
      <c r="Z648" s="19" t="n"/>
    </row>
    <row r="649" ht="13.5" customHeight="1" s="844">
      <c r="A649" s="19" t="n"/>
      <c r="B649" s="19" t="n"/>
      <c r="C649" s="23" t="n"/>
      <c r="D649" s="23" t="n"/>
      <c r="E649" s="362" t="n"/>
      <c r="F649" s="23" t="n"/>
      <c r="G649" s="23" t="n"/>
      <c r="H649" s="23" t="n"/>
      <c r="I649" s="23" t="n"/>
      <c r="J649" s="23" t="n"/>
      <c r="K649" s="23" t="n"/>
      <c r="L649" s="19" t="n"/>
      <c r="M649" s="19" t="n"/>
      <c r="N649" s="19" t="n"/>
      <c r="O649" s="19" t="n"/>
      <c r="P649" s="19" t="n"/>
      <c r="Q649" s="19" t="n"/>
      <c r="R649" s="19" t="n"/>
      <c r="S649" s="19" t="n"/>
      <c r="T649" s="19" t="n"/>
      <c r="U649" s="19" t="n"/>
      <c r="V649" s="19" t="n"/>
      <c r="W649" s="19" t="n"/>
      <c r="X649" s="19" t="n"/>
      <c r="Y649" s="19" t="n"/>
      <c r="Z649" s="19" t="n"/>
    </row>
    <row r="650" ht="13.5" customHeight="1" s="844">
      <c r="A650" s="19" t="n"/>
      <c r="B650" s="19" t="n"/>
      <c r="C650" s="23" t="n"/>
      <c r="D650" s="23" t="n"/>
      <c r="E650" s="362" t="n"/>
      <c r="F650" s="23" t="n"/>
      <c r="G650" s="23" t="n"/>
      <c r="H650" s="23" t="n"/>
      <c r="I650" s="23" t="n"/>
      <c r="J650" s="23" t="n"/>
      <c r="K650" s="23" t="n"/>
      <c r="L650" s="19" t="n"/>
      <c r="M650" s="19" t="n"/>
      <c r="N650" s="19" t="n"/>
      <c r="O650" s="19" t="n"/>
      <c r="P650" s="19" t="n"/>
      <c r="Q650" s="19" t="n"/>
      <c r="R650" s="19" t="n"/>
      <c r="S650" s="19" t="n"/>
      <c r="T650" s="19" t="n"/>
      <c r="U650" s="19" t="n"/>
      <c r="V650" s="19" t="n"/>
      <c r="W650" s="19" t="n"/>
      <c r="X650" s="19" t="n"/>
      <c r="Y650" s="19" t="n"/>
      <c r="Z650" s="19" t="n"/>
    </row>
    <row r="651" ht="13.5" customHeight="1" s="844">
      <c r="A651" s="19" t="n"/>
      <c r="B651" s="19" t="n"/>
      <c r="C651" s="23" t="n"/>
      <c r="D651" s="23" t="n"/>
      <c r="E651" s="362" t="n"/>
      <c r="F651" s="23" t="n"/>
      <c r="G651" s="23" t="n"/>
      <c r="H651" s="23" t="n"/>
      <c r="I651" s="23" t="n"/>
      <c r="J651" s="23" t="n"/>
      <c r="K651" s="23" t="n"/>
      <c r="L651" s="19" t="n"/>
      <c r="M651" s="19" t="n"/>
      <c r="N651" s="19" t="n"/>
      <c r="O651" s="19" t="n"/>
      <c r="P651" s="19" t="n"/>
      <c r="Q651" s="19" t="n"/>
      <c r="R651" s="19" t="n"/>
      <c r="S651" s="19" t="n"/>
      <c r="T651" s="19" t="n"/>
      <c r="U651" s="19" t="n"/>
      <c r="V651" s="19" t="n"/>
      <c r="W651" s="19" t="n"/>
      <c r="X651" s="19" t="n"/>
      <c r="Y651" s="19" t="n"/>
      <c r="Z651" s="19" t="n"/>
    </row>
    <row r="652" ht="13.5" customHeight="1" s="844">
      <c r="A652" s="19" t="n"/>
      <c r="B652" s="19" t="n"/>
      <c r="C652" s="23" t="n"/>
      <c r="D652" s="23" t="n"/>
      <c r="E652" s="362" t="n"/>
      <c r="F652" s="23" t="n"/>
      <c r="G652" s="23" t="n"/>
      <c r="H652" s="23" t="n"/>
      <c r="I652" s="23" t="n"/>
      <c r="J652" s="23" t="n"/>
      <c r="K652" s="23" t="n"/>
      <c r="L652" s="19" t="n"/>
      <c r="M652" s="19" t="n"/>
      <c r="N652" s="19" t="n"/>
      <c r="O652" s="19" t="n"/>
      <c r="P652" s="19" t="n"/>
      <c r="Q652" s="19" t="n"/>
      <c r="R652" s="19" t="n"/>
      <c r="S652" s="19" t="n"/>
      <c r="T652" s="19" t="n"/>
      <c r="U652" s="19" t="n"/>
      <c r="V652" s="19" t="n"/>
      <c r="W652" s="19" t="n"/>
      <c r="X652" s="19" t="n"/>
      <c r="Y652" s="19" t="n"/>
      <c r="Z652" s="19" t="n"/>
    </row>
    <row r="653" ht="13.5" customHeight="1" s="844">
      <c r="A653" s="19" t="n"/>
      <c r="B653" s="19" t="n"/>
      <c r="C653" s="23" t="n"/>
      <c r="D653" s="23" t="n"/>
      <c r="E653" s="362" t="n"/>
      <c r="F653" s="23" t="n"/>
      <c r="G653" s="23" t="n"/>
      <c r="H653" s="23" t="n"/>
      <c r="I653" s="23" t="n"/>
      <c r="J653" s="23" t="n"/>
      <c r="K653" s="23" t="n"/>
      <c r="L653" s="19" t="n"/>
      <c r="M653" s="19" t="n"/>
      <c r="N653" s="19" t="n"/>
      <c r="O653" s="19" t="n"/>
      <c r="P653" s="19" t="n"/>
      <c r="Q653" s="19" t="n"/>
      <c r="R653" s="19" t="n"/>
      <c r="S653" s="19" t="n"/>
      <c r="T653" s="19" t="n"/>
      <c r="U653" s="19" t="n"/>
      <c r="V653" s="19" t="n"/>
      <c r="W653" s="19" t="n"/>
      <c r="X653" s="19" t="n"/>
      <c r="Y653" s="19" t="n"/>
      <c r="Z653" s="19" t="n"/>
    </row>
    <row r="654" ht="13.5" customHeight="1" s="844">
      <c r="A654" s="19" t="n"/>
      <c r="B654" s="19" t="n"/>
      <c r="C654" s="23" t="n"/>
      <c r="D654" s="23" t="n"/>
      <c r="E654" s="362" t="n"/>
      <c r="F654" s="23" t="n"/>
      <c r="G654" s="23" t="n"/>
      <c r="H654" s="23" t="n"/>
      <c r="I654" s="23" t="n"/>
      <c r="J654" s="23" t="n"/>
      <c r="K654" s="23" t="n"/>
      <c r="L654" s="19" t="n"/>
      <c r="M654" s="19" t="n"/>
      <c r="N654" s="19" t="n"/>
      <c r="O654" s="19" t="n"/>
      <c r="P654" s="19" t="n"/>
      <c r="Q654" s="19" t="n"/>
      <c r="R654" s="19" t="n"/>
      <c r="S654" s="19" t="n"/>
      <c r="T654" s="19" t="n"/>
      <c r="U654" s="19" t="n"/>
      <c r="V654" s="19" t="n"/>
      <c r="W654" s="19" t="n"/>
      <c r="X654" s="19" t="n"/>
      <c r="Y654" s="19" t="n"/>
      <c r="Z654" s="19" t="n"/>
    </row>
    <row r="655" ht="13.5" customHeight="1" s="844">
      <c r="A655" s="19" t="n"/>
      <c r="B655" s="19" t="n"/>
      <c r="C655" s="23" t="n"/>
      <c r="D655" s="23" t="n"/>
      <c r="E655" s="362" t="n"/>
      <c r="F655" s="23" t="n"/>
      <c r="G655" s="23" t="n"/>
      <c r="H655" s="23" t="n"/>
      <c r="I655" s="23" t="n"/>
      <c r="J655" s="23" t="n"/>
      <c r="K655" s="23" t="n"/>
      <c r="L655" s="19" t="n"/>
      <c r="M655" s="19" t="n"/>
      <c r="N655" s="19" t="n"/>
      <c r="O655" s="19" t="n"/>
      <c r="P655" s="19" t="n"/>
      <c r="Q655" s="19" t="n"/>
      <c r="R655" s="19" t="n"/>
      <c r="S655" s="19" t="n"/>
      <c r="T655" s="19" t="n"/>
      <c r="U655" s="19" t="n"/>
      <c r="V655" s="19" t="n"/>
      <c r="W655" s="19" t="n"/>
      <c r="X655" s="19" t="n"/>
      <c r="Y655" s="19" t="n"/>
      <c r="Z655" s="19" t="n"/>
    </row>
    <row r="656" ht="13.5" customHeight="1" s="844">
      <c r="A656" s="19" t="n"/>
      <c r="B656" s="19" t="n"/>
      <c r="C656" s="23" t="n"/>
      <c r="D656" s="23" t="n"/>
      <c r="E656" s="362" t="n"/>
      <c r="F656" s="23" t="n"/>
      <c r="G656" s="23" t="n"/>
      <c r="H656" s="23" t="n"/>
      <c r="I656" s="23" t="n"/>
      <c r="J656" s="23" t="n"/>
      <c r="K656" s="23" t="n"/>
      <c r="L656" s="19" t="n"/>
      <c r="M656" s="19" t="n"/>
      <c r="N656" s="19" t="n"/>
      <c r="O656" s="19" t="n"/>
      <c r="P656" s="19" t="n"/>
      <c r="Q656" s="19" t="n"/>
      <c r="R656" s="19" t="n"/>
      <c r="S656" s="19" t="n"/>
      <c r="T656" s="19" t="n"/>
      <c r="U656" s="19" t="n"/>
      <c r="V656" s="19" t="n"/>
      <c r="W656" s="19" t="n"/>
      <c r="X656" s="19" t="n"/>
      <c r="Y656" s="19" t="n"/>
      <c r="Z656" s="19" t="n"/>
    </row>
    <row r="657" ht="13.5" customHeight="1" s="844">
      <c r="A657" s="19" t="n"/>
      <c r="B657" s="19" t="n"/>
      <c r="C657" s="23" t="n"/>
      <c r="D657" s="23" t="n"/>
      <c r="E657" s="362" t="n"/>
      <c r="F657" s="23" t="n"/>
      <c r="G657" s="23" t="n"/>
      <c r="H657" s="23" t="n"/>
      <c r="I657" s="23" t="n"/>
      <c r="J657" s="23" t="n"/>
      <c r="K657" s="23" t="n"/>
      <c r="L657" s="19" t="n"/>
      <c r="M657" s="19" t="n"/>
      <c r="N657" s="19" t="n"/>
      <c r="O657" s="19" t="n"/>
      <c r="P657" s="19" t="n"/>
      <c r="Q657" s="19" t="n"/>
      <c r="R657" s="19" t="n"/>
      <c r="S657" s="19" t="n"/>
      <c r="T657" s="19" t="n"/>
      <c r="U657" s="19" t="n"/>
      <c r="V657" s="19" t="n"/>
      <c r="W657" s="19" t="n"/>
      <c r="X657" s="19" t="n"/>
      <c r="Y657" s="19" t="n"/>
      <c r="Z657" s="19" t="n"/>
    </row>
    <row r="658" ht="13.5" customHeight="1" s="844">
      <c r="A658" s="19" t="n"/>
      <c r="B658" s="19" t="n"/>
      <c r="C658" s="23" t="n"/>
      <c r="D658" s="23" t="n"/>
      <c r="E658" s="362" t="n"/>
      <c r="F658" s="23" t="n"/>
      <c r="G658" s="23" t="n"/>
      <c r="H658" s="23" t="n"/>
      <c r="I658" s="23" t="n"/>
      <c r="J658" s="23" t="n"/>
      <c r="K658" s="23" t="n"/>
      <c r="L658" s="19" t="n"/>
      <c r="M658" s="19" t="n"/>
      <c r="N658" s="19" t="n"/>
      <c r="O658" s="19" t="n"/>
      <c r="P658" s="19" t="n"/>
      <c r="Q658" s="19" t="n"/>
      <c r="R658" s="19" t="n"/>
      <c r="S658" s="19" t="n"/>
      <c r="T658" s="19" t="n"/>
      <c r="U658" s="19" t="n"/>
      <c r="V658" s="19" t="n"/>
      <c r="W658" s="19" t="n"/>
      <c r="X658" s="19" t="n"/>
      <c r="Y658" s="19" t="n"/>
      <c r="Z658" s="19" t="n"/>
    </row>
    <row r="659" ht="13.5" customHeight="1" s="844">
      <c r="A659" s="19" t="n"/>
      <c r="B659" s="19" t="n"/>
      <c r="C659" s="23" t="n"/>
      <c r="D659" s="23" t="n"/>
      <c r="E659" s="362" t="n"/>
      <c r="F659" s="23" t="n"/>
      <c r="G659" s="23" t="n"/>
      <c r="H659" s="23" t="n"/>
      <c r="I659" s="23" t="n"/>
      <c r="J659" s="23" t="n"/>
      <c r="K659" s="23" t="n"/>
      <c r="L659" s="19" t="n"/>
      <c r="M659" s="19" t="n"/>
      <c r="N659" s="19" t="n"/>
      <c r="O659" s="19" t="n"/>
      <c r="P659" s="19" t="n"/>
      <c r="Q659" s="19" t="n"/>
      <c r="R659" s="19" t="n"/>
      <c r="S659" s="19" t="n"/>
      <c r="T659" s="19" t="n"/>
      <c r="U659" s="19" t="n"/>
      <c r="V659" s="19" t="n"/>
      <c r="W659" s="19" t="n"/>
      <c r="X659" s="19" t="n"/>
      <c r="Y659" s="19" t="n"/>
      <c r="Z659" s="19" t="n"/>
    </row>
    <row r="660" ht="13.5" customHeight="1" s="844">
      <c r="A660" s="19" t="n"/>
      <c r="B660" s="19" t="n"/>
      <c r="C660" s="23" t="n"/>
      <c r="D660" s="23" t="n"/>
      <c r="E660" s="362" t="n"/>
      <c r="F660" s="23" t="n"/>
      <c r="G660" s="23" t="n"/>
      <c r="H660" s="23" t="n"/>
      <c r="I660" s="23" t="n"/>
      <c r="J660" s="23" t="n"/>
      <c r="K660" s="23" t="n"/>
      <c r="L660" s="19" t="n"/>
      <c r="M660" s="19" t="n"/>
      <c r="N660" s="19" t="n"/>
      <c r="O660" s="19" t="n"/>
      <c r="P660" s="19" t="n"/>
      <c r="Q660" s="19" t="n"/>
      <c r="R660" s="19" t="n"/>
      <c r="S660" s="19" t="n"/>
      <c r="T660" s="19" t="n"/>
      <c r="U660" s="19" t="n"/>
      <c r="V660" s="19" t="n"/>
      <c r="W660" s="19" t="n"/>
      <c r="X660" s="19" t="n"/>
      <c r="Y660" s="19" t="n"/>
      <c r="Z660" s="19" t="n"/>
    </row>
    <row r="661" ht="13.5" customHeight="1" s="844">
      <c r="A661" s="19" t="n"/>
      <c r="B661" s="19" t="n"/>
      <c r="C661" s="23" t="n"/>
      <c r="D661" s="23" t="n"/>
      <c r="E661" s="362" t="n"/>
      <c r="F661" s="23" t="n"/>
      <c r="G661" s="23" t="n"/>
      <c r="H661" s="23" t="n"/>
      <c r="I661" s="23" t="n"/>
      <c r="J661" s="23" t="n"/>
      <c r="K661" s="23" t="n"/>
      <c r="L661" s="19" t="n"/>
      <c r="M661" s="19" t="n"/>
      <c r="N661" s="19" t="n"/>
      <c r="O661" s="19" t="n"/>
      <c r="P661" s="19" t="n"/>
      <c r="Q661" s="19" t="n"/>
      <c r="R661" s="19" t="n"/>
      <c r="S661" s="19" t="n"/>
      <c r="T661" s="19" t="n"/>
      <c r="U661" s="19" t="n"/>
      <c r="V661" s="19" t="n"/>
      <c r="W661" s="19" t="n"/>
      <c r="X661" s="19" t="n"/>
      <c r="Y661" s="19" t="n"/>
      <c r="Z661" s="19" t="n"/>
    </row>
    <row r="662" ht="13.5" customHeight="1" s="844">
      <c r="A662" s="19" t="n"/>
      <c r="B662" s="19" t="n"/>
      <c r="C662" s="23" t="n"/>
      <c r="D662" s="23" t="n"/>
      <c r="E662" s="362" t="n"/>
      <c r="F662" s="23" t="n"/>
      <c r="G662" s="23" t="n"/>
      <c r="H662" s="23" t="n"/>
      <c r="I662" s="23" t="n"/>
      <c r="J662" s="23" t="n"/>
      <c r="K662" s="23" t="n"/>
      <c r="L662" s="19" t="n"/>
      <c r="M662" s="19" t="n"/>
      <c r="N662" s="19" t="n"/>
      <c r="O662" s="19" t="n"/>
      <c r="P662" s="19" t="n"/>
      <c r="Q662" s="19" t="n"/>
      <c r="R662" s="19" t="n"/>
      <c r="S662" s="19" t="n"/>
      <c r="T662" s="19" t="n"/>
      <c r="U662" s="19" t="n"/>
      <c r="V662" s="19" t="n"/>
      <c r="W662" s="19" t="n"/>
      <c r="X662" s="19" t="n"/>
      <c r="Y662" s="19" t="n"/>
      <c r="Z662" s="19" t="n"/>
    </row>
    <row r="663" ht="13.5" customHeight="1" s="844">
      <c r="A663" s="19" t="n"/>
      <c r="B663" s="19" t="n"/>
      <c r="C663" s="23" t="n"/>
      <c r="D663" s="23" t="n"/>
      <c r="E663" s="362" t="n"/>
      <c r="F663" s="23" t="n"/>
      <c r="G663" s="23" t="n"/>
      <c r="H663" s="23" t="n"/>
      <c r="I663" s="23" t="n"/>
      <c r="J663" s="23" t="n"/>
      <c r="K663" s="23" t="n"/>
      <c r="L663" s="19" t="n"/>
      <c r="M663" s="19" t="n"/>
      <c r="N663" s="19" t="n"/>
      <c r="O663" s="19" t="n"/>
      <c r="P663" s="19" t="n"/>
      <c r="Q663" s="19" t="n"/>
      <c r="R663" s="19" t="n"/>
      <c r="S663" s="19" t="n"/>
      <c r="T663" s="19" t="n"/>
      <c r="U663" s="19" t="n"/>
      <c r="V663" s="19" t="n"/>
      <c r="W663" s="19" t="n"/>
      <c r="X663" s="19" t="n"/>
      <c r="Y663" s="19" t="n"/>
      <c r="Z663" s="19" t="n"/>
    </row>
    <row r="664" ht="13.5" customHeight="1" s="844">
      <c r="A664" s="19" t="n"/>
      <c r="B664" s="19" t="n"/>
      <c r="C664" s="23" t="n"/>
      <c r="D664" s="23" t="n"/>
      <c r="E664" s="362" t="n"/>
      <c r="F664" s="23" t="n"/>
      <c r="G664" s="23" t="n"/>
      <c r="H664" s="23" t="n"/>
      <c r="I664" s="23" t="n"/>
      <c r="J664" s="23" t="n"/>
      <c r="K664" s="23" t="n"/>
      <c r="L664" s="19" t="n"/>
      <c r="M664" s="19" t="n"/>
      <c r="N664" s="19" t="n"/>
      <c r="O664" s="19" t="n"/>
      <c r="P664" s="19" t="n"/>
      <c r="Q664" s="19" t="n"/>
      <c r="R664" s="19" t="n"/>
      <c r="S664" s="19" t="n"/>
      <c r="T664" s="19" t="n"/>
      <c r="U664" s="19" t="n"/>
      <c r="V664" s="19" t="n"/>
      <c r="W664" s="19" t="n"/>
      <c r="X664" s="19" t="n"/>
      <c r="Y664" s="19" t="n"/>
      <c r="Z664" s="19" t="n"/>
    </row>
    <row r="665" ht="13.5" customHeight="1" s="844">
      <c r="A665" s="19" t="n"/>
      <c r="B665" s="19" t="n"/>
      <c r="C665" s="23" t="n"/>
      <c r="D665" s="23" t="n"/>
      <c r="E665" s="362" t="n"/>
      <c r="F665" s="23" t="n"/>
      <c r="G665" s="23" t="n"/>
      <c r="H665" s="23" t="n"/>
      <c r="I665" s="23" t="n"/>
      <c r="J665" s="23" t="n"/>
      <c r="K665" s="23" t="n"/>
      <c r="L665" s="19" t="n"/>
      <c r="M665" s="19" t="n"/>
      <c r="N665" s="19" t="n"/>
      <c r="O665" s="19" t="n"/>
      <c r="P665" s="19" t="n"/>
      <c r="Q665" s="19" t="n"/>
      <c r="R665" s="19" t="n"/>
      <c r="S665" s="19" t="n"/>
      <c r="T665" s="19" t="n"/>
      <c r="U665" s="19" t="n"/>
      <c r="V665" s="19" t="n"/>
      <c r="W665" s="19" t="n"/>
      <c r="X665" s="19" t="n"/>
      <c r="Y665" s="19" t="n"/>
      <c r="Z665" s="19" t="n"/>
    </row>
    <row r="666" ht="13.5" customHeight="1" s="844">
      <c r="A666" s="19" t="n"/>
      <c r="B666" s="19" t="n"/>
      <c r="C666" s="23" t="n"/>
      <c r="D666" s="23" t="n"/>
      <c r="E666" s="362" t="n"/>
      <c r="F666" s="23" t="n"/>
      <c r="G666" s="23" t="n"/>
      <c r="H666" s="23" t="n"/>
      <c r="I666" s="23" t="n"/>
      <c r="J666" s="23" t="n"/>
      <c r="K666" s="23" t="n"/>
      <c r="L666" s="19" t="n"/>
      <c r="M666" s="19" t="n"/>
      <c r="N666" s="19" t="n"/>
      <c r="O666" s="19" t="n"/>
      <c r="P666" s="19" t="n"/>
      <c r="Q666" s="19" t="n"/>
      <c r="R666" s="19" t="n"/>
      <c r="S666" s="19" t="n"/>
      <c r="T666" s="19" t="n"/>
      <c r="U666" s="19" t="n"/>
      <c r="V666" s="19" t="n"/>
      <c r="W666" s="19" t="n"/>
      <c r="X666" s="19" t="n"/>
      <c r="Y666" s="19" t="n"/>
      <c r="Z666" s="19" t="n"/>
    </row>
    <row r="667" ht="13.5" customHeight="1" s="844">
      <c r="A667" s="19" t="n"/>
      <c r="B667" s="19" t="n"/>
      <c r="C667" s="23" t="n"/>
      <c r="D667" s="23" t="n"/>
      <c r="E667" s="362" t="n"/>
      <c r="F667" s="23" t="n"/>
      <c r="G667" s="23" t="n"/>
      <c r="H667" s="23" t="n"/>
      <c r="I667" s="23" t="n"/>
      <c r="J667" s="23" t="n"/>
      <c r="K667" s="23" t="n"/>
      <c r="L667" s="19" t="n"/>
      <c r="M667" s="19" t="n"/>
      <c r="N667" s="19" t="n"/>
      <c r="O667" s="19" t="n"/>
      <c r="P667" s="19" t="n"/>
      <c r="Q667" s="19" t="n"/>
      <c r="R667" s="19" t="n"/>
      <c r="S667" s="19" t="n"/>
      <c r="T667" s="19" t="n"/>
      <c r="U667" s="19" t="n"/>
      <c r="V667" s="19" t="n"/>
      <c r="W667" s="19" t="n"/>
      <c r="X667" s="19" t="n"/>
      <c r="Y667" s="19" t="n"/>
      <c r="Z667" s="19" t="n"/>
    </row>
    <row r="668" ht="13.5" customHeight="1" s="844">
      <c r="A668" s="19" t="n"/>
      <c r="B668" s="19" t="n"/>
      <c r="C668" s="23" t="n"/>
      <c r="D668" s="23" t="n"/>
      <c r="E668" s="362" t="n"/>
      <c r="F668" s="23" t="n"/>
      <c r="G668" s="23" t="n"/>
      <c r="H668" s="23" t="n"/>
      <c r="I668" s="23" t="n"/>
      <c r="J668" s="23" t="n"/>
      <c r="K668" s="23" t="n"/>
      <c r="L668" s="19" t="n"/>
      <c r="M668" s="19" t="n"/>
      <c r="N668" s="19" t="n"/>
      <c r="O668" s="19" t="n"/>
      <c r="P668" s="19" t="n"/>
      <c r="Q668" s="19" t="n"/>
      <c r="R668" s="19" t="n"/>
      <c r="S668" s="19" t="n"/>
      <c r="T668" s="19" t="n"/>
      <c r="U668" s="19" t="n"/>
      <c r="V668" s="19" t="n"/>
      <c r="W668" s="19" t="n"/>
      <c r="X668" s="19" t="n"/>
      <c r="Y668" s="19" t="n"/>
      <c r="Z668" s="19" t="n"/>
    </row>
    <row r="669" ht="13.5" customHeight="1" s="844">
      <c r="A669" s="19" t="n"/>
      <c r="B669" s="19" t="n"/>
      <c r="C669" s="23" t="n"/>
      <c r="D669" s="23" t="n"/>
      <c r="E669" s="362" t="n"/>
      <c r="F669" s="23" t="n"/>
      <c r="G669" s="23" t="n"/>
      <c r="H669" s="23" t="n"/>
      <c r="I669" s="23" t="n"/>
      <c r="J669" s="23" t="n"/>
      <c r="K669" s="23" t="n"/>
      <c r="L669" s="19" t="n"/>
      <c r="M669" s="19" t="n"/>
      <c r="N669" s="19" t="n"/>
      <c r="O669" s="19" t="n"/>
      <c r="P669" s="19" t="n"/>
      <c r="Q669" s="19" t="n"/>
      <c r="R669" s="19" t="n"/>
      <c r="S669" s="19" t="n"/>
      <c r="T669" s="19" t="n"/>
      <c r="U669" s="19" t="n"/>
      <c r="V669" s="19" t="n"/>
      <c r="W669" s="19" t="n"/>
      <c r="X669" s="19" t="n"/>
      <c r="Y669" s="19" t="n"/>
      <c r="Z669" s="19" t="n"/>
    </row>
    <row r="670" ht="13.5" customHeight="1" s="844">
      <c r="A670" s="19" t="n"/>
      <c r="B670" s="19" t="n"/>
      <c r="C670" s="23" t="n"/>
      <c r="D670" s="23" t="n"/>
      <c r="E670" s="362" t="n"/>
      <c r="F670" s="23" t="n"/>
      <c r="G670" s="23" t="n"/>
      <c r="H670" s="23" t="n"/>
      <c r="I670" s="23" t="n"/>
      <c r="J670" s="23" t="n"/>
      <c r="K670" s="23" t="n"/>
      <c r="L670" s="19" t="n"/>
      <c r="M670" s="19" t="n"/>
      <c r="N670" s="19" t="n"/>
      <c r="O670" s="19" t="n"/>
      <c r="P670" s="19" t="n"/>
      <c r="Q670" s="19" t="n"/>
      <c r="R670" s="19" t="n"/>
      <c r="S670" s="19" t="n"/>
      <c r="T670" s="19" t="n"/>
      <c r="U670" s="19" t="n"/>
      <c r="V670" s="19" t="n"/>
      <c r="W670" s="19" t="n"/>
      <c r="X670" s="19" t="n"/>
      <c r="Y670" s="19" t="n"/>
      <c r="Z670" s="19" t="n"/>
    </row>
    <row r="671" ht="13.5" customHeight="1" s="844">
      <c r="A671" s="19" t="n"/>
      <c r="B671" s="19" t="n"/>
      <c r="C671" s="23" t="n"/>
      <c r="D671" s="23" t="n"/>
      <c r="E671" s="362" t="n"/>
      <c r="F671" s="23" t="n"/>
      <c r="G671" s="23" t="n"/>
      <c r="H671" s="23" t="n"/>
      <c r="I671" s="23" t="n"/>
      <c r="J671" s="23" t="n"/>
      <c r="K671" s="23" t="n"/>
      <c r="L671" s="19" t="n"/>
      <c r="M671" s="19" t="n"/>
      <c r="N671" s="19" t="n"/>
      <c r="O671" s="19" t="n"/>
      <c r="P671" s="19" t="n"/>
      <c r="Q671" s="19" t="n"/>
      <c r="R671" s="19" t="n"/>
      <c r="S671" s="19" t="n"/>
      <c r="T671" s="19" t="n"/>
      <c r="U671" s="19" t="n"/>
      <c r="V671" s="19" t="n"/>
      <c r="W671" s="19" t="n"/>
      <c r="X671" s="19" t="n"/>
      <c r="Y671" s="19" t="n"/>
      <c r="Z671" s="19" t="n"/>
    </row>
    <row r="672" ht="13.5" customHeight="1" s="844">
      <c r="A672" s="19" t="n"/>
      <c r="B672" s="19" t="n"/>
      <c r="C672" s="23" t="n"/>
      <c r="D672" s="23" t="n"/>
      <c r="E672" s="362" t="n"/>
      <c r="F672" s="23" t="n"/>
      <c r="G672" s="23" t="n"/>
      <c r="H672" s="23" t="n"/>
      <c r="I672" s="23" t="n"/>
      <c r="J672" s="23" t="n"/>
      <c r="K672" s="23" t="n"/>
      <c r="L672" s="19" t="n"/>
      <c r="M672" s="19" t="n"/>
      <c r="N672" s="19" t="n"/>
      <c r="O672" s="19" t="n"/>
      <c r="P672" s="19" t="n"/>
      <c r="Q672" s="19" t="n"/>
      <c r="R672" s="19" t="n"/>
      <c r="S672" s="19" t="n"/>
      <c r="T672" s="19" t="n"/>
      <c r="U672" s="19" t="n"/>
      <c r="V672" s="19" t="n"/>
      <c r="W672" s="19" t="n"/>
      <c r="X672" s="19" t="n"/>
      <c r="Y672" s="19" t="n"/>
      <c r="Z672" s="19" t="n"/>
    </row>
    <row r="673" ht="13.5" customHeight="1" s="844">
      <c r="A673" s="19" t="n"/>
      <c r="B673" s="19" t="n"/>
      <c r="C673" s="23" t="n"/>
      <c r="D673" s="23" t="n"/>
      <c r="E673" s="362" t="n"/>
      <c r="F673" s="23" t="n"/>
      <c r="G673" s="23" t="n"/>
      <c r="H673" s="23" t="n"/>
      <c r="I673" s="23" t="n"/>
      <c r="J673" s="23" t="n"/>
      <c r="K673" s="23" t="n"/>
      <c r="L673" s="19" t="n"/>
      <c r="M673" s="19" t="n"/>
      <c r="N673" s="19" t="n"/>
      <c r="O673" s="19" t="n"/>
      <c r="P673" s="19" t="n"/>
      <c r="Q673" s="19" t="n"/>
      <c r="R673" s="19" t="n"/>
      <c r="S673" s="19" t="n"/>
      <c r="T673" s="19" t="n"/>
      <c r="U673" s="19" t="n"/>
      <c r="V673" s="19" t="n"/>
      <c r="W673" s="19" t="n"/>
      <c r="X673" s="19" t="n"/>
      <c r="Y673" s="19" t="n"/>
      <c r="Z673" s="19" t="n"/>
    </row>
    <row r="674" ht="13.5" customHeight="1" s="844">
      <c r="A674" s="19" t="n"/>
      <c r="B674" s="19" t="n"/>
      <c r="C674" s="23" t="n"/>
      <c r="D674" s="23" t="n"/>
      <c r="E674" s="362" t="n"/>
      <c r="F674" s="23" t="n"/>
      <c r="G674" s="23" t="n"/>
      <c r="H674" s="23" t="n"/>
      <c r="I674" s="23" t="n"/>
      <c r="J674" s="23" t="n"/>
      <c r="K674" s="23" t="n"/>
      <c r="L674" s="19" t="n"/>
      <c r="M674" s="19" t="n"/>
      <c r="N674" s="19" t="n"/>
      <c r="O674" s="19" t="n"/>
      <c r="P674" s="19" t="n"/>
      <c r="Q674" s="19" t="n"/>
      <c r="R674" s="19" t="n"/>
      <c r="S674" s="19" t="n"/>
      <c r="T674" s="19" t="n"/>
      <c r="U674" s="19" t="n"/>
      <c r="V674" s="19" t="n"/>
      <c r="W674" s="19" t="n"/>
      <c r="X674" s="19" t="n"/>
      <c r="Y674" s="19" t="n"/>
      <c r="Z674" s="19" t="n"/>
    </row>
    <row r="675" ht="13.5" customHeight="1" s="844">
      <c r="A675" s="19" t="n"/>
      <c r="B675" s="19" t="n"/>
      <c r="C675" s="23" t="n"/>
      <c r="D675" s="23" t="n"/>
      <c r="E675" s="362" t="n"/>
      <c r="F675" s="23" t="n"/>
      <c r="G675" s="23" t="n"/>
      <c r="H675" s="23" t="n"/>
      <c r="I675" s="23" t="n"/>
      <c r="J675" s="23" t="n"/>
      <c r="K675" s="23" t="n"/>
      <c r="L675" s="19" t="n"/>
      <c r="M675" s="19" t="n"/>
      <c r="N675" s="19" t="n"/>
      <c r="O675" s="19" t="n"/>
      <c r="P675" s="19" t="n"/>
      <c r="Q675" s="19" t="n"/>
      <c r="R675" s="19" t="n"/>
      <c r="S675" s="19" t="n"/>
      <c r="T675" s="19" t="n"/>
      <c r="U675" s="19" t="n"/>
      <c r="V675" s="19" t="n"/>
      <c r="W675" s="19" t="n"/>
      <c r="X675" s="19" t="n"/>
      <c r="Y675" s="19" t="n"/>
      <c r="Z675" s="19" t="n"/>
    </row>
    <row r="676" ht="13.5" customHeight="1" s="844">
      <c r="A676" s="19" t="n"/>
      <c r="B676" s="19" t="n"/>
      <c r="C676" s="23" t="n"/>
      <c r="D676" s="23" t="n"/>
      <c r="E676" s="362" t="n"/>
      <c r="F676" s="23" t="n"/>
      <c r="G676" s="23" t="n"/>
      <c r="H676" s="23" t="n"/>
      <c r="I676" s="23" t="n"/>
      <c r="J676" s="23" t="n"/>
      <c r="K676" s="23" t="n"/>
      <c r="L676" s="19" t="n"/>
      <c r="M676" s="19" t="n"/>
      <c r="N676" s="19" t="n"/>
      <c r="O676" s="19" t="n"/>
      <c r="P676" s="19" t="n"/>
      <c r="Q676" s="19" t="n"/>
      <c r="R676" s="19" t="n"/>
      <c r="S676" s="19" t="n"/>
      <c r="T676" s="19" t="n"/>
      <c r="U676" s="19" t="n"/>
      <c r="V676" s="19" t="n"/>
      <c r="W676" s="19" t="n"/>
      <c r="X676" s="19" t="n"/>
      <c r="Y676" s="19" t="n"/>
      <c r="Z676" s="19" t="n"/>
    </row>
    <row r="677" ht="13.5" customHeight="1" s="844">
      <c r="A677" s="19" t="n"/>
      <c r="B677" s="19" t="n"/>
      <c r="C677" s="23" t="n"/>
      <c r="D677" s="23" t="n"/>
      <c r="E677" s="362" t="n"/>
      <c r="F677" s="23" t="n"/>
      <c r="G677" s="23" t="n"/>
      <c r="H677" s="23" t="n"/>
      <c r="I677" s="23" t="n"/>
      <c r="J677" s="23" t="n"/>
      <c r="K677" s="23" t="n"/>
      <c r="L677" s="19" t="n"/>
      <c r="M677" s="19" t="n"/>
      <c r="N677" s="19" t="n"/>
      <c r="O677" s="19" t="n"/>
      <c r="P677" s="19" t="n"/>
      <c r="Q677" s="19" t="n"/>
      <c r="R677" s="19" t="n"/>
      <c r="S677" s="19" t="n"/>
      <c r="T677" s="19" t="n"/>
      <c r="U677" s="19" t="n"/>
      <c r="V677" s="19" t="n"/>
      <c r="W677" s="19" t="n"/>
      <c r="X677" s="19" t="n"/>
      <c r="Y677" s="19" t="n"/>
      <c r="Z677" s="19" t="n"/>
    </row>
    <row r="678" ht="13.5" customHeight="1" s="844">
      <c r="A678" s="19" t="n"/>
      <c r="B678" s="19" t="n"/>
      <c r="C678" s="23" t="n"/>
      <c r="D678" s="23" t="n"/>
      <c r="E678" s="362" t="n"/>
      <c r="F678" s="23" t="n"/>
      <c r="G678" s="23" t="n"/>
      <c r="H678" s="23" t="n"/>
      <c r="I678" s="23" t="n"/>
      <c r="J678" s="23" t="n"/>
      <c r="K678" s="23" t="n"/>
      <c r="L678" s="19" t="n"/>
      <c r="M678" s="19" t="n"/>
      <c r="N678" s="19" t="n"/>
      <c r="O678" s="19" t="n"/>
      <c r="P678" s="19" t="n"/>
      <c r="Q678" s="19" t="n"/>
      <c r="R678" s="19" t="n"/>
      <c r="S678" s="19" t="n"/>
      <c r="T678" s="19" t="n"/>
      <c r="U678" s="19" t="n"/>
      <c r="V678" s="19" t="n"/>
      <c r="W678" s="19" t="n"/>
      <c r="X678" s="19" t="n"/>
      <c r="Y678" s="19" t="n"/>
      <c r="Z678" s="19" t="n"/>
    </row>
    <row r="679" ht="13.5" customHeight="1" s="844">
      <c r="A679" s="19" t="n"/>
      <c r="B679" s="19" t="n"/>
      <c r="C679" s="23" t="n"/>
      <c r="D679" s="23" t="n"/>
      <c r="E679" s="362" t="n"/>
      <c r="F679" s="23" t="n"/>
      <c r="G679" s="23" t="n"/>
      <c r="H679" s="23" t="n"/>
      <c r="I679" s="23" t="n"/>
      <c r="J679" s="23" t="n"/>
      <c r="K679" s="23" t="n"/>
      <c r="L679" s="19" t="n"/>
      <c r="M679" s="19" t="n"/>
      <c r="N679" s="19" t="n"/>
      <c r="O679" s="19" t="n"/>
      <c r="P679" s="19" t="n"/>
      <c r="Q679" s="19" t="n"/>
      <c r="R679" s="19" t="n"/>
      <c r="S679" s="19" t="n"/>
      <c r="T679" s="19" t="n"/>
      <c r="U679" s="19" t="n"/>
      <c r="V679" s="19" t="n"/>
      <c r="W679" s="19" t="n"/>
      <c r="X679" s="19" t="n"/>
      <c r="Y679" s="19" t="n"/>
      <c r="Z679" s="19" t="n"/>
    </row>
    <row r="680" ht="13.5" customHeight="1" s="844">
      <c r="A680" s="19" t="n"/>
      <c r="B680" s="19" t="n"/>
      <c r="C680" s="23" t="n"/>
      <c r="D680" s="23" t="n"/>
      <c r="E680" s="362" t="n"/>
      <c r="F680" s="23" t="n"/>
      <c r="G680" s="23" t="n"/>
      <c r="H680" s="23" t="n"/>
      <c r="I680" s="23" t="n"/>
      <c r="J680" s="23" t="n"/>
      <c r="K680" s="23" t="n"/>
      <c r="L680" s="19" t="n"/>
      <c r="M680" s="19" t="n"/>
      <c r="N680" s="19" t="n"/>
      <c r="O680" s="19" t="n"/>
      <c r="P680" s="19" t="n"/>
      <c r="Q680" s="19" t="n"/>
      <c r="R680" s="19" t="n"/>
      <c r="S680" s="19" t="n"/>
      <c r="T680" s="19" t="n"/>
      <c r="U680" s="19" t="n"/>
      <c r="V680" s="19" t="n"/>
      <c r="W680" s="19" t="n"/>
      <c r="X680" s="19" t="n"/>
      <c r="Y680" s="19" t="n"/>
      <c r="Z680" s="19" t="n"/>
    </row>
    <row r="681" ht="13.5" customHeight="1" s="844">
      <c r="A681" s="19" t="n"/>
      <c r="B681" s="19" t="n"/>
      <c r="C681" s="23" t="n"/>
      <c r="D681" s="23" t="n"/>
      <c r="E681" s="362" t="n"/>
      <c r="F681" s="23" t="n"/>
      <c r="G681" s="23" t="n"/>
      <c r="H681" s="23" t="n"/>
      <c r="I681" s="23" t="n"/>
      <c r="J681" s="23" t="n"/>
      <c r="K681" s="23" t="n"/>
      <c r="L681" s="19" t="n"/>
      <c r="M681" s="19" t="n"/>
      <c r="N681" s="19" t="n"/>
      <c r="O681" s="19" t="n"/>
      <c r="P681" s="19" t="n"/>
      <c r="Q681" s="19" t="n"/>
      <c r="R681" s="19" t="n"/>
      <c r="S681" s="19" t="n"/>
      <c r="T681" s="19" t="n"/>
      <c r="U681" s="19" t="n"/>
      <c r="V681" s="19" t="n"/>
      <c r="W681" s="19" t="n"/>
      <c r="X681" s="19" t="n"/>
      <c r="Y681" s="19" t="n"/>
      <c r="Z681" s="19" t="n"/>
    </row>
    <row r="682" ht="13.5" customHeight="1" s="844">
      <c r="A682" s="19" t="n"/>
      <c r="B682" s="19" t="n"/>
      <c r="C682" s="23" t="n"/>
      <c r="D682" s="23" t="n"/>
      <c r="E682" s="362" t="n"/>
      <c r="F682" s="23" t="n"/>
      <c r="G682" s="23" t="n"/>
      <c r="H682" s="23" t="n"/>
      <c r="I682" s="23" t="n"/>
      <c r="J682" s="23" t="n"/>
      <c r="K682" s="23" t="n"/>
      <c r="L682" s="19" t="n"/>
      <c r="M682" s="19" t="n"/>
      <c r="N682" s="19" t="n"/>
      <c r="O682" s="19" t="n"/>
      <c r="P682" s="19" t="n"/>
      <c r="Q682" s="19" t="n"/>
      <c r="R682" s="19" t="n"/>
      <c r="S682" s="19" t="n"/>
      <c r="T682" s="19" t="n"/>
      <c r="U682" s="19" t="n"/>
      <c r="V682" s="19" t="n"/>
      <c r="W682" s="19" t="n"/>
      <c r="X682" s="19" t="n"/>
      <c r="Y682" s="19" t="n"/>
      <c r="Z682" s="19" t="n"/>
    </row>
    <row r="683" ht="13.5" customHeight="1" s="844">
      <c r="A683" s="19" t="n"/>
      <c r="B683" s="19" t="n"/>
      <c r="C683" s="23" t="n"/>
      <c r="D683" s="23" t="n"/>
      <c r="E683" s="362" t="n"/>
      <c r="F683" s="23" t="n"/>
      <c r="G683" s="23" t="n"/>
      <c r="H683" s="23" t="n"/>
      <c r="I683" s="23" t="n"/>
      <c r="J683" s="23" t="n"/>
      <c r="K683" s="23" t="n"/>
      <c r="L683" s="19" t="n"/>
      <c r="M683" s="19" t="n"/>
      <c r="N683" s="19" t="n"/>
      <c r="O683" s="19" t="n"/>
      <c r="P683" s="19" t="n"/>
      <c r="Q683" s="19" t="n"/>
      <c r="R683" s="19" t="n"/>
      <c r="S683" s="19" t="n"/>
      <c r="T683" s="19" t="n"/>
      <c r="U683" s="19" t="n"/>
      <c r="V683" s="19" t="n"/>
      <c r="W683" s="19" t="n"/>
      <c r="X683" s="19" t="n"/>
      <c r="Y683" s="19" t="n"/>
      <c r="Z683" s="19" t="n"/>
    </row>
    <row r="684" ht="13.5" customHeight="1" s="844">
      <c r="A684" s="19" t="n"/>
      <c r="B684" s="19" t="n"/>
      <c r="C684" s="23" t="n"/>
      <c r="D684" s="23" t="n"/>
      <c r="E684" s="362" t="n"/>
      <c r="F684" s="23" t="n"/>
      <c r="G684" s="23" t="n"/>
      <c r="H684" s="23" t="n"/>
      <c r="I684" s="23" t="n"/>
      <c r="J684" s="23" t="n"/>
      <c r="K684" s="23" t="n"/>
      <c r="L684" s="19" t="n"/>
      <c r="M684" s="19" t="n"/>
      <c r="N684" s="19" t="n"/>
      <c r="O684" s="19" t="n"/>
      <c r="P684" s="19" t="n"/>
      <c r="Q684" s="19" t="n"/>
      <c r="R684" s="19" t="n"/>
      <c r="S684" s="19" t="n"/>
      <c r="T684" s="19" t="n"/>
      <c r="U684" s="19" t="n"/>
      <c r="V684" s="19" t="n"/>
      <c r="W684" s="19" t="n"/>
      <c r="X684" s="19" t="n"/>
      <c r="Y684" s="19" t="n"/>
      <c r="Z684" s="19" t="n"/>
    </row>
    <row r="685" ht="13.5" customHeight="1" s="844">
      <c r="A685" s="19" t="n"/>
      <c r="B685" s="19" t="n"/>
      <c r="C685" s="23" t="n"/>
      <c r="D685" s="23" t="n"/>
      <c r="E685" s="362" t="n"/>
      <c r="F685" s="23" t="n"/>
      <c r="G685" s="23" t="n"/>
      <c r="H685" s="23" t="n"/>
      <c r="I685" s="23" t="n"/>
      <c r="J685" s="23" t="n"/>
      <c r="K685" s="23" t="n"/>
      <c r="L685" s="19" t="n"/>
      <c r="M685" s="19" t="n"/>
      <c r="N685" s="19" t="n"/>
      <c r="O685" s="19" t="n"/>
      <c r="P685" s="19" t="n"/>
      <c r="Q685" s="19" t="n"/>
      <c r="R685" s="19" t="n"/>
      <c r="S685" s="19" t="n"/>
      <c r="T685" s="19" t="n"/>
      <c r="U685" s="19" t="n"/>
      <c r="V685" s="19" t="n"/>
      <c r="W685" s="19" t="n"/>
      <c r="X685" s="19" t="n"/>
      <c r="Y685" s="19" t="n"/>
      <c r="Z685" s="19" t="n"/>
    </row>
    <row r="686" ht="13.5" customHeight="1" s="844">
      <c r="A686" s="19" t="n"/>
      <c r="B686" s="19" t="n"/>
      <c r="C686" s="23" t="n"/>
      <c r="D686" s="23" t="n"/>
      <c r="E686" s="362" t="n"/>
      <c r="F686" s="23" t="n"/>
      <c r="G686" s="23" t="n"/>
      <c r="H686" s="23" t="n"/>
      <c r="I686" s="23" t="n"/>
      <c r="J686" s="23" t="n"/>
      <c r="K686" s="23" t="n"/>
      <c r="L686" s="19" t="n"/>
      <c r="M686" s="19" t="n"/>
      <c r="N686" s="19" t="n"/>
      <c r="O686" s="19" t="n"/>
      <c r="P686" s="19" t="n"/>
      <c r="Q686" s="19" t="n"/>
      <c r="R686" s="19" t="n"/>
      <c r="S686" s="19" t="n"/>
      <c r="T686" s="19" t="n"/>
      <c r="U686" s="19" t="n"/>
      <c r="V686" s="19" t="n"/>
      <c r="W686" s="19" t="n"/>
      <c r="X686" s="19" t="n"/>
      <c r="Y686" s="19" t="n"/>
      <c r="Z686" s="19" t="n"/>
    </row>
    <row r="687" ht="13.5" customHeight="1" s="844">
      <c r="A687" s="19" t="n"/>
      <c r="B687" s="19" t="n"/>
      <c r="C687" s="23" t="n"/>
      <c r="D687" s="23" t="n"/>
      <c r="E687" s="362" t="n"/>
      <c r="F687" s="23" t="n"/>
      <c r="G687" s="23" t="n"/>
      <c r="H687" s="23" t="n"/>
      <c r="I687" s="23" t="n"/>
      <c r="J687" s="23" t="n"/>
      <c r="K687" s="23" t="n"/>
      <c r="L687" s="19" t="n"/>
      <c r="M687" s="19" t="n"/>
      <c r="N687" s="19" t="n"/>
      <c r="O687" s="19" t="n"/>
      <c r="P687" s="19" t="n"/>
      <c r="Q687" s="19" t="n"/>
      <c r="R687" s="19" t="n"/>
      <c r="S687" s="19" t="n"/>
      <c r="T687" s="19" t="n"/>
      <c r="U687" s="19" t="n"/>
      <c r="V687" s="19" t="n"/>
      <c r="W687" s="19" t="n"/>
      <c r="X687" s="19" t="n"/>
      <c r="Y687" s="19" t="n"/>
      <c r="Z687" s="19" t="n"/>
    </row>
    <row r="688" ht="13.5" customHeight="1" s="844">
      <c r="A688" s="19" t="n"/>
      <c r="B688" s="19" t="n"/>
      <c r="C688" s="23" t="n"/>
      <c r="D688" s="23" t="n"/>
      <c r="E688" s="362" t="n"/>
      <c r="F688" s="23" t="n"/>
      <c r="G688" s="23" t="n"/>
      <c r="H688" s="23" t="n"/>
      <c r="I688" s="23" t="n"/>
      <c r="J688" s="23" t="n"/>
      <c r="K688" s="23" t="n"/>
      <c r="L688" s="19" t="n"/>
      <c r="M688" s="19" t="n"/>
      <c r="N688" s="19" t="n"/>
      <c r="O688" s="19" t="n"/>
      <c r="P688" s="19" t="n"/>
      <c r="Q688" s="19" t="n"/>
      <c r="R688" s="19" t="n"/>
      <c r="S688" s="19" t="n"/>
      <c r="T688" s="19" t="n"/>
      <c r="U688" s="19" t="n"/>
      <c r="V688" s="19" t="n"/>
      <c r="W688" s="19" t="n"/>
      <c r="X688" s="19" t="n"/>
      <c r="Y688" s="19" t="n"/>
      <c r="Z688" s="19" t="n"/>
    </row>
    <row r="689" ht="13.5" customHeight="1" s="844">
      <c r="A689" s="19" t="n"/>
      <c r="B689" s="19" t="n"/>
      <c r="C689" s="23" t="n"/>
      <c r="D689" s="23" t="n"/>
      <c r="E689" s="362" t="n"/>
      <c r="F689" s="23" t="n"/>
      <c r="G689" s="23" t="n"/>
      <c r="H689" s="23" t="n"/>
      <c r="I689" s="23" t="n"/>
      <c r="J689" s="23" t="n"/>
      <c r="K689" s="23" t="n"/>
      <c r="L689" s="19" t="n"/>
      <c r="M689" s="19" t="n"/>
      <c r="N689" s="19" t="n"/>
      <c r="O689" s="19" t="n"/>
      <c r="P689" s="19" t="n"/>
      <c r="Q689" s="19" t="n"/>
      <c r="R689" s="19" t="n"/>
      <c r="S689" s="19" t="n"/>
      <c r="T689" s="19" t="n"/>
      <c r="U689" s="19" t="n"/>
      <c r="V689" s="19" t="n"/>
      <c r="W689" s="19" t="n"/>
      <c r="X689" s="19" t="n"/>
      <c r="Y689" s="19" t="n"/>
      <c r="Z689" s="19" t="n"/>
    </row>
    <row r="690" ht="13.5" customHeight="1" s="844">
      <c r="A690" s="19" t="n"/>
      <c r="B690" s="19" t="n"/>
      <c r="C690" s="23" t="n"/>
      <c r="D690" s="23" t="n"/>
      <c r="E690" s="362" t="n"/>
      <c r="F690" s="23" t="n"/>
      <c r="G690" s="23" t="n"/>
      <c r="H690" s="23" t="n"/>
      <c r="I690" s="23" t="n"/>
      <c r="J690" s="23" t="n"/>
      <c r="K690" s="23" t="n"/>
      <c r="L690" s="19" t="n"/>
      <c r="M690" s="19" t="n"/>
      <c r="N690" s="19" t="n"/>
      <c r="O690" s="19" t="n"/>
      <c r="P690" s="19" t="n"/>
      <c r="Q690" s="19" t="n"/>
      <c r="R690" s="19" t="n"/>
      <c r="S690" s="19" t="n"/>
      <c r="T690" s="19" t="n"/>
      <c r="U690" s="19" t="n"/>
      <c r="V690" s="19" t="n"/>
      <c r="W690" s="19" t="n"/>
      <c r="X690" s="19" t="n"/>
      <c r="Y690" s="19" t="n"/>
      <c r="Z690" s="19" t="n"/>
    </row>
    <row r="691" ht="13.5" customHeight="1" s="844">
      <c r="A691" s="19" t="n"/>
      <c r="B691" s="19" t="n"/>
      <c r="C691" s="23" t="n"/>
      <c r="D691" s="23" t="n"/>
      <c r="E691" s="362" t="n"/>
      <c r="F691" s="23" t="n"/>
      <c r="G691" s="23" t="n"/>
      <c r="H691" s="23" t="n"/>
      <c r="I691" s="23" t="n"/>
      <c r="J691" s="23" t="n"/>
      <c r="K691" s="23" t="n"/>
      <c r="L691" s="19" t="n"/>
      <c r="M691" s="19" t="n"/>
      <c r="N691" s="19" t="n"/>
      <c r="O691" s="19" t="n"/>
      <c r="P691" s="19" t="n"/>
      <c r="Q691" s="19" t="n"/>
      <c r="R691" s="19" t="n"/>
      <c r="S691" s="19" t="n"/>
      <c r="T691" s="19" t="n"/>
      <c r="U691" s="19" t="n"/>
      <c r="V691" s="19" t="n"/>
      <c r="W691" s="19" t="n"/>
      <c r="X691" s="19" t="n"/>
      <c r="Y691" s="19" t="n"/>
      <c r="Z691" s="19" t="n"/>
    </row>
    <row r="692" ht="13.5" customHeight="1" s="844">
      <c r="A692" s="19" t="n"/>
      <c r="B692" s="19" t="n"/>
      <c r="C692" s="23" t="n"/>
      <c r="D692" s="23" t="n"/>
      <c r="E692" s="362" t="n"/>
      <c r="F692" s="23" t="n"/>
      <c r="G692" s="23" t="n"/>
      <c r="H692" s="23" t="n"/>
      <c r="I692" s="23" t="n"/>
      <c r="J692" s="23" t="n"/>
      <c r="K692" s="23" t="n"/>
      <c r="L692" s="19" t="n"/>
      <c r="M692" s="19" t="n"/>
      <c r="N692" s="19" t="n"/>
      <c r="O692" s="19" t="n"/>
      <c r="P692" s="19" t="n"/>
      <c r="Q692" s="19" t="n"/>
      <c r="R692" s="19" t="n"/>
      <c r="S692" s="19" t="n"/>
      <c r="T692" s="19" t="n"/>
      <c r="U692" s="19" t="n"/>
      <c r="V692" s="19" t="n"/>
      <c r="W692" s="19" t="n"/>
      <c r="X692" s="19" t="n"/>
      <c r="Y692" s="19" t="n"/>
      <c r="Z692" s="19" t="n"/>
    </row>
    <row r="693" ht="13.5" customHeight="1" s="844">
      <c r="A693" s="19" t="n"/>
      <c r="B693" s="19" t="n"/>
      <c r="C693" s="23" t="n"/>
      <c r="D693" s="23" t="n"/>
      <c r="E693" s="362" t="n"/>
      <c r="F693" s="23" t="n"/>
      <c r="G693" s="23" t="n"/>
      <c r="H693" s="23" t="n"/>
      <c r="I693" s="23" t="n"/>
      <c r="J693" s="23" t="n"/>
      <c r="K693" s="23" t="n"/>
      <c r="L693" s="19" t="n"/>
      <c r="M693" s="19" t="n"/>
      <c r="N693" s="19" t="n"/>
      <c r="O693" s="19" t="n"/>
      <c r="P693" s="19" t="n"/>
      <c r="Q693" s="19" t="n"/>
      <c r="R693" s="19" t="n"/>
      <c r="S693" s="19" t="n"/>
      <c r="T693" s="19" t="n"/>
      <c r="U693" s="19" t="n"/>
      <c r="V693" s="19" t="n"/>
      <c r="W693" s="19" t="n"/>
      <c r="X693" s="19" t="n"/>
      <c r="Y693" s="19" t="n"/>
      <c r="Z693" s="19" t="n"/>
    </row>
    <row r="694" ht="13.5" customHeight="1" s="844">
      <c r="A694" s="19" t="n"/>
      <c r="B694" s="19" t="n"/>
      <c r="C694" s="23" t="n"/>
      <c r="D694" s="23" t="n"/>
      <c r="E694" s="362" t="n"/>
      <c r="F694" s="23" t="n"/>
      <c r="G694" s="23" t="n"/>
      <c r="H694" s="23" t="n"/>
      <c r="I694" s="23" t="n"/>
      <c r="J694" s="23" t="n"/>
      <c r="K694" s="23" t="n"/>
      <c r="L694" s="19" t="n"/>
      <c r="M694" s="19" t="n"/>
      <c r="N694" s="19" t="n"/>
      <c r="O694" s="19" t="n"/>
      <c r="P694" s="19" t="n"/>
      <c r="Q694" s="19" t="n"/>
      <c r="R694" s="19" t="n"/>
      <c r="S694" s="19" t="n"/>
      <c r="T694" s="19" t="n"/>
      <c r="U694" s="19" t="n"/>
      <c r="V694" s="19" t="n"/>
      <c r="W694" s="19" t="n"/>
      <c r="X694" s="19" t="n"/>
      <c r="Y694" s="19" t="n"/>
      <c r="Z694" s="19" t="n"/>
    </row>
    <row r="695" ht="13.5" customHeight="1" s="844">
      <c r="A695" s="19" t="n"/>
      <c r="B695" s="19" t="n"/>
      <c r="C695" s="23" t="n"/>
      <c r="D695" s="23" t="n"/>
      <c r="E695" s="362" t="n"/>
      <c r="F695" s="23" t="n"/>
      <c r="G695" s="23" t="n"/>
      <c r="H695" s="23" t="n"/>
      <c r="I695" s="23" t="n"/>
      <c r="J695" s="23" t="n"/>
      <c r="K695" s="23" t="n"/>
      <c r="L695" s="19" t="n"/>
      <c r="M695" s="19" t="n"/>
      <c r="N695" s="19" t="n"/>
      <c r="O695" s="19" t="n"/>
      <c r="P695" s="19" t="n"/>
      <c r="Q695" s="19" t="n"/>
      <c r="R695" s="19" t="n"/>
      <c r="S695" s="19" t="n"/>
      <c r="T695" s="19" t="n"/>
      <c r="U695" s="19" t="n"/>
      <c r="V695" s="19" t="n"/>
      <c r="W695" s="19" t="n"/>
      <c r="X695" s="19" t="n"/>
      <c r="Y695" s="19" t="n"/>
      <c r="Z695" s="19" t="n"/>
    </row>
    <row r="696" ht="13.5" customHeight="1" s="844">
      <c r="A696" s="19" t="n"/>
      <c r="B696" s="19" t="n"/>
      <c r="C696" s="23" t="n"/>
      <c r="D696" s="23" t="n"/>
      <c r="E696" s="362" t="n"/>
      <c r="F696" s="23" t="n"/>
      <c r="G696" s="23" t="n"/>
      <c r="H696" s="23" t="n"/>
      <c r="I696" s="23" t="n"/>
      <c r="J696" s="23" t="n"/>
      <c r="K696" s="23" t="n"/>
      <c r="L696" s="19" t="n"/>
      <c r="M696" s="19" t="n"/>
      <c r="N696" s="19" t="n"/>
      <c r="O696" s="19" t="n"/>
      <c r="P696" s="19" t="n"/>
      <c r="Q696" s="19" t="n"/>
      <c r="R696" s="19" t="n"/>
      <c r="S696" s="19" t="n"/>
      <c r="T696" s="19" t="n"/>
      <c r="U696" s="19" t="n"/>
      <c r="V696" s="19" t="n"/>
      <c r="W696" s="19" t="n"/>
      <c r="X696" s="19" t="n"/>
      <c r="Y696" s="19" t="n"/>
      <c r="Z696" s="19" t="n"/>
    </row>
    <row r="697" ht="13.5" customHeight="1" s="844">
      <c r="A697" s="19" t="n"/>
      <c r="B697" s="19" t="n"/>
      <c r="C697" s="23" t="n"/>
      <c r="D697" s="23" t="n"/>
      <c r="E697" s="362" t="n"/>
      <c r="F697" s="23" t="n"/>
      <c r="G697" s="23" t="n"/>
      <c r="H697" s="23" t="n"/>
      <c r="I697" s="23" t="n"/>
      <c r="J697" s="23" t="n"/>
      <c r="K697" s="23" t="n"/>
      <c r="L697" s="19" t="n"/>
      <c r="M697" s="19" t="n"/>
      <c r="N697" s="19" t="n"/>
      <c r="O697" s="19" t="n"/>
      <c r="P697" s="19" t="n"/>
      <c r="Q697" s="19" t="n"/>
      <c r="R697" s="19" t="n"/>
      <c r="S697" s="19" t="n"/>
      <c r="T697" s="19" t="n"/>
      <c r="U697" s="19" t="n"/>
      <c r="V697" s="19" t="n"/>
      <c r="W697" s="19" t="n"/>
      <c r="X697" s="19" t="n"/>
      <c r="Y697" s="19" t="n"/>
      <c r="Z697" s="19" t="n"/>
    </row>
    <row r="698" ht="13.5" customHeight="1" s="844">
      <c r="A698" s="19" t="n"/>
      <c r="B698" s="19" t="n"/>
      <c r="C698" s="23" t="n"/>
      <c r="D698" s="23" t="n"/>
      <c r="E698" s="362" t="n"/>
      <c r="F698" s="23" t="n"/>
      <c r="G698" s="23" t="n"/>
      <c r="H698" s="23" t="n"/>
      <c r="I698" s="23" t="n"/>
      <c r="J698" s="23" t="n"/>
      <c r="K698" s="23" t="n"/>
      <c r="L698" s="19" t="n"/>
      <c r="M698" s="19" t="n"/>
      <c r="N698" s="19" t="n"/>
      <c r="O698" s="19" t="n"/>
      <c r="P698" s="19" t="n"/>
      <c r="Q698" s="19" t="n"/>
      <c r="R698" s="19" t="n"/>
      <c r="S698" s="19" t="n"/>
      <c r="T698" s="19" t="n"/>
      <c r="U698" s="19" t="n"/>
      <c r="V698" s="19" t="n"/>
      <c r="W698" s="19" t="n"/>
      <c r="X698" s="19" t="n"/>
      <c r="Y698" s="19" t="n"/>
      <c r="Z698" s="19" t="n"/>
    </row>
    <row r="699" ht="13.5" customHeight="1" s="844">
      <c r="A699" s="19" t="n"/>
      <c r="B699" s="19" t="n"/>
      <c r="C699" s="23" t="n"/>
      <c r="D699" s="23" t="n"/>
      <c r="E699" s="362" t="n"/>
      <c r="F699" s="23" t="n"/>
      <c r="G699" s="23" t="n"/>
      <c r="H699" s="23" t="n"/>
      <c r="I699" s="23" t="n"/>
      <c r="J699" s="23" t="n"/>
      <c r="K699" s="23" t="n"/>
      <c r="L699" s="19" t="n"/>
      <c r="M699" s="19" t="n"/>
      <c r="N699" s="19" t="n"/>
      <c r="O699" s="19" t="n"/>
      <c r="P699" s="19" t="n"/>
      <c r="Q699" s="19" t="n"/>
      <c r="R699" s="19" t="n"/>
      <c r="S699" s="19" t="n"/>
      <c r="T699" s="19" t="n"/>
      <c r="U699" s="19" t="n"/>
      <c r="V699" s="19" t="n"/>
      <c r="W699" s="19" t="n"/>
      <c r="X699" s="19" t="n"/>
      <c r="Y699" s="19" t="n"/>
      <c r="Z699" s="19" t="n"/>
    </row>
    <row r="700" ht="13.5" customHeight="1" s="844">
      <c r="A700" s="19" t="n"/>
      <c r="B700" s="19" t="n"/>
      <c r="C700" s="23" t="n"/>
      <c r="D700" s="23" t="n"/>
      <c r="E700" s="362" t="n"/>
      <c r="F700" s="23" t="n"/>
      <c r="G700" s="23" t="n"/>
      <c r="H700" s="23" t="n"/>
      <c r="I700" s="23" t="n"/>
      <c r="J700" s="23" t="n"/>
      <c r="K700" s="23" t="n"/>
      <c r="L700" s="19" t="n"/>
      <c r="M700" s="19" t="n"/>
      <c r="N700" s="19" t="n"/>
      <c r="O700" s="19" t="n"/>
      <c r="P700" s="19" t="n"/>
      <c r="Q700" s="19" t="n"/>
      <c r="R700" s="19" t="n"/>
      <c r="S700" s="19" t="n"/>
      <c r="T700" s="19" t="n"/>
      <c r="U700" s="19" t="n"/>
      <c r="V700" s="19" t="n"/>
      <c r="W700" s="19" t="n"/>
      <c r="X700" s="19" t="n"/>
      <c r="Y700" s="19" t="n"/>
      <c r="Z700" s="19" t="n"/>
    </row>
    <row r="701" ht="13.5" customHeight="1" s="844">
      <c r="A701" s="19" t="n"/>
      <c r="B701" s="19" t="n"/>
      <c r="C701" s="23" t="n"/>
      <c r="D701" s="23" t="n"/>
      <c r="E701" s="362" t="n"/>
      <c r="F701" s="23" t="n"/>
      <c r="G701" s="23" t="n"/>
      <c r="H701" s="23" t="n"/>
      <c r="I701" s="23" t="n"/>
      <c r="J701" s="23" t="n"/>
      <c r="K701" s="23" t="n"/>
      <c r="L701" s="19" t="n"/>
      <c r="M701" s="19" t="n"/>
      <c r="N701" s="19" t="n"/>
      <c r="O701" s="19" t="n"/>
      <c r="P701" s="19" t="n"/>
      <c r="Q701" s="19" t="n"/>
      <c r="R701" s="19" t="n"/>
      <c r="S701" s="19" t="n"/>
      <c r="T701" s="19" t="n"/>
      <c r="U701" s="19" t="n"/>
      <c r="V701" s="19" t="n"/>
      <c r="W701" s="19" t="n"/>
      <c r="X701" s="19" t="n"/>
      <c r="Y701" s="19" t="n"/>
      <c r="Z701" s="19" t="n"/>
    </row>
    <row r="702" ht="13.5" customHeight="1" s="844">
      <c r="A702" s="19" t="n"/>
      <c r="B702" s="19" t="n"/>
      <c r="C702" s="23" t="n"/>
      <c r="D702" s="23" t="n"/>
      <c r="E702" s="362" t="n"/>
      <c r="F702" s="23" t="n"/>
      <c r="G702" s="23" t="n"/>
      <c r="H702" s="23" t="n"/>
      <c r="I702" s="23" t="n"/>
      <c r="J702" s="23" t="n"/>
      <c r="K702" s="23" t="n"/>
      <c r="L702" s="19" t="n"/>
      <c r="M702" s="19" t="n"/>
      <c r="N702" s="19" t="n"/>
      <c r="O702" s="19" t="n"/>
      <c r="P702" s="19" t="n"/>
      <c r="Q702" s="19" t="n"/>
      <c r="R702" s="19" t="n"/>
      <c r="S702" s="19" t="n"/>
      <c r="T702" s="19" t="n"/>
      <c r="U702" s="19" t="n"/>
      <c r="V702" s="19" t="n"/>
      <c r="W702" s="19" t="n"/>
      <c r="X702" s="19" t="n"/>
      <c r="Y702" s="19" t="n"/>
      <c r="Z702" s="19" t="n"/>
    </row>
    <row r="703" ht="13.5" customHeight="1" s="844">
      <c r="A703" s="19" t="n"/>
      <c r="B703" s="19" t="n"/>
      <c r="C703" s="23" t="n"/>
      <c r="D703" s="23" t="n"/>
      <c r="E703" s="362" t="n"/>
      <c r="F703" s="23" t="n"/>
      <c r="G703" s="23" t="n"/>
      <c r="H703" s="23" t="n"/>
      <c r="I703" s="23" t="n"/>
      <c r="J703" s="23" t="n"/>
      <c r="K703" s="23" t="n"/>
      <c r="L703" s="19" t="n"/>
      <c r="M703" s="19" t="n"/>
      <c r="N703" s="19" t="n"/>
      <c r="O703" s="19" t="n"/>
      <c r="P703" s="19" t="n"/>
      <c r="Q703" s="19" t="n"/>
      <c r="R703" s="19" t="n"/>
      <c r="S703" s="19" t="n"/>
      <c r="T703" s="19" t="n"/>
      <c r="U703" s="19" t="n"/>
      <c r="V703" s="19" t="n"/>
      <c r="W703" s="19" t="n"/>
      <c r="X703" s="19" t="n"/>
      <c r="Y703" s="19" t="n"/>
      <c r="Z703" s="19" t="n"/>
    </row>
    <row r="704" ht="13.5" customHeight="1" s="844">
      <c r="A704" s="19" t="n"/>
      <c r="B704" s="19" t="n"/>
      <c r="C704" s="23" t="n"/>
      <c r="D704" s="23" t="n"/>
      <c r="E704" s="362" t="n"/>
      <c r="F704" s="23" t="n"/>
      <c r="G704" s="23" t="n"/>
      <c r="H704" s="23" t="n"/>
      <c r="I704" s="23" t="n"/>
      <c r="J704" s="23" t="n"/>
      <c r="K704" s="23" t="n"/>
      <c r="L704" s="19" t="n"/>
      <c r="M704" s="19" t="n"/>
      <c r="N704" s="19" t="n"/>
      <c r="O704" s="19" t="n"/>
      <c r="P704" s="19" t="n"/>
      <c r="Q704" s="19" t="n"/>
      <c r="R704" s="19" t="n"/>
      <c r="S704" s="19" t="n"/>
      <c r="T704" s="19" t="n"/>
      <c r="U704" s="19" t="n"/>
      <c r="V704" s="19" t="n"/>
      <c r="W704" s="19" t="n"/>
      <c r="X704" s="19" t="n"/>
      <c r="Y704" s="19" t="n"/>
      <c r="Z704" s="19" t="n"/>
    </row>
    <row r="705" ht="13.5" customHeight="1" s="844">
      <c r="A705" s="19" t="n"/>
      <c r="B705" s="19" t="n"/>
      <c r="C705" s="23" t="n"/>
      <c r="D705" s="23" t="n"/>
      <c r="E705" s="362" t="n"/>
      <c r="F705" s="23" t="n"/>
      <c r="G705" s="23" t="n"/>
      <c r="H705" s="23" t="n"/>
      <c r="I705" s="23" t="n"/>
      <c r="J705" s="23" t="n"/>
      <c r="K705" s="23" t="n"/>
      <c r="L705" s="19" t="n"/>
      <c r="M705" s="19" t="n"/>
      <c r="N705" s="19" t="n"/>
      <c r="O705" s="19" t="n"/>
      <c r="P705" s="19" t="n"/>
      <c r="Q705" s="19" t="n"/>
      <c r="R705" s="19" t="n"/>
      <c r="S705" s="19" t="n"/>
      <c r="T705" s="19" t="n"/>
      <c r="U705" s="19" t="n"/>
      <c r="V705" s="19" t="n"/>
      <c r="W705" s="19" t="n"/>
      <c r="X705" s="19" t="n"/>
      <c r="Y705" s="19" t="n"/>
      <c r="Z705" s="19" t="n"/>
    </row>
    <row r="706" ht="13.5" customHeight="1" s="844">
      <c r="A706" s="19" t="n"/>
      <c r="B706" s="19" t="n"/>
      <c r="C706" s="23" t="n"/>
      <c r="D706" s="23" t="n"/>
      <c r="E706" s="362" t="n"/>
      <c r="F706" s="23" t="n"/>
      <c r="G706" s="23" t="n"/>
      <c r="H706" s="23" t="n"/>
      <c r="I706" s="23" t="n"/>
      <c r="J706" s="23" t="n"/>
      <c r="K706" s="23" t="n"/>
      <c r="L706" s="19" t="n"/>
      <c r="M706" s="19" t="n"/>
      <c r="N706" s="19" t="n"/>
      <c r="O706" s="19" t="n"/>
      <c r="P706" s="19" t="n"/>
      <c r="Q706" s="19" t="n"/>
      <c r="R706" s="19" t="n"/>
      <c r="S706" s="19" t="n"/>
      <c r="T706" s="19" t="n"/>
      <c r="U706" s="19" t="n"/>
      <c r="V706" s="19" t="n"/>
      <c r="W706" s="19" t="n"/>
      <c r="X706" s="19" t="n"/>
      <c r="Y706" s="19" t="n"/>
      <c r="Z706" s="19" t="n"/>
    </row>
    <row r="707" ht="13.5" customHeight="1" s="844">
      <c r="A707" s="19" t="n"/>
      <c r="B707" s="19" t="n"/>
      <c r="C707" s="23" t="n"/>
      <c r="D707" s="23" t="n"/>
      <c r="E707" s="362" t="n"/>
      <c r="F707" s="23" t="n"/>
      <c r="G707" s="23" t="n"/>
      <c r="H707" s="23" t="n"/>
      <c r="I707" s="23" t="n"/>
      <c r="J707" s="23" t="n"/>
      <c r="K707" s="23" t="n"/>
      <c r="L707" s="19" t="n"/>
      <c r="M707" s="19" t="n"/>
      <c r="N707" s="19" t="n"/>
      <c r="O707" s="19" t="n"/>
      <c r="P707" s="19" t="n"/>
      <c r="Q707" s="19" t="n"/>
      <c r="R707" s="19" t="n"/>
      <c r="S707" s="19" t="n"/>
      <c r="T707" s="19" t="n"/>
      <c r="U707" s="19" t="n"/>
      <c r="V707" s="19" t="n"/>
      <c r="W707" s="19" t="n"/>
      <c r="X707" s="19" t="n"/>
      <c r="Y707" s="19" t="n"/>
      <c r="Z707" s="19" t="n"/>
    </row>
    <row r="708" ht="13.5" customHeight="1" s="844">
      <c r="A708" s="19" t="n"/>
      <c r="B708" s="19" t="n"/>
      <c r="C708" s="23" t="n"/>
      <c r="D708" s="23" t="n"/>
      <c r="E708" s="362" t="n"/>
      <c r="F708" s="23" t="n"/>
      <c r="G708" s="23" t="n"/>
      <c r="H708" s="23" t="n"/>
      <c r="I708" s="23" t="n"/>
      <c r="J708" s="23" t="n"/>
      <c r="K708" s="23" t="n"/>
      <c r="L708" s="19" t="n"/>
      <c r="M708" s="19" t="n"/>
      <c r="N708" s="19" t="n"/>
      <c r="O708" s="19" t="n"/>
      <c r="P708" s="19" t="n"/>
      <c r="Q708" s="19" t="n"/>
      <c r="R708" s="19" t="n"/>
      <c r="S708" s="19" t="n"/>
      <c r="T708" s="19" t="n"/>
      <c r="U708" s="19" t="n"/>
      <c r="V708" s="19" t="n"/>
      <c r="W708" s="19" t="n"/>
      <c r="X708" s="19" t="n"/>
      <c r="Y708" s="19" t="n"/>
      <c r="Z708" s="19" t="n"/>
    </row>
    <row r="709" ht="13.5" customHeight="1" s="844">
      <c r="A709" s="19" t="n"/>
      <c r="B709" s="19" t="n"/>
      <c r="C709" s="23" t="n"/>
      <c r="D709" s="23" t="n"/>
      <c r="E709" s="362" t="n"/>
      <c r="F709" s="23" t="n"/>
      <c r="G709" s="23" t="n"/>
      <c r="H709" s="23" t="n"/>
      <c r="I709" s="23" t="n"/>
      <c r="J709" s="23" t="n"/>
      <c r="K709" s="23" t="n"/>
      <c r="L709" s="19" t="n"/>
      <c r="M709" s="19" t="n"/>
      <c r="N709" s="19" t="n"/>
      <c r="O709" s="19" t="n"/>
      <c r="P709" s="19" t="n"/>
      <c r="Q709" s="19" t="n"/>
      <c r="R709" s="19" t="n"/>
      <c r="S709" s="19" t="n"/>
      <c r="T709" s="19" t="n"/>
      <c r="U709" s="19" t="n"/>
      <c r="V709" s="19" t="n"/>
      <c r="W709" s="19" t="n"/>
      <c r="X709" s="19" t="n"/>
      <c r="Y709" s="19" t="n"/>
      <c r="Z709" s="19" t="n"/>
    </row>
    <row r="710" ht="13.5" customHeight="1" s="844">
      <c r="A710" s="19" t="n"/>
      <c r="B710" s="19" t="n"/>
      <c r="C710" s="23" t="n"/>
      <c r="D710" s="23" t="n"/>
      <c r="E710" s="362" t="n"/>
      <c r="F710" s="23" t="n"/>
      <c r="G710" s="23" t="n"/>
      <c r="H710" s="23" t="n"/>
      <c r="I710" s="23" t="n"/>
      <c r="J710" s="23" t="n"/>
      <c r="K710" s="23" t="n"/>
      <c r="L710" s="19" t="n"/>
      <c r="M710" s="19" t="n"/>
      <c r="N710" s="19" t="n"/>
      <c r="O710" s="19" t="n"/>
      <c r="P710" s="19" t="n"/>
      <c r="Q710" s="19" t="n"/>
      <c r="R710" s="19" t="n"/>
      <c r="S710" s="19" t="n"/>
      <c r="T710" s="19" t="n"/>
      <c r="U710" s="19" t="n"/>
      <c r="V710" s="19" t="n"/>
      <c r="W710" s="19" t="n"/>
      <c r="X710" s="19" t="n"/>
      <c r="Y710" s="19" t="n"/>
      <c r="Z710" s="19" t="n"/>
    </row>
    <row r="711" ht="13.5" customHeight="1" s="844">
      <c r="A711" s="19" t="n"/>
      <c r="B711" s="19" t="n"/>
      <c r="C711" s="23" t="n"/>
      <c r="D711" s="23" t="n"/>
      <c r="E711" s="362" t="n"/>
      <c r="F711" s="23" t="n"/>
      <c r="G711" s="23" t="n"/>
      <c r="H711" s="23" t="n"/>
      <c r="I711" s="23" t="n"/>
      <c r="J711" s="23" t="n"/>
      <c r="K711" s="23" t="n"/>
      <c r="L711" s="19" t="n"/>
      <c r="M711" s="19" t="n"/>
      <c r="N711" s="19" t="n"/>
      <c r="O711" s="19" t="n"/>
      <c r="P711" s="19" t="n"/>
      <c r="Q711" s="19" t="n"/>
      <c r="R711" s="19" t="n"/>
      <c r="S711" s="19" t="n"/>
      <c r="T711" s="19" t="n"/>
      <c r="U711" s="19" t="n"/>
      <c r="V711" s="19" t="n"/>
      <c r="W711" s="19" t="n"/>
      <c r="X711" s="19" t="n"/>
      <c r="Y711" s="19" t="n"/>
      <c r="Z711" s="19" t="n"/>
    </row>
    <row r="712" ht="13.5" customHeight="1" s="844">
      <c r="A712" s="19" t="n"/>
      <c r="B712" s="19" t="n"/>
      <c r="C712" s="23" t="n"/>
      <c r="D712" s="23" t="n"/>
      <c r="E712" s="362" t="n"/>
      <c r="F712" s="23" t="n"/>
      <c r="G712" s="23" t="n"/>
      <c r="H712" s="23" t="n"/>
      <c r="I712" s="23" t="n"/>
      <c r="J712" s="23" t="n"/>
      <c r="K712" s="23" t="n"/>
      <c r="L712" s="19" t="n"/>
      <c r="M712" s="19" t="n"/>
      <c r="N712" s="19" t="n"/>
      <c r="O712" s="19" t="n"/>
      <c r="P712" s="19" t="n"/>
      <c r="Q712" s="19" t="n"/>
      <c r="R712" s="19" t="n"/>
      <c r="S712" s="19" t="n"/>
      <c r="T712" s="19" t="n"/>
      <c r="U712" s="19" t="n"/>
      <c r="V712" s="19" t="n"/>
      <c r="W712" s="19" t="n"/>
      <c r="X712" s="19" t="n"/>
      <c r="Y712" s="19" t="n"/>
      <c r="Z712" s="19" t="n"/>
    </row>
    <row r="713" ht="13.5" customHeight="1" s="844">
      <c r="A713" s="19" t="n"/>
      <c r="B713" s="19" t="n"/>
      <c r="C713" s="23" t="n"/>
      <c r="D713" s="23" t="n"/>
      <c r="E713" s="362" t="n"/>
      <c r="F713" s="23" t="n"/>
      <c r="G713" s="23" t="n"/>
      <c r="H713" s="23" t="n"/>
      <c r="I713" s="23" t="n"/>
      <c r="J713" s="23" t="n"/>
      <c r="K713" s="23" t="n"/>
      <c r="L713" s="19" t="n"/>
      <c r="M713" s="19" t="n"/>
      <c r="N713" s="19" t="n"/>
      <c r="O713" s="19" t="n"/>
      <c r="P713" s="19" t="n"/>
      <c r="Q713" s="19" t="n"/>
      <c r="R713" s="19" t="n"/>
      <c r="S713" s="19" t="n"/>
      <c r="T713" s="19" t="n"/>
      <c r="U713" s="19" t="n"/>
      <c r="V713" s="19" t="n"/>
      <c r="W713" s="19" t="n"/>
      <c r="X713" s="19" t="n"/>
      <c r="Y713" s="19" t="n"/>
      <c r="Z713" s="19" t="n"/>
    </row>
    <row r="714" ht="13.5" customHeight="1" s="844">
      <c r="A714" s="19" t="n"/>
      <c r="B714" s="19" t="n"/>
      <c r="C714" s="23" t="n"/>
      <c r="D714" s="23" t="n"/>
      <c r="E714" s="362" t="n"/>
      <c r="F714" s="23" t="n"/>
      <c r="G714" s="23" t="n"/>
      <c r="H714" s="23" t="n"/>
      <c r="I714" s="23" t="n"/>
      <c r="J714" s="23" t="n"/>
      <c r="K714" s="23" t="n"/>
      <c r="L714" s="19" t="n"/>
      <c r="M714" s="19" t="n"/>
      <c r="N714" s="19" t="n"/>
      <c r="O714" s="19" t="n"/>
      <c r="P714" s="19" t="n"/>
      <c r="Q714" s="19" t="n"/>
      <c r="R714" s="19" t="n"/>
      <c r="S714" s="19" t="n"/>
      <c r="T714" s="19" t="n"/>
      <c r="U714" s="19" t="n"/>
      <c r="V714" s="19" t="n"/>
      <c r="W714" s="19" t="n"/>
      <c r="X714" s="19" t="n"/>
      <c r="Y714" s="19" t="n"/>
      <c r="Z714" s="19" t="n"/>
    </row>
    <row r="715" ht="13.5" customHeight="1" s="844">
      <c r="A715" s="19" t="n"/>
      <c r="B715" s="19" t="n"/>
      <c r="C715" s="23" t="n"/>
      <c r="D715" s="23" t="n"/>
      <c r="E715" s="362" t="n"/>
      <c r="F715" s="23" t="n"/>
      <c r="G715" s="23" t="n"/>
      <c r="H715" s="23" t="n"/>
      <c r="I715" s="23" t="n"/>
      <c r="J715" s="23" t="n"/>
      <c r="K715" s="23" t="n"/>
      <c r="L715" s="19" t="n"/>
      <c r="M715" s="19" t="n"/>
      <c r="N715" s="19" t="n"/>
      <c r="O715" s="19" t="n"/>
      <c r="P715" s="19" t="n"/>
      <c r="Q715" s="19" t="n"/>
      <c r="R715" s="19" t="n"/>
      <c r="S715" s="19" t="n"/>
      <c r="T715" s="19" t="n"/>
      <c r="U715" s="19" t="n"/>
      <c r="V715" s="19" t="n"/>
      <c r="W715" s="19" t="n"/>
      <c r="X715" s="19" t="n"/>
      <c r="Y715" s="19" t="n"/>
      <c r="Z715" s="19" t="n"/>
    </row>
    <row r="716" ht="13.5" customHeight="1" s="844">
      <c r="A716" s="19" t="n"/>
      <c r="B716" s="19" t="n"/>
      <c r="C716" s="23" t="n"/>
      <c r="D716" s="23" t="n"/>
      <c r="E716" s="362" t="n"/>
      <c r="F716" s="23" t="n"/>
      <c r="G716" s="23" t="n"/>
      <c r="H716" s="23" t="n"/>
      <c r="I716" s="23" t="n"/>
      <c r="J716" s="23" t="n"/>
      <c r="K716" s="23" t="n"/>
      <c r="L716" s="19" t="n"/>
      <c r="M716" s="19" t="n"/>
      <c r="N716" s="19" t="n"/>
      <c r="O716" s="19" t="n"/>
      <c r="P716" s="19" t="n"/>
      <c r="Q716" s="19" t="n"/>
      <c r="R716" s="19" t="n"/>
      <c r="S716" s="19" t="n"/>
      <c r="T716" s="19" t="n"/>
      <c r="U716" s="19" t="n"/>
      <c r="V716" s="19" t="n"/>
      <c r="W716" s="19" t="n"/>
      <c r="X716" s="19" t="n"/>
      <c r="Y716" s="19" t="n"/>
      <c r="Z716" s="19" t="n"/>
    </row>
    <row r="717" ht="13.5" customHeight="1" s="844">
      <c r="A717" s="19" t="n"/>
      <c r="B717" s="19" t="n"/>
      <c r="C717" s="23" t="n"/>
      <c r="D717" s="23" t="n"/>
      <c r="E717" s="362" t="n"/>
      <c r="F717" s="23" t="n"/>
      <c r="G717" s="23" t="n"/>
      <c r="H717" s="23" t="n"/>
      <c r="I717" s="23" t="n"/>
      <c r="J717" s="23" t="n"/>
      <c r="K717" s="23" t="n"/>
      <c r="L717" s="19" t="n"/>
      <c r="M717" s="19" t="n"/>
      <c r="N717" s="19" t="n"/>
      <c r="O717" s="19" t="n"/>
      <c r="P717" s="19" t="n"/>
      <c r="Q717" s="19" t="n"/>
      <c r="R717" s="19" t="n"/>
      <c r="S717" s="19" t="n"/>
      <c r="T717" s="19" t="n"/>
      <c r="U717" s="19" t="n"/>
      <c r="V717" s="19" t="n"/>
      <c r="W717" s="19" t="n"/>
      <c r="X717" s="19" t="n"/>
      <c r="Y717" s="19" t="n"/>
      <c r="Z717" s="19" t="n"/>
    </row>
    <row r="718" ht="13.5" customHeight="1" s="844">
      <c r="A718" s="19" t="n"/>
      <c r="B718" s="19" t="n"/>
      <c r="C718" s="23" t="n"/>
      <c r="D718" s="23" t="n"/>
      <c r="E718" s="362" t="n"/>
      <c r="F718" s="23" t="n"/>
      <c r="G718" s="23" t="n"/>
      <c r="H718" s="23" t="n"/>
      <c r="I718" s="23" t="n"/>
      <c r="J718" s="23" t="n"/>
      <c r="K718" s="23" t="n"/>
      <c r="L718" s="19" t="n"/>
      <c r="M718" s="19" t="n"/>
      <c r="N718" s="19" t="n"/>
      <c r="O718" s="19" t="n"/>
      <c r="P718" s="19" t="n"/>
      <c r="Q718" s="19" t="n"/>
      <c r="R718" s="19" t="n"/>
      <c r="S718" s="19" t="n"/>
      <c r="T718" s="19" t="n"/>
      <c r="U718" s="19" t="n"/>
      <c r="V718" s="19" t="n"/>
      <c r="W718" s="19" t="n"/>
      <c r="X718" s="19" t="n"/>
      <c r="Y718" s="19" t="n"/>
      <c r="Z718" s="19" t="n"/>
    </row>
    <row r="719" ht="13.5" customHeight="1" s="844">
      <c r="A719" s="19" t="n"/>
      <c r="B719" s="19" t="n"/>
      <c r="C719" s="23" t="n"/>
      <c r="D719" s="23" t="n"/>
      <c r="E719" s="362" t="n"/>
      <c r="F719" s="23" t="n"/>
      <c r="G719" s="23" t="n"/>
      <c r="H719" s="23" t="n"/>
      <c r="I719" s="23" t="n"/>
      <c r="J719" s="23" t="n"/>
      <c r="K719" s="23" t="n"/>
      <c r="L719" s="19" t="n"/>
      <c r="M719" s="19" t="n"/>
      <c r="N719" s="19" t="n"/>
      <c r="O719" s="19" t="n"/>
      <c r="P719" s="19" t="n"/>
      <c r="Q719" s="19" t="n"/>
      <c r="R719" s="19" t="n"/>
      <c r="S719" s="19" t="n"/>
      <c r="T719" s="19" t="n"/>
      <c r="U719" s="19" t="n"/>
      <c r="V719" s="19" t="n"/>
      <c r="W719" s="19" t="n"/>
      <c r="X719" s="19" t="n"/>
      <c r="Y719" s="19" t="n"/>
      <c r="Z719" s="19" t="n"/>
    </row>
    <row r="720" ht="13.5" customHeight="1" s="844">
      <c r="A720" s="19" t="n"/>
      <c r="B720" s="19" t="n"/>
      <c r="C720" s="23" t="n"/>
      <c r="D720" s="23" t="n"/>
      <c r="E720" s="362" t="n"/>
      <c r="F720" s="23" t="n"/>
      <c r="G720" s="23" t="n"/>
      <c r="H720" s="23" t="n"/>
      <c r="I720" s="23" t="n"/>
      <c r="J720" s="23" t="n"/>
      <c r="K720" s="23" t="n"/>
      <c r="L720" s="19" t="n"/>
      <c r="M720" s="19" t="n"/>
      <c r="N720" s="19" t="n"/>
      <c r="O720" s="19" t="n"/>
      <c r="P720" s="19" t="n"/>
      <c r="Q720" s="19" t="n"/>
      <c r="R720" s="19" t="n"/>
      <c r="S720" s="19" t="n"/>
      <c r="T720" s="19" t="n"/>
      <c r="U720" s="19" t="n"/>
      <c r="V720" s="19" t="n"/>
      <c r="W720" s="19" t="n"/>
      <c r="X720" s="19" t="n"/>
      <c r="Y720" s="19" t="n"/>
      <c r="Z720" s="19" t="n"/>
    </row>
    <row r="721" ht="13.5" customHeight="1" s="844">
      <c r="A721" s="19" t="n"/>
      <c r="B721" s="19" t="n"/>
      <c r="C721" s="23" t="n"/>
      <c r="D721" s="23" t="n"/>
      <c r="E721" s="362" t="n"/>
      <c r="F721" s="23" t="n"/>
      <c r="G721" s="23" t="n"/>
      <c r="H721" s="23" t="n"/>
      <c r="I721" s="23" t="n"/>
      <c r="J721" s="23" t="n"/>
      <c r="K721" s="23" t="n"/>
      <c r="L721" s="19" t="n"/>
      <c r="M721" s="19" t="n"/>
      <c r="N721" s="19" t="n"/>
      <c r="O721" s="19" t="n"/>
      <c r="P721" s="19" t="n"/>
      <c r="Q721" s="19" t="n"/>
      <c r="R721" s="19" t="n"/>
      <c r="S721" s="19" t="n"/>
      <c r="T721" s="19" t="n"/>
      <c r="U721" s="19" t="n"/>
      <c r="V721" s="19" t="n"/>
      <c r="W721" s="19" t="n"/>
      <c r="X721" s="19" t="n"/>
      <c r="Y721" s="19" t="n"/>
      <c r="Z721" s="19" t="n"/>
    </row>
    <row r="722" ht="13.5" customHeight="1" s="844">
      <c r="A722" s="19" t="n"/>
      <c r="B722" s="19" t="n"/>
      <c r="C722" s="23" t="n"/>
      <c r="D722" s="23" t="n"/>
      <c r="E722" s="362" t="n"/>
      <c r="F722" s="23" t="n"/>
      <c r="G722" s="23" t="n"/>
      <c r="H722" s="23" t="n"/>
      <c r="I722" s="23" t="n"/>
      <c r="J722" s="23" t="n"/>
      <c r="K722" s="23" t="n"/>
      <c r="L722" s="19" t="n"/>
      <c r="M722" s="19" t="n"/>
      <c r="N722" s="19" t="n"/>
      <c r="O722" s="19" t="n"/>
      <c r="P722" s="19" t="n"/>
      <c r="Q722" s="19" t="n"/>
      <c r="R722" s="19" t="n"/>
      <c r="S722" s="19" t="n"/>
      <c r="T722" s="19" t="n"/>
      <c r="U722" s="19" t="n"/>
      <c r="V722" s="19" t="n"/>
      <c r="W722" s="19" t="n"/>
      <c r="X722" s="19" t="n"/>
      <c r="Y722" s="19" t="n"/>
      <c r="Z722" s="19" t="n"/>
    </row>
    <row r="723" ht="13.5" customHeight="1" s="844">
      <c r="A723" s="19" t="n"/>
      <c r="B723" s="19" t="n"/>
      <c r="C723" s="23" t="n"/>
      <c r="D723" s="23" t="n"/>
      <c r="E723" s="362" t="n"/>
      <c r="F723" s="23" t="n"/>
      <c r="G723" s="23" t="n"/>
      <c r="H723" s="23" t="n"/>
      <c r="I723" s="23" t="n"/>
      <c r="J723" s="23" t="n"/>
      <c r="K723" s="23" t="n"/>
      <c r="L723" s="19" t="n"/>
      <c r="M723" s="19" t="n"/>
      <c r="N723" s="19" t="n"/>
      <c r="O723" s="19" t="n"/>
      <c r="P723" s="19" t="n"/>
      <c r="Q723" s="19" t="n"/>
      <c r="R723" s="19" t="n"/>
      <c r="S723" s="19" t="n"/>
      <c r="T723" s="19" t="n"/>
      <c r="U723" s="19" t="n"/>
      <c r="V723" s="19" t="n"/>
      <c r="W723" s="19" t="n"/>
      <c r="X723" s="19" t="n"/>
      <c r="Y723" s="19" t="n"/>
      <c r="Z723" s="19" t="n"/>
    </row>
    <row r="724" ht="13.5" customHeight="1" s="844">
      <c r="A724" s="19" t="n"/>
      <c r="B724" s="19" t="n"/>
      <c r="C724" s="23" t="n"/>
      <c r="D724" s="23" t="n"/>
      <c r="E724" s="362" t="n"/>
      <c r="F724" s="23" t="n"/>
      <c r="G724" s="23" t="n"/>
      <c r="H724" s="23" t="n"/>
      <c r="I724" s="23" t="n"/>
      <c r="J724" s="23" t="n"/>
      <c r="K724" s="23" t="n"/>
      <c r="L724" s="19" t="n"/>
      <c r="M724" s="19" t="n"/>
      <c r="N724" s="19" t="n"/>
      <c r="O724" s="19" t="n"/>
      <c r="P724" s="19" t="n"/>
      <c r="Q724" s="19" t="n"/>
      <c r="R724" s="19" t="n"/>
      <c r="S724" s="19" t="n"/>
      <c r="T724" s="19" t="n"/>
      <c r="U724" s="19" t="n"/>
      <c r="V724" s="19" t="n"/>
      <c r="W724" s="19" t="n"/>
      <c r="X724" s="19" t="n"/>
      <c r="Y724" s="19" t="n"/>
      <c r="Z724" s="19" t="n"/>
    </row>
    <row r="725" ht="13.5" customHeight="1" s="844">
      <c r="A725" s="19" t="n"/>
      <c r="B725" s="19" t="n"/>
      <c r="C725" s="23" t="n"/>
      <c r="D725" s="23" t="n"/>
      <c r="E725" s="362" t="n"/>
      <c r="F725" s="23" t="n"/>
      <c r="G725" s="23" t="n"/>
      <c r="H725" s="23" t="n"/>
      <c r="I725" s="23" t="n"/>
      <c r="J725" s="23" t="n"/>
      <c r="K725" s="23" t="n"/>
      <c r="L725" s="19" t="n"/>
      <c r="M725" s="19" t="n"/>
      <c r="N725" s="19" t="n"/>
      <c r="O725" s="19" t="n"/>
      <c r="P725" s="19" t="n"/>
      <c r="Q725" s="19" t="n"/>
      <c r="R725" s="19" t="n"/>
      <c r="S725" s="19" t="n"/>
      <c r="T725" s="19" t="n"/>
      <c r="U725" s="19" t="n"/>
      <c r="V725" s="19" t="n"/>
      <c r="W725" s="19" t="n"/>
      <c r="X725" s="19" t="n"/>
      <c r="Y725" s="19" t="n"/>
      <c r="Z725" s="19" t="n"/>
    </row>
    <row r="726" ht="13.5" customHeight="1" s="844">
      <c r="A726" s="19" t="n"/>
      <c r="B726" s="19" t="n"/>
      <c r="C726" s="23" t="n"/>
      <c r="D726" s="23" t="n"/>
      <c r="E726" s="362" t="n"/>
      <c r="F726" s="23" t="n"/>
      <c r="G726" s="23" t="n"/>
      <c r="H726" s="23" t="n"/>
      <c r="I726" s="23" t="n"/>
      <c r="J726" s="23" t="n"/>
      <c r="K726" s="23" t="n"/>
      <c r="L726" s="19" t="n"/>
      <c r="M726" s="19" t="n"/>
      <c r="N726" s="19" t="n"/>
      <c r="O726" s="19" t="n"/>
      <c r="P726" s="19" t="n"/>
      <c r="Q726" s="19" t="n"/>
      <c r="R726" s="19" t="n"/>
      <c r="S726" s="19" t="n"/>
      <c r="T726" s="19" t="n"/>
      <c r="U726" s="19" t="n"/>
      <c r="V726" s="19" t="n"/>
      <c r="W726" s="19" t="n"/>
      <c r="X726" s="19" t="n"/>
      <c r="Y726" s="19" t="n"/>
      <c r="Z726" s="19" t="n"/>
    </row>
    <row r="727" ht="13.5" customHeight="1" s="844">
      <c r="A727" s="19" t="n"/>
      <c r="B727" s="19" t="n"/>
      <c r="C727" s="23" t="n"/>
      <c r="D727" s="23" t="n"/>
      <c r="E727" s="362" t="n"/>
      <c r="F727" s="23" t="n"/>
      <c r="G727" s="23" t="n"/>
      <c r="H727" s="23" t="n"/>
      <c r="I727" s="23" t="n"/>
      <c r="J727" s="23" t="n"/>
      <c r="K727" s="23" t="n"/>
      <c r="L727" s="19" t="n"/>
      <c r="M727" s="19" t="n"/>
      <c r="N727" s="19" t="n"/>
      <c r="O727" s="19" t="n"/>
      <c r="P727" s="19" t="n"/>
      <c r="Q727" s="19" t="n"/>
      <c r="R727" s="19" t="n"/>
      <c r="S727" s="19" t="n"/>
      <c r="T727" s="19" t="n"/>
      <c r="U727" s="19" t="n"/>
      <c r="V727" s="19" t="n"/>
      <c r="W727" s="19" t="n"/>
      <c r="X727" s="19" t="n"/>
      <c r="Y727" s="19" t="n"/>
      <c r="Z727" s="19" t="n"/>
    </row>
    <row r="728" ht="13.5" customHeight="1" s="844">
      <c r="A728" s="19" t="n"/>
      <c r="B728" s="19" t="n"/>
      <c r="C728" s="23" t="n"/>
      <c r="D728" s="23" t="n"/>
      <c r="E728" s="362" t="n"/>
      <c r="F728" s="23" t="n"/>
      <c r="G728" s="23" t="n"/>
      <c r="H728" s="23" t="n"/>
      <c r="I728" s="23" t="n"/>
      <c r="J728" s="23" t="n"/>
      <c r="K728" s="23" t="n"/>
      <c r="L728" s="19" t="n"/>
      <c r="M728" s="19" t="n"/>
      <c r="N728" s="19" t="n"/>
      <c r="O728" s="19" t="n"/>
      <c r="P728" s="19" t="n"/>
      <c r="Q728" s="19" t="n"/>
      <c r="R728" s="19" t="n"/>
      <c r="S728" s="19" t="n"/>
      <c r="T728" s="19" t="n"/>
      <c r="U728" s="19" t="n"/>
      <c r="V728" s="19" t="n"/>
      <c r="W728" s="19" t="n"/>
      <c r="X728" s="19" t="n"/>
      <c r="Y728" s="19" t="n"/>
      <c r="Z728" s="19" t="n"/>
    </row>
    <row r="729" ht="13.5" customHeight="1" s="844">
      <c r="A729" s="19" t="n"/>
      <c r="B729" s="19" t="n"/>
      <c r="C729" s="23" t="n"/>
      <c r="D729" s="23" t="n"/>
      <c r="E729" s="362" t="n"/>
      <c r="F729" s="23" t="n"/>
      <c r="G729" s="23" t="n"/>
      <c r="H729" s="23" t="n"/>
      <c r="I729" s="23" t="n"/>
      <c r="J729" s="23" t="n"/>
      <c r="K729" s="23" t="n"/>
      <c r="L729" s="19" t="n"/>
      <c r="M729" s="19" t="n"/>
      <c r="N729" s="19" t="n"/>
      <c r="O729" s="19" t="n"/>
      <c r="P729" s="19" t="n"/>
      <c r="Q729" s="19" t="n"/>
      <c r="R729" s="19" t="n"/>
      <c r="S729" s="19" t="n"/>
      <c r="T729" s="19" t="n"/>
      <c r="U729" s="19" t="n"/>
      <c r="V729" s="19" t="n"/>
      <c r="W729" s="19" t="n"/>
      <c r="X729" s="19" t="n"/>
      <c r="Y729" s="19" t="n"/>
      <c r="Z729" s="19" t="n"/>
    </row>
    <row r="730" ht="13.5" customHeight="1" s="844">
      <c r="A730" s="19" t="n"/>
      <c r="B730" s="19" t="n"/>
      <c r="C730" s="23" t="n"/>
      <c r="D730" s="23" t="n"/>
      <c r="E730" s="362" t="n"/>
      <c r="F730" s="23" t="n"/>
      <c r="G730" s="23" t="n"/>
      <c r="H730" s="23" t="n"/>
      <c r="I730" s="23" t="n"/>
      <c r="J730" s="23" t="n"/>
      <c r="K730" s="23" t="n"/>
      <c r="L730" s="19" t="n"/>
      <c r="M730" s="19" t="n"/>
      <c r="N730" s="19" t="n"/>
      <c r="O730" s="19" t="n"/>
      <c r="P730" s="19" t="n"/>
      <c r="Q730" s="19" t="n"/>
      <c r="R730" s="19" t="n"/>
      <c r="S730" s="19" t="n"/>
      <c r="T730" s="19" t="n"/>
      <c r="U730" s="19" t="n"/>
      <c r="V730" s="19" t="n"/>
      <c r="W730" s="19" t="n"/>
      <c r="X730" s="19" t="n"/>
      <c r="Y730" s="19" t="n"/>
      <c r="Z730" s="19" t="n"/>
    </row>
    <row r="731" ht="13.5" customHeight="1" s="844">
      <c r="A731" s="19" t="n"/>
      <c r="B731" s="19" t="n"/>
      <c r="C731" s="23" t="n"/>
      <c r="D731" s="23" t="n"/>
      <c r="E731" s="362" t="n"/>
      <c r="F731" s="23" t="n"/>
      <c r="G731" s="23" t="n"/>
      <c r="H731" s="23" t="n"/>
      <c r="I731" s="23" t="n"/>
      <c r="J731" s="23" t="n"/>
      <c r="K731" s="23" t="n"/>
      <c r="L731" s="19" t="n"/>
      <c r="M731" s="19" t="n"/>
      <c r="N731" s="19" t="n"/>
      <c r="O731" s="19" t="n"/>
      <c r="P731" s="19" t="n"/>
      <c r="Q731" s="19" t="n"/>
      <c r="R731" s="19" t="n"/>
      <c r="S731" s="19" t="n"/>
      <c r="T731" s="19" t="n"/>
      <c r="U731" s="19" t="n"/>
      <c r="V731" s="19" t="n"/>
      <c r="W731" s="19" t="n"/>
      <c r="X731" s="19" t="n"/>
      <c r="Y731" s="19" t="n"/>
      <c r="Z731" s="19" t="n"/>
    </row>
    <row r="732" ht="13.5" customHeight="1" s="844">
      <c r="A732" s="19" t="n"/>
      <c r="B732" s="19" t="n"/>
      <c r="C732" s="23" t="n"/>
      <c r="D732" s="23" t="n"/>
      <c r="E732" s="362" t="n"/>
      <c r="F732" s="23" t="n"/>
      <c r="G732" s="23" t="n"/>
      <c r="H732" s="23" t="n"/>
      <c r="I732" s="23" t="n"/>
      <c r="J732" s="23" t="n"/>
      <c r="K732" s="23" t="n"/>
      <c r="L732" s="19" t="n"/>
      <c r="M732" s="19" t="n"/>
      <c r="N732" s="19" t="n"/>
      <c r="O732" s="19" t="n"/>
      <c r="P732" s="19" t="n"/>
      <c r="Q732" s="19" t="n"/>
      <c r="R732" s="19" t="n"/>
      <c r="S732" s="19" t="n"/>
      <c r="T732" s="19" t="n"/>
      <c r="U732" s="19" t="n"/>
      <c r="V732" s="19" t="n"/>
      <c r="W732" s="19" t="n"/>
      <c r="X732" s="19" t="n"/>
      <c r="Y732" s="19" t="n"/>
      <c r="Z732" s="19" t="n"/>
    </row>
    <row r="733" ht="13.5" customHeight="1" s="844">
      <c r="A733" s="19" t="n"/>
      <c r="B733" s="19" t="n"/>
      <c r="C733" s="23" t="n"/>
      <c r="D733" s="23" t="n"/>
      <c r="E733" s="362" t="n"/>
      <c r="F733" s="23" t="n"/>
      <c r="G733" s="23" t="n"/>
      <c r="H733" s="23" t="n"/>
      <c r="I733" s="23" t="n"/>
      <c r="J733" s="23" t="n"/>
      <c r="K733" s="23" t="n"/>
      <c r="L733" s="19" t="n"/>
      <c r="M733" s="19" t="n"/>
      <c r="N733" s="19" t="n"/>
      <c r="O733" s="19" t="n"/>
      <c r="P733" s="19" t="n"/>
      <c r="Q733" s="19" t="n"/>
      <c r="R733" s="19" t="n"/>
      <c r="S733" s="19" t="n"/>
      <c r="T733" s="19" t="n"/>
      <c r="U733" s="19" t="n"/>
      <c r="V733" s="19" t="n"/>
      <c r="W733" s="19" t="n"/>
      <c r="X733" s="19" t="n"/>
      <c r="Y733" s="19" t="n"/>
      <c r="Z733" s="19" t="n"/>
    </row>
    <row r="734" ht="13.5" customHeight="1" s="844">
      <c r="A734" s="19" t="n"/>
      <c r="B734" s="19" t="n"/>
      <c r="C734" s="23" t="n"/>
      <c r="D734" s="23" t="n"/>
      <c r="E734" s="362" t="n"/>
      <c r="F734" s="23" t="n"/>
      <c r="G734" s="23" t="n"/>
      <c r="H734" s="23" t="n"/>
      <c r="I734" s="23" t="n"/>
      <c r="J734" s="23" t="n"/>
      <c r="K734" s="23" t="n"/>
      <c r="L734" s="19" t="n"/>
      <c r="M734" s="19" t="n"/>
      <c r="N734" s="19" t="n"/>
      <c r="O734" s="19" t="n"/>
      <c r="P734" s="19" t="n"/>
      <c r="Q734" s="19" t="n"/>
      <c r="R734" s="19" t="n"/>
      <c r="S734" s="19" t="n"/>
      <c r="T734" s="19" t="n"/>
      <c r="U734" s="19" t="n"/>
      <c r="V734" s="19" t="n"/>
      <c r="W734" s="19" t="n"/>
      <c r="X734" s="19" t="n"/>
      <c r="Y734" s="19" t="n"/>
      <c r="Z734" s="19" t="n"/>
    </row>
    <row r="735" ht="13.5" customHeight="1" s="844">
      <c r="A735" s="19" t="n"/>
      <c r="B735" s="19" t="n"/>
      <c r="C735" s="23" t="n"/>
      <c r="D735" s="23" t="n"/>
      <c r="E735" s="362" t="n"/>
      <c r="F735" s="23" t="n"/>
      <c r="G735" s="23" t="n"/>
      <c r="H735" s="23" t="n"/>
      <c r="I735" s="23" t="n"/>
      <c r="J735" s="23" t="n"/>
      <c r="K735" s="23" t="n"/>
      <c r="L735" s="19" t="n"/>
      <c r="M735" s="19" t="n"/>
      <c r="N735" s="19" t="n"/>
      <c r="O735" s="19" t="n"/>
      <c r="P735" s="19" t="n"/>
      <c r="Q735" s="19" t="n"/>
      <c r="R735" s="19" t="n"/>
      <c r="S735" s="19" t="n"/>
      <c r="T735" s="19" t="n"/>
      <c r="U735" s="19" t="n"/>
      <c r="V735" s="19" t="n"/>
      <c r="W735" s="19" t="n"/>
      <c r="X735" s="19" t="n"/>
      <c r="Y735" s="19" t="n"/>
      <c r="Z735" s="19" t="n"/>
    </row>
    <row r="736" ht="13.5" customHeight="1" s="844">
      <c r="A736" s="19" t="n"/>
      <c r="B736" s="19" t="n"/>
      <c r="C736" s="23" t="n"/>
      <c r="D736" s="23" t="n"/>
      <c r="E736" s="362" t="n"/>
      <c r="F736" s="23" t="n"/>
      <c r="G736" s="23" t="n"/>
      <c r="H736" s="23" t="n"/>
      <c r="I736" s="23" t="n"/>
      <c r="J736" s="23" t="n"/>
      <c r="K736" s="23" t="n"/>
      <c r="L736" s="19" t="n"/>
      <c r="M736" s="19" t="n"/>
      <c r="N736" s="19" t="n"/>
      <c r="O736" s="19" t="n"/>
      <c r="P736" s="19" t="n"/>
      <c r="Q736" s="19" t="n"/>
      <c r="R736" s="19" t="n"/>
      <c r="S736" s="19" t="n"/>
      <c r="T736" s="19" t="n"/>
      <c r="U736" s="19" t="n"/>
      <c r="V736" s="19" t="n"/>
      <c r="W736" s="19" t="n"/>
      <c r="X736" s="19" t="n"/>
      <c r="Y736" s="19" t="n"/>
      <c r="Z736" s="19" t="n"/>
    </row>
    <row r="737" ht="13.5" customHeight="1" s="844">
      <c r="A737" s="19" t="n"/>
      <c r="B737" s="19" t="n"/>
      <c r="C737" s="23" t="n"/>
      <c r="D737" s="23" t="n"/>
      <c r="E737" s="362" t="n"/>
      <c r="F737" s="23" t="n"/>
      <c r="G737" s="23" t="n"/>
      <c r="H737" s="23" t="n"/>
      <c r="I737" s="23" t="n"/>
      <c r="J737" s="23" t="n"/>
      <c r="K737" s="23" t="n"/>
      <c r="L737" s="19" t="n"/>
      <c r="M737" s="19" t="n"/>
      <c r="N737" s="19" t="n"/>
      <c r="O737" s="19" t="n"/>
      <c r="P737" s="19" t="n"/>
      <c r="Q737" s="19" t="n"/>
      <c r="R737" s="19" t="n"/>
      <c r="S737" s="19" t="n"/>
      <c r="T737" s="19" t="n"/>
      <c r="U737" s="19" t="n"/>
      <c r="V737" s="19" t="n"/>
      <c r="W737" s="19" t="n"/>
      <c r="X737" s="19" t="n"/>
      <c r="Y737" s="19" t="n"/>
      <c r="Z737" s="19" t="n"/>
    </row>
    <row r="738" ht="13.5" customHeight="1" s="844">
      <c r="A738" s="19" t="n"/>
      <c r="B738" s="19" t="n"/>
      <c r="C738" s="23" t="n"/>
      <c r="D738" s="23" t="n"/>
      <c r="E738" s="362" t="n"/>
      <c r="F738" s="23" t="n"/>
      <c r="G738" s="23" t="n"/>
      <c r="H738" s="23" t="n"/>
      <c r="I738" s="23" t="n"/>
      <c r="J738" s="23" t="n"/>
      <c r="K738" s="23" t="n"/>
      <c r="L738" s="19" t="n"/>
      <c r="M738" s="19" t="n"/>
      <c r="N738" s="19" t="n"/>
      <c r="O738" s="19" t="n"/>
      <c r="P738" s="19" t="n"/>
      <c r="Q738" s="19" t="n"/>
      <c r="R738" s="19" t="n"/>
      <c r="S738" s="19" t="n"/>
      <c r="T738" s="19" t="n"/>
      <c r="U738" s="19" t="n"/>
      <c r="V738" s="19" t="n"/>
      <c r="W738" s="19" t="n"/>
      <c r="X738" s="19" t="n"/>
      <c r="Y738" s="19" t="n"/>
      <c r="Z738" s="19" t="n"/>
    </row>
    <row r="739" ht="13.5" customHeight="1" s="844">
      <c r="A739" s="19" t="n"/>
      <c r="B739" s="19" t="n"/>
      <c r="C739" s="23" t="n"/>
      <c r="D739" s="23" t="n"/>
      <c r="E739" s="362" t="n"/>
      <c r="F739" s="23" t="n"/>
      <c r="G739" s="23" t="n"/>
      <c r="H739" s="23" t="n"/>
      <c r="I739" s="23" t="n"/>
      <c r="J739" s="23" t="n"/>
      <c r="K739" s="23" t="n"/>
      <c r="L739" s="19" t="n"/>
      <c r="M739" s="19" t="n"/>
      <c r="N739" s="19" t="n"/>
      <c r="O739" s="19" t="n"/>
      <c r="P739" s="19" t="n"/>
      <c r="Q739" s="19" t="n"/>
      <c r="R739" s="19" t="n"/>
      <c r="S739" s="19" t="n"/>
      <c r="T739" s="19" t="n"/>
      <c r="U739" s="19" t="n"/>
      <c r="V739" s="19" t="n"/>
      <c r="W739" s="19" t="n"/>
      <c r="X739" s="19" t="n"/>
      <c r="Y739" s="19" t="n"/>
      <c r="Z739" s="19" t="n"/>
    </row>
    <row r="740" ht="13.5" customHeight="1" s="844">
      <c r="A740" s="19" t="n"/>
      <c r="B740" s="19" t="n"/>
      <c r="C740" s="23" t="n"/>
      <c r="D740" s="23" t="n"/>
      <c r="E740" s="362" t="n"/>
      <c r="F740" s="23" t="n"/>
      <c r="G740" s="23" t="n"/>
      <c r="H740" s="23" t="n"/>
      <c r="I740" s="23" t="n"/>
      <c r="J740" s="23" t="n"/>
      <c r="K740" s="23" t="n"/>
      <c r="L740" s="19" t="n"/>
      <c r="M740" s="19" t="n"/>
      <c r="N740" s="19" t="n"/>
      <c r="O740" s="19" t="n"/>
      <c r="P740" s="19" t="n"/>
      <c r="Q740" s="19" t="n"/>
      <c r="R740" s="19" t="n"/>
      <c r="S740" s="19" t="n"/>
      <c r="T740" s="19" t="n"/>
      <c r="U740" s="19" t="n"/>
      <c r="V740" s="19" t="n"/>
      <c r="W740" s="19" t="n"/>
      <c r="X740" s="19" t="n"/>
      <c r="Y740" s="19" t="n"/>
      <c r="Z740" s="19" t="n"/>
    </row>
    <row r="741" ht="13.5" customHeight="1" s="844">
      <c r="A741" s="19" t="n"/>
      <c r="B741" s="19" t="n"/>
      <c r="C741" s="23" t="n"/>
      <c r="D741" s="23" t="n"/>
      <c r="E741" s="362" t="n"/>
      <c r="F741" s="23" t="n"/>
      <c r="G741" s="23" t="n"/>
      <c r="H741" s="23" t="n"/>
      <c r="I741" s="23" t="n"/>
      <c r="J741" s="23" t="n"/>
      <c r="K741" s="23" t="n"/>
      <c r="L741" s="19" t="n"/>
      <c r="M741" s="19" t="n"/>
      <c r="N741" s="19" t="n"/>
      <c r="O741" s="19" t="n"/>
      <c r="P741" s="19" t="n"/>
      <c r="Q741" s="19" t="n"/>
      <c r="R741" s="19" t="n"/>
      <c r="S741" s="19" t="n"/>
      <c r="T741" s="19" t="n"/>
      <c r="U741" s="19" t="n"/>
      <c r="V741" s="19" t="n"/>
      <c r="W741" s="19" t="n"/>
      <c r="X741" s="19" t="n"/>
      <c r="Y741" s="19" t="n"/>
      <c r="Z741" s="19" t="n"/>
    </row>
    <row r="742" ht="13.5" customHeight="1" s="844">
      <c r="A742" s="19" t="n"/>
      <c r="B742" s="19" t="n"/>
      <c r="C742" s="23" t="n"/>
      <c r="D742" s="23" t="n"/>
      <c r="E742" s="362" t="n"/>
      <c r="F742" s="23" t="n"/>
      <c r="G742" s="23" t="n"/>
      <c r="H742" s="23" t="n"/>
      <c r="I742" s="23" t="n"/>
      <c r="J742" s="23" t="n"/>
      <c r="K742" s="23" t="n"/>
      <c r="L742" s="19" t="n"/>
      <c r="M742" s="19" t="n"/>
      <c r="N742" s="19" t="n"/>
      <c r="O742" s="19" t="n"/>
      <c r="P742" s="19" t="n"/>
      <c r="Q742" s="19" t="n"/>
      <c r="R742" s="19" t="n"/>
      <c r="S742" s="19" t="n"/>
      <c r="T742" s="19" t="n"/>
      <c r="U742" s="19" t="n"/>
      <c r="V742" s="19" t="n"/>
      <c r="W742" s="19" t="n"/>
      <c r="X742" s="19" t="n"/>
      <c r="Y742" s="19" t="n"/>
      <c r="Z742" s="19" t="n"/>
    </row>
    <row r="743" ht="13.5" customHeight="1" s="844">
      <c r="A743" s="19" t="n"/>
      <c r="B743" s="19" t="n"/>
      <c r="C743" s="23" t="n"/>
      <c r="D743" s="23" t="n"/>
      <c r="E743" s="362" t="n"/>
      <c r="F743" s="23" t="n"/>
      <c r="G743" s="23" t="n"/>
      <c r="H743" s="23" t="n"/>
      <c r="I743" s="23" t="n"/>
      <c r="J743" s="23" t="n"/>
      <c r="K743" s="23" t="n"/>
      <c r="L743" s="19" t="n"/>
      <c r="M743" s="19" t="n"/>
      <c r="N743" s="19" t="n"/>
      <c r="O743" s="19" t="n"/>
      <c r="P743" s="19" t="n"/>
      <c r="Q743" s="19" t="n"/>
      <c r="R743" s="19" t="n"/>
      <c r="S743" s="19" t="n"/>
      <c r="T743" s="19" t="n"/>
      <c r="U743" s="19" t="n"/>
      <c r="V743" s="19" t="n"/>
      <c r="W743" s="19" t="n"/>
      <c r="X743" s="19" t="n"/>
      <c r="Y743" s="19" t="n"/>
      <c r="Z743" s="19" t="n"/>
    </row>
    <row r="744" ht="13.5" customHeight="1" s="844">
      <c r="A744" s="19" t="n"/>
      <c r="B744" s="19" t="n"/>
      <c r="C744" s="23" t="n"/>
      <c r="D744" s="23" t="n"/>
      <c r="E744" s="362" t="n"/>
      <c r="F744" s="23" t="n"/>
      <c r="G744" s="23" t="n"/>
      <c r="H744" s="23" t="n"/>
      <c r="I744" s="23" t="n"/>
      <c r="J744" s="23" t="n"/>
      <c r="K744" s="23" t="n"/>
      <c r="L744" s="19" t="n"/>
      <c r="M744" s="19" t="n"/>
      <c r="N744" s="19" t="n"/>
      <c r="O744" s="19" t="n"/>
      <c r="P744" s="19" t="n"/>
      <c r="Q744" s="19" t="n"/>
      <c r="R744" s="19" t="n"/>
      <c r="S744" s="19" t="n"/>
      <c r="T744" s="19" t="n"/>
      <c r="U744" s="19" t="n"/>
      <c r="V744" s="19" t="n"/>
      <c r="W744" s="19" t="n"/>
      <c r="X744" s="19" t="n"/>
      <c r="Y744" s="19" t="n"/>
      <c r="Z744" s="19" t="n"/>
    </row>
    <row r="745" ht="13.5" customHeight="1" s="844">
      <c r="A745" s="19" t="n"/>
      <c r="B745" s="19" t="n"/>
      <c r="C745" s="23" t="n"/>
      <c r="D745" s="23" t="n"/>
      <c r="E745" s="362" t="n"/>
      <c r="F745" s="23" t="n"/>
      <c r="G745" s="23" t="n"/>
      <c r="H745" s="23" t="n"/>
      <c r="I745" s="23" t="n"/>
      <c r="J745" s="23" t="n"/>
      <c r="K745" s="23" t="n"/>
      <c r="L745" s="19" t="n"/>
      <c r="M745" s="19" t="n"/>
      <c r="N745" s="19" t="n"/>
      <c r="O745" s="19" t="n"/>
      <c r="P745" s="19" t="n"/>
      <c r="Q745" s="19" t="n"/>
      <c r="R745" s="19" t="n"/>
      <c r="S745" s="19" t="n"/>
      <c r="T745" s="19" t="n"/>
      <c r="U745" s="19" t="n"/>
      <c r="V745" s="19" t="n"/>
      <c r="W745" s="19" t="n"/>
      <c r="X745" s="19" t="n"/>
      <c r="Y745" s="19" t="n"/>
      <c r="Z745" s="19" t="n"/>
    </row>
    <row r="746" ht="13.5" customHeight="1" s="844">
      <c r="A746" s="19" t="n"/>
      <c r="B746" s="19" t="n"/>
      <c r="C746" s="23" t="n"/>
      <c r="D746" s="23" t="n"/>
      <c r="E746" s="362" t="n"/>
      <c r="F746" s="23" t="n"/>
      <c r="G746" s="23" t="n"/>
      <c r="H746" s="23" t="n"/>
      <c r="I746" s="23" t="n"/>
      <c r="J746" s="23" t="n"/>
      <c r="K746" s="23" t="n"/>
      <c r="L746" s="19" t="n"/>
      <c r="M746" s="19" t="n"/>
      <c r="N746" s="19" t="n"/>
      <c r="O746" s="19" t="n"/>
      <c r="P746" s="19" t="n"/>
      <c r="Q746" s="19" t="n"/>
      <c r="R746" s="19" t="n"/>
      <c r="S746" s="19" t="n"/>
      <c r="T746" s="19" t="n"/>
      <c r="U746" s="19" t="n"/>
      <c r="V746" s="19" t="n"/>
      <c r="W746" s="19" t="n"/>
      <c r="X746" s="19" t="n"/>
      <c r="Y746" s="19" t="n"/>
      <c r="Z746" s="19" t="n"/>
    </row>
    <row r="747" ht="13.5" customHeight="1" s="844">
      <c r="A747" s="19" t="n"/>
      <c r="B747" s="19" t="n"/>
      <c r="C747" s="23" t="n"/>
      <c r="D747" s="23" t="n"/>
      <c r="E747" s="362" t="n"/>
      <c r="F747" s="23" t="n"/>
      <c r="G747" s="23" t="n"/>
      <c r="H747" s="23" t="n"/>
      <c r="I747" s="23" t="n"/>
      <c r="J747" s="23" t="n"/>
      <c r="K747" s="23" t="n"/>
      <c r="L747" s="19" t="n"/>
      <c r="M747" s="19" t="n"/>
      <c r="N747" s="19" t="n"/>
      <c r="O747" s="19" t="n"/>
      <c r="P747" s="19" t="n"/>
      <c r="Q747" s="19" t="n"/>
      <c r="R747" s="19" t="n"/>
      <c r="S747" s="19" t="n"/>
      <c r="T747" s="19" t="n"/>
      <c r="U747" s="19" t="n"/>
      <c r="V747" s="19" t="n"/>
      <c r="W747" s="19" t="n"/>
      <c r="X747" s="19" t="n"/>
      <c r="Y747" s="19" t="n"/>
      <c r="Z747" s="19" t="n"/>
    </row>
    <row r="748" ht="13.5" customHeight="1" s="844">
      <c r="A748" s="19" t="n"/>
      <c r="B748" s="19" t="n"/>
      <c r="C748" s="23" t="n"/>
      <c r="D748" s="23" t="n"/>
      <c r="E748" s="362" t="n"/>
      <c r="F748" s="23" t="n"/>
      <c r="G748" s="23" t="n"/>
      <c r="H748" s="23" t="n"/>
      <c r="I748" s="23" t="n"/>
      <c r="J748" s="23" t="n"/>
      <c r="K748" s="23" t="n"/>
      <c r="L748" s="19" t="n"/>
      <c r="M748" s="19" t="n"/>
      <c r="N748" s="19" t="n"/>
      <c r="O748" s="19" t="n"/>
      <c r="P748" s="19" t="n"/>
      <c r="Q748" s="19" t="n"/>
      <c r="R748" s="19" t="n"/>
      <c r="S748" s="19" t="n"/>
      <c r="T748" s="19" t="n"/>
      <c r="U748" s="19" t="n"/>
      <c r="V748" s="19" t="n"/>
      <c r="W748" s="19" t="n"/>
      <c r="X748" s="19" t="n"/>
      <c r="Y748" s="19" t="n"/>
      <c r="Z748" s="19" t="n"/>
    </row>
    <row r="749" ht="13.5" customHeight="1" s="844">
      <c r="A749" s="19" t="n"/>
      <c r="B749" s="19" t="n"/>
      <c r="C749" s="23" t="n"/>
      <c r="D749" s="23" t="n"/>
      <c r="E749" s="362" t="n"/>
      <c r="F749" s="23" t="n"/>
      <c r="G749" s="23" t="n"/>
      <c r="H749" s="23" t="n"/>
      <c r="I749" s="23" t="n"/>
      <c r="J749" s="23" t="n"/>
      <c r="K749" s="23" t="n"/>
      <c r="L749" s="19" t="n"/>
      <c r="M749" s="19" t="n"/>
      <c r="N749" s="19" t="n"/>
      <c r="O749" s="19" t="n"/>
      <c r="P749" s="19" t="n"/>
      <c r="Q749" s="19" t="n"/>
      <c r="R749" s="19" t="n"/>
      <c r="S749" s="19" t="n"/>
      <c r="T749" s="19" t="n"/>
      <c r="U749" s="19" t="n"/>
      <c r="V749" s="19" t="n"/>
      <c r="W749" s="19" t="n"/>
      <c r="X749" s="19" t="n"/>
      <c r="Y749" s="19" t="n"/>
      <c r="Z749" s="19" t="n"/>
    </row>
    <row r="750" ht="13.5" customHeight="1" s="844">
      <c r="A750" s="19" t="n"/>
      <c r="B750" s="19" t="n"/>
      <c r="C750" s="23" t="n"/>
      <c r="D750" s="23" t="n"/>
      <c r="E750" s="362" t="n"/>
      <c r="F750" s="23" t="n"/>
      <c r="G750" s="23" t="n"/>
      <c r="H750" s="23" t="n"/>
      <c r="I750" s="23" t="n"/>
      <c r="J750" s="23" t="n"/>
      <c r="K750" s="23" t="n"/>
      <c r="L750" s="19" t="n"/>
      <c r="M750" s="19" t="n"/>
      <c r="N750" s="19" t="n"/>
      <c r="O750" s="19" t="n"/>
      <c r="P750" s="19" t="n"/>
      <c r="Q750" s="19" t="n"/>
      <c r="R750" s="19" t="n"/>
      <c r="S750" s="19" t="n"/>
      <c r="T750" s="19" t="n"/>
      <c r="U750" s="19" t="n"/>
      <c r="V750" s="19" t="n"/>
      <c r="W750" s="19" t="n"/>
      <c r="X750" s="19" t="n"/>
      <c r="Y750" s="19" t="n"/>
      <c r="Z750" s="19" t="n"/>
    </row>
    <row r="751" ht="13.5" customHeight="1" s="844">
      <c r="A751" s="19" t="n"/>
      <c r="B751" s="19" t="n"/>
      <c r="C751" s="23" t="n"/>
      <c r="D751" s="23" t="n"/>
      <c r="E751" s="362" t="n"/>
      <c r="F751" s="23" t="n"/>
      <c r="G751" s="23" t="n"/>
      <c r="H751" s="23" t="n"/>
      <c r="I751" s="23" t="n"/>
      <c r="J751" s="23" t="n"/>
      <c r="K751" s="23" t="n"/>
      <c r="L751" s="19" t="n"/>
      <c r="M751" s="19" t="n"/>
      <c r="N751" s="19" t="n"/>
      <c r="O751" s="19" t="n"/>
      <c r="P751" s="19" t="n"/>
      <c r="Q751" s="19" t="n"/>
      <c r="R751" s="19" t="n"/>
      <c r="S751" s="19" t="n"/>
      <c r="T751" s="19" t="n"/>
      <c r="U751" s="19" t="n"/>
      <c r="V751" s="19" t="n"/>
      <c r="W751" s="19" t="n"/>
      <c r="X751" s="19" t="n"/>
      <c r="Y751" s="19" t="n"/>
      <c r="Z751" s="19" t="n"/>
    </row>
    <row r="752" ht="13.5" customHeight="1" s="844">
      <c r="A752" s="19" t="n"/>
      <c r="B752" s="19" t="n"/>
      <c r="C752" s="23" t="n"/>
      <c r="D752" s="23" t="n"/>
      <c r="E752" s="362" t="n"/>
      <c r="F752" s="23" t="n"/>
      <c r="G752" s="23" t="n"/>
      <c r="H752" s="23" t="n"/>
      <c r="I752" s="23" t="n"/>
      <c r="J752" s="23" t="n"/>
      <c r="K752" s="23" t="n"/>
      <c r="L752" s="19" t="n"/>
      <c r="M752" s="19" t="n"/>
      <c r="N752" s="19" t="n"/>
      <c r="O752" s="19" t="n"/>
      <c r="P752" s="19" t="n"/>
      <c r="Q752" s="19" t="n"/>
      <c r="R752" s="19" t="n"/>
      <c r="S752" s="19" t="n"/>
      <c r="T752" s="19" t="n"/>
      <c r="U752" s="19" t="n"/>
      <c r="V752" s="19" t="n"/>
      <c r="W752" s="19" t="n"/>
      <c r="X752" s="19" t="n"/>
      <c r="Y752" s="19" t="n"/>
      <c r="Z752" s="19" t="n"/>
    </row>
    <row r="753" ht="13.5" customHeight="1" s="844">
      <c r="A753" s="19" t="n"/>
      <c r="B753" s="19" t="n"/>
      <c r="C753" s="23" t="n"/>
      <c r="D753" s="23" t="n"/>
      <c r="E753" s="362" t="n"/>
      <c r="F753" s="23" t="n"/>
      <c r="G753" s="23" t="n"/>
      <c r="H753" s="23" t="n"/>
      <c r="I753" s="23" t="n"/>
      <c r="J753" s="23" t="n"/>
      <c r="K753" s="23" t="n"/>
      <c r="L753" s="19" t="n"/>
      <c r="M753" s="19" t="n"/>
      <c r="N753" s="19" t="n"/>
      <c r="O753" s="19" t="n"/>
      <c r="P753" s="19" t="n"/>
      <c r="Q753" s="19" t="n"/>
      <c r="R753" s="19" t="n"/>
      <c r="S753" s="19" t="n"/>
      <c r="T753" s="19" t="n"/>
      <c r="U753" s="19" t="n"/>
      <c r="V753" s="19" t="n"/>
      <c r="W753" s="19" t="n"/>
      <c r="X753" s="19" t="n"/>
      <c r="Y753" s="19" t="n"/>
      <c r="Z753" s="19" t="n"/>
    </row>
    <row r="754" ht="13.5" customHeight="1" s="844">
      <c r="A754" s="19" t="n"/>
      <c r="B754" s="19" t="n"/>
      <c r="C754" s="23" t="n"/>
      <c r="D754" s="23" t="n"/>
      <c r="E754" s="362" t="n"/>
      <c r="F754" s="23" t="n"/>
      <c r="G754" s="23" t="n"/>
      <c r="H754" s="23" t="n"/>
      <c r="I754" s="23" t="n"/>
      <c r="J754" s="23" t="n"/>
      <c r="K754" s="23" t="n"/>
      <c r="L754" s="19" t="n"/>
      <c r="M754" s="19" t="n"/>
      <c r="N754" s="19" t="n"/>
      <c r="O754" s="19" t="n"/>
      <c r="P754" s="19" t="n"/>
      <c r="Q754" s="19" t="n"/>
      <c r="R754" s="19" t="n"/>
      <c r="S754" s="19" t="n"/>
      <c r="T754" s="19" t="n"/>
      <c r="U754" s="19" t="n"/>
      <c r="V754" s="19" t="n"/>
      <c r="W754" s="19" t="n"/>
      <c r="X754" s="19" t="n"/>
      <c r="Y754" s="19" t="n"/>
      <c r="Z754" s="19" t="n"/>
    </row>
    <row r="755" ht="13.5" customHeight="1" s="844">
      <c r="A755" s="19" t="n"/>
      <c r="B755" s="19" t="n"/>
      <c r="C755" s="23" t="n"/>
      <c r="D755" s="23" t="n"/>
      <c r="E755" s="362" t="n"/>
      <c r="F755" s="23" t="n"/>
      <c r="G755" s="23" t="n"/>
      <c r="H755" s="23" t="n"/>
      <c r="I755" s="23" t="n"/>
      <c r="J755" s="23" t="n"/>
      <c r="K755" s="23" t="n"/>
      <c r="L755" s="19" t="n"/>
      <c r="M755" s="19" t="n"/>
      <c r="N755" s="19" t="n"/>
      <c r="O755" s="19" t="n"/>
      <c r="P755" s="19" t="n"/>
      <c r="Q755" s="19" t="n"/>
      <c r="R755" s="19" t="n"/>
      <c r="S755" s="19" t="n"/>
      <c r="T755" s="19" t="n"/>
      <c r="U755" s="19" t="n"/>
      <c r="V755" s="19" t="n"/>
      <c r="W755" s="19" t="n"/>
      <c r="X755" s="19" t="n"/>
      <c r="Y755" s="19" t="n"/>
      <c r="Z755" s="19" t="n"/>
    </row>
    <row r="756" ht="13.5" customHeight="1" s="844">
      <c r="A756" s="19" t="n"/>
      <c r="B756" s="19" t="n"/>
      <c r="C756" s="23" t="n"/>
      <c r="D756" s="23" t="n"/>
      <c r="E756" s="362" t="n"/>
      <c r="F756" s="23" t="n"/>
      <c r="G756" s="23" t="n"/>
      <c r="H756" s="23" t="n"/>
      <c r="I756" s="23" t="n"/>
      <c r="J756" s="23" t="n"/>
      <c r="K756" s="23" t="n"/>
      <c r="L756" s="19" t="n"/>
      <c r="M756" s="19" t="n"/>
      <c r="N756" s="19" t="n"/>
      <c r="O756" s="19" t="n"/>
      <c r="P756" s="19" t="n"/>
      <c r="Q756" s="19" t="n"/>
      <c r="R756" s="19" t="n"/>
      <c r="S756" s="19" t="n"/>
      <c r="T756" s="19" t="n"/>
      <c r="U756" s="19" t="n"/>
      <c r="V756" s="19" t="n"/>
      <c r="W756" s="19" t="n"/>
      <c r="X756" s="19" t="n"/>
      <c r="Y756" s="19" t="n"/>
      <c r="Z756" s="19" t="n"/>
    </row>
    <row r="757" ht="13.5" customHeight="1" s="844">
      <c r="A757" s="19" t="n"/>
      <c r="B757" s="19" t="n"/>
      <c r="C757" s="23" t="n"/>
      <c r="D757" s="23" t="n"/>
      <c r="E757" s="362" t="n"/>
      <c r="F757" s="23" t="n"/>
      <c r="G757" s="23" t="n"/>
      <c r="H757" s="23" t="n"/>
      <c r="I757" s="23" t="n"/>
      <c r="J757" s="23" t="n"/>
      <c r="K757" s="23" t="n"/>
      <c r="L757" s="19" t="n"/>
      <c r="M757" s="19" t="n"/>
      <c r="N757" s="19" t="n"/>
      <c r="O757" s="19" t="n"/>
      <c r="P757" s="19" t="n"/>
      <c r="Q757" s="19" t="n"/>
      <c r="R757" s="19" t="n"/>
      <c r="S757" s="19" t="n"/>
      <c r="T757" s="19" t="n"/>
      <c r="U757" s="19" t="n"/>
      <c r="V757" s="19" t="n"/>
      <c r="W757" s="19" t="n"/>
      <c r="X757" s="19" t="n"/>
      <c r="Y757" s="19" t="n"/>
      <c r="Z757" s="19" t="n"/>
    </row>
    <row r="758" ht="13.5" customHeight="1" s="844">
      <c r="A758" s="19" t="n"/>
      <c r="B758" s="19" t="n"/>
      <c r="C758" s="23" t="n"/>
      <c r="D758" s="23" t="n"/>
      <c r="E758" s="362" t="n"/>
      <c r="F758" s="23" t="n"/>
      <c r="G758" s="23" t="n"/>
      <c r="H758" s="23" t="n"/>
      <c r="I758" s="23" t="n"/>
      <c r="J758" s="23" t="n"/>
      <c r="K758" s="23" t="n"/>
      <c r="L758" s="19" t="n"/>
      <c r="M758" s="19" t="n"/>
      <c r="N758" s="19" t="n"/>
      <c r="O758" s="19" t="n"/>
      <c r="P758" s="19" t="n"/>
      <c r="Q758" s="19" t="n"/>
      <c r="R758" s="19" t="n"/>
      <c r="S758" s="19" t="n"/>
      <c r="T758" s="19" t="n"/>
      <c r="U758" s="19" t="n"/>
      <c r="V758" s="19" t="n"/>
      <c r="W758" s="19" t="n"/>
      <c r="X758" s="19" t="n"/>
      <c r="Y758" s="19" t="n"/>
      <c r="Z758" s="19" t="n"/>
    </row>
    <row r="759" ht="13.5" customHeight="1" s="844">
      <c r="A759" s="19" t="n"/>
      <c r="B759" s="19" t="n"/>
      <c r="C759" s="23" t="n"/>
      <c r="D759" s="23" t="n"/>
      <c r="E759" s="362" t="n"/>
      <c r="F759" s="23" t="n"/>
      <c r="G759" s="23" t="n"/>
      <c r="H759" s="23" t="n"/>
      <c r="I759" s="23" t="n"/>
      <c r="J759" s="23" t="n"/>
      <c r="K759" s="23" t="n"/>
      <c r="L759" s="19" t="n"/>
      <c r="M759" s="19" t="n"/>
      <c r="N759" s="19" t="n"/>
      <c r="O759" s="19" t="n"/>
      <c r="P759" s="19" t="n"/>
      <c r="Q759" s="19" t="n"/>
      <c r="R759" s="19" t="n"/>
      <c r="S759" s="19" t="n"/>
      <c r="T759" s="19" t="n"/>
      <c r="U759" s="19" t="n"/>
      <c r="V759" s="19" t="n"/>
      <c r="W759" s="19" t="n"/>
      <c r="X759" s="19" t="n"/>
      <c r="Y759" s="19" t="n"/>
      <c r="Z759" s="19" t="n"/>
    </row>
    <row r="760" ht="13.5" customHeight="1" s="844">
      <c r="A760" s="19" t="n"/>
      <c r="B760" s="19" t="n"/>
      <c r="C760" s="23" t="n"/>
      <c r="D760" s="23" t="n"/>
      <c r="E760" s="362" t="n"/>
      <c r="F760" s="23" t="n"/>
      <c r="G760" s="23" t="n"/>
      <c r="H760" s="23" t="n"/>
      <c r="I760" s="23" t="n"/>
      <c r="J760" s="23" t="n"/>
      <c r="K760" s="23" t="n"/>
      <c r="L760" s="19" t="n"/>
      <c r="M760" s="19" t="n"/>
      <c r="N760" s="19" t="n"/>
      <c r="O760" s="19" t="n"/>
      <c r="P760" s="19" t="n"/>
      <c r="Q760" s="19" t="n"/>
      <c r="R760" s="19" t="n"/>
      <c r="S760" s="19" t="n"/>
      <c r="T760" s="19" t="n"/>
      <c r="U760" s="19" t="n"/>
      <c r="V760" s="19" t="n"/>
      <c r="W760" s="19" t="n"/>
      <c r="X760" s="19" t="n"/>
      <c r="Y760" s="19" t="n"/>
      <c r="Z760" s="19" t="n"/>
    </row>
    <row r="761" ht="13.5" customHeight="1" s="844">
      <c r="A761" s="19" t="n"/>
      <c r="B761" s="19" t="n"/>
      <c r="C761" s="23" t="n"/>
      <c r="D761" s="23" t="n"/>
      <c r="E761" s="362" t="n"/>
      <c r="F761" s="23" t="n"/>
      <c r="G761" s="23" t="n"/>
      <c r="H761" s="23" t="n"/>
      <c r="I761" s="23" t="n"/>
      <c r="J761" s="23" t="n"/>
      <c r="K761" s="23" t="n"/>
      <c r="L761" s="19" t="n"/>
      <c r="M761" s="19" t="n"/>
      <c r="N761" s="19" t="n"/>
      <c r="O761" s="19" t="n"/>
      <c r="P761" s="19" t="n"/>
      <c r="Q761" s="19" t="n"/>
      <c r="R761" s="19" t="n"/>
      <c r="S761" s="19" t="n"/>
      <c r="T761" s="19" t="n"/>
      <c r="U761" s="19" t="n"/>
      <c r="V761" s="19" t="n"/>
      <c r="W761" s="19" t="n"/>
      <c r="X761" s="19" t="n"/>
      <c r="Y761" s="19" t="n"/>
      <c r="Z761" s="19" t="n"/>
    </row>
    <row r="762" ht="13.5" customHeight="1" s="844">
      <c r="A762" s="19" t="n"/>
      <c r="B762" s="19" t="n"/>
      <c r="C762" s="23" t="n"/>
      <c r="D762" s="23" t="n"/>
      <c r="E762" s="362" t="n"/>
      <c r="F762" s="23" t="n"/>
      <c r="G762" s="23" t="n"/>
      <c r="H762" s="23" t="n"/>
      <c r="I762" s="23" t="n"/>
      <c r="J762" s="23" t="n"/>
      <c r="K762" s="23" t="n"/>
      <c r="L762" s="19" t="n"/>
      <c r="M762" s="19" t="n"/>
      <c r="N762" s="19" t="n"/>
      <c r="O762" s="19" t="n"/>
      <c r="P762" s="19" t="n"/>
      <c r="Q762" s="19" t="n"/>
      <c r="R762" s="19" t="n"/>
      <c r="S762" s="19" t="n"/>
      <c r="T762" s="19" t="n"/>
      <c r="U762" s="19" t="n"/>
      <c r="V762" s="19" t="n"/>
      <c r="W762" s="19" t="n"/>
      <c r="X762" s="19" t="n"/>
      <c r="Y762" s="19" t="n"/>
      <c r="Z762" s="19" t="n"/>
    </row>
    <row r="763" ht="13.5" customHeight="1" s="844">
      <c r="A763" s="19" t="n"/>
      <c r="B763" s="19" t="n"/>
      <c r="C763" s="23" t="n"/>
      <c r="D763" s="23" t="n"/>
      <c r="E763" s="362" t="n"/>
      <c r="F763" s="23" t="n"/>
      <c r="G763" s="23" t="n"/>
      <c r="H763" s="23" t="n"/>
      <c r="I763" s="23" t="n"/>
      <c r="J763" s="23" t="n"/>
      <c r="K763" s="23" t="n"/>
      <c r="L763" s="19" t="n"/>
      <c r="M763" s="19" t="n"/>
      <c r="N763" s="19" t="n"/>
      <c r="O763" s="19" t="n"/>
      <c r="P763" s="19" t="n"/>
      <c r="Q763" s="19" t="n"/>
      <c r="R763" s="19" t="n"/>
      <c r="S763" s="19" t="n"/>
      <c r="T763" s="19" t="n"/>
      <c r="U763" s="19" t="n"/>
      <c r="V763" s="19" t="n"/>
      <c r="W763" s="19" t="n"/>
      <c r="X763" s="19" t="n"/>
      <c r="Y763" s="19" t="n"/>
      <c r="Z763" s="19" t="n"/>
    </row>
    <row r="764" ht="13.5" customHeight="1" s="844">
      <c r="A764" s="19" t="n"/>
      <c r="B764" s="19" t="n"/>
      <c r="C764" s="23" t="n"/>
      <c r="D764" s="23" t="n"/>
      <c r="E764" s="362" t="n"/>
      <c r="F764" s="23" t="n"/>
      <c r="G764" s="23" t="n"/>
      <c r="H764" s="23" t="n"/>
      <c r="I764" s="23" t="n"/>
      <c r="J764" s="23" t="n"/>
      <c r="K764" s="23" t="n"/>
      <c r="L764" s="19" t="n"/>
      <c r="M764" s="19" t="n"/>
      <c r="N764" s="19" t="n"/>
      <c r="O764" s="19" t="n"/>
      <c r="P764" s="19" t="n"/>
      <c r="Q764" s="19" t="n"/>
      <c r="R764" s="19" t="n"/>
      <c r="S764" s="19" t="n"/>
      <c r="T764" s="19" t="n"/>
      <c r="U764" s="19" t="n"/>
      <c r="V764" s="19" t="n"/>
      <c r="W764" s="19" t="n"/>
      <c r="X764" s="19" t="n"/>
      <c r="Y764" s="19" t="n"/>
      <c r="Z764" s="19" t="n"/>
    </row>
    <row r="765" ht="13.5" customHeight="1" s="844">
      <c r="A765" s="19" t="n"/>
      <c r="B765" s="19" t="n"/>
      <c r="C765" s="23" t="n"/>
      <c r="D765" s="23" t="n"/>
      <c r="E765" s="362" t="n"/>
      <c r="F765" s="23" t="n"/>
      <c r="G765" s="23" t="n"/>
      <c r="H765" s="23" t="n"/>
      <c r="I765" s="23" t="n"/>
      <c r="J765" s="23" t="n"/>
      <c r="K765" s="23" t="n"/>
      <c r="L765" s="19" t="n"/>
      <c r="M765" s="19" t="n"/>
      <c r="N765" s="19" t="n"/>
      <c r="O765" s="19" t="n"/>
      <c r="P765" s="19" t="n"/>
      <c r="Q765" s="19" t="n"/>
      <c r="R765" s="19" t="n"/>
      <c r="S765" s="19" t="n"/>
      <c r="T765" s="19" t="n"/>
      <c r="U765" s="19" t="n"/>
      <c r="V765" s="19" t="n"/>
      <c r="W765" s="19" t="n"/>
      <c r="X765" s="19" t="n"/>
      <c r="Y765" s="19" t="n"/>
      <c r="Z765" s="19" t="n"/>
    </row>
    <row r="766" ht="13.5" customHeight="1" s="844">
      <c r="A766" s="19" t="n"/>
      <c r="B766" s="19" t="n"/>
      <c r="C766" s="23" t="n"/>
      <c r="D766" s="23" t="n"/>
      <c r="E766" s="362" t="n"/>
      <c r="F766" s="23" t="n"/>
      <c r="G766" s="23" t="n"/>
      <c r="H766" s="23" t="n"/>
      <c r="I766" s="23" t="n"/>
      <c r="J766" s="23" t="n"/>
      <c r="K766" s="23" t="n"/>
      <c r="L766" s="19" t="n"/>
      <c r="M766" s="19" t="n"/>
      <c r="N766" s="19" t="n"/>
      <c r="O766" s="19" t="n"/>
      <c r="P766" s="19" t="n"/>
      <c r="Q766" s="19" t="n"/>
      <c r="R766" s="19" t="n"/>
      <c r="S766" s="19" t="n"/>
      <c r="T766" s="19" t="n"/>
      <c r="U766" s="19" t="n"/>
      <c r="V766" s="19" t="n"/>
      <c r="W766" s="19" t="n"/>
      <c r="X766" s="19" t="n"/>
      <c r="Y766" s="19" t="n"/>
      <c r="Z766" s="19" t="n"/>
    </row>
    <row r="767" ht="13.5" customHeight="1" s="844">
      <c r="A767" s="19" t="n"/>
      <c r="B767" s="19" t="n"/>
      <c r="C767" s="23" t="n"/>
      <c r="D767" s="23" t="n"/>
      <c r="E767" s="362" t="n"/>
      <c r="F767" s="23" t="n"/>
      <c r="G767" s="23" t="n"/>
      <c r="H767" s="23" t="n"/>
      <c r="I767" s="23" t="n"/>
      <c r="J767" s="23" t="n"/>
      <c r="K767" s="23" t="n"/>
      <c r="L767" s="19" t="n"/>
      <c r="M767" s="19" t="n"/>
      <c r="N767" s="19" t="n"/>
      <c r="O767" s="19" t="n"/>
      <c r="P767" s="19" t="n"/>
      <c r="Q767" s="19" t="n"/>
      <c r="R767" s="19" t="n"/>
      <c r="S767" s="19" t="n"/>
      <c r="T767" s="19" t="n"/>
      <c r="U767" s="19" t="n"/>
      <c r="V767" s="19" t="n"/>
      <c r="W767" s="19" t="n"/>
      <c r="X767" s="19" t="n"/>
      <c r="Y767" s="19" t="n"/>
      <c r="Z767" s="19" t="n"/>
    </row>
    <row r="768" ht="13.5" customHeight="1" s="844">
      <c r="A768" s="19" t="n"/>
      <c r="B768" s="19" t="n"/>
      <c r="C768" s="23" t="n"/>
      <c r="D768" s="23" t="n"/>
      <c r="E768" s="362" t="n"/>
      <c r="F768" s="23" t="n"/>
      <c r="G768" s="23" t="n"/>
      <c r="H768" s="23" t="n"/>
      <c r="I768" s="23" t="n"/>
      <c r="J768" s="23" t="n"/>
      <c r="K768" s="23" t="n"/>
      <c r="L768" s="19" t="n"/>
      <c r="M768" s="19" t="n"/>
      <c r="N768" s="19" t="n"/>
      <c r="O768" s="19" t="n"/>
      <c r="P768" s="19" t="n"/>
      <c r="Q768" s="19" t="n"/>
      <c r="R768" s="19" t="n"/>
      <c r="S768" s="19" t="n"/>
      <c r="T768" s="19" t="n"/>
      <c r="U768" s="19" t="n"/>
      <c r="V768" s="19" t="n"/>
      <c r="W768" s="19" t="n"/>
      <c r="X768" s="19" t="n"/>
      <c r="Y768" s="19" t="n"/>
      <c r="Z768" s="19" t="n"/>
    </row>
    <row r="769" ht="13.5" customHeight="1" s="844">
      <c r="A769" s="19" t="n"/>
      <c r="B769" s="19" t="n"/>
      <c r="C769" s="23" t="n"/>
      <c r="D769" s="23" t="n"/>
      <c r="E769" s="362" t="n"/>
      <c r="F769" s="23" t="n"/>
      <c r="G769" s="23" t="n"/>
      <c r="H769" s="23" t="n"/>
      <c r="I769" s="23" t="n"/>
      <c r="J769" s="23" t="n"/>
      <c r="K769" s="23" t="n"/>
      <c r="L769" s="19" t="n"/>
      <c r="M769" s="19" t="n"/>
      <c r="N769" s="19" t="n"/>
      <c r="O769" s="19" t="n"/>
      <c r="P769" s="19" t="n"/>
      <c r="Q769" s="19" t="n"/>
      <c r="R769" s="19" t="n"/>
      <c r="S769" s="19" t="n"/>
      <c r="T769" s="19" t="n"/>
      <c r="U769" s="19" t="n"/>
      <c r="V769" s="19" t="n"/>
      <c r="W769" s="19" t="n"/>
      <c r="X769" s="19" t="n"/>
      <c r="Y769" s="19" t="n"/>
      <c r="Z769" s="19" t="n"/>
    </row>
    <row r="770" ht="13.5" customHeight="1" s="844">
      <c r="A770" s="19" t="n"/>
      <c r="B770" s="19" t="n"/>
      <c r="C770" s="23" t="n"/>
      <c r="D770" s="23" t="n"/>
      <c r="E770" s="362" t="n"/>
      <c r="F770" s="23" t="n"/>
      <c r="G770" s="23" t="n"/>
      <c r="H770" s="23" t="n"/>
      <c r="I770" s="23" t="n"/>
      <c r="J770" s="23" t="n"/>
      <c r="K770" s="23" t="n"/>
      <c r="L770" s="19" t="n"/>
      <c r="M770" s="19" t="n"/>
      <c r="N770" s="19" t="n"/>
      <c r="O770" s="19" t="n"/>
      <c r="P770" s="19" t="n"/>
      <c r="Q770" s="19" t="n"/>
      <c r="R770" s="19" t="n"/>
      <c r="S770" s="19" t="n"/>
      <c r="T770" s="19" t="n"/>
      <c r="U770" s="19" t="n"/>
      <c r="V770" s="19" t="n"/>
      <c r="W770" s="19" t="n"/>
      <c r="X770" s="19" t="n"/>
      <c r="Y770" s="19" t="n"/>
      <c r="Z770" s="19" t="n"/>
    </row>
    <row r="771" ht="13.5" customHeight="1" s="844">
      <c r="A771" s="19" t="n"/>
      <c r="B771" s="19" t="n"/>
      <c r="C771" s="23" t="n"/>
      <c r="D771" s="23" t="n"/>
      <c r="E771" s="362" t="n"/>
      <c r="F771" s="23" t="n"/>
      <c r="G771" s="23" t="n"/>
      <c r="H771" s="23" t="n"/>
      <c r="I771" s="23" t="n"/>
      <c r="J771" s="23" t="n"/>
      <c r="K771" s="23" t="n"/>
      <c r="L771" s="19" t="n"/>
      <c r="M771" s="19" t="n"/>
      <c r="N771" s="19" t="n"/>
      <c r="O771" s="19" t="n"/>
      <c r="P771" s="19" t="n"/>
      <c r="Q771" s="19" t="n"/>
      <c r="R771" s="19" t="n"/>
      <c r="S771" s="19" t="n"/>
      <c r="T771" s="19" t="n"/>
      <c r="U771" s="19" t="n"/>
      <c r="V771" s="19" t="n"/>
      <c r="W771" s="19" t="n"/>
      <c r="X771" s="19" t="n"/>
      <c r="Y771" s="19" t="n"/>
      <c r="Z771" s="19" t="n"/>
    </row>
    <row r="772" ht="13.5" customHeight="1" s="844">
      <c r="A772" s="19" t="n"/>
      <c r="B772" s="19" t="n"/>
      <c r="C772" s="23" t="n"/>
      <c r="D772" s="23" t="n"/>
      <c r="E772" s="362" t="n"/>
      <c r="F772" s="23" t="n"/>
      <c r="G772" s="23" t="n"/>
      <c r="H772" s="23" t="n"/>
      <c r="I772" s="23" t="n"/>
      <c r="J772" s="23" t="n"/>
      <c r="K772" s="23" t="n"/>
      <c r="L772" s="19" t="n"/>
      <c r="M772" s="19" t="n"/>
      <c r="N772" s="19" t="n"/>
      <c r="O772" s="19" t="n"/>
      <c r="P772" s="19" t="n"/>
      <c r="Q772" s="19" t="n"/>
      <c r="R772" s="19" t="n"/>
      <c r="S772" s="19" t="n"/>
      <c r="T772" s="19" t="n"/>
      <c r="U772" s="19" t="n"/>
      <c r="V772" s="19" t="n"/>
      <c r="W772" s="19" t="n"/>
      <c r="X772" s="19" t="n"/>
      <c r="Y772" s="19" t="n"/>
      <c r="Z772" s="19" t="n"/>
    </row>
    <row r="773" ht="13.5" customHeight="1" s="844">
      <c r="A773" s="19" t="n"/>
      <c r="B773" s="19" t="n"/>
      <c r="C773" s="23" t="n"/>
      <c r="D773" s="23" t="n"/>
      <c r="E773" s="362" t="n"/>
      <c r="F773" s="23" t="n"/>
      <c r="G773" s="23" t="n"/>
      <c r="H773" s="23" t="n"/>
      <c r="I773" s="23" t="n"/>
      <c r="J773" s="23" t="n"/>
      <c r="K773" s="23" t="n"/>
      <c r="L773" s="19" t="n"/>
      <c r="M773" s="19" t="n"/>
      <c r="N773" s="19" t="n"/>
      <c r="O773" s="19" t="n"/>
      <c r="P773" s="19" t="n"/>
      <c r="Q773" s="19" t="n"/>
      <c r="R773" s="19" t="n"/>
      <c r="S773" s="19" t="n"/>
      <c r="T773" s="19" t="n"/>
      <c r="U773" s="19" t="n"/>
      <c r="V773" s="19" t="n"/>
      <c r="W773" s="19" t="n"/>
      <c r="X773" s="19" t="n"/>
      <c r="Y773" s="19" t="n"/>
      <c r="Z773" s="19" t="n"/>
    </row>
    <row r="774" ht="13.5" customHeight="1" s="844">
      <c r="A774" s="19" t="n"/>
      <c r="B774" s="19" t="n"/>
      <c r="C774" s="23" t="n"/>
      <c r="D774" s="23" t="n"/>
      <c r="E774" s="362" t="n"/>
      <c r="F774" s="23" t="n"/>
      <c r="G774" s="23" t="n"/>
      <c r="H774" s="23" t="n"/>
      <c r="I774" s="23" t="n"/>
      <c r="J774" s="23" t="n"/>
      <c r="K774" s="23" t="n"/>
      <c r="L774" s="19" t="n"/>
      <c r="M774" s="19" t="n"/>
      <c r="N774" s="19" t="n"/>
      <c r="O774" s="19" t="n"/>
      <c r="P774" s="19" t="n"/>
      <c r="Q774" s="19" t="n"/>
      <c r="R774" s="19" t="n"/>
      <c r="S774" s="19" t="n"/>
      <c r="T774" s="19" t="n"/>
      <c r="U774" s="19" t="n"/>
      <c r="V774" s="19" t="n"/>
      <c r="W774" s="19" t="n"/>
      <c r="X774" s="19" t="n"/>
      <c r="Y774" s="19" t="n"/>
      <c r="Z774" s="19" t="n"/>
    </row>
    <row r="775" ht="13.5" customHeight="1" s="844">
      <c r="A775" s="19" t="n"/>
      <c r="B775" s="19" t="n"/>
      <c r="C775" s="23" t="n"/>
      <c r="D775" s="23" t="n"/>
      <c r="E775" s="362" t="n"/>
      <c r="F775" s="23" t="n"/>
      <c r="G775" s="23" t="n"/>
      <c r="H775" s="23" t="n"/>
      <c r="I775" s="23" t="n"/>
      <c r="J775" s="23" t="n"/>
      <c r="K775" s="23" t="n"/>
      <c r="L775" s="19" t="n"/>
      <c r="M775" s="19" t="n"/>
      <c r="N775" s="19" t="n"/>
      <c r="O775" s="19" t="n"/>
      <c r="P775" s="19" t="n"/>
      <c r="Q775" s="19" t="n"/>
      <c r="R775" s="19" t="n"/>
      <c r="S775" s="19" t="n"/>
      <c r="T775" s="19" t="n"/>
      <c r="U775" s="19" t="n"/>
      <c r="V775" s="19" t="n"/>
      <c r="W775" s="19" t="n"/>
      <c r="X775" s="19" t="n"/>
      <c r="Y775" s="19" t="n"/>
      <c r="Z775" s="19" t="n"/>
    </row>
    <row r="776" ht="13.5" customHeight="1" s="844">
      <c r="A776" s="19" t="n"/>
      <c r="B776" s="19" t="n"/>
      <c r="C776" s="23" t="n"/>
      <c r="D776" s="23" t="n"/>
      <c r="E776" s="362" t="n"/>
      <c r="F776" s="23" t="n"/>
      <c r="G776" s="23" t="n"/>
      <c r="H776" s="23" t="n"/>
      <c r="I776" s="23" t="n"/>
      <c r="J776" s="23" t="n"/>
      <c r="K776" s="23" t="n"/>
      <c r="L776" s="19" t="n"/>
      <c r="M776" s="19" t="n"/>
      <c r="N776" s="19" t="n"/>
      <c r="O776" s="19" t="n"/>
      <c r="P776" s="19" t="n"/>
      <c r="Q776" s="19" t="n"/>
      <c r="R776" s="19" t="n"/>
      <c r="S776" s="19" t="n"/>
      <c r="T776" s="19" t="n"/>
      <c r="U776" s="19" t="n"/>
      <c r="V776" s="19" t="n"/>
      <c r="W776" s="19" t="n"/>
      <c r="X776" s="19" t="n"/>
      <c r="Y776" s="19" t="n"/>
      <c r="Z776" s="19" t="n"/>
    </row>
    <row r="777" ht="13.5" customHeight="1" s="844">
      <c r="A777" s="19" t="n"/>
      <c r="B777" s="19" t="n"/>
      <c r="C777" s="23" t="n"/>
      <c r="D777" s="23" t="n"/>
      <c r="E777" s="362" t="n"/>
      <c r="F777" s="23" t="n"/>
      <c r="G777" s="23" t="n"/>
      <c r="H777" s="23" t="n"/>
      <c r="I777" s="23" t="n"/>
      <c r="J777" s="23" t="n"/>
      <c r="K777" s="23" t="n"/>
      <c r="L777" s="19" t="n"/>
      <c r="M777" s="19" t="n"/>
      <c r="N777" s="19" t="n"/>
      <c r="O777" s="19" t="n"/>
      <c r="P777" s="19" t="n"/>
      <c r="Q777" s="19" t="n"/>
      <c r="R777" s="19" t="n"/>
      <c r="S777" s="19" t="n"/>
      <c r="T777" s="19" t="n"/>
      <c r="U777" s="19" t="n"/>
      <c r="V777" s="19" t="n"/>
      <c r="W777" s="19" t="n"/>
      <c r="X777" s="19" t="n"/>
      <c r="Y777" s="19" t="n"/>
      <c r="Z777" s="19" t="n"/>
    </row>
    <row r="778" ht="13.5" customHeight="1" s="844">
      <c r="A778" s="19" t="n"/>
      <c r="B778" s="19" t="n"/>
      <c r="C778" s="23" t="n"/>
      <c r="D778" s="23" t="n"/>
      <c r="E778" s="362" t="n"/>
      <c r="F778" s="23" t="n"/>
      <c r="G778" s="23" t="n"/>
      <c r="H778" s="23" t="n"/>
      <c r="I778" s="23" t="n"/>
      <c r="J778" s="23" t="n"/>
      <c r="K778" s="23" t="n"/>
      <c r="L778" s="19" t="n"/>
      <c r="M778" s="19" t="n"/>
      <c r="N778" s="19" t="n"/>
      <c r="O778" s="19" t="n"/>
      <c r="P778" s="19" t="n"/>
      <c r="Q778" s="19" t="n"/>
      <c r="R778" s="19" t="n"/>
      <c r="S778" s="19" t="n"/>
      <c r="T778" s="19" t="n"/>
      <c r="U778" s="19" t="n"/>
      <c r="V778" s="19" t="n"/>
      <c r="W778" s="19" t="n"/>
      <c r="X778" s="19" t="n"/>
      <c r="Y778" s="19" t="n"/>
      <c r="Z778" s="19" t="n"/>
    </row>
    <row r="779" ht="13.5" customHeight="1" s="844">
      <c r="A779" s="19" t="n"/>
      <c r="B779" s="19" t="n"/>
      <c r="C779" s="23" t="n"/>
      <c r="D779" s="23" t="n"/>
      <c r="E779" s="362" t="n"/>
      <c r="F779" s="23" t="n"/>
      <c r="G779" s="23" t="n"/>
      <c r="H779" s="23" t="n"/>
      <c r="I779" s="23" t="n"/>
      <c r="J779" s="23" t="n"/>
      <c r="K779" s="23" t="n"/>
      <c r="L779" s="19" t="n"/>
      <c r="M779" s="19" t="n"/>
      <c r="N779" s="19" t="n"/>
      <c r="O779" s="19" t="n"/>
      <c r="P779" s="19" t="n"/>
      <c r="Q779" s="19" t="n"/>
      <c r="R779" s="19" t="n"/>
      <c r="S779" s="19" t="n"/>
      <c r="T779" s="19" t="n"/>
      <c r="U779" s="19" t="n"/>
      <c r="V779" s="19" t="n"/>
      <c r="W779" s="19" t="n"/>
      <c r="X779" s="19" t="n"/>
      <c r="Y779" s="19" t="n"/>
      <c r="Z779" s="19" t="n"/>
    </row>
    <row r="780" ht="13.5" customHeight="1" s="844">
      <c r="A780" s="19" t="n"/>
      <c r="B780" s="19" t="n"/>
      <c r="C780" s="23" t="n"/>
      <c r="D780" s="23" t="n"/>
      <c r="E780" s="362" t="n"/>
      <c r="F780" s="23" t="n"/>
      <c r="G780" s="23" t="n"/>
      <c r="H780" s="23" t="n"/>
      <c r="I780" s="23" t="n"/>
      <c r="J780" s="23" t="n"/>
      <c r="K780" s="23" t="n"/>
      <c r="L780" s="19" t="n"/>
      <c r="M780" s="19" t="n"/>
      <c r="N780" s="19" t="n"/>
      <c r="O780" s="19" t="n"/>
      <c r="P780" s="19" t="n"/>
      <c r="Q780" s="19" t="n"/>
      <c r="R780" s="19" t="n"/>
      <c r="S780" s="19" t="n"/>
      <c r="T780" s="19" t="n"/>
      <c r="U780" s="19" t="n"/>
      <c r="V780" s="19" t="n"/>
      <c r="W780" s="19" t="n"/>
      <c r="X780" s="19" t="n"/>
      <c r="Y780" s="19" t="n"/>
      <c r="Z780" s="19" t="n"/>
    </row>
    <row r="781" ht="13.5" customHeight="1" s="844">
      <c r="A781" s="19" t="n"/>
      <c r="B781" s="19" t="n"/>
      <c r="C781" s="23" t="n"/>
      <c r="D781" s="23" t="n"/>
      <c r="E781" s="362" t="n"/>
      <c r="F781" s="23" t="n"/>
      <c r="G781" s="23" t="n"/>
      <c r="H781" s="23" t="n"/>
      <c r="I781" s="23" t="n"/>
      <c r="J781" s="23" t="n"/>
      <c r="K781" s="23" t="n"/>
      <c r="L781" s="19" t="n"/>
      <c r="M781" s="19" t="n"/>
      <c r="N781" s="19" t="n"/>
      <c r="O781" s="19" t="n"/>
      <c r="P781" s="19" t="n"/>
      <c r="Q781" s="19" t="n"/>
      <c r="R781" s="19" t="n"/>
      <c r="S781" s="19" t="n"/>
      <c r="T781" s="19" t="n"/>
      <c r="U781" s="19" t="n"/>
      <c r="V781" s="19" t="n"/>
      <c r="W781" s="19" t="n"/>
      <c r="X781" s="19" t="n"/>
      <c r="Y781" s="19" t="n"/>
      <c r="Z781" s="19" t="n"/>
    </row>
    <row r="782" ht="13.5" customHeight="1" s="844">
      <c r="A782" s="19" t="n"/>
      <c r="B782" s="19" t="n"/>
      <c r="C782" s="23" t="n"/>
      <c r="D782" s="23" t="n"/>
      <c r="E782" s="362" t="n"/>
      <c r="F782" s="23" t="n"/>
      <c r="G782" s="23" t="n"/>
      <c r="H782" s="23" t="n"/>
      <c r="I782" s="23" t="n"/>
      <c r="J782" s="23" t="n"/>
      <c r="K782" s="23" t="n"/>
      <c r="L782" s="19" t="n"/>
      <c r="M782" s="19" t="n"/>
      <c r="N782" s="19" t="n"/>
      <c r="O782" s="19" t="n"/>
      <c r="P782" s="19" t="n"/>
      <c r="Q782" s="19" t="n"/>
      <c r="R782" s="19" t="n"/>
      <c r="S782" s="19" t="n"/>
      <c r="T782" s="19" t="n"/>
      <c r="U782" s="19" t="n"/>
      <c r="V782" s="19" t="n"/>
      <c r="W782" s="19" t="n"/>
      <c r="X782" s="19" t="n"/>
      <c r="Y782" s="19" t="n"/>
      <c r="Z782" s="19" t="n"/>
    </row>
    <row r="783" ht="13.5" customHeight="1" s="844">
      <c r="A783" s="19" t="n"/>
      <c r="B783" s="19" t="n"/>
      <c r="C783" s="23" t="n"/>
      <c r="D783" s="23" t="n"/>
      <c r="E783" s="362" t="n"/>
      <c r="F783" s="23" t="n"/>
      <c r="G783" s="23" t="n"/>
      <c r="H783" s="23" t="n"/>
      <c r="I783" s="23" t="n"/>
      <c r="J783" s="23" t="n"/>
      <c r="K783" s="23" t="n"/>
      <c r="L783" s="19" t="n"/>
      <c r="M783" s="19" t="n"/>
      <c r="N783" s="19" t="n"/>
      <c r="O783" s="19" t="n"/>
      <c r="P783" s="19" t="n"/>
      <c r="Q783" s="19" t="n"/>
      <c r="R783" s="19" t="n"/>
      <c r="S783" s="19" t="n"/>
      <c r="T783" s="19" t="n"/>
      <c r="U783" s="19" t="n"/>
      <c r="V783" s="19" t="n"/>
      <c r="W783" s="19" t="n"/>
      <c r="X783" s="19" t="n"/>
      <c r="Y783" s="19" t="n"/>
      <c r="Z783" s="19" t="n"/>
    </row>
    <row r="784" ht="13.5" customHeight="1" s="844">
      <c r="A784" s="19" t="n"/>
      <c r="B784" s="19" t="n"/>
      <c r="C784" s="23" t="n"/>
      <c r="D784" s="23" t="n"/>
      <c r="E784" s="362" t="n"/>
      <c r="F784" s="23" t="n"/>
      <c r="G784" s="23" t="n"/>
      <c r="H784" s="23" t="n"/>
      <c r="I784" s="23" t="n"/>
      <c r="J784" s="23" t="n"/>
      <c r="K784" s="23" t="n"/>
      <c r="L784" s="19" t="n"/>
      <c r="M784" s="19" t="n"/>
      <c r="N784" s="19" t="n"/>
      <c r="O784" s="19" t="n"/>
      <c r="P784" s="19" t="n"/>
      <c r="Q784" s="19" t="n"/>
      <c r="R784" s="19" t="n"/>
      <c r="S784" s="19" t="n"/>
      <c r="T784" s="19" t="n"/>
      <c r="U784" s="19" t="n"/>
      <c r="V784" s="19" t="n"/>
      <c r="W784" s="19" t="n"/>
      <c r="X784" s="19" t="n"/>
      <c r="Y784" s="19" t="n"/>
      <c r="Z784" s="19" t="n"/>
    </row>
    <row r="785" ht="13.5" customHeight="1" s="844">
      <c r="A785" s="19" t="n"/>
      <c r="B785" s="19" t="n"/>
      <c r="C785" s="23" t="n"/>
      <c r="D785" s="23" t="n"/>
      <c r="E785" s="362" t="n"/>
      <c r="F785" s="23" t="n"/>
      <c r="G785" s="23" t="n"/>
      <c r="H785" s="23" t="n"/>
      <c r="I785" s="23" t="n"/>
      <c r="J785" s="23" t="n"/>
      <c r="K785" s="23" t="n"/>
      <c r="L785" s="19" t="n"/>
      <c r="M785" s="19" t="n"/>
      <c r="N785" s="19" t="n"/>
      <c r="O785" s="19" t="n"/>
      <c r="P785" s="19" t="n"/>
      <c r="Q785" s="19" t="n"/>
      <c r="R785" s="19" t="n"/>
      <c r="S785" s="19" t="n"/>
      <c r="T785" s="19" t="n"/>
      <c r="U785" s="19" t="n"/>
      <c r="V785" s="19" t="n"/>
      <c r="W785" s="19" t="n"/>
      <c r="X785" s="19" t="n"/>
      <c r="Y785" s="19" t="n"/>
      <c r="Z785" s="19" t="n"/>
    </row>
    <row r="786" ht="13.5" customHeight="1" s="844">
      <c r="A786" s="19" t="n"/>
      <c r="B786" s="19" t="n"/>
      <c r="C786" s="23" t="n"/>
      <c r="D786" s="23" t="n"/>
      <c r="E786" s="362" t="n"/>
      <c r="F786" s="23" t="n"/>
      <c r="G786" s="23" t="n"/>
      <c r="H786" s="23" t="n"/>
      <c r="I786" s="23" t="n"/>
      <c r="J786" s="23" t="n"/>
      <c r="K786" s="23" t="n"/>
      <c r="L786" s="19" t="n"/>
      <c r="M786" s="19" t="n"/>
      <c r="N786" s="19" t="n"/>
      <c r="O786" s="19" t="n"/>
      <c r="P786" s="19" t="n"/>
      <c r="Q786" s="19" t="n"/>
      <c r="R786" s="19" t="n"/>
      <c r="S786" s="19" t="n"/>
      <c r="T786" s="19" t="n"/>
      <c r="U786" s="19" t="n"/>
      <c r="V786" s="19" t="n"/>
      <c r="W786" s="19" t="n"/>
      <c r="X786" s="19" t="n"/>
      <c r="Y786" s="19" t="n"/>
      <c r="Z786" s="19" t="n"/>
    </row>
    <row r="787" ht="13.5" customHeight="1" s="844">
      <c r="A787" s="19" t="n"/>
      <c r="B787" s="19" t="n"/>
      <c r="C787" s="23" t="n"/>
      <c r="D787" s="23" t="n"/>
      <c r="E787" s="362" t="n"/>
      <c r="F787" s="23" t="n"/>
      <c r="G787" s="23" t="n"/>
      <c r="H787" s="23" t="n"/>
      <c r="I787" s="23" t="n"/>
      <c r="J787" s="23" t="n"/>
      <c r="K787" s="23" t="n"/>
      <c r="L787" s="19" t="n"/>
      <c r="M787" s="19" t="n"/>
      <c r="N787" s="19" t="n"/>
      <c r="O787" s="19" t="n"/>
      <c r="P787" s="19" t="n"/>
      <c r="Q787" s="19" t="n"/>
      <c r="R787" s="19" t="n"/>
      <c r="S787" s="19" t="n"/>
      <c r="T787" s="19" t="n"/>
      <c r="U787" s="19" t="n"/>
      <c r="V787" s="19" t="n"/>
      <c r="W787" s="19" t="n"/>
      <c r="X787" s="19" t="n"/>
      <c r="Y787" s="19" t="n"/>
      <c r="Z787" s="19" t="n"/>
    </row>
    <row r="788" ht="13.5" customHeight="1" s="844">
      <c r="A788" s="19" t="n"/>
      <c r="B788" s="19" t="n"/>
      <c r="C788" s="23" t="n"/>
      <c r="D788" s="23" t="n"/>
      <c r="E788" s="362" t="n"/>
      <c r="F788" s="23" t="n"/>
      <c r="G788" s="23" t="n"/>
      <c r="H788" s="23" t="n"/>
      <c r="I788" s="23" t="n"/>
      <c r="J788" s="23" t="n"/>
      <c r="K788" s="23" t="n"/>
      <c r="L788" s="19" t="n"/>
      <c r="M788" s="19" t="n"/>
      <c r="N788" s="19" t="n"/>
      <c r="O788" s="19" t="n"/>
      <c r="P788" s="19" t="n"/>
      <c r="Q788" s="19" t="n"/>
      <c r="R788" s="19" t="n"/>
      <c r="S788" s="19" t="n"/>
      <c r="T788" s="19" t="n"/>
      <c r="U788" s="19" t="n"/>
      <c r="V788" s="19" t="n"/>
      <c r="W788" s="19" t="n"/>
      <c r="X788" s="19" t="n"/>
      <c r="Y788" s="19" t="n"/>
      <c r="Z788" s="19" t="n"/>
    </row>
    <row r="789" ht="13.5" customHeight="1" s="844">
      <c r="A789" s="19" t="n"/>
      <c r="B789" s="19" t="n"/>
      <c r="C789" s="23" t="n"/>
      <c r="D789" s="23" t="n"/>
      <c r="E789" s="362" t="n"/>
      <c r="F789" s="23" t="n"/>
      <c r="G789" s="23" t="n"/>
      <c r="H789" s="23" t="n"/>
      <c r="I789" s="23" t="n"/>
      <c r="J789" s="23" t="n"/>
      <c r="K789" s="23" t="n"/>
      <c r="L789" s="19" t="n"/>
      <c r="M789" s="19" t="n"/>
      <c r="N789" s="19" t="n"/>
      <c r="O789" s="19" t="n"/>
      <c r="P789" s="19" t="n"/>
      <c r="Q789" s="19" t="n"/>
      <c r="R789" s="19" t="n"/>
      <c r="S789" s="19" t="n"/>
      <c r="T789" s="19" t="n"/>
      <c r="U789" s="19" t="n"/>
      <c r="V789" s="19" t="n"/>
      <c r="W789" s="19" t="n"/>
      <c r="X789" s="19" t="n"/>
      <c r="Y789" s="19" t="n"/>
      <c r="Z789" s="19" t="n"/>
    </row>
    <row r="790" ht="13.5" customHeight="1" s="844">
      <c r="A790" s="19" t="n"/>
      <c r="B790" s="19" t="n"/>
      <c r="C790" s="23" t="n"/>
      <c r="D790" s="23" t="n"/>
      <c r="E790" s="362" t="n"/>
      <c r="F790" s="23" t="n"/>
      <c r="G790" s="23" t="n"/>
      <c r="H790" s="23" t="n"/>
      <c r="I790" s="23" t="n"/>
      <c r="J790" s="23" t="n"/>
      <c r="K790" s="23" t="n"/>
      <c r="L790" s="19" t="n"/>
      <c r="M790" s="19" t="n"/>
      <c r="N790" s="19" t="n"/>
      <c r="O790" s="19" t="n"/>
      <c r="P790" s="19" t="n"/>
      <c r="Q790" s="19" t="n"/>
      <c r="R790" s="19" t="n"/>
      <c r="S790" s="19" t="n"/>
      <c r="T790" s="19" t="n"/>
      <c r="U790" s="19" t="n"/>
      <c r="V790" s="19" t="n"/>
      <c r="W790" s="19" t="n"/>
      <c r="X790" s="19" t="n"/>
      <c r="Y790" s="19" t="n"/>
      <c r="Z790" s="19" t="n"/>
    </row>
    <row r="791" ht="13.5" customHeight="1" s="844">
      <c r="A791" s="19" t="n"/>
      <c r="B791" s="19" t="n"/>
      <c r="C791" s="23" t="n"/>
      <c r="D791" s="23" t="n"/>
      <c r="E791" s="362" t="n"/>
      <c r="F791" s="23" t="n"/>
      <c r="G791" s="23" t="n"/>
      <c r="H791" s="23" t="n"/>
      <c r="I791" s="23" t="n"/>
      <c r="J791" s="23" t="n"/>
      <c r="K791" s="23" t="n"/>
      <c r="L791" s="19" t="n"/>
      <c r="M791" s="19" t="n"/>
      <c r="N791" s="19" t="n"/>
      <c r="O791" s="19" t="n"/>
      <c r="P791" s="19" t="n"/>
      <c r="Q791" s="19" t="n"/>
      <c r="R791" s="19" t="n"/>
      <c r="S791" s="19" t="n"/>
      <c r="T791" s="19" t="n"/>
      <c r="U791" s="19" t="n"/>
      <c r="V791" s="19" t="n"/>
      <c r="W791" s="19" t="n"/>
      <c r="X791" s="19" t="n"/>
      <c r="Y791" s="19" t="n"/>
      <c r="Z791" s="19" t="n"/>
    </row>
    <row r="792" ht="13.5" customHeight="1" s="844">
      <c r="A792" s="19" t="n"/>
      <c r="B792" s="19" t="n"/>
      <c r="C792" s="23" t="n"/>
      <c r="D792" s="23" t="n"/>
      <c r="E792" s="362" t="n"/>
      <c r="F792" s="23" t="n"/>
      <c r="G792" s="23" t="n"/>
      <c r="H792" s="23" t="n"/>
      <c r="I792" s="23" t="n"/>
      <c r="J792" s="23" t="n"/>
      <c r="K792" s="23" t="n"/>
      <c r="L792" s="19" t="n"/>
      <c r="M792" s="19" t="n"/>
      <c r="N792" s="19" t="n"/>
      <c r="O792" s="19" t="n"/>
      <c r="P792" s="19" t="n"/>
      <c r="Q792" s="19" t="n"/>
      <c r="R792" s="19" t="n"/>
      <c r="S792" s="19" t="n"/>
      <c r="T792" s="19" t="n"/>
      <c r="U792" s="19" t="n"/>
      <c r="V792" s="19" t="n"/>
      <c r="W792" s="19" t="n"/>
      <c r="X792" s="19" t="n"/>
      <c r="Y792" s="19" t="n"/>
      <c r="Z792" s="19" t="n"/>
    </row>
    <row r="793" ht="13.5" customHeight="1" s="844">
      <c r="A793" s="19" t="n"/>
      <c r="B793" s="19" t="n"/>
      <c r="C793" s="23" t="n"/>
      <c r="D793" s="23" t="n"/>
      <c r="E793" s="362" t="n"/>
      <c r="F793" s="23" t="n"/>
      <c r="G793" s="23" t="n"/>
      <c r="H793" s="23" t="n"/>
      <c r="I793" s="23" t="n"/>
      <c r="J793" s="23" t="n"/>
      <c r="K793" s="23" t="n"/>
      <c r="L793" s="19" t="n"/>
      <c r="M793" s="19" t="n"/>
      <c r="N793" s="19" t="n"/>
      <c r="O793" s="19" t="n"/>
      <c r="P793" s="19" t="n"/>
      <c r="Q793" s="19" t="n"/>
      <c r="R793" s="19" t="n"/>
      <c r="S793" s="19" t="n"/>
      <c r="T793" s="19" t="n"/>
      <c r="U793" s="19" t="n"/>
      <c r="V793" s="19" t="n"/>
      <c r="W793" s="19" t="n"/>
      <c r="X793" s="19" t="n"/>
      <c r="Y793" s="19" t="n"/>
      <c r="Z793" s="19" t="n"/>
    </row>
    <row r="794" ht="13.5" customHeight="1" s="844">
      <c r="A794" s="19" t="n"/>
      <c r="B794" s="19" t="n"/>
      <c r="C794" s="23" t="n"/>
      <c r="D794" s="23" t="n"/>
      <c r="E794" s="362" t="n"/>
      <c r="F794" s="23" t="n"/>
      <c r="G794" s="23" t="n"/>
      <c r="H794" s="23" t="n"/>
      <c r="I794" s="23" t="n"/>
      <c r="J794" s="23" t="n"/>
      <c r="K794" s="23" t="n"/>
      <c r="L794" s="19" t="n"/>
      <c r="M794" s="19" t="n"/>
      <c r="N794" s="19" t="n"/>
      <c r="O794" s="19" t="n"/>
      <c r="P794" s="19" t="n"/>
      <c r="Q794" s="19" t="n"/>
      <c r="R794" s="19" t="n"/>
      <c r="S794" s="19" t="n"/>
      <c r="T794" s="19" t="n"/>
      <c r="U794" s="19" t="n"/>
      <c r="V794" s="19" t="n"/>
      <c r="W794" s="19" t="n"/>
      <c r="X794" s="19" t="n"/>
      <c r="Y794" s="19" t="n"/>
      <c r="Z794" s="19" t="n"/>
    </row>
    <row r="795" ht="13.5" customHeight="1" s="844">
      <c r="A795" s="19" t="n"/>
      <c r="B795" s="19" t="n"/>
      <c r="C795" s="23" t="n"/>
      <c r="D795" s="23" t="n"/>
      <c r="E795" s="362" t="n"/>
      <c r="F795" s="23" t="n"/>
      <c r="G795" s="23" t="n"/>
      <c r="H795" s="23" t="n"/>
      <c r="I795" s="23" t="n"/>
      <c r="J795" s="23" t="n"/>
      <c r="K795" s="23" t="n"/>
      <c r="L795" s="19" t="n"/>
      <c r="M795" s="19" t="n"/>
      <c r="N795" s="19" t="n"/>
      <c r="O795" s="19" t="n"/>
      <c r="P795" s="19" t="n"/>
      <c r="Q795" s="19" t="n"/>
      <c r="R795" s="19" t="n"/>
      <c r="S795" s="19" t="n"/>
      <c r="T795" s="19" t="n"/>
      <c r="U795" s="19" t="n"/>
      <c r="V795" s="19" t="n"/>
      <c r="W795" s="19" t="n"/>
      <c r="X795" s="19" t="n"/>
      <c r="Y795" s="19" t="n"/>
      <c r="Z795" s="19" t="n"/>
    </row>
    <row r="796" ht="13.5" customHeight="1" s="844">
      <c r="A796" s="19" t="n"/>
      <c r="B796" s="19" t="n"/>
      <c r="C796" s="23" t="n"/>
      <c r="D796" s="23" t="n"/>
      <c r="E796" s="362" t="n"/>
      <c r="F796" s="23" t="n"/>
      <c r="G796" s="23" t="n"/>
      <c r="H796" s="23" t="n"/>
      <c r="I796" s="23" t="n"/>
      <c r="J796" s="23" t="n"/>
      <c r="K796" s="23" t="n"/>
      <c r="L796" s="19" t="n"/>
      <c r="M796" s="19" t="n"/>
      <c r="N796" s="19" t="n"/>
      <c r="O796" s="19" t="n"/>
      <c r="P796" s="19" t="n"/>
      <c r="Q796" s="19" t="n"/>
      <c r="R796" s="19" t="n"/>
      <c r="S796" s="19" t="n"/>
      <c r="T796" s="19" t="n"/>
      <c r="U796" s="19" t="n"/>
      <c r="V796" s="19" t="n"/>
      <c r="W796" s="19" t="n"/>
      <c r="X796" s="19" t="n"/>
      <c r="Y796" s="19" t="n"/>
      <c r="Z796" s="19" t="n"/>
    </row>
    <row r="797" ht="13.5" customHeight="1" s="844">
      <c r="A797" s="19" t="n"/>
      <c r="B797" s="19" t="n"/>
      <c r="C797" s="23" t="n"/>
      <c r="D797" s="23" t="n"/>
      <c r="E797" s="362" t="n"/>
      <c r="F797" s="23" t="n"/>
      <c r="G797" s="23" t="n"/>
      <c r="H797" s="23" t="n"/>
      <c r="I797" s="23" t="n"/>
      <c r="J797" s="23" t="n"/>
      <c r="K797" s="23" t="n"/>
      <c r="L797" s="19" t="n"/>
      <c r="M797" s="19" t="n"/>
      <c r="N797" s="19" t="n"/>
      <c r="O797" s="19" t="n"/>
      <c r="P797" s="19" t="n"/>
      <c r="Q797" s="19" t="n"/>
      <c r="R797" s="19" t="n"/>
      <c r="S797" s="19" t="n"/>
      <c r="T797" s="19" t="n"/>
      <c r="U797" s="19" t="n"/>
      <c r="V797" s="19" t="n"/>
      <c r="W797" s="19" t="n"/>
      <c r="X797" s="19" t="n"/>
      <c r="Y797" s="19" t="n"/>
      <c r="Z797" s="19" t="n"/>
    </row>
    <row r="798" ht="13.5" customHeight="1" s="844">
      <c r="A798" s="19" t="n"/>
      <c r="B798" s="19" t="n"/>
      <c r="C798" s="23" t="n"/>
      <c r="D798" s="23" t="n"/>
      <c r="E798" s="362" t="n"/>
      <c r="F798" s="23" t="n"/>
      <c r="G798" s="23" t="n"/>
      <c r="H798" s="23" t="n"/>
      <c r="I798" s="23" t="n"/>
      <c r="J798" s="23" t="n"/>
      <c r="K798" s="23" t="n"/>
      <c r="L798" s="19" t="n"/>
      <c r="M798" s="19" t="n"/>
      <c r="N798" s="19" t="n"/>
      <c r="O798" s="19" t="n"/>
      <c r="P798" s="19" t="n"/>
      <c r="Q798" s="19" t="n"/>
      <c r="R798" s="19" t="n"/>
      <c r="S798" s="19" t="n"/>
      <c r="T798" s="19" t="n"/>
      <c r="U798" s="19" t="n"/>
      <c r="V798" s="19" t="n"/>
      <c r="W798" s="19" t="n"/>
      <c r="X798" s="19" t="n"/>
      <c r="Y798" s="19" t="n"/>
      <c r="Z798" s="19" t="n"/>
    </row>
    <row r="799" ht="13.5" customHeight="1" s="844">
      <c r="A799" s="19" t="n"/>
      <c r="B799" s="19" t="n"/>
      <c r="C799" s="23" t="n"/>
      <c r="D799" s="23" t="n"/>
      <c r="E799" s="362" t="n"/>
      <c r="F799" s="23" t="n"/>
      <c r="G799" s="23" t="n"/>
      <c r="H799" s="23" t="n"/>
      <c r="I799" s="23" t="n"/>
      <c r="J799" s="23" t="n"/>
      <c r="K799" s="23" t="n"/>
      <c r="L799" s="19" t="n"/>
      <c r="M799" s="19" t="n"/>
      <c r="N799" s="19" t="n"/>
      <c r="O799" s="19" t="n"/>
      <c r="P799" s="19" t="n"/>
      <c r="Q799" s="19" t="n"/>
      <c r="R799" s="19" t="n"/>
      <c r="S799" s="19" t="n"/>
      <c r="T799" s="19" t="n"/>
      <c r="U799" s="19" t="n"/>
      <c r="V799" s="19" t="n"/>
      <c r="W799" s="19" t="n"/>
      <c r="X799" s="19" t="n"/>
      <c r="Y799" s="19" t="n"/>
      <c r="Z799" s="19" t="n"/>
    </row>
    <row r="800" ht="13.5" customHeight="1" s="844">
      <c r="A800" s="19" t="n"/>
      <c r="B800" s="19" t="n"/>
      <c r="C800" s="23" t="n"/>
      <c r="D800" s="23" t="n"/>
      <c r="E800" s="362" t="n"/>
      <c r="F800" s="23" t="n"/>
      <c r="G800" s="23" t="n"/>
      <c r="H800" s="23" t="n"/>
      <c r="I800" s="23" t="n"/>
      <c r="J800" s="23" t="n"/>
      <c r="K800" s="23" t="n"/>
      <c r="L800" s="19" t="n"/>
      <c r="M800" s="19" t="n"/>
      <c r="N800" s="19" t="n"/>
      <c r="O800" s="19" t="n"/>
      <c r="P800" s="19" t="n"/>
      <c r="Q800" s="19" t="n"/>
      <c r="R800" s="19" t="n"/>
      <c r="S800" s="19" t="n"/>
      <c r="T800" s="19" t="n"/>
      <c r="U800" s="19" t="n"/>
      <c r="V800" s="19" t="n"/>
      <c r="W800" s="19" t="n"/>
      <c r="X800" s="19" t="n"/>
      <c r="Y800" s="19" t="n"/>
      <c r="Z800" s="19" t="n"/>
    </row>
    <row r="801" ht="13.5" customHeight="1" s="844">
      <c r="A801" s="19" t="n"/>
      <c r="B801" s="19" t="n"/>
      <c r="C801" s="23" t="n"/>
      <c r="D801" s="23" t="n"/>
      <c r="E801" s="362" t="n"/>
      <c r="F801" s="23" t="n"/>
      <c r="G801" s="23" t="n"/>
      <c r="H801" s="23" t="n"/>
      <c r="I801" s="23" t="n"/>
      <c r="J801" s="23" t="n"/>
      <c r="K801" s="23" t="n"/>
      <c r="L801" s="19" t="n"/>
      <c r="M801" s="19" t="n"/>
      <c r="N801" s="19" t="n"/>
      <c r="O801" s="19" t="n"/>
      <c r="P801" s="19" t="n"/>
      <c r="Q801" s="19" t="n"/>
      <c r="R801" s="19" t="n"/>
      <c r="S801" s="19" t="n"/>
      <c r="T801" s="19" t="n"/>
      <c r="U801" s="19" t="n"/>
      <c r="V801" s="19" t="n"/>
      <c r="W801" s="19" t="n"/>
      <c r="X801" s="19" t="n"/>
      <c r="Y801" s="19" t="n"/>
      <c r="Z801" s="19" t="n"/>
    </row>
    <row r="802" ht="13.5" customHeight="1" s="844">
      <c r="A802" s="19" t="n"/>
      <c r="B802" s="19" t="n"/>
      <c r="C802" s="23" t="n"/>
      <c r="D802" s="23" t="n"/>
      <c r="E802" s="362" t="n"/>
      <c r="F802" s="23" t="n"/>
      <c r="G802" s="23" t="n"/>
      <c r="H802" s="23" t="n"/>
      <c r="I802" s="23" t="n"/>
      <c r="J802" s="23" t="n"/>
      <c r="K802" s="23" t="n"/>
      <c r="L802" s="19" t="n"/>
      <c r="M802" s="19" t="n"/>
      <c r="N802" s="19" t="n"/>
      <c r="O802" s="19" t="n"/>
      <c r="P802" s="19" t="n"/>
      <c r="Q802" s="19" t="n"/>
      <c r="R802" s="19" t="n"/>
      <c r="S802" s="19" t="n"/>
      <c r="T802" s="19" t="n"/>
      <c r="U802" s="19" t="n"/>
      <c r="V802" s="19" t="n"/>
      <c r="W802" s="19" t="n"/>
      <c r="X802" s="19" t="n"/>
      <c r="Y802" s="19" t="n"/>
      <c r="Z802" s="19" t="n"/>
    </row>
    <row r="803" ht="13.5" customHeight="1" s="844">
      <c r="A803" s="19" t="n"/>
      <c r="B803" s="19" t="n"/>
      <c r="C803" s="23" t="n"/>
      <c r="D803" s="23" t="n"/>
      <c r="E803" s="362" t="n"/>
      <c r="F803" s="23" t="n"/>
      <c r="G803" s="23" t="n"/>
      <c r="H803" s="23" t="n"/>
      <c r="I803" s="23" t="n"/>
      <c r="J803" s="23" t="n"/>
      <c r="K803" s="23" t="n"/>
      <c r="L803" s="19" t="n"/>
      <c r="M803" s="19" t="n"/>
      <c r="N803" s="19" t="n"/>
      <c r="O803" s="19" t="n"/>
      <c r="P803" s="19" t="n"/>
      <c r="Q803" s="19" t="n"/>
      <c r="R803" s="19" t="n"/>
      <c r="S803" s="19" t="n"/>
      <c r="T803" s="19" t="n"/>
      <c r="U803" s="19" t="n"/>
      <c r="V803" s="19" t="n"/>
      <c r="W803" s="19" t="n"/>
      <c r="X803" s="19" t="n"/>
      <c r="Y803" s="19" t="n"/>
      <c r="Z803" s="19" t="n"/>
    </row>
    <row r="804" ht="13.5" customHeight="1" s="844">
      <c r="A804" s="19" t="n"/>
      <c r="B804" s="19" t="n"/>
      <c r="C804" s="23" t="n"/>
      <c r="D804" s="23" t="n"/>
      <c r="E804" s="362" t="n"/>
      <c r="F804" s="23" t="n"/>
      <c r="G804" s="23" t="n"/>
      <c r="H804" s="23" t="n"/>
      <c r="I804" s="23" t="n"/>
      <c r="J804" s="23" t="n"/>
      <c r="K804" s="23" t="n"/>
      <c r="L804" s="19" t="n"/>
      <c r="M804" s="19" t="n"/>
      <c r="N804" s="19" t="n"/>
      <c r="O804" s="19" t="n"/>
      <c r="P804" s="19" t="n"/>
      <c r="Q804" s="19" t="n"/>
      <c r="R804" s="19" t="n"/>
      <c r="S804" s="19" t="n"/>
      <c r="T804" s="19" t="n"/>
      <c r="U804" s="19" t="n"/>
      <c r="V804" s="19" t="n"/>
      <c r="W804" s="19" t="n"/>
      <c r="X804" s="19" t="n"/>
      <c r="Y804" s="19" t="n"/>
      <c r="Z804" s="19" t="n"/>
    </row>
    <row r="805" ht="13.5" customHeight="1" s="844">
      <c r="A805" s="19" t="n"/>
      <c r="B805" s="19" t="n"/>
      <c r="C805" s="23" t="n"/>
      <c r="D805" s="23" t="n"/>
      <c r="E805" s="362" t="n"/>
      <c r="F805" s="23" t="n"/>
      <c r="G805" s="23" t="n"/>
      <c r="H805" s="23" t="n"/>
      <c r="I805" s="23" t="n"/>
      <c r="J805" s="23" t="n"/>
      <c r="K805" s="23" t="n"/>
      <c r="L805" s="19" t="n"/>
      <c r="M805" s="19" t="n"/>
      <c r="N805" s="19" t="n"/>
      <c r="O805" s="19" t="n"/>
      <c r="P805" s="19" t="n"/>
      <c r="Q805" s="19" t="n"/>
      <c r="R805" s="19" t="n"/>
      <c r="S805" s="19" t="n"/>
      <c r="T805" s="19" t="n"/>
      <c r="U805" s="19" t="n"/>
      <c r="V805" s="19" t="n"/>
      <c r="W805" s="19" t="n"/>
      <c r="X805" s="19" t="n"/>
      <c r="Y805" s="19" t="n"/>
      <c r="Z805" s="19" t="n"/>
    </row>
    <row r="806" ht="13.5" customHeight="1" s="844">
      <c r="A806" s="19" t="n"/>
      <c r="B806" s="19" t="n"/>
      <c r="C806" s="23" t="n"/>
      <c r="D806" s="23" t="n"/>
      <c r="E806" s="362" t="n"/>
      <c r="F806" s="23" t="n"/>
      <c r="G806" s="23" t="n"/>
      <c r="H806" s="23" t="n"/>
      <c r="I806" s="23" t="n"/>
      <c r="J806" s="23" t="n"/>
      <c r="K806" s="23" t="n"/>
      <c r="L806" s="19" t="n"/>
      <c r="M806" s="19" t="n"/>
      <c r="N806" s="19" t="n"/>
      <c r="O806" s="19" t="n"/>
      <c r="P806" s="19" t="n"/>
      <c r="Q806" s="19" t="n"/>
      <c r="R806" s="19" t="n"/>
      <c r="S806" s="19" t="n"/>
      <c r="T806" s="19" t="n"/>
      <c r="U806" s="19" t="n"/>
      <c r="V806" s="19" t="n"/>
      <c r="W806" s="19" t="n"/>
      <c r="X806" s="19" t="n"/>
      <c r="Y806" s="19" t="n"/>
      <c r="Z806" s="19" t="n"/>
    </row>
    <row r="807" ht="13.5" customHeight="1" s="844">
      <c r="A807" s="19" t="n"/>
      <c r="B807" s="19" t="n"/>
      <c r="C807" s="23" t="n"/>
      <c r="D807" s="23" t="n"/>
      <c r="E807" s="362" t="n"/>
      <c r="F807" s="23" t="n"/>
      <c r="G807" s="23" t="n"/>
      <c r="H807" s="23" t="n"/>
      <c r="I807" s="23" t="n"/>
      <c r="J807" s="23" t="n"/>
      <c r="K807" s="23" t="n"/>
      <c r="L807" s="19" t="n"/>
      <c r="M807" s="19" t="n"/>
      <c r="N807" s="19" t="n"/>
      <c r="O807" s="19" t="n"/>
      <c r="P807" s="19" t="n"/>
      <c r="Q807" s="19" t="n"/>
      <c r="R807" s="19" t="n"/>
      <c r="S807" s="19" t="n"/>
      <c r="T807" s="19" t="n"/>
      <c r="U807" s="19" t="n"/>
      <c r="V807" s="19" t="n"/>
      <c r="W807" s="19" t="n"/>
      <c r="X807" s="19" t="n"/>
      <c r="Y807" s="19" t="n"/>
      <c r="Z807" s="19" t="n"/>
    </row>
    <row r="808" ht="13.5" customHeight="1" s="844">
      <c r="A808" s="19" t="n"/>
      <c r="B808" s="19" t="n"/>
      <c r="C808" s="23" t="n"/>
      <c r="D808" s="23" t="n"/>
      <c r="E808" s="362" t="n"/>
      <c r="F808" s="23" t="n"/>
      <c r="G808" s="23" t="n"/>
      <c r="H808" s="23" t="n"/>
      <c r="I808" s="23" t="n"/>
      <c r="J808" s="23" t="n"/>
      <c r="K808" s="23" t="n"/>
      <c r="L808" s="19" t="n"/>
      <c r="M808" s="19" t="n"/>
      <c r="N808" s="19" t="n"/>
      <c r="O808" s="19" t="n"/>
      <c r="P808" s="19" t="n"/>
      <c r="Q808" s="19" t="n"/>
      <c r="R808" s="19" t="n"/>
      <c r="S808" s="19" t="n"/>
      <c r="T808" s="19" t="n"/>
      <c r="U808" s="19" t="n"/>
      <c r="V808" s="19" t="n"/>
      <c r="W808" s="19" t="n"/>
      <c r="X808" s="19" t="n"/>
      <c r="Y808" s="19" t="n"/>
      <c r="Z808" s="19" t="n"/>
    </row>
    <row r="809" ht="13.5" customHeight="1" s="844">
      <c r="A809" s="19" t="n"/>
      <c r="B809" s="19" t="n"/>
      <c r="C809" s="23" t="n"/>
      <c r="D809" s="23" t="n"/>
      <c r="E809" s="362" t="n"/>
      <c r="F809" s="23" t="n"/>
      <c r="G809" s="23" t="n"/>
      <c r="H809" s="23" t="n"/>
      <c r="I809" s="23" t="n"/>
      <c r="J809" s="23" t="n"/>
      <c r="K809" s="23" t="n"/>
      <c r="L809" s="19" t="n"/>
      <c r="M809" s="19" t="n"/>
      <c r="N809" s="19" t="n"/>
      <c r="O809" s="19" t="n"/>
      <c r="P809" s="19" t="n"/>
      <c r="Q809" s="19" t="n"/>
      <c r="R809" s="19" t="n"/>
      <c r="S809" s="19" t="n"/>
      <c r="T809" s="19" t="n"/>
      <c r="U809" s="19" t="n"/>
      <c r="V809" s="19" t="n"/>
      <c r="W809" s="19" t="n"/>
      <c r="X809" s="19" t="n"/>
      <c r="Y809" s="19" t="n"/>
      <c r="Z809" s="19" t="n"/>
    </row>
    <row r="810" ht="13.5" customHeight="1" s="844">
      <c r="A810" s="19" t="n"/>
      <c r="B810" s="19" t="n"/>
      <c r="C810" s="23" t="n"/>
      <c r="D810" s="23" t="n"/>
      <c r="E810" s="362" t="n"/>
      <c r="F810" s="23" t="n"/>
      <c r="G810" s="23" t="n"/>
      <c r="H810" s="23" t="n"/>
      <c r="I810" s="23" t="n"/>
      <c r="J810" s="23" t="n"/>
      <c r="K810" s="23" t="n"/>
      <c r="L810" s="19" t="n"/>
      <c r="M810" s="19" t="n"/>
      <c r="N810" s="19" t="n"/>
      <c r="O810" s="19" t="n"/>
      <c r="P810" s="19" t="n"/>
      <c r="Q810" s="19" t="n"/>
      <c r="R810" s="19" t="n"/>
      <c r="S810" s="19" t="n"/>
      <c r="T810" s="19" t="n"/>
      <c r="U810" s="19" t="n"/>
      <c r="V810" s="19" t="n"/>
      <c r="W810" s="19" t="n"/>
      <c r="X810" s="19" t="n"/>
      <c r="Y810" s="19" t="n"/>
      <c r="Z810" s="19" t="n"/>
    </row>
    <row r="811" ht="13.5" customHeight="1" s="844">
      <c r="A811" s="19" t="n"/>
      <c r="B811" s="19" t="n"/>
      <c r="C811" s="23" t="n"/>
      <c r="D811" s="23" t="n"/>
      <c r="E811" s="362" t="n"/>
      <c r="F811" s="23" t="n"/>
      <c r="G811" s="23" t="n"/>
      <c r="H811" s="23" t="n"/>
      <c r="I811" s="23" t="n"/>
      <c r="J811" s="23" t="n"/>
      <c r="K811" s="23" t="n"/>
      <c r="L811" s="19" t="n"/>
      <c r="M811" s="19" t="n"/>
      <c r="N811" s="19" t="n"/>
      <c r="O811" s="19" t="n"/>
      <c r="P811" s="19" t="n"/>
      <c r="Q811" s="19" t="n"/>
      <c r="R811" s="19" t="n"/>
      <c r="S811" s="19" t="n"/>
      <c r="T811" s="19" t="n"/>
      <c r="U811" s="19" t="n"/>
      <c r="V811" s="19" t="n"/>
      <c r="W811" s="19" t="n"/>
      <c r="X811" s="19" t="n"/>
      <c r="Y811" s="19" t="n"/>
      <c r="Z811" s="19" t="n"/>
    </row>
    <row r="812" ht="13.5" customHeight="1" s="844">
      <c r="A812" s="19" t="n"/>
      <c r="B812" s="19" t="n"/>
      <c r="C812" s="23" t="n"/>
      <c r="D812" s="23" t="n"/>
      <c r="E812" s="362" t="n"/>
      <c r="F812" s="23" t="n"/>
      <c r="G812" s="23" t="n"/>
      <c r="H812" s="23" t="n"/>
      <c r="I812" s="23" t="n"/>
      <c r="J812" s="23" t="n"/>
      <c r="K812" s="23" t="n"/>
      <c r="L812" s="19" t="n"/>
      <c r="M812" s="19" t="n"/>
      <c r="N812" s="19" t="n"/>
      <c r="O812" s="19" t="n"/>
      <c r="P812" s="19" t="n"/>
      <c r="Q812" s="19" t="n"/>
      <c r="R812" s="19" t="n"/>
      <c r="S812" s="19" t="n"/>
      <c r="T812" s="19" t="n"/>
      <c r="U812" s="19" t="n"/>
      <c r="V812" s="19" t="n"/>
      <c r="W812" s="19" t="n"/>
      <c r="X812" s="19" t="n"/>
      <c r="Y812" s="19" t="n"/>
      <c r="Z812" s="19" t="n"/>
    </row>
    <row r="813" ht="13.5" customHeight="1" s="844">
      <c r="A813" s="19" t="n"/>
      <c r="B813" s="19" t="n"/>
      <c r="C813" s="23" t="n"/>
      <c r="D813" s="23" t="n"/>
      <c r="E813" s="362" t="n"/>
      <c r="F813" s="23" t="n"/>
      <c r="G813" s="23" t="n"/>
      <c r="H813" s="23" t="n"/>
      <c r="I813" s="23" t="n"/>
      <c r="J813" s="23" t="n"/>
      <c r="K813" s="23" t="n"/>
      <c r="L813" s="19" t="n"/>
      <c r="M813" s="19" t="n"/>
      <c r="N813" s="19" t="n"/>
      <c r="O813" s="19" t="n"/>
      <c r="P813" s="19" t="n"/>
      <c r="Q813" s="19" t="n"/>
      <c r="R813" s="19" t="n"/>
      <c r="S813" s="19" t="n"/>
      <c r="T813" s="19" t="n"/>
      <c r="U813" s="19" t="n"/>
      <c r="V813" s="19" t="n"/>
      <c r="W813" s="19" t="n"/>
      <c r="X813" s="19" t="n"/>
      <c r="Y813" s="19" t="n"/>
      <c r="Z813" s="19" t="n"/>
    </row>
    <row r="814" ht="13.5" customHeight="1" s="844">
      <c r="A814" s="19" t="n"/>
      <c r="B814" s="19" t="n"/>
      <c r="C814" s="23" t="n"/>
      <c r="D814" s="23" t="n"/>
      <c r="E814" s="362" t="n"/>
      <c r="F814" s="23" t="n"/>
      <c r="G814" s="23" t="n"/>
      <c r="H814" s="23" t="n"/>
      <c r="I814" s="23" t="n"/>
      <c r="J814" s="23" t="n"/>
      <c r="K814" s="23" t="n"/>
      <c r="L814" s="19" t="n"/>
      <c r="M814" s="19" t="n"/>
      <c r="N814" s="19" t="n"/>
      <c r="O814" s="19" t="n"/>
      <c r="P814" s="19" t="n"/>
      <c r="Q814" s="19" t="n"/>
      <c r="R814" s="19" t="n"/>
      <c r="S814" s="19" t="n"/>
      <c r="T814" s="19" t="n"/>
      <c r="U814" s="19" t="n"/>
      <c r="V814" s="19" t="n"/>
      <c r="W814" s="19" t="n"/>
      <c r="X814" s="19" t="n"/>
      <c r="Y814" s="19" t="n"/>
      <c r="Z814" s="19" t="n"/>
    </row>
    <row r="815" ht="13.5" customHeight="1" s="844">
      <c r="A815" s="19" t="n"/>
      <c r="B815" s="19" t="n"/>
      <c r="C815" s="23" t="n"/>
      <c r="D815" s="23" t="n"/>
      <c r="E815" s="362" t="n"/>
      <c r="F815" s="23" t="n"/>
      <c r="G815" s="23" t="n"/>
      <c r="H815" s="23" t="n"/>
      <c r="I815" s="23" t="n"/>
      <c r="J815" s="23" t="n"/>
      <c r="K815" s="23" t="n"/>
      <c r="L815" s="19" t="n"/>
      <c r="M815" s="19" t="n"/>
      <c r="N815" s="19" t="n"/>
      <c r="O815" s="19" t="n"/>
      <c r="P815" s="19" t="n"/>
      <c r="Q815" s="19" t="n"/>
      <c r="R815" s="19" t="n"/>
      <c r="S815" s="19" t="n"/>
      <c r="T815" s="19" t="n"/>
      <c r="U815" s="19" t="n"/>
      <c r="V815" s="19" t="n"/>
      <c r="W815" s="19" t="n"/>
      <c r="X815" s="19" t="n"/>
      <c r="Y815" s="19" t="n"/>
      <c r="Z815" s="19" t="n"/>
    </row>
    <row r="816" ht="13.5" customHeight="1" s="844">
      <c r="A816" s="19" t="n"/>
      <c r="B816" s="19" t="n"/>
      <c r="C816" s="23" t="n"/>
      <c r="D816" s="23" t="n"/>
      <c r="E816" s="362" t="n"/>
      <c r="F816" s="23" t="n"/>
      <c r="G816" s="23" t="n"/>
      <c r="H816" s="23" t="n"/>
      <c r="I816" s="23" t="n"/>
      <c r="J816" s="23" t="n"/>
      <c r="K816" s="23" t="n"/>
      <c r="L816" s="19" t="n"/>
      <c r="M816" s="19" t="n"/>
      <c r="N816" s="19" t="n"/>
      <c r="O816" s="19" t="n"/>
      <c r="P816" s="19" t="n"/>
      <c r="Q816" s="19" t="n"/>
      <c r="R816" s="19" t="n"/>
      <c r="S816" s="19" t="n"/>
      <c r="T816" s="19" t="n"/>
      <c r="U816" s="19" t="n"/>
      <c r="V816" s="19" t="n"/>
      <c r="W816" s="19" t="n"/>
      <c r="X816" s="19" t="n"/>
      <c r="Y816" s="19" t="n"/>
      <c r="Z816" s="19" t="n"/>
    </row>
    <row r="817" ht="13.5" customHeight="1" s="844">
      <c r="A817" s="19" t="n"/>
      <c r="B817" s="19" t="n"/>
      <c r="C817" s="23" t="n"/>
      <c r="D817" s="23" t="n"/>
      <c r="E817" s="362" t="n"/>
      <c r="F817" s="23" t="n"/>
      <c r="G817" s="23" t="n"/>
      <c r="H817" s="23" t="n"/>
      <c r="I817" s="23" t="n"/>
      <c r="J817" s="23" t="n"/>
      <c r="K817" s="23" t="n"/>
      <c r="L817" s="19" t="n"/>
      <c r="M817" s="19" t="n"/>
      <c r="N817" s="19" t="n"/>
      <c r="O817" s="19" t="n"/>
      <c r="P817" s="19" t="n"/>
      <c r="Q817" s="19" t="n"/>
      <c r="R817" s="19" t="n"/>
      <c r="S817" s="19" t="n"/>
      <c r="T817" s="19" t="n"/>
      <c r="U817" s="19" t="n"/>
      <c r="V817" s="19" t="n"/>
      <c r="W817" s="19" t="n"/>
      <c r="X817" s="19" t="n"/>
      <c r="Y817" s="19" t="n"/>
      <c r="Z817" s="19" t="n"/>
    </row>
    <row r="818" ht="13.5" customHeight="1" s="844">
      <c r="A818" s="19" t="n"/>
      <c r="B818" s="19" t="n"/>
      <c r="C818" s="23" t="n"/>
      <c r="D818" s="23" t="n"/>
      <c r="E818" s="362" t="n"/>
      <c r="F818" s="23" t="n"/>
      <c r="G818" s="23" t="n"/>
      <c r="H818" s="23" t="n"/>
      <c r="I818" s="23" t="n"/>
      <c r="J818" s="23" t="n"/>
      <c r="K818" s="23" t="n"/>
      <c r="L818" s="19" t="n"/>
      <c r="M818" s="19" t="n"/>
      <c r="N818" s="19" t="n"/>
      <c r="O818" s="19" t="n"/>
      <c r="P818" s="19" t="n"/>
      <c r="Q818" s="19" t="n"/>
      <c r="R818" s="19" t="n"/>
      <c r="S818" s="19" t="n"/>
      <c r="T818" s="19" t="n"/>
      <c r="U818" s="19" t="n"/>
      <c r="V818" s="19" t="n"/>
      <c r="W818" s="19" t="n"/>
      <c r="X818" s="19" t="n"/>
      <c r="Y818" s="19" t="n"/>
      <c r="Z818" s="19" t="n"/>
    </row>
    <row r="819" ht="13.5" customHeight="1" s="844">
      <c r="A819" s="19" t="n"/>
      <c r="B819" s="19" t="n"/>
      <c r="C819" s="23" t="n"/>
      <c r="D819" s="23" t="n"/>
      <c r="E819" s="362" t="n"/>
      <c r="F819" s="23" t="n"/>
      <c r="G819" s="23" t="n"/>
      <c r="H819" s="23" t="n"/>
      <c r="I819" s="23" t="n"/>
      <c r="J819" s="23" t="n"/>
      <c r="K819" s="23" t="n"/>
      <c r="L819" s="19" t="n"/>
      <c r="M819" s="19" t="n"/>
      <c r="N819" s="19" t="n"/>
      <c r="O819" s="19" t="n"/>
      <c r="P819" s="19" t="n"/>
      <c r="Q819" s="19" t="n"/>
      <c r="R819" s="19" t="n"/>
      <c r="S819" s="19" t="n"/>
      <c r="T819" s="19" t="n"/>
      <c r="U819" s="19" t="n"/>
      <c r="V819" s="19" t="n"/>
      <c r="W819" s="19" t="n"/>
      <c r="X819" s="19" t="n"/>
      <c r="Y819" s="19" t="n"/>
      <c r="Z819" s="19" t="n"/>
    </row>
    <row r="820" ht="13.5" customHeight="1" s="844">
      <c r="A820" s="19" t="n"/>
      <c r="B820" s="19" t="n"/>
      <c r="C820" s="23" t="n"/>
      <c r="D820" s="23" t="n"/>
      <c r="E820" s="362" t="n"/>
      <c r="F820" s="23" t="n"/>
      <c r="G820" s="23" t="n"/>
      <c r="H820" s="23" t="n"/>
      <c r="I820" s="23" t="n"/>
      <c r="J820" s="23" t="n"/>
      <c r="K820" s="23" t="n"/>
      <c r="L820" s="19" t="n"/>
      <c r="M820" s="19" t="n"/>
      <c r="N820" s="19" t="n"/>
      <c r="O820" s="19" t="n"/>
      <c r="P820" s="19" t="n"/>
      <c r="Q820" s="19" t="n"/>
      <c r="R820" s="19" t="n"/>
      <c r="S820" s="19" t="n"/>
      <c r="T820" s="19" t="n"/>
      <c r="U820" s="19" t="n"/>
      <c r="V820" s="19" t="n"/>
      <c r="W820" s="19" t="n"/>
      <c r="X820" s="19" t="n"/>
      <c r="Y820" s="19" t="n"/>
      <c r="Z820" s="19" t="n"/>
    </row>
    <row r="821" ht="13.5" customHeight="1" s="844">
      <c r="A821" s="19" t="n"/>
      <c r="B821" s="19" t="n"/>
      <c r="C821" s="23" t="n"/>
      <c r="D821" s="23" t="n"/>
      <c r="E821" s="362" t="n"/>
      <c r="F821" s="23" t="n"/>
      <c r="G821" s="23" t="n"/>
      <c r="H821" s="23" t="n"/>
      <c r="I821" s="23" t="n"/>
      <c r="J821" s="23" t="n"/>
      <c r="K821" s="23" t="n"/>
      <c r="L821" s="19" t="n"/>
      <c r="M821" s="19" t="n"/>
      <c r="N821" s="19" t="n"/>
      <c r="O821" s="19" t="n"/>
      <c r="P821" s="19" t="n"/>
      <c r="Q821" s="19" t="n"/>
      <c r="R821" s="19" t="n"/>
      <c r="S821" s="19" t="n"/>
      <c r="T821" s="19" t="n"/>
      <c r="U821" s="19" t="n"/>
      <c r="V821" s="19" t="n"/>
      <c r="W821" s="19" t="n"/>
      <c r="X821" s="19" t="n"/>
      <c r="Y821" s="19" t="n"/>
      <c r="Z821" s="19" t="n"/>
    </row>
    <row r="822" ht="13.5" customHeight="1" s="844">
      <c r="A822" s="19" t="n"/>
      <c r="B822" s="19" t="n"/>
      <c r="C822" s="23" t="n"/>
      <c r="D822" s="23" t="n"/>
      <c r="E822" s="362" t="n"/>
      <c r="F822" s="23" t="n"/>
      <c r="G822" s="23" t="n"/>
      <c r="H822" s="23" t="n"/>
      <c r="I822" s="23" t="n"/>
      <c r="J822" s="23" t="n"/>
      <c r="K822" s="23" t="n"/>
      <c r="L822" s="19" t="n"/>
      <c r="M822" s="19" t="n"/>
      <c r="N822" s="19" t="n"/>
      <c r="O822" s="19" t="n"/>
      <c r="P822" s="19" t="n"/>
      <c r="Q822" s="19" t="n"/>
      <c r="R822" s="19" t="n"/>
      <c r="S822" s="19" t="n"/>
      <c r="T822" s="19" t="n"/>
      <c r="U822" s="19" t="n"/>
      <c r="V822" s="19" t="n"/>
      <c r="W822" s="19" t="n"/>
      <c r="X822" s="19" t="n"/>
      <c r="Y822" s="19" t="n"/>
      <c r="Z822" s="19" t="n"/>
    </row>
    <row r="823" ht="13.5" customHeight="1" s="844">
      <c r="A823" s="19" t="n"/>
      <c r="B823" s="19" t="n"/>
      <c r="C823" s="23" t="n"/>
      <c r="D823" s="23" t="n"/>
      <c r="E823" s="362" t="n"/>
      <c r="F823" s="23" t="n"/>
      <c r="G823" s="23" t="n"/>
      <c r="H823" s="23" t="n"/>
      <c r="I823" s="23" t="n"/>
      <c r="J823" s="23" t="n"/>
      <c r="K823" s="23" t="n"/>
      <c r="L823" s="19" t="n"/>
      <c r="M823" s="19" t="n"/>
      <c r="N823" s="19" t="n"/>
      <c r="O823" s="19" t="n"/>
      <c r="P823" s="19" t="n"/>
      <c r="Q823" s="19" t="n"/>
      <c r="R823" s="19" t="n"/>
      <c r="S823" s="19" t="n"/>
      <c r="T823" s="19" t="n"/>
      <c r="U823" s="19" t="n"/>
      <c r="V823" s="19" t="n"/>
      <c r="W823" s="19" t="n"/>
      <c r="X823" s="19" t="n"/>
      <c r="Y823" s="19" t="n"/>
      <c r="Z823" s="19" t="n"/>
    </row>
    <row r="824" ht="13.5" customHeight="1" s="844">
      <c r="A824" s="19" t="n"/>
      <c r="B824" s="19" t="n"/>
      <c r="C824" s="23" t="n"/>
      <c r="D824" s="23" t="n"/>
      <c r="E824" s="362" t="n"/>
      <c r="F824" s="23" t="n"/>
      <c r="G824" s="23" t="n"/>
      <c r="H824" s="23" t="n"/>
      <c r="I824" s="23" t="n"/>
      <c r="J824" s="23" t="n"/>
      <c r="K824" s="23" t="n"/>
      <c r="L824" s="19" t="n"/>
      <c r="M824" s="19" t="n"/>
      <c r="N824" s="19" t="n"/>
      <c r="O824" s="19" t="n"/>
      <c r="P824" s="19" t="n"/>
      <c r="Q824" s="19" t="n"/>
      <c r="R824" s="19" t="n"/>
      <c r="S824" s="19" t="n"/>
      <c r="T824" s="19" t="n"/>
      <c r="U824" s="19" t="n"/>
      <c r="V824" s="19" t="n"/>
      <c r="W824" s="19" t="n"/>
      <c r="X824" s="19" t="n"/>
      <c r="Y824" s="19" t="n"/>
      <c r="Z824" s="19" t="n"/>
    </row>
    <row r="825" ht="13.5" customHeight="1" s="844">
      <c r="A825" s="19" t="n"/>
      <c r="B825" s="19" t="n"/>
      <c r="C825" s="23" t="n"/>
      <c r="D825" s="23" t="n"/>
      <c r="E825" s="362" t="n"/>
      <c r="F825" s="23" t="n"/>
      <c r="G825" s="23" t="n"/>
      <c r="H825" s="23" t="n"/>
      <c r="I825" s="23" t="n"/>
      <c r="J825" s="23" t="n"/>
      <c r="K825" s="23" t="n"/>
      <c r="L825" s="19" t="n"/>
      <c r="M825" s="19" t="n"/>
      <c r="N825" s="19" t="n"/>
      <c r="O825" s="19" t="n"/>
      <c r="P825" s="19" t="n"/>
      <c r="Q825" s="19" t="n"/>
      <c r="R825" s="19" t="n"/>
      <c r="S825" s="19" t="n"/>
      <c r="T825" s="19" t="n"/>
      <c r="U825" s="19" t="n"/>
      <c r="V825" s="19" t="n"/>
      <c r="W825" s="19" t="n"/>
      <c r="X825" s="19" t="n"/>
      <c r="Y825" s="19" t="n"/>
      <c r="Z825" s="19" t="n"/>
    </row>
    <row r="826" ht="13.5" customHeight="1" s="844">
      <c r="A826" s="19" t="n"/>
      <c r="B826" s="19" t="n"/>
      <c r="C826" s="23" t="n"/>
      <c r="D826" s="23" t="n"/>
      <c r="E826" s="362" t="n"/>
      <c r="F826" s="23" t="n"/>
      <c r="G826" s="23" t="n"/>
      <c r="H826" s="23" t="n"/>
      <c r="I826" s="23" t="n"/>
      <c r="J826" s="23" t="n"/>
      <c r="K826" s="23" t="n"/>
      <c r="L826" s="19" t="n"/>
      <c r="M826" s="19" t="n"/>
      <c r="N826" s="19" t="n"/>
      <c r="O826" s="19" t="n"/>
      <c r="P826" s="19" t="n"/>
      <c r="Q826" s="19" t="n"/>
      <c r="R826" s="19" t="n"/>
      <c r="S826" s="19" t="n"/>
      <c r="T826" s="19" t="n"/>
      <c r="U826" s="19" t="n"/>
      <c r="V826" s="19" t="n"/>
      <c r="W826" s="19" t="n"/>
      <c r="X826" s="19" t="n"/>
      <c r="Y826" s="19" t="n"/>
      <c r="Z826" s="19" t="n"/>
    </row>
    <row r="827" ht="13.5" customHeight="1" s="844">
      <c r="A827" s="19" t="n"/>
      <c r="B827" s="19" t="n"/>
      <c r="C827" s="23" t="n"/>
      <c r="D827" s="23" t="n"/>
      <c r="E827" s="362" t="n"/>
      <c r="F827" s="23" t="n"/>
      <c r="G827" s="23" t="n"/>
      <c r="H827" s="23" t="n"/>
      <c r="I827" s="23" t="n"/>
      <c r="J827" s="23" t="n"/>
      <c r="K827" s="23" t="n"/>
      <c r="L827" s="19" t="n"/>
      <c r="M827" s="19" t="n"/>
      <c r="N827" s="19" t="n"/>
      <c r="O827" s="19" t="n"/>
      <c r="P827" s="19" t="n"/>
      <c r="Q827" s="19" t="n"/>
      <c r="R827" s="19" t="n"/>
      <c r="S827" s="19" t="n"/>
      <c r="T827" s="19" t="n"/>
      <c r="U827" s="19" t="n"/>
      <c r="V827" s="19" t="n"/>
      <c r="W827" s="19" t="n"/>
      <c r="X827" s="19" t="n"/>
      <c r="Y827" s="19" t="n"/>
      <c r="Z827" s="19" t="n"/>
    </row>
    <row r="828" ht="13.5" customHeight="1" s="844">
      <c r="A828" s="19" t="n"/>
      <c r="B828" s="19" t="n"/>
      <c r="C828" s="23" t="n"/>
      <c r="D828" s="23" t="n"/>
      <c r="E828" s="362" t="n"/>
      <c r="F828" s="23" t="n"/>
      <c r="G828" s="23" t="n"/>
      <c r="H828" s="23" t="n"/>
      <c r="I828" s="23" t="n"/>
      <c r="J828" s="23" t="n"/>
      <c r="K828" s="23" t="n"/>
      <c r="L828" s="19" t="n"/>
      <c r="M828" s="19" t="n"/>
      <c r="N828" s="19" t="n"/>
      <c r="O828" s="19" t="n"/>
      <c r="P828" s="19" t="n"/>
      <c r="Q828" s="19" t="n"/>
      <c r="R828" s="19" t="n"/>
      <c r="S828" s="19" t="n"/>
      <c r="T828" s="19" t="n"/>
      <c r="U828" s="19" t="n"/>
      <c r="V828" s="19" t="n"/>
      <c r="W828" s="19" t="n"/>
      <c r="X828" s="19" t="n"/>
      <c r="Y828" s="19" t="n"/>
      <c r="Z828" s="19" t="n"/>
    </row>
    <row r="829" ht="13.5" customHeight="1" s="844">
      <c r="A829" s="19" t="n"/>
      <c r="B829" s="19" t="n"/>
      <c r="C829" s="23" t="n"/>
      <c r="D829" s="23" t="n"/>
      <c r="E829" s="362" t="n"/>
      <c r="F829" s="23" t="n"/>
      <c r="G829" s="23" t="n"/>
      <c r="H829" s="23" t="n"/>
      <c r="I829" s="23" t="n"/>
      <c r="J829" s="23" t="n"/>
      <c r="K829" s="23" t="n"/>
      <c r="L829" s="19" t="n"/>
      <c r="M829" s="19" t="n"/>
      <c r="N829" s="19" t="n"/>
      <c r="O829" s="19" t="n"/>
      <c r="P829" s="19" t="n"/>
      <c r="Q829" s="19" t="n"/>
      <c r="R829" s="19" t="n"/>
      <c r="S829" s="19" t="n"/>
      <c r="T829" s="19" t="n"/>
      <c r="U829" s="19" t="n"/>
      <c r="V829" s="19" t="n"/>
      <c r="W829" s="19" t="n"/>
      <c r="X829" s="19" t="n"/>
      <c r="Y829" s="19" t="n"/>
      <c r="Z829" s="19" t="n"/>
    </row>
    <row r="830" ht="13.5" customHeight="1" s="844">
      <c r="A830" s="19" t="n"/>
      <c r="B830" s="19" t="n"/>
      <c r="C830" s="23" t="n"/>
      <c r="D830" s="23" t="n"/>
      <c r="E830" s="362" t="n"/>
      <c r="F830" s="23" t="n"/>
      <c r="G830" s="23" t="n"/>
      <c r="H830" s="23" t="n"/>
      <c r="I830" s="23" t="n"/>
      <c r="J830" s="23" t="n"/>
      <c r="K830" s="23" t="n"/>
      <c r="L830" s="19" t="n"/>
      <c r="M830" s="19" t="n"/>
      <c r="N830" s="19" t="n"/>
      <c r="O830" s="19" t="n"/>
      <c r="P830" s="19" t="n"/>
      <c r="Q830" s="19" t="n"/>
      <c r="R830" s="19" t="n"/>
      <c r="S830" s="19" t="n"/>
      <c r="T830" s="19" t="n"/>
      <c r="U830" s="19" t="n"/>
      <c r="V830" s="19" t="n"/>
      <c r="W830" s="19" t="n"/>
      <c r="X830" s="19" t="n"/>
      <c r="Y830" s="19" t="n"/>
      <c r="Z830" s="19" t="n"/>
    </row>
    <row r="831" ht="13.5" customHeight="1" s="844">
      <c r="A831" s="19" t="n"/>
      <c r="B831" s="19" t="n"/>
      <c r="C831" s="23" t="n"/>
      <c r="D831" s="23" t="n"/>
      <c r="E831" s="362" t="n"/>
      <c r="F831" s="23" t="n"/>
      <c r="G831" s="23" t="n"/>
      <c r="H831" s="23" t="n"/>
      <c r="I831" s="23" t="n"/>
      <c r="J831" s="23" t="n"/>
      <c r="K831" s="23" t="n"/>
      <c r="L831" s="19" t="n"/>
      <c r="M831" s="19" t="n"/>
      <c r="N831" s="19" t="n"/>
      <c r="O831" s="19" t="n"/>
      <c r="P831" s="19" t="n"/>
      <c r="Q831" s="19" t="n"/>
      <c r="R831" s="19" t="n"/>
      <c r="S831" s="19" t="n"/>
      <c r="T831" s="19" t="n"/>
      <c r="U831" s="19" t="n"/>
      <c r="V831" s="19" t="n"/>
      <c r="W831" s="19" t="n"/>
      <c r="X831" s="19" t="n"/>
      <c r="Y831" s="19" t="n"/>
      <c r="Z831" s="19" t="n"/>
    </row>
    <row r="832" ht="13.5" customHeight="1" s="844">
      <c r="A832" s="19" t="n"/>
      <c r="B832" s="19" t="n"/>
      <c r="C832" s="23" t="n"/>
      <c r="D832" s="23" t="n"/>
      <c r="E832" s="362" t="n"/>
      <c r="F832" s="23" t="n"/>
      <c r="G832" s="23" t="n"/>
      <c r="H832" s="23" t="n"/>
      <c r="I832" s="23" t="n"/>
      <c r="J832" s="23" t="n"/>
      <c r="K832" s="23" t="n"/>
      <c r="L832" s="19" t="n"/>
      <c r="M832" s="19" t="n"/>
      <c r="N832" s="19" t="n"/>
      <c r="O832" s="19" t="n"/>
      <c r="P832" s="19" t="n"/>
      <c r="Q832" s="19" t="n"/>
      <c r="R832" s="19" t="n"/>
      <c r="S832" s="19" t="n"/>
      <c r="T832" s="19" t="n"/>
      <c r="U832" s="19" t="n"/>
      <c r="V832" s="19" t="n"/>
      <c r="W832" s="19" t="n"/>
      <c r="X832" s="19" t="n"/>
      <c r="Y832" s="19" t="n"/>
      <c r="Z832" s="19" t="n"/>
    </row>
    <row r="833" ht="13.5" customHeight="1" s="844">
      <c r="A833" s="19" t="n"/>
      <c r="B833" s="19" t="n"/>
      <c r="C833" s="23" t="n"/>
      <c r="D833" s="23" t="n"/>
      <c r="E833" s="362" t="n"/>
      <c r="F833" s="23" t="n"/>
      <c r="G833" s="23" t="n"/>
      <c r="H833" s="23" t="n"/>
      <c r="I833" s="23" t="n"/>
      <c r="J833" s="23" t="n"/>
      <c r="K833" s="23" t="n"/>
      <c r="L833" s="19" t="n"/>
      <c r="M833" s="19" t="n"/>
      <c r="N833" s="19" t="n"/>
      <c r="O833" s="19" t="n"/>
      <c r="P833" s="19" t="n"/>
      <c r="Q833" s="19" t="n"/>
      <c r="R833" s="19" t="n"/>
      <c r="S833" s="19" t="n"/>
      <c r="T833" s="19" t="n"/>
      <c r="U833" s="19" t="n"/>
      <c r="V833" s="19" t="n"/>
      <c r="W833" s="19" t="n"/>
      <c r="X833" s="19" t="n"/>
      <c r="Y833" s="19" t="n"/>
      <c r="Z833" s="19" t="n"/>
    </row>
    <row r="834" ht="13.5" customHeight="1" s="844">
      <c r="A834" s="19" t="n"/>
      <c r="B834" s="19" t="n"/>
      <c r="C834" s="23" t="n"/>
      <c r="D834" s="23" t="n"/>
      <c r="E834" s="362" t="n"/>
      <c r="F834" s="23" t="n"/>
      <c r="G834" s="23" t="n"/>
      <c r="H834" s="23" t="n"/>
      <c r="I834" s="23" t="n"/>
      <c r="J834" s="23" t="n"/>
      <c r="K834" s="23" t="n"/>
      <c r="L834" s="19" t="n"/>
      <c r="M834" s="19" t="n"/>
      <c r="N834" s="19" t="n"/>
      <c r="O834" s="19" t="n"/>
      <c r="P834" s="19" t="n"/>
      <c r="Q834" s="19" t="n"/>
      <c r="R834" s="19" t="n"/>
      <c r="S834" s="19" t="n"/>
      <c r="T834" s="19" t="n"/>
      <c r="U834" s="19" t="n"/>
      <c r="V834" s="19" t="n"/>
      <c r="W834" s="19" t="n"/>
      <c r="X834" s="19" t="n"/>
      <c r="Y834" s="19" t="n"/>
      <c r="Z834" s="19" t="n"/>
    </row>
    <row r="835" ht="13.5" customHeight="1" s="844">
      <c r="A835" s="19" t="n"/>
      <c r="B835" s="19" t="n"/>
      <c r="C835" s="23" t="n"/>
      <c r="D835" s="23" t="n"/>
      <c r="E835" s="362" t="n"/>
      <c r="F835" s="23" t="n"/>
      <c r="G835" s="23" t="n"/>
      <c r="H835" s="23" t="n"/>
      <c r="I835" s="23" t="n"/>
      <c r="J835" s="23" t="n"/>
      <c r="K835" s="23" t="n"/>
      <c r="L835" s="19" t="n"/>
      <c r="M835" s="19" t="n"/>
      <c r="N835" s="19" t="n"/>
      <c r="O835" s="19" t="n"/>
      <c r="P835" s="19" t="n"/>
      <c r="Q835" s="19" t="n"/>
      <c r="R835" s="19" t="n"/>
      <c r="S835" s="19" t="n"/>
      <c r="T835" s="19" t="n"/>
      <c r="U835" s="19" t="n"/>
      <c r="V835" s="19" t="n"/>
      <c r="W835" s="19" t="n"/>
      <c r="X835" s="19" t="n"/>
      <c r="Y835" s="19" t="n"/>
      <c r="Z835" s="19" t="n"/>
    </row>
    <row r="836" ht="13.5" customHeight="1" s="844">
      <c r="A836" s="19" t="n"/>
      <c r="B836" s="19" t="n"/>
      <c r="C836" s="23" t="n"/>
      <c r="D836" s="23" t="n"/>
      <c r="E836" s="362" t="n"/>
      <c r="F836" s="23" t="n"/>
      <c r="G836" s="23" t="n"/>
      <c r="H836" s="23" t="n"/>
      <c r="I836" s="23" t="n"/>
      <c r="J836" s="23" t="n"/>
      <c r="K836" s="23" t="n"/>
      <c r="L836" s="19" t="n"/>
      <c r="M836" s="19" t="n"/>
      <c r="N836" s="19" t="n"/>
      <c r="O836" s="19" t="n"/>
      <c r="P836" s="19" t="n"/>
      <c r="Q836" s="19" t="n"/>
      <c r="R836" s="19" t="n"/>
      <c r="S836" s="19" t="n"/>
      <c r="T836" s="19" t="n"/>
      <c r="U836" s="19" t="n"/>
      <c r="V836" s="19" t="n"/>
      <c r="W836" s="19" t="n"/>
      <c r="X836" s="19" t="n"/>
      <c r="Y836" s="19" t="n"/>
      <c r="Z836" s="19" t="n"/>
    </row>
    <row r="837" ht="13.5" customHeight="1" s="844">
      <c r="A837" s="19" t="n"/>
      <c r="B837" s="19" t="n"/>
      <c r="C837" s="23" t="n"/>
      <c r="D837" s="23" t="n"/>
      <c r="E837" s="362" t="n"/>
      <c r="F837" s="23" t="n"/>
      <c r="G837" s="23" t="n"/>
      <c r="H837" s="23" t="n"/>
      <c r="I837" s="23" t="n"/>
      <c r="J837" s="23" t="n"/>
      <c r="K837" s="23" t="n"/>
      <c r="L837" s="19" t="n"/>
      <c r="M837" s="19" t="n"/>
      <c r="N837" s="19" t="n"/>
      <c r="O837" s="19" t="n"/>
      <c r="P837" s="19" t="n"/>
      <c r="Q837" s="19" t="n"/>
      <c r="R837" s="19" t="n"/>
      <c r="S837" s="19" t="n"/>
      <c r="T837" s="19" t="n"/>
      <c r="U837" s="19" t="n"/>
      <c r="V837" s="19" t="n"/>
      <c r="W837" s="19" t="n"/>
      <c r="X837" s="19" t="n"/>
      <c r="Y837" s="19" t="n"/>
      <c r="Z837" s="19" t="n"/>
    </row>
    <row r="838" ht="13.5" customHeight="1" s="844">
      <c r="A838" s="19" t="n"/>
      <c r="B838" s="19" t="n"/>
      <c r="C838" s="23" t="n"/>
      <c r="D838" s="23" t="n"/>
      <c r="E838" s="362" t="n"/>
      <c r="F838" s="23" t="n"/>
      <c r="G838" s="23" t="n"/>
      <c r="H838" s="23" t="n"/>
      <c r="I838" s="23" t="n"/>
      <c r="J838" s="23" t="n"/>
      <c r="K838" s="23" t="n"/>
      <c r="L838" s="19" t="n"/>
      <c r="M838" s="19" t="n"/>
      <c r="N838" s="19" t="n"/>
      <c r="O838" s="19" t="n"/>
      <c r="P838" s="19" t="n"/>
      <c r="Q838" s="19" t="n"/>
      <c r="R838" s="19" t="n"/>
      <c r="S838" s="19" t="n"/>
      <c r="T838" s="19" t="n"/>
      <c r="U838" s="19" t="n"/>
      <c r="V838" s="19" t="n"/>
      <c r="W838" s="19" t="n"/>
      <c r="X838" s="19" t="n"/>
      <c r="Y838" s="19" t="n"/>
      <c r="Z838" s="19" t="n"/>
    </row>
    <row r="839" ht="13.5" customHeight="1" s="844">
      <c r="A839" s="19" t="n"/>
      <c r="B839" s="19" t="n"/>
      <c r="C839" s="23" t="n"/>
      <c r="D839" s="23" t="n"/>
      <c r="E839" s="362" t="n"/>
      <c r="F839" s="23" t="n"/>
      <c r="G839" s="23" t="n"/>
      <c r="H839" s="23" t="n"/>
      <c r="I839" s="23" t="n"/>
      <c r="J839" s="23" t="n"/>
      <c r="K839" s="23" t="n"/>
      <c r="L839" s="19" t="n"/>
      <c r="M839" s="19" t="n"/>
      <c r="N839" s="19" t="n"/>
      <c r="O839" s="19" t="n"/>
      <c r="P839" s="19" t="n"/>
      <c r="Q839" s="19" t="n"/>
      <c r="R839" s="19" t="n"/>
      <c r="S839" s="19" t="n"/>
      <c r="T839" s="19" t="n"/>
      <c r="U839" s="19" t="n"/>
      <c r="V839" s="19" t="n"/>
      <c r="W839" s="19" t="n"/>
      <c r="X839" s="19" t="n"/>
      <c r="Y839" s="19" t="n"/>
      <c r="Z839" s="19" t="n"/>
    </row>
    <row r="840" ht="13.5" customHeight="1" s="844">
      <c r="A840" s="19" t="n"/>
      <c r="B840" s="19" t="n"/>
      <c r="C840" s="23" t="n"/>
      <c r="D840" s="23" t="n"/>
      <c r="E840" s="362" t="n"/>
      <c r="F840" s="23" t="n"/>
      <c r="G840" s="23" t="n"/>
      <c r="H840" s="23" t="n"/>
      <c r="I840" s="23" t="n"/>
      <c r="J840" s="23" t="n"/>
      <c r="K840" s="23" t="n"/>
      <c r="L840" s="19" t="n"/>
      <c r="M840" s="19" t="n"/>
      <c r="N840" s="19" t="n"/>
      <c r="O840" s="19" t="n"/>
      <c r="P840" s="19" t="n"/>
      <c r="Q840" s="19" t="n"/>
      <c r="R840" s="19" t="n"/>
      <c r="S840" s="19" t="n"/>
      <c r="T840" s="19" t="n"/>
      <c r="U840" s="19" t="n"/>
      <c r="V840" s="19" t="n"/>
      <c r="W840" s="19" t="n"/>
      <c r="X840" s="19" t="n"/>
      <c r="Y840" s="19" t="n"/>
      <c r="Z840" s="19" t="n"/>
    </row>
    <row r="841" ht="13.5" customHeight="1" s="844">
      <c r="A841" s="19" t="n"/>
      <c r="B841" s="19" t="n"/>
      <c r="C841" s="23" t="n"/>
      <c r="D841" s="23" t="n"/>
      <c r="E841" s="362" t="n"/>
      <c r="F841" s="23" t="n"/>
      <c r="G841" s="23" t="n"/>
      <c r="H841" s="23" t="n"/>
      <c r="I841" s="23" t="n"/>
      <c r="J841" s="23" t="n"/>
      <c r="K841" s="23" t="n"/>
      <c r="L841" s="19" t="n"/>
      <c r="M841" s="19" t="n"/>
      <c r="N841" s="19" t="n"/>
      <c r="O841" s="19" t="n"/>
      <c r="P841" s="19" t="n"/>
      <c r="Q841" s="19" t="n"/>
      <c r="R841" s="19" t="n"/>
      <c r="S841" s="19" t="n"/>
      <c r="T841" s="19" t="n"/>
      <c r="U841" s="19" t="n"/>
      <c r="V841" s="19" t="n"/>
      <c r="W841" s="19" t="n"/>
      <c r="X841" s="19" t="n"/>
      <c r="Y841" s="19" t="n"/>
      <c r="Z841" s="19" t="n"/>
    </row>
    <row r="842" ht="13.5" customHeight="1" s="844">
      <c r="A842" s="19" t="n"/>
      <c r="B842" s="19" t="n"/>
      <c r="C842" s="23" t="n"/>
      <c r="D842" s="23" t="n"/>
      <c r="E842" s="362" t="n"/>
      <c r="F842" s="23" t="n"/>
      <c r="G842" s="23" t="n"/>
      <c r="H842" s="23" t="n"/>
      <c r="I842" s="23" t="n"/>
      <c r="J842" s="23" t="n"/>
      <c r="K842" s="23" t="n"/>
      <c r="L842" s="19" t="n"/>
      <c r="M842" s="19" t="n"/>
      <c r="N842" s="19" t="n"/>
      <c r="O842" s="19" t="n"/>
      <c r="P842" s="19" t="n"/>
      <c r="Q842" s="19" t="n"/>
      <c r="R842" s="19" t="n"/>
      <c r="S842" s="19" t="n"/>
      <c r="T842" s="19" t="n"/>
      <c r="U842" s="19" t="n"/>
      <c r="V842" s="19" t="n"/>
      <c r="W842" s="19" t="n"/>
      <c r="X842" s="19" t="n"/>
      <c r="Y842" s="19" t="n"/>
      <c r="Z842" s="19" t="n"/>
    </row>
    <row r="843" ht="13.5" customHeight="1" s="844">
      <c r="A843" s="19" t="n"/>
      <c r="B843" s="19" t="n"/>
      <c r="C843" s="23" t="n"/>
      <c r="D843" s="23" t="n"/>
      <c r="E843" s="362" t="n"/>
      <c r="F843" s="23" t="n"/>
      <c r="G843" s="23" t="n"/>
      <c r="H843" s="23" t="n"/>
      <c r="I843" s="23" t="n"/>
      <c r="J843" s="23" t="n"/>
      <c r="K843" s="23" t="n"/>
      <c r="L843" s="19" t="n"/>
      <c r="M843" s="19" t="n"/>
      <c r="N843" s="19" t="n"/>
      <c r="O843" s="19" t="n"/>
      <c r="P843" s="19" t="n"/>
      <c r="Q843" s="19" t="n"/>
      <c r="R843" s="19" t="n"/>
      <c r="S843" s="19" t="n"/>
      <c r="T843" s="19" t="n"/>
      <c r="U843" s="19" t="n"/>
      <c r="V843" s="19" t="n"/>
      <c r="W843" s="19" t="n"/>
      <c r="X843" s="19" t="n"/>
      <c r="Y843" s="19" t="n"/>
      <c r="Z843" s="19" t="n"/>
    </row>
    <row r="844" ht="13.5" customHeight="1" s="844">
      <c r="A844" s="19" t="n"/>
      <c r="B844" s="19" t="n"/>
      <c r="C844" s="23" t="n"/>
      <c r="D844" s="23" t="n"/>
      <c r="E844" s="362" t="n"/>
      <c r="F844" s="23" t="n"/>
      <c r="G844" s="23" t="n"/>
      <c r="H844" s="23" t="n"/>
      <c r="I844" s="23" t="n"/>
      <c r="J844" s="23" t="n"/>
      <c r="K844" s="23" t="n"/>
      <c r="L844" s="19" t="n"/>
      <c r="M844" s="19" t="n"/>
      <c r="N844" s="19" t="n"/>
      <c r="O844" s="19" t="n"/>
      <c r="P844" s="19" t="n"/>
      <c r="Q844" s="19" t="n"/>
      <c r="R844" s="19" t="n"/>
      <c r="S844" s="19" t="n"/>
      <c r="T844" s="19" t="n"/>
      <c r="U844" s="19" t="n"/>
      <c r="V844" s="19" t="n"/>
      <c r="W844" s="19" t="n"/>
      <c r="X844" s="19" t="n"/>
      <c r="Y844" s="19" t="n"/>
      <c r="Z844" s="19" t="n"/>
    </row>
    <row r="845" ht="13.5" customHeight="1" s="844">
      <c r="A845" s="19" t="n"/>
      <c r="B845" s="19" t="n"/>
      <c r="C845" s="23" t="n"/>
      <c r="D845" s="23" t="n"/>
      <c r="E845" s="362" t="n"/>
      <c r="F845" s="23" t="n"/>
      <c r="G845" s="23" t="n"/>
      <c r="H845" s="23" t="n"/>
      <c r="I845" s="23" t="n"/>
      <c r="J845" s="23" t="n"/>
      <c r="K845" s="23" t="n"/>
      <c r="L845" s="19" t="n"/>
      <c r="M845" s="19" t="n"/>
      <c r="N845" s="19" t="n"/>
      <c r="O845" s="19" t="n"/>
      <c r="P845" s="19" t="n"/>
      <c r="Q845" s="19" t="n"/>
      <c r="R845" s="19" t="n"/>
      <c r="S845" s="19" t="n"/>
      <c r="T845" s="19" t="n"/>
      <c r="U845" s="19" t="n"/>
      <c r="V845" s="19" t="n"/>
      <c r="W845" s="19" t="n"/>
      <c r="X845" s="19" t="n"/>
      <c r="Y845" s="19" t="n"/>
      <c r="Z845" s="19" t="n"/>
    </row>
    <row r="846" ht="13.5" customHeight="1" s="844">
      <c r="A846" s="19" t="n"/>
      <c r="B846" s="19" t="n"/>
      <c r="C846" s="23" t="n"/>
      <c r="D846" s="23" t="n"/>
      <c r="E846" s="362" t="n"/>
      <c r="F846" s="23" t="n"/>
      <c r="G846" s="23" t="n"/>
      <c r="H846" s="23" t="n"/>
      <c r="I846" s="23" t="n"/>
      <c r="J846" s="23" t="n"/>
      <c r="K846" s="23" t="n"/>
      <c r="L846" s="19" t="n"/>
      <c r="M846" s="19" t="n"/>
      <c r="N846" s="19" t="n"/>
      <c r="O846" s="19" t="n"/>
      <c r="P846" s="19" t="n"/>
      <c r="Q846" s="19" t="n"/>
      <c r="R846" s="19" t="n"/>
      <c r="S846" s="19" t="n"/>
      <c r="T846" s="19" t="n"/>
      <c r="U846" s="19" t="n"/>
      <c r="V846" s="19" t="n"/>
      <c r="W846" s="19" t="n"/>
      <c r="X846" s="19" t="n"/>
      <c r="Y846" s="19" t="n"/>
      <c r="Z846" s="19" t="n"/>
    </row>
    <row r="847" ht="13.5" customHeight="1" s="844">
      <c r="A847" s="19" t="n"/>
      <c r="B847" s="19" t="n"/>
      <c r="C847" s="23" t="n"/>
      <c r="D847" s="23" t="n"/>
      <c r="E847" s="362" t="n"/>
      <c r="F847" s="23" t="n"/>
      <c r="G847" s="23" t="n"/>
      <c r="H847" s="23" t="n"/>
      <c r="I847" s="23" t="n"/>
      <c r="J847" s="23" t="n"/>
      <c r="K847" s="23" t="n"/>
      <c r="L847" s="19" t="n"/>
      <c r="M847" s="19" t="n"/>
      <c r="N847" s="19" t="n"/>
      <c r="O847" s="19" t="n"/>
      <c r="P847" s="19" t="n"/>
      <c r="Q847" s="19" t="n"/>
      <c r="R847" s="19" t="n"/>
      <c r="S847" s="19" t="n"/>
      <c r="T847" s="19" t="n"/>
      <c r="U847" s="19" t="n"/>
      <c r="V847" s="19" t="n"/>
      <c r="W847" s="19" t="n"/>
      <c r="X847" s="19" t="n"/>
      <c r="Y847" s="19" t="n"/>
      <c r="Z847" s="19" t="n"/>
    </row>
    <row r="848" ht="13.5" customHeight="1" s="844">
      <c r="A848" s="19" t="n"/>
      <c r="B848" s="19" t="n"/>
      <c r="C848" s="23" t="n"/>
      <c r="D848" s="23" t="n"/>
      <c r="E848" s="362" t="n"/>
      <c r="F848" s="23" t="n"/>
      <c r="G848" s="23" t="n"/>
      <c r="H848" s="23" t="n"/>
      <c r="I848" s="23" t="n"/>
      <c r="J848" s="23" t="n"/>
      <c r="K848" s="23" t="n"/>
      <c r="L848" s="19" t="n"/>
      <c r="M848" s="19" t="n"/>
      <c r="N848" s="19" t="n"/>
      <c r="O848" s="19" t="n"/>
      <c r="P848" s="19" t="n"/>
      <c r="Q848" s="19" t="n"/>
      <c r="R848" s="19" t="n"/>
      <c r="S848" s="19" t="n"/>
      <c r="T848" s="19" t="n"/>
      <c r="U848" s="19" t="n"/>
      <c r="V848" s="19" t="n"/>
      <c r="W848" s="19" t="n"/>
      <c r="X848" s="19" t="n"/>
      <c r="Y848" s="19" t="n"/>
      <c r="Z848" s="19" t="n"/>
    </row>
    <row r="849" ht="13.5" customHeight="1" s="844">
      <c r="A849" s="19" t="n"/>
      <c r="B849" s="19" t="n"/>
      <c r="C849" s="23" t="n"/>
      <c r="D849" s="23" t="n"/>
      <c r="E849" s="362" t="n"/>
      <c r="F849" s="23" t="n"/>
      <c r="G849" s="23" t="n"/>
      <c r="H849" s="23" t="n"/>
      <c r="I849" s="23" t="n"/>
      <c r="J849" s="23" t="n"/>
      <c r="K849" s="23" t="n"/>
      <c r="L849" s="19" t="n"/>
      <c r="M849" s="19" t="n"/>
      <c r="N849" s="19" t="n"/>
      <c r="O849" s="19" t="n"/>
      <c r="P849" s="19" t="n"/>
      <c r="Q849" s="19" t="n"/>
      <c r="R849" s="19" t="n"/>
      <c r="S849" s="19" t="n"/>
      <c r="T849" s="19" t="n"/>
      <c r="U849" s="19" t="n"/>
      <c r="V849" s="19" t="n"/>
      <c r="W849" s="19" t="n"/>
      <c r="X849" s="19" t="n"/>
      <c r="Y849" s="19" t="n"/>
      <c r="Z849" s="19" t="n"/>
    </row>
    <row r="850" ht="13.5" customHeight="1" s="844">
      <c r="A850" s="19" t="n"/>
      <c r="B850" s="19" t="n"/>
      <c r="C850" s="23" t="n"/>
      <c r="D850" s="23" t="n"/>
      <c r="E850" s="362" t="n"/>
      <c r="F850" s="23" t="n"/>
      <c r="G850" s="23" t="n"/>
      <c r="H850" s="23" t="n"/>
      <c r="I850" s="23" t="n"/>
      <c r="J850" s="23" t="n"/>
      <c r="K850" s="23" t="n"/>
      <c r="L850" s="19" t="n"/>
      <c r="M850" s="19" t="n"/>
      <c r="N850" s="19" t="n"/>
      <c r="O850" s="19" t="n"/>
      <c r="P850" s="19" t="n"/>
      <c r="Q850" s="19" t="n"/>
      <c r="R850" s="19" t="n"/>
      <c r="S850" s="19" t="n"/>
      <c r="T850" s="19" t="n"/>
      <c r="U850" s="19" t="n"/>
      <c r="V850" s="19" t="n"/>
      <c r="W850" s="19" t="n"/>
      <c r="X850" s="19" t="n"/>
      <c r="Y850" s="19" t="n"/>
      <c r="Z850" s="19" t="n"/>
    </row>
    <row r="851" ht="13.5" customHeight="1" s="844">
      <c r="A851" s="19" t="n"/>
      <c r="B851" s="19" t="n"/>
      <c r="C851" s="23" t="n"/>
      <c r="D851" s="23" t="n"/>
      <c r="E851" s="362" t="n"/>
      <c r="F851" s="23" t="n"/>
      <c r="G851" s="23" t="n"/>
      <c r="H851" s="23" t="n"/>
      <c r="I851" s="23" t="n"/>
      <c r="J851" s="23" t="n"/>
      <c r="K851" s="23" t="n"/>
      <c r="L851" s="19" t="n"/>
      <c r="M851" s="19" t="n"/>
      <c r="N851" s="19" t="n"/>
      <c r="O851" s="19" t="n"/>
      <c r="P851" s="19" t="n"/>
      <c r="Q851" s="19" t="n"/>
      <c r="R851" s="19" t="n"/>
      <c r="S851" s="19" t="n"/>
      <c r="T851" s="19" t="n"/>
      <c r="U851" s="19" t="n"/>
      <c r="V851" s="19" t="n"/>
      <c r="W851" s="19" t="n"/>
      <c r="X851" s="19" t="n"/>
      <c r="Y851" s="19" t="n"/>
      <c r="Z851" s="19" t="n"/>
    </row>
    <row r="852" ht="13.5" customHeight="1" s="844">
      <c r="A852" s="19" t="n"/>
      <c r="B852" s="19" t="n"/>
      <c r="C852" s="23" t="n"/>
      <c r="D852" s="23" t="n"/>
      <c r="E852" s="362" t="n"/>
      <c r="F852" s="23" t="n"/>
      <c r="G852" s="23" t="n"/>
      <c r="H852" s="23" t="n"/>
      <c r="I852" s="23" t="n"/>
      <c r="J852" s="23" t="n"/>
      <c r="K852" s="23" t="n"/>
      <c r="L852" s="19" t="n"/>
      <c r="M852" s="19" t="n"/>
      <c r="N852" s="19" t="n"/>
      <c r="O852" s="19" t="n"/>
      <c r="P852" s="19" t="n"/>
      <c r="Q852" s="19" t="n"/>
      <c r="R852" s="19" t="n"/>
      <c r="S852" s="19" t="n"/>
      <c r="T852" s="19" t="n"/>
      <c r="U852" s="19" t="n"/>
      <c r="V852" s="19" t="n"/>
      <c r="W852" s="19" t="n"/>
      <c r="X852" s="19" t="n"/>
      <c r="Y852" s="19" t="n"/>
      <c r="Z852" s="19" t="n"/>
    </row>
    <row r="853" ht="13.5" customHeight="1" s="844">
      <c r="A853" s="19" t="n"/>
      <c r="B853" s="19" t="n"/>
      <c r="C853" s="23" t="n"/>
      <c r="D853" s="23" t="n"/>
      <c r="E853" s="362" t="n"/>
      <c r="F853" s="23" t="n"/>
      <c r="G853" s="23" t="n"/>
      <c r="H853" s="23" t="n"/>
      <c r="I853" s="23" t="n"/>
      <c r="J853" s="23" t="n"/>
      <c r="K853" s="23" t="n"/>
      <c r="L853" s="19" t="n"/>
      <c r="M853" s="19" t="n"/>
      <c r="N853" s="19" t="n"/>
      <c r="O853" s="19" t="n"/>
      <c r="P853" s="19" t="n"/>
      <c r="Q853" s="19" t="n"/>
      <c r="R853" s="19" t="n"/>
      <c r="S853" s="19" t="n"/>
      <c r="T853" s="19" t="n"/>
      <c r="U853" s="19" t="n"/>
      <c r="V853" s="19" t="n"/>
      <c r="W853" s="19" t="n"/>
      <c r="X853" s="19" t="n"/>
      <c r="Y853" s="19" t="n"/>
      <c r="Z853" s="19" t="n"/>
    </row>
    <row r="854" ht="13.5" customHeight="1" s="844">
      <c r="A854" s="19" t="n"/>
      <c r="B854" s="19" t="n"/>
      <c r="C854" s="23" t="n"/>
      <c r="D854" s="23" t="n"/>
      <c r="E854" s="362" t="n"/>
      <c r="F854" s="23" t="n"/>
      <c r="G854" s="23" t="n"/>
      <c r="H854" s="23" t="n"/>
      <c r="I854" s="23" t="n"/>
      <c r="J854" s="23" t="n"/>
      <c r="K854" s="23" t="n"/>
      <c r="L854" s="19" t="n"/>
      <c r="M854" s="19" t="n"/>
      <c r="N854" s="19" t="n"/>
      <c r="O854" s="19" t="n"/>
      <c r="P854" s="19" t="n"/>
      <c r="Q854" s="19" t="n"/>
      <c r="R854" s="19" t="n"/>
      <c r="S854" s="19" t="n"/>
      <c r="T854" s="19" t="n"/>
      <c r="U854" s="19" t="n"/>
      <c r="V854" s="19" t="n"/>
      <c r="W854" s="19" t="n"/>
      <c r="X854" s="19" t="n"/>
      <c r="Y854" s="19" t="n"/>
      <c r="Z854" s="19" t="n"/>
    </row>
    <row r="855" ht="13.5" customHeight="1" s="844">
      <c r="A855" s="19" t="n"/>
      <c r="B855" s="19" t="n"/>
      <c r="C855" s="23" t="n"/>
      <c r="D855" s="23" t="n"/>
      <c r="E855" s="362" t="n"/>
      <c r="F855" s="23" t="n"/>
      <c r="G855" s="23" t="n"/>
      <c r="H855" s="23" t="n"/>
      <c r="I855" s="23" t="n"/>
      <c r="J855" s="23" t="n"/>
      <c r="K855" s="23" t="n"/>
      <c r="L855" s="19" t="n"/>
      <c r="M855" s="19" t="n"/>
      <c r="N855" s="19" t="n"/>
      <c r="O855" s="19" t="n"/>
      <c r="P855" s="19" t="n"/>
      <c r="Q855" s="19" t="n"/>
      <c r="R855" s="19" t="n"/>
      <c r="S855" s="19" t="n"/>
      <c r="T855" s="19" t="n"/>
      <c r="U855" s="19" t="n"/>
      <c r="V855" s="19" t="n"/>
      <c r="W855" s="19" t="n"/>
      <c r="X855" s="19" t="n"/>
      <c r="Y855" s="19" t="n"/>
      <c r="Z855" s="19" t="n"/>
    </row>
    <row r="856" ht="13.5" customHeight="1" s="844">
      <c r="A856" s="19" t="n"/>
      <c r="B856" s="19" t="n"/>
      <c r="C856" s="23" t="n"/>
      <c r="D856" s="23" t="n"/>
      <c r="E856" s="362" t="n"/>
      <c r="F856" s="23" t="n"/>
      <c r="G856" s="23" t="n"/>
      <c r="H856" s="23" t="n"/>
      <c r="I856" s="23" t="n"/>
      <c r="J856" s="23" t="n"/>
      <c r="K856" s="23" t="n"/>
      <c r="L856" s="19" t="n"/>
      <c r="M856" s="19" t="n"/>
      <c r="N856" s="19" t="n"/>
      <c r="O856" s="19" t="n"/>
      <c r="P856" s="19" t="n"/>
      <c r="Q856" s="19" t="n"/>
      <c r="R856" s="19" t="n"/>
      <c r="S856" s="19" t="n"/>
      <c r="T856" s="19" t="n"/>
      <c r="U856" s="19" t="n"/>
      <c r="V856" s="19" t="n"/>
      <c r="W856" s="19" t="n"/>
      <c r="X856" s="19" t="n"/>
      <c r="Y856" s="19" t="n"/>
      <c r="Z856" s="19" t="n"/>
    </row>
    <row r="857" ht="13.5" customHeight="1" s="844">
      <c r="A857" s="19" t="n"/>
      <c r="B857" s="19" t="n"/>
      <c r="C857" s="23" t="n"/>
      <c r="D857" s="23" t="n"/>
      <c r="E857" s="362" t="n"/>
      <c r="F857" s="23" t="n"/>
      <c r="G857" s="23" t="n"/>
      <c r="H857" s="23" t="n"/>
      <c r="I857" s="23" t="n"/>
      <c r="J857" s="23" t="n"/>
      <c r="K857" s="23" t="n"/>
      <c r="L857" s="19" t="n"/>
      <c r="M857" s="19" t="n"/>
      <c r="N857" s="19" t="n"/>
      <c r="O857" s="19" t="n"/>
      <c r="P857" s="19" t="n"/>
      <c r="Q857" s="19" t="n"/>
      <c r="R857" s="19" t="n"/>
      <c r="S857" s="19" t="n"/>
      <c r="T857" s="19" t="n"/>
      <c r="U857" s="19" t="n"/>
      <c r="V857" s="19" t="n"/>
      <c r="W857" s="19" t="n"/>
      <c r="X857" s="19" t="n"/>
      <c r="Y857" s="19" t="n"/>
      <c r="Z857" s="19" t="n"/>
    </row>
    <row r="858" ht="13.5" customHeight="1" s="844">
      <c r="A858" s="19" t="n"/>
      <c r="B858" s="19" t="n"/>
      <c r="C858" s="23" t="n"/>
      <c r="D858" s="23" t="n"/>
      <c r="E858" s="362" t="n"/>
      <c r="F858" s="23" t="n"/>
      <c r="G858" s="23" t="n"/>
      <c r="H858" s="23" t="n"/>
      <c r="I858" s="23" t="n"/>
      <c r="J858" s="23" t="n"/>
      <c r="K858" s="23" t="n"/>
      <c r="L858" s="19" t="n"/>
      <c r="M858" s="19" t="n"/>
      <c r="N858" s="19" t="n"/>
      <c r="O858" s="19" t="n"/>
      <c r="P858" s="19" t="n"/>
      <c r="Q858" s="19" t="n"/>
      <c r="R858" s="19" t="n"/>
      <c r="S858" s="19" t="n"/>
      <c r="T858" s="19" t="n"/>
      <c r="U858" s="19" t="n"/>
      <c r="V858" s="19" t="n"/>
      <c r="W858" s="19" t="n"/>
      <c r="X858" s="19" t="n"/>
      <c r="Y858" s="19" t="n"/>
      <c r="Z858" s="19" t="n"/>
    </row>
    <row r="859" ht="13.5" customHeight="1" s="844">
      <c r="A859" s="19" t="n"/>
      <c r="B859" s="19" t="n"/>
      <c r="C859" s="23" t="n"/>
      <c r="D859" s="23" t="n"/>
      <c r="E859" s="362" t="n"/>
      <c r="F859" s="23" t="n"/>
      <c r="G859" s="23" t="n"/>
      <c r="H859" s="23" t="n"/>
      <c r="I859" s="23" t="n"/>
      <c r="J859" s="23" t="n"/>
      <c r="K859" s="23" t="n"/>
      <c r="L859" s="19" t="n"/>
      <c r="M859" s="19" t="n"/>
      <c r="N859" s="19" t="n"/>
      <c r="O859" s="19" t="n"/>
      <c r="P859" s="19" t="n"/>
      <c r="Q859" s="19" t="n"/>
      <c r="R859" s="19" t="n"/>
      <c r="S859" s="19" t="n"/>
      <c r="T859" s="19" t="n"/>
      <c r="U859" s="19" t="n"/>
      <c r="V859" s="19" t="n"/>
      <c r="W859" s="19" t="n"/>
      <c r="X859" s="19" t="n"/>
      <c r="Y859" s="19" t="n"/>
      <c r="Z859" s="19" t="n"/>
    </row>
    <row r="860" ht="13.5" customHeight="1" s="844">
      <c r="A860" s="19" t="n"/>
      <c r="B860" s="19" t="n"/>
      <c r="C860" s="23" t="n"/>
      <c r="D860" s="23" t="n"/>
      <c r="E860" s="362" t="n"/>
      <c r="F860" s="23" t="n"/>
      <c r="G860" s="23" t="n"/>
      <c r="H860" s="23" t="n"/>
      <c r="I860" s="23" t="n"/>
      <c r="J860" s="23" t="n"/>
      <c r="K860" s="23" t="n"/>
      <c r="L860" s="19" t="n"/>
      <c r="M860" s="19" t="n"/>
      <c r="N860" s="19" t="n"/>
      <c r="O860" s="19" t="n"/>
      <c r="P860" s="19" t="n"/>
      <c r="Q860" s="19" t="n"/>
      <c r="R860" s="19" t="n"/>
      <c r="S860" s="19" t="n"/>
      <c r="T860" s="19" t="n"/>
      <c r="U860" s="19" t="n"/>
      <c r="V860" s="19" t="n"/>
      <c r="W860" s="19" t="n"/>
      <c r="X860" s="19" t="n"/>
      <c r="Y860" s="19" t="n"/>
      <c r="Z860" s="19" t="n"/>
    </row>
    <row r="861" ht="13.5" customHeight="1" s="844">
      <c r="A861" s="19" t="n"/>
      <c r="B861" s="19" t="n"/>
      <c r="C861" s="23" t="n"/>
      <c r="D861" s="23" t="n"/>
      <c r="E861" s="362" t="n"/>
      <c r="F861" s="23" t="n"/>
      <c r="G861" s="23" t="n"/>
      <c r="H861" s="23" t="n"/>
      <c r="I861" s="23" t="n"/>
      <c r="J861" s="23" t="n"/>
      <c r="K861" s="23" t="n"/>
      <c r="L861" s="19" t="n"/>
      <c r="M861" s="19" t="n"/>
      <c r="N861" s="19" t="n"/>
      <c r="O861" s="19" t="n"/>
      <c r="P861" s="19" t="n"/>
      <c r="Q861" s="19" t="n"/>
      <c r="R861" s="19" t="n"/>
      <c r="S861" s="19" t="n"/>
      <c r="T861" s="19" t="n"/>
      <c r="U861" s="19" t="n"/>
      <c r="V861" s="19" t="n"/>
      <c r="W861" s="19" t="n"/>
      <c r="X861" s="19" t="n"/>
      <c r="Y861" s="19" t="n"/>
      <c r="Z861" s="19" t="n"/>
    </row>
    <row r="862" ht="13.5" customHeight="1" s="844">
      <c r="A862" s="19" t="n"/>
      <c r="B862" s="19" t="n"/>
      <c r="C862" s="23" t="n"/>
      <c r="D862" s="23" t="n"/>
      <c r="E862" s="362" t="n"/>
      <c r="F862" s="23" t="n"/>
      <c r="G862" s="23" t="n"/>
      <c r="H862" s="23" t="n"/>
      <c r="I862" s="23" t="n"/>
      <c r="J862" s="23" t="n"/>
      <c r="K862" s="23" t="n"/>
      <c r="L862" s="19" t="n"/>
      <c r="M862" s="19" t="n"/>
      <c r="N862" s="19" t="n"/>
      <c r="O862" s="19" t="n"/>
      <c r="P862" s="19" t="n"/>
      <c r="Q862" s="19" t="n"/>
      <c r="R862" s="19" t="n"/>
      <c r="S862" s="19" t="n"/>
      <c r="T862" s="19" t="n"/>
      <c r="U862" s="19" t="n"/>
      <c r="V862" s="19" t="n"/>
      <c r="W862" s="19" t="n"/>
      <c r="X862" s="19" t="n"/>
      <c r="Y862" s="19" t="n"/>
      <c r="Z862" s="19" t="n"/>
    </row>
    <row r="863" ht="13.5" customHeight="1" s="844">
      <c r="A863" s="19" t="n"/>
      <c r="B863" s="19" t="n"/>
      <c r="C863" s="23" t="n"/>
      <c r="D863" s="23" t="n"/>
      <c r="E863" s="362" t="n"/>
      <c r="F863" s="23" t="n"/>
      <c r="G863" s="23" t="n"/>
      <c r="H863" s="23" t="n"/>
      <c r="I863" s="23" t="n"/>
      <c r="J863" s="23" t="n"/>
      <c r="K863" s="23" t="n"/>
      <c r="L863" s="19" t="n"/>
      <c r="M863" s="19" t="n"/>
      <c r="N863" s="19" t="n"/>
      <c r="O863" s="19" t="n"/>
      <c r="P863" s="19" t="n"/>
      <c r="Q863" s="19" t="n"/>
      <c r="R863" s="19" t="n"/>
      <c r="S863" s="19" t="n"/>
      <c r="T863" s="19" t="n"/>
      <c r="U863" s="19" t="n"/>
      <c r="V863" s="19" t="n"/>
      <c r="W863" s="19" t="n"/>
      <c r="X863" s="19" t="n"/>
      <c r="Y863" s="19" t="n"/>
      <c r="Z863" s="19" t="n"/>
    </row>
    <row r="864" ht="13.5" customHeight="1" s="844">
      <c r="A864" s="19" t="n"/>
      <c r="B864" s="19" t="n"/>
      <c r="C864" s="23" t="n"/>
      <c r="D864" s="23" t="n"/>
      <c r="E864" s="362" t="n"/>
      <c r="F864" s="23" t="n"/>
      <c r="G864" s="23" t="n"/>
      <c r="H864" s="23" t="n"/>
      <c r="I864" s="23" t="n"/>
      <c r="J864" s="23" t="n"/>
      <c r="K864" s="23" t="n"/>
      <c r="L864" s="19" t="n"/>
      <c r="M864" s="19" t="n"/>
      <c r="N864" s="19" t="n"/>
      <c r="O864" s="19" t="n"/>
      <c r="P864" s="19" t="n"/>
      <c r="Q864" s="19" t="n"/>
      <c r="R864" s="19" t="n"/>
      <c r="S864" s="19" t="n"/>
      <c r="T864" s="19" t="n"/>
      <c r="U864" s="19" t="n"/>
      <c r="V864" s="19" t="n"/>
      <c r="W864" s="19" t="n"/>
      <c r="X864" s="19" t="n"/>
      <c r="Y864" s="19" t="n"/>
      <c r="Z864" s="19" t="n"/>
    </row>
    <row r="865" ht="13.5" customHeight="1" s="844">
      <c r="A865" s="19" t="n"/>
      <c r="B865" s="19" t="n"/>
      <c r="C865" s="23" t="n"/>
      <c r="D865" s="23" t="n"/>
      <c r="E865" s="362" t="n"/>
      <c r="F865" s="23" t="n"/>
      <c r="G865" s="23" t="n"/>
      <c r="H865" s="23" t="n"/>
      <c r="I865" s="23" t="n"/>
      <c r="J865" s="23" t="n"/>
      <c r="K865" s="23" t="n"/>
      <c r="L865" s="19" t="n"/>
      <c r="M865" s="19" t="n"/>
      <c r="N865" s="19" t="n"/>
      <c r="O865" s="19" t="n"/>
      <c r="P865" s="19" t="n"/>
      <c r="Q865" s="19" t="n"/>
      <c r="R865" s="19" t="n"/>
      <c r="S865" s="19" t="n"/>
      <c r="T865" s="19" t="n"/>
      <c r="U865" s="19" t="n"/>
      <c r="V865" s="19" t="n"/>
      <c r="W865" s="19" t="n"/>
      <c r="X865" s="19" t="n"/>
      <c r="Y865" s="19" t="n"/>
      <c r="Z865" s="19" t="n"/>
    </row>
    <row r="866" ht="13.5" customHeight="1" s="844">
      <c r="A866" s="19" t="n"/>
      <c r="B866" s="19" t="n"/>
      <c r="C866" s="23" t="n"/>
      <c r="D866" s="23" t="n"/>
      <c r="E866" s="362" t="n"/>
      <c r="F866" s="23" t="n"/>
      <c r="G866" s="23" t="n"/>
      <c r="H866" s="23" t="n"/>
      <c r="I866" s="23" t="n"/>
      <c r="J866" s="23" t="n"/>
      <c r="K866" s="23" t="n"/>
      <c r="L866" s="19" t="n"/>
      <c r="M866" s="19" t="n"/>
      <c r="N866" s="19" t="n"/>
      <c r="O866" s="19" t="n"/>
      <c r="P866" s="19" t="n"/>
      <c r="Q866" s="19" t="n"/>
      <c r="R866" s="19" t="n"/>
      <c r="S866" s="19" t="n"/>
      <c r="T866" s="19" t="n"/>
      <c r="U866" s="19" t="n"/>
      <c r="V866" s="19" t="n"/>
      <c r="W866" s="19" t="n"/>
      <c r="X866" s="19" t="n"/>
      <c r="Y866" s="19" t="n"/>
      <c r="Z866" s="19" t="n"/>
    </row>
    <row r="867" ht="13.5" customHeight="1" s="844">
      <c r="A867" s="19" t="n"/>
      <c r="B867" s="19" t="n"/>
      <c r="C867" s="23" t="n"/>
      <c r="D867" s="23" t="n"/>
      <c r="E867" s="362" t="n"/>
      <c r="F867" s="23" t="n"/>
      <c r="G867" s="23" t="n"/>
      <c r="H867" s="23" t="n"/>
      <c r="I867" s="23" t="n"/>
      <c r="J867" s="23" t="n"/>
      <c r="K867" s="23" t="n"/>
      <c r="L867" s="19" t="n"/>
      <c r="M867" s="19" t="n"/>
      <c r="N867" s="19" t="n"/>
      <c r="O867" s="19" t="n"/>
      <c r="P867" s="19" t="n"/>
      <c r="Q867" s="19" t="n"/>
      <c r="R867" s="19" t="n"/>
      <c r="S867" s="19" t="n"/>
      <c r="T867" s="19" t="n"/>
      <c r="U867" s="19" t="n"/>
      <c r="V867" s="19" t="n"/>
      <c r="W867" s="19" t="n"/>
      <c r="X867" s="19" t="n"/>
      <c r="Y867" s="19" t="n"/>
      <c r="Z867" s="19" t="n"/>
    </row>
    <row r="868" ht="13.5" customHeight="1" s="844">
      <c r="A868" s="19" t="n"/>
      <c r="B868" s="19" t="n"/>
      <c r="C868" s="23" t="n"/>
      <c r="D868" s="23" t="n"/>
      <c r="E868" s="362" t="n"/>
      <c r="F868" s="23" t="n"/>
      <c r="G868" s="23" t="n"/>
      <c r="H868" s="23" t="n"/>
      <c r="I868" s="23" t="n"/>
      <c r="J868" s="23" t="n"/>
      <c r="K868" s="23" t="n"/>
      <c r="L868" s="19" t="n"/>
      <c r="M868" s="19" t="n"/>
      <c r="N868" s="19" t="n"/>
      <c r="O868" s="19" t="n"/>
      <c r="P868" s="19" t="n"/>
      <c r="Q868" s="19" t="n"/>
      <c r="R868" s="19" t="n"/>
      <c r="S868" s="19" t="n"/>
      <c r="T868" s="19" t="n"/>
      <c r="U868" s="19" t="n"/>
      <c r="V868" s="19" t="n"/>
      <c r="W868" s="19" t="n"/>
      <c r="X868" s="19" t="n"/>
      <c r="Y868" s="19" t="n"/>
      <c r="Z868" s="19" t="n"/>
    </row>
    <row r="869" ht="13.5" customHeight="1" s="844">
      <c r="A869" s="19" t="n"/>
      <c r="B869" s="19" t="n"/>
      <c r="C869" s="23" t="n"/>
      <c r="D869" s="23" t="n"/>
      <c r="E869" s="362" t="n"/>
      <c r="F869" s="23" t="n"/>
      <c r="G869" s="23" t="n"/>
      <c r="H869" s="23" t="n"/>
      <c r="I869" s="23" t="n"/>
      <c r="J869" s="23" t="n"/>
      <c r="K869" s="23" t="n"/>
      <c r="L869" s="19" t="n"/>
      <c r="M869" s="19" t="n"/>
      <c r="N869" s="19" t="n"/>
      <c r="O869" s="19" t="n"/>
      <c r="P869" s="19" t="n"/>
      <c r="Q869" s="19" t="n"/>
      <c r="R869" s="19" t="n"/>
      <c r="S869" s="19" t="n"/>
      <c r="T869" s="19" t="n"/>
      <c r="U869" s="19" t="n"/>
      <c r="V869" s="19" t="n"/>
      <c r="W869" s="19" t="n"/>
      <c r="X869" s="19" t="n"/>
      <c r="Y869" s="19" t="n"/>
      <c r="Z869" s="19" t="n"/>
    </row>
    <row r="870" ht="13.5" customHeight="1" s="844">
      <c r="A870" s="19" t="n"/>
      <c r="B870" s="19" t="n"/>
      <c r="C870" s="23" t="n"/>
      <c r="D870" s="23" t="n"/>
      <c r="E870" s="362" t="n"/>
      <c r="F870" s="23" t="n"/>
      <c r="G870" s="23" t="n"/>
      <c r="H870" s="23" t="n"/>
      <c r="I870" s="23" t="n"/>
      <c r="J870" s="23" t="n"/>
      <c r="K870" s="23" t="n"/>
      <c r="L870" s="19" t="n"/>
      <c r="M870" s="19" t="n"/>
      <c r="N870" s="19" t="n"/>
      <c r="O870" s="19" t="n"/>
      <c r="P870" s="19" t="n"/>
      <c r="Q870" s="19" t="n"/>
      <c r="R870" s="19" t="n"/>
      <c r="S870" s="19" t="n"/>
      <c r="T870" s="19" t="n"/>
      <c r="U870" s="19" t="n"/>
      <c r="V870" s="19" t="n"/>
      <c r="W870" s="19" t="n"/>
      <c r="X870" s="19" t="n"/>
      <c r="Y870" s="19" t="n"/>
      <c r="Z870" s="19" t="n"/>
    </row>
    <row r="871" ht="13.5" customHeight="1" s="844">
      <c r="A871" s="19" t="n"/>
      <c r="B871" s="19" t="n"/>
      <c r="C871" s="23" t="n"/>
      <c r="D871" s="23" t="n"/>
      <c r="E871" s="362" t="n"/>
      <c r="F871" s="23" t="n"/>
      <c r="G871" s="23" t="n"/>
      <c r="H871" s="23" t="n"/>
      <c r="I871" s="23" t="n"/>
      <c r="J871" s="23" t="n"/>
      <c r="K871" s="23" t="n"/>
      <c r="L871" s="19" t="n"/>
      <c r="M871" s="19" t="n"/>
      <c r="N871" s="19" t="n"/>
      <c r="O871" s="19" t="n"/>
      <c r="P871" s="19" t="n"/>
      <c r="Q871" s="19" t="n"/>
      <c r="R871" s="19" t="n"/>
      <c r="S871" s="19" t="n"/>
      <c r="T871" s="19" t="n"/>
      <c r="U871" s="19" t="n"/>
      <c r="V871" s="19" t="n"/>
      <c r="W871" s="19" t="n"/>
      <c r="X871" s="19" t="n"/>
      <c r="Y871" s="19" t="n"/>
      <c r="Z871" s="19" t="n"/>
    </row>
    <row r="872" ht="13.5" customHeight="1" s="844">
      <c r="A872" s="19" t="n"/>
      <c r="B872" s="19" t="n"/>
      <c r="C872" s="23" t="n"/>
      <c r="D872" s="23" t="n"/>
      <c r="E872" s="362" t="n"/>
      <c r="F872" s="23" t="n"/>
      <c r="G872" s="23" t="n"/>
      <c r="H872" s="23" t="n"/>
      <c r="I872" s="23" t="n"/>
      <c r="J872" s="23" t="n"/>
      <c r="K872" s="23" t="n"/>
      <c r="L872" s="19" t="n"/>
      <c r="M872" s="19" t="n"/>
      <c r="N872" s="19" t="n"/>
      <c r="O872" s="19" t="n"/>
      <c r="P872" s="19" t="n"/>
      <c r="Q872" s="19" t="n"/>
      <c r="R872" s="19" t="n"/>
      <c r="S872" s="19" t="n"/>
      <c r="T872" s="19" t="n"/>
      <c r="U872" s="19" t="n"/>
      <c r="V872" s="19" t="n"/>
      <c r="W872" s="19" t="n"/>
      <c r="X872" s="19" t="n"/>
      <c r="Y872" s="19" t="n"/>
      <c r="Z872" s="19" t="n"/>
    </row>
    <row r="873" ht="13.5" customHeight="1" s="844">
      <c r="A873" s="19" t="n"/>
      <c r="B873" s="19" t="n"/>
      <c r="C873" s="23" t="n"/>
      <c r="D873" s="23" t="n"/>
      <c r="E873" s="362" t="n"/>
      <c r="F873" s="23" t="n"/>
      <c r="G873" s="23" t="n"/>
      <c r="H873" s="23" t="n"/>
      <c r="I873" s="23" t="n"/>
      <c r="J873" s="23" t="n"/>
      <c r="K873" s="23" t="n"/>
      <c r="L873" s="19" t="n"/>
      <c r="M873" s="19" t="n"/>
      <c r="N873" s="19" t="n"/>
      <c r="O873" s="19" t="n"/>
      <c r="P873" s="19" t="n"/>
      <c r="Q873" s="19" t="n"/>
      <c r="R873" s="19" t="n"/>
      <c r="S873" s="19" t="n"/>
      <c r="T873" s="19" t="n"/>
      <c r="U873" s="19" t="n"/>
      <c r="V873" s="19" t="n"/>
      <c r="W873" s="19" t="n"/>
      <c r="X873" s="19" t="n"/>
      <c r="Y873" s="19" t="n"/>
      <c r="Z873" s="19" t="n"/>
    </row>
    <row r="874" ht="13.5" customHeight="1" s="844">
      <c r="A874" s="19" t="n"/>
      <c r="B874" s="19" t="n"/>
      <c r="C874" s="23" t="n"/>
      <c r="D874" s="23" t="n"/>
      <c r="E874" s="362" t="n"/>
      <c r="F874" s="23" t="n"/>
      <c r="G874" s="23" t="n"/>
      <c r="H874" s="23" t="n"/>
      <c r="I874" s="23" t="n"/>
      <c r="J874" s="23" t="n"/>
      <c r="K874" s="23" t="n"/>
      <c r="L874" s="19" t="n"/>
      <c r="M874" s="19" t="n"/>
      <c r="N874" s="19" t="n"/>
      <c r="O874" s="19" t="n"/>
      <c r="P874" s="19" t="n"/>
      <c r="Q874" s="19" t="n"/>
      <c r="R874" s="19" t="n"/>
      <c r="S874" s="19" t="n"/>
      <c r="T874" s="19" t="n"/>
      <c r="U874" s="19" t="n"/>
      <c r="V874" s="19" t="n"/>
      <c r="W874" s="19" t="n"/>
      <c r="X874" s="19" t="n"/>
      <c r="Y874" s="19" t="n"/>
      <c r="Z874" s="19" t="n"/>
    </row>
    <row r="875" ht="13.5" customHeight="1" s="844">
      <c r="A875" s="19" t="n"/>
      <c r="B875" s="19" t="n"/>
      <c r="C875" s="23" t="n"/>
      <c r="D875" s="23" t="n"/>
      <c r="E875" s="362" t="n"/>
      <c r="F875" s="23" t="n"/>
      <c r="G875" s="23" t="n"/>
      <c r="H875" s="23" t="n"/>
      <c r="I875" s="23" t="n"/>
      <c r="J875" s="23" t="n"/>
      <c r="K875" s="23" t="n"/>
      <c r="L875" s="19" t="n"/>
      <c r="M875" s="19" t="n"/>
      <c r="N875" s="19" t="n"/>
      <c r="O875" s="19" t="n"/>
      <c r="P875" s="19" t="n"/>
      <c r="Q875" s="19" t="n"/>
      <c r="R875" s="19" t="n"/>
      <c r="S875" s="19" t="n"/>
      <c r="T875" s="19" t="n"/>
      <c r="U875" s="19" t="n"/>
      <c r="V875" s="19" t="n"/>
      <c r="W875" s="19" t="n"/>
      <c r="X875" s="19" t="n"/>
      <c r="Y875" s="19" t="n"/>
      <c r="Z875" s="19" t="n"/>
    </row>
    <row r="876" ht="13.5" customHeight="1" s="844">
      <c r="A876" s="19" t="n"/>
      <c r="B876" s="19" t="n"/>
      <c r="C876" s="23" t="n"/>
      <c r="D876" s="23" t="n"/>
      <c r="E876" s="362" t="n"/>
      <c r="F876" s="23" t="n"/>
      <c r="G876" s="23" t="n"/>
      <c r="H876" s="23" t="n"/>
      <c r="I876" s="23" t="n"/>
      <c r="J876" s="23" t="n"/>
      <c r="K876" s="23" t="n"/>
      <c r="L876" s="19" t="n"/>
      <c r="M876" s="19" t="n"/>
      <c r="N876" s="19" t="n"/>
      <c r="O876" s="19" t="n"/>
      <c r="P876" s="19" t="n"/>
      <c r="Q876" s="19" t="n"/>
      <c r="R876" s="19" t="n"/>
      <c r="S876" s="19" t="n"/>
      <c r="T876" s="19" t="n"/>
      <c r="U876" s="19" t="n"/>
      <c r="V876" s="19" t="n"/>
      <c r="W876" s="19" t="n"/>
      <c r="X876" s="19" t="n"/>
      <c r="Y876" s="19" t="n"/>
      <c r="Z876" s="19" t="n"/>
    </row>
    <row r="877" ht="13.5" customHeight="1" s="844">
      <c r="A877" s="19" t="n"/>
      <c r="B877" s="19" t="n"/>
      <c r="C877" s="23" t="n"/>
      <c r="D877" s="23" t="n"/>
      <c r="E877" s="362" t="n"/>
      <c r="F877" s="23" t="n"/>
      <c r="G877" s="23" t="n"/>
      <c r="H877" s="23" t="n"/>
      <c r="I877" s="23" t="n"/>
      <c r="J877" s="23" t="n"/>
      <c r="K877" s="23" t="n"/>
      <c r="L877" s="19" t="n"/>
      <c r="M877" s="19" t="n"/>
      <c r="N877" s="19" t="n"/>
      <c r="O877" s="19" t="n"/>
      <c r="P877" s="19" t="n"/>
      <c r="Q877" s="19" t="n"/>
      <c r="R877" s="19" t="n"/>
      <c r="S877" s="19" t="n"/>
      <c r="T877" s="19" t="n"/>
      <c r="U877" s="19" t="n"/>
      <c r="V877" s="19" t="n"/>
      <c r="W877" s="19" t="n"/>
      <c r="X877" s="19" t="n"/>
      <c r="Y877" s="19" t="n"/>
      <c r="Z877" s="19" t="n"/>
    </row>
    <row r="878" ht="13.5" customHeight="1" s="844">
      <c r="A878" s="19" t="n"/>
      <c r="B878" s="19" t="n"/>
      <c r="C878" s="23" t="n"/>
      <c r="D878" s="23" t="n"/>
      <c r="E878" s="362" t="n"/>
      <c r="F878" s="23" t="n"/>
      <c r="G878" s="23" t="n"/>
      <c r="H878" s="23" t="n"/>
      <c r="I878" s="23" t="n"/>
      <c r="J878" s="23" t="n"/>
      <c r="K878" s="23" t="n"/>
      <c r="L878" s="19" t="n"/>
      <c r="M878" s="19" t="n"/>
      <c r="N878" s="19" t="n"/>
      <c r="O878" s="19" t="n"/>
      <c r="P878" s="19" t="n"/>
      <c r="Q878" s="19" t="n"/>
      <c r="R878" s="19" t="n"/>
      <c r="S878" s="19" t="n"/>
      <c r="T878" s="19" t="n"/>
      <c r="U878" s="19" t="n"/>
      <c r="V878" s="19" t="n"/>
      <c r="W878" s="19" t="n"/>
      <c r="X878" s="19" t="n"/>
      <c r="Y878" s="19" t="n"/>
      <c r="Z878" s="19" t="n"/>
    </row>
    <row r="879" ht="13.5" customHeight="1" s="844">
      <c r="A879" s="19" t="n"/>
      <c r="B879" s="19" t="n"/>
      <c r="C879" s="23" t="n"/>
      <c r="D879" s="23" t="n"/>
      <c r="E879" s="362" t="n"/>
      <c r="F879" s="23" t="n"/>
      <c r="G879" s="23" t="n"/>
      <c r="H879" s="23" t="n"/>
      <c r="I879" s="23" t="n"/>
      <c r="J879" s="23" t="n"/>
      <c r="K879" s="23" t="n"/>
      <c r="L879" s="19" t="n"/>
      <c r="M879" s="19" t="n"/>
      <c r="N879" s="19" t="n"/>
      <c r="O879" s="19" t="n"/>
      <c r="P879" s="19" t="n"/>
      <c r="Q879" s="19" t="n"/>
      <c r="R879" s="19" t="n"/>
      <c r="S879" s="19" t="n"/>
      <c r="T879" s="19" t="n"/>
      <c r="U879" s="19" t="n"/>
      <c r="V879" s="19" t="n"/>
      <c r="W879" s="19" t="n"/>
      <c r="X879" s="19" t="n"/>
      <c r="Y879" s="19" t="n"/>
      <c r="Z879" s="19" t="n"/>
    </row>
    <row r="880" ht="13.5" customHeight="1" s="844">
      <c r="A880" s="19" t="n"/>
      <c r="B880" s="19" t="n"/>
      <c r="C880" s="23" t="n"/>
      <c r="D880" s="23" t="n"/>
      <c r="E880" s="362" t="n"/>
      <c r="F880" s="23" t="n"/>
      <c r="G880" s="23" t="n"/>
      <c r="H880" s="23" t="n"/>
      <c r="I880" s="23" t="n"/>
      <c r="J880" s="23" t="n"/>
      <c r="K880" s="23" t="n"/>
      <c r="L880" s="19" t="n"/>
      <c r="M880" s="19" t="n"/>
      <c r="N880" s="19" t="n"/>
      <c r="O880" s="19" t="n"/>
      <c r="P880" s="19" t="n"/>
      <c r="Q880" s="19" t="n"/>
      <c r="R880" s="19" t="n"/>
      <c r="S880" s="19" t="n"/>
      <c r="T880" s="19" t="n"/>
      <c r="U880" s="19" t="n"/>
      <c r="V880" s="19" t="n"/>
      <c r="W880" s="19" t="n"/>
      <c r="X880" s="19" t="n"/>
      <c r="Y880" s="19" t="n"/>
      <c r="Z880" s="19" t="n"/>
    </row>
    <row r="881" ht="13.5" customHeight="1" s="844">
      <c r="A881" s="19" t="n"/>
      <c r="B881" s="19" t="n"/>
      <c r="C881" s="23" t="n"/>
      <c r="D881" s="23" t="n"/>
      <c r="E881" s="362" t="n"/>
      <c r="F881" s="23" t="n"/>
      <c r="G881" s="23" t="n"/>
      <c r="H881" s="23" t="n"/>
      <c r="I881" s="23" t="n"/>
      <c r="J881" s="23" t="n"/>
      <c r="K881" s="23" t="n"/>
      <c r="L881" s="19" t="n"/>
      <c r="M881" s="19" t="n"/>
      <c r="N881" s="19" t="n"/>
      <c r="O881" s="19" t="n"/>
      <c r="P881" s="19" t="n"/>
      <c r="Q881" s="19" t="n"/>
      <c r="R881" s="19" t="n"/>
      <c r="S881" s="19" t="n"/>
      <c r="T881" s="19" t="n"/>
      <c r="U881" s="19" t="n"/>
      <c r="V881" s="19" t="n"/>
      <c r="W881" s="19" t="n"/>
      <c r="X881" s="19" t="n"/>
      <c r="Y881" s="19" t="n"/>
      <c r="Z881" s="19" t="n"/>
    </row>
    <row r="882" ht="13.5" customHeight="1" s="844">
      <c r="A882" s="19" t="n"/>
      <c r="B882" s="19" t="n"/>
      <c r="C882" s="23" t="n"/>
      <c r="D882" s="23" t="n"/>
      <c r="E882" s="362" t="n"/>
      <c r="F882" s="23" t="n"/>
      <c r="G882" s="23" t="n"/>
      <c r="H882" s="23" t="n"/>
      <c r="I882" s="23" t="n"/>
      <c r="J882" s="23" t="n"/>
      <c r="K882" s="23" t="n"/>
      <c r="L882" s="19" t="n"/>
      <c r="M882" s="19" t="n"/>
      <c r="N882" s="19" t="n"/>
      <c r="O882" s="19" t="n"/>
      <c r="P882" s="19" t="n"/>
      <c r="Q882" s="19" t="n"/>
      <c r="R882" s="19" t="n"/>
      <c r="S882" s="19" t="n"/>
      <c r="T882" s="19" t="n"/>
      <c r="U882" s="19" t="n"/>
      <c r="V882" s="19" t="n"/>
      <c r="W882" s="19" t="n"/>
      <c r="X882" s="19" t="n"/>
      <c r="Y882" s="19" t="n"/>
      <c r="Z882" s="19" t="n"/>
    </row>
    <row r="883" ht="13.5" customHeight="1" s="844">
      <c r="A883" s="19" t="n"/>
      <c r="B883" s="19" t="n"/>
      <c r="C883" s="23" t="n"/>
      <c r="D883" s="23" t="n"/>
      <c r="E883" s="362" t="n"/>
      <c r="F883" s="23" t="n"/>
      <c r="G883" s="23" t="n"/>
      <c r="H883" s="23" t="n"/>
      <c r="I883" s="23" t="n"/>
      <c r="J883" s="23" t="n"/>
      <c r="K883" s="23" t="n"/>
      <c r="L883" s="19" t="n"/>
      <c r="M883" s="19" t="n"/>
      <c r="N883" s="19" t="n"/>
      <c r="O883" s="19" t="n"/>
      <c r="P883" s="19" t="n"/>
      <c r="Q883" s="19" t="n"/>
      <c r="R883" s="19" t="n"/>
      <c r="S883" s="19" t="n"/>
      <c r="T883" s="19" t="n"/>
      <c r="U883" s="19" t="n"/>
      <c r="V883" s="19" t="n"/>
      <c r="W883" s="19" t="n"/>
      <c r="X883" s="19" t="n"/>
      <c r="Y883" s="19" t="n"/>
      <c r="Z883" s="19" t="n"/>
    </row>
    <row r="884" ht="13.5" customHeight="1" s="844">
      <c r="A884" s="19" t="n"/>
      <c r="B884" s="19" t="n"/>
      <c r="C884" s="23" t="n"/>
      <c r="D884" s="23" t="n"/>
      <c r="E884" s="362" t="n"/>
      <c r="F884" s="23" t="n"/>
      <c r="G884" s="23" t="n"/>
      <c r="H884" s="23" t="n"/>
      <c r="I884" s="23" t="n"/>
      <c r="J884" s="23" t="n"/>
      <c r="K884" s="23" t="n"/>
      <c r="L884" s="19" t="n"/>
      <c r="M884" s="19" t="n"/>
      <c r="N884" s="19" t="n"/>
      <c r="O884" s="19" t="n"/>
      <c r="P884" s="19" t="n"/>
      <c r="Q884" s="19" t="n"/>
      <c r="R884" s="19" t="n"/>
      <c r="S884" s="19" t="n"/>
      <c r="T884" s="19" t="n"/>
      <c r="U884" s="19" t="n"/>
      <c r="V884" s="19" t="n"/>
      <c r="W884" s="19" t="n"/>
      <c r="X884" s="19" t="n"/>
      <c r="Y884" s="19" t="n"/>
      <c r="Z884" s="19" t="n"/>
    </row>
    <row r="885" ht="13.5" customHeight="1" s="844">
      <c r="A885" s="19" t="n"/>
      <c r="B885" s="19" t="n"/>
      <c r="C885" s="23" t="n"/>
      <c r="D885" s="23" t="n"/>
      <c r="E885" s="362" t="n"/>
      <c r="F885" s="23" t="n"/>
      <c r="G885" s="23" t="n"/>
      <c r="H885" s="23" t="n"/>
      <c r="I885" s="23" t="n"/>
      <c r="J885" s="23" t="n"/>
      <c r="K885" s="23" t="n"/>
      <c r="L885" s="19" t="n"/>
      <c r="M885" s="19" t="n"/>
      <c r="N885" s="19" t="n"/>
      <c r="O885" s="19" t="n"/>
      <c r="P885" s="19" t="n"/>
      <c r="Q885" s="19" t="n"/>
      <c r="R885" s="19" t="n"/>
      <c r="S885" s="19" t="n"/>
      <c r="T885" s="19" t="n"/>
      <c r="U885" s="19" t="n"/>
      <c r="V885" s="19" t="n"/>
      <c r="W885" s="19" t="n"/>
      <c r="X885" s="19" t="n"/>
      <c r="Y885" s="19" t="n"/>
      <c r="Z885" s="19" t="n"/>
    </row>
    <row r="886" ht="13.5" customHeight="1" s="844">
      <c r="A886" s="19" t="n"/>
      <c r="B886" s="19" t="n"/>
      <c r="C886" s="23" t="n"/>
      <c r="D886" s="23" t="n"/>
      <c r="E886" s="362" t="n"/>
      <c r="F886" s="23" t="n"/>
      <c r="G886" s="23" t="n"/>
      <c r="H886" s="23" t="n"/>
      <c r="I886" s="23" t="n"/>
      <c r="J886" s="23" t="n"/>
      <c r="K886" s="23" t="n"/>
      <c r="L886" s="19" t="n"/>
      <c r="M886" s="19" t="n"/>
      <c r="N886" s="19" t="n"/>
      <c r="O886" s="19" t="n"/>
      <c r="P886" s="19" t="n"/>
      <c r="Q886" s="19" t="n"/>
      <c r="R886" s="19" t="n"/>
      <c r="S886" s="19" t="n"/>
      <c r="T886" s="19" t="n"/>
      <c r="U886" s="19" t="n"/>
      <c r="V886" s="19" t="n"/>
      <c r="W886" s="19" t="n"/>
      <c r="X886" s="19" t="n"/>
      <c r="Y886" s="19" t="n"/>
      <c r="Z886" s="19" t="n"/>
    </row>
    <row r="887" ht="13.5" customHeight="1" s="844">
      <c r="A887" s="19" t="n"/>
      <c r="B887" s="19" t="n"/>
      <c r="C887" s="23" t="n"/>
      <c r="D887" s="23" t="n"/>
      <c r="E887" s="362" t="n"/>
      <c r="F887" s="23" t="n"/>
      <c r="G887" s="23" t="n"/>
      <c r="H887" s="23" t="n"/>
      <c r="I887" s="23" t="n"/>
      <c r="J887" s="23" t="n"/>
      <c r="K887" s="23" t="n"/>
      <c r="L887" s="19" t="n"/>
      <c r="M887" s="19" t="n"/>
      <c r="N887" s="19" t="n"/>
      <c r="O887" s="19" t="n"/>
      <c r="P887" s="19" t="n"/>
      <c r="Q887" s="19" t="n"/>
      <c r="R887" s="19" t="n"/>
      <c r="S887" s="19" t="n"/>
      <c r="T887" s="19" t="n"/>
      <c r="U887" s="19" t="n"/>
      <c r="V887" s="19" t="n"/>
      <c r="W887" s="19" t="n"/>
      <c r="X887" s="19" t="n"/>
      <c r="Y887" s="19" t="n"/>
      <c r="Z887" s="19" t="n"/>
    </row>
    <row r="888" ht="13.5" customHeight="1" s="844">
      <c r="A888" s="19" t="n"/>
      <c r="B888" s="19" t="n"/>
      <c r="C888" s="23" t="n"/>
      <c r="D888" s="23" t="n"/>
      <c r="E888" s="362" t="n"/>
      <c r="F888" s="23" t="n"/>
      <c r="G888" s="23" t="n"/>
      <c r="H888" s="23" t="n"/>
      <c r="I888" s="23" t="n"/>
      <c r="J888" s="23" t="n"/>
      <c r="K888" s="23" t="n"/>
      <c r="L888" s="19" t="n"/>
      <c r="M888" s="19" t="n"/>
      <c r="N888" s="19" t="n"/>
      <c r="O888" s="19" t="n"/>
      <c r="P888" s="19" t="n"/>
      <c r="Q888" s="19" t="n"/>
      <c r="R888" s="19" t="n"/>
      <c r="S888" s="19" t="n"/>
      <c r="T888" s="19" t="n"/>
      <c r="U888" s="19" t="n"/>
      <c r="V888" s="19" t="n"/>
      <c r="W888" s="19" t="n"/>
      <c r="X888" s="19" t="n"/>
      <c r="Y888" s="19" t="n"/>
      <c r="Z888" s="19" t="n"/>
    </row>
    <row r="889" ht="13.5" customHeight="1" s="844">
      <c r="A889" s="19" t="n"/>
      <c r="B889" s="19" t="n"/>
      <c r="C889" s="23" t="n"/>
      <c r="D889" s="23" t="n"/>
      <c r="E889" s="362" t="n"/>
      <c r="F889" s="23" t="n"/>
      <c r="G889" s="23" t="n"/>
      <c r="H889" s="23" t="n"/>
      <c r="I889" s="23" t="n"/>
      <c r="J889" s="23" t="n"/>
      <c r="K889" s="23" t="n"/>
      <c r="L889" s="19" t="n"/>
      <c r="M889" s="19" t="n"/>
      <c r="N889" s="19" t="n"/>
      <c r="O889" s="19" t="n"/>
      <c r="P889" s="19" t="n"/>
      <c r="Q889" s="19" t="n"/>
      <c r="R889" s="19" t="n"/>
      <c r="S889" s="19" t="n"/>
      <c r="T889" s="19" t="n"/>
      <c r="U889" s="19" t="n"/>
      <c r="V889" s="19" t="n"/>
      <c r="W889" s="19" t="n"/>
      <c r="X889" s="19" t="n"/>
      <c r="Y889" s="19" t="n"/>
      <c r="Z889" s="19" t="n"/>
    </row>
    <row r="890" ht="13.5" customHeight="1" s="844">
      <c r="A890" s="19" t="n"/>
      <c r="B890" s="19" t="n"/>
      <c r="C890" s="23" t="n"/>
      <c r="D890" s="23" t="n"/>
      <c r="E890" s="362" t="n"/>
      <c r="F890" s="23" t="n"/>
      <c r="G890" s="23" t="n"/>
      <c r="H890" s="23" t="n"/>
      <c r="I890" s="23" t="n"/>
      <c r="J890" s="23" t="n"/>
      <c r="K890" s="23" t="n"/>
      <c r="L890" s="19" t="n"/>
      <c r="M890" s="19" t="n"/>
      <c r="N890" s="19" t="n"/>
      <c r="O890" s="19" t="n"/>
      <c r="P890" s="19" t="n"/>
      <c r="Q890" s="19" t="n"/>
      <c r="R890" s="19" t="n"/>
      <c r="S890" s="19" t="n"/>
      <c r="T890" s="19" t="n"/>
      <c r="U890" s="19" t="n"/>
      <c r="V890" s="19" t="n"/>
      <c r="W890" s="19" t="n"/>
      <c r="X890" s="19" t="n"/>
      <c r="Y890" s="19" t="n"/>
      <c r="Z890" s="19" t="n"/>
    </row>
    <row r="891" ht="13.5" customHeight="1" s="844">
      <c r="A891" s="19" t="n"/>
      <c r="B891" s="19" t="n"/>
      <c r="C891" s="23" t="n"/>
      <c r="D891" s="23" t="n"/>
      <c r="E891" s="362" t="n"/>
      <c r="F891" s="23" t="n"/>
      <c r="G891" s="23" t="n"/>
      <c r="H891" s="23" t="n"/>
      <c r="I891" s="23" t="n"/>
      <c r="J891" s="23" t="n"/>
      <c r="K891" s="23" t="n"/>
      <c r="L891" s="19" t="n"/>
      <c r="M891" s="19" t="n"/>
      <c r="N891" s="19" t="n"/>
      <c r="O891" s="19" t="n"/>
      <c r="P891" s="19" t="n"/>
      <c r="Q891" s="19" t="n"/>
      <c r="R891" s="19" t="n"/>
      <c r="S891" s="19" t="n"/>
      <c r="T891" s="19" t="n"/>
      <c r="U891" s="19" t="n"/>
      <c r="V891" s="19" t="n"/>
      <c r="W891" s="19" t="n"/>
      <c r="X891" s="19" t="n"/>
      <c r="Y891" s="19" t="n"/>
      <c r="Z891" s="19" t="n"/>
    </row>
    <row r="892" ht="13.5" customHeight="1" s="844">
      <c r="A892" s="19" t="n"/>
      <c r="B892" s="19" t="n"/>
      <c r="C892" s="23" t="n"/>
      <c r="D892" s="23" t="n"/>
      <c r="E892" s="362" t="n"/>
      <c r="F892" s="23" t="n"/>
      <c r="G892" s="23" t="n"/>
      <c r="H892" s="23" t="n"/>
      <c r="I892" s="23" t="n"/>
      <c r="J892" s="23" t="n"/>
      <c r="K892" s="23" t="n"/>
      <c r="L892" s="19" t="n"/>
      <c r="M892" s="19" t="n"/>
      <c r="N892" s="19" t="n"/>
      <c r="O892" s="19" t="n"/>
      <c r="P892" s="19" t="n"/>
      <c r="Q892" s="19" t="n"/>
      <c r="R892" s="19" t="n"/>
      <c r="S892" s="19" t="n"/>
      <c r="T892" s="19" t="n"/>
      <c r="U892" s="19" t="n"/>
      <c r="V892" s="19" t="n"/>
      <c r="W892" s="19" t="n"/>
      <c r="X892" s="19" t="n"/>
      <c r="Y892" s="19" t="n"/>
      <c r="Z892" s="19" t="n"/>
    </row>
    <row r="893" ht="13.5" customHeight="1" s="844">
      <c r="A893" s="19" t="n"/>
      <c r="B893" s="19" t="n"/>
      <c r="C893" s="23" t="n"/>
      <c r="D893" s="23" t="n"/>
      <c r="E893" s="362" t="n"/>
      <c r="F893" s="23" t="n"/>
      <c r="G893" s="23" t="n"/>
      <c r="H893" s="23" t="n"/>
      <c r="I893" s="23" t="n"/>
      <c r="J893" s="23" t="n"/>
      <c r="K893" s="23" t="n"/>
      <c r="L893" s="19" t="n"/>
      <c r="M893" s="19" t="n"/>
      <c r="N893" s="19" t="n"/>
      <c r="O893" s="19" t="n"/>
      <c r="P893" s="19" t="n"/>
      <c r="Q893" s="19" t="n"/>
      <c r="R893" s="19" t="n"/>
      <c r="S893" s="19" t="n"/>
      <c r="T893" s="19" t="n"/>
      <c r="U893" s="19" t="n"/>
      <c r="V893" s="19" t="n"/>
      <c r="W893" s="19" t="n"/>
      <c r="X893" s="19" t="n"/>
      <c r="Y893" s="19" t="n"/>
      <c r="Z893" s="19" t="n"/>
    </row>
    <row r="894" ht="13.5" customHeight="1" s="844">
      <c r="A894" s="19" t="n"/>
      <c r="B894" s="19" t="n"/>
      <c r="C894" s="23" t="n"/>
      <c r="D894" s="23" t="n"/>
      <c r="E894" s="362" t="n"/>
      <c r="F894" s="23" t="n"/>
      <c r="G894" s="23" t="n"/>
      <c r="H894" s="23" t="n"/>
      <c r="I894" s="23" t="n"/>
      <c r="J894" s="23" t="n"/>
      <c r="K894" s="23" t="n"/>
      <c r="L894" s="19" t="n"/>
      <c r="M894" s="19" t="n"/>
      <c r="N894" s="19" t="n"/>
      <c r="O894" s="19" t="n"/>
      <c r="P894" s="19" t="n"/>
      <c r="Q894" s="19" t="n"/>
      <c r="R894" s="19" t="n"/>
      <c r="S894" s="19" t="n"/>
      <c r="T894" s="19" t="n"/>
      <c r="U894" s="19" t="n"/>
      <c r="V894" s="19" t="n"/>
      <c r="W894" s="19" t="n"/>
      <c r="X894" s="19" t="n"/>
      <c r="Y894" s="19" t="n"/>
      <c r="Z894" s="19" t="n"/>
    </row>
    <row r="895" ht="13.5" customHeight="1" s="844">
      <c r="A895" s="19" t="n"/>
      <c r="B895" s="19" t="n"/>
      <c r="C895" s="23" t="n"/>
      <c r="D895" s="23" t="n"/>
      <c r="E895" s="362" t="n"/>
      <c r="F895" s="23" t="n"/>
      <c r="G895" s="23" t="n"/>
      <c r="H895" s="23" t="n"/>
      <c r="I895" s="23" t="n"/>
      <c r="J895" s="23" t="n"/>
      <c r="K895" s="23" t="n"/>
      <c r="L895" s="19" t="n"/>
      <c r="M895" s="19" t="n"/>
      <c r="N895" s="19" t="n"/>
      <c r="O895" s="19" t="n"/>
      <c r="P895" s="19" t="n"/>
      <c r="Q895" s="19" t="n"/>
      <c r="R895" s="19" t="n"/>
      <c r="S895" s="19" t="n"/>
      <c r="T895" s="19" t="n"/>
      <c r="U895" s="19" t="n"/>
      <c r="V895" s="19" t="n"/>
      <c r="W895" s="19" t="n"/>
      <c r="X895" s="19" t="n"/>
      <c r="Y895" s="19" t="n"/>
      <c r="Z895" s="19" t="n"/>
    </row>
    <row r="896" ht="13.5" customHeight="1" s="844">
      <c r="A896" s="19" t="n"/>
      <c r="B896" s="19" t="n"/>
      <c r="C896" s="23" t="n"/>
      <c r="D896" s="23" t="n"/>
      <c r="E896" s="362" t="n"/>
      <c r="F896" s="23" t="n"/>
      <c r="G896" s="23" t="n"/>
      <c r="H896" s="23" t="n"/>
      <c r="I896" s="23" t="n"/>
      <c r="J896" s="23" t="n"/>
      <c r="K896" s="23" t="n"/>
      <c r="L896" s="19" t="n"/>
      <c r="M896" s="19" t="n"/>
      <c r="N896" s="19" t="n"/>
      <c r="O896" s="19" t="n"/>
      <c r="P896" s="19" t="n"/>
      <c r="Q896" s="19" t="n"/>
      <c r="R896" s="19" t="n"/>
      <c r="S896" s="19" t="n"/>
      <c r="T896" s="19" t="n"/>
      <c r="U896" s="19" t="n"/>
      <c r="V896" s="19" t="n"/>
      <c r="W896" s="19" t="n"/>
      <c r="X896" s="19" t="n"/>
      <c r="Y896" s="19" t="n"/>
      <c r="Z896" s="19" t="n"/>
    </row>
    <row r="897" ht="13.5" customHeight="1" s="844">
      <c r="A897" s="19" t="n"/>
      <c r="B897" s="19" t="n"/>
      <c r="C897" s="23" t="n"/>
      <c r="D897" s="23" t="n"/>
      <c r="E897" s="362" t="n"/>
      <c r="F897" s="23" t="n"/>
      <c r="G897" s="23" t="n"/>
      <c r="H897" s="23" t="n"/>
      <c r="I897" s="23" t="n"/>
      <c r="J897" s="23" t="n"/>
      <c r="K897" s="23" t="n"/>
      <c r="L897" s="19" t="n"/>
      <c r="M897" s="19" t="n"/>
      <c r="N897" s="19" t="n"/>
      <c r="O897" s="19" t="n"/>
      <c r="P897" s="19" t="n"/>
      <c r="Q897" s="19" t="n"/>
      <c r="R897" s="19" t="n"/>
      <c r="S897" s="19" t="n"/>
      <c r="T897" s="19" t="n"/>
      <c r="U897" s="19" t="n"/>
      <c r="V897" s="19" t="n"/>
      <c r="W897" s="19" t="n"/>
      <c r="X897" s="19" t="n"/>
      <c r="Y897" s="19" t="n"/>
      <c r="Z897" s="19" t="n"/>
    </row>
    <row r="898" ht="13.5" customHeight="1" s="844">
      <c r="A898" s="19" t="n"/>
      <c r="B898" s="19" t="n"/>
      <c r="C898" s="23" t="n"/>
      <c r="D898" s="23" t="n"/>
      <c r="E898" s="362" t="n"/>
      <c r="F898" s="23" t="n"/>
      <c r="G898" s="23" t="n"/>
      <c r="H898" s="23" t="n"/>
      <c r="I898" s="23" t="n"/>
      <c r="J898" s="23" t="n"/>
      <c r="K898" s="23" t="n"/>
      <c r="L898" s="19" t="n"/>
      <c r="M898" s="19" t="n"/>
      <c r="N898" s="19" t="n"/>
      <c r="O898" s="19" t="n"/>
      <c r="P898" s="19" t="n"/>
      <c r="Q898" s="19" t="n"/>
      <c r="R898" s="19" t="n"/>
      <c r="S898" s="19" t="n"/>
      <c r="T898" s="19" t="n"/>
      <c r="U898" s="19" t="n"/>
      <c r="V898" s="19" t="n"/>
      <c r="W898" s="19" t="n"/>
      <c r="X898" s="19" t="n"/>
      <c r="Y898" s="19" t="n"/>
      <c r="Z898" s="19" t="n"/>
    </row>
    <row r="899" ht="13.5" customHeight="1" s="844">
      <c r="A899" s="19" t="n"/>
      <c r="B899" s="19" t="n"/>
      <c r="C899" s="23" t="n"/>
      <c r="D899" s="23" t="n"/>
      <c r="E899" s="362" t="n"/>
      <c r="F899" s="23" t="n"/>
      <c r="G899" s="23" t="n"/>
      <c r="H899" s="23" t="n"/>
      <c r="I899" s="23" t="n"/>
      <c r="J899" s="23" t="n"/>
      <c r="K899" s="23" t="n"/>
      <c r="L899" s="19" t="n"/>
      <c r="M899" s="19" t="n"/>
      <c r="N899" s="19" t="n"/>
      <c r="O899" s="19" t="n"/>
      <c r="P899" s="19" t="n"/>
      <c r="Q899" s="19" t="n"/>
      <c r="R899" s="19" t="n"/>
      <c r="S899" s="19" t="n"/>
      <c r="T899" s="19" t="n"/>
      <c r="U899" s="19" t="n"/>
      <c r="V899" s="19" t="n"/>
      <c r="W899" s="19" t="n"/>
      <c r="X899" s="19" t="n"/>
      <c r="Y899" s="19" t="n"/>
      <c r="Z899" s="19" t="n"/>
    </row>
    <row r="900" ht="13.5" customHeight="1" s="844">
      <c r="A900" s="19" t="n"/>
      <c r="B900" s="19" t="n"/>
      <c r="C900" s="23" t="n"/>
      <c r="D900" s="23" t="n"/>
      <c r="E900" s="362" t="n"/>
      <c r="F900" s="23" t="n"/>
      <c r="G900" s="23" t="n"/>
      <c r="H900" s="23" t="n"/>
      <c r="I900" s="23" t="n"/>
      <c r="J900" s="23" t="n"/>
      <c r="K900" s="23" t="n"/>
      <c r="L900" s="19" t="n"/>
      <c r="M900" s="19" t="n"/>
      <c r="N900" s="19" t="n"/>
      <c r="O900" s="19" t="n"/>
      <c r="P900" s="19" t="n"/>
      <c r="Q900" s="19" t="n"/>
      <c r="R900" s="19" t="n"/>
      <c r="S900" s="19" t="n"/>
      <c r="T900" s="19" t="n"/>
      <c r="U900" s="19" t="n"/>
      <c r="V900" s="19" t="n"/>
      <c r="W900" s="19" t="n"/>
      <c r="X900" s="19" t="n"/>
      <c r="Y900" s="19" t="n"/>
      <c r="Z900" s="19" t="n"/>
    </row>
    <row r="901" ht="13.5" customHeight="1" s="844">
      <c r="A901" s="19" t="n"/>
      <c r="B901" s="19" t="n"/>
      <c r="C901" s="23" t="n"/>
      <c r="D901" s="23" t="n"/>
      <c r="E901" s="362" t="n"/>
      <c r="F901" s="23" t="n"/>
      <c r="G901" s="23" t="n"/>
      <c r="H901" s="23" t="n"/>
      <c r="I901" s="23" t="n"/>
      <c r="J901" s="23" t="n"/>
      <c r="K901" s="23" t="n"/>
      <c r="L901" s="19" t="n"/>
      <c r="M901" s="19" t="n"/>
      <c r="N901" s="19" t="n"/>
      <c r="O901" s="19" t="n"/>
      <c r="P901" s="19" t="n"/>
      <c r="Q901" s="19" t="n"/>
      <c r="R901" s="19" t="n"/>
      <c r="S901" s="19" t="n"/>
      <c r="T901" s="19" t="n"/>
      <c r="U901" s="19" t="n"/>
      <c r="V901" s="19" t="n"/>
      <c r="W901" s="19" t="n"/>
      <c r="X901" s="19" t="n"/>
      <c r="Y901" s="19" t="n"/>
      <c r="Z901" s="19" t="n"/>
    </row>
    <row r="902" ht="13.5" customHeight="1" s="844">
      <c r="A902" s="19" t="n"/>
      <c r="B902" s="19" t="n"/>
      <c r="C902" s="23" t="n"/>
      <c r="D902" s="23" t="n"/>
      <c r="E902" s="362" t="n"/>
      <c r="F902" s="23" t="n"/>
      <c r="G902" s="23" t="n"/>
      <c r="H902" s="23" t="n"/>
      <c r="I902" s="23" t="n"/>
      <c r="J902" s="23" t="n"/>
      <c r="K902" s="23" t="n"/>
      <c r="L902" s="19" t="n"/>
      <c r="M902" s="19" t="n"/>
      <c r="N902" s="19" t="n"/>
      <c r="O902" s="19" t="n"/>
      <c r="P902" s="19" t="n"/>
      <c r="Q902" s="19" t="n"/>
      <c r="R902" s="19" t="n"/>
      <c r="S902" s="19" t="n"/>
      <c r="T902" s="19" t="n"/>
      <c r="U902" s="19" t="n"/>
      <c r="V902" s="19" t="n"/>
      <c r="W902" s="19" t="n"/>
      <c r="X902" s="19" t="n"/>
      <c r="Y902" s="19" t="n"/>
      <c r="Z902" s="19" t="n"/>
    </row>
    <row r="903" ht="13.5" customHeight="1" s="844">
      <c r="A903" s="19" t="n"/>
      <c r="B903" s="19" t="n"/>
      <c r="C903" s="23" t="n"/>
      <c r="D903" s="23" t="n"/>
      <c r="E903" s="362" t="n"/>
      <c r="F903" s="23" t="n"/>
      <c r="G903" s="23" t="n"/>
      <c r="H903" s="23" t="n"/>
      <c r="I903" s="23" t="n"/>
      <c r="J903" s="23" t="n"/>
      <c r="K903" s="23" t="n"/>
      <c r="L903" s="19" t="n"/>
      <c r="M903" s="19" t="n"/>
      <c r="N903" s="19" t="n"/>
      <c r="O903" s="19" t="n"/>
      <c r="P903" s="19" t="n"/>
      <c r="Q903" s="19" t="n"/>
      <c r="R903" s="19" t="n"/>
      <c r="S903" s="19" t="n"/>
      <c r="T903" s="19" t="n"/>
      <c r="U903" s="19" t="n"/>
      <c r="V903" s="19" t="n"/>
      <c r="W903" s="19" t="n"/>
      <c r="X903" s="19" t="n"/>
      <c r="Y903" s="19" t="n"/>
      <c r="Z903" s="19" t="n"/>
    </row>
    <row r="904" ht="13.5" customHeight="1" s="844">
      <c r="A904" s="19" t="n"/>
      <c r="B904" s="19" t="n"/>
      <c r="C904" s="23" t="n"/>
      <c r="D904" s="23" t="n"/>
      <c r="E904" s="362" t="n"/>
      <c r="F904" s="23" t="n"/>
      <c r="G904" s="23" t="n"/>
      <c r="H904" s="23" t="n"/>
      <c r="I904" s="23" t="n"/>
      <c r="J904" s="23" t="n"/>
      <c r="K904" s="23" t="n"/>
      <c r="L904" s="19" t="n"/>
      <c r="M904" s="19" t="n"/>
      <c r="N904" s="19" t="n"/>
      <c r="O904" s="19" t="n"/>
      <c r="P904" s="19" t="n"/>
      <c r="Q904" s="19" t="n"/>
      <c r="R904" s="19" t="n"/>
      <c r="S904" s="19" t="n"/>
      <c r="T904" s="19" t="n"/>
      <c r="U904" s="19" t="n"/>
      <c r="V904" s="19" t="n"/>
      <c r="W904" s="19" t="n"/>
      <c r="X904" s="19" t="n"/>
      <c r="Y904" s="19" t="n"/>
      <c r="Z904" s="19" t="n"/>
    </row>
    <row r="905" ht="13.5" customHeight="1" s="844">
      <c r="A905" s="19" t="n"/>
      <c r="B905" s="19" t="n"/>
      <c r="C905" s="23" t="n"/>
      <c r="D905" s="23" t="n"/>
      <c r="E905" s="362" t="n"/>
      <c r="F905" s="23" t="n"/>
      <c r="G905" s="23" t="n"/>
      <c r="H905" s="23" t="n"/>
      <c r="I905" s="23" t="n"/>
      <c r="J905" s="23" t="n"/>
      <c r="K905" s="23" t="n"/>
      <c r="L905" s="19" t="n"/>
      <c r="M905" s="19" t="n"/>
      <c r="N905" s="19" t="n"/>
      <c r="O905" s="19" t="n"/>
      <c r="P905" s="19" t="n"/>
      <c r="Q905" s="19" t="n"/>
      <c r="R905" s="19" t="n"/>
      <c r="S905" s="19" t="n"/>
      <c r="T905" s="19" t="n"/>
      <c r="U905" s="19" t="n"/>
      <c r="V905" s="19" t="n"/>
      <c r="W905" s="19" t="n"/>
      <c r="X905" s="19" t="n"/>
      <c r="Y905" s="19" t="n"/>
      <c r="Z905" s="19" t="n"/>
    </row>
    <row r="906" ht="13.5" customHeight="1" s="844">
      <c r="A906" s="19" t="n"/>
      <c r="B906" s="19" t="n"/>
      <c r="C906" s="23" t="n"/>
      <c r="D906" s="23" t="n"/>
      <c r="E906" s="362" t="n"/>
      <c r="F906" s="23" t="n"/>
      <c r="G906" s="23" t="n"/>
      <c r="H906" s="23" t="n"/>
      <c r="I906" s="23" t="n"/>
      <c r="J906" s="23" t="n"/>
      <c r="K906" s="23" t="n"/>
      <c r="L906" s="19" t="n"/>
      <c r="M906" s="19" t="n"/>
      <c r="N906" s="19" t="n"/>
      <c r="O906" s="19" t="n"/>
      <c r="P906" s="19" t="n"/>
      <c r="Q906" s="19" t="n"/>
      <c r="R906" s="19" t="n"/>
      <c r="S906" s="19" t="n"/>
      <c r="T906" s="19" t="n"/>
      <c r="U906" s="19" t="n"/>
      <c r="V906" s="19" t="n"/>
      <c r="W906" s="19" t="n"/>
      <c r="X906" s="19" t="n"/>
      <c r="Y906" s="19" t="n"/>
      <c r="Z906" s="19" t="n"/>
    </row>
    <row r="907" ht="13.5" customHeight="1" s="844">
      <c r="A907" s="19" t="n"/>
      <c r="B907" s="19" t="n"/>
      <c r="C907" s="23" t="n"/>
      <c r="D907" s="23" t="n"/>
      <c r="E907" s="362" t="n"/>
      <c r="F907" s="23" t="n"/>
      <c r="G907" s="23" t="n"/>
      <c r="H907" s="23" t="n"/>
      <c r="I907" s="23" t="n"/>
      <c r="J907" s="23" t="n"/>
      <c r="K907" s="23" t="n"/>
      <c r="L907" s="19" t="n"/>
      <c r="M907" s="19" t="n"/>
      <c r="N907" s="19" t="n"/>
      <c r="O907" s="19" t="n"/>
      <c r="P907" s="19" t="n"/>
      <c r="Q907" s="19" t="n"/>
      <c r="R907" s="19" t="n"/>
      <c r="S907" s="19" t="n"/>
      <c r="T907" s="19" t="n"/>
      <c r="U907" s="19" t="n"/>
      <c r="V907" s="19" t="n"/>
      <c r="W907" s="19" t="n"/>
      <c r="X907" s="19" t="n"/>
      <c r="Y907" s="19" t="n"/>
      <c r="Z907" s="19" t="n"/>
    </row>
    <row r="908" ht="13.5" customHeight="1" s="844">
      <c r="A908" s="19" t="n"/>
      <c r="B908" s="19" t="n"/>
      <c r="C908" s="23" t="n"/>
      <c r="D908" s="23" t="n"/>
      <c r="E908" s="362" t="n"/>
      <c r="F908" s="23" t="n"/>
      <c r="G908" s="23" t="n"/>
      <c r="H908" s="23" t="n"/>
      <c r="I908" s="23" t="n"/>
      <c r="J908" s="23" t="n"/>
      <c r="K908" s="23" t="n"/>
      <c r="L908" s="19" t="n"/>
      <c r="M908" s="19" t="n"/>
      <c r="N908" s="19" t="n"/>
      <c r="O908" s="19" t="n"/>
      <c r="P908" s="19" t="n"/>
      <c r="Q908" s="19" t="n"/>
      <c r="R908" s="19" t="n"/>
      <c r="S908" s="19" t="n"/>
      <c r="T908" s="19" t="n"/>
      <c r="U908" s="19" t="n"/>
      <c r="V908" s="19" t="n"/>
      <c r="W908" s="19" t="n"/>
      <c r="X908" s="19" t="n"/>
      <c r="Y908" s="19" t="n"/>
      <c r="Z908" s="19" t="n"/>
    </row>
    <row r="909" ht="13.5" customHeight="1" s="844">
      <c r="A909" s="19" t="n"/>
      <c r="B909" s="19" t="n"/>
      <c r="C909" s="23" t="n"/>
      <c r="D909" s="23" t="n"/>
      <c r="E909" s="362" t="n"/>
      <c r="F909" s="23" t="n"/>
      <c r="G909" s="23" t="n"/>
      <c r="H909" s="23" t="n"/>
      <c r="I909" s="23" t="n"/>
      <c r="J909" s="23" t="n"/>
      <c r="K909" s="23" t="n"/>
      <c r="L909" s="19" t="n"/>
      <c r="M909" s="19" t="n"/>
      <c r="N909" s="19" t="n"/>
      <c r="O909" s="19" t="n"/>
      <c r="P909" s="19" t="n"/>
      <c r="Q909" s="19" t="n"/>
      <c r="R909" s="19" t="n"/>
      <c r="S909" s="19" t="n"/>
      <c r="T909" s="19" t="n"/>
      <c r="U909" s="19" t="n"/>
      <c r="V909" s="19" t="n"/>
      <c r="W909" s="19" t="n"/>
      <c r="X909" s="19" t="n"/>
      <c r="Y909" s="19" t="n"/>
      <c r="Z909" s="19" t="n"/>
    </row>
    <row r="910" ht="13.5" customHeight="1" s="844">
      <c r="A910" s="19" t="n"/>
      <c r="B910" s="19" t="n"/>
      <c r="C910" s="23" t="n"/>
      <c r="D910" s="23" t="n"/>
      <c r="E910" s="362" t="n"/>
      <c r="F910" s="23" t="n"/>
      <c r="G910" s="23" t="n"/>
      <c r="H910" s="23" t="n"/>
      <c r="I910" s="23" t="n"/>
      <c r="J910" s="23" t="n"/>
      <c r="K910" s="23" t="n"/>
      <c r="L910" s="19" t="n"/>
      <c r="M910" s="19" t="n"/>
      <c r="N910" s="19" t="n"/>
      <c r="O910" s="19" t="n"/>
      <c r="P910" s="19" t="n"/>
      <c r="Q910" s="19" t="n"/>
      <c r="R910" s="19" t="n"/>
      <c r="S910" s="19" t="n"/>
      <c r="T910" s="19" t="n"/>
      <c r="U910" s="19" t="n"/>
      <c r="V910" s="19" t="n"/>
      <c r="W910" s="19" t="n"/>
      <c r="X910" s="19" t="n"/>
      <c r="Y910" s="19" t="n"/>
      <c r="Z910" s="19" t="n"/>
    </row>
    <row r="911" ht="13.5" customHeight="1" s="844">
      <c r="A911" s="19" t="n"/>
      <c r="B911" s="19" t="n"/>
      <c r="C911" s="23" t="n"/>
      <c r="D911" s="23" t="n"/>
      <c r="E911" s="362" t="n"/>
      <c r="F911" s="23" t="n"/>
      <c r="G911" s="23" t="n"/>
      <c r="H911" s="23" t="n"/>
      <c r="I911" s="23" t="n"/>
      <c r="J911" s="23" t="n"/>
      <c r="K911" s="23" t="n"/>
      <c r="L911" s="19" t="n"/>
      <c r="M911" s="19" t="n"/>
      <c r="N911" s="19" t="n"/>
      <c r="O911" s="19" t="n"/>
      <c r="P911" s="19" t="n"/>
      <c r="Q911" s="19" t="n"/>
      <c r="R911" s="19" t="n"/>
      <c r="S911" s="19" t="n"/>
      <c r="T911" s="19" t="n"/>
      <c r="U911" s="19" t="n"/>
      <c r="V911" s="19" t="n"/>
      <c r="W911" s="19" t="n"/>
      <c r="X911" s="19" t="n"/>
      <c r="Y911" s="19" t="n"/>
      <c r="Z911" s="19" t="n"/>
    </row>
    <row r="912" ht="13.5" customHeight="1" s="844">
      <c r="A912" s="19" t="n"/>
      <c r="B912" s="19" t="n"/>
      <c r="C912" s="23" t="n"/>
      <c r="D912" s="23" t="n"/>
      <c r="E912" s="362" t="n"/>
      <c r="F912" s="23" t="n"/>
      <c r="G912" s="23" t="n"/>
      <c r="H912" s="23" t="n"/>
      <c r="I912" s="23" t="n"/>
      <c r="J912" s="23" t="n"/>
      <c r="K912" s="23" t="n"/>
      <c r="L912" s="19" t="n"/>
      <c r="M912" s="19" t="n"/>
      <c r="N912" s="19" t="n"/>
      <c r="O912" s="19" t="n"/>
      <c r="P912" s="19" t="n"/>
      <c r="Q912" s="19" t="n"/>
      <c r="R912" s="19" t="n"/>
      <c r="S912" s="19" t="n"/>
      <c r="T912" s="19" t="n"/>
      <c r="U912" s="19" t="n"/>
      <c r="V912" s="19" t="n"/>
      <c r="W912" s="19" t="n"/>
      <c r="X912" s="19" t="n"/>
      <c r="Y912" s="19" t="n"/>
      <c r="Z912" s="19" t="n"/>
    </row>
    <row r="913" ht="13.5" customHeight="1" s="844">
      <c r="A913" s="19" t="n"/>
      <c r="B913" s="19" t="n"/>
      <c r="C913" s="23" t="n"/>
      <c r="D913" s="23" t="n"/>
      <c r="E913" s="362" t="n"/>
      <c r="F913" s="23" t="n"/>
      <c r="G913" s="23" t="n"/>
      <c r="H913" s="23" t="n"/>
      <c r="I913" s="23" t="n"/>
      <c r="J913" s="23" t="n"/>
      <c r="K913" s="23" t="n"/>
      <c r="L913" s="19" t="n"/>
      <c r="M913" s="19" t="n"/>
      <c r="N913" s="19" t="n"/>
      <c r="O913" s="19" t="n"/>
      <c r="P913" s="19" t="n"/>
      <c r="Q913" s="19" t="n"/>
      <c r="R913" s="19" t="n"/>
      <c r="S913" s="19" t="n"/>
      <c r="T913" s="19" t="n"/>
      <c r="U913" s="19" t="n"/>
      <c r="V913" s="19" t="n"/>
      <c r="W913" s="19" t="n"/>
      <c r="X913" s="19" t="n"/>
      <c r="Y913" s="19" t="n"/>
      <c r="Z913" s="19" t="n"/>
    </row>
    <row r="914" ht="13.5" customHeight="1" s="844">
      <c r="A914" s="19" t="n"/>
      <c r="B914" s="19" t="n"/>
      <c r="C914" s="23" t="n"/>
      <c r="D914" s="23" t="n"/>
      <c r="E914" s="362" t="n"/>
      <c r="F914" s="23" t="n"/>
      <c r="G914" s="23" t="n"/>
      <c r="H914" s="23" t="n"/>
      <c r="I914" s="23" t="n"/>
      <c r="J914" s="23" t="n"/>
      <c r="K914" s="23" t="n"/>
      <c r="L914" s="19" t="n"/>
      <c r="M914" s="19" t="n"/>
      <c r="N914" s="19" t="n"/>
      <c r="O914" s="19" t="n"/>
      <c r="P914" s="19" t="n"/>
      <c r="Q914" s="19" t="n"/>
      <c r="R914" s="19" t="n"/>
      <c r="S914" s="19" t="n"/>
      <c r="T914" s="19" t="n"/>
      <c r="U914" s="19" t="n"/>
      <c r="V914" s="19" t="n"/>
      <c r="W914" s="19" t="n"/>
      <c r="X914" s="19" t="n"/>
      <c r="Y914" s="19" t="n"/>
      <c r="Z914" s="19" t="n"/>
    </row>
    <row r="915" ht="13.5" customHeight="1" s="844">
      <c r="A915" s="19" t="n"/>
      <c r="B915" s="19" t="n"/>
      <c r="C915" s="23" t="n"/>
      <c r="D915" s="23" t="n"/>
      <c r="E915" s="362" t="n"/>
      <c r="F915" s="23" t="n"/>
      <c r="G915" s="23" t="n"/>
      <c r="H915" s="23" t="n"/>
      <c r="I915" s="23" t="n"/>
      <c r="J915" s="23" t="n"/>
      <c r="K915" s="23" t="n"/>
      <c r="L915" s="19" t="n"/>
      <c r="M915" s="19" t="n"/>
      <c r="N915" s="19" t="n"/>
      <c r="O915" s="19" t="n"/>
      <c r="P915" s="19" t="n"/>
      <c r="Q915" s="19" t="n"/>
      <c r="R915" s="19" t="n"/>
      <c r="S915" s="19" t="n"/>
      <c r="T915" s="19" t="n"/>
      <c r="U915" s="19" t="n"/>
      <c r="V915" s="19" t="n"/>
      <c r="W915" s="19" t="n"/>
      <c r="X915" s="19" t="n"/>
      <c r="Y915" s="19" t="n"/>
      <c r="Z915" s="19" t="n"/>
    </row>
    <row r="916" ht="13.5" customHeight="1" s="844">
      <c r="A916" s="19" t="n"/>
      <c r="B916" s="19" t="n"/>
      <c r="C916" s="23" t="n"/>
      <c r="D916" s="23" t="n"/>
      <c r="E916" s="362" t="n"/>
      <c r="F916" s="23" t="n"/>
      <c r="G916" s="23" t="n"/>
      <c r="H916" s="23" t="n"/>
      <c r="I916" s="23" t="n"/>
      <c r="J916" s="23" t="n"/>
      <c r="K916" s="23" t="n"/>
      <c r="L916" s="19" t="n"/>
      <c r="M916" s="19" t="n"/>
      <c r="N916" s="19" t="n"/>
      <c r="O916" s="19" t="n"/>
      <c r="P916" s="19" t="n"/>
      <c r="Q916" s="19" t="n"/>
      <c r="R916" s="19" t="n"/>
      <c r="S916" s="19" t="n"/>
      <c r="T916" s="19" t="n"/>
      <c r="U916" s="19" t="n"/>
      <c r="V916" s="19" t="n"/>
      <c r="W916" s="19" t="n"/>
      <c r="X916" s="19" t="n"/>
      <c r="Y916" s="19" t="n"/>
      <c r="Z916" s="19" t="n"/>
    </row>
    <row r="917" ht="13.5" customHeight="1" s="844">
      <c r="A917" s="19" t="n"/>
      <c r="B917" s="19" t="n"/>
      <c r="C917" s="23" t="n"/>
      <c r="D917" s="23" t="n"/>
      <c r="E917" s="362" t="n"/>
      <c r="F917" s="23" t="n"/>
      <c r="G917" s="23" t="n"/>
      <c r="H917" s="23" t="n"/>
      <c r="I917" s="23" t="n"/>
      <c r="J917" s="23" t="n"/>
      <c r="K917" s="23" t="n"/>
      <c r="L917" s="19" t="n"/>
      <c r="M917" s="19" t="n"/>
      <c r="N917" s="19" t="n"/>
      <c r="O917" s="19" t="n"/>
      <c r="P917" s="19" t="n"/>
      <c r="Q917" s="19" t="n"/>
      <c r="R917" s="19" t="n"/>
      <c r="S917" s="19" t="n"/>
      <c r="T917" s="19" t="n"/>
      <c r="U917" s="19" t="n"/>
      <c r="V917" s="19" t="n"/>
      <c r="W917" s="19" t="n"/>
      <c r="X917" s="19" t="n"/>
      <c r="Y917" s="19" t="n"/>
      <c r="Z917" s="19" t="n"/>
    </row>
    <row r="918" ht="13.5" customHeight="1" s="844">
      <c r="A918" s="19" t="n"/>
      <c r="B918" s="19" t="n"/>
      <c r="C918" s="23" t="n"/>
      <c r="D918" s="23" t="n"/>
      <c r="E918" s="362" t="n"/>
      <c r="F918" s="23" t="n"/>
      <c r="G918" s="23" t="n"/>
      <c r="H918" s="23" t="n"/>
      <c r="I918" s="23" t="n"/>
      <c r="J918" s="23" t="n"/>
      <c r="K918" s="23" t="n"/>
      <c r="L918" s="19" t="n"/>
      <c r="M918" s="19" t="n"/>
      <c r="N918" s="19" t="n"/>
      <c r="O918" s="19" t="n"/>
      <c r="P918" s="19" t="n"/>
      <c r="Q918" s="19" t="n"/>
      <c r="R918" s="19" t="n"/>
      <c r="S918" s="19" t="n"/>
      <c r="T918" s="19" t="n"/>
      <c r="U918" s="19" t="n"/>
      <c r="V918" s="19" t="n"/>
      <c r="W918" s="19" t="n"/>
      <c r="X918" s="19" t="n"/>
      <c r="Y918" s="19" t="n"/>
      <c r="Z918" s="19" t="n"/>
    </row>
    <row r="919" ht="13.5" customHeight="1" s="844">
      <c r="A919" s="19" t="n"/>
      <c r="B919" s="19" t="n"/>
      <c r="C919" s="23" t="n"/>
      <c r="D919" s="23" t="n"/>
      <c r="E919" s="362" t="n"/>
      <c r="F919" s="23" t="n"/>
      <c r="G919" s="23" t="n"/>
      <c r="H919" s="23" t="n"/>
      <c r="I919" s="23" t="n"/>
      <c r="J919" s="23" t="n"/>
      <c r="K919" s="23" t="n"/>
      <c r="L919" s="19" t="n"/>
      <c r="M919" s="19" t="n"/>
      <c r="N919" s="19" t="n"/>
      <c r="O919" s="19" t="n"/>
      <c r="P919" s="19" t="n"/>
      <c r="Q919" s="19" t="n"/>
      <c r="R919" s="19" t="n"/>
      <c r="S919" s="19" t="n"/>
      <c r="T919" s="19" t="n"/>
      <c r="U919" s="19" t="n"/>
      <c r="V919" s="19" t="n"/>
      <c r="W919" s="19" t="n"/>
      <c r="X919" s="19" t="n"/>
      <c r="Y919" s="19" t="n"/>
      <c r="Z919" s="19" t="n"/>
    </row>
    <row r="920" ht="13.5" customHeight="1" s="844">
      <c r="A920" s="19" t="n"/>
      <c r="B920" s="19" t="n"/>
      <c r="C920" s="23" t="n"/>
      <c r="D920" s="23" t="n"/>
      <c r="E920" s="362" t="n"/>
      <c r="F920" s="23" t="n"/>
      <c r="G920" s="23" t="n"/>
      <c r="H920" s="23" t="n"/>
      <c r="I920" s="23" t="n"/>
      <c r="J920" s="23" t="n"/>
      <c r="K920" s="23" t="n"/>
      <c r="L920" s="19" t="n"/>
      <c r="M920" s="19" t="n"/>
      <c r="N920" s="19" t="n"/>
      <c r="O920" s="19" t="n"/>
      <c r="P920" s="19" t="n"/>
      <c r="Q920" s="19" t="n"/>
      <c r="R920" s="19" t="n"/>
      <c r="S920" s="19" t="n"/>
      <c r="T920" s="19" t="n"/>
      <c r="U920" s="19" t="n"/>
      <c r="V920" s="19" t="n"/>
      <c r="W920" s="19" t="n"/>
      <c r="X920" s="19" t="n"/>
      <c r="Y920" s="19" t="n"/>
      <c r="Z920" s="19" t="n"/>
    </row>
    <row r="921" ht="13.5" customHeight="1" s="844">
      <c r="A921" s="19" t="n"/>
      <c r="B921" s="19" t="n"/>
      <c r="C921" s="23" t="n"/>
      <c r="D921" s="23" t="n"/>
      <c r="E921" s="362" t="n"/>
      <c r="F921" s="23" t="n"/>
      <c r="G921" s="23" t="n"/>
      <c r="H921" s="23" t="n"/>
      <c r="I921" s="23" t="n"/>
      <c r="J921" s="23" t="n"/>
      <c r="K921" s="23" t="n"/>
      <c r="L921" s="19" t="n"/>
      <c r="M921" s="19" t="n"/>
      <c r="N921" s="19" t="n"/>
      <c r="O921" s="19" t="n"/>
      <c r="P921" s="19" t="n"/>
      <c r="Q921" s="19" t="n"/>
      <c r="R921" s="19" t="n"/>
      <c r="S921" s="19" t="n"/>
      <c r="T921" s="19" t="n"/>
      <c r="U921" s="19" t="n"/>
      <c r="V921" s="19" t="n"/>
      <c r="W921" s="19" t="n"/>
      <c r="X921" s="19" t="n"/>
      <c r="Y921" s="19" t="n"/>
      <c r="Z921" s="19" t="n"/>
    </row>
    <row r="922" ht="13.5" customHeight="1" s="844">
      <c r="A922" s="19" t="n"/>
      <c r="B922" s="19" t="n"/>
      <c r="C922" s="23" t="n"/>
      <c r="D922" s="23" t="n"/>
      <c r="E922" s="362" t="n"/>
      <c r="F922" s="23" t="n"/>
      <c r="G922" s="23" t="n"/>
      <c r="H922" s="23" t="n"/>
      <c r="I922" s="23" t="n"/>
      <c r="J922" s="23" t="n"/>
      <c r="K922" s="23" t="n"/>
      <c r="L922" s="19" t="n"/>
      <c r="M922" s="19" t="n"/>
      <c r="N922" s="19" t="n"/>
      <c r="O922" s="19" t="n"/>
      <c r="P922" s="19" t="n"/>
      <c r="Q922" s="19" t="n"/>
      <c r="R922" s="19" t="n"/>
      <c r="S922" s="19" t="n"/>
      <c r="T922" s="19" t="n"/>
      <c r="U922" s="19" t="n"/>
      <c r="V922" s="19" t="n"/>
      <c r="W922" s="19" t="n"/>
      <c r="X922" s="19" t="n"/>
      <c r="Y922" s="19" t="n"/>
      <c r="Z922" s="19" t="n"/>
    </row>
    <row r="923" ht="13.5" customHeight="1" s="844">
      <c r="A923" s="19" t="n"/>
      <c r="B923" s="19" t="n"/>
      <c r="C923" s="23" t="n"/>
      <c r="D923" s="23" t="n"/>
      <c r="E923" s="362" t="n"/>
      <c r="F923" s="23" t="n"/>
      <c r="G923" s="23" t="n"/>
      <c r="H923" s="23" t="n"/>
      <c r="I923" s="23" t="n"/>
      <c r="J923" s="23" t="n"/>
      <c r="K923" s="23" t="n"/>
      <c r="L923" s="19" t="n"/>
      <c r="M923" s="19" t="n"/>
      <c r="N923" s="19" t="n"/>
      <c r="O923" s="19" t="n"/>
      <c r="P923" s="19" t="n"/>
      <c r="Q923" s="19" t="n"/>
      <c r="R923" s="19" t="n"/>
      <c r="S923" s="19" t="n"/>
      <c r="T923" s="19" t="n"/>
      <c r="U923" s="19" t="n"/>
      <c r="V923" s="19" t="n"/>
      <c r="W923" s="19" t="n"/>
      <c r="X923" s="19" t="n"/>
      <c r="Y923" s="19" t="n"/>
      <c r="Z923" s="19" t="n"/>
    </row>
    <row r="924" ht="13.5" customHeight="1" s="844">
      <c r="A924" s="19" t="n"/>
      <c r="B924" s="19" t="n"/>
      <c r="C924" s="23" t="n"/>
      <c r="D924" s="23" t="n"/>
      <c r="E924" s="362" t="n"/>
      <c r="F924" s="23" t="n"/>
      <c r="G924" s="23" t="n"/>
      <c r="H924" s="23" t="n"/>
      <c r="I924" s="23" t="n"/>
      <c r="J924" s="23" t="n"/>
      <c r="K924" s="23" t="n"/>
      <c r="L924" s="19" t="n"/>
      <c r="M924" s="19" t="n"/>
      <c r="N924" s="19" t="n"/>
      <c r="O924" s="19" t="n"/>
      <c r="P924" s="19" t="n"/>
      <c r="Q924" s="19" t="n"/>
      <c r="R924" s="19" t="n"/>
      <c r="S924" s="19" t="n"/>
      <c r="T924" s="19" t="n"/>
      <c r="U924" s="19" t="n"/>
      <c r="V924" s="19" t="n"/>
      <c r="W924" s="19" t="n"/>
      <c r="X924" s="19" t="n"/>
      <c r="Y924" s="19" t="n"/>
      <c r="Z924" s="19" t="n"/>
    </row>
    <row r="925" ht="13.5" customHeight="1" s="844">
      <c r="A925" s="19" t="n"/>
      <c r="B925" s="19" t="n"/>
      <c r="C925" s="23" t="n"/>
      <c r="D925" s="23" t="n"/>
      <c r="E925" s="362" t="n"/>
      <c r="F925" s="23" t="n"/>
      <c r="G925" s="23" t="n"/>
      <c r="H925" s="23" t="n"/>
      <c r="I925" s="23" t="n"/>
      <c r="J925" s="23" t="n"/>
      <c r="K925" s="23" t="n"/>
      <c r="L925" s="19" t="n"/>
      <c r="M925" s="19" t="n"/>
      <c r="N925" s="19" t="n"/>
      <c r="O925" s="19" t="n"/>
      <c r="P925" s="19" t="n"/>
      <c r="Q925" s="19" t="n"/>
      <c r="R925" s="19" t="n"/>
      <c r="S925" s="19" t="n"/>
      <c r="T925" s="19" t="n"/>
      <c r="U925" s="19" t="n"/>
      <c r="V925" s="19" t="n"/>
      <c r="W925" s="19" t="n"/>
      <c r="X925" s="19" t="n"/>
      <c r="Y925" s="19" t="n"/>
      <c r="Z925" s="19" t="n"/>
    </row>
    <row r="926" ht="13.5" customHeight="1" s="844">
      <c r="A926" s="19" t="n"/>
      <c r="B926" s="19" t="n"/>
      <c r="C926" s="23" t="n"/>
      <c r="D926" s="23" t="n"/>
      <c r="E926" s="362" t="n"/>
      <c r="F926" s="23" t="n"/>
      <c r="G926" s="23" t="n"/>
      <c r="H926" s="23" t="n"/>
      <c r="I926" s="23" t="n"/>
      <c r="J926" s="23" t="n"/>
      <c r="K926" s="23" t="n"/>
      <c r="L926" s="19" t="n"/>
      <c r="M926" s="19" t="n"/>
      <c r="N926" s="19" t="n"/>
      <c r="O926" s="19" t="n"/>
      <c r="P926" s="19" t="n"/>
      <c r="Q926" s="19" t="n"/>
      <c r="R926" s="19" t="n"/>
      <c r="S926" s="19" t="n"/>
      <c r="T926" s="19" t="n"/>
      <c r="U926" s="19" t="n"/>
      <c r="V926" s="19" t="n"/>
      <c r="W926" s="19" t="n"/>
      <c r="X926" s="19" t="n"/>
      <c r="Y926" s="19" t="n"/>
      <c r="Z926" s="19" t="n"/>
    </row>
    <row r="927" ht="13.5" customHeight="1" s="844">
      <c r="A927" s="19" t="n"/>
      <c r="B927" s="19" t="n"/>
      <c r="C927" s="23" t="n"/>
      <c r="D927" s="23" t="n"/>
      <c r="E927" s="362" t="n"/>
      <c r="F927" s="23" t="n"/>
      <c r="G927" s="23" t="n"/>
      <c r="H927" s="23" t="n"/>
      <c r="I927" s="23" t="n"/>
      <c r="J927" s="23" t="n"/>
      <c r="K927" s="23" t="n"/>
      <c r="L927" s="19" t="n"/>
      <c r="M927" s="19" t="n"/>
      <c r="N927" s="19" t="n"/>
      <c r="O927" s="19" t="n"/>
      <c r="P927" s="19" t="n"/>
      <c r="Q927" s="19" t="n"/>
      <c r="R927" s="19" t="n"/>
      <c r="S927" s="19" t="n"/>
      <c r="T927" s="19" t="n"/>
      <c r="U927" s="19" t="n"/>
      <c r="V927" s="19" t="n"/>
      <c r="W927" s="19" t="n"/>
      <c r="X927" s="19" t="n"/>
      <c r="Y927" s="19" t="n"/>
      <c r="Z927" s="19" t="n"/>
    </row>
    <row r="928" ht="13.5" customHeight="1" s="844">
      <c r="A928" s="19" t="n"/>
      <c r="B928" s="19" t="n"/>
      <c r="C928" s="23" t="n"/>
      <c r="D928" s="23" t="n"/>
      <c r="E928" s="362" t="n"/>
      <c r="F928" s="23" t="n"/>
      <c r="G928" s="23" t="n"/>
      <c r="H928" s="23" t="n"/>
      <c r="I928" s="23" t="n"/>
      <c r="J928" s="23" t="n"/>
      <c r="K928" s="23" t="n"/>
      <c r="L928" s="19" t="n"/>
      <c r="M928" s="19" t="n"/>
      <c r="N928" s="19" t="n"/>
      <c r="O928" s="19" t="n"/>
      <c r="P928" s="19" t="n"/>
      <c r="Q928" s="19" t="n"/>
      <c r="R928" s="19" t="n"/>
      <c r="S928" s="19" t="n"/>
      <c r="T928" s="19" t="n"/>
      <c r="U928" s="19" t="n"/>
      <c r="V928" s="19" t="n"/>
      <c r="W928" s="19" t="n"/>
      <c r="X928" s="19" t="n"/>
      <c r="Y928" s="19" t="n"/>
      <c r="Z928" s="19" t="n"/>
    </row>
    <row r="929" ht="13.5" customHeight="1" s="844">
      <c r="A929" s="19" t="n"/>
      <c r="B929" s="19" t="n"/>
      <c r="C929" s="23" t="n"/>
      <c r="D929" s="23" t="n"/>
      <c r="E929" s="362" t="n"/>
      <c r="F929" s="23" t="n"/>
      <c r="G929" s="23" t="n"/>
      <c r="H929" s="23" t="n"/>
      <c r="I929" s="23" t="n"/>
      <c r="J929" s="23" t="n"/>
      <c r="K929" s="23" t="n"/>
      <c r="L929" s="19" t="n"/>
      <c r="M929" s="19" t="n"/>
      <c r="N929" s="19" t="n"/>
      <c r="O929" s="19" t="n"/>
      <c r="P929" s="19" t="n"/>
      <c r="Q929" s="19" t="n"/>
      <c r="R929" s="19" t="n"/>
      <c r="S929" s="19" t="n"/>
      <c r="T929" s="19" t="n"/>
      <c r="U929" s="19" t="n"/>
      <c r="V929" s="19" t="n"/>
      <c r="W929" s="19" t="n"/>
      <c r="X929" s="19" t="n"/>
      <c r="Y929" s="19" t="n"/>
      <c r="Z929" s="19" t="n"/>
    </row>
    <row r="930" ht="13.5" customHeight="1" s="844">
      <c r="A930" s="19" t="n"/>
      <c r="B930" s="19" t="n"/>
      <c r="C930" s="23" t="n"/>
      <c r="D930" s="23" t="n"/>
      <c r="E930" s="362" t="n"/>
      <c r="F930" s="23" t="n"/>
      <c r="G930" s="23" t="n"/>
      <c r="H930" s="23" t="n"/>
      <c r="I930" s="23" t="n"/>
      <c r="J930" s="23" t="n"/>
      <c r="K930" s="23" t="n"/>
      <c r="L930" s="19" t="n"/>
      <c r="M930" s="19" t="n"/>
      <c r="N930" s="19" t="n"/>
      <c r="O930" s="19" t="n"/>
      <c r="P930" s="19" t="n"/>
      <c r="Q930" s="19" t="n"/>
      <c r="R930" s="19" t="n"/>
      <c r="S930" s="19" t="n"/>
      <c r="T930" s="19" t="n"/>
      <c r="U930" s="19" t="n"/>
      <c r="V930" s="19" t="n"/>
      <c r="W930" s="19" t="n"/>
      <c r="X930" s="19" t="n"/>
      <c r="Y930" s="19" t="n"/>
      <c r="Z930" s="19" t="n"/>
    </row>
    <row r="931" ht="13.5" customHeight="1" s="844">
      <c r="A931" s="19" t="n"/>
      <c r="B931" s="19" t="n"/>
      <c r="C931" s="23" t="n"/>
      <c r="D931" s="23" t="n"/>
      <c r="E931" s="362" t="n"/>
      <c r="F931" s="23" t="n"/>
      <c r="G931" s="23" t="n"/>
      <c r="H931" s="23" t="n"/>
      <c r="I931" s="23" t="n"/>
      <c r="J931" s="23" t="n"/>
      <c r="K931" s="23" t="n"/>
      <c r="L931" s="19" t="n"/>
      <c r="M931" s="19" t="n"/>
      <c r="N931" s="19" t="n"/>
      <c r="O931" s="19" t="n"/>
      <c r="P931" s="19" t="n"/>
      <c r="Q931" s="19" t="n"/>
      <c r="R931" s="19" t="n"/>
      <c r="S931" s="19" t="n"/>
      <c r="T931" s="19" t="n"/>
      <c r="U931" s="19" t="n"/>
      <c r="V931" s="19" t="n"/>
      <c r="W931" s="19" t="n"/>
      <c r="X931" s="19" t="n"/>
      <c r="Y931" s="19" t="n"/>
      <c r="Z931" s="19" t="n"/>
    </row>
    <row r="932" ht="13.5" customHeight="1" s="844">
      <c r="A932" s="19" t="n"/>
      <c r="B932" s="19" t="n"/>
      <c r="C932" s="23" t="n"/>
      <c r="D932" s="23" t="n"/>
      <c r="E932" s="362" t="n"/>
      <c r="F932" s="23" t="n"/>
      <c r="G932" s="23" t="n"/>
      <c r="H932" s="23" t="n"/>
      <c r="I932" s="23" t="n"/>
      <c r="J932" s="23" t="n"/>
      <c r="K932" s="23" t="n"/>
      <c r="L932" s="19" t="n"/>
      <c r="M932" s="19" t="n"/>
      <c r="N932" s="19" t="n"/>
      <c r="O932" s="19" t="n"/>
      <c r="P932" s="19" t="n"/>
      <c r="Q932" s="19" t="n"/>
      <c r="R932" s="19" t="n"/>
      <c r="S932" s="19" t="n"/>
      <c r="T932" s="19" t="n"/>
      <c r="U932" s="19" t="n"/>
      <c r="V932" s="19" t="n"/>
      <c r="W932" s="19" t="n"/>
      <c r="X932" s="19" t="n"/>
      <c r="Y932" s="19" t="n"/>
      <c r="Z932" s="19" t="n"/>
    </row>
    <row r="933" ht="13.5" customHeight="1" s="844">
      <c r="A933" s="19" t="n"/>
      <c r="B933" s="19" t="n"/>
      <c r="C933" s="23" t="n"/>
      <c r="D933" s="23" t="n"/>
      <c r="E933" s="362" t="n"/>
      <c r="F933" s="23" t="n"/>
      <c r="G933" s="23" t="n"/>
      <c r="H933" s="23" t="n"/>
      <c r="I933" s="23" t="n"/>
      <c r="J933" s="23" t="n"/>
      <c r="K933" s="23" t="n"/>
      <c r="L933" s="19" t="n"/>
      <c r="M933" s="19" t="n"/>
      <c r="N933" s="19" t="n"/>
      <c r="O933" s="19" t="n"/>
      <c r="P933" s="19" t="n"/>
      <c r="Q933" s="19" t="n"/>
      <c r="R933" s="19" t="n"/>
      <c r="S933" s="19" t="n"/>
      <c r="T933" s="19" t="n"/>
      <c r="U933" s="19" t="n"/>
      <c r="V933" s="19" t="n"/>
      <c r="W933" s="19" t="n"/>
      <c r="X933" s="19" t="n"/>
      <c r="Y933" s="19" t="n"/>
      <c r="Z933" s="19" t="n"/>
    </row>
    <row r="934" ht="13.5" customHeight="1" s="844">
      <c r="A934" s="19" t="n"/>
      <c r="B934" s="19" t="n"/>
      <c r="C934" s="23" t="n"/>
      <c r="D934" s="23" t="n"/>
      <c r="E934" s="362" t="n"/>
      <c r="F934" s="23" t="n"/>
      <c r="G934" s="23" t="n"/>
      <c r="H934" s="23" t="n"/>
      <c r="I934" s="23" t="n"/>
      <c r="J934" s="23" t="n"/>
      <c r="K934" s="23" t="n"/>
      <c r="L934" s="19" t="n"/>
      <c r="M934" s="19" t="n"/>
      <c r="N934" s="19" t="n"/>
      <c r="O934" s="19" t="n"/>
      <c r="P934" s="19" t="n"/>
      <c r="Q934" s="19" t="n"/>
      <c r="R934" s="19" t="n"/>
      <c r="S934" s="19" t="n"/>
      <c r="T934" s="19" t="n"/>
      <c r="U934" s="19" t="n"/>
      <c r="V934" s="19" t="n"/>
      <c r="W934" s="19" t="n"/>
      <c r="X934" s="19" t="n"/>
      <c r="Y934" s="19" t="n"/>
      <c r="Z934" s="19" t="n"/>
    </row>
    <row r="935" ht="13.5" customHeight="1" s="844">
      <c r="A935" s="19" t="n"/>
      <c r="B935" s="19" t="n"/>
      <c r="C935" s="23" t="n"/>
      <c r="D935" s="23" t="n"/>
      <c r="E935" s="362" t="n"/>
      <c r="F935" s="23" t="n"/>
      <c r="G935" s="23" t="n"/>
      <c r="H935" s="23" t="n"/>
      <c r="I935" s="23" t="n"/>
      <c r="J935" s="23" t="n"/>
      <c r="K935" s="23" t="n"/>
      <c r="L935" s="19" t="n"/>
      <c r="M935" s="19" t="n"/>
      <c r="N935" s="19" t="n"/>
      <c r="O935" s="19" t="n"/>
      <c r="P935" s="19" t="n"/>
      <c r="Q935" s="19" t="n"/>
      <c r="R935" s="19" t="n"/>
      <c r="S935" s="19" t="n"/>
      <c r="T935" s="19" t="n"/>
      <c r="U935" s="19" t="n"/>
      <c r="V935" s="19" t="n"/>
      <c r="W935" s="19" t="n"/>
      <c r="X935" s="19" t="n"/>
      <c r="Y935" s="19" t="n"/>
      <c r="Z935" s="19" t="n"/>
    </row>
    <row r="936" ht="13.5" customHeight="1" s="844">
      <c r="A936" s="19" t="n"/>
      <c r="B936" s="19" t="n"/>
      <c r="C936" s="23" t="n"/>
      <c r="D936" s="23" t="n"/>
      <c r="E936" s="362" t="n"/>
      <c r="F936" s="23" t="n"/>
      <c r="G936" s="23" t="n"/>
      <c r="H936" s="23" t="n"/>
      <c r="I936" s="23" t="n"/>
      <c r="J936" s="23" t="n"/>
      <c r="K936" s="23" t="n"/>
      <c r="L936" s="19" t="n"/>
      <c r="M936" s="19" t="n"/>
      <c r="N936" s="19" t="n"/>
      <c r="O936" s="19" t="n"/>
      <c r="P936" s="19" t="n"/>
      <c r="Q936" s="19" t="n"/>
      <c r="R936" s="19" t="n"/>
      <c r="S936" s="19" t="n"/>
      <c r="T936" s="19" t="n"/>
      <c r="U936" s="19" t="n"/>
      <c r="V936" s="19" t="n"/>
      <c r="W936" s="19" t="n"/>
      <c r="X936" s="19" t="n"/>
      <c r="Y936" s="19" t="n"/>
      <c r="Z936" s="19" t="n"/>
    </row>
    <row r="937" ht="13.5" customHeight="1" s="844">
      <c r="A937" s="19" t="n"/>
      <c r="B937" s="19" t="n"/>
      <c r="C937" s="23" t="n"/>
      <c r="D937" s="23" t="n"/>
      <c r="E937" s="362" t="n"/>
      <c r="F937" s="23" t="n"/>
      <c r="G937" s="23" t="n"/>
      <c r="H937" s="23" t="n"/>
      <c r="I937" s="23" t="n"/>
      <c r="J937" s="23" t="n"/>
      <c r="K937" s="23" t="n"/>
      <c r="L937" s="19" t="n"/>
      <c r="M937" s="19" t="n"/>
      <c r="N937" s="19" t="n"/>
      <c r="O937" s="19" t="n"/>
      <c r="P937" s="19" t="n"/>
      <c r="Q937" s="19" t="n"/>
      <c r="R937" s="19" t="n"/>
      <c r="S937" s="19" t="n"/>
      <c r="T937" s="19" t="n"/>
      <c r="U937" s="19" t="n"/>
      <c r="V937" s="19" t="n"/>
      <c r="W937" s="19" t="n"/>
      <c r="X937" s="19" t="n"/>
      <c r="Y937" s="19" t="n"/>
      <c r="Z937" s="19" t="n"/>
    </row>
    <row r="938" ht="13.5" customHeight="1" s="844">
      <c r="A938" s="19" t="n"/>
      <c r="B938" s="19" t="n"/>
      <c r="C938" s="23" t="n"/>
      <c r="D938" s="23" t="n"/>
      <c r="E938" s="362" t="n"/>
      <c r="F938" s="23" t="n"/>
      <c r="G938" s="23" t="n"/>
      <c r="H938" s="23" t="n"/>
      <c r="I938" s="23" t="n"/>
      <c r="J938" s="23" t="n"/>
      <c r="K938" s="23" t="n"/>
      <c r="L938" s="19" t="n"/>
      <c r="M938" s="19" t="n"/>
      <c r="N938" s="19" t="n"/>
      <c r="O938" s="19" t="n"/>
      <c r="P938" s="19" t="n"/>
      <c r="Q938" s="19" t="n"/>
      <c r="R938" s="19" t="n"/>
      <c r="S938" s="19" t="n"/>
      <c r="T938" s="19" t="n"/>
      <c r="U938" s="19" t="n"/>
      <c r="V938" s="19" t="n"/>
      <c r="W938" s="19" t="n"/>
      <c r="X938" s="19" t="n"/>
      <c r="Y938" s="19" t="n"/>
      <c r="Z938" s="19" t="n"/>
    </row>
    <row r="939" ht="13.5" customHeight="1" s="844">
      <c r="A939" s="19" t="n"/>
      <c r="B939" s="19" t="n"/>
      <c r="C939" s="23" t="n"/>
      <c r="D939" s="23" t="n"/>
      <c r="E939" s="362" t="n"/>
      <c r="F939" s="23" t="n"/>
      <c r="G939" s="23" t="n"/>
      <c r="H939" s="23" t="n"/>
      <c r="I939" s="23" t="n"/>
      <c r="J939" s="23" t="n"/>
      <c r="K939" s="23" t="n"/>
      <c r="L939" s="19" t="n"/>
      <c r="M939" s="19" t="n"/>
      <c r="N939" s="19" t="n"/>
      <c r="O939" s="19" t="n"/>
      <c r="P939" s="19" t="n"/>
      <c r="Q939" s="19" t="n"/>
      <c r="R939" s="19" t="n"/>
      <c r="S939" s="19" t="n"/>
      <c r="T939" s="19" t="n"/>
      <c r="U939" s="19" t="n"/>
      <c r="V939" s="19" t="n"/>
      <c r="W939" s="19" t="n"/>
      <c r="X939" s="19" t="n"/>
      <c r="Y939" s="19" t="n"/>
      <c r="Z939" s="19" t="n"/>
    </row>
    <row r="940" ht="13.5" customHeight="1" s="844">
      <c r="A940" s="19" t="n"/>
      <c r="B940" s="19" t="n"/>
      <c r="C940" s="23" t="n"/>
      <c r="D940" s="23" t="n"/>
      <c r="E940" s="362" t="n"/>
      <c r="F940" s="23" t="n"/>
      <c r="G940" s="23" t="n"/>
      <c r="H940" s="23" t="n"/>
      <c r="I940" s="23" t="n"/>
      <c r="J940" s="23" t="n"/>
      <c r="K940" s="23" t="n"/>
      <c r="L940" s="19" t="n"/>
      <c r="M940" s="19" t="n"/>
      <c r="N940" s="19" t="n"/>
      <c r="O940" s="19" t="n"/>
      <c r="P940" s="19" t="n"/>
      <c r="Q940" s="19" t="n"/>
      <c r="R940" s="19" t="n"/>
      <c r="S940" s="19" t="n"/>
      <c r="T940" s="19" t="n"/>
      <c r="U940" s="19" t="n"/>
      <c r="V940" s="19" t="n"/>
      <c r="W940" s="19" t="n"/>
      <c r="X940" s="19" t="n"/>
      <c r="Y940" s="19" t="n"/>
      <c r="Z940" s="19" t="n"/>
    </row>
    <row r="941" ht="13.5" customHeight="1" s="844">
      <c r="A941" s="19" t="n"/>
      <c r="B941" s="19" t="n"/>
      <c r="C941" s="23" t="n"/>
      <c r="D941" s="23" t="n"/>
      <c r="E941" s="362" t="n"/>
      <c r="F941" s="23" t="n"/>
      <c r="G941" s="23" t="n"/>
      <c r="H941" s="23" t="n"/>
      <c r="I941" s="23" t="n"/>
      <c r="J941" s="23" t="n"/>
      <c r="K941" s="23" t="n"/>
      <c r="L941" s="19" t="n"/>
      <c r="M941" s="19" t="n"/>
      <c r="N941" s="19" t="n"/>
      <c r="O941" s="19" t="n"/>
      <c r="P941" s="19" t="n"/>
      <c r="Q941" s="19" t="n"/>
      <c r="R941" s="19" t="n"/>
      <c r="S941" s="19" t="n"/>
      <c r="T941" s="19" t="n"/>
      <c r="U941" s="19" t="n"/>
      <c r="V941" s="19" t="n"/>
      <c r="W941" s="19" t="n"/>
      <c r="X941" s="19" t="n"/>
      <c r="Y941" s="19" t="n"/>
      <c r="Z941" s="19" t="n"/>
    </row>
    <row r="942" ht="13.5" customHeight="1" s="844">
      <c r="A942" s="19" t="n"/>
      <c r="B942" s="19" t="n"/>
      <c r="C942" s="23" t="n"/>
      <c r="D942" s="23" t="n"/>
      <c r="E942" s="362" t="n"/>
      <c r="F942" s="23" t="n"/>
      <c r="G942" s="23" t="n"/>
      <c r="H942" s="23" t="n"/>
      <c r="I942" s="23" t="n"/>
      <c r="J942" s="23" t="n"/>
      <c r="K942" s="23" t="n"/>
      <c r="L942" s="19" t="n"/>
      <c r="M942" s="19" t="n"/>
      <c r="N942" s="19" t="n"/>
      <c r="O942" s="19" t="n"/>
      <c r="P942" s="19" t="n"/>
      <c r="Q942" s="19" t="n"/>
      <c r="R942" s="19" t="n"/>
      <c r="S942" s="19" t="n"/>
      <c r="T942" s="19" t="n"/>
      <c r="U942" s="19" t="n"/>
      <c r="V942" s="19" t="n"/>
      <c r="W942" s="19" t="n"/>
      <c r="X942" s="19" t="n"/>
      <c r="Y942" s="19" t="n"/>
      <c r="Z942" s="19" t="n"/>
    </row>
    <row r="943" ht="13.5" customHeight="1" s="844">
      <c r="A943" s="19" t="n"/>
      <c r="B943" s="19" t="n"/>
      <c r="C943" s="23" t="n"/>
      <c r="D943" s="23" t="n"/>
      <c r="E943" s="362" t="n"/>
      <c r="F943" s="23" t="n"/>
      <c r="G943" s="23" t="n"/>
      <c r="H943" s="23" t="n"/>
      <c r="I943" s="23" t="n"/>
      <c r="J943" s="23" t="n"/>
      <c r="K943" s="23" t="n"/>
      <c r="L943" s="19" t="n"/>
      <c r="M943" s="19" t="n"/>
      <c r="N943" s="19" t="n"/>
      <c r="O943" s="19" t="n"/>
      <c r="P943" s="19" t="n"/>
      <c r="Q943" s="19" t="n"/>
      <c r="R943" s="19" t="n"/>
      <c r="S943" s="19" t="n"/>
      <c r="T943" s="19" t="n"/>
      <c r="U943" s="19" t="n"/>
      <c r="V943" s="19" t="n"/>
      <c r="W943" s="19" t="n"/>
      <c r="X943" s="19" t="n"/>
      <c r="Y943" s="19" t="n"/>
      <c r="Z943" s="19" t="n"/>
    </row>
    <row r="944" ht="13.5" customHeight="1" s="844">
      <c r="A944" s="19" t="n"/>
      <c r="B944" s="19" t="n"/>
      <c r="C944" s="23" t="n"/>
      <c r="D944" s="23" t="n"/>
      <c r="E944" s="362" t="n"/>
      <c r="F944" s="23" t="n"/>
      <c r="G944" s="23" t="n"/>
      <c r="H944" s="23" t="n"/>
      <c r="I944" s="23" t="n"/>
      <c r="J944" s="23" t="n"/>
      <c r="K944" s="23" t="n"/>
      <c r="L944" s="19" t="n"/>
      <c r="M944" s="19" t="n"/>
      <c r="N944" s="19" t="n"/>
      <c r="O944" s="19" t="n"/>
      <c r="P944" s="19" t="n"/>
      <c r="Q944" s="19" t="n"/>
      <c r="R944" s="19" t="n"/>
      <c r="S944" s="19" t="n"/>
      <c r="T944" s="19" t="n"/>
      <c r="U944" s="19" t="n"/>
      <c r="V944" s="19" t="n"/>
      <c r="W944" s="19" t="n"/>
      <c r="X944" s="19" t="n"/>
      <c r="Y944" s="19" t="n"/>
      <c r="Z944" s="19" t="n"/>
    </row>
    <row r="945" ht="13.5" customHeight="1" s="844">
      <c r="A945" s="19" t="n"/>
      <c r="B945" s="19" t="n"/>
      <c r="C945" s="23" t="n"/>
      <c r="D945" s="23" t="n"/>
      <c r="E945" s="362" t="n"/>
      <c r="F945" s="23" t="n"/>
      <c r="G945" s="23" t="n"/>
      <c r="H945" s="23" t="n"/>
      <c r="I945" s="23" t="n"/>
      <c r="J945" s="23" t="n"/>
      <c r="K945" s="23" t="n"/>
      <c r="L945" s="19" t="n"/>
      <c r="M945" s="19" t="n"/>
      <c r="N945" s="19" t="n"/>
      <c r="O945" s="19" t="n"/>
      <c r="P945" s="19" t="n"/>
      <c r="Q945" s="19" t="n"/>
      <c r="R945" s="19" t="n"/>
      <c r="S945" s="19" t="n"/>
      <c r="T945" s="19" t="n"/>
      <c r="U945" s="19" t="n"/>
      <c r="V945" s="19" t="n"/>
      <c r="W945" s="19" t="n"/>
      <c r="X945" s="19" t="n"/>
      <c r="Y945" s="19" t="n"/>
      <c r="Z945" s="19" t="n"/>
    </row>
    <row r="946" ht="13.5" customHeight="1" s="844">
      <c r="A946" s="19" t="n"/>
      <c r="B946" s="19" t="n"/>
      <c r="C946" s="23" t="n"/>
      <c r="D946" s="23" t="n"/>
      <c r="E946" s="362" t="n"/>
      <c r="F946" s="23" t="n"/>
      <c r="G946" s="23" t="n"/>
      <c r="H946" s="23" t="n"/>
      <c r="I946" s="23" t="n"/>
      <c r="J946" s="23" t="n"/>
      <c r="K946" s="23" t="n"/>
      <c r="L946" s="19" t="n"/>
      <c r="M946" s="19" t="n"/>
      <c r="N946" s="19" t="n"/>
      <c r="O946" s="19" t="n"/>
      <c r="P946" s="19" t="n"/>
      <c r="Q946" s="19" t="n"/>
      <c r="R946" s="19" t="n"/>
      <c r="S946" s="19" t="n"/>
      <c r="T946" s="19" t="n"/>
      <c r="U946" s="19" t="n"/>
      <c r="V946" s="19" t="n"/>
      <c r="W946" s="19" t="n"/>
      <c r="X946" s="19" t="n"/>
      <c r="Y946" s="19" t="n"/>
      <c r="Z946" s="19" t="n"/>
    </row>
    <row r="947" ht="13.5" customHeight="1" s="844">
      <c r="A947" s="19" t="n"/>
      <c r="B947" s="19" t="n"/>
      <c r="C947" s="23" t="n"/>
      <c r="D947" s="23" t="n"/>
      <c r="E947" s="362" t="n"/>
      <c r="F947" s="23" t="n"/>
      <c r="G947" s="23" t="n"/>
      <c r="H947" s="23" t="n"/>
      <c r="I947" s="23" t="n"/>
      <c r="J947" s="23" t="n"/>
      <c r="K947" s="23" t="n"/>
      <c r="L947" s="19" t="n"/>
      <c r="M947" s="19" t="n"/>
      <c r="N947" s="19" t="n"/>
      <c r="O947" s="19" t="n"/>
      <c r="P947" s="19" t="n"/>
      <c r="Q947" s="19" t="n"/>
      <c r="R947" s="19" t="n"/>
      <c r="S947" s="19" t="n"/>
      <c r="T947" s="19" t="n"/>
      <c r="U947" s="19" t="n"/>
      <c r="V947" s="19" t="n"/>
      <c r="W947" s="19" t="n"/>
      <c r="X947" s="19" t="n"/>
      <c r="Y947" s="19" t="n"/>
      <c r="Z947" s="19" t="n"/>
    </row>
    <row r="948" ht="13.5" customHeight="1" s="844">
      <c r="A948" s="19" t="n"/>
      <c r="B948" s="19" t="n"/>
      <c r="C948" s="23" t="n"/>
      <c r="D948" s="23" t="n"/>
      <c r="E948" s="362" t="n"/>
      <c r="F948" s="23" t="n"/>
      <c r="G948" s="23" t="n"/>
      <c r="H948" s="23" t="n"/>
      <c r="I948" s="23" t="n"/>
      <c r="J948" s="23" t="n"/>
      <c r="K948" s="23" t="n"/>
      <c r="L948" s="19" t="n"/>
      <c r="M948" s="19" t="n"/>
      <c r="N948" s="19" t="n"/>
      <c r="O948" s="19" t="n"/>
      <c r="P948" s="19" t="n"/>
      <c r="Q948" s="19" t="n"/>
      <c r="R948" s="19" t="n"/>
      <c r="S948" s="19" t="n"/>
      <c r="T948" s="19" t="n"/>
      <c r="U948" s="19" t="n"/>
      <c r="V948" s="19" t="n"/>
      <c r="W948" s="19" t="n"/>
      <c r="X948" s="19" t="n"/>
      <c r="Y948" s="19" t="n"/>
      <c r="Z948" s="19" t="n"/>
    </row>
    <row r="949" ht="13.5" customHeight="1" s="844">
      <c r="A949" s="19" t="n"/>
      <c r="B949" s="19" t="n"/>
      <c r="C949" s="23" t="n"/>
      <c r="D949" s="23" t="n"/>
      <c r="E949" s="362" t="n"/>
      <c r="F949" s="23" t="n"/>
      <c r="G949" s="23" t="n"/>
      <c r="H949" s="23" t="n"/>
      <c r="I949" s="23" t="n"/>
      <c r="J949" s="23" t="n"/>
      <c r="K949" s="23" t="n"/>
      <c r="L949" s="19" t="n"/>
      <c r="M949" s="19" t="n"/>
      <c r="N949" s="19" t="n"/>
      <c r="O949" s="19" t="n"/>
      <c r="P949" s="19" t="n"/>
      <c r="Q949" s="19" t="n"/>
      <c r="R949" s="19" t="n"/>
      <c r="S949" s="19" t="n"/>
      <c r="T949" s="19" t="n"/>
      <c r="U949" s="19" t="n"/>
      <c r="V949" s="19" t="n"/>
      <c r="W949" s="19" t="n"/>
      <c r="X949" s="19" t="n"/>
      <c r="Y949" s="19" t="n"/>
      <c r="Z949" s="19" t="n"/>
    </row>
    <row r="950" ht="13.5" customHeight="1" s="844">
      <c r="A950" s="19" t="n"/>
      <c r="B950" s="19" t="n"/>
      <c r="C950" s="23" t="n"/>
      <c r="D950" s="23" t="n"/>
      <c r="E950" s="362" t="n"/>
      <c r="F950" s="23" t="n"/>
      <c r="G950" s="23" t="n"/>
      <c r="H950" s="23" t="n"/>
      <c r="I950" s="23" t="n"/>
      <c r="J950" s="23" t="n"/>
      <c r="K950" s="23" t="n"/>
      <c r="L950" s="19" t="n"/>
      <c r="M950" s="19" t="n"/>
      <c r="N950" s="19" t="n"/>
      <c r="O950" s="19" t="n"/>
      <c r="P950" s="19" t="n"/>
      <c r="Q950" s="19" t="n"/>
      <c r="R950" s="19" t="n"/>
      <c r="S950" s="19" t="n"/>
      <c r="T950" s="19" t="n"/>
      <c r="U950" s="19" t="n"/>
      <c r="V950" s="19" t="n"/>
      <c r="W950" s="19" t="n"/>
      <c r="X950" s="19" t="n"/>
      <c r="Y950" s="19" t="n"/>
      <c r="Z950" s="19" t="n"/>
    </row>
    <row r="951" ht="13.5" customHeight="1" s="844">
      <c r="A951" s="19" t="n"/>
      <c r="B951" s="19" t="n"/>
      <c r="C951" s="23" t="n"/>
      <c r="D951" s="23" t="n"/>
      <c r="E951" s="362" t="n"/>
      <c r="F951" s="23" t="n"/>
      <c r="G951" s="23" t="n"/>
      <c r="H951" s="23" t="n"/>
      <c r="I951" s="23" t="n"/>
      <c r="J951" s="23" t="n"/>
      <c r="K951" s="23" t="n"/>
      <c r="L951" s="19" t="n"/>
      <c r="M951" s="19" t="n"/>
      <c r="N951" s="19" t="n"/>
      <c r="O951" s="19" t="n"/>
      <c r="P951" s="19" t="n"/>
      <c r="Q951" s="19" t="n"/>
      <c r="R951" s="19" t="n"/>
      <c r="S951" s="19" t="n"/>
      <c r="T951" s="19" t="n"/>
      <c r="U951" s="19" t="n"/>
      <c r="V951" s="19" t="n"/>
      <c r="W951" s="19" t="n"/>
      <c r="X951" s="19" t="n"/>
      <c r="Y951" s="19" t="n"/>
      <c r="Z951" s="19" t="n"/>
    </row>
    <row r="952" ht="13.5" customHeight="1" s="844">
      <c r="A952" s="19" t="n"/>
      <c r="B952" s="19" t="n"/>
      <c r="C952" s="23" t="n"/>
      <c r="D952" s="23" t="n"/>
      <c r="E952" s="362" t="n"/>
      <c r="F952" s="23" t="n"/>
      <c r="G952" s="23" t="n"/>
      <c r="H952" s="23" t="n"/>
      <c r="I952" s="23" t="n"/>
      <c r="J952" s="23" t="n"/>
      <c r="K952" s="23" t="n"/>
      <c r="L952" s="19" t="n"/>
      <c r="M952" s="19" t="n"/>
      <c r="N952" s="19" t="n"/>
      <c r="O952" s="19" t="n"/>
      <c r="P952" s="19" t="n"/>
      <c r="Q952" s="19" t="n"/>
      <c r="R952" s="19" t="n"/>
      <c r="S952" s="19" t="n"/>
      <c r="T952" s="19" t="n"/>
      <c r="U952" s="19" t="n"/>
      <c r="V952" s="19" t="n"/>
      <c r="W952" s="19" t="n"/>
      <c r="X952" s="19" t="n"/>
      <c r="Y952" s="19" t="n"/>
      <c r="Z952" s="19" t="n"/>
    </row>
    <row r="953" ht="13.5" customHeight="1" s="844">
      <c r="A953" s="19" t="n"/>
      <c r="B953" s="19" t="n"/>
      <c r="C953" s="23" t="n"/>
      <c r="D953" s="23" t="n"/>
      <c r="E953" s="362" t="n"/>
      <c r="F953" s="23" t="n"/>
      <c r="G953" s="23" t="n"/>
      <c r="H953" s="23" t="n"/>
      <c r="I953" s="23" t="n"/>
      <c r="J953" s="23" t="n"/>
      <c r="K953" s="23" t="n"/>
      <c r="L953" s="19" t="n"/>
      <c r="M953" s="19" t="n"/>
      <c r="N953" s="19" t="n"/>
      <c r="O953" s="19" t="n"/>
      <c r="P953" s="19" t="n"/>
      <c r="Q953" s="19" t="n"/>
      <c r="R953" s="19" t="n"/>
      <c r="S953" s="19" t="n"/>
      <c r="T953" s="19" t="n"/>
      <c r="U953" s="19" t="n"/>
      <c r="V953" s="19" t="n"/>
      <c r="W953" s="19" t="n"/>
      <c r="X953" s="19" t="n"/>
      <c r="Y953" s="19" t="n"/>
      <c r="Z953" s="19" t="n"/>
    </row>
    <row r="954" ht="13.5" customHeight="1" s="844">
      <c r="A954" s="19" t="n"/>
      <c r="B954" s="19" t="n"/>
      <c r="C954" s="23" t="n"/>
      <c r="D954" s="23" t="n"/>
      <c r="E954" s="362" t="n"/>
      <c r="F954" s="23" t="n"/>
      <c r="G954" s="23" t="n"/>
      <c r="H954" s="23" t="n"/>
      <c r="I954" s="23" t="n"/>
      <c r="J954" s="23" t="n"/>
      <c r="K954" s="23" t="n"/>
      <c r="L954" s="19" t="n"/>
      <c r="M954" s="19" t="n"/>
      <c r="N954" s="19" t="n"/>
      <c r="O954" s="19" t="n"/>
      <c r="P954" s="19" t="n"/>
      <c r="Q954" s="19" t="n"/>
      <c r="R954" s="19" t="n"/>
      <c r="S954" s="19" t="n"/>
      <c r="T954" s="19" t="n"/>
      <c r="U954" s="19" t="n"/>
      <c r="V954" s="19" t="n"/>
      <c r="W954" s="19" t="n"/>
      <c r="X954" s="19" t="n"/>
      <c r="Y954" s="19" t="n"/>
      <c r="Z954" s="19" t="n"/>
    </row>
    <row r="955" ht="13.5" customHeight="1" s="844">
      <c r="A955" s="19" t="n"/>
      <c r="B955" s="19" t="n"/>
      <c r="C955" s="23" t="n"/>
      <c r="D955" s="23" t="n"/>
      <c r="E955" s="362" t="n"/>
      <c r="F955" s="23" t="n"/>
      <c r="G955" s="23" t="n"/>
      <c r="H955" s="23" t="n"/>
      <c r="I955" s="23" t="n"/>
      <c r="J955" s="23" t="n"/>
      <c r="K955" s="23" t="n"/>
      <c r="L955" s="19" t="n"/>
      <c r="M955" s="19" t="n"/>
      <c r="N955" s="19" t="n"/>
      <c r="O955" s="19" t="n"/>
      <c r="P955" s="19" t="n"/>
      <c r="Q955" s="19" t="n"/>
      <c r="R955" s="19" t="n"/>
      <c r="S955" s="19" t="n"/>
      <c r="T955" s="19" t="n"/>
      <c r="U955" s="19" t="n"/>
      <c r="V955" s="19" t="n"/>
      <c r="W955" s="19" t="n"/>
      <c r="X955" s="19" t="n"/>
      <c r="Y955" s="19" t="n"/>
      <c r="Z955" s="19" t="n"/>
    </row>
    <row r="956" ht="13.5" customHeight="1" s="844">
      <c r="A956" s="19" t="n"/>
      <c r="B956" s="19" t="n"/>
      <c r="C956" s="23" t="n"/>
      <c r="D956" s="23" t="n"/>
      <c r="E956" s="362" t="n"/>
      <c r="F956" s="23" t="n"/>
      <c r="G956" s="23" t="n"/>
      <c r="H956" s="23" t="n"/>
      <c r="I956" s="23" t="n"/>
      <c r="J956" s="23" t="n"/>
      <c r="K956" s="23" t="n"/>
      <c r="L956" s="19" t="n"/>
      <c r="M956" s="19" t="n"/>
      <c r="N956" s="19" t="n"/>
      <c r="O956" s="19" t="n"/>
      <c r="P956" s="19" t="n"/>
      <c r="Q956" s="19" t="n"/>
      <c r="R956" s="19" t="n"/>
      <c r="S956" s="19" t="n"/>
      <c r="T956" s="19" t="n"/>
      <c r="U956" s="19" t="n"/>
      <c r="V956" s="19" t="n"/>
      <c r="W956" s="19" t="n"/>
      <c r="X956" s="19" t="n"/>
      <c r="Y956" s="19" t="n"/>
      <c r="Z956" s="19" t="n"/>
    </row>
    <row r="957" ht="13.5" customHeight="1" s="844">
      <c r="A957" s="19" t="n"/>
      <c r="B957" s="19" t="n"/>
      <c r="C957" s="23" t="n"/>
      <c r="D957" s="23" t="n"/>
      <c r="E957" s="362" t="n"/>
      <c r="F957" s="23" t="n"/>
      <c r="G957" s="23" t="n"/>
      <c r="H957" s="23" t="n"/>
      <c r="I957" s="23" t="n"/>
      <c r="J957" s="23" t="n"/>
      <c r="K957" s="23" t="n"/>
      <c r="L957" s="19" t="n"/>
      <c r="M957" s="19" t="n"/>
      <c r="N957" s="19" t="n"/>
      <c r="O957" s="19" t="n"/>
      <c r="P957" s="19" t="n"/>
      <c r="Q957" s="19" t="n"/>
      <c r="R957" s="19" t="n"/>
      <c r="S957" s="19" t="n"/>
      <c r="T957" s="19" t="n"/>
      <c r="U957" s="19" t="n"/>
      <c r="V957" s="19" t="n"/>
      <c r="W957" s="19" t="n"/>
      <c r="X957" s="19" t="n"/>
      <c r="Y957" s="19" t="n"/>
      <c r="Z957" s="19" t="n"/>
    </row>
    <row r="958" ht="13.5" customHeight="1" s="844">
      <c r="A958" s="19" t="n"/>
      <c r="B958" s="19" t="n"/>
      <c r="C958" s="23" t="n"/>
      <c r="D958" s="23" t="n"/>
      <c r="E958" s="362" t="n"/>
      <c r="F958" s="23" t="n"/>
      <c r="G958" s="23" t="n"/>
      <c r="H958" s="23" t="n"/>
      <c r="I958" s="23" t="n"/>
      <c r="J958" s="23" t="n"/>
      <c r="K958" s="23" t="n"/>
      <c r="L958" s="19" t="n"/>
      <c r="M958" s="19" t="n"/>
      <c r="N958" s="19" t="n"/>
      <c r="O958" s="19" t="n"/>
      <c r="P958" s="19" t="n"/>
      <c r="Q958" s="19" t="n"/>
      <c r="R958" s="19" t="n"/>
      <c r="S958" s="19" t="n"/>
      <c r="T958" s="19" t="n"/>
      <c r="U958" s="19" t="n"/>
      <c r="V958" s="19" t="n"/>
      <c r="W958" s="19" t="n"/>
      <c r="X958" s="19" t="n"/>
      <c r="Y958" s="19" t="n"/>
      <c r="Z958" s="19" t="n"/>
    </row>
    <row r="959" ht="13.5" customHeight="1" s="844">
      <c r="A959" s="19" t="n"/>
      <c r="B959" s="19" t="n"/>
      <c r="C959" s="23" t="n"/>
      <c r="D959" s="23" t="n"/>
      <c r="E959" s="362" t="n"/>
      <c r="F959" s="23" t="n"/>
      <c r="G959" s="23" t="n"/>
      <c r="H959" s="23" t="n"/>
      <c r="I959" s="23" t="n"/>
      <c r="J959" s="23" t="n"/>
      <c r="K959" s="23" t="n"/>
      <c r="L959" s="19" t="n"/>
      <c r="M959" s="19" t="n"/>
      <c r="N959" s="19" t="n"/>
      <c r="O959" s="19" t="n"/>
      <c r="P959" s="19" t="n"/>
      <c r="Q959" s="19" t="n"/>
      <c r="R959" s="19" t="n"/>
      <c r="S959" s="19" t="n"/>
      <c r="T959" s="19" t="n"/>
      <c r="U959" s="19" t="n"/>
      <c r="V959" s="19" t="n"/>
      <c r="W959" s="19" t="n"/>
      <c r="X959" s="19" t="n"/>
      <c r="Y959" s="19" t="n"/>
      <c r="Z959" s="19" t="n"/>
    </row>
    <row r="960" ht="13.5" customHeight="1" s="844">
      <c r="A960" s="19" t="n"/>
      <c r="B960" s="19" t="n"/>
      <c r="C960" s="23" t="n"/>
      <c r="D960" s="23" t="n"/>
      <c r="E960" s="362" t="n"/>
      <c r="F960" s="23" t="n"/>
      <c r="G960" s="23" t="n"/>
      <c r="H960" s="23" t="n"/>
      <c r="I960" s="23" t="n"/>
      <c r="J960" s="23" t="n"/>
      <c r="K960" s="23" t="n"/>
      <c r="L960" s="19" t="n"/>
      <c r="M960" s="19" t="n"/>
      <c r="N960" s="19" t="n"/>
      <c r="O960" s="19" t="n"/>
      <c r="P960" s="19" t="n"/>
      <c r="Q960" s="19" t="n"/>
      <c r="R960" s="19" t="n"/>
      <c r="S960" s="19" t="n"/>
      <c r="T960" s="19" t="n"/>
      <c r="U960" s="19" t="n"/>
      <c r="V960" s="19" t="n"/>
      <c r="W960" s="19" t="n"/>
      <c r="X960" s="19" t="n"/>
      <c r="Y960" s="19" t="n"/>
      <c r="Z960" s="19" t="n"/>
    </row>
    <row r="961" ht="13.5" customHeight="1" s="844">
      <c r="A961" s="19" t="n"/>
      <c r="B961" s="19" t="n"/>
      <c r="C961" s="23" t="n"/>
      <c r="D961" s="23" t="n"/>
      <c r="E961" s="362" t="n"/>
      <c r="F961" s="23" t="n"/>
      <c r="G961" s="23" t="n"/>
      <c r="H961" s="23" t="n"/>
      <c r="I961" s="23" t="n"/>
      <c r="J961" s="23" t="n"/>
      <c r="K961" s="23" t="n"/>
      <c r="L961" s="19" t="n"/>
      <c r="M961" s="19" t="n"/>
      <c r="N961" s="19" t="n"/>
      <c r="O961" s="19" t="n"/>
      <c r="P961" s="19" t="n"/>
      <c r="Q961" s="19" t="n"/>
      <c r="R961" s="19" t="n"/>
      <c r="S961" s="19" t="n"/>
      <c r="T961" s="19" t="n"/>
      <c r="U961" s="19" t="n"/>
      <c r="V961" s="19" t="n"/>
      <c r="W961" s="19" t="n"/>
      <c r="X961" s="19" t="n"/>
      <c r="Y961" s="19" t="n"/>
      <c r="Z961" s="19" t="n"/>
    </row>
    <row r="962" ht="13.5" customHeight="1" s="844">
      <c r="A962" s="19" t="n"/>
      <c r="B962" s="19" t="n"/>
      <c r="C962" s="23" t="n"/>
      <c r="D962" s="23" t="n"/>
      <c r="E962" s="362" t="n"/>
      <c r="F962" s="23" t="n"/>
      <c r="G962" s="23" t="n"/>
      <c r="H962" s="23" t="n"/>
      <c r="I962" s="23" t="n"/>
      <c r="J962" s="23" t="n"/>
      <c r="K962" s="23" t="n"/>
      <c r="L962" s="19" t="n"/>
      <c r="M962" s="19" t="n"/>
      <c r="N962" s="19" t="n"/>
      <c r="O962" s="19" t="n"/>
      <c r="P962" s="19" t="n"/>
      <c r="Q962" s="19" t="n"/>
      <c r="R962" s="19" t="n"/>
      <c r="S962" s="19" t="n"/>
      <c r="T962" s="19" t="n"/>
      <c r="U962" s="19" t="n"/>
      <c r="V962" s="19" t="n"/>
      <c r="W962" s="19" t="n"/>
      <c r="X962" s="19" t="n"/>
      <c r="Y962" s="19" t="n"/>
      <c r="Z962" s="19" t="n"/>
    </row>
    <row r="963" ht="13.5" customHeight="1" s="844">
      <c r="A963" s="19" t="n"/>
      <c r="B963" s="19" t="n"/>
      <c r="C963" s="23" t="n"/>
      <c r="D963" s="23" t="n"/>
      <c r="E963" s="362" t="n"/>
      <c r="F963" s="23" t="n"/>
      <c r="G963" s="23" t="n"/>
      <c r="H963" s="23" t="n"/>
      <c r="I963" s="23" t="n"/>
      <c r="J963" s="23" t="n"/>
      <c r="K963" s="23" t="n"/>
      <c r="L963" s="19" t="n"/>
      <c r="M963" s="19" t="n"/>
      <c r="N963" s="19" t="n"/>
      <c r="O963" s="19" t="n"/>
      <c r="P963" s="19" t="n"/>
      <c r="Q963" s="19" t="n"/>
      <c r="R963" s="19" t="n"/>
      <c r="S963" s="19" t="n"/>
      <c r="T963" s="19" t="n"/>
      <c r="U963" s="19" t="n"/>
      <c r="V963" s="19" t="n"/>
      <c r="W963" s="19" t="n"/>
      <c r="X963" s="19" t="n"/>
      <c r="Y963" s="19" t="n"/>
      <c r="Z963" s="19" t="n"/>
    </row>
    <row r="964" ht="13.5" customHeight="1" s="844">
      <c r="A964" s="19" t="n"/>
      <c r="B964" s="19" t="n"/>
      <c r="C964" s="23" t="n"/>
      <c r="D964" s="23" t="n"/>
      <c r="E964" s="362" t="n"/>
      <c r="F964" s="23" t="n"/>
      <c r="G964" s="23" t="n"/>
      <c r="H964" s="23" t="n"/>
      <c r="I964" s="23" t="n"/>
      <c r="J964" s="23" t="n"/>
      <c r="K964" s="23" t="n"/>
      <c r="L964" s="19" t="n"/>
      <c r="M964" s="19" t="n"/>
      <c r="N964" s="19" t="n"/>
      <c r="O964" s="19" t="n"/>
      <c r="P964" s="19" t="n"/>
      <c r="Q964" s="19" t="n"/>
      <c r="R964" s="19" t="n"/>
      <c r="S964" s="19" t="n"/>
      <c r="T964" s="19" t="n"/>
      <c r="U964" s="19" t="n"/>
      <c r="V964" s="19" t="n"/>
      <c r="W964" s="19" t="n"/>
      <c r="X964" s="19" t="n"/>
      <c r="Y964" s="19" t="n"/>
      <c r="Z964" s="19" t="n"/>
    </row>
    <row r="965" ht="13.5" customHeight="1" s="844">
      <c r="A965" s="19" t="n"/>
      <c r="B965" s="19" t="n"/>
      <c r="C965" s="23" t="n"/>
      <c r="D965" s="23" t="n"/>
      <c r="E965" s="362" t="n"/>
      <c r="F965" s="23" t="n"/>
      <c r="G965" s="23" t="n"/>
      <c r="H965" s="23" t="n"/>
      <c r="I965" s="23" t="n"/>
      <c r="J965" s="23" t="n"/>
      <c r="K965" s="23" t="n"/>
      <c r="L965" s="19" t="n"/>
      <c r="M965" s="19" t="n"/>
      <c r="N965" s="19" t="n"/>
      <c r="O965" s="19" t="n"/>
      <c r="P965" s="19" t="n"/>
      <c r="Q965" s="19" t="n"/>
      <c r="R965" s="19" t="n"/>
      <c r="S965" s="19" t="n"/>
      <c r="T965" s="19" t="n"/>
      <c r="U965" s="19" t="n"/>
      <c r="V965" s="19" t="n"/>
      <c r="W965" s="19" t="n"/>
      <c r="X965" s="19" t="n"/>
      <c r="Y965" s="19" t="n"/>
      <c r="Z965" s="19" t="n"/>
    </row>
    <row r="966" ht="13.5" customHeight="1" s="844">
      <c r="A966" s="19" t="n"/>
      <c r="B966" s="19" t="n"/>
      <c r="C966" s="23" t="n"/>
      <c r="D966" s="23" t="n"/>
      <c r="E966" s="362" t="n"/>
      <c r="F966" s="23" t="n"/>
      <c r="G966" s="23" t="n"/>
      <c r="H966" s="23" t="n"/>
      <c r="I966" s="23" t="n"/>
      <c r="J966" s="23" t="n"/>
      <c r="K966" s="23" t="n"/>
      <c r="L966" s="19" t="n"/>
      <c r="M966" s="19" t="n"/>
      <c r="N966" s="19" t="n"/>
      <c r="O966" s="19" t="n"/>
      <c r="P966" s="19" t="n"/>
      <c r="Q966" s="19" t="n"/>
      <c r="R966" s="19" t="n"/>
      <c r="S966" s="19" t="n"/>
      <c r="T966" s="19" t="n"/>
      <c r="U966" s="19" t="n"/>
      <c r="V966" s="19" t="n"/>
      <c r="W966" s="19" t="n"/>
      <c r="X966" s="19" t="n"/>
      <c r="Y966" s="19" t="n"/>
      <c r="Z966" s="19" t="n"/>
    </row>
    <row r="967" ht="13.5" customHeight="1" s="844">
      <c r="A967" s="19" t="n"/>
      <c r="B967" s="19" t="n"/>
      <c r="C967" s="23" t="n"/>
      <c r="D967" s="23" t="n"/>
      <c r="E967" s="362" t="n"/>
      <c r="F967" s="23" t="n"/>
      <c r="G967" s="23" t="n"/>
      <c r="H967" s="23" t="n"/>
      <c r="I967" s="23" t="n"/>
      <c r="J967" s="23" t="n"/>
      <c r="K967" s="23" t="n"/>
      <c r="L967" s="19" t="n"/>
      <c r="M967" s="19" t="n"/>
      <c r="N967" s="19" t="n"/>
      <c r="O967" s="19" t="n"/>
      <c r="P967" s="19" t="n"/>
      <c r="Q967" s="19" t="n"/>
      <c r="R967" s="19" t="n"/>
      <c r="S967" s="19" t="n"/>
      <c r="T967" s="19" t="n"/>
      <c r="U967" s="19" t="n"/>
      <c r="V967" s="19" t="n"/>
      <c r="W967" s="19" t="n"/>
      <c r="X967" s="19" t="n"/>
      <c r="Y967" s="19" t="n"/>
      <c r="Z967" s="19" t="n"/>
    </row>
    <row r="968" ht="13.5" customHeight="1" s="844">
      <c r="A968" s="19" t="n"/>
      <c r="B968" s="19" t="n"/>
      <c r="C968" s="23" t="n"/>
      <c r="D968" s="23" t="n"/>
      <c r="E968" s="362" t="n"/>
      <c r="F968" s="23" t="n"/>
      <c r="G968" s="23" t="n"/>
      <c r="H968" s="23" t="n"/>
      <c r="I968" s="23" t="n"/>
      <c r="J968" s="23" t="n"/>
      <c r="K968" s="23" t="n"/>
      <c r="L968" s="19" t="n"/>
      <c r="M968" s="19" t="n"/>
      <c r="N968" s="19" t="n"/>
      <c r="O968" s="19" t="n"/>
      <c r="P968" s="19" t="n"/>
      <c r="Q968" s="19" t="n"/>
      <c r="R968" s="19" t="n"/>
      <c r="S968" s="19" t="n"/>
      <c r="T968" s="19" t="n"/>
      <c r="U968" s="19" t="n"/>
      <c r="V968" s="19" t="n"/>
      <c r="W968" s="19" t="n"/>
      <c r="X968" s="19" t="n"/>
      <c r="Y968" s="19" t="n"/>
      <c r="Z968" s="19" t="n"/>
    </row>
    <row r="969" ht="13.5" customHeight="1" s="844">
      <c r="A969" s="19" t="n"/>
      <c r="B969" s="19" t="n"/>
      <c r="C969" s="23" t="n"/>
      <c r="D969" s="23" t="n"/>
      <c r="E969" s="362" t="n"/>
      <c r="F969" s="23" t="n"/>
      <c r="G969" s="23" t="n"/>
      <c r="H969" s="23" t="n"/>
      <c r="I969" s="23" t="n"/>
      <c r="J969" s="23" t="n"/>
      <c r="K969" s="23" t="n"/>
      <c r="L969" s="19" t="n"/>
      <c r="M969" s="19" t="n"/>
      <c r="N969" s="19" t="n"/>
      <c r="O969" s="19" t="n"/>
      <c r="P969" s="19" t="n"/>
      <c r="Q969" s="19" t="n"/>
      <c r="R969" s="19" t="n"/>
      <c r="S969" s="19" t="n"/>
      <c r="T969" s="19" t="n"/>
      <c r="U969" s="19" t="n"/>
      <c r="V969" s="19" t="n"/>
      <c r="W969" s="19" t="n"/>
      <c r="X969" s="19" t="n"/>
      <c r="Y969" s="19" t="n"/>
      <c r="Z969" s="19" t="n"/>
    </row>
    <row r="970" ht="13.5" customHeight="1" s="844">
      <c r="A970" s="19" t="n"/>
      <c r="B970" s="19" t="n"/>
      <c r="C970" s="23" t="n"/>
      <c r="D970" s="23" t="n"/>
      <c r="E970" s="362" t="n"/>
      <c r="F970" s="23" t="n"/>
      <c r="G970" s="23" t="n"/>
      <c r="H970" s="23" t="n"/>
      <c r="I970" s="23" t="n"/>
      <c r="J970" s="23" t="n"/>
      <c r="K970" s="23" t="n"/>
      <c r="L970" s="19" t="n"/>
      <c r="M970" s="19" t="n"/>
      <c r="N970" s="19" t="n"/>
      <c r="O970" s="19" t="n"/>
      <c r="P970" s="19" t="n"/>
      <c r="Q970" s="19" t="n"/>
      <c r="R970" s="19" t="n"/>
      <c r="S970" s="19" t="n"/>
      <c r="T970" s="19" t="n"/>
      <c r="U970" s="19" t="n"/>
      <c r="V970" s="19" t="n"/>
      <c r="W970" s="19" t="n"/>
      <c r="X970" s="19" t="n"/>
      <c r="Y970" s="19" t="n"/>
      <c r="Z970" s="19" t="n"/>
    </row>
    <row r="971" ht="13.5" customHeight="1" s="844">
      <c r="A971" s="19" t="n"/>
      <c r="B971" s="19" t="n"/>
      <c r="C971" s="23" t="n"/>
      <c r="D971" s="23" t="n"/>
      <c r="E971" s="362" t="n"/>
      <c r="F971" s="23" t="n"/>
      <c r="G971" s="23" t="n"/>
      <c r="H971" s="23" t="n"/>
      <c r="I971" s="23" t="n"/>
      <c r="J971" s="23" t="n"/>
      <c r="K971" s="23" t="n"/>
      <c r="L971" s="19" t="n"/>
      <c r="M971" s="19" t="n"/>
      <c r="N971" s="19" t="n"/>
      <c r="O971" s="19" t="n"/>
      <c r="P971" s="19" t="n"/>
      <c r="Q971" s="19" t="n"/>
      <c r="R971" s="19" t="n"/>
      <c r="S971" s="19" t="n"/>
      <c r="T971" s="19" t="n"/>
      <c r="U971" s="19" t="n"/>
      <c r="V971" s="19" t="n"/>
      <c r="W971" s="19" t="n"/>
      <c r="X971" s="19" t="n"/>
      <c r="Y971" s="19" t="n"/>
      <c r="Z971" s="19" t="n"/>
    </row>
    <row r="972" ht="13.5" customHeight="1" s="844">
      <c r="A972" s="19" t="n"/>
      <c r="B972" s="19" t="n"/>
      <c r="C972" s="23" t="n"/>
      <c r="D972" s="23" t="n"/>
      <c r="E972" s="362" t="n"/>
      <c r="F972" s="23" t="n"/>
      <c r="G972" s="23" t="n"/>
      <c r="H972" s="23" t="n"/>
      <c r="I972" s="23" t="n"/>
      <c r="J972" s="23" t="n"/>
      <c r="K972" s="23" t="n"/>
      <c r="L972" s="19" t="n"/>
      <c r="M972" s="19" t="n"/>
      <c r="N972" s="19" t="n"/>
      <c r="O972" s="19" t="n"/>
      <c r="P972" s="19" t="n"/>
      <c r="Q972" s="19" t="n"/>
      <c r="R972" s="19" t="n"/>
      <c r="S972" s="19" t="n"/>
      <c r="T972" s="19" t="n"/>
      <c r="U972" s="19" t="n"/>
      <c r="V972" s="19" t="n"/>
      <c r="W972" s="19" t="n"/>
      <c r="X972" s="19" t="n"/>
      <c r="Y972" s="19" t="n"/>
      <c r="Z972" s="19" t="n"/>
    </row>
    <row r="973" ht="13.5" customHeight="1" s="844">
      <c r="A973" s="19" t="n"/>
      <c r="B973" s="19" t="n"/>
      <c r="C973" s="23" t="n"/>
      <c r="D973" s="23" t="n"/>
      <c r="E973" s="362" t="n"/>
      <c r="F973" s="23" t="n"/>
      <c r="G973" s="23" t="n"/>
      <c r="H973" s="23" t="n"/>
      <c r="I973" s="23" t="n"/>
      <c r="J973" s="23" t="n"/>
      <c r="K973" s="23" t="n"/>
      <c r="L973" s="19" t="n"/>
      <c r="M973" s="19" t="n"/>
      <c r="N973" s="19" t="n"/>
      <c r="O973" s="19" t="n"/>
      <c r="P973" s="19" t="n"/>
      <c r="Q973" s="19" t="n"/>
      <c r="R973" s="19" t="n"/>
      <c r="S973" s="19" t="n"/>
      <c r="T973" s="19" t="n"/>
      <c r="U973" s="19" t="n"/>
      <c r="V973" s="19" t="n"/>
      <c r="W973" s="19" t="n"/>
      <c r="X973" s="19" t="n"/>
      <c r="Y973" s="19" t="n"/>
      <c r="Z973" s="19" t="n"/>
    </row>
    <row r="974" ht="13.5" customHeight="1" s="844">
      <c r="A974" s="19" t="n"/>
      <c r="B974" s="19" t="n"/>
      <c r="C974" s="23" t="n"/>
      <c r="D974" s="23" t="n"/>
      <c r="E974" s="362" t="n"/>
      <c r="F974" s="23" t="n"/>
      <c r="G974" s="23" t="n"/>
      <c r="H974" s="23" t="n"/>
      <c r="I974" s="23" t="n"/>
      <c r="J974" s="23" t="n"/>
      <c r="K974" s="23" t="n"/>
      <c r="L974" s="19" t="n"/>
      <c r="M974" s="19" t="n"/>
      <c r="N974" s="19" t="n"/>
      <c r="O974" s="19" t="n"/>
      <c r="P974" s="19" t="n"/>
      <c r="Q974" s="19" t="n"/>
      <c r="R974" s="19" t="n"/>
      <c r="S974" s="19" t="n"/>
      <c r="T974" s="19" t="n"/>
      <c r="U974" s="19" t="n"/>
      <c r="V974" s="19" t="n"/>
      <c r="W974" s="19" t="n"/>
      <c r="X974" s="19" t="n"/>
      <c r="Y974" s="19" t="n"/>
      <c r="Z974" s="19" t="n"/>
    </row>
    <row r="975" ht="13.5" customHeight="1" s="844">
      <c r="A975" s="19" t="n"/>
      <c r="B975" s="19" t="n"/>
      <c r="C975" s="23" t="n"/>
      <c r="D975" s="23" t="n"/>
      <c r="E975" s="362" t="n"/>
      <c r="F975" s="23" t="n"/>
      <c r="G975" s="23" t="n"/>
      <c r="H975" s="23" t="n"/>
      <c r="I975" s="23" t="n"/>
      <c r="J975" s="23" t="n"/>
      <c r="K975" s="23" t="n"/>
      <c r="L975" s="19" t="n"/>
      <c r="M975" s="19" t="n"/>
      <c r="N975" s="19" t="n"/>
      <c r="O975" s="19" t="n"/>
      <c r="P975" s="19" t="n"/>
      <c r="Q975" s="19" t="n"/>
      <c r="R975" s="19" t="n"/>
      <c r="S975" s="19" t="n"/>
      <c r="T975" s="19" t="n"/>
      <c r="U975" s="19" t="n"/>
      <c r="V975" s="19" t="n"/>
      <c r="W975" s="19" t="n"/>
      <c r="X975" s="19" t="n"/>
      <c r="Y975" s="19" t="n"/>
      <c r="Z975" s="19" t="n"/>
    </row>
    <row r="976" ht="13.5" customHeight="1" s="844">
      <c r="A976" s="19" t="n"/>
      <c r="B976" s="19" t="n"/>
      <c r="C976" s="23" t="n"/>
      <c r="D976" s="23" t="n"/>
      <c r="E976" s="362" t="n"/>
      <c r="F976" s="23" t="n"/>
      <c r="G976" s="23" t="n"/>
      <c r="H976" s="23" t="n"/>
      <c r="I976" s="23" t="n"/>
      <c r="J976" s="23" t="n"/>
      <c r="K976" s="23" t="n"/>
      <c r="L976" s="19" t="n"/>
      <c r="M976" s="19" t="n"/>
      <c r="N976" s="19" t="n"/>
      <c r="O976" s="19" t="n"/>
      <c r="P976" s="19" t="n"/>
      <c r="Q976" s="19" t="n"/>
      <c r="R976" s="19" t="n"/>
      <c r="S976" s="19" t="n"/>
      <c r="T976" s="19" t="n"/>
      <c r="U976" s="19" t="n"/>
      <c r="V976" s="19" t="n"/>
      <c r="W976" s="19" t="n"/>
      <c r="X976" s="19" t="n"/>
      <c r="Y976" s="19" t="n"/>
      <c r="Z976" s="19" t="n"/>
    </row>
    <row r="977" ht="13.5" customHeight="1" s="844">
      <c r="A977" s="19" t="n"/>
      <c r="B977" s="19" t="n"/>
      <c r="C977" s="23" t="n"/>
      <c r="D977" s="23" t="n"/>
      <c r="E977" s="362" t="n"/>
      <c r="F977" s="23" t="n"/>
      <c r="G977" s="23" t="n"/>
      <c r="H977" s="23" t="n"/>
      <c r="I977" s="23" t="n"/>
      <c r="J977" s="23" t="n"/>
      <c r="K977" s="23" t="n"/>
      <c r="L977" s="19" t="n"/>
      <c r="M977" s="19" t="n"/>
      <c r="N977" s="19" t="n"/>
      <c r="O977" s="19" t="n"/>
      <c r="P977" s="19" t="n"/>
      <c r="Q977" s="19" t="n"/>
      <c r="R977" s="19" t="n"/>
      <c r="S977" s="19" t="n"/>
      <c r="T977" s="19" t="n"/>
      <c r="U977" s="19" t="n"/>
      <c r="V977" s="19" t="n"/>
      <c r="W977" s="19" t="n"/>
      <c r="X977" s="19" t="n"/>
      <c r="Y977" s="19" t="n"/>
      <c r="Z977" s="19" t="n"/>
    </row>
    <row r="978" ht="13.5" customHeight="1" s="844">
      <c r="A978" s="19" t="n"/>
      <c r="B978" s="19" t="n"/>
      <c r="C978" s="23" t="n"/>
      <c r="D978" s="23" t="n"/>
      <c r="E978" s="362" t="n"/>
      <c r="F978" s="23" t="n"/>
      <c r="G978" s="23" t="n"/>
      <c r="H978" s="23" t="n"/>
      <c r="I978" s="23" t="n"/>
      <c r="J978" s="23" t="n"/>
      <c r="K978" s="23" t="n"/>
      <c r="L978" s="19" t="n"/>
      <c r="M978" s="19" t="n"/>
      <c r="N978" s="19" t="n"/>
      <c r="O978" s="19" t="n"/>
      <c r="P978" s="19" t="n"/>
      <c r="Q978" s="19" t="n"/>
      <c r="R978" s="19" t="n"/>
      <c r="S978" s="19" t="n"/>
      <c r="T978" s="19" t="n"/>
      <c r="U978" s="19" t="n"/>
      <c r="V978" s="19" t="n"/>
      <c r="W978" s="19" t="n"/>
      <c r="X978" s="19" t="n"/>
      <c r="Y978" s="19" t="n"/>
      <c r="Z978" s="19" t="n"/>
    </row>
    <row r="979" ht="13.5" customHeight="1" s="844">
      <c r="A979" s="19" t="n"/>
      <c r="B979" s="19" t="n"/>
      <c r="C979" s="23" t="n"/>
      <c r="D979" s="23" t="n"/>
      <c r="E979" s="362" t="n"/>
      <c r="F979" s="23" t="n"/>
      <c r="G979" s="23" t="n"/>
      <c r="H979" s="23" t="n"/>
      <c r="I979" s="23" t="n"/>
      <c r="J979" s="23" t="n"/>
      <c r="K979" s="23" t="n"/>
      <c r="L979" s="19" t="n"/>
      <c r="M979" s="19" t="n"/>
      <c r="N979" s="19" t="n"/>
      <c r="O979" s="19" t="n"/>
      <c r="P979" s="19" t="n"/>
      <c r="Q979" s="19" t="n"/>
      <c r="R979" s="19" t="n"/>
      <c r="S979" s="19" t="n"/>
      <c r="T979" s="19" t="n"/>
      <c r="U979" s="19" t="n"/>
      <c r="V979" s="19" t="n"/>
      <c r="W979" s="19" t="n"/>
      <c r="X979" s="19" t="n"/>
      <c r="Y979" s="19" t="n"/>
      <c r="Z979" s="19" t="n"/>
    </row>
    <row r="980" ht="13.5" customHeight="1" s="844">
      <c r="A980" s="19" t="n"/>
      <c r="B980" s="19" t="n"/>
      <c r="C980" s="23" t="n"/>
      <c r="D980" s="23" t="n"/>
      <c r="E980" s="362" t="n"/>
      <c r="F980" s="23" t="n"/>
      <c r="G980" s="23" t="n"/>
      <c r="H980" s="23" t="n"/>
      <c r="I980" s="23" t="n"/>
      <c r="J980" s="23" t="n"/>
      <c r="K980" s="23" t="n"/>
      <c r="L980" s="19" t="n"/>
      <c r="M980" s="19" t="n"/>
      <c r="N980" s="19" t="n"/>
      <c r="O980" s="19" t="n"/>
      <c r="P980" s="19" t="n"/>
      <c r="Q980" s="19" t="n"/>
      <c r="R980" s="19" t="n"/>
      <c r="S980" s="19" t="n"/>
      <c r="T980" s="19" t="n"/>
      <c r="U980" s="19" t="n"/>
      <c r="V980" s="19" t="n"/>
      <c r="W980" s="19" t="n"/>
      <c r="X980" s="19" t="n"/>
      <c r="Y980" s="19" t="n"/>
      <c r="Z980" s="19" t="n"/>
    </row>
    <row r="981" ht="13.5" customHeight="1" s="844">
      <c r="A981" s="19" t="n"/>
      <c r="B981" s="19" t="n"/>
      <c r="C981" s="23" t="n"/>
      <c r="D981" s="23" t="n"/>
      <c r="E981" s="362" t="n"/>
      <c r="F981" s="23" t="n"/>
      <c r="G981" s="23" t="n"/>
      <c r="H981" s="23" t="n"/>
      <c r="I981" s="23" t="n"/>
      <c r="J981" s="23" t="n"/>
      <c r="K981" s="23" t="n"/>
      <c r="L981" s="19" t="n"/>
      <c r="M981" s="19" t="n"/>
      <c r="N981" s="19" t="n"/>
      <c r="O981" s="19" t="n"/>
      <c r="P981" s="19" t="n"/>
      <c r="Q981" s="19" t="n"/>
      <c r="R981" s="19" t="n"/>
      <c r="S981" s="19" t="n"/>
      <c r="T981" s="19" t="n"/>
      <c r="U981" s="19" t="n"/>
      <c r="V981" s="19" t="n"/>
      <c r="W981" s="19" t="n"/>
      <c r="X981" s="19" t="n"/>
      <c r="Y981" s="19" t="n"/>
      <c r="Z981" s="19" t="n"/>
    </row>
    <row r="982" ht="13.5" customHeight="1" s="844">
      <c r="A982" s="19" t="n"/>
      <c r="B982" s="19" t="n"/>
      <c r="C982" s="23" t="n"/>
      <c r="D982" s="23" t="n"/>
      <c r="E982" s="362" t="n"/>
      <c r="F982" s="23" t="n"/>
      <c r="G982" s="23" t="n"/>
      <c r="H982" s="23" t="n"/>
      <c r="I982" s="23" t="n"/>
      <c r="J982" s="23" t="n"/>
      <c r="K982" s="23" t="n"/>
      <c r="L982" s="19" t="n"/>
      <c r="M982" s="19" t="n"/>
      <c r="N982" s="19" t="n"/>
      <c r="O982" s="19" t="n"/>
      <c r="P982" s="19" t="n"/>
      <c r="Q982" s="19" t="n"/>
      <c r="R982" s="19" t="n"/>
      <c r="S982" s="19" t="n"/>
      <c r="T982" s="19" t="n"/>
      <c r="U982" s="19" t="n"/>
      <c r="V982" s="19" t="n"/>
      <c r="W982" s="19" t="n"/>
      <c r="X982" s="19" t="n"/>
      <c r="Y982" s="19" t="n"/>
      <c r="Z982" s="19" t="n"/>
    </row>
    <row r="983" ht="13.5" customHeight="1" s="844">
      <c r="A983" s="19" t="n"/>
      <c r="B983" s="19" t="n"/>
      <c r="C983" s="23" t="n"/>
      <c r="D983" s="23" t="n"/>
      <c r="E983" s="362" t="n"/>
      <c r="F983" s="23" t="n"/>
      <c r="G983" s="23" t="n"/>
      <c r="H983" s="23" t="n"/>
      <c r="I983" s="23" t="n"/>
      <c r="J983" s="23" t="n"/>
      <c r="K983" s="23" t="n"/>
      <c r="L983" s="19" t="n"/>
      <c r="M983" s="19" t="n"/>
      <c r="N983" s="19" t="n"/>
      <c r="O983" s="19" t="n"/>
      <c r="P983" s="19" t="n"/>
      <c r="Q983" s="19" t="n"/>
      <c r="R983" s="19" t="n"/>
      <c r="S983" s="19" t="n"/>
      <c r="T983" s="19" t="n"/>
      <c r="U983" s="19" t="n"/>
      <c r="V983" s="19" t="n"/>
      <c r="W983" s="19" t="n"/>
      <c r="X983" s="19" t="n"/>
      <c r="Y983" s="19" t="n"/>
      <c r="Z983" s="19" t="n"/>
    </row>
    <row r="984" ht="13.5" customHeight="1" s="844">
      <c r="A984" s="19" t="n"/>
      <c r="B984" s="19" t="n"/>
      <c r="C984" s="23" t="n"/>
      <c r="D984" s="23" t="n"/>
      <c r="E984" s="362" t="n"/>
      <c r="F984" s="23" t="n"/>
      <c r="G984" s="23" t="n"/>
      <c r="H984" s="23" t="n"/>
      <c r="I984" s="23" t="n"/>
      <c r="J984" s="23" t="n"/>
      <c r="K984" s="23" t="n"/>
      <c r="L984" s="19" t="n"/>
      <c r="M984" s="19" t="n"/>
      <c r="N984" s="19" t="n"/>
      <c r="O984" s="19" t="n"/>
      <c r="P984" s="19" t="n"/>
      <c r="Q984" s="19" t="n"/>
      <c r="R984" s="19" t="n"/>
      <c r="S984" s="19" t="n"/>
      <c r="T984" s="19" t="n"/>
      <c r="U984" s="19" t="n"/>
      <c r="V984" s="19" t="n"/>
      <c r="W984" s="19" t="n"/>
      <c r="X984" s="19" t="n"/>
      <c r="Y984" s="19" t="n"/>
      <c r="Z984" s="19" t="n"/>
    </row>
    <row r="985" ht="13.5" customHeight="1" s="844">
      <c r="A985" s="19" t="n"/>
      <c r="B985" s="19" t="n"/>
      <c r="C985" s="23" t="n"/>
      <c r="D985" s="23" t="n"/>
      <c r="E985" s="362" t="n"/>
      <c r="F985" s="23" t="n"/>
      <c r="G985" s="23" t="n"/>
      <c r="H985" s="23" t="n"/>
      <c r="I985" s="23" t="n"/>
      <c r="J985" s="23" t="n"/>
      <c r="K985" s="23" t="n"/>
      <c r="L985" s="19" t="n"/>
      <c r="M985" s="19" t="n"/>
      <c r="N985" s="19" t="n"/>
      <c r="O985" s="19" t="n"/>
      <c r="P985" s="19" t="n"/>
      <c r="Q985" s="19" t="n"/>
      <c r="R985" s="19" t="n"/>
      <c r="S985" s="19" t="n"/>
      <c r="T985" s="19" t="n"/>
      <c r="U985" s="19" t="n"/>
      <c r="V985" s="19" t="n"/>
      <c r="W985" s="19" t="n"/>
      <c r="X985" s="19" t="n"/>
      <c r="Y985" s="19" t="n"/>
      <c r="Z985" s="19" t="n"/>
    </row>
    <row r="986" ht="13.5" customHeight="1" s="844">
      <c r="A986" s="19" t="n"/>
      <c r="B986" s="19" t="n"/>
      <c r="C986" s="23" t="n"/>
      <c r="D986" s="23" t="n"/>
      <c r="E986" s="362" t="n"/>
      <c r="F986" s="23" t="n"/>
      <c r="G986" s="23" t="n"/>
      <c r="H986" s="23" t="n"/>
      <c r="I986" s="23" t="n"/>
      <c r="J986" s="23" t="n"/>
      <c r="K986" s="23" t="n"/>
      <c r="L986" s="19" t="n"/>
      <c r="M986" s="19" t="n"/>
      <c r="N986" s="19" t="n"/>
      <c r="O986" s="19" t="n"/>
      <c r="P986" s="19" t="n"/>
      <c r="Q986" s="19" t="n"/>
      <c r="R986" s="19" t="n"/>
      <c r="S986" s="19" t="n"/>
      <c r="T986" s="19" t="n"/>
      <c r="U986" s="19" t="n"/>
      <c r="V986" s="19" t="n"/>
      <c r="W986" s="19" t="n"/>
      <c r="X986" s="19" t="n"/>
      <c r="Y986" s="19" t="n"/>
      <c r="Z986" s="19" t="n"/>
    </row>
    <row r="987" ht="13.5" customHeight="1" s="844">
      <c r="A987" s="19" t="n"/>
      <c r="B987" s="19" t="n"/>
      <c r="C987" s="23" t="n"/>
      <c r="D987" s="23" t="n"/>
      <c r="E987" s="362" t="n"/>
      <c r="F987" s="23" t="n"/>
      <c r="G987" s="23" t="n"/>
      <c r="H987" s="23" t="n"/>
      <c r="I987" s="23" t="n"/>
      <c r="J987" s="23" t="n"/>
      <c r="K987" s="23" t="n"/>
      <c r="L987" s="19" t="n"/>
      <c r="M987" s="19" t="n"/>
      <c r="N987" s="19" t="n"/>
      <c r="O987" s="19" t="n"/>
      <c r="P987" s="19" t="n"/>
      <c r="Q987" s="19" t="n"/>
      <c r="R987" s="19" t="n"/>
      <c r="S987" s="19" t="n"/>
      <c r="T987" s="19" t="n"/>
      <c r="U987" s="19" t="n"/>
      <c r="V987" s="19" t="n"/>
      <c r="W987" s="19" t="n"/>
      <c r="X987" s="19" t="n"/>
      <c r="Y987" s="19" t="n"/>
      <c r="Z987" s="19" t="n"/>
    </row>
    <row r="988" ht="13.5" customHeight="1" s="844">
      <c r="A988" s="19" t="n"/>
      <c r="B988" s="19" t="n"/>
      <c r="C988" s="23" t="n"/>
      <c r="D988" s="23" t="n"/>
      <c r="E988" s="362" t="n"/>
      <c r="F988" s="23" t="n"/>
      <c r="G988" s="23" t="n"/>
      <c r="H988" s="23" t="n"/>
      <c r="I988" s="23" t="n"/>
      <c r="J988" s="23" t="n"/>
      <c r="K988" s="23" t="n"/>
      <c r="L988" s="19" t="n"/>
      <c r="M988" s="19" t="n"/>
      <c r="N988" s="19" t="n"/>
      <c r="O988" s="19" t="n"/>
      <c r="P988" s="19" t="n"/>
      <c r="Q988" s="19" t="n"/>
      <c r="R988" s="19" t="n"/>
      <c r="S988" s="19" t="n"/>
      <c r="T988" s="19" t="n"/>
      <c r="U988" s="19" t="n"/>
      <c r="V988" s="19" t="n"/>
      <c r="W988" s="19" t="n"/>
      <c r="X988" s="19" t="n"/>
      <c r="Y988" s="19" t="n"/>
      <c r="Z988" s="19" t="n"/>
    </row>
    <row r="989" ht="13.5" customHeight="1" s="844">
      <c r="A989" s="19" t="n"/>
      <c r="B989" s="19" t="n"/>
      <c r="C989" s="23" t="n"/>
      <c r="D989" s="23" t="n"/>
      <c r="E989" s="362" t="n"/>
      <c r="F989" s="23" t="n"/>
      <c r="G989" s="23" t="n"/>
      <c r="H989" s="23" t="n"/>
      <c r="I989" s="23" t="n"/>
      <c r="J989" s="23" t="n"/>
      <c r="K989" s="23" t="n"/>
      <c r="L989" s="19" t="n"/>
      <c r="M989" s="19" t="n"/>
      <c r="N989" s="19" t="n"/>
      <c r="O989" s="19" t="n"/>
      <c r="P989" s="19" t="n"/>
      <c r="Q989" s="19" t="n"/>
      <c r="R989" s="19" t="n"/>
      <c r="S989" s="19" t="n"/>
      <c r="T989" s="19" t="n"/>
      <c r="U989" s="19" t="n"/>
      <c r="V989" s="19" t="n"/>
      <c r="W989" s="19" t="n"/>
      <c r="X989" s="19" t="n"/>
      <c r="Y989" s="19" t="n"/>
      <c r="Z989" s="19" t="n"/>
    </row>
    <row r="990" ht="13.5" customHeight="1" s="844">
      <c r="A990" s="19" t="n"/>
      <c r="B990" s="19" t="n"/>
      <c r="C990" s="23" t="n"/>
      <c r="D990" s="23" t="n"/>
      <c r="E990" s="362" t="n"/>
      <c r="F990" s="23" t="n"/>
      <c r="G990" s="23" t="n"/>
      <c r="H990" s="23" t="n"/>
      <c r="I990" s="23" t="n"/>
      <c r="J990" s="23" t="n"/>
      <c r="K990" s="23" t="n"/>
      <c r="L990" s="19" t="n"/>
      <c r="M990" s="19" t="n"/>
      <c r="N990" s="19" t="n"/>
      <c r="O990" s="19" t="n"/>
      <c r="P990" s="19" t="n"/>
      <c r="Q990" s="19" t="n"/>
      <c r="R990" s="19" t="n"/>
      <c r="S990" s="19" t="n"/>
      <c r="T990" s="19" t="n"/>
      <c r="U990" s="19" t="n"/>
      <c r="V990" s="19" t="n"/>
      <c r="W990" s="19" t="n"/>
      <c r="X990" s="19" t="n"/>
      <c r="Y990" s="19" t="n"/>
      <c r="Z990" s="19" t="n"/>
    </row>
    <row r="991" ht="13.5" customHeight="1" s="844">
      <c r="A991" s="19" t="n"/>
      <c r="B991" s="19" t="n"/>
      <c r="C991" s="23" t="n"/>
      <c r="D991" s="23" t="n"/>
      <c r="E991" s="362" t="n"/>
      <c r="F991" s="23" t="n"/>
      <c r="G991" s="23" t="n"/>
      <c r="H991" s="23" t="n"/>
      <c r="I991" s="23" t="n"/>
      <c r="J991" s="23" t="n"/>
      <c r="K991" s="23" t="n"/>
      <c r="L991" s="19" t="n"/>
      <c r="M991" s="19" t="n"/>
      <c r="N991" s="19" t="n"/>
      <c r="O991" s="19" t="n"/>
      <c r="P991" s="19" t="n"/>
      <c r="Q991" s="19" t="n"/>
      <c r="R991" s="19" t="n"/>
      <c r="S991" s="19" t="n"/>
      <c r="T991" s="19" t="n"/>
      <c r="U991" s="19" t="n"/>
      <c r="V991" s="19" t="n"/>
      <c r="W991" s="19" t="n"/>
      <c r="X991" s="19" t="n"/>
      <c r="Y991" s="19" t="n"/>
      <c r="Z991" s="19" t="n"/>
    </row>
    <row r="992" ht="13.5" customHeight="1" s="844">
      <c r="A992" s="19" t="n"/>
      <c r="B992" s="19" t="n"/>
      <c r="C992" s="23" t="n"/>
      <c r="D992" s="23" t="n"/>
      <c r="E992" s="362" t="n"/>
      <c r="F992" s="23" t="n"/>
      <c r="G992" s="23" t="n"/>
      <c r="H992" s="23" t="n"/>
      <c r="I992" s="23" t="n"/>
      <c r="J992" s="23" t="n"/>
      <c r="K992" s="23" t="n"/>
      <c r="L992" s="19" t="n"/>
      <c r="M992" s="19" t="n"/>
      <c r="N992" s="19" t="n"/>
      <c r="O992" s="19" t="n"/>
      <c r="P992" s="19" t="n"/>
      <c r="Q992" s="19" t="n"/>
      <c r="R992" s="19" t="n"/>
      <c r="S992" s="19" t="n"/>
      <c r="T992" s="19" t="n"/>
      <c r="U992" s="19" t="n"/>
      <c r="V992" s="19" t="n"/>
      <c r="W992" s="19" t="n"/>
      <c r="X992" s="19" t="n"/>
      <c r="Y992" s="19" t="n"/>
      <c r="Z992" s="19" t="n"/>
    </row>
    <row r="993" ht="13.5" customHeight="1" s="844">
      <c r="A993" s="19" t="n"/>
      <c r="B993" s="19" t="n"/>
      <c r="C993" s="23" t="n"/>
      <c r="D993" s="23" t="n"/>
      <c r="E993" s="362" t="n"/>
      <c r="F993" s="23" t="n"/>
      <c r="G993" s="23" t="n"/>
      <c r="H993" s="23" t="n"/>
      <c r="I993" s="23" t="n"/>
      <c r="J993" s="23" t="n"/>
      <c r="K993" s="23" t="n"/>
      <c r="L993" s="19" t="n"/>
      <c r="M993" s="19" t="n"/>
      <c r="N993" s="19" t="n"/>
      <c r="O993" s="19" t="n"/>
      <c r="P993" s="19" t="n"/>
      <c r="Q993" s="19" t="n"/>
      <c r="R993" s="19" t="n"/>
      <c r="S993" s="19" t="n"/>
      <c r="T993" s="19" t="n"/>
      <c r="U993" s="19" t="n"/>
      <c r="V993" s="19" t="n"/>
      <c r="W993" s="19" t="n"/>
      <c r="X993" s="19" t="n"/>
      <c r="Y993" s="19" t="n"/>
      <c r="Z993" s="19" t="n"/>
    </row>
    <row r="994" ht="13.5" customHeight="1" s="844">
      <c r="A994" s="19" t="n"/>
      <c r="B994" s="19" t="n"/>
      <c r="C994" s="23" t="n"/>
      <c r="D994" s="23" t="n"/>
      <c r="E994" s="362" t="n"/>
      <c r="F994" s="23" t="n"/>
      <c r="G994" s="23" t="n"/>
      <c r="H994" s="23" t="n"/>
      <c r="I994" s="23" t="n"/>
      <c r="J994" s="23" t="n"/>
      <c r="K994" s="23" t="n"/>
      <c r="L994" s="19" t="n"/>
      <c r="M994" s="19" t="n"/>
      <c r="N994" s="19" t="n"/>
      <c r="O994" s="19" t="n"/>
      <c r="P994" s="19" t="n"/>
      <c r="Q994" s="19" t="n"/>
      <c r="R994" s="19" t="n"/>
      <c r="S994" s="19" t="n"/>
      <c r="T994" s="19" t="n"/>
      <c r="U994" s="19" t="n"/>
      <c r="V994" s="19" t="n"/>
      <c r="W994" s="19" t="n"/>
      <c r="X994" s="19" t="n"/>
      <c r="Y994" s="19" t="n"/>
      <c r="Z994" s="19" t="n"/>
    </row>
    <row r="995" ht="13.5" customHeight="1" s="844">
      <c r="A995" s="19" t="n"/>
      <c r="B995" s="19" t="n"/>
      <c r="C995" s="23" t="n"/>
      <c r="D995" s="23" t="n"/>
      <c r="E995" s="362" t="n"/>
      <c r="F995" s="23" t="n"/>
      <c r="G995" s="23" t="n"/>
      <c r="H995" s="23" t="n"/>
      <c r="I995" s="23" t="n"/>
      <c r="J995" s="23" t="n"/>
      <c r="K995" s="23" t="n"/>
      <c r="L995" s="19" t="n"/>
      <c r="M995" s="19" t="n"/>
      <c r="N995" s="19" t="n"/>
      <c r="O995" s="19" t="n"/>
      <c r="P995" s="19" t="n"/>
      <c r="Q995" s="19" t="n"/>
      <c r="R995" s="19" t="n"/>
      <c r="S995" s="19" t="n"/>
      <c r="T995" s="19" t="n"/>
      <c r="U995" s="19" t="n"/>
      <c r="V995" s="19" t="n"/>
      <c r="W995" s="19" t="n"/>
      <c r="X995" s="19" t="n"/>
      <c r="Y995" s="19" t="n"/>
      <c r="Z995" s="19" t="n"/>
    </row>
    <row r="996" ht="13.5" customHeight="1" s="844">
      <c r="A996" s="19" t="n"/>
      <c r="B996" s="19" t="n"/>
      <c r="C996" s="23" t="n"/>
      <c r="D996" s="23" t="n"/>
      <c r="E996" s="362" t="n"/>
      <c r="F996" s="23" t="n"/>
      <c r="G996" s="23" t="n"/>
      <c r="H996" s="23" t="n"/>
      <c r="I996" s="23" t="n"/>
      <c r="J996" s="23" t="n"/>
      <c r="K996" s="23" t="n"/>
      <c r="L996" s="19" t="n"/>
      <c r="M996" s="19" t="n"/>
      <c r="N996" s="19" t="n"/>
      <c r="O996" s="19" t="n"/>
      <c r="P996" s="19" t="n"/>
      <c r="Q996" s="19" t="n"/>
      <c r="R996" s="19" t="n"/>
      <c r="S996" s="19" t="n"/>
      <c r="T996" s="19" t="n"/>
      <c r="U996" s="19" t="n"/>
      <c r="V996" s="19" t="n"/>
      <c r="W996" s="19" t="n"/>
      <c r="X996" s="19" t="n"/>
      <c r="Y996" s="19" t="n"/>
      <c r="Z996" s="19" t="n"/>
    </row>
    <row r="997" ht="13.5" customHeight="1" s="844">
      <c r="A997" s="19" t="n"/>
      <c r="B997" s="19" t="n"/>
      <c r="C997" s="23" t="n"/>
      <c r="D997" s="23" t="n"/>
      <c r="E997" s="362" t="n"/>
      <c r="F997" s="23" t="n"/>
      <c r="G997" s="23" t="n"/>
      <c r="H997" s="23" t="n"/>
      <c r="I997" s="23" t="n"/>
      <c r="J997" s="23" t="n"/>
      <c r="K997" s="23" t="n"/>
      <c r="L997" s="19" t="n"/>
      <c r="M997" s="19" t="n"/>
      <c r="N997" s="19" t="n"/>
      <c r="O997" s="19" t="n"/>
      <c r="P997" s="19" t="n"/>
      <c r="Q997" s="19" t="n"/>
      <c r="R997" s="19" t="n"/>
      <c r="S997" s="19" t="n"/>
      <c r="T997" s="19" t="n"/>
      <c r="U997" s="19" t="n"/>
      <c r="V997" s="19" t="n"/>
      <c r="W997" s="19" t="n"/>
      <c r="X997" s="19" t="n"/>
      <c r="Y997" s="19" t="n"/>
      <c r="Z997" s="19" t="n"/>
    </row>
    <row r="998" ht="13.5" customHeight="1" s="844">
      <c r="A998" s="19" t="n"/>
      <c r="B998" s="19" t="n"/>
      <c r="C998" s="23" t="n"/>
      <c r="D998" s="23" t="n"/>
      <c r="E998" s="362" t="n"/>
      <c r="F998" s="23" t="n"/>
      <c r="G998" s="23" t="n"/>
      <c r="H998" s="23" t="n"/>
      <c r="I998" s="23" t="n"/>
      <c r="J998" s="23" t="n"/>
      <c r="K998" s="23" t="n"/>
      <c r="L998" s="19" t="n"/>
      <c r="M998" s="19" t="n"/>
      <c r="N998" s="19" t="n"/>
      <c r="O998" s="19" t="n"/>
      <c r="P998" s="19" t="n"/>
      <c r="Q998" s="19" t="n"/>
      <c r="R998" s="19" t="n"/>
      <c r="S998" s="19" t="n"/>
      <c r="T998" s="19" t="n"/>
      <c r="U998" s="19" t="n"/>
      <c r="V998" s="19" t="n"/>
      <c r="W998" s="19" t="n"/>
      <c r="X998" s="19" t="n"/>
      <c r="Y998" s="19" t="n"/>
      <c r="Z998" s="19" t="n"/>
    </row>
    <row r="999" ht="13.5" customHeight="1" s="844">
      <c r="A999" s="19" t="n"/>
      <c r="B999" s="19" t="n"/>
      <c r="C999" s="23" t="n"/>
      <c r="D999" s="23" t="n"/>
      <c r="E999" s="362" t="n"/>
      <c r="F999" s="23" t="n"/>
      <c r="G999" s="23" t="n"/>
      <c r="H999" s="23" t="n"/>
      <c r="I999" s="23" t="n"/>
      <c r="J999" s="23" t="n"/>
      <c r="K999" s="23" t="n"/>
      <c r="L999" s="19" t="n"/>
      <c r="M999" s="19" t="n"/>
      <c r="N999" s="19" t="n"/>
      <c r="O999" s="19" t="n"/>
      <c r="P999" s="19" t="n"/>
      <c r="Q999" s="19" t="n"/>
      <c r="R999" s="19" t="n"/>
      <c r="S999" s="19" t="n"/>
      <c r="T999" s="19" t="n"/>
      <c r="U999" s="19" t="n"/>
      <c r="V999" s="19" t="n"/>
      <c r="W999" s="19" t="n"/>
      <c r="X999" s="19" t="n"/>
      <c r="Y999" s="19" t="n"/>
      <c r="Z999" s="19" t="n"/>
    </row>
    <row r="1000" ht="13.5" customHeight="1" s="844">
      <c r="A1000" s="19" t="n"/>
      <c r="B1000" s="19" t="n"/>
      <c r="C1000" s="23" t="n"/>
      <c r="D1000" s="23" t="n"/>
      <c r="E1000" s="362" t="n"/>
      <c r="F1000" s="23" t="n"/>
      <c r="G1000" s="23" t="n"/>
      <c r="H1000" s="23" t="n"/>
      <c r="I1000" s="23" t="n"/>
      <c r="J1000" s="23" t="n"/>
      <c r="K1000" s="23" t="n"/>
      <c r="L1000" s="19" t="n"/>
      <c r="M1000" s="19" t="n"/>
      <c r="N1000" s="19" t="n"/>
      <c r="O1000" s="19" t="n"/>
      <c r="P1000" s="19" t="n"/>
      <c r="Q1000" s="19" t="n"/>
      <c r="R1000" s="19" t="n"/>
      <c r="S1000" s="19" t="n"/>
      <c r="T1000" s="19" t="n"/>
      <c r="U1000" s="19" t="n"/>
      <c r="V1000" s="19" t="n"/>
      <c r="W1000" s="19" t="n"/>
      <c r="X1000" s="19" t="n"/>
      <c r="Y1000" s="19" t="n"/>
      <c r="Z1000" s="19" t="n"/>
    </row>
  </sheetData>
  <pageMargins left="0.7" right="0.7" top="0.75" bottom="0.75" header="0.511811023622047" footer="0.511811023622047"/>
  <pageSetup orientation="landscape" fitToHeight="0" horizontalDpi="300" verticalDpi="300"/>
</worksheet>
</file>

<file path=xl/worksheets/sheet9.xml><?xml version="1.0" encoding="utf-8"?>
<worksheet xmlns="http://schemas.openxmlformats.org/spreadsheetml/2006/main">
  <sheetPr codeName="Sheet9">
    <outlinePr summaryBelow="1" summaryRight="1"/>
    <pageSetUpPr fitToPage="1"/>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K23" activeCellId="1" sqref="A1 C23:K23"/>
    </sheetView>
  </sheetViews>
  <sheetFormatPr baseColWidth="8" defaultColWidth="14.44140625" defaultRowHeight="14.4"/>
  <cols>
    <col width="2.5546875" customWidth="1" style="844" min="1" max="1"/>
    <col width="32.5546875" customWidth="1" style="844" min="2" max="2"/>
    <col width="13" customWidth="1" style="844" min="3" max="11"/>
    <col width="9.109375" customWidth="1" style="844" min="12" max="26"/>
  </cols>
  <sheetData>
    <row r="1" ht="13.5" customHeight="1" s="844">
      <c r="A1" s="827" t="n"/>
      <c r="B1" s="19" t="n"/>
      <c r="C1" s="19" t="n"/>
      <c r="D1" s="19" t="n"/>
      <c r="E1" s="19" t="n"/>
      <c r="F1" s="19" t="n"/>
      <c r="G1" s="19" t="n"/>
      <c r="H1" s="19" t="n"/>
      <c r="I1" s="19" t="n"/>
      <c r="J1" s="19" t="n"/>
      <c r="K1" s="19" t="n"/>
      <c r="L1" s="19" t="n"/>
      <c r="M1" s="19" t="n"/>
      <c r="N1" s="19" t="n"/>
      <c r="O1" s="19" t="n"/>
      <c r="P1" s="19" t="n"/>
      <c r="Q1" s="19" t="n"/>
      <c r="R1" s="19" t="n"/>
      <c r="S1" s="19" t="n"/>
      <c r="T1" s="19" t="n"/>
      <c r="U1" s="19" t="n"/>
      <c r="V1" s="19" t="n"/>
      <c r="W1" s="19" t="n"/>
      <c r="X1" s="19" t="n"/>
      <c r="Y1" s="19" t="n"/>
      <c r="Z1" s="19" t="n"/>
    </row>
    <row r="2" ht="13.5" customHeight="1" s="844">
      <c r="A2" s="19" t="n"/>
      <c r="B2" s="20" t="inlineStr">
        <is>
          <t>Ratio Analysis</t>
        </is>
      </c>
      <c r="C2" s="19" t="n"/>
      <c r="D2" s="19"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13.5" customHeight="1" s="844">
      <c r="A3" s="19" t="n"/>
      <c r="B3" s="399" t="n"/>
      <c r="C3" s="903">
        <f>'Income Statement'!C$3</f>
        <v/>
      </c>
      <c r="D3" s="903">
        <f>'Income Statement'!D$3</f>
        <v/>
      </c>
      <c r="E3" s="903">
        <f>'Income Statement'!E$3</f>
        <v/>
      </c>
      <c r="F3" s="905">
        <f>'Income Statement'!F$3</f>
        <v/>
      </c>
      <c r="G3" s="905">
        <f>'Income Statement'!G$3</f>
        <v/>
      </c>
      <c r="H3" s="905">
        <f>'Income Statement'!H$3</f>
        <v/>
      </c>
      <c r="I3" s="905">
        <f>'Income Statement'!I$3</f>
        <v/>
      </c>
      <c r="J3" s="905">
        <f>'Income Statement'!J$3</f>
        <v/>
      </c>
      <c r="K3" s="905">
        <f>'Income Statement'!K$3</f>
        <v/>
      </c>
      <c r="L3" s="19" t="n"/>
      <c r="M3" s="19" t="n"/>
      <c r="N3" s="19" t="n"/>
      <c r="O3" s="19" t="n"/>
      <c r="P3" s="19" t="n"/>
      <c r="Q3" s="19" t="n"/>
      <c r="R3" s="19" t="n"/>
      <c r="S3" s="19" t="n"/>
      <c r="T3" s="19" t="n"/>
      <c r="U3" s="19" t="n"/>
      <c r="V3" s="19" t="n"/>
      <c r="W3" s="19" t="n"/>
      <c r="X3" s="19" t="n"/>
      <c r="Y3" s="19" t="n"/>
      <c r="Z3" s="19" t="n"/>
    </row>
    <row r="4" ht="13.5" customHeight="1" s="844">
      <c r="A4" s="19" t="n"/>
      <c r="B4" s="44" t="inlineStr">
        <is>
          <t>Growth ratio</t>
        </is>
      </c>
      <c r="C4" s="19" t="n"/>
      <c r="D4" s="19" t="n"/>
      <c r="E4" s="400"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ht="13.5" customHeight="1" s="844">
      <c r="A5" s="19" t="n"/>
      <c r="B5" s="20" t="inlineStr">
        <is>
          <t>Revenue  growth (%)</t>
        </is>
      </c>
      <c r="C5" s="910" t="n"/>
      <c r="D5" s="872">
        <f>'Income Statement'!D4/'Income Statement'!C4-1</f>
        <v/>
      </c>
      <c r="E5" s="1096">
        <f>'Income Statement'!E4/'Income Statement'!D4-1</f>
        <v/>
      </c>
      <c r="F5" s="872">
        <f>'Income Statement'!F4/'Income Statement'!E4-1</f>
        <v/>
      </c>
      <c r="G5" s="872">
        <f>'Income Statement'!G4/'Income Statement'!F4-1</f>
        <v/>
      </c>
      <c r="H5" s="872">
        <f>'Income Statement'!H4/'Income Statement'!G4-1</f>
        <v/>
      </c>
      <c r="I5" s="872">
        <f>'Income Statement'!I4/'Income Statement'!H4-1</f>
        <v/>
      </c>
      <c r="J5" s="872">
        <f>'Income Statement'!J4/'Income Statement'!I4-1</f>
        <v/>
      </c>
      <c r="K5" s="872">
        <f>'Income Statement'!K4/'Income Statement'!J4-1</f>
        <v/>
      </c>
      <c r="L5" s="19" t="n"/>
      <c r="M5" s="19" t="n"/>
      <c r="N5" s="19" t="n"/>
      <c r="O5" s="19" t="n"/>
      <c r="P5" s="19" t="n"/>
      <c r="Q5" s="19" t="n"/>
      <c r="R5" s="19" t="n"/>
      <c r="S5" s="19" t="n"/>
      <c r="T5" s="19" t="n"/>
      <c r="U5" s="19" t="n"/>
      <c r="V5" s="19" t="n"/>
      <c r="W5" s="19" t="n"/>
      <c r="X5" s="19" t="n"/>
      <c r="Y5" s="19" t="n"/>
      <c r="Z5" s="19" t="n"/>
    </row>
    <row r="6" ht="13.5" customHeight="1" s="844">
      <c r="A6" s="19" t="n"/>
      <c r="B6" s="20" t="inlineStr">
        <is>
          <t>Net Income growth (%)</t>
        </is>
      </c>
      <c r="C6" s="910" t="n"/>
      <c r="D6" s="872">
        <f>'Income Statement'!D47/'Income Statement'!C47-1</f>
        <v/>
      </c>
      <c r="E6" s="1096">
        <f>'Income Statement'!E47/'Income Statement'!D47-1</f>
        <v/>
      </c>
      <c r="F6" s="872">
        <f>'Income Statement'!F47/'Income Statement'!E47-1</f>
        <v/>
      </c>
      <c r="G6" s="872">
        <f>'Income Statement'!G47/'Income Statement'!F47-1</f>
        <v/>
      </c>
      <c r="H6" s="872">
        <f>'Income Statement'!H47/'Income Statement'!G47-1</f>
        <v/>
      </c>
      <c r="I6" s="872">
        <f>'Income Statement'!I47/'Income Statement'!H47-1</f>
        <v/>
      </c>
      <c r="J6" s="872">
        <f>'Income Statement'!J47/'Income Statement'!I47-1</f>
        <v/>
      </c>
      <c r="K6" s="872">
        <f>'Income Statement'!K47/'Income Statement'!J47-1</f>
        <v/>
      </c>
      <c r="L6" s="19" t="n"/>
      <c r="M6" s="19" t="n"/>
      <c r="N6" s="19" t="n"/>
      <c r="O6" s="19" t="n"/>
      <c r="P6" s="19" t="n"/>
      <c r="Q6" s="19" t="n"/>
      <c r="R6" s="19" t="n"/>
      <c r="S6" s="19" t="n"/>
      <c r="T6" s="19" t="n"/>
      <c r="U6" s="19" t="n"/>
      <c r="V6" s="19" t="n"/>
      <c r="W6" s="19" t="n"/>
      <c r="X6" s="19" t="n"/>
      <c r="Y6" s="19" t="n"/>
      <c r="Z6" s="19" t="n"/>
    </row>
    <row r="7" ht="13.5" customHeight="1" s="844">
      <c r="A7" s="19" t="n"/>
      <c r="B7" s="20" t="inlineStr">
        <is>
          <t>EBITDA growth (%)</t>
        </is>
      </c>
      <c r="C7" s="910" t="n"/>
      <c r="D7" s="872">
        <f>'Income Statement'!D34/'Income Statement'!C34-1</f>
        <v/>
      </c>
      <c r="E7" s="1096">
        <f>'Income Statement'!E34/'Income Statement'!D34-1</f>
        <v/>
      </c>
      <c r="F7" s="872">
        <f>'Income Statement'!F34/'Income Statement'!E34-1</f>
        <v/>
      </c>
      <c r="G7" s="872">
        <f>'Income Statement'!G34/'Income Statement'!F34-1</f>
        <v/>
      </c>
      <c r="H7" s="872">
        <f>'Income Statement'!H34/'Income Statement'!G34-1</f>
        <v/>
      </c>
      <c r="I7" s="872">
        <f>'Income Statement'!I34/'Income Statement'!H34-1</f>
        <v/>
      </c>
      <c r="J7" s="872">
        <f>'Income Statement'!J34/'Income Statement'!I34-1</f>
        <v/>
      </c>
      <c r="K7" s="872">
        <f>'Income Statement'!K34/'Income Statement'!J34-1</f>
        <v/>
      </c>
      <c r="L7" s="19" t="n"/>
      <c r="M7" s="19" t="n"/>
      <c r="N7" s="19" t="n"/>
      <c r="O7" s="19" t="n"/>
      <c r="P7" s="19" t="n"/>
      <c r="Q7" s="19" t="n"/>
      <c r="R7" s="19" t="n"/>
      <c r="S7" s="19" t="n"/>
      <c r="T7" s="19" t="n"/>
      <c r="U7" s="19" t="n"/>
      <c r="V7" s="19" t="n"/>
      <c r="W7" s="19" t="n"/>
      <c r="X7" s="19" t="n"/>
      <c r="Y7" s="19" t="n"/>
      <c r="Z7" s="19" t="n"/>
    </row>
    <row r="8" ht="13.5" customHeight="1" s="844">
      <c r="A8" s="19" t="n"/>
      <c r="B8" s="19" t="n"/>
      <c r="C8" s="19" t="n"/>
      <c r="D8" s="19" t="n"/>
      <c r="E8" s="400"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ht="13.5" customHeight="1" s="844">
      <c r="A9" s="19" t="n"/>
      <c r="B9" s="44" t="inlineStr">
        <is>
          <t>Profitability ratio</t>
        </is>
      </c>
      <c r="C9" s="19" t="n"/>
      <c r="D9" s="19" t="n"/>
      <c r="E9" s="400"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ht="13.5" customHeight="1" s="844">
      <c r="A10" s="19" t="n"/>
      <c r="B10" s="20" t="inlineStr">
        <is>
          <t>EBITDA margin (%)</t>
        </is>
      </c>
      <c r="C10" s="872">
        <f>'Income Statement'!C34/'Income Statement'!C$4</f>
        <v/>
      </c>
      <c r="D10" s="872">
        <f>'Income Statement'!D34/'Income Statement'!D$4</f>
        <v/>
      </c>
      <c r="E10" s="1096">
        <f>'Income Statement'!E34/'Income Statement'!E$4</f>
        <v/>
      </c>
      <c r="F10" s="872">
        <f>'Income Statement'!F34/'Income Statement'!F$4</f>
        <v/>
      </c>
      <c r="G10" s="872">
        <f>'Income Statement'!G34/'Income Statement'!G$4</f>
        <v/>
      </c>
      <c r="H10" s="872">
        <f>'Income Statement'!H34/'Income Statement'!H$4</f>
        <v/>
      </c>
      <c r="I10" s="872">
        <f>'Income Statement'!I34/'Income Statement'!I$4</f>
        <v/>
      </c>
      <c r="J10" s="872">
        <f>'Income Statement'!J34/'Income Statement'!J$4</f>
        <v/>
      </c>
      <c r="K10" s="872">
        <f>'Income Statement'!K34/'Income Statement'!K$4</f>
        <v/>
      </c>
      <c r="L10" s="19" t="n"/>
      <c r="M10" s="19" t="n"/>
      <c r="N10" s="19" t="n"/>
      <c r="O10" s="19" t="n"/>
      <c r="P10" s="19" t="n"/>
      <c r="Q10" s="19" t="n"/>
      <c r="R10" s="19" t="n"/>
      <c r="S10" s="19" t="n"/>
      <c r="T10" s="19" t="n"/>
      <c r="U10" s="19" t="n"/>
      <c r="V10" s="19" t="n"/>
      <c r="W10" s="19" t="n"/>
      <c r="X10" s="19" t="n"/>
      <c r="Y10" s="19" t="n"/>
      <c r="Z10" s="19" t="n"/>
    </row>
    <row r="11" ht="13.5" customHeight="1" s="844">
      <c r="A11" s="19" t="n"/>
      <c r="B11" s="20" t="inlineStr">
        <is>
          <t>Net profit Margin (%)</t>
        </is>
      </c>
      <c r="C11" s="872">
        <f>'Income Statement'!C47/'Income Statement'!C$4</f>
        <v/>
      </c>
      <c r="D11" s="872">
        <f>'Income Statement'!D47/'Income Statement'!D$4</f>
        <v/>
      </c>
      <c r="E11" s="1096">
        <f>'Income Statement'!E47/'Income Statement'!E$4</f>
        <v/>
      </c>
      <c r="F11" s="872">
        <f>'Income Statement'!F47/'Income Statement'!F$4</f>
        <v/>
      </c>
      <c r="G11" s="872">
        <f>'Income Statement'!G47/'Income Statement'!G$4</f>
        <v/>
      </c>
      <c r="H11" s="872">
        <f>'Income Statement'!H47/'Income Statement'!H$4</f>
        <v/>
      </c>
      <c r="I11" s="872">
        <f>'Income Statement'!I47/'Income Statement'!I$4</f>
        <v/>
      </c>
      <c r="J11" s="872">
        <f>'Income Statement'!J47/'Income Statement'!J$4</f>
        <v/>
      </c>
      <c r="K11" s="872">
        <f>'Income Statement'!K47/'Income Statement'!K$4</f>
        <v/>
      </c>
      <c r="L11" s="19" t="n"/>
      <c r="M11" s="19" t="n"/>
      <c r="N11" s="19" t="n"/>
      <c r="O11" s="19" t="n"/>
      <c r="P11" s="19" t="n"/>
      <c r="Q11" s="19" t="n"/>
      <c r="R11" s="19" t="n"/>
      <c r="S11" s="19" t="n"/>
      <c r="T11" s="19" t="n"/>
      <c r="U11" s="19" t="n"/>
      <c r="V11" s="19" t="n"/>
      <c r="W11" s="19" t="n"/>
      <c r="X11" s="19" t="n"/>
      <c r="Y11" s="19" t="n"/>
      <c r="Z11" s="19" t="n"/>
    </row>
    <row r="12" ht="13.5" customHeight="1" s="844">
      <c r="A12" s="19" t="n"/>
      <c r="B12" s="20" t="inlineStr">
        <is>
          <t xml:space="preserve">Return on equity  (%) </t>
        </is>
      </c>
      <c r="C12" s="910" t="n"/>
      <c r="D12" s="872">
        <f>'Income Statement'!D47/AVERAGE('Balance Sheet'!D21,'Balance Sheet'!C21)</f>
        <v/>
      </c>
      <c r="E12" s="1096">
        <f>'Income Statement'!E47/AVERAGE('Balance Sheet'!E21,'Balance Sheet'!D21)</f>
        <v/>
      </c>
      <c r="F12" s="872">
        <f>'Income Statement'!F47/AVERAGE('Balance Sheet'!F21,'Balance Sheet'!E21)</f>
        <v/>
      </c>
      <c r="G12" s="872">
        <f>'Income Statement'!G47/AVERAGE('Balance Sheet'!G21,'Balance Sheet'!F21)</f>
        <v/>
      </c>
      <c r="H12" s="872">
        <f>'Income Statement'!H47/AVERAGE('Balance Sheet'!H21,'Balance Sheet'!G21)</f>
        <v/>
      </c>
      <c r="I12" s="872">
        <f>'Income Statement'!I47/AVERAGE('Balance Sheet'!I21,'Balance Sheet'!H21)</f>
        <v/>
      </c>
      <c r="J12" s="872">
        <f>'Income Statement'!J47/AVERAGE('Balance Sheet'!J21,'Balance Sheet'!I21)</f>
        <v/>
      </c>
      <c r="K12" s="872">
        <f>'Income Statement'!K47/AVERAGE('Balance Sheet'!K21,'Balance Sheet'!J21)</f>
        <v/>
      </c>
      <c r="L12" s="19" t="n"/>
      <c r="M12" s="19" t="n"/>
      <c r="N12" s="19" t="n"/>
      <c r="O12" s="19" t="n"/>
      <c r="P12" s="19" t="n"/>
      <c r="Q12" s="19" t="n"/>
      <c r="R12" s="19" t="n"/>
      <c r="S12" s="19" t="n"/>
      <c r="T12" s="19" t="n"/>
      <c r="U12" s="19" t="n"/>
      <c r="V12" s="19" t="n"/>
      <c r="W12" s="19" t="n"/>
      <c r="X12" s="19" t="n"/>
      <c r="Y12" s="19" t="n"/>
      <c r="Z12" s="19" t="n"/>
    </row>
    <row r="13" ht="13.5" customHeight="1" s="844">
      <c r="A13" s="19" t="n"/>
      <c r="B13" s="20" t="inlineStr">
        <is>
          <t xml:space="preserve">Return on capital employed (%) </t>
        </is>
      </c>
      <c r="C13" s="910" t="n"/>
      <c r="D13" s="872">
        <f>('Income Statement'!D47-'Income Statement'!D41)/AVERAGE(('Balance Sheet'!D21+'Balance Sheet'!D24),('Balance Sheet'!C21+'Balance Sheet'!C24))</f>
        <v/>
      </c>
      <c r="E13" s="1096">
        <f>('Income Statement'!E47-'Income Statement'!E41)/AVERAGE(('Balance Sheet'!E21+'Balance Sheet'!E24),('Balance Sheet'!D21+'Balance Sheet'!D24))</f>
        <v/>
      </c>
      <c r="F13" s="872">
        <f>('Income Statement'!F47-'Income Statement'!F41)/AVERAGE(('Balance Sheet'!F21+'Balance Sheet'!F24),('Balance Sheet'!E21+'Balance Sheet'!E24))</f>
        <v/>
      </c>
      <c r="G13" s="872">
        <f>('Income Statement'!G47-'Income Statement'!G41)/AVERAGE(('Balance Sheet'!G21+'Balance Sheet'!G24),('Balance Sheet'!F21+'Balance Sheet'!F24))</f>
        <v/>
      </c>
      <c r="H13" s="872">
        <f>('Income Statement'!H47-'Income Statement'!H41)/AVERAGE(('Balance Sheet'!H21+'Balance Sheet'!H24),('Balance Sheet'!G21+'Balance Sheet'!G24))</f>
        <v/>
      </c>
      <c r="I13" s="872">
        <f>('Income Statement'!I47-'Income Statement'!I41)/AVERAGE(('Balance Sheet'!I21+'Balance Sheet'!I24),('Balance Sheet'!H21+'Balance Sheet'!H24))</f>
        <v/>
      </c>
      <c r="J13" s="872">
        <f>('Income Statement'!J47-'Income Statement'!J41)/AVERAGE(('Balance Sheet'!J21+'Balance Sheet'!J24),('Balance Sheet'!I21+'Balance Sheet'!I24))</f>
        <v/>
      </c>
      <c r="K13" s="872">
        <f>('Income Statement'!K47-'Income Statement'!K41)/AVERAGE(('Balance Sheet'!K21+'Balance Sheet'!K24),('Balance Sheet'!J21+'Balance Sheet'!J24))</f>
        <v/>
      </c>
      <c r="L13" s="19" t="n"/>
      <c r="M13" s="19" t="n"/>
      <c r="N13" s="19" t="n"/>
      <c r="O13" s="19" t="n"/>
      <c r="P13" s="19" t="n"/>
      <c r="Q13" s="19" t="n"/>
      <c r="R13" s="19" t="n"/>
      <c r="S13" s="19" t="n"/>
      <c r="T13" s="19" t="n"/>
      <c r="U13" s="19" t="n"/>
      <c r="V13" s="19" t="n"/>
      <c r="W13" s="19" t="n"/>
      <c r="X13" s="19" t="n"/>
      <c r="Y13" s="19" t="n"/>
      <c r="Z13" s="19" t="n"/>
    </row>
    <row r="14" ht="13.5" customHeight="1" s="844">
      <c r="A14" s="19" t="n"/>
      <c r="B14" s="20" t="inlineStr">
        <is>
          <t>Return on total assets (%)</t>
        </is>
      </c>
      <c r="C14" s="910" t="n"/>
      <c r="D14" s="872">
        <f>'Income Statement'!D47/AVERAGE('Balance Sheet'!D15,'Balance Sheet'!C15)</f>
        <v/>
      </c>
      <c r="E14" s="1096">
        <f>'Income Statement'!E47/AVERAGE('Balance Sheet'!E15,'Balance Sheet'!D15)</f>
        <v/>
      </c>
      <c r="F14" s="872">
        <f>'Income Statement'!F47/AVERAGE('Balance Sheet'!F15,'Balance Sheet'!E15)</f>
        <v/>
      </c>
      <c r="G14" s="872">
        <f>'Income Statement'!G47/AVERAGE('Balance Sheet'!G15,'Balance Sheet'!F15)</f>
        <v/>
      </c>
      <c r="H14" s="872">
        <f>'Income Statement'!H47/AVERAGE('Balance Sheet'!H15,'Balance Sheet'!G15)</f>
        <v/>
      </c>
      <c r="I14" s="872">
        <f>'Income Statement'!I47/AVERAGE('Balance Sheet'!I15,'Balance Sheet'!H15)</f>
        <v/>
      </c>
      <c r="J14" s="872">
        <f>'Income Statement'!J47/AVERAGE('Balance Sheet'!J15,'Balance Sheet'!I15)</f>
        <v/>
      </c>
      <c r="K14" s="872">
        <f>'Income Statement'!K47/AVERAGE('Balance Sheet'!K15,'Balance Sheet'!J15)</f>
        <v/>
      </c>
      <c r="L14" s="19" t="n"/>
      <c r="M14" s="19" t="n"/>
      <c r="N14" s="19" t="n"/>
      <c r="O14" s="19" t="n"/>
      <c r="P14" s="19" t="n"/>
      <c r="Q14" s="19" t="n"/>
      <c r="R14" s="19" t="n"/>
      <c r="S14" s="19" t="n"/>
      <c r="T14" s="19" t="n"/>
      <c r="U14" s="19" t="n"/>
      <c r="V14" s="19" t="n"/>
      <c r="W14" s="19" t="n"/>
      <c r="X14" s="19" t="n"/>
      <c r="Y14" s="19" t="n"/>
      <c r="Z14" s="19" t="n"/>
    </row>
    <row r="15" ht="13.5" customHeight="1" s="844">
      <c r="A15" s="19" t="n"/>
      <c r="B15" s="19" t="n"/>
      <c r="C15" s="19" t="n"/>
      <c r="D15" s="19" t="n"/>
      <c r="E15" s="400"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ht="13.5" customHeight="1" s="844">
      <c r="A16" s="19" t="n"/>
      <c r="B16" s="44" t="inlineStr">
        <is>
          <t>Liquidity ratio</t>
        </is>
      </c>
      <c r="C16" s="19" t="n"/>
      <c r="D16" s="19" t="n"/>
      <c r="E16" s="400"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ht="13.5" customHeight="1" s="844">
      <c r="A17" s="19" t="n"/>
      <c r="B17" s="20" t="inlineStr">
        <is>
          <t>Current ratio (x)</t>
        </is>
      </c>
      <c r="C17" s="1097">
        <f>'Balance Sheet'!C9/'Balance Sheet'!C31</f>
        <v/>
      </c>
      <c r="D17" s="1097">
        <f>'Balance Sheet'!D9/'Balance Sheet'!D31</f>
        <v/>
      </c>
      <c r="E17" s="1098">
        <f>'Balance Sheet'!E9/'Balance Sheet'!E31</f>
        <v/>
      </c>
      <c r="F17" s="1097">
        <f>'Balance Sheet'!F9/'Balance Sheet'!F31</f>
        <v/>
      </c>
      <c r="G17" s="1097">
        <f>'Balance Sheet'!G9/'Balance Sheet'!G31</f>
        <v/>
      </c>
      <c r="H17" s="1097">
        <f>'Balance Sheet'!H9/'Balance Sheet'!H31</f>
        <v/>
      </c>
      <c r="I17" s="1097">
        <f>'Balance Sheet'!I9/'Balance Sheet'!I31</f>
        <v/>
      </c>
      <c r="J17" s="1097">
        <f>'Balance Sheet'!J9/'Balance Sheet'!J31</f>
        <v/>
      </c>
      <c r="K17" s="1097">
        <f>'Balance Sheet'!K9/'Balance Sheet'!K31</f>
        <v/>
      </c>
      <c r="L17" s="19" t="n"/>
      <c r="M17" s="19" t="n"/>
      <c r="N17" s="19" t="n"/>
      <c r="O17" s="19" t="n"/>
      <c r="P17" s="19" t="n"/>
      <c r="Q17" s="19" t="n"/>
      <c r="R17" s="19" t="n"/>
      <c r="S17" s="19" t="n"/>
      <c r="T17" s="19" t="n"/>
      <c r="U17" s="19" t="n"/>
      <c r="V17" s="19" t="n"/>
      <c r="W17" s="19" t="n"/>
      <c r="X17" s="19" t="n"/>
      <c r="Y17" s="19" t="n"/>
      <c r="Z17" s="19" t="n"/>
    </row>
    <row r="18" ht="13.5" customHeight="1" s="844">
      <c r="A18" s="19" t="n"/>
      <c r="B18" s="20" t="inlineStr">
        <is>
          <t>Working Capital Turnover (x)</t>
        </is>
      </c>
      <c r="C18" s="1097">
        <f>'Income Statement'!C4/'Balance Sheet'!C45</f>
        <v/>
      </c>
      <c r="D18" s="1097">
        <f>'Income Statement'!D4/AVERAGE('Balance Sheet'!D45,'Balance Sheet'!C45)</f>
        <v/>
      </c>
      <c r="E18" s="1098">
        <f>'Income Statement'!E4/AVERAGE('Balance Sheet'!E45,'Balance Sheet'!D45)</f>
        <v/>
      </c>
      <c r="F18" s="1097">
        <f>'Income Statement'!F4/AVERAGE('Balance Sheet'!F45,'Balance Sheet'!E45)</f>
        <v/>
      </c>
      <c r="G18" s="1097">
        <f>'Income Statement'!G4/AVERAGE('Balance Sheet'!G45,'Balance Sheet'!F45)</f>
        <v/>
      </c>
      <c r="H18" s="1097">
        <f>'Income Statement'!H4/AVERAGE('Balance Sheet'!H45,'Balance Sheet'!G45)</f>
        <v/>
      </c>
      <c r="I18" s="1097">
        <f>'Income Statement'!I4/AVERAGE('Balance Sheet'!I45,'Balance Sheet'!H45)</f>
        <v/>
      </c>
      <c r="J18" s="1097">
        <f>'Income Statement'!J4/AVERAGE('Balance Sheet'!J45,'Balance Sheet'!I45)</f>
        <v/>
      </c>
      <c r="K18" s="1097">
        <f>'Income Statement'!K4/AVERAGE('Balance Sheet'!K45,'Balance Sheet'!J45)</f>
        <v/>
      </c>
      <c r="L18" s="19" t="n"/>
      <c r="M18" s="19" t="n"/>
      <c r="N18" s="19" t="n"/>
      <c r="O18" s="19" t="n"/>
      <c r="P18" s="19" t="n"/>
      <c r="Q18" s="19" t="n"/>
      <c r="R18" s="19" t="n"/>
      <c r="S18" s="19" t="n"/>
      <c r="T18" s="19" t="n"/>
      <c r="U18" s="19" t="n"/>
      <c r="V18" s="19" t="n"/>
      <c r="W18" s="19" t="n"/>
      <c r="X18" s="19" t="n"/>
      <c r="Y18" s="19" t="n"/>
      <c r="Z18" s="19" t="n"/>
    </row>
    <row r="19" ht="13.5" customHeight="1" s="844">
      <c r="A19" s="19" t="n"/>
      <c r="B19" s="19" t="n"/>
      <c r="C19" s="1099" t="n"/>
      <c r="D19" s="1099" t="n"/>
      <c r="E19" s="1100" t="n"/>
      <c r="F19" s="1099" t="n"/>
      <c r="G19" s="1099" t="n"/>
      <c r="H19" s="1099" t="n"/>
      <c r="I19" s="1099" t="n"/>
      <c r="J19" s="1099" t="n"/>
      <c r="K19" s="1099" t="n"/>
      <c r="L19" s="19" t="n"/>
      <c r="M19" s="19" t="n"/>
      <c r="N19" s="19" t="n"/>
      <c r="O19" s="19" t="n"/>
      <c r="P19" s="19" t="n"/>
      <c r="Q19" s="19" t="n"/>
      <c r="R19" s="19" t="n"/>
      <c r="S19" s="19" t="n"/>
      <c r="T19" s="19" t="n"/>
      <c r="U19" s="19" t="n"/>
      <c r="V19" s="19" t="n"/>
      <c r="W19" s="19" t="n"/>
      <c r="X19" s="19" t="n"/>
      <c r="Y19" s="19" t="n"/>
      <c r="Z19" s="19" t="n"/>
    </row>
    <row r="20" ht="13.5" customHeight="1" s="844">
      <c r="A20" s="19" t="n"/>
      <c r="B20" s="44" t="inlineStr">
        <is>
          <t>Solvency ratio</t>
        </is>
      </c>
      <c r="C20" s="1099" t="n"/>
      <c r="D20" s="1099" t="n"/>
      <c r="E20" s="1100" t="n"/>
      <c r="F20" s="1099" t="n"/>
      <c r="G20" s="1099" t="n"/>
      <c r="H20" s="1099" t="n"/>
      <c r="I20" s="1099" t="n"/>
      <c r="J20" s="1099" t="n"/>
      <c r="K20" s="1099" t="n"/>
      <c r="L20" s="19" t="n"/>
      <c r="M20" s="19" t="n"/>
      <c r="N20" s="19" t="n"/>
      <c r="O20" s="19" t="n"/>
      <c r="P20" s="19" t="n"/>
      <c r="Q20" s="19" t="n"/>
      <c r="R20" s="19" t="n"/>
      <c r="S20" s="19" t="n"/>
      <c r="T20" s="19" t="n"/>
      <c r="U20" s="19" t="n"/>
      <c r="V20" s="19" t="n"/>
      <c r="W20" s="19" t="n"/>
      <c r="X20" s="19" t="n"/>
      <c r="Y20" s="19" t="n"/>
      <c r="Z20" s="19" t="n"/>
    </row>
    <row r="21" ht="13.5" customHeight="1" s="844">
      <c r="A21" s="19" t="n"/>
      <c r="B21" s="20" t="inlineStr">
        <is>
          <t>Long term debt equity ratio (x)</t>
        </is>
      </c>
      <c r="C21" s="1097">
        <f>'Balance Sheet'!C24/'Balance Sheet'!C21</f>
        <v/>
      </c>
      <c r="D21" s="1097">
        <f>'Balance Sheet'!D24/'Balance Sheet'!D21</f>
        <v/>
      </c>
      <c r="E21" s="1098">
        <f>'Balance Sheet'!E24/'Balance Sheet'!E21</f>
        <v/>
      </c>
      <c r="F21" s="1097">
        <f>'Balance Sheet'!F24/'Balance Sheet'!F21</f>
        <v/>
      </c>
      <c r="G21" s="1097">
        <f>'Balance Sheet'!G24/'Balance Sheet'!G21</f>
        <v/>
      </c>
      <c r="H21" s="1097">
        <f>'Balance Sheet'!H24/'Balance Sheet'!H21</f>
        <v/>
      </c>
      <c r="I21" s="1097">
        <f>'Balance Sheet'!I24/'Balance Sheet'!I21</f>
        <v/>
      </c>
      <c r="J21" s="1097">
        <f>'Balance Sheet'!J24/'Balance Sheet'!J21</f>
        <v/>
      </c>
      <c r="K21" s="1097">
        <f>'Balance Sheet'!K24/'Balance Sheet'!K21</f>
        <v/>
      </c>
      <c r="L21" s="19" t="n"/>
      <c r="M21" s="19" t="n"/>
      <c r="N21" s="19" t="n"/>
      <c r="O21" s="19" t="n"/>
      <c r="P21" s="19" t="n"/>
      <c r="Q21" s="19" t="n"/>
      <c r="R21" s="19" t="n"/>
      <c r="S21" s="19" t="n"/>
      <c r="T21" s="19" t="n"/>
      <c r="U21" s="19" t="n"/>
      <c r="V21" s="19" t="n"/>
      <c r="W21" s="19" t="n"/>
      <c r="X21" s="19" t="n"/>
      <c r="Y21" s="19" t="n"/>
      <c r="Z21" s="19" t="n"/>
    </row>
    <row r="22" ht="13.5" customHeight="1" s="844">
      <c r="A22" s="19" t="n"/>
      <c r="B22" s="20" t="inlineStr">
        <is>
          <t>Total debt to equity (x)</t>
        </is>
      </c>
      <c r="C22" s="1097">
        <f>'Balance Sheet'!C24/'Balance Sheet'!C21</f>
        <v/>
      </c>
      <c r="D22" s="1097">
        <f>'Balance Sheet'!D24/'Balance Sheet'!D21</f>
        <v/>
      </c>
      <c r="E22" s="1098">
        <f>'Balance Sheet'!E24/'Balance Sheet'!E21</f>
        <v/>
      </c>
      <c r="F22" s="1097">
        <f>'Balance Sheet'!F24/'Balance Sheet'!F21</f>
        <v/>
      </c>
      <c r="G22" s="1097">
        <f>'Balance Sheet'!G24/'Balance Sheet'!G21</f>
        <v/>
      </c>
      <c r="H22" s="1097">
        <f>'Balance Sheet'!H24/'Balance Sheet'!H21</f>
        <v/>
      </c>
      <c r="I22" s="1097">
        <f>'Balance Sheet'!I24/'Balance Sheet'!I21</f>
        <v/>
      </c>
      <c r="J22" s="1097">
        <f>'Balance Sheet'!J24/'Balance Sheet'!J21</f>
        <v/>
      </c>
      <c r="K22" s="1097">
        <f>'Balance Sheet'!K24/'Balance Sheet'!K21</f>
        <v/>
      </c>
      <c r="L22" s="19" t="n"/>
      <c r="M22" s="19" t="n"/>
      <c r="N22" s="19" t="n"/>
      <c r="O22" s="19" t="n"/>
      <c r="P22" s="19" t="n"/>
      <c r="Q22" s="19" t="n"/>
      <c r="R22" s="19" t="n"/>
      <c r="S22" s="19" t="n"/>
      <c r="T22" s="19" t="n"/>
      <c r="U22" s="19" t="n"/>
      <c r="V22" s="19" t="n"/>
      <c r="W22" s="19" t="n"/>
      <c r="X22" s="19" t="n"/>
      <c r="Y22" s="19" t="n"/>
      <c r="Z22" s="19" t="n"/>
    </row>
    <row r="23" ht="13.5" customHeight="1" s="844">
      <c r="A23" s="19" t="n"/>
      <c r="B23" s="20" t="inlineStr">
        <is>
          <t>Net Debt to EBITDA</t>
        </is>
      </c>
      <c r="C23" s="1101">
        <f>('Balance Sheet'!C24-'Balance Sheet'!C6)/'Income Statement'!C34</f>
        <v/>
      </c>
      <c r="D23" s="1101">
        <f>('Balance Sheet'!D24-'Balance Sheet'!D6)/'Income Statement'!D34</f>
        <v/>
      </c>
      <c r="E23" s="1102">
        <f>('Balance Sheet'!E24-'Balance Sheet'!E6)/'Income Statement'!E34</f>
        <v/>
      </c>
      <c r="F23" s="1101">
        <f>('Balance Sheet'!F24-'Balance Sheet'!F6)/'Income Statement'!F34</f>
        <v/>
      </c>
      <c r="G23" s="1101">
        <f>('Balance Sheet'!G24-'Balance Sheet'!G6)/'Income Statement'!G34</f>
        <v/>
      </c>
      <c r="H23" s="1101">
        <f>('Balance Sheet'!H24-'Balance Sheet'!H6)/'Income Statement'!H34</f>
        <v/>
      </c>
      <c r="I23" s="1101">
        <f>('Balance Sheet'!I24-'Balance Sheet'!I6)/'Income Statement'!I34</f>
        <v/>
      </c>
      <c r="J23" s="1101">
        <f>('Balance Sheet'!J24-'Balance Sheet'!J6)/'Income Statement'!J34</f>
        <v/>
      </c>
      <c r="K23" s="1101">
        <f>('Balance Sheet'!K24-'Balance Sheet'!K6)/'Income Statement'!K34</f>
        <v/>
      </c>
      <c r="L23" s="19" t="n"/>
      <c r="M23" s="19" t="n"/>
      <c r="N23" s="19" t="n"/>
      <c r="O23" s="19" t="n"/>
      <c r="P23" s="19" t="n"/>
      <c r="Q23" s="19" t="n"/>
      <c r="R23" s="19" t="n"/>
      <c r="S23" s="19" t="n"/>
      <c r="T23" s="19" t="n"/>
      <c r="U23" s="19" t="n"/>
      <c r="V23" s="19" t="n"/>
      <c r="W23" s="19" t="n"/>
      <c r="X23" s="19" t="n"/>
      <c r="Y23" s="19" t="n"/>
      <c r="Z23" s="19" t="n"/>
    </row>
    <row r="24" ht="13.5" customHeight="1" s="844">
      <c r="A24" s="19" t="n"/>
      <c r="B24" s="19" t="n"/>
      <c r="C24" s="19" t="n"/>
      <c r="D24" s="19" t="n"/>
      <c r="E24" s="400"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ht="13.5" customHeight="1" s="844">
      <c r="A25" s="19" t="n"/>
      <c r="B25" s="45" t="inlineStr">
        <is>
          <t>Net income</t>
        </is>
      </c>
      <c r="C25" s="1103">
        <f>'Income Statement'!C47</f>
        <v/>
      </c>
      <c r="D25" s="1103">
        <f>'Income Statement'!D47</f>
        <v/>
      </c>
      <c r="E25" s="1104">
        <f>'Income Statement'!E47</f>
        <v/>
      </c>
      <c r="F25" s="1103">
        <f>'Income Statement'!F47</f>
        <v/>
      </c>
      <c r="G25" s="1103">
        <f>'Income Statement'!G47</f>
        <v/>
      </c>
      <c r="H25" s="1103">
        <f>'Income Statement'!H47</f>
        <v/>
      </c>
      <c r="I25" s="1103">
        <f>'Income Statement'!I47</f>
        <v/>
      </c>
      <c r="J25" s="1103">
        <f>'Income Statement'!J47</f>
        <v/>
      </c>
      <c r="K25" s="1103">
        <f>'Income Statement'!K47</f>
        <v/>
      </c>
      <c r="L25" s="19" t="n"/>
      <c r="M25" s="19" t="n"/>
      <c r="N25" s="19" t="n"/>
      <c r="O25" s="19" t="n"/>
      <c r="P25" s="19" t="n"/>
      <c r="Q25" s="19" t="n"/>
      <c r="R25" s="19" t="n"/>
      <c r="S25" s="19" t="n"/>
      <c r="T25" s="19" t="n"/>
      <c r="U25" s="19" t="n"/>
      <c r="V25" s="19" t="n"/>
      <c r="W25" s="19" t="n"/>
      <c r="X25" s="19" t="n"/>
      <c r="Y25" s="19" t="n"/>
      <c r="Z25" s="19" t="n"/>
    </row>
    <row r="26" ht="13.5" customHeight="1" s="844">
      <c r="A26" s="19" t="n"/>
      <c r="B26" s="19" t="n"/>
      <c r="C26" s="19" t="n"/>
      <c r="D26" s="19"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ht="13.5" customHeight="1" s="844">
      <c r="A27" s="19" t="n"/>
      <c r="B27" s="19" t="n"/>
      <c r="C27" s="19" t="n"/>
      <c r="D27" s="19"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ht="13.5" customHeight="1" s="844">
      <c r="A28" s="19" t="n"/>
      <c r="B28" s="19" t="n"/>
      <c r="C28" s="19" t="n"/>
      <c r="D28" s="19" t="n"/>
      <c r="E28" s="19"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ht="13.5" customHeight="1" s="844">
      <c r="A29" s="19" t="n"/>
      <c r="B29" s="19" t="n"/>
      <c r="C29" s="19" t="n"/>
      <c r="D29" s="19"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ht="13.5" customHeight="1" s="844">
      <c r="A30" s="19" t="n"/>
      <c r="B30" s="19" t="n"/>
      <c r="C30" s="19" t="n"/>
      <c r="D30" s="19"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ht="13.5" customHeight="1" s="844">
      <c r="A31" s="19" t="n"/>
      <c r="B31" s="19" t="n"/>
      <c r="C31" s="19" t="n"/>
      <c r="D31" s="19"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ht="13.5" customHeight="1" s="844">
      <c r="A32" s="19" t="n"/>
      <c r="B32" s="19" t="n"/>
      <c r="C32" s="19" t="n"/>
      <c r="D32" s="19"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ht="13.5" customHeight="1" s="844">
      <c r="A33" s="19" t="n"/>
      <c r="B33" s="19" t="n"/>
      <c r="C33" s="19" t="n"/>
      <c r="D33" s="19"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ht="13.5" customHeight="1" s="844">
      <c r="A34" s="19" t="n"/>
      <c r="B34" s="19" t="n"/>
      <c r="C34" s="19" t="n"/>
      <c r="D34" s="19"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ht="13.5" customHeight="1" s="844">
      <c r="A35" s="19" t="n"/>
      <c r="B35" s="19" t="n"/>
      <c r="C35" s="19" t="n"/>
      <c r="D35" s="19"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ht="13.5" customHeight="1" s="844">
      <c r="A36" s="19" t="n"/>
      <c r="B36" s="19" t="n"/>
      <c r="C36" s="19" t="n"/>
      <c r="D36" s="19"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ht="13.5" customHeight="1" s="844">
      <c r="A37" s="19" t="n"/>
      <c r="B37" s="19" t="n"/>
      <c r="C37" s="19" t="n"/>
      <c r="D37" s="19"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ht="13.5" customHeight="1" s="844">
      <c r="A38" s="19" t="n"/>
      <c r="B38" s="19" t="n"/>
      <c r="C38" s="19" t="n"/>
      <c r="D38" s="19"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ht="13.5" customHeight="1" s="844">
      <c r="A39" s="19" t="n"/>
      <c r="B39" s="19" t="n"/>
      <c r="C39" s="19" t="n"/>
      <c r="D39" s="19"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ht="13.5" customHeight="1" s="844">
      <c r="A40" s="19" t="n"/>
      <c r="B40" s="19" t="n"/>
      <c r="C40" s="19" t="n"/>
      <c r="D40" s="19"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ht="13.5" customHeight="1" s="844">
      <c r="A41" s="19" t="n"/>
      <c r="B41" s="19" t="n"/>
      <c r="C41" s="19" t="n"/>
      <c r="D41" s="19"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ht="13.5" customHeight="1" s="844">
      <c r="A42" s="19" t="n"/>
      <c r="B42" s="19" t="n"/>
      <c r="C42" s="19" t="n"/>
      <c r="D42" s="19"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ht="13.5" customHeight="1" s="844">
      <c r="A43" s="19" t="n"/>
      <c r="B43" s="19" t="n"/>
      <c r="C43" s="19" t="n"/>
      <c r="D43" s="19"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ht="13.5" customHeight="1" s="844">
      <c r="A44" s="19" t="n"/>
      <c r="B44" s="19" t="n"/>
      <c r="C44" s="19" t="n"/>
      <c r="D44" s="19"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ht="13.5" customHeight="1" s="844">
      <c r="A45" s="19" t="n"/>
      <c r="B45" s="19" t="n"/>
      <c r="C45" s="19"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ht="13.5" customHeight="1" s="844">
      <c r="A46" s="19" t="n"/>
      <c r="B46" s="19" t="n"/>
      <c r="C46" s="19" t="n"/>
      <c r="D46" s="19"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ht="13.5" customHeight="1" s="844">
      <c r="A47" s="19" t="n"/>
      <c r="B47" s="19"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ht="13.5" customHeight="1" s="844">
      <c r="A48" s="19" t="n"/>
      <c r="B48" s="19" t="n"/>
      <c r="C48" s="19" t="n"/>
      <c r="D48" s="19"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ht="13.5" customHeight="1" s="844">
      <c r="A49" s="19" t="n"/>
      <c r="B49" s="19" t="n"/>
      <c r="C49" s="19" t="n"/>
      <c r="D49" s="19"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ht="13.5" customHeight="1" s="844">
      <c r="A50" s="19" t="n"/>
      <c r="B50" s="19" t="n"/>
      <c r="C50" s="19" t="n"/>
      <c r="D50" s="19"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ht="13.5" customHeight="1" s="844">
      <c r="A51" s="19" t="n"/>
      <c r="B51" s="19" t="n"/>
      <c r="C51" s="19" t="n"/>
      <c r="D51" s="19"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ht="13.5" customHeight="1" s="844">
      <c r="A52" s="19" t="n"/>
      <c r="B52" s="19" t="n"/>
      <c r="C52" s="19" t="n"/>
      <c r="D52" s="19"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ht="13.5" customHeight="1" s="844">
      <c r="A53" s="19" t="n"/>
      <c r="B53" s="19"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ht="13.5" customHeight="1" s="844">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ht="13.5" customHeight="1" s="844">
      <c r="A55" s="19" t="n"/>
      <c r="B55" s="19"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ht="13.5" customHeight="1" s="844">
      <c r="A56" s="19" t="n"/>
      <c r="B56" s="19" t="n"/>
      <c r="C56" s="19" t="n"/>
      <c r="D56" s="19"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ht="13.5" customHeight="1" s="844">
      <c r="A57" s="19" t="n"/>
      <c r="B57" s="19" t="n"/>
      <c r="C57" s="19"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ht="13.5" customHeight="1" s="844">
      <c r="A58" s="19" t="n"/>
      <c r="B58" s="19" t="n"/>
      <c r="C58" s="19" t="n"/>
      <c r="D58" s="19"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ht="13.5" customHeight="1" s="844">
      <c r="A59" s="19" t="n"/>
      <c r="B59" s="19" t="n"/>
      <c r="C59" s="19"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ht="13.5" customHeight="1" s="844">
      <c r="A60" s="19" t="n"/>
      <c r="B60" s="19" t="n"/>
      <c r="C60" s="19" t="n"/>
      <c r="D60" s="19"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ht="13.5" customHeight="1" s="844">
      <c r="A61" s="19" t="n"/>
      <c r="B61" s="19"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ht="13.5" customHeight="1" s="844">
      <c r="A62" s="19" t="n"/>
      <c r="B62" s="19"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ht="13.5" customHeight="1" s="844">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ht="13.5" customHeight="1" s="844">
      <c r="A64" s="19" t="n"/>
      <c r="B64" s="19"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ht="13.5" customHeight="1" s="844">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ht="13.5" customHeight="1" s="844">
      <c r="A66" s="19" t="n"/>
      <c r="B66" s="19"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ht="13.5" customHeight="1" s="844">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ht="13.5" customHeight="1" s="844">
      <c r="A68" s="19" t="n"/>
      <c r="B68" s="19"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ht="13.5" customHeight="1" s="844">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ht="13.5" customHeight="1" s="844">
      <c r="A70" s="19"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ht="13.5" customHeight="1" s="844">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ht="13.5" customHeight="1" s="844">
      <c r="A72" s="19"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ht="13.5" customHeight="1" s="844">
      <c r="A73" s="19"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ht="13.5" customHeight="1" s="844">
      <c r="A74" s="19" t="n"/>
      <c r="B74" s="19"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ht="13.5" customHeight="1" s="844">
      <c r="A75" s="19"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ht="13.5" customHeight="1" s="844">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ht="13.5" customHeight="1" s="844">
      <c r="A77" s="19"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ht="13.5" customHeight="1" s="844">
      <c r="A78" s="19" t="n"/>
      <c r="B78" s="19"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ht="13.5" customHeight="1" s="844">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ht="13.5" customHeight="1" s="844">
      <c r="A80" s="19" t="n"/>
      <c r="B80" s="19"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ht="13.5" customHeight="1" s="844">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ht="13.5" customHeight="1" s="844">
      <c r="A82" s="19" t="n"/>
      <c r="B82" s="19"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ht="13.5" customHeight="1" s="844">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ht="13.5" customHeight="1" s="844">
      <c r="A84" s="19" t="n"/>
      <c r="B84" s="19"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ht="13.5" customHeight="1" s="844">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ht="13.5" customHeight="1" s="844">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ht="13.5" customHeight="1" s="844">
      <c r="A87" s="19"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ht="13.5" customHeight="1" s="844">
      <c r="A88" s="19" t="n"/>
      <c r="B88" s="19"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ht="13.5" customHeight="1" s="844">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ht="13.5" customHeight="1" s="844">
      <c r="A90" s="19" t="n"/>
      <c r="B90" s="19"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ht="13.5" customHeight="1" s="844">
      <c r="A91" s="19"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ht="13.5" customHeight="1" s="844">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ht="13.5" customHeight="1" s="844">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ht="13.5" customHeight="1" s="844">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ht="13.5" customHeight="1" s="844">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ht="13.5" customHeight="1" s="844">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ht="13.5" customHeight="1" s="84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ht="13.5" customHeight="1" s="844">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ht="13.5" customHeight="1" s="84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ht="13.5" customHeight="1" s="844">
      <c r="A100" s="19"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ht="13.5" customHeight="1" s="844">
      <c r="A101" s="19"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ht="13.5" customHeight="1" s="84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ht="13.5" customHeight="1" s="844">
      <c r="A103" s="19"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ht="13.5" customHeight="1" s="844">
      <c r="A104" s="19"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ht="13.5" customHeight="1" s="84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ht="13.5" customHeight="1" s="844">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ht="13.5" customHeight="1" s="844">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ht="13.5" customHeight="1" s="84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ht="13.5" customHeight="1" s="844">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ht="13.5" customHeight="1" s="84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ht="13.5" customHeight="1" s="844">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ht="13.5" customHeight="1" s="844">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ht="13.5" customHeight="1" s="84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ht="13.5" customHeight="1" s="844">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ht="13.5" customHeight="1" s="84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ht="13.5" customHeight="1" s="844">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ht="13.5" customHeight="1" s="844">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ht="13.5" customHeight="1" s="844">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ht="13.5" customHeight="1" s="844">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ht="13.5" customHeight="1" s="844">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ht="13.5" customHeight="1" s="844">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ht="13.5" customHeight="1" s="844">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ht="13.5" customHeight="1" s="844">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ht="13.5" customHeight="1" s="84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ht="13.5" customHeight="1" s="84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ht="13.5" customHeight="1" s="844">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ht="13.5" customHeight="1" s="844">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ht="13.5" customHeight="1" s="84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ht="13.5" customHeight="1" s="844">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ht="13.5" customHeight="1" s="844">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ht="13.5" customHeight="1" s="84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ht="13.5" customHeight="1" s="844">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ht="13.5" customHeight="1" s="84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ht="13.5" customHeight="1" s="84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ht="13.5" customHeight="1" s="844">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ht="13.5" customHeight="1" s="84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ht="13.5" customHeight="1" s="844">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ht="13.5" customHeight="1" s="844">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ht="13.5" customHeight="1" s="844">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ht="13.5" customHeight="1" s="84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ht="13.5" customHeight="1" s="844">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ht="13.5" customHeight="1" s="844">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ht="13.5" customHeight="1" s="84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ht="13.5" customHeight="1" s="8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ht="13.5" customHeight="1" s="844">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ht="13.5" customHeight="1" s="844">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ht="13.5" customHeight="1" s="84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ht="13.5" customHeight="1" s="844">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ht="13.5" customHeight="1" s="844">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ht="13.5" customHeight="1" s="84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ht="13.5" customHeight="1" s="844">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ht="13.5" customHeight="1" s="844">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ht="13.5" customHeight="1" s="84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ht="13.5" customHeight="1" s="84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ht="13.5" customHeight="1" s="844">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ht="13.5" customHeight="1" s="84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ht="13.5" customHeight="1" s="844">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ht="13.5" customHeight="1" s="844">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ht="13.5" customHeight="1" s="844">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ht="13.5" customHeight="1" s="84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ht="13.5" customHeight="1" s="844">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ht="13.5" customHeight="1" s="844">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ht="13.5" customHeight="1" s="84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ht="13.5" customHeight="1" s="84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ht="13.5" customHeight="1" s="844">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ht="13.5" customHeight="1" s="84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ht="13.5" customHeight="1" s="844">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ht="13.5" customHeight="1" s="844">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ht="13.5" customHeight="1" s="84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ht="13.5" customHeight="1" s="844">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ht="13.5" customHeight="1" s="844">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ht="13.5" customHeight="1" s="844">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ht="13.5" customHeight="1" s="844">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ht="13.5" customHeight="1" s="84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ht="13.5" customHeight="1" s="844">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ht="13.5" customHeight="1" s="844">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ht="13.5" customHeight="1" s="84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ht="13.5" customHeight="1" s="844">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ht="13.5" customHeight="1" s="844">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ht="13.5" customHeight="1" s="84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ht="13.5" customHeight="1" s="844">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ht="13.5" customHeight="1" s="844">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ht="13.5" customHeight="1" s="84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ht="13.5" customHeight="1" s="84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ht="13.5" customHeight="1" s="84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ht="13.5" customHeight="1" s="844">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ht="13.5" customHeight="1" s="844">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ht="13.5" customHeight="1" s="84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ht="13.5" customHeight="1" s="844">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ht="13.5" customHeight="1" s="844">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ht="13.5" customHeight="1" s="844">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ht="13.5" customHeight="1" s="84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ht="13.5" customHeight="1" s="844">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ht="13.5" customHeight="1" s="84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ht="13.5" customHeight="1" s="84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ht="13.5" customHeight="1" s="844">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ht="13.5" customHeight="1" s="844">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ht="13.5" customHeight="1" s="84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ht="13.5" customHeight="1" s="844">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ht="13.5" customHeight="1" s="844">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ht="13.5" customHeight="1" s="844">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ht="13.5" customHeight="1" s="844">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ht="13.5" customHeight="1" s="84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ht="13.5" customHeight="1" s="84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ht="13.5" customHeight="1" s="844">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ht="13.5" customHeight="1" s="844">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ht="13.5" customHeight="1" s="84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ht="13.5" customHeight="1" s="844">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ht="13.5" customHeight="1" s="844">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ht="13.5" customHeight="1" s="844">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ht="13.5" customHeight="1" s="844">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ht="13.5" customHeight="1" s="84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ht="13.5" customHeight="1" s="844">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ht="13.5" customHeight="1" s="84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ht="13.5" customHeight="1" s="844">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ht="13.5" customHeight="1" s="844">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ht="13.5" customHeight="1" s="844">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ht="13.5" customHeight="1" s="844">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ht="13.5" customHeight="1" s="84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ht="13.5" customHeight="1" s="844">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ht="13.5" customHeight="1" s="844">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ht="13.5" customHeight="1" s="84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ht="13.5" customHeight="1" s="844">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ht="13.5" customHeight="1" s="84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ht="13.5" customHeight="1" s="84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ht="13.5" customHeight="1" s="844">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ht="13.5" customHeight="1" s="844">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ht="13.5" customHeight="1" s="84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ht="13.5" customHeight="1" s="844">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ht="13.5" customHeight="1" s="84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ht="13.5" customHeight="1" s="844">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ht="13.5" customHeight="1" s="844">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ht="13.5" customHeight="1" s="84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ht="13.5" customHeight="1" s="84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ht="13.5" customHeight="1" s="844">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ht="13.5" customHeight="1" s="84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ht="13.5" customHeight="1" s="844">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ht="13.5" customHeight="1" s="844">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ht="13.5" customHeight="1" s="84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ht="13.5" customHeight="1" s="844">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ht="13.5" customHeight="1" s="84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ht="13.5" customHeight="1" s="844">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ht="13.5" customHeight="1" s="84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ht="13.5" customHeight="1" s="8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ht="13.5" customHeight="1" s="84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ht="13.5" customHeight="1" s="844">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ht="13.5" customHeight="1" s="844">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ht="13.5" customHeight="1" s="844">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ht="13.5" customHeight="1" s="844">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ht="13.5" customHeight="1" s="844">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ht="13.5" customHeight="1" s="84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ht="13.5" customHeight="1" s="844">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ht="13.5" customHeight="1" s="844">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ht="13.5" customHeight="1" s="84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ht="13.5" customHeight="1" s="844">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ht="13.5" customHeight="1" s="84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ht="13.5" customHeight="1" s="844">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ht="13.5" customHeight="1" s="844">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ht="13.5" customHeight="1" s="844">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ht="13.5" customHeight="1" s="844">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ht="13.5" customHeight="1" s="844">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ht="13.5" customHeight="1" s="844">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ht="13.5" customHeight="1" s="844">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ht="13.5" customHeight="1" s="84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ht="13.5" customHeight="1" s="844">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ht="13.5" customHeight="1" s="844">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ht="13.5" customHeight="1" s="844">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ht="13.5" customHeight="1" s="844">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ht="13.5" customHeight="1" s="844">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ht="13.5" customHeight="1" s="844">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ht="13.5" customHeight="1" s="844">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ht="13.5" customHeight="1" s="844">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ht="13.5" customHeight="1" s="844">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3.5" customHeight="1" s="84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3.5" customHeight="1" s="844">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3.5" customHeight="1" s="844">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3.5" customHeight="1" s="844">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3.5" customHeight="1" s="844">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3.5" customHeight="1" s="844">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3.5" customHeight="1" s="844">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3.5" customHeight="1" s="844">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3.5" customHeight="1" s="844">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3.5" customHeight="1" s="844">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3.5" customHeight="1" s="84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3.5" customHeight="1" s="844">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3.5" customHeight="1" s="844">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3.5" customHeight="1" s="844">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3.5" customHeight="1" s="844">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3.5" customHeight="1" s="844">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3.5" customHeight="1" s="844">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3.5" customHeight="1" s="844">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3.5" customHeight="1" s="844">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3.5" customHeight="1" s="844">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3.5" customHeight="1" s="84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3.5" customHeight="1" s="844">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3.5" customHeight="1" s="844">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3.5" customHeight="1" s="844">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3.5" customHeight="1" s="844">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3.5" customHeight="1" s="844">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3.5" customHeight="1" s="844">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3.5" customHeight="1" s="844">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3.5" customHeight="1" s="844">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3.5" customHeight="1" s="844">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3.5" customHeight="1" s="84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3.5" customHeight="1" s="844">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3.5" customHeight="1" s="844">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3.5" customHeight="1" s="844">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3.5" customHeight="1" s="844">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3.5" customHeight="1" s="844">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3.5" customHeight="1" s="844">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3.5" customHeight="1" s="844">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3.5" customHeight="1" s="844">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3.5" customHeight="1" s="844">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3.5" customHeight="1" s="84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3.5" customHeight="1" s="844">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3.5" customHeight="1" s="844">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3.5" customHeight="1" s="844">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3.5" customHeight="1" s="844">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3.5" customHeight="1" s="844">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3.5" customHeight="1" s="844">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3.5" customHeight="1" s="844">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3.5" customHeight="1" s="844">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3.5" customHeight="1" s="844">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3.5" customHeight="1" s="84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3.5" customHeight="1" s="844">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3.5" customHeight="1" s="844">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3.5" customHeight="1" s="844">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3.5" customHeight="1" s="844">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3.5" customHeight="1" s="844">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3.5" customHeight="1" s="844">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3.5" customHeight="1" s="844">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3.5" customHeight="1" s="844">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3.5" customHeight="1" s="844">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3.5" customHeight="1" s="84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3.5" customHeight="1" s="844">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3.5" customHeight="1" s="844">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3.5" customHeight="1" s="844">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3.5" customHeight="1" s="844">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3.5" customHeight="1" s="844">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3.5" customHeight="1" s="844">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3.5" customHeight="1" s="844">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3.5" customHeight="1" s="844">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3.5" customHeight="1" s="844">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3.5" customHeight="1" s="8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3.5" customHeight="1" s="844">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3.5" customHeight="1" s="844">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3.5" customHeight="1" s="844">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3.5" customHeight="1" s="844">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3.5" customHeight="1" s="844">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3.5" customHeight="1" s="844">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3.5" customHeight="1" s="844">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3.5" customHeight="1" s="844">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3.5" customHeight="1" s="844">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3.5" customHeight="1" s="84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3.5" customHeight="1" s="844">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3.5" customHeight="1" s="844">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3.5" customHeight="1" s="844">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3.5" customHeight="1" s="844">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3.5" customHeight="1" s="844">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3.5" customHeight="1" s="844">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3.5" customHeight="1" s="844">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3.5" customHeight="1" s="844">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3.5" customHeight="1" s="844">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3.5" customHeight="1" s="84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3.5" customHeight="1" s="844">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3.5" customHeight="1" s="844">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3.5" customHeight="1" s="844">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3.5" customHeight="1" s="844">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3.5" customHeight="1" s="844">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3.5" customHeight="1" s="844">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3.5" customHeight="1" s="844">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3.5" customHeight="1" s="844">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3.5" customHeight="1" s="844">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3.5" customHeight="1" s="84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3.5" customHeight="1" s="844">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3.5" customHeight="1" s="844">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3.5" customHeight="1" s="844">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3.5" customHeight="1" s="844">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3.5" customHeight="1" s="844">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3.5" customHeight="1" s="844">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3.5" customHeight="1" s="844">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3.5" customHeight="1" s="844">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3.5" customHeight="1" s="844">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3.5" customHeight="1" s="84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3.5" customHeight="1" s="844">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3.5" customHeight="1" s="844">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3.5" customHeight="1" s="844">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3.5" customHeight="1" s="844">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3.5" customHeight="1" s="844">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3.5" customHeight="1" s="844">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3.5" customHeight="1" s="844">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3.5" customHeight="1" s="844">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3.5" customHeight="1" s="844">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3.5" customHeight="1" s="84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3.5" customHeight="1" s="844">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3.5" customHeight="1" s="844">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3.5" customHeight="1" s="844">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3.5" customHeight="1" s="844">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3.5" customHeight="1" s="844">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3.5" customHeight="1" s="844">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3.5" customHeight="1" s="844">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3.5" customHeight="1" s="844">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3.5" customHeight="1" s="844">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3.5" customHeight="1" s="84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3.5" customHeight="1" s="844">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3.5" customHeight="1" s="844">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3.5" customHeight="1" s="844">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3.5" customHeight="1" s="844">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3.5" customHeight="1" s="844">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3.5" customHeight="1" s="8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3.5" customHeight="1" s="8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3.5" customHeight="1" s="8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3.5" customHeight="1" s="8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3.5" customHeight="1" s="8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3.5" customHeight="1" s="8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3.5" customHeight="1" s="8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3.5" customHeight="1" s="8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3.5" customHeight="1" s="8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3.5" customHeight="1" s="8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3.5" customHeight="1" s="8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3.5" customHeight="1" s="8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3.5" customHeight="1" s="8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3.5" customHeight="1" s="8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3.5" customHeight="1" s="8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3.5" customHeight="1" s="8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3.5" customHeight="1" s="8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3.5" customHeight="1" s="8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3.5" customHeight="1" s="8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3.5" customHeight="1" s="8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3.5" customHeight="1" s="8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3.5" customHeight="1" s="8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3.5" customHeight="1" s="8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3.5" customHeight="1" s="8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3.5" customHeight="1" s="8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3.5" customHeight="1" s="8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3.5" customHeight="1" s="8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3.5" customHeight="1" s="8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3.5" customHeight="1" s="8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3.5" customHeight="1" s="8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3.5" customHeight="1" s="8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3.5" customHeight="1" s="8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3.5" customHeight="1" s="8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3.5" customHeight="1" s="8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3.5" customHeight="1" s="8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3.5" customHeight="1" s="8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3.5" customHeight="1" s="8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3.5" customHeight="1" s="8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3.5" customHeight="1" s="8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3.5" customHeight="1" s="8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3.5" customHeight="1" s="8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3.5" customHeight="1" s="8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3.5" customHeight="1" s="8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3.5" customHeight="1" s="8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3.5" customHeight="1" s="8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3.5" customHeight="1" s="8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3.5" customHeight="1" s="8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3.5" customHeight="1" s="8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3.5" customHeight="1" s="8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3.5" customHeight="1" s="8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3.5" customHeight="1" s="8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3.5" customHeight="1" s="8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3.5" customHeight="1" s="8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3.5" customHeight="1" s="8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3.5" customHeight="1" s="8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3.5" customHeight="1" s="8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3.5" customHeight="1" s="8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3.5" customHeight="1" s="8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3.5" customHeight="1" s="8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3.5" customHeight="1" s="8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3.5" customHeight="1" s="8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3.5" customHeight="1" s="8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3.5" customHeight="1" s="8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3.5" customHeight="1" s="8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3.5" customHeight="1" s="8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3.5" customHeight="1" s="8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3.5" customHeight="1" s="8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3.5" customHeight="1" s="8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3.5" customHeight="1" s="8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3.5" customHeight="1" s="8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3.5" customHeight="1" s="8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3.5" customHeight="1" s="8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3.5" customHeight="1" s="8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3.5" customHeight="1" s="8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3.5" customHeight="1" s="8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3.5" customHeight="1" s="8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3.5" customHeight="1" s="8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3.5" customHeight="1" s="8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3.5" customHeight="1" s="8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3.5" customHeight="1" s="8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3.5" customHeight="1" s="8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3.5" customHeight="1" s="8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3.5" customHeight="1" s="8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3.5" customHeight="1" s="8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3.5" customHeight="1" s="8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3.5" customHeight="1" s="8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3.5" customHeight="1" s="8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3.5" customHeight="1" s="8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3.5" customHeight="1" s="8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3.5" customHeight="1" s="8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3.5" customHeight="1" s="8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3.5" customHeight="1" s="8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3.5" customHeight="1" s="8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3.5" customHeight="1" s="8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3.5" customHeight="1" s="8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3.5" customHeight="1" s="8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3.5" customHeight="1" s="8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3.5" customHeight="1" s="8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3.5" customHeight="1" s="8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3.5" customHeight="1" s="8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3.5" customHeight="1" s="8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3.5" customHeight="1" s="8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3.5" customHeight="1" s="8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3.5" customHeight="1" s="8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3.5" customHeight="1" s="8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3.5" customHeight="1" s="8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3.5" customHeight="1" s="8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3.5" customHeight="1" s="8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3.5" customHeight="1" s="8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3.5" customHeight="1" s="8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3.5" customHeight="1" s="8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3.5" customHeight="1" s="8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3.5" customHeight="1" s="8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3.5" customHeight="1" s="8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3.5" customHeight="1" s="8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3.5" customHeight="1" s="8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3.5" customHeight="1" s="8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3.5" customHeight="1" s="8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3.5" customHeight="1" s="8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3.5" customHeight="1" s="8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3.5" customHeight="1" s="8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3.5" customHeight="1" s="8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3.5" customHeight="1" s="8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3.5" customHeight="1" s="8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3.5" customHeight="1" s="8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3.5" customHeight="1" s="8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3.5" customHeight="1" s="8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3.5" customHeight="1" s="8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3.5" customHeight="1" s="8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3.5" customHeight="1" s="8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3.5" customHeight="1" s="8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3.5" customHeight="1" s="8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3.5" customHeight="1" s="8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3.5" customHeight="1" s="8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3.5" customHeight="1" s="8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3.5" customHeight="1" s="8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3.5" customHeight="1" s="8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3.5" customHeight="1" s="8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3.5" customHeight="1" s="8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3.5" customHeight="1" s="8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3.5" customHeight="1" s="8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3.5" customHeight="1" s="8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3.5" customHeight="1" s="8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3.5" customHeight="1" s="8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3.5" customHeight="1" s="8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3.5" customHeight="1" s="8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3.5" customHeight="1" s="8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3.5" customHeight="1" s="8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3.5" customHeight="1" s="8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3.5" customHeight="1" s="8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3.5" customHeight="1" s="8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3.5" customHeight="1" s="8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3.5" customHeight="1" s="8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3.5" customHeight="1" s="8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3.5" customHeight="1" s="8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3.5" customHeight="1" s="8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3.5" customHeight="1" s="8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3.5" customHeight="1" s="8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3.5" customHeight="1" s="8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3.5" customHeight="1" s="8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3.5" customHeight="1" s="8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3.5" customHeight="1" s="8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3.5" customHeight="1" s="8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3.5" customHeight="1" s="8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3.5" customHeight="1" s="8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3.5" customHeight="1" s="8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3.5" customHeight="1" s="8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3.5" customHeight="1" s="8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3.5" customHeight="1" s="8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3.5" customHeight="1" s="8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3.5" customHeight="1" s="8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3.5" customHeight="1" s="8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3.5" customHeight="1" s="8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3.5" customHeight="1" s="8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3.5" customHeight="1" s="8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3.5" customHeight="1" s="8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3.5" customHeight="1" s="8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3.5" customHeight="1" s="8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3.5" customHeight="1" s="8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3.5" customHeight="1" s="8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3.5" customHeight="1" s="8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3.5" customHeight="1" s="8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3.5" customHeight="1" s="8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3.5" customHeight="1" s="8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3.5" customHeight="1" s="8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3.5" customHeight="1" s="8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3.5" customHeight="1" s="8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3.5" customHeight="1" s="8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3.5" customHeight="1" s="8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3.5" customHeight="1" s="8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3.5" customHeight="1" s="8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3.5" customHeight="1" s="8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3.5" customHeight="1" s="8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3.5" customHeight="1" s="8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3.5" customHeight="1" s="8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3.5" customHeight="1" s="8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3.5" customHeight="1" s="8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3.5" customHeight="1" s="8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3.5" customHeight="1" s="8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3.5" customHeight="1" s="8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3.5" customHeight="1" s="8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3.5" customHeight="1" s="8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3.5" customHeight="1" s="8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3.5" customHeight="1" s="8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3.5" customHeight="1" s="8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3.5" customHeight="1" s="8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3.5" customHeight="1" s="8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3.5" customHeight="1" s="8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3.5" customHeight="1" s="8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3.5" customHeight="1" s="8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3.5" customHeight="1" s="8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3.5" customHeight="1" s="8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3.5" customHeight="1" s="8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3.5" customHeight="1" s="8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3.5" customHeight="1" s="8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3.5" customHeight="1" s="8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3.5" customHeight="1" s="8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3.5" customHeight="1" s="8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3.5" customHeight="1" s="8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3.5" customHeight="1" s="8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3.5" customHeight="1" s="8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3.5" customHeight="1" s="8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3.5" customHeight="1" s="8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3.5" customHeight="1" s="8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3.5" customHeight="1" s="8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3.5" customHeight="1" s="8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3.5" customHeight="1" s="8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3.5" customHeight="1" s="8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3.5" customHeight="1" s="8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3.5" customHeight="1" s="8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3.5" customHeight="1" s="8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3.5" customHeight="1" s="8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3.5" customHeight="1" s="8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3.5" customHeight="1" s="8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3.5" customHeight="1" s="8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3.5" customHeight="1" s="8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3.5" customHeight="1" s="8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3.5" customHeight="1" s="8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3.5" customHeight="1" s="8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3.5" customHeight="1" s="8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3.5" customHeight="1" s="8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3.5" customHeight="1" s="8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3.5" customHeight="1" s="8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3.5" customHeight="1" s="8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3.5" customHeight="1" s="8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3.5" customHeight="1" s="8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3.5" customHeight="1" s="8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3.5" customHeight="1" s="8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3.5" customHeight="1" s="8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3.5" customHeight="1" s="8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3.5" customHeight="1" s="8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3.5" customHeight="1" s="8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3.5" customHeight="1" s="8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3.5" customHeight="1" s="8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3.5" customHeight="1" s="8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3.5" customHeight="1" s="8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3.5" customHeight="1" s="8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3.5" customHeight="1" s="8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3.5" customHeight="1" s="8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3.5" customHeight="1" s="8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3.5" customHeight="1" s="8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3.5" customHeight="1" s="8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3.5" customHeight="1" s="8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3.5" customHeight="1" s="8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3.5" customHeight="1" s="8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3.5" customHeight="1" s="8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3.5" customHeight="1" s="8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3.5" customHeight="1" s="8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3.5" customHeight="1" s="8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3.5" customHeight="1" s="8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3.5" customHeight="1" s="8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3.5" customHeight="1" s="8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3.5" customHeight="1" s="8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3.5" customHeight="1" s="8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3.5" customHeight="1" s="8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3.5" customHeight="1" s="8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3.5" customHeight="1" s="8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3.5" customHeight="1" s="8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3.5" customHeight="1" s="8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3.5" customHeight="1" s="8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3.5" customHeight="1" s="8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3.5" customHeight="1" s="8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3.5" customHeight="1" s="8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3.5" customHeight="1" s="8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3.5" customHeight="1" s="8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3.5" customHeight="1" s="8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3.5" customHeight="1" s="8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3.5" customHeight="1" s="8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3.5" customHeight="1" s="8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3.5" customHeight="1" s="8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3.5" customHeight="1" s="8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3.5" customHeight="1" s="8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3.5" customHeight="1" s="8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3.5" customHeight="1" s="8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3.5" customHeight="1" s="8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3.5" customHeight="1" s="8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3.5" customHeight="1" s="8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3.5" customHeight="1" s="8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3.5" customHeight="1" s="8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3.5" customHeight="1" s="8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3.5" customHeight="1" s="8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3.5" customHeight="1" s="8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3.5" customHeight="1" s="8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3.5" customHeight="1" s="8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3.5" customHeight="1" s="8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3.5" customHeight="1" s="8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3.5" customHeight="1" s="8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3.5" customHeight="1" s="8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3.5" customHeight="1" s="8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3.5" customHeight="1" s="8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3.5" customHeight="1" s="8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3.5" customHeight="1" s="8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3.5" customHeight="1" s="8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3.5" customHeight="1" s="8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3.5" customHeight="1" s="8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3.5" customHeight="1" s="8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3.5" customHeight="1" s="8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3.5" customHeight="1" s="8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3.5" customHeight="1" s="8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3.5" customHeight="1" s="8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3.5" customHeight="1" s="8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3.5" customHeight="1" s="8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3.5" customHeight="1" s="8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3.5" customHeight="1" s="8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3.5" customHeight="1" s="8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3.5" customHeight="1" s="8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3.5" customHeight="1" s="8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3.5" customHeight="1" s="8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3.5" customHeight="1" s="8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3.5" customHeight="1" s="8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3.5" customHeight="1" s="8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3.5" customHeight="1" s="8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3.5" customHeight="1" s="8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3.5" customHeight="1" s="8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3.5" customHeight="1" s="8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3.5" customHeight="1" s="8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3.5" customHeight="1" s="8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3.5" customHeight="1" s="8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3.5" customHeight="1" s="8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3.5" customHeight="1" s="8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3.5" customHeight="1" s="8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3.5" customHeight="1" s="8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3.5" customHeight="1" s="8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3.5" customHeight="1" s="8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3.5" customHeight="1" s="8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3.5" customHeight="1" s="8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3.5" customHeight="1" s="8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3.5" customHeight="1" s="8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3.5" customHeight="1" s="8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3.5" customHeight="1" s="8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3.5" customHeight="1" s="8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3.5" customHeight="1" s="8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3.5" customHeight="1" s="8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3.5" customHeight="1" s="8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3.5" customHeight="1" s="8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3.5" customHeight="1" s="8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3.5" customHeight="1" s="8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3.5" customHeight="1" s="8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3.5" customHeight="1" s="8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3.5" customHeight="1" s="8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3.5" customHeight="1" s="8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3.5" customHeight="1" s="8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3.5" customHeight="1" s="8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3.5" customHeight="1" s="8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3.5" customHeight="1" s="8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3.5" customHeight="1" s="8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3.5" customHeight="1" s="8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3.5" customHeight="1" s="8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3.5" customHeight="1" s="8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3.5" customHeight="1" s="8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3.5" customHeight="1" s="8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3.5" customHeight="1" s="8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3.5" customHeight="1" s="8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3.5" customHeight="1" s="8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3.5" customHeight="1" s="8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3.5" customHeight="1" s="8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3.5" customHeight="1" s="8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3.5" customHeight="1" s="8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3.5" customHeight="1" s="8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3.5" customHeight="1" s="8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3.5" customHeight="1" s="8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3.5" customHeight="1" s="8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3.5" customHeight="1" s="8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3.5" customHeight="1" s="8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3.5" customHeight="1" s="8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3.5" customHeight="1" s="8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3.5" customHeight="1" s="8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3.5" customHeight="1" s="8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3.5" customHeight="1" s="8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3.5" customHeight="1" s="8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3.5" customHeight="1" s="8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3.5" customHeight="1" s="8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3.5" customHeight="1" s="8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3.5" customHeight="1" s="8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3.5" customHeight="1" s="8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3.5" customHeight="1" s="8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3.5" customHeight="1" s="8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3.5" customHeight="1" s="8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3.5" customHeight="1" s="8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3.5" customHeight="1" s="8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3.5" customHeight="1" s="8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3.5" customHeight="1" s="8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3.5" customHeight="1" s="8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3.5" customHeight="1" s="8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3.5" customHeight="1" s="8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3.5" customHeight="1" s="8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3.5" customHeight="1" s="8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3.5" customHeight="1" s="8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3.5" customHeight="1" s="8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3.5" customHeight="1" s="8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3.5" customHeight="1" s="8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3.5" customHeight="1" s="8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3.5" customHeight="1" s="8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3.5" customHeight="1" s="8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3.5" customHeight="1" s="8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3.5" customHeight="1" s="8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3.5" customHeight="1" s="8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3.5" customHeight="1" s="8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3.5" customHeight="1" s="8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3.5" customHeight="1" s="8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3.5" customHeight="1" s="8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3.5" customHeight="1" s="8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3.5" customHeight="1" s="8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3.5" customHeight="1" s="8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3.5" customHeight="1" s="8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3.5" customHeight="1" s="8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3.5" customHeight="1" s="8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3.5" customHeight="1" s="8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3.5" customHeight="1" s="8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3.5" customHeight="1" s="8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3.5" customHeight="1" s="8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3.5" customHeight="1" s="8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3.5" customHeight="1" s="8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3.5" customHeight="1" s="8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3.5" customHeight="1" s="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3.5" customHeight="1" s="8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3.5" customHeight="1" s="8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3.5" customHeight="1" s="8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3.5" customHeight="1" s="8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3.5" customHeight="1" s="8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3.5" customHeight="1" s="8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3.5" customHeight="1" s="8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3.5" customHeight="1" s="8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3.5" customHeight="1" s="8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3.5" customHeight="1" s="8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3.5" customHeight="1" s="8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3.5" customHeight="1" s="8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3.5" customHeight="1" s="8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3.5" customHeight="1" s="8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3.5" customHeight="1" s="8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3.5" customHeight="1" s="8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3.5" customHeight="1" s="8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3.5" customHeight="1" s="8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3.5" customHeight="1" s="8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3.5" customHeight="1" s="8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3.5" customHeight="1" s="8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3.5" customHeight="1" s="8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3.5" customHeight="1" s="8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3.5" customHeight="1" s="8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3.5" customHeight="1" s="8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3.5" customHeight="1" s="8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3.5" customHeight="1" s="8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3.5" customHeight="1" s="8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3.5" customHeight="1" s="8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3.5" customHeight="1" s="8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3.5" customHeight="1" s="8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3.5" customHeight="1" s="8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3.5" customHeight="1" s="8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3.5" customHeight="1" s="8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3.5" customHeight="1" s="8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3.5" customHeight="1" s="8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3.5" customHeight="1" s="8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3.5" customHeight="1" s="8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3.5" customHeight="1" s="8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3.5" customHeight="1" s="8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3.5" customHeight="1" s="8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3.5" customHeight="1" s="8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3.5" customHeight="1" s="8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3.5" customHeight="1" s="8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3.5" customHeight="1" s="8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3.5" customHeight="1" s="8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3.5" customHeight="1" s="8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3.5" customHeight="1" s="8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3.5" customHeight="1" s="8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3.5" customHeight="1" s="8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3.5" customHeight="1" s="8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3.5" customHeight="1" s="8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3.5" customHeight="1" s="8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3.5" customHeight="1" s="8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3.5" customHeight="1" s="8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3.5" customHeight="1" s="8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3.5" customHeight="1" s="8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3.5" customHeight="1" s="8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3.5" customHeight="1" s="8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3.5" customHeight="1" s="8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3.5" customHeight="1" s="8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3.5" customHeight="1" s="8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3.5" customHeight="1" s="8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3.5" customHeight="1" s="8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3.5" customHeight="1" s="8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3.5" customHeight="1" s="8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3.5" customHeight="1" s="8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3.5" customHeight="1" s="8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3.5" customHeight="1" s="8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3.5" customHeight="1" s="8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3.5" customHeight="1" s="8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3.5" customHeight="1" s="8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3.5" customHeight="1" s="8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3.5" customHeight="1" s="8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3.5" customHeight="1" s="8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3.5" customHeight="1" s="8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3.5" customHeight="1" s="8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3.5" customHeight="1" s="8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3.5" customHeight="1" s="8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3.5" customHeight="1" s="8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3.5" customHeight="1" s="8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3.5" customHeight="1" s="8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3.5" customHeight="1" s="8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3.5" customHeight="1" s="8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3.5" customHeight="1" s="8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3.5" customHeight="1" s="8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3.5" customHeight="1" s="8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3.5" customHeight="1" s="8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3.5" customHeight="1" s="8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3.5" customHeight="1" s="8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3.5" customHeight="1" s="8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3.5" customHeight="1" s="8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3.5" customHeight="1" s="8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3.5" customHeight="1" s="8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3.5" customHeight="1" s="8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3.5" customHeight="1" s="8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3.5" customHeight="1" s="8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3.5" customHeight="1" s="8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3.5" customHeight="1" s="8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3.5" customHeight="1" s="8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3.5" customHeight="1" s="8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3.5" customHeight="1" s="8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3.5" customHeight="1" s="8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3.5" customHeight="1" s="8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3.5" customHeight="1" s="8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3.5" customHeight="1" s="8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3.5" customHeight="1" s="8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3.5" customHeight="1" s="8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3.5" customHeight="1" s="8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3.5" customHeight="1" s="8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3.5" customHeight="1" s="8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3.5" customHeight="1" s="8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3.5" customHeight="1" s="8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3.5" customHeight="1" s="8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3.5" customHeight="1" s="8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3.5" customHeight="1" s="8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3.5" customHeight="1" s="8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3.5" customHeight="1" s="8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3.5" customHeight="1" s="8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3.5" customHeight="1" s="8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3.5" customHeight="1" s="8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3.5" customHeight="1" s="8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3.5" customHeight="1" s="8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3.5" customHeight="1" s="8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3.5" customHeight="1" s="8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3.5" customHeight="1" s="8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3.5" customHeight="1" s="8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3.5" customHeight="1" s="8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3.5" customHeight="1" s="8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3.5" customHeight="1" s="8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3.5" customHeight="1" s="8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3.5" customHeight="1" s="8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3.5" customHeight="1" s="8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3.5" customHeight="1" s="8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3.5" customHeight="1" s="8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3.5" customHeight="1" s="8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3.5" customHeight="1" s="8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3.5" customHeight="1" s="8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3.5" customHeight="1" s="8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3.5" customHeight="1" s="8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3.5" customHeight="1" s="8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3.5" customHeight="1" s="8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3.5" customHeight="1" s="8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3.5" customHeight="1" s="8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3.5" customHeight="1" s="8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3.5" customHeight="1" s="8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3.5" customHeight="1" s="8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3.5" customHeight="1" s="8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3.5" customHeight="1" s="8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3.5" customHeight="1" s="8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3.5" customHeight="1" s="8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3.5" customHeight="1" s="8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3.5" customHeight="1" s="8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3.5" customHeight="1" s="8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3.5" customHeight="1" s="8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3.5" customHeight="1" s="844">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pageMargins left="0.7" right="0.7" top="0.75" bottom="0.75" header="0.511811023622047" footer="0.511811023622047"/>
  <pageSetup orientation="landscape" fitToHeight="0" horizontalDpi="300" verticalDpi="300"/>
</worksheet>
</file>

<file path=xl/worksheets/sheet10.xml><?xml version="1.0" encoding="utf-8"?>
<worksheet xmlns="http://schemas.openxmlformats.org/spreadsheetml/2006/main">
  <sheetPr codeName="Sheet10">
    <outlinePr summaryBelow="1" summaryRight="1"/>
    <pageSetUpPr fitToPage="1"/>
  </sheetPr>
  <dimension ref="A1:AM1000"/>
  <sheetViews>
    <sheetView showGridLines="0" zoomScaleNormal="100" workbookViewId="0">
      <pane xSplit="2" ySplit="2" topLeftCell="C3" activePane="bottomRight" state="frozen"/>
      <selection pane="topRight" activeCell="C1" sqref="C1"/>
      <selection pane="bottomLeft" activeCell="A3" sqref="A3"/>
      <selection pane="bottomRight" activeCell="G18" sqref="G18"/>
    </sheetView>
  </sheetViews>
  <sheetFormatPr baseColWidth="8" defaultColWidth="14.44140625" defaultRowHeight="14.4"/>
  <cols>
    <col width="2.5546875" customWidth="1" style="844" min="1" max="1"/>
    <col width="58" customWidth="1" style="844" min="2" max="2"/>
    <col width="17.88671875" customWidth="1" style="844" min="3" max="4"/>
    <col width="20.88671875" customWidth="1" style="844" min="5" max="6"/>
    <col width="22.88671875" customWidth="1" style="844" min="7" max="7"/>
    <col width="18.5546875" customWidth="1" style="844" min="8" max="8"/>
    <col width="14.109375" customWidth="1" style="844" min="9" max="12"/>
    <col width="16.109375" customWidth="1" style="844" min="13" max="13"/>
    <col width="9.44140625" customWidth="1" style="844" min="14" max="14"/>
    <col width="12.33203125" customWidth="1" style="844" min="15" max="15"/>
    <col width="9.44140625" customWidth="1" style="844" min="16" max="16"/>
    <col width="12.33203125" customWidth="1" style="844" min="17" max="17"/>
    <col width="9.6640625" customWidth="1" style="844" min="18" max="18"/>
    <col width="9.44140625" customWidth="1" style="844" min="19" max="21"/>
    <col width="11.44140625" customWidth="1" style="844" min="22" max="22"/>
    <col width="9.44140625" customWidth="1" style="844" min="23" max="23"/>
    <col width="13.109375" customWidth="1" style="844" min="24" max="24"/>
    <col width="9.44140625" customWidth="1" style="844" min="25" max="33"/>
    <col outlineLevel="1" width="9.44140625" customWidth="1" style="844" min="34" max="34"/>
    <col outlineLevel="1" width="14.109375" customWidth="1" style="844" min="35" max="35"/>
    <col outlineLevel="1" width="9.5546875" customWidth="1" style="844" min="36" max="36"/>
    <col outlineLevel="1" width="11.5546875" customWidth="1" style="844" min="37" max="37"/>
    <col outlineLevel="1" width="9.44140625" customWidth="1" style="844" min="38" max="39"/>
  </cols>
  <sheetData>
    <row r="1" ht="13.5" customHeight="1" s="844">
      <c r="A1" s="827" t="n"/>
      <c r="B1" s="19" t="n"/>
      <c r="C1" s="19" t="n"/>
      <c r="D1" s="19" t="n"/>
      <c r="E1" s="19" t="n"/>
      <c r="F1" s="19" t="n"/>
      <c r="G1" s="19" t="n"/>
      <c r="H1" s="19" t="n"/>
      <c r="I1" s="19" t="n"/>
      <c r="J1" s="19" t="n"/>
      <c r="K1" s="19" t="n"/>
      <c r="L1" s="19" t="n"/>
      <c r="M1" s="19" t="n"/>
      <c r="N1" s="19" t="n"/>
      <c r="O1" s="19" t="n"/>
      <c r="P1" s="19" t="n"/>
      <c r="Q1" s="19" t="n"/>
      <c r="R1" s="19" t="n"/>
      <c r="S1" s="19" t="n"/>
      <c r="T1" s="19" t="n"/>
      <c r="U1" s="19" t="n"/>
      <c r="V1" s="19" t="n"/>
      <c r="W1" s="19" t="n"/>
      <c r="X1" s="19" t="n"/>
      <c r="Y1" s="19" t="n"/>
      <c r="Z1" s="19" t="n"/>
      <c r="AA1" s="19" t="n"/>
      <c r="AB1" s="19" t="n"/>
      <c r="AC1" s="19" t="n"/>
      <c r="AD1" s="19" t="n"/>
      <c r="AE1" s="19" t="n"/>
      <c r="AF1" s="19" t="n"/>
      <c r="AG1" s="19" t="n"/>
      <c r="AH1" s="19" t="n"/>
      <c r="AI1" s="19" t="n"/>
      <c r="AJ1" s="19" t="n"/>
      <c r="AK1" s="19" t="n"/>
      <c r="AL1" s="19" t="n"/>
      <c r="AM1" s="19" t="n"/>
    </row>
    <row r="2" ht="13.5" customHeight="1" s="844">
      <c r="A2" s="19" t="n"/>
      <c r="B2" s="44" t="inlineStr">
        <is>
          <t xml:space="preserve">DCF Valuation -  year ending </t>
        </is>
      </c>
      <c r="C2" s="1105" t="n">
        <v>44834</v>
      </c>
      <c r="D2" s="1106" t="n"/>
      <c r="E2" s="1106" t="n"/>
      <c r="F2" s="19" t="n"/>
      <c r="G2" s="19" t="n"/>
      <c r="H2" s="19" t="n"/>
      <c r="I2" s="19" t="n"/>
      <c r="J2" s="19" t="n"/>
      <c r="K2" s="19" t="n"/>
      <c r="L2" s="19" t="n"/>
      <c r="M2" s="19" t="n"/>
      <c r="N2" s="19" t="n"/>
      <c r="O2" s="19" t="n"/>
      <c r="P2" s="19" t="n"/>
      <c r="Q2" s="19" t="n"/>
      <c r="R2" s="19" t="n"/>
      <c r="S2" s="19" t="n"/>
      <c r="T2" s="19" t="n"/>
      <c r="U2" s="19" t="n"/>
      <c r="V2" s="19" t="n"/>
      <c r="W2" s="19" t="n"/>
      <c r="X2" s="19" t="n"/>
      <c r="Y2" s="19" t="n"/>
      <c r="Z2" s="19" t="n"/>
      <c r="AA2" s="19" t="n"/>
      <c r="AB2" s="19" t="n"/>
      <c r="AC2" s="19" t="n"/>
      <c r="AD2" s="19" t="n"/>
      <c r="AE2" s="19" t="n"/>
      <c r="AF2" s="19" t="n"/>
      <c r="AG2" s="19" t="n"/>
      <c r="AH2" s="19" t="n"/>
      <c r="AI2" s="19" t="n"/>
      <c r="AJ2" s="19" t="n"/>
      <c r="AK2" s="19" t="n"/>
      <c r="AL2" s="19" t="n"/>
      <c r="AM2" s="19" t="n"/>
    </row>
    <row r="3" ht="13.5" customHeight="1" s="844">
      <c r="A3" s="19" t="n"/>
      <c r="B3" s="239" t="inlineStr">
        <is>
          <t>EUR</t>
        </is>
      </c>
      <c r="C3" s="399" t="n"/>
      <c r="D3" s="399" t="n"/>
      <c r="E3" s="399" t="n"/>
      <c r="F3" s="399" t="n"/>
      <c r="G3" s="1079">
        <f>'Income Statement'!F3</f>
        <v/>
      </c>
      <c r="H3" s="905">
        <f>'Income Statement'!G3</f>
        <v/>
      </c>
      <c r="I3" s="905">
        <f>'Income Statement'!H3</f>
        <v/>
      </c>
      <c r="J3" s="905">
        <f>'Income Statement'!I3</f>
        <v/>
      </c>
      <c r="K3" s="905">
        <f>'Income Statement'!J3</f>
        <v/>
      </c>
      <c r="L3" s="905">
        <f>'Income Statement'!K3</f>
        <v/>
      </c>
      <c r="M3" s="1107" t="inlineStr">
        <is>
          <t xml:space="preserve">T. Value </t>
        </is>
      </c>
      <c r="N3" s="19" t="n"/>
      <c r="O3" s="19" t="n"/>
      <c r="P3" s="19" t="n"/>
      <c r="Q3" s="19" t="n"/>
      <c r="R3" s="19" t="n"/>
      <c r="S3" s="19" t="n"/>
      <c r="T3" s="19" t="n"/>
      <c r="U3" s="19" t="n"/>
      <c r="V3" s="19" t="n"/>
      <c r="W3" s="19" t="n"/>
      <c r="X3" s="19" t="n"/>
      <c r="Y3" s="19" t="n"/>
      <c r="Z3" s="19" t="n"/>
      <c r="AA3" s="19" t="n"/>
      <c r="AB3" s="19" t="n"/>
      <c r="AC3" s="19" t="n"/>
      <c r="AD3" s="19" t="n"/>
      <c r="AE3" s="19" t="n"/>
      <c r="AF3" s="19" t="n"/>
      <c r="AG3" s="19" t="n"/>
      <c r="AH3" s="411" t="inlineStr">
        <is>
          <t>Capital Structure</t>
        </is>
      </c>
      <c r="AI3" s="1108" t="n"/>
      <c r="AJ3" s="1108" t="n"/>
      <c r="AK3" s="1109" t="n">
        <v>4869.76148</v>
      </c>
      <c r="AL3" s="1012" t="n"/>
      <c r="AM3" s="19" t="n"/>
    </row>
    <row r="4" ht="13.5" customHeight="1" s="844">
      <c r="A4" s="19" t="n"/>
      <c r="B4" s="20" t="inlineStr">
        <is>
          <t>Deal Close Date</t>
        </is>
      </c>
      <c r="C4" s="1105" t="n">
        <v>44743</v>
      </c>
      <c r="D4" s="1106" t="n"/>
      <c r="E4" s="1106" t="n"/>
      <c r="F4" s="1110" t="n"/>
      <c r="G4" s="1111">
        <f>C2</f>
        <v/>
      </c>
      <c r="H4" s="1111">
        <f>EOMONTH(G4,12)</f>
        <v/>
      </c>
      <c r="I4" s="1111">
        <f>EOMONTH(H4,12)</f>
        <v/>
      </c>
      <c r="J4" s="1111">
        <f>EOMONTH(I4,12)</f>
        <v/>
      </c>
      <c r="K4" s="1111">
        <f>EOMONTH(J4,12)</f>
        <v/>
      </c>
      <c r="L4" s="1111">
        <f>EOMONTH(K4,12)</f>
        <v/>
      </c>
      <c r="M4" s="966" t="n"/>
      <c r="N4" s="19" t="n"/>
      <c r="O4" s="19" t="n"/>
      <c r="P4" s="19" t="n"/>
      <c r="Q4" s="19" t="n"/>
      <c r="R4" s="19" t="n"/>
      <c r="S4" s="19" t="n"/>
      <c r="T4" s="19" t="n"/>
      <c r="U4" s="19" t="n"/>
      <c r="V4" s="19" t="n"/>
      <c r="W4" s="19" t="n"/>
      <c r="X4" s="19" t="n"/>
      <c r="Y4" s="19" t="n"/>
      <c r="Z4" s="19" t="n"/>
      <c r="AA4" s="19" t="n"/>
      <c r="AB4" s="19" t="n"/>
      <c r="AC4" s="19" t="n"/>
      <c r="AD4" s="19" t="n"/>
      <c r="AE4" s="19" t="n"/>
      <c r="AF4" s="19" t="n"/>
      <c r="AG4" s="19" t="n"/>
      <c r="AH4" s="416" t="inlineStr">
        <is>
          <t xml:space="preserve">Equity </t>
        </is>
      </c>
      <c r="AI4" s="1112">
        <f>'Balance Sheet'!E21</f>
        <v/>
      </c>
      <c r="AJ4" s="1113">
        <f>AI4/AI$7</f>
        <v/>
      </c>
      <c r="AK4" s="1109">
        <f>AK3/1000</f>
        <v/>
      </c>
      <c r="AL4" s="1012" t="n"/>
      <c r="AM4" s="19" t="n"/>
    </row>
    <row r="5" ht="13.5" customHeight="1" s="844">
      <c r="A5" s="19" t="n"/>
      <c r="B5" s="19" t="n"/>
      <c r="C5" s="1106" t="n"/>
      <c r="D5" s="1106" t="n"/>
      <c r="E5" s="1106" t="n"/>
      <c r="F5" s="1110" t="n"/>
      <c r="G5" s="1114" t="n"/>
      <c r="H5" s="1114" t="n"/>
      <c r="I5" s="1114" t="n"/>
      <c r="J5" s="1114" t="n"/>
      <c r="K5" s="1114" t="n"/>
      <c r="L5" s="1114" t="n"/>
      <c r="M5" s="966" t="n"/>
      <c r="N5" s="19" t="n"/>
      <c r="O5" s="19" t="n"/>
      <c r="P5" s="19" t="n"/>
      <c r="Q5" s="19" t="n"/>
      <c r="R5" s="19" t="n"/>
      <c r="S5" s="19" t="n"/>
      <c r="T5" s="19" t="n"/>
      <c r="U5" s="19" t="n"/>
      <c r="V5" s="19" t="n"/>
      <c r="W5" s="19" t="n"/>
      <c r="X5" s="19" t="n"/>
      <c r="Y5" s="19" t="n"/>
      <c r="Z5" s="19" t="n"/>
      <c r="AA5" s="19" t="n"/>
      <c r="AB5" s="19" t="n"/>
      <c r="AC5" s="19" t="n"/>
      <c r="AD5" s="19" t="n"/>
      <c r="AE5" s="19" t="n"/>
      <c r="AF5" s="19" t="n"/>
      <c r="AG5" s="19" t="n"/>
      <c r="AH5" s="420" t="n"/>
      <c r="AI5" s="1115" t="n"/>
      <c r="AJ5" s="1116" t="n"/>
      <c r="AK5" s="1117" t="n"/>
      <c r="AL5" s="1012" t="n"/>
      <c r="AM5" s="19" t="n"/>
    </row>
    <row r="6" ht="13.5" customHeight="1" s="844">
      <c r="A6" s="19" t="n"/>
      <c r="B6" s="44" t="inlineStr">
        <is>
          <t>FCF Calculation</t>
        </is>
      </c>
      <c r="C6" s="41" t="n"/>
      <c r="D6" s="41" t="n"/>
      <c r="E6" s="41" t="n"/>
      <c r="F6" s="41" t="n"/>
      <c r="G6" s="1012" t="n"/>
      <c r="H6" s="1012" t="n"/>
      <c r="I6" s="1012" t="n"/>
      <c r="J6" s="1012" t="n"/>
      <c r="K6" s="1012" t="n"/>
      <c r="L6" s="1012" t="n"/>
      <c r="M6" s="1012" t="n"/>
      <c r="N6" s="19" t="n"/>
      <c r="O6" s="19" t="n"/>
      <c r="P6" s="19" t="n"/>
      <c r="Q6" s="19" t="n"/>
      <c r="R6" s="19" t="n"/>
      <c r="S6" s="19" t="n"/>
      <c r="T6" s="19" t="n"/>
      <c r="U6" s="19" t="n"/>
      <c r="V6" s="19" t="n"/>
      <c r="W6" s="19" t="n"/>
      <c r="X6" s="19" t="n"/>
      <c r="Y6" s="19" t="n"/>
      <c r="Z6" s="19" t="n"/>
      <c r="AA6" s="19" t="n"/>
      <c r="AB6" s="19" t="n"/>
      <c r="AC6" s="19" t="n"/>
      <c r="AD6" s="19" t="n"/>
      <c r="AE6" s="19" t="n"/>
      <c r="AF6" s="19" t="n"/>
      <c r="AG6" s="19" t="n"/>
      <c r="AH6" s="416" t="inlineStr">
        <is>
          <t>Debt</t>
        </is>
      </c>
      <c r="AI6" s="1112">
        <f>'Balance Sheet'!E24</f>
        <v/>
      </c>
      <c r="AJ6" s="1113">
        <f>AI6/AI$7</f>
        <v/>
      </c>
      <c r="AK6" s="424" t="n"/>
      <c r="AL6" s="1012" t="n"/>
      <c r="AM6" s="19" t="n"/>
    </row>
    <row r="7" ht="13.5" customHeight="1" s="844">
      <c r="A7" s="19" t="n"/>
      <c r="B7" s="320" t="inlineStr">
        <is>
          <t>Net Income</t>
        </is>
      </c>
      <c r="C7" s="1118" t="n"/>
      <c r="D7" s="1118" t="n"/>
      <c r="E7" s="1118" t="n"/>
      <c r="F7" s="1118" t="n"/>
      <c r="G7" s="1119">
        <f>'Income Statement'!F47</f>
        <v/>
      </c>
      <c r="H7" s="1119">
        <f>'Income Statement'!G47</f>
        <v/>
      </c>
      <c r="I7" s="1119">
        <f>'Income Statement'!H47</f>
        <v/>
      </c>
      <c r="J7" s="1119">
        <f>'Income Statement'!I47</f>
        <v/>
      </c>
      <c r="K7" s="1119">
        <f>'Income Statement'!J47</f>
        <v/>
      </c>
      <c r="L7" s="1119">
        <f>'Income Statement'!K47</f>
        <v/>
      </c>
      <c r="M7" s="1120" t="n"/>
      <c r="N7" s="19" t="n"/>
      <c r="O7" s="19" t="n"/>
      <c r="P7" s="19" t="n"/>
      <c r="Q7" s="19" t="n"/>
      <c r="R7" s="19" t="n"/>
      <c r="S7" s="19" t="n"/>
      <c r="T7" s="19" t="n"/>
      <c r="U7" s="19" t="n"/>
      <c r="V7" s="19" t="n"/>
      <c r="W7" s="19" t="n"/>
      <c r="X7" s="19" t="n"/>
      <c r="Y7" s="19" t="n"/>
      <c r="Z7" s="19" t="n"/>
      <c r="AA7" s="19" t="n"/>
      <c r="AB7" s="19" t="n"/>
      <c r="AC7" s="19" t="n"/>
      <c r="AD7" s="19" t="n"/>
      <c r="AE7" s="19" t="n"/>
      <c r="AF7" s="19" t="n"/>
      <c r="AG7" s="19" t="n"/>
      <c r="AH7" s="363" t="inlineStr">
        <is>
          <t>Total</t>
        </is>
      </c>
      <c r="AI7" s="1121">
        <f>SUM(AI4:AI6)</f>
        <v/>
      </c>
      <c r="AJ7" s="1122">
        <f>AI7/AI$7</f>
        <v/>
      </c>
      <c r="AK7" s="1012" t="n"/>
      <c r="AL7" s="1012" t="n"/>
      <c r="AM7" s="19" t="n"/>
    </row>
    <row r="8" ht="13.5" customHeight="1" s="844">
      <c r="A8" s="19" t="n"/>
      <c r="B8" s="20" t="inlineStr">
        <is>
          <t>Depreciation</t>
        </is>
      </c>
      <c r="C8" s="19" t="n"/>
      <c r="D8" s="19" t="n"/>
      <c r="E8" s="19" t="n"/>
      <c r="F8" s="19" t="n"/>
      <c r="G8" s="871">
        <f>-'Income Statement'!F37</f>
        <v/>
      </c>
      <c r="H8" s="871">
        <f>-'Income Statement'!G37</f>
        <v/>
      </c>
      <c r="I8" s="871">
        <f>-'Income Statement'!H37</f>
        <v/>
      </c>
      <c r="J8" s="871">
        <f>-'Income Statement'!I37</f>
        <v/>
      </c>
      <c r="K8" s="871">
        <f>-'Income Statement'!J37</f>
        <v/>
      </c>
      <c r="L8" s="871">
        <f>-'Income Statement'!K37</f>
        <v/>
      </c>
      <c r="M8" s="1012" t="n"/>
      <c r="N8" s="19" t="n"/>
      <c r="O8" s="430" t="n"/>
      <c r="P8" s="19" t="n"/>
      <c r="Q8" s="19" t="n"/>
      <c r="R8" s="19" t="n"/>
      <c r="S8" s="19" t="n"/>
      <c r="T8" s="19" t="n"/>
      <c r="U8" s="19" t="n"/>
      <c r="V8" s="19" t="n"/>
      <c r="W8" s="19" t="n"/>
      <c r="X8" s="19" t="n"/>
      <c r="Y8" s="19" t="n"/>
      <c r="Z8" s="19" t="n"/>
      <c r="AA8" s="19" t="n"/>
      <c r="AB8" s="19" t="n"/>
      <c r="AC8" s="19" t="n"/>
      <c r="AD8" s="19" t="n"/>
      <c r="AE8" s="19" t="n"/>
      <c r="AF8" s="19" t="n"/>
      <c r="AG8" s="19" t="n"/>
      <c r="AH8" s="19" t="n"/>
      <c r="AI8" s="19" t="n"/>
      <c r="AJ8" s="19" t="n"/>
      <c r="AK8" s="160" t="n"/>
      <c r="AL8" s="19" t="n"/>
      <c r="AM8" s="19" t="n"/>
    </row>
    <row r="9" ht="13.5" customHeight="1" s="844">
      <c r="A9" s="19" t="n"/>
      <c r="B9" s="20" t="inlineStr">
        <is>
          <t>Change in Fixed Assets</t>
        </is>
      </c>
      <c r="C9" s="19" t="n"/>
      <c r="D9" s="19" t="n"/>
      <c r="E9" s="19" t="n"/>
      <c r="F9" s="19" t="n"/>
      <c r="G9" s="871">
        <f>'Cash Flow'!F16</f>
        <v/>
      </c>
      <c r="H9" s="871">
        <f>'Cash Flow'!G16</f>
        <v/>
      </c>
      <c r="I9" s="871">
        <f>'Cash Flow'!H16</f>
        <v/>
      </c>
      <c r="J9" s="871">
        <f>'Cash Flow'!I16</f>
        <v/>
      </c>
      <c r="K9" s="871">
        <f>'Cash Flow'!J16</f>
        <v/>
      </c>
      <c r="L9" s="871">
        <f>'Cash Flow'!K16</f>
        <v/>
      </c>
      <c r="M9" s="1012" t="n"/>
      <c r="N9" s="19" t="n"/>
      <c r="O9" s="19" t="n"/>
      <c r="P9" s="19" t="n"/>
      <c r="Q9" s="19" t="n"/>
      <c r="R9" s="19" t="n"/>
      <c r="S9" s="19" t="n"/>
      <c r="T9" s="19" t="n"/>
      <c r="U9" s="19" t="n"/>
      <c r="V9" s="19" t="n"/>
      <c r="W9" s="19" t="n"/>
      <c r="X9" s="19" t="n"/>
      <c r="Y9" s="19" t="n"/>
      <c r="Z9" s="19" t="n"/>
      <c r="AA9" s="19" t="n"/>
      <c r="AB9" s="19" t="n"/>
      <c r="AC9" s="19" t="n"/>
      <c r="AD9" s="19" t="n"/>
      <c r="AE9" s="19" t="n"/>
      <c r="AF9" s="19" t="n"/>
      <c r="AG9" s="19" t="n"/>
      <c r="AH9" s="16" t="inlineStr">
        <is>
          <t>Terminal Growth</t>
        </is>
      </c>
      <c r="AI9" s="38" t="n"/>
      <c r="AJ9" s="38" t="n"/>
      <c r="AK9" s="1123" t="n">
        <v>0.02</v>
      </c>
      <c r="AL9" s="1012" t="n"/>
      <c r="AM9" s="41" t="n"/>
    </row>
    <row r="10" ht="13.5" customHeight="1" s="844">
      <c r="A10" s="19" t="n"/>
      <c r="B10" s="20" t="inlineStr">
        <is>
          <t>Change in Working Capital</t>
        </is>
      </c>
      <c r="C10" s="19" t="n"/>
      <c r="D10" s="19" t="n"/>
      <c r="E10" s="19" t="n"/>
      <c r="F10" s="19" t="n"/>
      <c r="G10" s="871">
        <f>SUM('Cash Flow'!F7:F11)</f>
        <v/>
      </c>
      <c r="H10" s="871">
        <f>SUM('Cash Flow'!G7:G11)</f>
        <v/>
      </c>
      <c r="I10" s="871">
        <f>SUM('Cash Flow'!H7:H11)</f>
        <v/>
      </c>
      <c r="J10" s="871">
        <f>SUM('Cash Flow'!I7:I11)</f>
        <v/>
      </c>
      <c r="K10" s="871">
        <f>SUM('Cash Flow'!J7:J11)</f>
        <v/>
      </c>
      <c r="L10" s="871">
        <f>SUM('Cash Flow'!K7:K11)</f>
        <v/>
      </c>
      <c r="M10" s="1012" t="n"/>
      <c r="N10" s="19" t="n"/>
      <c r="O10" s="19" t="n"/>
      <c r="P10" s="19" t="n"/>
      <c r="Q10" s="19" t="n"/>
      <c r="R10" s="19" t="n"/>
      <c r="S10" s="19" t="n"/>
      <c r="T10" s="19" t="n"/>
      <c r="U10" s="19" t="n"/>
      <c r="V10" s="19" t="n"/>
      <c r="W10" s="19" t="n"/>
      <c r="X10" s="19" t="n"/>
      <c r="Y10" s="19" t="n"/>
      <c r="Z10" s="19" t="n"/>
      <c r="AA10" s="19" t="n"/>
      <c r="AB10" s="19" t="n"/>
      <c r="AC10" s="19" t="n"/>
      <c r="AD10" s="19" t="n"/>
      <c r="AE10" s="19" t="n"/>
      <c r="AF10" s="19" t="n"/>
      <c r="AG10" s="19" t="n"/>
      <c r="AH10" s="432" t="inlineStr">
        <is>
          <t>WACC</t>
        </is>
      </c>
      <c r="AI10" s="433" t="n"/>
      <c r="AJ10" s="433" t="n"/>
      <c r="AK10" s="434" t="n"/>
      <c r="AL10" s="1012" t="n"/>
      <c r="AM10" s="19" t="n"/>
    </row>
    <row r="11" ht="13.5" customHeight="1" s="844">
      <c r="A11" s="41" t="n"/>
      <c r="B11" s="323" t="inlineStr">
        <is>
          <t>Free Cash Flow</t>
        </is>
      </c>
      <c r="C11" s="1124" t="n">
        <v>0</v>
      </c>
      <c r="D11" s="1125" t="n"/>
      <c r="E11" s="1125" t="n"/>
      <c r="F11" s="1080" t="n"/>
      <c r="G11" s="1126">
        <f>SUM(G7:G10)</f>
        <v/>
      </c>
      <c r="H11" s="1126">
        <f>SUM(H7:H10)</f>
        <v/>
      </c>
      <c r="I11" s="1126">
        <f>SUM(I7:I10)</f>
        <v/>
      </c>
      <c r="J11" s="1126">
        <f>SUM(J7:J10)</f>
        <v/>
      </c>
      <c r="K11" s="1126">
        <f>SUM(K7:K10)</f>
        <v/>
      </c>
      <c r="L11" s="1126">
        <f>SUM(L7:L10)</f>
        <v/>
      </c>
      <c r="M11" s="1081">
        <f>L11*(1+Assumptions!F119)/(Assumptions!F117-Assumptions!F119)</f>
        <v/>
      </c>
      <c r="N11" s="41" t="n"/>
      <c r="O11" s="19" t="n"/>
      <c r="P11" s="41" t="n"/>
      <c r="Q11" s="41" t="n"/>
      <c r="R11" s="41" t="n"/>
      <c r="S11" s="41" t="n"/>
      <c r="T11" s="41" t="n"/>
      <c r="U11" s="41" t="n"/>
      <c r="V11" s="41" t="n"/>
      <c r="W11" s="41" t="n"/>
      <c r="X11" s="41" t="n"/>
      <c r="Y11" s="41" t="n"/>
      <c r="Z11" s="41" t="n"/>
      <c r="AA11" s="41" t="n"/>
      <c r="AB11" s="41" t="n"/>
      <c r="AC11" s="41" t="n"/>
      <c r="AD11" s="41" t="n"/>
      <c r="AE11" s="41" t="n"/>
      <c r="AF11" s="41" t="n"/>
      <c r="AG11" s="41" t="n"/>
      <c r="AH11" s="20" t="inlineStr">
        <is>
          <t>Risk free rate</t>
        </is>
      </c>
      <c r="AI11" s="19" t="n"/>
      <c r="AJ11" s="19" t="n"/>
      <c r="AK11" s="925" t="n">
        <v>0.0143</v>
      </c>
      <c r="AL11" s="1127" t="inlineStr">
        <is>
          <t>http://www.market-risk-premia.com/us.html</t>
        </is>
      </c>
      <c r="AM11" s="19" t="n"/>
    </row>
    <row r="12" ht="13.5" customHeight="1" s="844">
      <c r="A12" s="19" t="n"/>
      <c r="B12" s="19" t="n"/>
      <c r="C12" s="1012" t="n"/>
      <c r="D12" s="1012" t="n"/>
      <c r="E12" s="1012" t="n"/>
      <c r="F12" s="1012" t="n"/>
      <c r="G12" s="1012" t="n"/>
      <c r="H12" s="1012" t="n"/>
      <c r="I12" s="1012" t="n"/>
      <c r="J12" s="1012" t="n"/>
      <c r="K12" s="1128" t="n"/>
      <c r="L12" s="1012" t="n"/>
      <c r="M12" s="1012" t="n"/>
      <c r="N12" s="19" t="n"/>
      <c r="O12" s="19" t="n"/>
      <c r="P12" s="19" t="n"/>
      <c r="Q12" s="19" t="n"/>
      <c r="R12" s="19" t="n"/>
      <c r="S12" s="19" t="n"/>
      <c r="T12" s="19" t="n"/>
      <c r="U12" s="19" t="n"/>
      <c r="V12" s="19" t="n"/>
      <c r="W12" s="19" t="n"/>
      <c r="X12" s="19" t="n"/>
      <c r="Y12" s="19" t="n"/>
      <c r="Z12" s="19" t="n"/>
      <c r="AA12" s="19" t="n"/>
      <c r="AB12" s="19" t="n"/>
      <c r="AC12" s="19" t="n"/>
      <c r="AD12" s="19" t="n"/>
      <c r="AE12" s="19" t="n"/>
      <c r="AF12" s="19" t="n"/>
      <c r="AG12" s="19" t="n"/>
      <c r="AH12" s="20" t="inlineStr">
        <is>
          <t>Unlevered Beta</t>
        </is>
      </c>
      <c r="AI12" s="41" t="n"/>
      <c r="AJ12" s="41" t="n"/>
      <c r="AK12" s="1129" t="n">
        <v>1</v>
      </c>
      <c r="AL12" s="41" t="n"/>
      <c r="AM12" s="1130" t="n"/>
    </row>
    <row r="13" ht="13.5" customHeight="1" s="844">
      <c r="A13" s="19" t="n"/>
      <c r="B13" s="442" t="inlineStr">
        <is>
          <t>Total FCF</t>
        </is>
      </c>
      <c r="C13" s="1131">
        <f>SUM(C11:C12)</f>
        <v/>
      </c>
      <c r="D13" s="1132" t="n"/>
      <c r="E13" s="1132" t="n"/>
      <c r="F13" s="1133" t="n"/>
      <c r="G13" s="1134">
        <f>SUM(G11:G12)</f>
        <v/>
      </c>
      <c r="H13" s="1134">
        <f>SUM(H11:H12)</f>
        <v/>
      </c>
      <c r="I13" s="1134">
        <f>SUM(I11:I12)</f>
        <v/>
      </c>
      <c r="J13" s="1134">
        <f>SUM(J11:J12)</f>
        <v/>
      </c>
      <c r="K13" s="1134">
        <f>SUM(K11:K12)</f>
        <v/>
      </c>
      <c r="L13" s="1134">
        <f>SUM(L11:L12)</f>
        <v/>
      </c>
      <c r="M13" s="1134">
        <f>SUM(M11:M12)</f>
        <v/>
      </c>
      <c r="N13" s="19" t="n"/>
      <c r="O13" s="19" t="n"/>
      <c r="P13" s="19" t="n"/>
      <c r="Q13" s="19" t="n"/>
      <c r="R13" s="19" t="n"/>
      <c r="S13" s="19" t="n"/>
      <c r="T13" s="19" t="n"/>
      <c r="U13" s="19" t="n"/>
      <c r="V13" s="19" t="n"/>
      <c r="W13" s="19" t="n"/>
      <c r="X13" s="19" t="n"/>
      <c r="Y13" s="19" t="n"/>
      <c r="Z13" s="19" t="n"/>
      <c r="AA13" s="19" t="n"/>
      <c r="AB13" s="19" t="n"/>
      <c r="AC13" s="19" t="n"/>
      <c r="AD13" s="19" t="n"/>
      <c r="AE13" s="19" t="n"/>
      <c r="AF13" s="19" t="n"/>
      <c r="AG13" s="19" t="n"/>
      <c r="AH13" s="20" t="inlineStr">
        <is>
          <t>Market risk premium</t>
        </is>
      </c>
      <c r="AI13" s="19" t="n"/>
      <c r="AJ13" s="19" t="n"/>
      <c r="AK13" s="925" t="n">
        <v>0.0471</v>
      </c>
      <c r="AL13" s="1127" t="inlineStr">
        <is>
          <t>http://www.market-risk-premia.com/us.html</t>
        </is>
      </c>
      <c r="AM13" s="19" t="n"/>
    </row>
    <row r="14" ht="13.5" customHeight="1" s="844">
      <c r="A14" s="19" t="n"/>
      <c r="B14" s="20" t="inlineStr">
        <is>
          <t>Period adj</t>
        </is>
      </c>
      <c r="C14" s="1099" t="n"/>
      <c r="D14" s="1099" t="n"/>
      <c r="E14" s="1099" t="n"/>
      <c r="F14" s="1099" t="n"/>
      <c r="G14" s="1135" t="n">
        <v>1</v>
      </c>
      <c r="H14" s="1135" t="n">
        <v>1</v>
      </c>
      <c r="I14" s="1135" t="n">
        <v>1</v>
      </c>
      <c r="J14" s="1135" t="n">
        <v>1</v>
      </c>
      <c r="K14" s="1135" t="n">
        <v>1</v>
      </c>
      <c r="L14" s="1135" t="n">
        <v>1</v>
      </c>
      <c r="M14" s="1135" t="n">
        <v>1</v>
      </c>
      <c r="N14" s="19" t="n"/>
      <c r="O14" s="19" t="n"/>
      <c r="P14" s="19" t="n"/>
      <c r="Q14" s="19" t="n"/>
      <c r="R14" s="19" t="n"/>
      <c r="S14" s="19" t="n"/>
      <c r="T14" s="19" t="n"/>
      <c r="U14" s="19" t="n"/>
      <c r="V14" s="19" t="n"/>
      <c r="W14" s="19" t="n"/>
      <c r="X14" s="19" t="n"/>
      <c r="Y14" s="19" t="n"/>
      <c r="Z14" s="19" t="n"/>
      <c r="AA14" s="19" t="n"/>
      <c r="AB14" s="19" t="n"/>
      <c r="AC14" s="19" t="n"/>
      <c r="AD14" s="19" t="n"/>
      <c r="AE14" s="19" t="n"/>
      <c r="AF14" s="19" t="n"/>
      <c r="AG14" s="19" t="n"/>
      <c r="AH14" s="323" t="inlineStr">
        <is>
          <t>Cost of Equity</t>
        </is>
      </c>
      <c r="AI14" s="448" t="n"/>
      <c r="AJ14" s="448" t="n"/>
      <c r="AK14" s="1136">
        <f>AK11+(AK12*(AK13-AK11))</f>
        <v/>
      </c>
      <c r="AL14" s="1137" t="n"/>
      <c r="AM14" s="19" t="n"/>
    </row>
    <row r="15" ht="13.5" customHeight="1" s="844">
      <c r="A15" s="19" t="n"/>
      <c r="B15" s="442" t="inlineStr">
        <is>
          <t>Adj FCFF</t>
        </is>
      </c>
      <c r="C15" s="1133" t="n"/>
      <c r="D15" s="1133" t="n"/>
      <c r="E15" s="1133" t="n"/>
      <c r="F15" s="1133" t="n"/>
      <c r="G15" s="1134">
        <f>G13*G14</f>
        <v/>
      </c>
      <c r="H15" s="1134">
        <f>H13*H14</f>
        <v/>
      </c>
      <c r="I15" s="1134">
        <f>I13*I14</f>
        <v/>
      </c>
      <c r="J15" s="1134">
        <f>J13*J14</f>
        <v/>
      </c>
      <c r="K15" s="1134">
        <f>K13*K14</f>
        <v/>
      </c>
      <c r="L15" s="1134">
        <f>L13*L14</f>
        <v/>
      </c>
      <c r="M15" s="1134">
        <f>M13*M14</f>
        <v/>
      </c>
      <c r="N15" s="19" t="n"/>
      <c r="O15" s="1012" t="n"/>
      <c r="P15" s="19" t="n"/>
      <c r="Q15" s="19" t="n"/>
      <c r="R15" s="19" t="n"/>
      <c r="S15" s="19" t="n"/>
      <c r="T15" s="19" t="n"/>
      <c r="U15" s="19" t="n"/>
      <c r="V15" s="19" t="n"/>
      <c r="W15" s="19" t="n"/>
      <c r="X15" s="19" t="n"/>
      <c r="Y15" s="19" t="n"/>
      <c r="Z15" s="19" t="n"/>
      <c r="AA15" s="19" t="n"/>
      <c r="AB15" s="19" t="n"/>
      <c r="AC15" s="19" t="n"/>
      <c r="AD15" s="19" t="n"/>
      <c r="AE15" s="19" t="n"/>
      <c r="AF15" s="19" t="n"/>
      <c r="AG15" s="19" t="n"/>
      <c r="AH15" s="20" t="inlineStr">
        <is>
          <t>Liquidity Premium</t>
        </is>
      </c>
      <c r="AI15" s="19" t="n"/>
      <c r="AJ15" s="19" t="n"/>
      <c r="AK15" s="925" t="n">
        <v>0.3</v>
      </c>
      <c r="AL15" s="19" t="n"/>
      <c r="AM15" s="19" t="n"/>
    </row>
    <row r="16" ht="13.5" customHeight="1" s="844">
      <c r="A16" s="19" t="n"/>
      <c r="B16" s="20" t="inlineStr">
        <is>
          <t>Period Factor</t>
        </is>
      </c>
      <c r="C16" s="1012" t="n"/>
      <c r="D16" s="1012" t="n"/>
      <c r="E16" s="1012" t="n"/>
      <c r="F16" s="1012" t="n"/>
      <c r="G16" s="1138">
        <f>((G4-C4)/Assumptions!$F$118)/2</f>
        <v/>
      </c>
      <c r="H16" s="1138">
        <f>G16+1</f>
        <v/>
      </c>
      <c r="I16" s="1138">
        <f>H16+1</f>
        <v/>
      </c>
      <c r="J16" s="1138">
        <f>I16+1</f>
        <v/>
      </c>
      <c r="K16" s="1138">
        <f>J16+1</f>
        <v/>
      </c>
      <c r="L16" s="1138">
        <f>K16+1</f>
        <v/>
      </c>
      <c r="M16" s="1138">
        <f>L16</f>
        <v/>
      </c>
      <c r="N16" s="19" t="n"/>
      <c r="O16" s="430" t="n"/>
      <c r="P16" s="19" t="n"/>
      <c r="Q16" s="19" t="n"/>
      <c r="R16" s="19" t="n"/>
      <c r="S16" s="19" t="n"/>
      <c r="T16" s="19" t="n"/>
      <c r="U16" s="19" t="n"/>
      <c r="V16" s="19" t="n"/>
      <c r="W16" s="19" t="n"/>
      <c r="X16" s="19" t="n"/>
      <c r="Y16" s="19" t="n"/>
      <c r="Z16" s="19" t="n"/>
      <c r="AA16" s="19" t="n"/>
      <c r="AB16" s="19" t="n"/>
      <c r="AC16" s="19" t="n"/>
      <c r="AD16" s="19" t="n"/>
      <c r="AE16" s="19" t="n"/>
      <c r="AF16" s="19" t="n"/>
      <c r="AG16" s="19" t="n"/>
      <c r="AH16" s="20" t="inlineStr">
        <is>
          <t>Company Specific Premium</t>
        </is>
      </c>
      <c r="AI16" s="19" t="n"/>
      <c r="AJ16" s="19" t="n"/>
      <c r="AK16" s="925" t="n">
        <v>0.05</v>
      </c>
      <c r="AL16" s="1139" t="inlineStr">
        <is>
          <t>http://people.stern.nyu.edu/adamodar/pdfiles/country/illiquidity.pdf?mod=article_inline</t>
        </is>
      </c>
      <c r="AM16" s="1012" t="n"/>
    </row>
    <row r="17" ht="13.5" customHeight="1" s="844">
      <c r="A17" s="19" t="n"/>
      <c r="B17" s="20" t="inlineStr">
        <is>
          <t xml:space="preserve">Discounting Factor </t>
        </is>
      </c>
      <c r="C17" s="1012" t="n"/>
      <c r="D17" s="1012" t="n"/>
      <c r="E17" s="1012" t="n"/>
      <c r="F17" s="1012" t="n"/>
      <c r="G17" s="1138">
        <f>1/((1+Assumptions!$F$117)^G16)</f>
        <v/>
      </c>
      <c r="H17" s="453">
        <f>1/((1+Assumptions!$F$117)^H16)</f>
        <v/>
      </c>
      <c r="I17" s="453">
        <f>1/((1+Assumptions!$F$117)^I16)</f>
        <v/>
      </c>
      <c r="J17" s="453">
        <f>1/((1+Assumptions!$F$117)^J16)</f>
        <v/>
      </c>
      <c r="K17" s="453">
        <f>1/((1+Assumptions!$F$117)^K16)</f>
        <v/>
      </c>
      <c r="L17" s="453">
        <f>1/((1+Assumptions!$F$117)^L16)</f>
        <v/>
      </c>
      <c r="M17" s="453">
        <f>1/((1+Assumptions!$F$117)^M16)</f>
        <v/>
      </c>
      <c r="N17" s="19" t="n"/>
      <c r="O17" s="1012" t="n"/>
      <c r="P17" s="19" t="n"/>
      <c r="Q17" s="19" t="n"/>
      <c r="R17" s="19" t="n"/>
      <c r="S17" s="19" t="n"/>
      <c r="T17" s="19" t="n"/>
      <c r="U17" s="19" t="n"/>
      <c r="V17" s="19" t="n"/>
      <c r="W17" s="19" t="n"/>
      <c r="X17" s="19" t="n"/>
      <c r="Y17" s="19" t="n"/>
      <c r="Z17" s="19" t="n"/>
      <c r="AA17" s="19" t="n"/>
      <c r="AB17" s="19" t="n"/>
      <c r="AC17" s="19" t="n"/>
      <c r="AD17" s="19" t="n"/>
      <c r="AE17" s="19" t="n"/>
      <c r="AF17" s="19" t="n"/>
      <c r="AG17" s="19" t="n"/>
      <c r="AH17" s="323" t="inlineStr">
        <is>
          <t>Adjusted Cost of Equity</t>
        </is>
      </c>
      <c r="AI17" s="448" t="n"/>
      <c r="AJ17" s="448" t="n"/>
      <c r="AK17" s="1136">
        <f>AK14/(1-AK15)+AK16</f>
        <v/>
      </c>
      <c r="AL17" s="1012" t="n"/>
      <c r="AM17" s="1012" t="n"/>
    </row>
    <row r="18" ht="13.5" customHeight="1" s="844">
      <c r="A18" s="41" t="n"/>
      <c r="B18" s="454" t="inlineStr">
        <is>
          <t>Present value</t>
        </is>
      </c>
      <c r="C18" s="1140" t="n"/>
      <c r="D18" s="1140" t="n"/>
      <c r="E18" s="1140" t="n"/>
      <c r="F18" s="1140" t="n"/>
      <c r="G18" s="1141">
        <f>G15*G17</f>
        <v/>
      </c>
      <c r="H18" s="1141">
        <f>H15*H17</f>
        <v/>
      </c>
      <c r="I18" s="1141">
        <f>I15*I17</f>
        <v/>
      </c>
      <c r="J18" s="1141">
        <f>J15*J17</f>
        <v/>
      </c>
      <c r="K18" s="1141">
        <f>K15*K17</f>
        <v/>
      </c>
      <c r="L18" s="1141">
        <f>L15*L17</f>
        <v/>
      </c>
      <c r="M18" s="1141">
        <f>M15*M17</f>
        <v/>
      </c>
      <c r="N18" s="877" t="n"/>
      <c r="O18" s="877" t="n"/>
      <c r="P18" s="41" t="n"/>
      <c r="Q18" s="41" t="n"/>
      <c r="R18" s="41" t="n"/>
      <c r="S18" s="41" t="n"/>
      <c r="T18" s="41" t="n"/>
      <c r="U18" s="41" t="n"/>
      <c r="V18" s="41" t="n"/>
      <c r="W18" s="41" t="n"/>
      <c r="X18" s="41" t="n"/>
      <c r="Y18" s="41" t="n"/>
      <c r="Z18" s="41" t="n"/>
      <c r="AA18" s="41" t="n"/>
      <c r="AB18" s="41" t="n"/>
      <c r="AC18" s="41" t="n"/>
      <c r="AD18" s="41" t="n"/>
      <c r="AE18" s="41" t="n"/>
      <c r="AF18" s="41" t="n"/>
      <c r="AG18" s="41" t="n"/>
      <c r="AH18" s="41" t="n"/>
      <c r="AI18" s="41" t="n"/>
      <c r="AJ18" s="41" t="n"/>
      <c r="AK18" s="217" t="n"/>
      <c r="AL18" s="877" t="n"/>
      <c r="AM18" s="877" t="n"/>
    </row>
    <row r="19" ht="13.5" customHeight="1" s="844">
      <c r="A19" s="19" t="n"/>
      <c r="B19" s="19" t="n"/>
      <c r="C19" s="1012" t="n"/>
      <c r="D19" s="1012" t="n"/>
      <c r="E19" s="1012" t="n"/>
      <c r="F19" s="1012" t="n"/>
      <c r="G19" s="1012" t="n"/>
      <c r="H19" s="1012" t="n"/>
      <c r="I19" s="1012" t="n"/>
      <c r="J19" s="1012" t="n"/>
      <c r="K19" s="1012" t="n"/>
      <c r="L19" s="1012" t="n"/>
      <c r="M19" s="1012" t="n"/>
      <c r="N19" s="19" t="n"/>
      <c r="O19" s="1012" t="n"/>
      <c r="P19" s="19" t="n"/>
      <c r="Q19" s="19" t="n"/>
      <c r="R19" s="19" t="n"/>
      <c r="S19" s="19" t="n"/>
      <c r="T19" s="19" t="n"/>
      <c r="U19" s="19" t="n"/>
      <c r="V19" s="19" t="n"/>
      <c r="W19" s="19" t="n"/>
      <c r="X19" s="19" t="n"/>
      <c r="Y19" s="19" t="n"/>
      <c r="Z19" s="19" t="n"/>
      <c r="AA19" s="19" t="n"/>
      <c r="AB19" s="19" t="n"/>
      <c r="AC19" s="19" t="n"/>
      <c r="AD19" s="19" t="n"/>
      <c r="AE19" s="19" t="n"/>
      <c r="AF19" s="19" t="n"/>
      <c r="AG19" s="19" t="n"/>
      <c r="AH19" s="20" t="inlineStr">
        <is>
          <t>Cost of Debt</t>
        </is>
      </c>
      <c r="AI19" s="19" t="n"/>
      <c r="AJ19" s="19" t="n"/>
      <c r="AK19" s="925">
        <f>Assumptions!E106</f>
        <v/>
      </c>
      <c r="AL19" s="1012" t="n"/>
      <c r="AM19" s="1012" t="n"/>
    </row>
    <row r="20" ht="13.5" customHeight="1" s="844">
      <c r="A20" s="19" t="n"/>
      <c r="B20" s="20" t="inlineStr">
        <is>
          <t>Present Value of FCFF</t>
        </is>
      </c>
      <c r="C20" s="1142">
        <f>SUM(G18:L18)</f>
        <v/>
      </c>
      <c r="D20" s="1128" t="n"/>
      <c r="E20" s="1128" t="n"/>
      <c r="F20" s="1143">
        <f>C20/$C$22</f>
        <v/>
      </c>
      <c r="G20" s="19" t="n"/>
      <c r="H20" s="1012" t="n"/>
      <c r="I20" s="1012" t="n"/>
      <c r="J20" s="1012" t="n"/>
      <c r="K20" s="1012" t="n"/>
      <c r="L20" s="1012" t="n"/>
      <c r="M20" s="1012" t="n"/>
      <c r="N20" s="19" t="n"/>
      <c r="O20" s="1012" t="n"/>
      <c r="P20" s="19" t="n"/>
      <c r="Q20" s="19" t="n"/>
      <c r="R20" s="19" t="n"/>
      <c r="S20" s="19" t="n"/>
      <c r="T20" s="19" t="n"/>
      <c r="U20" s="19" t="n"/>
      <c r="V20" s="19" t="n"/>
      <c r="W20" s="19" t="n"/>
      <c r="X20" s="19" t="n"/>
      <c r="Y20" s="19" t="n"/>
      <c r="Z20" s="19" t="n"/>
      <c r="AA20" s="19" t="n"/>
      <c r="AB20" s="19" t="n"/>
      <c r="AC20" s="19" t="n"/>
      <c r="AD20" s="19" t="n"/>
      <c r="AE20" s="19" t="n"/>
      <c r="AF20" s="19" t="n"/>
      <c r="AG20" s="19" t="n"/>
      <c r="AH20" s="20" t="inlineStr">
        <is>
          <t>Tax Rate</t>
        </is>
      </c>
      <c r="AI20" s="19" t="n"/>
      <c r="AJ20" s="19" t="n"/>
      <c r="AK20" s="925">
        <f>Assumptions!F109</f>
        <v/>
      </c>
      <c r="AL20" s="1012" t="n"/>
      <c r="AM20" s="1012" t="n"/>
    </row>
    <row r="21" ht="13.5" customHeight="1" s="844">
      <c r="A21" s="19" t="n"/>
      <c r="B21" s="20" t="inlineStr">
        <is>
          <t xml:space="preserve">Discounted Terminal Value </t>
        </is>
      </c>
      <c r="C21" s="1142">
        <f>M18</f>
        <v/>
      </c>
      <c r="D21" s="1128" t="n"/>
      <c r="E21" s="1128" t="n"/>
      <c r="F21" s="1143">
        <f>C21/$C$22</f>
        <v/>
      </c>
      <c r="G21" s="1012" t="n"/>
      <c r="H21" s="1012" t="n"/>
      <c r="I21" s="1012" t="n"/>
      <c r="J21" s="1012" t="n"/>
      <c r="K21" s="1012" t="n"/>
      <c r="L21" s="1012" t="n"/>
      <c r="M21" s="1012" t="n"/>
      <c r="N21" s="19" t="n"/>
      <c r="O21" s="1012" t="n"/>
      <c r="P21" s="19" t="n"/>
      <c r="Q21" s="19" t="n"/>
      <c r="R21" s="19" t="n"/>
      <c r="S21" s="19" t="n"/>
      <c r="T21" s="19" t="n"/>
      <c r="U21" s="19" t="n"/>
      <c r="V21" s="19" t="n"/>
      <c r="W21" s="19" t="n"/>
      <c r="X21" s="19" t="n"/>
      <c r="Y21" s="19" t="n"/>
      <c r="Z21" s="19" t="n"/>
      <c r="AA21" s="19" t="n"/>
      <c r="AB21" s="19" t="n"/>
      <c r="AC21" s="19" t="n"/>
      <c r="AD21" s="19" t="n"/>
      <c r="AE21" s="19" t="n"/>
      <c r="AF21" s="19" t="n"/>
      <c r="AG21" s="19" t="n"/>
      <c r="AH21" s="323" t="inlineStr">
        <is>
          <t>Net Cost of Debt</t>
        </is>
      </c>
      <c r="AI21" s="448" t="n"/>
      <c r="AJ21" s="448" t="n"/>
      <c r="AK21" s="1136">
        <f>AK19*(1-AK20)</f>
        <v/>
      </c>
      <c r="AL21" s="1012" t="n"/>
      <c r="AM21" s="1012" t="n"/>
    </row>
    <row r="22" ht="13.5" customHeight="1" s="844">
      <c r="A22" s="19" t="n"/>
      <c r="B22" s="459" t="inlineStr">
        <is>
          <t>Enterprise Value</t>
        </is>
      </c>
      <c r="C22" s="1144">
        <f>SUM(C20:C21)</f>
        <v/>
      </c>
      <c r="D22" s="1145" t="n"/>
      <c r="E22" s="1145" t="n"/>
      <c r="F22" s="1012" t="n"/>
      <c r="G22" s="19" t="n"/>
      <c r="H22" s="19" t="n"/>
      <c r="I22" s="19" t="n"/>
      <c r="J22" s="910" t="n"/>
      <c r="K22" s="910" t="n"/>
      <c r="L22" s="910" t="n"/>
      <c r="M22" s="910" t="n"/>
      <c r="N22" s="19" t="n"/>
      <c r="O22" s="1012" t="n"/>
      <c r="P22" s="19" t="n"/>
      <c r="Q22" s="19" t="n"/>
      <c r="R22" s="19" t="n"/>
      <c r="S22" s="19" t="n"/>
      <c r="T22" s="19" t="n"/>
      <c r="U22" s="19" t="n"/>
      <c r="V22" s="19" t="n"/>
      <c r="W22" s="19" t="n"/>
      <c r="X22" s="19" t="n"/>
      <c r="Y22" s="19" t="n"/>
      <c r="Z22" s="19" t="n"/>
      <c r="AA22" s="19" t="n"/>
      <c r="AB22" s="19" t="n"/>
      <c r="AC22" s="19" t="n"/>
      <c r="AD22" s="19" t="n"/>
      <c r="AE22" s="19" t="n"/>
      <c r="AF22" s="19" t="n"/>
      <c r="AG22" s="19" t="n"/>
      <c r="AH22" s="462" t="inlineStr">
        <is>
          <t>WACC</t>
        </is>
      </c>
      <c r="AI22" s="463" t="n"/>
      <c r="AJ22" s="463" t="n"/>
      <c r="AK22" s="1146">
        <f>AJ4*AK17+AJ6*AK21</f>
        <v/>
      </c>
      <c r="AL22" s="1012" t="n"/>
      <c r="AM22" s="1012" t="n"/>
    </row>
    <row r="23" ht="13.5" customHeight="1" s="844">
      <c r="A23" s="19" t="n"/>
      <c r="B23" s="41" t="n"/>
      <c r="C23" s="1145" t="n"/>
      <c r="D23" s="1145" t="n"/>
      <c r="E23" s="1145" t="n"/>
      <c r="F23" s="1012" t="n"/>
      <c r="G23" s="19" t="n"/>
      <c r="H23" s="19" t="n"/>
      <c r="I23" s="19" t="n"/>
      <c r="J23" s="910" t="n"/>
      <c r="K23" s="910" t="n"/>
      <c r="L23" s="910" t="n"/>
      <c r="M23" s="910" t="n"/>
      <c r="N23" s="19" t="n"/>
      <c r="O23" s="1012" t="n"/>
      <c r="P23" s="19" t="n"/>
      <c r="Q23" s="19" t="n"/>
      <c r="R23" s="19" t="n"/>
      <c r="S23" s="19" t="n"/>
      <c r="T23" s="19" t="n"/>
      <c r="U23" s="19" t="n"/>
      <c r="V23" s="19" t="n"/>
      <c r="W23" s="19" t="n"/>
      <c r="X23" s="19" t="n"/>
      <c r="Y23" s="19" t="n"/>
      <c r="Z23" s="19" t="n"/>
      <c r="AA23" s="19" t="n"/>
      <c r="AB23" s="19" t="n"/>
      <c r="AC23" s="19" t="n"/>
      <c r="AD23" s="19" t="n"/>
      <c r="AE23" s="19" t="n"/>
      <c r="AF23" s="19" t="n"/>
      <c r="AG23" s="19" t="n"/>
      <c r="AH23" s="465" t="n"/>
      <c r="AI23" s="43" t="n"/>
      <c r="AJ23" s="43" t="n"/>
      <c r="AK23" s="1147" t="n"/>
      <c r="AL23" s="1012" t="n"/>
      <c r="AM23" s="1012" t="n"/>
    </row>
    <row r="24" ht="13.5" customHeight="1" s="844">
      <c r="A24" s="19" t="n"/>
      <c r="B24" s="239" t="inlineStr">
        <is>
          <t>EUR</t>
        </is>
      </c>
      <c r="C24" s="399" t="n"/>
      <c r="D24" s="399" t="n"/>
      <c r="E24" s="399" t="n"/>
      <c r="F24" s="399" t="n"/>
      <c r="G24" s="1079">
        <f>G3</f>
        <v/>
      </c>
      <c r="H24" s="1079">
        <f>H3</f>
        <v/>
      </c>
      <c r="I24" s="1079">
        <f>I3</f>
        <v/>
      </c>
      <c r="J24" s="1079">
        <f>J3</f>
        <v/>
      </c>
      <c r="K24" s="1079">
        <f>K3</f>
        <v/>
      </c>
      <c r="L24" s="1079">
        <f>L3</f>
        <v/>
      </c>
      <c r="M24" s="1079">
        <f>M3</f>
        <v/>
      </c>
      <c r="N24" s="19" t="n"/>
      <c r="O24" s="19" t="n"/>
      <c r="P24" s="19" t="n"/>
      <c r="Q24" s="19" t="n"/>
      <c r="R24" s="19" t="n"/>
      <c r="S24" s="19" t="n"/>
      <c r="T24" s="19" t="n"/>
      <c r="U24" s="19" t="n"/>
      <c r="V24" s="19" t="n"/>
      <c r="W24" s="19" t="n"/>
      <c r="X24" s="19" t="n"/>
      <c r="Y24" s="19" t="n"/>
      <c r="Z24" s="19" t="n"/>
      <c r="AA24" s="19" t="n"/>
      <c r="AB24" s="19" t="n"/>
      <c r="AC24" s="19" t="n"/>
      <c r="AD24" s="19" t="n"/>
      <c r="AE24" s="19" t="n"/>
      <c r="AF24" s="19" t="n"/>
      <c r="AG24" s="19" t="n"/>
      <c r="AH24" s="411" t="inlineStr">
        <is>
          <t>Capital Structure</t>
        </is>
      </c>
      <c r="AI24" s="1108" t="n"/>
      <c r="AJ24" s="1108" t="n"/>
      <c r="AK24" s="1148" t="n">
        <v>4869.76148</v>
      </c>
      <c r="AL24" s="1012" t="n"/>
      <c r="AM24" s="19" t="n"/>
    </row>
    <row r="25" ht="13.5" customHeight="1" s="844">
      <c r="A25" s="19" t="n"/>
      <c r="B25" s="44" t="inlineStr">
        <is>
          <t>Total Integration expenses</t>
        </is>
      </c>
      <c r="C25" s="1145" t="n"/>
      <c r="D25" s="1145" t="n"/>
      <c r="E25" s="1145" t="n"/>
      <c r="F25" s="1012" t="n"/>
      <c r="G25" s="1149">
        <f>IF('Valuation Summary and Football'!$D$7="Yes",-'Synergies and Intgn Exp'!F40,0)*0</f>
        <v/>
      </c>
      <c r="H25" s="19" t="n"/>
      <c r="I25" s="19" t="n"/>
      <c r="J25" s="910" t="n"/>
      <c r="K25" s="910" t="n"/>
      <c r="L25" s="910" t="n"/>
      <c r="M25" s="910" t="n"/>
      <c r="N25" s="19" t="n"/>
      <c r="O25" s="1012" t="n"/>
      <c r="P25" s="19" t="n"/>
      <c r="Q25" s="19" t="n"/>
      <c r="R25" s="19" t="n"/>
      <c r="S25" s="19" t="n"/>
      <c r="T25" s="19" t="n"/>
      <c r="U25" s="19" t="n"/>
      <c r="V25" s="19" t="n"/>
      <c r="W25" s="19" t="n"/>
      <c r="X25" s="19" t="n"/>
      <c r="Y25" s="19" t="n"/>
      <c r="Z25" s="19" t="n"/>
      <c r="AA25" s="19" t="n"/>
      <c r="AB25" s="19" t="n"/>
      <c r="AC25" s="19" t="n"/>
      <c r="AD25" s="19" t="n"/>
      <c r="AE25" s="19" t="n"/>
      <c r="AF25" s="19" t="n"/>
      <c r="AG25" s="19" t="n"/>
      <c r="AH25" s="465" t="n"/>
      <c r="AI25" s="43" t="n"/>
      <c r="AJ25" s="43" t="n"/>
      <c r="AK25" s="1147" t="n"/>
      <c r="AL25" s="1012" t="n"/>
      <c r="AM25" s="1012" t="n"/>
    </row>
    <row r="26" ht="13.5" customHeight="1" s="844">
      <c r="A26" s="19" t="n"/>
      <c r="B26" s="44" t="inlineStr">
        <is>
          <t>Total Transaction Exp.</t>
        </is>
      </c>
      <c r="C26" s="1145" t="n"/>
      <c r="D26" s="1145" t="n"/>
      <c r="E26" s="1145" t="n"/>
      <c r="F26" s="1012" t="n"/>
      <c r="G26" s="1149">
        <f>IF('Valuation Summary and Football'!$D$7="Yes",-'Synergies and Intgn Exp'!F46,0)*0</f>
        <v/>
      </c>
      <c r="H26" s="19" t="n"/>
      <c r="I26" s="19" t="n"/>
      <c r="J26" s="910" t="n"/>
      <c r="K26" s="910" t="n"/>
      <c r="L26" s="910" t="n"/>
      <c r="M26" s="910" t="n"/>
      <c r="N26" s="19" t="n"/>
      <c r="O26" s="1012" t="n"/>
      <c r="P26" s="19" t="n"/>
      <c r="Q26" s="19" t="n"/>
      <c r="R26" s="19" t="n"/>
      <c r="S26" s="19" t="n"/>
      <c r="T26" s="19" t="n"/>
      <c r="U26" s="19" t="n"/>
      <c r="V26" s="19" t="n"/>
      <c r="W26" s="19" t="n"/>
      <c r="X26" s="19" t="n"/>
      <c r="Y26" s="19" t="n"/>
      <c r="Z26" s="19" t="n"/>
      <c r="AA26" s="19" t="n"/>
      <c r="AB26" s="19" t="n"/>
      <c r="AC26" s="19" t="n"/>
      <c r="AD26" s="19" t="n"/>
      <c r="AE26" s="19" t="n"/>
      <c r="AF26" s="19" t="n"/>
      <c r="AG26" s="19" t="n"/>
      <c r="AH26" s="465" t="n"/>
      <c r="AI26" s="43" t="n"/>
      <c r="AJ26" s="43" t="n"/>
      <c r="AK26" s="1147" t="n"/>
      <c r="AL26" s="1012" t="n"/>
      <c r="AM26" s="1012" t="n"/>
    </row>
    <row r="27" ht="13.5" customHeight="1" s="844">
      <c r="A27" s="19" t="n"/>
      <c r="B27" s="44">
        <f>B15</f>
        <v/>
      </c>
      <c r="C27" s="1145" t="n"/>
      <c r="D27" s="1145" t="n"/>
      <c r="E27" s="1145" t="n"/>
      <c r="F27" s="1012" t="n"/>
      <c r="G27" s="1142">
        <f>G15</f>
        <v/>
      </c>
      <c r="H27" s="1142">
        <f>H15</f>
        <v/>
      </c>
      <c r="I27" s="1142">
        <f>I15</f>
        <v/>
      </c>
      <c r="J27" s="1142">
        <f>J15</f>
        <v/>
      </c>
      <c r="K27" s="1142">
        <f>K15</f>
        <v/>
      </c>
      <c r="L27" s="1142">
        <f>L15</f>
        <v/>
      </c>
      <c r="M27" s="1142">
        <f>M15</f>
        <v/>
      </c>
      <c r="N27" s="19" t="n"/>
      <c r="O27" s="1012" t="n"/>
      <c r="P27" s="19" t="n"/>
      <c r="Q27" s="19" t="n"/>
      <c r="R27" s="19" t="n"/>
      <c r="S27" s="19" t="n"/>
      <c r="T27" s="19" t="n"/>
      <c r="U27" s="19" t="n"/>
      <c r="V27" s="19" t="n"/>
      <c r="W27" s="19" t="n"/>
      <c r="X27" s="19" t="n"/>
      <c r="Y27" s="19" t="n"/>
      <c r="Z27" s="19" t="n"/>
      <c r="AA27" s="19" t="n"/>
      <c r="AB27" s="19" t="n"/>
      <c r="AC27" s="19" t="n"/>
      <c r="AD27" s="19" t="n"/>
      <c r="AE27" s="19" t="n"/>
      <c r="AF27" s="19" t="n"/>
      <c r="AG27" s="19" t="n"/>
      <c r="AH27" s="465" t="n"/>
      <c r="AI27" s="43" t="n"/>
      <c r="AJ27" s="43" t="n"/>
      <c r="AK27" s="1147" t="n"/>
      <c r="AL27" s="1012" t="n"/>
      <c r="AM27" s="1012" t="n"/>
    </row>
    <row r="28" ht="13.5" customHeight="1" s="844">
      <c r="A28" s="19" t="n"/>
      <c r="B28" s="44" t="inlineStr">
        <is>
          <t xml:space="preserve">Acquisition cost </t>
        </is>
      </c>
      <c r="C28" s="877" t="n"/>
      <c r="D28" s="877" t="n"/>
      <c r="E28" s="877" t="n"/>
      <c r="F28" s="1012" t="n"/>
      <c r="G28" s="871">
        <f>-'Valuation Summary and Football'!F16</f>
        <v/>
      </c>
      <c r="H28" s="1012" t="n"/>
      <c r="I28" s="1012" t="n"/>
      <c r="J28" s="1012" t="n"/>
      <c r="K28" s="1012" t="n"/>
      <c r="L28" s="1012" t="n"/>
      <c r="M28" s="1012" t="n"/>
      <c r="N28" s="19" t="n"/>
      <c r="O28" s="1012" t="n"/>
      <c r="P28" s="19" t="n"/>
      <c r="Q28" s="19" t="n"/>
      <c r="R28" s="19" t="n"/>
      <c r="S28" s="19" t="n"/>
      <c r="T28" s="19" t="n"/>
      <c r="U28" s="19" t="n"/>
      <c r="V28" s="19" t="n"/>
      <c r="W28" s="19" t="n"/>
      <c r="X28" s="19" t="n"/>
      <c r="Y28" s="19" t="n"/>
      <c r="Z28" s="19" t="n"/>
      <c r="AA28" s="19" t="n"/>
      <c r="AB28" s="19" t="n"/>
      <c r="AC28" s="19" t="n"/>
      <c r="AD28" s="19" t="n"/>
      <c r="AE28" s="19" t="n"/>
      <c r="AF28" s="19" t="n"/>
      <c r="AG28" s="19" t="n"/>
      <c r="AH28" s="465" t="n"/>
      <c r="AI28" s="43" t="n"/>
      <c r="AJ28" s="43" t="n"/>
      <c r="AK28" s="1150" t="n"/>
      <c r="AL28" s="1012" t="n"/>
      <c r="AM28" s="1012" t="n"/>
    </row>
    <row r="29" ht="13.5" customHeight="1" s="844">
      <c r="A29" s="41" t="n"/>
      <c r="B29" s="454" t="inlineStr">
        <is>
          <t xml:space="preserve">Net Cash flow for IRR workings </t>
        </is>
      </c>
      <c r="C29" s="1140" t="n"/>
      <c r="D29" s="1140" t="n"/>
      <c r="E29" s="1140" t="n"/>
      <c r="F29" s="1140" t="n"/>
      <c r="G29" s="1141">
        <f>SUM(G25:G28)</f>
        <v/>
      </c>
      <c r="H29" s="1141">
        <f>SUM(H25:H28)</f>
        <v/>
      </c>
      <c r="I29" s="1141">
        <f>SUM(I25:I28)</f>
        <v/>
      </c>
      <c r="J29" s="1141">
        <f>SUM(J25:J28)</f>
        <v/>
      </c>
      <c r="K29" s="1141">
        <f>SUM(K25:K28)</f>
        <v/>
      </c>
      <c r="L29" s="1141">
        <f>SUM(L25:L28)</f>
        <v/>
      </c>
      <c r="M29" s="1141">
        <f>SUM(M25:M28)</f>
        <v/>
      </c>
      <c r="N29" s="877" t="n"/>
      <c r="O29" s="877" t="n"/>
      <c r="P29" s="41" t="n"/>
      <c r="Q29" s="41" t="n"/>
      <c r="R29" s="41" t="n"/>
      <c r="S29" s="41" t="n"/>
      <c r="T29" s="41" t="n"/>
      <c r="U29" s="41" t="n"/>
      <c r="V29" s="41" t="n"/>
      <c r="W29" s="41" t="n"/>
      <c r="X29" s="41" t="n"/>
      <c r="Y29" s="41" t="n"/>
      <c r="Z29" s="41" t="n"/>
      <c r="AA29" s="41" t="n"/>
      <c r="AB29" s="41" t="n"/>
      <c r="AC29" s="41" t="n"/>
      <c r="AD29" s="41" t="n"/>
      <c r="AE29" s="41" t="n"/>
      <c r="AF29" s="41" t="n"/>
      <c r="AG29" s="41" t="n"/>
      <c r="AH29" s="41" t="n"/>
      <c r="AI29" s="41" t="n"/>
      <c r="AJ29" s="41" t="n"/>
      <c r="AK29" s="217" t="n"/>
      <c r="AL29" s="877" t="n"/>
      <c r="AM29" s="877" t="n"/>
    </row>
    <row r="30" ht="13.5" customHeight="1" s="844">
      <c r="A30" s="19" t="n"/>
      <c r="B30" s="459" t="inlineStr">
        <is>
          <t xml:space="preserve">Implied IRR (With Terminal Value) </t>
        </is>
      </c>
      <c r="C30" s="1151">
        <f>IRR(G29:M29)</f>
        <v/>
      </c>
      <c r="D30" s="1145" t="n"/>
      <c r="E30" s="1145" t="n"/>
      <c r="F30" s="1012" t="n"/>
      <c r="G30" s="1012" t="n"/>
      <c r="H30" s="1012" t="n"/>
      <c r="I30" s="1012" t="n"/>
      <c r="J30" s="1012" t="n"/>
      <c r="K30" s="1012" t="n"/>
      <c r="L30" s="1012" t="n"/>
      <c r="M30" s="1012" t="n"/>
      <c r="N30" s="19" t="n"/>
      <c r="O30" s="1012" t="n"/>
      <c r="P30" s="19" t="n"/>
      <c r="Q30" s="19" t="n"/>
      <c r="R30" s="19" t="n"/>
      <c r="S30" s="19" t="n"/>
      <c r="T30" s="19" t="n"/>
      <c r="U30" s="19" t="n"/>
      <c r="V30" s="19" t="n"/>
      <c r="W30" s="19" t="n"/>
      <c r="X30" s="19" t="n"/>
      <c r="Y30" s="19" t="n"/>
      <c r="Z30" s="19" t="n"/>
      <c r="AA30" s="19" t="n"/>
      <c r="AB30" s="19" t="n"/>
      <c r="AC30" s="19" t="n"/>
      <c r="AD30" s="19" t="n"/>
      <c r="AE30" s="19" t="n"/>
      <c r="AF30" s="19" t="n"/>
      <c r="AG30" s="19" t="n"/>
      <c r="AH30" s="465" t="n"/>
      <c r="AI30" s="43" t="n"/>
      <c r="AJ30" s="43" t="n"/>
      <c r="AK30" s="1147" t="n"/>
      <c r="AL30" s="1012" t="n"/>
      <c r="AM30" s="1012" t="n"/>
    </row>
    <row r="31" ht="13.5" customHeight="1" s="844">
      <c r="A31" s="19" t="n"/>
      <c r="B31" s="19" t="n"/>
      <c r="C31" s="19" t="n"/>
      <c r="D31" s="19" t="n"/>
      <c r="E31" s="19" t="n"/>
      <c r="F31" s="19" t="n"/>
      <c r="G31" s="19" t="n"/>
      <c r="H31" s="19" t="n"/>
      <c r="I31" s="19" t="n"/>
      <c r="J31" s="19" t="n"/>
      <c r="K31" s="19" t="n"/>
      <c r="L31" s="19" t="n"/>
      <c r="M31" s="19" t="n"/>
      <c r="N31" s="19" t="n"/>
      <c r="O31" s="1012" t="n"/>
      <c r="P31" s="19" t="n"/>
      <c r="Q31" s="19" t="n"/>
      <c r="R31" s="19" t="n"/>
      <c r="S31" s="19" t="n"/>
      <c r="T31" s="19" t="n"/>
      <c r="U31" s="19" t="n"/>
      <c r="V31" s="19" t="n"/>
      <c r="W31" s="19" t="n"/>
      <c r="X31" s="19" t="n"/>
      <c r="Y31" s="19" t="n"/>
      <c r="Z31" s="19" t="n"/>
      <c r="AA31" s="19" t="n"/>
      <c r="AB31" s="19" t="n"/>
      <c r="AC31" s="19" t="n"/>
      <c r="AD31" s="19" t="n"/>
      <c r="AE31" s="19" t="n"/>
      <c r="AF31" s="19" t="n"/>
      <c r="AG31" s="19" t="n"/>
      <c r="AH31" s="19" t="n"/>
      <c r="AI31" s="19" t="n"/>
      <c r="AJ31" s="19" t="n"/>
      <c r="AK31" s="19" t="n"/>
      <c r="AL31" s="1012" t="n"/>
      <c r="AM31" s="1012" t="n"/>
    </row>
    <row r="32" ht="13.5" customHeight="1" s="844">
      <c r="A32" s="19" t="n"/>
      <c r="B32" s="471" t="inlineStr">
        <is>
          <t>Relative Valuation</t>
        </is>
      </c>
      <c r="C32" s="19" t="n"/>
      <c r="D32" s="19"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c r="AA32" s="19" t="n"/>
      <c r="AB32" s="19" t="n"/>
      <c r="AC32" s="19" t="n"/>
      <c r="AD32" s="19" t="n"/>
      <c r="AE32" s="19" t="n"/>
      <c r="AF32" s="19" t="n"/>
      <c r="AG32" s="19" t="n"/>
      <c r="AH32" s="19" t="n"/>
      <c r="AI32" s="19" t="n"/>
      <c r="AJ32" s="19" t="n"/>
      <c r="AK32" s="19" t="n"/>
      <c r="AL32" s="19" t="n"/>
      <c r="AM32" s="19" t="n"/>
    </row>
    <row r="33" ht="13.5" customHeight="1" s="844">
      <c r="A33" s="41" t="n"/>
      <c r="B33" s="472" t="n"/>
      <c r="C33" s="473" t="inlineStr">
        <is>
          <t>Trading Comps</t>
        </is>
      </c>
      <c r="D33" s="473" t="inlineStr">
        <is>
          <t>Trading Comps</t>
        </is>
      </c>
      <c r="E33" s="473" t="inlineStr">
        <is>
          <t>Transaction Comps</t>
        </is>
      </c>
      <c r="F33" s="473" t="inlineStr">
        <is>
          <t>Transaction Comps</t>
        </is>
      </c>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c r="AA33" s="41" t="n"/>
      <c r="AB33" s="41" t="n"/>
      <c r="AC33" s="41" t="n"/>
      <c r="AD33" s="41" t="n"/>
      <c r="AE33" s="41" t="n"/>
      <c r="AF33" s="41" t="n"/>
      <c r="AG33" s="41" t="n"/>
      <c r="AH33" s="41" t="n"/>
      <c r="AI33" s="41" t="n"/>
      <c r="AJ33" s="41" t="n"/>
      <c r="AK33" s="41" t="n"/>
      <c r="AL33" s="41" t="n"/>
      <c r="AM33" s="41" t="n"/>
    </row>
    <row r="34" ht="13.5" customHeight="1" s="844">
      <c r="A34" s="474" t="n"/>
      <c r="B34" s="475" t="inlineStr">
        <is>
          <t>Details</t>
        </is>
      </c>
      <c r="C34" s="476" t="inlineStr">
        <is>
          <t xml:space="preserve">EV/EBITDA </t>
        </is>
      </c>
      <c r="D34" s="476" t="inlineStr">
        <is>
          <t>EV/Revenue</t>
        </is>
      </c>
      <c r="E34" s="476" t="inlineStr">
        <is>
          <t xml:space="preserve">Implied EV/EBITDA </t>
        </is>
      </c>
      <c r="F34" s="476" t="inlineStr">
        <is>
          <t>Implied EV/Revenue</t>
        </is>
      </c>
      <c r="G34" s="474" t="n"/>
      <c r="H34" s="474" t="n"/>
      <c r="I34" s="474" t="n"/>
      <c r="J34" s="474" t="n"/>
      <c r="K34" s="474" t="n"/>
      <c r="L34" s="474" t="n"/>
      <c r="M34" s="474" t="n"/>
      <c r="N34" s="474" t="n"/>
      <c r="O34" s="474" t="n"/>
      <c r="P34" s="474" t="n"/>
      <c r="Q34" s="474" t="n"/>
      <c r="R34" s="474" t="n"/>
      <c r="S34" s="474" t="n"/>
      <c r="T34" s="474" t="n"/>
      <c r="U34" s="474" t="n"/>
      <c r="V34" s="474" t="n"/>
      <c r="W34" s="474" t="n"/>
      <c r="X34" s="474" t="n"/>
      <c r="Y34" s="474" t="n"/>
      <c r="Z34" s="474" t="n"/>
      <c r="AA34" s="474" t="n"/>
      <c r="AB34" s="474" t="n"/>
      <c r="AC34" s="474" t="n"/>
      <c r="AD34" s="474" t="n"/>
      <c r="AE34" s="474" t="n"/>
      <c r="AF34" s="474" t="n"/>
      <c r="AG34" s="474" t="n"/>
      <c r="AH34" s="474" t="n"/>
      <c r="AI34" s="474" t="n"/>
      <c r="AJ34" s="474" t="n"/>
      <c r="AK34" s="474" t="n"/>
      <c r="AL34" s="474" t="n"/>
      <c r="AM34" s="474" t="n"/>
    </row>
    <row r="35" ht="13.5" customHeight="1" s="844">
      <c r="A35" s="19" t="n"/>
      <c r="B35" s="390" t="inlineStr">
        <is>
          <t>Comps Mean Multiple (LFY+1 for Trading, aggregated for Transaction)</t>
        </is>
      </c>
      <c r="C35" s="1152">
        <f>'Trading Comps'!Q9</f>
        <v/>
      </c>
      <c r="D35" s="1152">
        <f>'Trading Comps'!M9</f>
        <v/>
      </c>
      <c r="E35" s="1152">
        <f>'Transaction Comps'!M15</f>
        <v/>
      </c>
      <c r="F35" s="1152">
        <f>'Transaction Comps'!L15</f>
        <v/>
      </c>
      <c r="G35" s="20" t="inlineStr">
        <is>
          <t xml:space="preserve">Mean considered </t>
        </is>
      </c>
      <c r="H35" s="19" t="n"/>
      <c r="I35" s="19" t="n"/>
      <c r="J35" s="19" t="n"/>
      <c r="K35" s="19" t="n"/>
      <c r="L35" s="19" t="n"/>
      <c r="M35" s="19" t="n"/>
      <c r="N35" s="19" t="n"/>
      <c r="O35" s="19" t="n"/>
      <c r="P35" s="19" t="n"/>
      <c r="Q35" s="19" t="n"/>
      <c r="R35" s="19" t="n"/>
      <c r="S35" s="19" t="n"/>
      <c r="T35" s="19" t="n"/>
      <c r="U35" s="19" t="n"/>
      <c r="V35" s="19" t="n"/>
      <c r="W35" s="19" t="n"/>
      <c r="X35" s="19" t="n"/>
      <c r="Y35" s="19" t="n"/>
      <c r="Z35" s="19" t="n"/>
      <c r="AA35" s="19" t="n"/>
      <c r="AB35" s="19" t="n"/>
      <c r="AC35" s="19" t="n"/>
      <c r="AD35" s="19" t="n"/>
      <c r="AE35" s="19" t="n"/>
      <c r="AF35" s="19" t="n"/>
      <c r="AG35" s="19" t="n"/>
      <c r="AH35" s="19" t="n"/>
      <c r="AI35" s="19" t="n"/>
      <c r="AJ35" s="19" t="n"/>
      <c r="AK35" s="19" t="n"/>
      <c r="AL35" s="19" t="n"/>
      <c r="AM35" s="19" t="n"/>
    </row>
    <row r="36" ht="13.5" customHeight="1" s="844">
      <c r="A36" s="19" t="n"/>
      <c r="B36" s="393" t="inlineStr">
        <is>
          <t>Less: DLOM (Discounts For Lack Of Marketability)</t>
        </is>
      </c>
      <c r="C36" s="478">
        <f>AK15</f>
        <v/>
      </c>
      <c r="D36" s="479" t="n">
        <v>0.15</v>
      </c>
      <c r="E36" s="479" t="n">
        <v>0</v>
      </c>
      <c r="F36" s="478">
        <f>E36</f>
        <v/>
      </c>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c r="AA36" s="19" t="n"/>
      <c r="AB36" s="19" t="n"/>
      <c r="AC36" s="19" t="n"/>
      <c r="AD36" s="19" t="n"/>
      <c r="AE36" s="19" t="n"/>
      <c r="AF36" s="19" t="n"/>
      <c r="AG36" s="19" t="n"/>
      <c r="AH36" s="19" t="n"/>
      <c r="AI36" s="19" t="n"/>
      <c r="AJ36" s="19" t="n"/>
      <c r="AK36" s="19" t="n"/>
      <c r="AL36" s="19" t="n"/>
      <c r="AM36" s="19" t="n"/>
    </row>
    <row r="37" ht="13.5" customHeight="1" s="844">
      <c r="A37" s="19" t="n"/>
      <c r="B37" s="390" t="inlineStr">
        <is>
          <t>Adj. Comps Median Multiple</t>
        </is>
      </c>
      <c r="C37" s="1153">
        <f>C35*(1-C36)</f>
        <v/>
      </c>
      <c r="D37" s="1153">
        <f>D35*(1-D36)</f>
        <v/>
      </c>
      <c r="E37" s="1153">
        <f>E35*(1-E36)</f>
        <v/>
      </c>
      <c r="F37" s="1153">
        <f>F35*(1-F36)</f>
        <v/>
      </c>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c r="AA37" s="19" t="n"/>
      <c r="AB37" s="19" t="n"/>
      <c r="AC37" s="19" t="n"/>
      <c r="AD37" s="19" t="n"/>
      <c r="AE37" s="19" t="n"/>
      <c r="AF37" s="19" t="n"/>
      <c r="AG37" s="19" t="n"/>
      <c r="AH37" s="19" t="n"/>
      <c r="AI37" s="19" t="n"/>
      <c r="AJ37" s="19" t="n"/>
      <c r="AK37" s="19" t="n"/>
      <c r="AL37" s="19" t="n"/>
      <c r="AM37" s="19" t="n"/>
    </row>
    <row r="38" ht="13.5" customHeight="1" s="844">
      <c r="A38" s="19" t="n"/>
      <c r="B38" s="122" t="n"/>
      <c r="C38" s="481" t="n"/>
      <c r="D38" s="481" t="n"/>
      <c r="E38" s="481" t="n"/>
      <c r="F38" s="481"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c r="AA38" s="19" t="n"/>
      <c r="AB38" s="19" t="n"/>
      <c r="AC38" s="19" t="n"/>
      <c r="AD38" s="19" t="n"/>
      <c r="AE38" s="19" t="n"/>
      <c r="AF38" s="19" t="n"/>
      <c r="AG38" s="19" t="n"/>
      <c r="AH38" s="19" t="n"/>
      <c r="AI38" s="19" t="n"/>
      <c r="AJ38" s="19" t="n"/>
      <c r="AK38" s="19" t="n"/>
      <c r="AL38" s="19" t="n"/>
      <c r="AM38" s="19" t="n"/>
    </row>
    <row r="39" ht="13.5" customHeight="1" s="844">
      <c r="A39" s="19" t="n"/>
      <c r="B39" s="482" t="inlineStr">
        <is>
          <t>Company Metrics</t>
        </is>
      </c>
      <c r="C39" s="481" t="n"/>
      <c r="D39" s="481" t="n"/>
      <c r="E39" s="481" t="n"/>
      <c r="F39" s="481"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c r="AA39" s="19" t="n"/>
      <c r="AB39" s="19" t="n"/>
      <c r="AC39" s="19" t="n"/>
      <c r="AD39" s="19" t="n"/>
      <c r="AE39" s="19" t="n"/>
      <c r="AF39" s="19" t="n"/>
      <c r="AG39" s="19" t="n"/>
      <c r="AH39" s="19" t="n"/>
      <c r="AI39" s="19" t="n"/>
      <c r="AJ39" s="19" t="n"/>
      <c r="AK39" s="19" t="n"/>
      <c r="AL39" s="19" t="n"/>
      <c r="AM39" s="19" t="n"/>
    </row>
    <row r="40" ht="13.5" customHeight="1" s="844">
      <c r="A40" s="19" t="n"/>
      <c r="B40" s="20" t="inlineStr">
        <is>
          <t>Revenue for 2021</t>
        </is>
      </c>
      <c r="C40" s="133" t="n"/>
      <c r="D40" s="1154">
        <f>'Income Statement'!E4</f>
        <v/>
      </c>
      <c r="E40" s="19" t="n"/>
      <c r="F40" s="1155">
        <f>D40</f>
        <v/>
      </c>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c r="AA40" s="19" t="n"/>
      <c r="AB40" s="19" t="n"/>
      <c r="AC40" s="19" t="n"/>
      <c r="AD40" s="19" t="n"/>
      <c r="AE40" s="19" t="n"/>
      <c r="AF40" s="19" t="n"/>
      <c r="AG40" s="19" t="n"/>
      <c r="AH40" s="19" t="n"/>
      <c r="AI40" s="19" t="n"/>
      <c r="AJ40" s="19" t="n"/>
      <c r="AK40" s="19" t="n"/>
      <c r="AL40" s="19" t="n"/>
      <c r="AM40" s="19" t="n"/>
    </row>
    <row r="41" ht="13.5" customHeight="1" s="844">
      <c r="A41" s="19" t="n"/>
      <c r="B41" s="393" t="inlineStr">
        <is>
          <t xml:space="preserve">EBITDA for 2021 </t>
        </is>
      </c>
      <c r="C41" s="1156">
        <f>'Income Statement'!E34</f>
        <v/>
      </c>
      <c r="D41" s="1157" t="n"/>
      <c r="E41" s="1158">
        <f>C41</f>
        <v/>
      </c>
      <c r="F41" s="1157"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c r="AA41" s="19" t="n"/>
      <c r="AB41" s="19" t="n"/>
      <c r="AC41" s="19" t="n"/>
      <c r="AD41" s="19" t="n"/>
      <c r="AE41" s="19" t="n"/>
      <c r="AF41" s="19" t="n"/>
      <c r="AG41" s="19" t="n"/>
      <c r="AH41" s="19" t="n"/>
      <c r="AI41" s="19" t="n"/>
      <c r="AJ41" s="19" t="n"/>
      <c r="AK41" s="19" t="n"/>
      <c r="AL41" s="19" t="n"/>
      <c r="AM41" s="19" t="n"/>
    </row>
    <row r="42" ht="13.5" customHeight="1" s="844">
      <c r="A42" s="19" t="n"/>
      <c r="B42" s="488" t="inlineStr">
        <is>
          <t>Enterprise Value</t>
        </is>
      </c>
      <c r="C42" s="1159">
        <f>C37*C41</f>
        <v/>
      </c>
      <c r="D42" s="1159">
        <f>D37*D40</f>
        <v/>
      </c>
      <c r="E42" s="1159">
        <f>E35*E41</f>
        <v/>
      </c>
      <c r="F42" s="1159">
        <f>F37*F40</f>
        <v/>
      </c>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c r="AA42" s="19" t="n"/>
      <c r="AB42" s="19" t="n"/>
      <c r="AC42" s="19" t="n"/>
      <c r="AD42" s="19" t="n"/>
      <c r="AE42" s="19" t="n"/>
      <c r="AF42" s="19" t="n"/>
      <c r="AG42" s="19" t="n"/>
      <c r="AH42" s="19" t="n"/>
      <c r="AI42" s="19" t="n"/>
      <c r="AJ42" s="19" t="n"/>
      <c r="AK42" s="19" t="n"/>
      <c r="AL42" s="19" t="n"/>
      <c r="AM42" s="19" t="n"/>
    </row>
    <row r="43" ht="13.5" customHeight="1" s="844">
      <c r="A43" s="19" t="n"/>
      <c r="B43" s="19" t="n"/>
      <c r="C43" s="1012" t="n"/>
      <c r="D43" s="1012" t="n"/>
      <c r="E43" s="1012" t="n"/>
      <c r="F43" s="1012"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c r="AB43" s="19" t="n"/>
      <c r="AC43" s="19" t="n"/>
      <c r="AD43" s="19" t="n"/>
      <c r="AE43" s="19" t="n"/>
      <c r="AF43" s="19" t="n"/>
      <c r="AG43" s="19" t="n"/>
      <c r="AH43" s="19" t="n"/>
      <c r="AI43" s="19" t="n"/>
      <c r="AJ43" s="19" t="n"/>
      <c r="AK43" s="19" t="n"/>
      <c r="AL43" s="19" t="n"/>
      <c r="AM43" s="19" t="n"/>
    </row>
    <row r="44" ht="13.5" customHeight="1" s="844">
      <c r="A44" s="19" t="n"/>
      <c r="B44" s="363" t="inlineStr">
        <is>
          <t>Enterprise Value</t>
        </is>
      </c>
      <c r="C44" s="1160">
        <f>C42</f>
        <v/>
      </c>
      <c r="D44" s="1160">
        <f>D42</f>
        <v/>
      </c>
      <c r="E44" s="1160">
        <f>E42</f>
        <v/>
      </c>
      <c r="F44" s="1160">
        <f>F42</f>
        <v/>
      </c>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c r="AB44" s="19" t="n"/>
      <c r="AC44" s="19" t="n"/>
      <c r="AD44" s="19" t="n"/>
      <c r="AE44" s="19" t="n"/>
      <c r="AF44" s="19" t="n"/>
      <c r="AG44" s="19" t="n"/>
      <c r="AH44" s="19" t="n"/>
      <c r="AI44" s="19" t="n"/>
      <c r="AJ44" s="19" t="n"/>
      <c r="AK44" s="19" t="n"/>
      <c r="AL44" s="19" t="n"/>
      <c r="AM44" s="19" t="n"/>
    </row>
    <row r="45" ht="13.5" customHeight="1" s="844">
      <c r="A45" s="19" t="n"/>
      <c r="B45" s="19" t="n"/>
      <c r="C45" s="877" t="n"/>
      <c r="D45" s="877" t="n"/>
      <c r="E45" s="877" t="n"/>
      <c r="F45" s="877" t="n"/>
      <c r="G45" s="877"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c r="AB45" s="19" t="n"/>
      <c r="AC45" s="19" t="n"/>
      <c r="AD45" s="19" t="n"/>
      <c r="AE45" s="19" t="n"/>
      <c r="AF45" s="19" t="n"/>
      <c r="AG45" s="19" t="n"/>
      <c r="AH45" s="19" t="n"/>
      <c r="AI45" s="19" t="n"/>
      <c r="AJ45" s="19" t="n"/>
      <c r="AK45" s="19" t="n"/>
      <c r="AL45" s="19" t="n"/>
      <c r="AM45" s="19" t="n"/>
    </row>
    <row r="46" ht="13.5" customHeight="1" s="844">
      <c r="A46" s="19" t="n"/>
      <c r="B46" s="19" t="n"/>
      <c r="C46" s="877" t="n"/>
      <c r="D46" s="877" t="n"/>
      <c r="E46" s="877" t="n"/>
      <c r="F46" s="877"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c r="AB46" s="19" t="n"/>
      <c r="AC46" s="19" t="n"/>
      <c r="AD46" s="19" t="n"/>
      <c r="AE46" s="19" t="n"/>
      <c r="AF46" s="19" t="n"/>
      <c r="AG46" s="19" t="n"/>
      <c r="AH46" s="19" t="n"/>
      <c r="AI46" s="19" t="n"/>
      <c r="AJ46" s="19" t="n"/>
      <c r="AK46" s="19" t="n"/>
      <c r="AL46" s="19" t="n"/>
      <c r="AM46" s="19" t="n"/>
    </row>
    <row r="47" ht="13.5" customHeight="1" s="844">
      <c r="A47" s="19" t="n"/>
      <c r="B47" s="19"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c r="AB47" s="19" t="n"/>
      <c r="AC47" s="19" t="n"/>
      <c r="AD47" s="19" t="n"/>
      <c r="AE47" s="19" t="n"/>
      <c r="AF47" s="19" t="n"/>
      <c r="AG47" s="19" t="n"/>
      <c r="AH47" s="19" t="n"/>
      <c r="AI47" s="19" t="n"/>
      <c r="AJ47" s="19" t="n"/>
      <c r="AK47" s="19" t="n"/>
      <c r="AL47" s="19" t="n"/>
      <c r="AM47" s="19" t="n"/>
    </row>
    <row r="48" ht="13.5" customHeight="1" s="844">
      <c r="A48" s="19" t="n"/>
      <c r="B48" s="19" t="n"/>
      <c r="C48" s="19" t="n"/>
      <c r="D48" s="19"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c r="AB48" s="19" t="n"/>
      <c r="AC48" s="19" t="n"/>
      <c r="AD48" s="19" t="n"/>
      <c r="AE48" s="19" t="n"/>
      <c r="AF48" s="19" t="n"/>
      <c r="AG48" s="19" t="n"/>
      <c r="AH48" s="19" t="n"/>
      <c r="AI48" s="19" t="n"/>
      <c r="AJ48" s="19" t="n"/>
      <c r="AK48" s="19" t="n"/>
      <c r="AL48" s="19" t="n"/>
      <c r="AM48" s="19" t="n"/>
    </row>
    <row r="49" ht="13.5" customHeight="1" s="844">
      <c r="A49" s="19" t="n"/>
      <c r="B49" s="19" t="n"/>
      <c r="C49" s="19" t="n"/>
      <c r="D49" s="19"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c r="AB49" s="19" t="n"/>
      <c r="AC49" s="19" t="n"/>
      <c r="AD49" s="19" t="n"/>
      <c r="AE49" s="19" t="n"/>
      <c r="AF49" s="19" t="n"/>
      <c r="AG49" s="19" t="n"/>
      <c r="AH49" s="19" t="n"/>
      <c r="AI49" s="19" t="n"/>
      <c r="AJ49" s="19" t="n"/>
      <c r="AK49" s="19" t="n"/>
      <c r="AL49" s="19" t="n"/>
      <c r="AM49" s="19" t="n"/>
    </row>
    <row r="50" ht="13.5" customHeight="1" s="844">
      <c r="A50" s="19" t="n"/>
      <c r="B50" s="19" t="n"/>
      <c r="C50" s="19" t="n"/>
      <c r="D50" s="19"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c r="AB50" s="19" t="n"/>
      <c r="AC50" s="19" t="n"/>
      <c r="AD50" s="19" t="n"/>
      <c r="AE50" s="19" t="n"/>
      <c r="AF50" s="19" t="n"/>
      <c r="AG50" s="19" t="n"/>
      <c r="AH50" s="19" t="n"/>
      <c r="AI50" s="19" t="n"/>
      <c r="AJ50" s="19" t="n"/>
      <c r="AK50" s="19" t="n"/>
      <c r="AL50" s="19" t="n"/>
      <c r="AM50" s="19" t="n"/>
    </row>
    <row r="51" ht="13.5" customHeight="1" s="844">
      <c r="A51" s="19" t="n"/>
      <c r="B51" s="19" t="n"/>
      <c r="C51" s="19" t="n"/>
      <c r="D51" s="19"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c r="AB51" s="19" t="n"/>
      <c r="AC51" s="19" t="n"/>
      <c r="AD51" s="19" t="n"/>
      <c r="AE51" s="19" t="n"/>
      <c r="AF51" s="19" t="n"/>
      <c r="AG51" s="19" t="n"/>
      <c r="AH51" s="19" t="n"/>
      <c r="AI51" s="19" t="n"/>
      <c r="AJ51" s="19" t="n"/>
      <c r="AK51" s="19" t="n"/>
      <c r="AL51" s="19" t="n"/>
      <c r="AM51" s="19" t="n"/>
    </row>
    <row r="52" ht="13.5" customHeight="1" s="844">
      <c r="A52" s="19" t="n"/>
      <c r="B52" s="19" t="n"/>
      <c r="C52" s="19" t="n"/>
      <c r="D52" s="19"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c r="AB52" s="19" t="n"/>
      <c r="AC52" s="19" t="n"/>
      <c r="AD52" s="19" t="n"/>
      <c r="AE52" s="19" t="n"/>
      <c r="AF52" s="19" t="n"/>
      <c r="AG52" s="19" t="n"/>
      <c r="AH52" s="19" t="n"/>
      <c r="AI52" s="19" t="n"/>
      <c r="AJ52" s="19" t="n"/>
      <c r="AK52" s="19" t="n"/>
      <c r="AL52" s="19" t="n"/>
      <c r="AM52" s="19" t="n"/>
    </row>
    <row r="53" ht="13.5" customHeight="1" s="844">
      <c r="A53" s="19" t="n"/>
      <c r="B53" s="19"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c r="AB53" s="19" t="n"/>
      <c r="AC53" s="19" t="n"/>
      <c r="AD53" s="19" t="n"/>
      <c r="AE53" s="19" t="n"/>
      <c r="AF53" s="19" t="n"/>
      <c r="AG53" s="19" t="n"/>
      <c r="AH53" s="19" t="n"/>
      <c r="AI53" s="19" t="n"/>
      <c r="AJ53" s="19" t="n"/>
      <c r="AK53" s="19" t="n"/>
      <c r="AL53" s="19" t="n"/>
      <c r="AM53" s="19" t="n"/>
    </row>
    <row r="54" ht="13.5" customHeight="1" s="844">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c r="AB54" s="19" t="n"/>
      <c r="AC54" s="19" t="n"/>
      <c r="AD54" s="19" t="n"/>
      <c r="AE54" s="19" t="n"/>
      <c r="AF54" s="19" t="n"/>
      <c r="AG54" s="19" t="n"/>
      <c r="AH54" s="19" t="n"/>
      <c r="AI54" s="19" t="n"/>
      <c r="AJ54" s="19" t="n"/>
      <c r="AK54" s="19" t="n"/>
      <c r="AL54" s="19" t="n"/>
      <c r="AM54" s="19" t="n"/>
    </row>
    <row r="55" ht="13.5" customHeight="1" s="844">
      <c r="A55" s="19" t="n"/>
      <c r="B55" s="19"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c r="AB55" s="19" t="n"/>
      <c r="AC55" s="19" t="n"/>
      <c r="AD55" s="19" t="n"/>
      <c r="AE55" s="19" t="n"/>
      <c r="AF55" s="19" t="n"/>
      <c r="AG55" s="19" t="n"/>
      <c r="AH55" s="19" t="n"/>
      <c r="AI55" s="19" t="n"/>
      <c r="AJ55" s="19" t="n"/>
      <c r="AK55" s="19" t="n"/>
      <c r="AL55" s="19" t="n"/>
      <c r="AM55" s="19" t="n"/>
    </row>
    <row r="56" ht="13.5" customHeight="1" s="844">
      <c r="A56" s="19" t="n"/>
      <c r="B56" s="19" t="n"/>
      <c r="C56" s="19" t="n"/>
      <c r="D56" s="19"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c r="AA56" s="19" t="n"/>
      <c r="AB56" s="19" t="n"/>
      <c r="AC56" s="19" t="n"/>
      <c r="AD56" s="19" t="n"/>
      <c r="AE56" s="19" t="n"/>
      <c r="AF56" s="19" t="n"/>
      <c r="AG56" s="19" t="n"/>
      <c r="AH56" s="19" t="n"/>
      <c r="AI56" s="19" t="n"/>
      <c r="AJ56" s="19" t="n"/>
      <c r="AK56" s="19" t="n"/>
      <c r="AL56" s="19" t="n"/>
      <c r="AM56" s="19" t="n"/>
    </row>
    <row r="57" ht="13.5" customHeight="1" s="844">
      <c r="A57" s="19" t="n"/>
      <c r="B57" s="19" t="n"/>
      <c r="C57" s="19"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c r="AB57" s="19" t="n"/>
      <c r="AC57" s="19" t="n"/>
      <c r="AD57" s="19" t="n"/>
      <c r="AE57" s="19" t="n"/>
      <c r="AF57" s="19" t="n"/>
      <c r="AG57" s="19" t="n"/>
      <c r="AH57" s="19" t="n"/>
      <c r="AI57" s="19" t="n"/>
      <c r="AJ57" s="19" t="n"/>
      <c r="AK57" s="19" t="n"/>
      <c r="AL57" s="19" t="n"/>
      <c r="AM57" s="19" t="n"/>
    </row>
    <row r="58" ht="13.5" customHeight="1" s="844">
      <c r="A58" s="19" t="n"/>
      <c r="B58" s="19" t="n"/>
      <c r="C58" s="19" t="n"/>
      <c r="D58" s="19"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c r="AB58" s="19" t="n"/>
      <c r="AC58" s="19" t="n"/>
      <c r="AD58" s="19" t="n"/>
      <c r="AE58" s="19" t="n"/>
      <c r="AF58" s="19" t="n"/>
      <c r="AG58" s="19" t="n"/>
      <c r="AH58" s="19" t="n"/>
      <c r="AI58" s="19" t="n"/>
      <c r="AJ58" s="19" t="n"/>
      <c r="AK58" s="19" t="n"/>
      <c r="AL58" s="19" t="n"/>
      <c r="AM58" s="19" t="n"/>
    </row>
    <row r="59" ht="13.5" customHeight="1" s="844">
      <c r="A59" s="19" t="n"/>
      <c r="B59" s="19" t="n"/>
      <c r="C59" s="19"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c r="AB59" s="19" t="n"/>
      <c r="AC59" s="19" t="n"/>
      <c r="AD59" s="19" t="n"/>
      <c r="AE59" s="19" t="n"/>
      <c r="AF59" s="19" t="n"/>
      <c r="AG59" s="19" t="n"/>
      <c r="AH59" s="19" t="n"/>
      <c r="AI59" s="19" t="n"/>
      <c r="AJ59" s="19" t="n"/>
      <c r="AK59" s="19" t="n"/>
      <c r="AL59" s="19" t="n"/>
      <c r="AM59" s="19" t="n"/>
    </row>
    <row r="60" ht="13.5" customHeight="1" s="844">
      <c r="A60" s="19" t="n"/>
      <c r="B60" s="19" t="n"/>
      <c r="C60" s="19" t="n"/>
      <c r="D60" s="19"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c r="AB60" s="19" t="n"/>
      <c r="AC60" s="19" t="n"/>
      <c r="AD60" s="19" t="n"/>
      <c r="AE60" s="19" t="n"/>
      <c r="AF60" s="19" t="n"/>
      <c r="AG60" s="19" t="n"/>
      <c r="AH60" s="19" t="n"/>
      <c r="AI60" s="19" t="n"/>
      <c r="AJ60" s="19" t="n"/>
      <c r="AK60" s="19" t="n"/>
      <c r="AL60" s="19" t="n"/>
      <c r="AM60" s="19" t="n"/>
    </row>
    <row r="61" ht="13.5" customHeight="1" s="844">
      <c r="A61" s="19" t="n"/>
      <c r="B61" s="19"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c r="AB61" s="19" t="n"/>
      <c r="AC61" s="19" t="n"/>
      <c r="AD61" s="19" t="n"/>
      <c r="AE61" s="19" t="n"/>
      <c r="AF61" s="19" t="n"/>
      <c r="AG61" s="19" t="n"/>
      <c r="AH61" s="19" t="n"/>
      <c r="AI61" s="19" t="n"/>
      <c r="AJ61" s="19" t="n"/>
      <c r="AK61" s="19" t="n"/>
      <c r="AL61" s="19" t="n"/>
      <c r="AM61" s="19" t="n"/>
    </row>
    <row r="62" ht="13.5" customHeight="1" s="844">
      <c r="A62" s="19" t="n"/>
      <c r="B62" s="19"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c r="AB62" s="19" t="n"/>
      <c r="AC62" s="19" t="n"/>
      <c r="AD62" s="19" t="n"/>
      <c r="AE62" s="19" t="n"/>
      <c r="AF62" s="19" t="n"/>
      <c r="AG62" s="19" t="n"/>
      <c r="AH62" s="19" t="n"/>
      <c r="AI62" s="19" t="n"/>
      <c r="AJ62" s="19" t="n"/>
      <c r="AK62" s="19" t="n"/>
      <c r="AL62" s="19" t="n"/>
      <c r="AM62" s="19" t="n"/>
    </row>
    <row r="63" ht="13.5" customHeight="1" s="844">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c r="AB63" s="19" t="n"/>
      <c r="AC63" s="19" t="n"/>
      <c r="AD63" s="19" t="n"/>
      <c r="AE63" s="19" t="n"/>
      <c r="AF63" s="19" t="n"/>
      <c r="AG63" s="19" t="n"/>
      <c r="AH63" s="19" t="n"/>
      <c r="AI63" s="19" t="n"/>
      <c r="AJ63" s="19" t="n"/>
      <c r="AK63" s="19" t="n"/>
      <c r="AL63" s="19" t="n"/>
      <c r="AM63" s="19" t="n"/>
    </row>
    <row r="64" ht="13.5" customHeight="1" s="844">
      <c r="A64" s="19" t="n"/>
      <c r="B64" s="19"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c r="AB64" s="19" t="n"/>
      <c r="AC64" s="19" t="n"/>
      <c r="AD64" s="19" t="n"/>
      <c r="AE64" s="19" t="n"/>
      <c r="AF64" s="19" t="n"/>
      <c r="AG64" s="19" t="n"/>
      <c r="AH64" s="19" t="n"/>
      <c r="AI64" s="19" t="n"/>
      <c r="AJ64" s="19" t="n"/>
      <c r="AK64" s="19" t="n"/>
      <c r="AL64" s="19" t="n"/>
      <c r="AM64" s="19" t="n"/>
    </row>
    <row r="65" ht="13.5" customHeight="1" s="844">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c r="AB65" s="19" t="n"/>
      <c r="AC65" s="19" t="n"/>
      <c r="AD65" s="19" t="n"/>
      <c r="AE65" s="19" t="n"/>
      <c r="AF65" s="19" t="n"/>
      <c r="AG65" s="19" t="n"/>
      <c r="AH65" s="19" t="n"/>
      <c r="AI65" s="19" t="n"/>
      <c r="AJ65" s="19" t="n"/>
      <c r="AK65" s="19" t="n"/>
      <c r="AL65" s="19" t="n"/>
      <c r="AM65" s="19" t="n"/>
    </row>
    <row r="66" ht="13.5" customHeight="1" s="844">
      <c r="A66" s="19" t="n"/>
      <c r="B66" s="19"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c r="AB66" s="19" t="n"/>
      <c r="AC66" s="19" t="n"/>
      <c r="AD66" s="19" t="n"/>
      <c r="AE66" s="19" t="n"/>
      <c r="AF66" s="19" t="n"/>
      <c r="AG66" s="19" t="n"/>
      <c r="AH66" s="19" t="n"/>
      <c r="AI66" s="19" t="n"/>
      <c r="AJ66" s="19" t="n"/>
      <c r="AK66" s="19" t="n"/>
      <c r="AL66" s="19" t="n"/>
      <c r="AM66" s="19" t="n"/>
    </row>
    <row r="67" ht="13.5" customHeight="1" s="844">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c r="AB67" s="19" t="n"/>
      <c r="AC67" s="19" t="n"/>
      <c r="AD67" s="19" t="n"/>
      <c r="AE67" s="19" t="n"/>
      <c r="AF67" s="19" t="n"/>
      <c r="AG67" s="19" t="n"/>
      <c r="AH67" s="19" t="n"/>
      <c r="AI67" s="19" t="n"/>
      <c r="AJ67" s="19" t="n"/>
      <c r="AK67" s="19" t="n"/>
      <c r="AL67" s="19" t="n"/>
      <c r="AM67" s="19" t="n"/>
    </row>
    <row r="68" ht="13.5" customHeight="1" s="844">
      <c r="A68" s="19" t="n"/>
      <c r="B68" s="19"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c r="AB68" s="19" t="n"/>
      <c r="AC68" s="19" t="n"/>
      <c r="AD68" s="19" t="n"/>
      <c r="AE68" s="19" t="n"/>
      <c r="AF68" s="19" t="n"/>
      <c r="AG68" s="19" t="n"/>
      <c r="AH68" s="19" t="n"/>
      <c r="AI68" s="19" t="n"/>
      <c r="AJ68" s="19" t="n"/>
      <c r="AK68" s="19" t="n"/>
      <c r="AL68" s="19" t="n"/>
      <c r="AM68" s="19" t="n"/>
    </row>
    <row r="69" ht="13.5" customHeight="1" s="844">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c r="AB69" s="19" t="n"/>
      <c r="AC69" s="19" t="n"/>
      <c r="AD69" s="19" t="n"/>
      <c r="AE69" s="19" t="n"/>
      <c r="AF69" s="19" t="n"/>
      <c r="AG69" s="19" t="n"/>
      <c r="AH69" s="19" t="n"/>
      <c r="AI69" s="19" t="n"/>
      <c r="AJ69" s="19" t="n"/>
      <c r="AK69" s="19" t="n"/>
      <c r="AL69" s="19" t="n"/>
      <c r="AM69" s="19" t="n"/>
    </row>
    <row r="70" ht="13.5" customHeight="1" s="844">
      <c r="A70" s="19"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c r="AB70" s="19" t="n"/>
      <c r="AC70" s="19" t="n"/>
      <c r="AD70" s="19" t="n"/>
      <c r="AE70" s="19" t="n"/>
      <c r="AF70" s="19" t="n"/>
      <c r="AG70" s="19" t="n"/>
      <c r="AH70" s="19" t="n"/>
      <c r="AI70" s="19" t="n"/>
      <c r="AJ70" s="19" t="n"/>
      <c r="AK70" s="19" t="n"/>
      <c r="AL70" s="19" t="n"/>
      <c r="AM70" s="19" t="n"/>
    </row>
    <row r="71" ht="13.5" customHeight="1" s="844">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c r="AB71" s="19" t="n"/>
      <c r="AC71" s="19" t="n"/>
      <c r="AD71" s="19" t="n"/>
      <c r="AE71" s="19" t="n"/>
      <c r="AF71" s="19" t="n"/>
      <c r="AG71" s="19" t="n"/>
      <c r="AH71" s="19" t="n"/>
      <c r="AI71" s="19" t="n"/>
      <c r="AJ71" s="19" t="n"/>
      <c r="AK71" s="19" t="n"/>
      <c r="AL71" s="19" t="n"/>
      <c r="AM71" s="19" t="n"/>
    </row>
    <row r="72" ht="13.5" customHeight="1" s="844">
      <c r="A72" s="19"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c r="AB72" s="19" t="n"/>
      <c r="AC72" s="19" t="n"/>
      <c r="AD72" s="19" t="n"/>
      <c r="AE72" s="19" t="n"/>
      <c r="AF72" s="19" t="n"/>
      <c r="AG72" s="19" t="n"/>
      <c r="AH72" s="19" t="n"/>
      <c r="AI72" s="19" t="n"/>
      <c r="AJ72" s="19" t="n"/>
      <c r="AK72" s="19" t="n"/>
      <c r="AL72" s="19" t="n"/>
      <c r="AM72" s="19" t="n"/>
    </row>
    <row r="73" ht="13.5" customHeight="1" s="844">
      <c r="A73" s="19"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c r="AB73" s="19" t="n"/>
      <c r="AC73" s="19" t="n"/>
      <c r="AD73" s="19" t="n"/>
      <c r="AE73" s="19" t="n"/>
      <c r="AF73" s="19" t="n"/>
      <c r="AG73" s="19" t="n"/>
      <c r="AH73" s="19" t="n"/>
      <c r="AI73" s="19" t="n"/>
      <c r="AJ73" s="19" t="n"/>
      <c r="AK73" s="19" t="n"/>
      <c r="AL73" s="19" t="n"/>
      <c r="AM73" s="19" t="n"/>
    </row>
    <row r="74" ht="13.5" customHeight="1" s="844">
      <c r="A74" s="19" t="n"/>
      <c r="B74" s="19"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c r="AB74" s="19" t="n"/>
      <c r="AC74" s="19" t="n"/>
      <c r="AD74" s="19" t="n"/>
      <c r="AE74" s="19" t="n"/>
      <c r="AF74" s="19" t="n"/>
      <c r="AG74" s="19" t="n"/>
      <c r="AH74" s="19" t="n"/>
      <c r="AI74" s="19" t="n"/>
      <c r="AJ74" s="19" t="n"/>
      <c r="AK74" s="19" t="n"/>
      <c r="AL74" s="19" t="n"/>
      <c r="AM74" s="19" t="n"/>
    </row>
    <row r="75" ht="13.5" customHeight="1" s="844">
      <c r="A75" s="19"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c r="AB75" s="19" t="n"/>
      <c r="AC75" s="19" t="n"/>
      <c r="AD75" s="19" t="n"/>
      <c r="AE75" s="19" t="n"/>
      <c r="AF75" s="19" t="n"/>
      <c r="AG75" s="19" t="n"/>
      <c r="AH75" s="19" t="n"/>
      <c r="AI75" s="19" t="n"/>
      <c r="AJ75" s="19" t="n"/>
      <c r="AK75" s="19" t="n"/>
      <c r="AL75" s="19" t="n"/>
      <c r="AM75" s="19" t="n"/>
    </row>
    <row r="76" ht="13.5" customHeight="1" s="844">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c r="AC76" s="19" t="n"/>
      <c r="AD76" s="19" t="n"/>
      <c r="AE76" s="19" t="n"/>
      <c r="AF76" s="19" t="n"/>
      <c r="AG76" s="19" t="n"/>
      <c r="AH76" s="19" t="n"/>
      <c r="AI76" s="19" t="n"/>
      <c r="AJ76" s="19" t="n"/>
      <c r="AK76" s="19" t="n"/>
      <c r="AL76" s="19" t="n"/>
      <c r="AM76" s="19" t="n"/>
    </row>
    <row r="77" ht="13.5" customHeight="1" s="844">
      <c r="A77" s="19"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c r="AB77" s="19" t="n"/>
      <c r="AC77" s="19" t="n"/>
      <c r="AD77" s="19" t="n"/>
      <c r="AE77" s="19" t="n"/>
      <c r="AF77" s="19" t="n"/>
      <c r="AG77" s="19" t="n"/>
      <c r="AH77" s="19" t="n"/>
      <c r="AI77" s="19" t="n"/>
      <c r="AJ77" s="19" t="n"/>
      <c r="AK77" s="19" t="n"/>
      <c r="AL77" s="19" t="n"/>
      <c r="AM77" s="19" t="n"/>
    </row>
    <row r="78" ht="13.5" customHeight="1" s="844">
      <c r="A78" s="19" t="n"/>
      <c r="B78" s="19"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c r="AB78" s="19" t="n"/>
      <c r="AC78" s="19" t="n"/>
      <c r="AD78" s="19" t="n"/>
      <c r="AE78" s="19" t="n"/>
      <c r="AF78" s="19" t="n"/>
      <c r="AG78" s="19" t="n"/>
      <c r="AH78" s="19" t="n"/>
      <c r="AI78" s="19" t="n"/>
      <c r="AJ78" s="19" t="n"/>
      <c r="AK78" s="19" t="n"/>
      <c r="AL78" s="19" t="n"/>
      <c r="AM78" s="19" t="n"/>
    </row>
    <row r="79" ht="13.5" customHeight="1" s="844">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c r="AB79" s="19" t="n"/>
      <c r="AC79" s="19" t="n"/>
      <c r="AD79" s="19" t="n"/>
      <c r="AE79" s="19" t="n"/>
      <c r="AF79" s="19" t="n"/>
      <c r="AG79" s="19" t="n"/>
      <c r="AH79" s="19" t="n"/>
      <c r="AI79" s="19" t="n"/>
      <c r="AJ79" s="19" t="n"/>
      <c r="AK79" s="19" t="n"/>
      <c r="AL79" s="19" t="n"/>
      <c r="AM79" s="19" t="n"/>
    </row>
    <row r="80" ht="13.5" customHeight="1" s="844">
      <c r="A80" s="19" t="n"/>
      <c r="B80" s="19"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c r="AB80" s="19" t="n"/>
      <c r="AC80" s="19" t="n"/>
      <c r="AD80" s="19" t="n"/>
      <c r="AE80" s="19" t="n"/>
      <c r="AF80" s="19" t="n"/>
      <c r="AG80" s="19" t="n"/>
      <c r="AH80" s="19" t="n"/>
      <c r="AI80" s="19" t="n"/>
      <c r="AJ80" s="19" t="n"/>
      <c r="AK80" s="19" t="n"/>
      <c r="AL80" s="19" t="n"/>
      <c r="AM80" s="19" t="n"/>
    </row>
    <row r="81" ht="13.5" customHeight="1" s="844">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9" t="n"/>
      <c r="AD81" s="19" t="n"/>
      <c r="AE81" s="19" t="n"/>
      <c r="AF81" s="19" t="n"/>
      <c r="AG81" s="19" t="n"/>
      <c r="AH81" s="19" t="n"/>
      <c r="AI81" s="19" t="n"/>
      <c r="AJ81" s="19" t="n"/>
      <c r="AK81" s="19" t="n"/>
      <c r="AL81" s="19" t="n"/>
      <c r="AM81" s="19" t="n"/>
    </row>
    <row r="82" ht="13.5" customHeight="1" s="844">
      <c r="A82" s="19" t="n"/>
      <c r="B82" s="19"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c r="AB82" s="19" t="n"/>
      <c r="AC82" s="19" t="n"/>
      <c r="AD82" s="19" t="n"/>
      <c r="AE82" s="19" t="n"/>
      <c r="AF82" s="19" t="n"/>
      <c r="AG82" s="19" t="n"/>
      <c r="AH82" s="19" t="n"/>
      <c r="AI82" s="19" t="n"/>
      <c r="AJ82" s="19" t="n"/>
      <c r="AK82" s="19" t="n"/>
      <c r="AL82" s="19" t="n"/>
      <c r="AM82" s="19" t="n"/>
    </row>
    <row r="83" ht="13.5" customHeight="1" s="844">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c r="AC83" s="19" t="n"/>
      <c r="AD83" s="19" t="n"/>
      <c r="AE83" s="19" t="n"/>
      <c r="AF83" s="19" t="n"/>
      <c r="AG83" s="19" t="n"/>
      <c r="AH83" s="19" t="n"/>
      <c r="AI83" s="19" t="n"/>
      <c r="AJ83" s="19" t="n"/>
      <c r="AK83" s="19" t="n"/>
      <c r="AL83" s="19" t="n"/>
      <c r="AM83" s="19" t="n"/>
    </row>
    <row r="84" ht="13.5" customHeight="1" s="844">
      <c r="A84" s="19" t="n"/>
      <c r="B84" s="19"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c r="AB84" s="19" t="n"/>
      <c r="AC84" s="19" t="n"/>
      <c r="AD84" s="19" t="n"/>
      <c r="AE84" s="19" t="n"/>
      <c r="AF84" s="19" t="n"/>
      <c r="AG84" s="19" t="n"/>
      <c r="AH84" s="19" t="n"/>
      <c r="AI84" s="19" t="n"/>
      <c r="AJ84" s="19" t="n"/>
      <c r="AK84" s="19" t="n"/>
      <c r="AL84" s="19" t="n"/>
      <c r="AM84" s="19" t="n"/>
    </row>
    <row r="85" ht="13.5" customHeight="1" s="844">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c r="AB85" s="19" t="n"/>
      <c r="AC85" s="19" t="n"/>
      <c r="AD85" s="19" t="n"/>
      <c r="AE85" s="19" t="n"/>
      <c r="AF85" s="19" t="n"/>
      <c r="AG85" s="19" t="n"/>
      <c r="AH85" s="19" t="n"/>
      <c r="AI85" s="19" t="n"/>
      <c r="AJ85" s="19" t="n"/>
      <c r="AK85" s="19" t="n"/>
      <c r="AL85" s="19" t="n"/>
      <c r="AM85" s="19" t="n"/>
    </row>
    <row r="86" ht="13.5" customHeight="1" s="844">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c r="AC86" s="19" t="n"/>
      <c r="AD86" s="19" t="n"/>
      <c r="AE86" s="19" t="n"/>
      <c r="AF86" s="19" t="n"/>
      <c r="AG86" s="19" t="n"/>
      <c r="AH86" s="19" t="n"/>
      <c r="AI86" s="19" t="n"/>
      <c r="AJ86" s="19" t="n"/>
      <c r="AK86" s="19" t="n"/>
      <c r="AL86" s="19" t="n"/>
      <c r="AM86" s="19" t="n"/>
    </row>
    <row r="87" ht="13.5" customHeight="1" s="844">
      <c r="A87" s="19"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c r="AB87" s="19" t="n"/>
      <c r="AC87" s="19" t="n"/>
      <c r="AD87" s="19" t="n"/>
      <c r="AE87" s="19" t="n"/>
      <c r="AF87" s="19" t="n"/>
      <c r="AG87" s="19" t="n"/>
      <c r="AH87" s="19" t="n"/>
      <c r="AI87" s="19" t="n"/>
      <c r="AJ87" s="19" t="n"/>
      <c r="AK87" s="19" t="n"/>
      <c r="AL87" s="19" t="n"/>
      <c r="AM87" s="19" t="n"/>
    </row>
    <row r="88" ht="13.5" customHeight="1" s="844">
      <c r="A88" s="19" t="n"/>
      <c r="B88" s="19"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c r="AB88" s="19" t="n"/>
      <c r="AC88" s="19" t="n"/>
      <c r="AD88" s="19" t="n"/>
      <c r="AE88" s="19" t="n"/>
      <c r="AF88" s="19" t="n"/>
      <c r="AG88" s="19" t="n"/>
      <c r="AH88" s="19" t="n"/>
      <c r="AI88" s="19" t="n"/>
      <c r="AJ88" s="19" t="n"/>
      <c r="AK88" s="19" t="n"/>
      <c r="AL88" s="19" t="n"/>
      <c r="AM88" s="19" t="n"/>
    </row>
    <row r="89" ht="13.5" customHeight="1" s="844">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9" t="n"/>
      <c r="AD89" s="19" t="n"/>
      <c r="AE89" s="19" t="n"/>
      <c r="AF89" s="19" t="n"/>
      <c r="AG89" s="19" t="n"/>
      <c r="AH89" s="19" t="n"/>
      <c r="AI89" s="19" t="n"/>
      <c r="AJ89" s="19" t="n"/>
      <c r="AK89" s="19" t="n"/>
      <c r="AL89" s="19" t="n"/>
      <c r="AM89" s="19" t="n"/>
    </row>
    <row r="90" ht="13.5" customHeight="1" s="844">
      <c r="A90" s="19" t="n"/>
      <c r="B90" s="19"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c r="AB90" s="19" t="n"/>
      <c r="AC90" s="19" t="n"/>
      <c r="AD90" s="19" t="n"/>
      <c r="AE90" s="19" t="n"/>
      <c r="AF90" s="19" t="n"/>
      <c r="AG90" s="19" t="n"/>
      <c r="AH90" s="19" t="n"/>
      <c r="AI90" s="19" t="n"/>
      <c r="AJ90" s="19" t="n"/>
      <c r="AK90" s="19" t="n"/>
      <c r="AL90" s="19" t="n"/>
      <c r="AM90" s="19" t="n"/>
    </row>
    <row r="91" ht="13.5" customHeight="1" s="844">
      <c r="A91" s="19"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c r="AB91" s="19" t="n"/>
      <c r="AC91" s="19" t="n"/>
      <c r="AD91" s="19" t="n"/>
      <c r="AE91" s="19" t="n"/>
      <c r="AF91" s="19" t="n"/>
      <c r="AG91" s="19" t="n"/>
      <c r="AH91" s="19" t="n"/>
      <c r="AI91" s="19" t="n"/>
      <c r="AJ91" s="19" t="n"/>
      <c r="AK91" s="19" t="n"/>
      <c r="AL91" s="19" t="n"/>
      <c r="AM91" s="19" t="n"/>
    </row>
    <row r="92" ht="13.5" customHeight="1" s="844">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c r="AC92" s="19" t="n"/>
      <c r="AD92" s="19" t="n"/>
      <c r="AE92" s="19" t="n"/>
      <c r="AF92" s="19" t="n"/>
      <c r="AG92" s="19" t="n"/>
      <c r="AH92" s="19" t="n"/>
      <c r="AI92" s="19" t="n"/>
      <c r="AJ92" s="19" t="n"/>
      <c r="AK92" s="19" t="n"/>
      <c r="AL92" s="19" t="n"/>
      <c r="AM92" s="19" t="n"/>
    </row>
    <row r="93" ht="13.5" customHeight="1" s="844">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c r="AB93" s="19" t="n"/>
      <c r="AC93" s="19" t="n"/>
      <c r="AD93" s="19" t="n"/>
      <c r="AE93" s="19" t="n"/>
      <c r="AF93" s="19" t="n"/>
      <c r="AG93" s="19" t="n"/>
      <c r="AH93" s="19" t="n"/>
      <c r="AI93" s="19" t="n"/>
      <c r="AJ93" s="19" t="n"/>
      <c r="AK93" s="19" t="n"/>
      <c r="AL93" s="19" t="n"/>
      <c r="AM93" s="19" t="n"/>
    </row>
    <row r="94" ht="13.5" customHeight="1" s="844">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c r="AB94" s="19" t="n"/>
      <c r="AC94" s="19" t="n"/>
      <c r="AD94" s="19" t="n"/>
      <c r="AE94" s="19" t="n"/>
      <c r="AF94" s="19" t="n"/>
      <c r="AG94" s="19" t="n"/>
      <c r="AH94" s="19" t="n"/>
      <c r="AI94" s="19" t="n"/>
      <c r="AJ94" s="19" t="n"/>
      <c r="AK94" s="19" t="n"/>
      <c r="AL94" s="19" t="n"/>
      <c r="AM94" s="19" t="n"/>
    </row>
    <row r="95" ht="13.5" customHeight="1" s="844">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c r="AB95" s="19" t="n"/>
      <c r="AC95" s="19" t="n"/>
      <c r="AD95" s="19" t="n"/>
      <c r="AE95" s="19" t="n"/>
      <c r="AF95" s="19" t="n"/>
      <c r="AG95" s="19" t="n"/>
      <c r="AH95" s="19" t="n"/>
      <c r="AI95" s="19" t="n"/>
      <c r="AJ95" s="19" t="n"/>
      <c r="AK95" s="19" t="n"/>
      <c r="AL95" s="19" t="n"/>
      <c r="AM95" s="19" t="n"/>
    </row>
    <row r="96" ht="13.5" customHeight="1" s="844">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c r="AB96" s="19" t="n"/>
      <c r="AC96" s="19" t="n"/>
      <c r="AD96" s="19" t="n"/>
      <c r="AE96" s="19" t="n"/>
      <c r="AF96" s="19" t="n"/>
      <c r="AG96" s="19" t="n"/>
      <c r="AH96" s="19" t="n"/>
      <c r="AI96" s="19" t="n"/>
      <c r="AJ96" s="19" t="n"/>
      <c r="AK96" s="19" t="n"/>
      <c r="AL96" s="19" t="n"/>
      <c r="AM96" s="19" t="n"/>
    </row>
    <row r="97" ht="13.5" customHeight="1" s="84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9" t="n"/>
      <c r="AD97" s="19" t="n"/>
      <c r="AE97" s="19" t="n"/>
      <c r="AF97" s="19" t="n"/>
      <c r="AG97" s="19" t="n"/>
      <c r="AH97" s="19" t="n"/>
      <c r="AI97" s="19" t="n"/>
      <c r="AJ97" s="19" t="n"/>
      <c r="AK97" s="19" t="n"/>
      <c r="AL97" s="19" t="n"/>
      <c r="AM97" s="19" t="n"/>
    </row>
    <row r="98" ht="13.5" customHeight="1" s="844">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c r="AB98" s="19" t="n"/>
      <c r="AC98" s="19" t="n"/>
      <c r="AD98" s="19" t="n"/>
      <c r="AE98" s="19" t="n"/>
      <c r="AF98" s="19" t="n"/>
      <c r="AG98" s="19" t="n"/>
      <c r="AH98" s="19" t="n"/>
      <c r="AI98" s="19" t="n"/>
      <c r="AJ98" s="19" t="n"/>
      <c r="AK98" s="19" t="n"/>
      <c r="AL98" s="19" t="n"/>
      <c r="AM98" s="19" t="n"/>
    </row>
    <row r="99" ht="13.5" customHeight="1" s="84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19" t="n"/>
      <c r="AD99" s="19" t="n"/>
      <c r="AE99" s="19" t="n"/>
      <c r="AF99" s="19" t="n"/>
      <c r="AG99" s="19" t="n"/>
      <c r="AH99" s="19" t="n"/>
      <c r="AI99" s="19" t="n"/>
      <c r="AJ99" s="19" t="n"/>
      <c r="AK99" s="19" t="n"/>
      <c r="AL99" s="19" t="n"/>
      <c r="AM99" s="19" t="n"/>
    </row>
    <row r="100" ht="13.5" customHeight="1" s="844">
      <c r="A100" s="19"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c r="AB100" s="19" t="n"/>
      <c r="AC100" s="19" t="n"/>
      <c r="AD100" s="19" t="n"/>
      <c r="AE100" s="19" t="n"/>
      <c r="AF100" s="19" t="n"/>
      <c r="AG100" s="19" t="n"/>
      <c r="AH100" s="19" t="n"/>
      <c r="AI100" s="19" t="n"/>
      <c r="AJ100" s="19" t="n"/>
      <c r="AK100" s="19" t="n"/>
      <c r="AL100" s="19" t="n"/>
      <c r="AM100" s="19" t="n"/>
    </row>
    <row r="101" ht="13.5" customHeight="1" s="844">
      <c r="A101" s="19"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c r="AB101" s="19" t="n"/>
      <c r="AC101" s="19" t="n"/>
      <c r="AD101" s="19" t="n"/>
      <c r="AE101" s="19" t="n"/>
      <c r="AF101" s="19" t="n"/>
      <c r="AG101" s="19" t="n"/>
      <c r="AH101" s="19" t="n"/>
      <c r="AI101" s="19" t="n"/>
      <c r="AJ101" s="19" t="n"/>
      <c r="AK101" s="19" t="n"/>
      <c r="AL101" s="19" t="n"/>
      <c r="AM101" s="19" t="n"/>
    </row>
    <row r="102" ht="13.5" customHeight="1" s="84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c r="AC102" s="19" t="n"/>
      <c r="AD102" s="19" t="n"/>
      <c r="AE102" s="19" t="n"/>
      <c r="AF102" s="19" t="n"/>
      <c r="AG102" s="19" t="n"/>
      <c r="AH102" s="19" t="n"/>
      <c r="AI102" s="19" t="n"/>
      <c r="AJ102" s="19" t="n"/>
      <c r="AK102" s="19" t="n"/>
      <c r="AL102" s="19" t="n"/>
      <c r="AM102" s="19" t="n"/>
    </row>
    <row r="103" ht="13.5" customHeight="1" s="844">
      <c r="A103" s="19"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c r="AB103" s="19" t="n"/>
      <c r="AC103" s="19" t="n"/>
      <c r="AD103" s="19" t="n"/>
      <c r="AE103" s="19" t="n"/>
      <c r="AF103" s="19" t="n"/>
      <c r="AG103" s="19" t="n"/>
      <c r="AH103" s="19" t="n"/>
      <c r="AI103" s="19" t="n"/>
      <c r="AJ103" s="19" t="n"/>
      <c r="AK103" s="19" t="n"/>
      <c r="AL103" s="19" t="n"/>
      <c r="AM103" s="19" t="n"/>
    </row>
    <row r="104" ht="13.5" customHeight="1" s="844">
      <c r="A104" s="19"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c r="AB104" s="19" t="n"/>
      <c r="AC104" s="19" t="n"/>
      <c r="AD104" s="19" t="n"/>
      <c r="AE104" s="19" t="n"/>
      <c r="AF104" s="19" t="n"/>
      <c r="AG104" s="19" t="n"/>
      <c r="AH104" s="19" t="n"/>
      <c r="AI104" s="19" t="n"/>
      <c r="AJ104" s="19" t="n"/>
      <c r="AK104" s="19" t="n"/>
      <c r="AL104" s="19" t="n"/>
      <c r="AM104" s="19" t="n"/>
    </row>
    <row r="105" ht="13.5" customHeight="1" s="84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19" t="n"/>
      <c r="AD105" s="19" t="n"/>
      <c r="AE105" s="19" t="n"/>
      <c r="AF105" s="19" t="n"/>
      <c r="AG105" s="19" t="n"/>
      <c r="AH105" s="19" t="n"/>
      <c r="AI105" s="19" t="n"/>
      <c r="AJ105" s="19" t="n"/>
      <c r="AK105" s="19" t="n"/>
      <c r="AL105" s="19" t="n"/>
      <c r="AM105" s="19" t="n"/>
    </row>
    <row r="106" ht="13.5" customHeight="1" s="844">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c r="AB106" s="19" t="n"/>
      <c r="AC106" s="19" t="n"/>
      <c r="AD106" s="19" t="n"/>
      <c r="AE106" s="19" t="n"/>
      <c r="AF106" s="19" t="n"/>
      <c r="AG106" s="19" t="n"/>
      <c r="AH106" s="19" t="n"/>
      <c r="AI106" s="19" t="n"/>
      <c r="AJ106" s="19" t="n"/>
      <c r="AK106" s="19" t="n"/>
      <c r="AL106" s="19" t="n"/>
      <c r="AM106" s="19" t="n"/>
    </row>
    <row r="107" ht="13.5" customHeight="1" s="844">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c r="AB107" s="19" t="n"/>
      <c r="AC107" s="19" t="n"/>
      <c r="AD107" s="19" t="n"/>
      <c r="AE107" s="19" t="n"/>
      <c r="AF107" s="19" t="n"/>
      <c r="AG107" s="19" t="n"/>
      <c r="AH107" s="19" t="n"/>
      <c r="AI107" s="19" t="n"/>
      <c r="AJ107" s="19" t="n"/>
      <c r="AK107" s="19" t="n"/>
      <c r="AL107" s="19" t="n"/>
      <c r="AM107" s="19" t="n"/>
    </row>
    <row r="108" ht="13.5" customHeight="1" s="84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c r="AC108" s="19" t="n"/>
      <c r="AD108" s="19" t="n"/>
      <c r="AE108" s="19" t="n"/>
      <c r="AF108" s="19" t="n"/>
      <c r="AG108" s="19" t="n"/>
      <c r="AH108" s="19" t="n"/>
      <c r="AI108" s="19" t="n"/>
      <c r="AJ108" s="19" t="n"/>
      <c r="AK108" s="19" t="n"/>
      <c r="AL108" s="19" t="n"/>
      <c r="AM108" s="19" t="n"/>
    </row>
    <row r="109" ht="13.5" customHeight="1" s="844">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c r="AB109" s="19" t="n"/>
      <c r="AC109" s="19" t="n"/>
      <c r="AD109" s="19" t="n"/>
      <c r="AE109" s="19" t="n"/>
      <c r="AF109" s="19" t="n"/>
      <c r="AG109" s="19" t="n"/>
      <c r="AH109" s="19" t="n"/>
      <c r="AI109" s="19" t="n"/>
      <c r="AJ109" s="19" t="n"/>
      <c r="AK109" s="19" t="n"/>
      <c r="AL109" s="19" t="n"/>
      <c r="AM109" s="19" t="n"/>
    </row>
    <row r="110" ht="13.5" customHeight="1" s="84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c r="AC110" s="19" t="n"/>
      <c r="AD110" s="19" t="n"/>
      <c r="AE110" s="19" t="n"/>
      <c r="AF110" s="19" t="n"/>
      <c r="AG110" s="19" t="n"/>
      <c r="AH110" s="19" t="n"/>
      <c r="AI110" s="19" t="n"/>
      <c r="AJ110" s="19" t="n"/>
      <c r="AK110" s="19" t="n"/>
      <c r="AL110" s="19" t="n"/>
      <c r="AM110" s="19" t="n"/>
    </row>
    <row r="111" ht="13.5" customHeight="1" s="844">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c r="AB111" s="19" t="n"/>
      <c r="AC111" s="19" t="n"/>
      <c r="AD111" s="19" t="n"/>
      <c r="AE111" s="19" t="n"/>
      <c r="AF111" s="19" t="n"/>
      <c r="AG111" s="19" t="n"/>
      <c r="AH111" s="19" t="n"/>
      <c r="AI111" s="19" t="n"/>
      <c r="AJ111" s="19" t="n"/>
      <c r="AK111" s="19" t="n"/>
      <c r="AL111" s="19" t="n"/>
      <c r="AM111" s="19" t="n"/>
    </row>
    <row r="112" ht="13.5" customHeight="1" s="844">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c r="AB112" s="19" t="n"/>
      <c r="AC112" s="19" t="n"/>
      <c r="AD112" s="19" t="n"/>
      <c r="AE112" s="19" t="n"/>
      <c r="AF112" s="19" t="n"/>
      <c r="AG112" s="19" t="n"/>
      <c r="AH112" s="19" t="n"/>
      <c r="AI112" s="19" t="n"/>
      <c r="AJ112" s="19" t="n"/>
      <c r="AK112" s="19" t="n"/>
      <c r="AL112" s="19" t="n"/>
      <c r="AM112" s="19" t="n"/>
    </row>
    <row r="113" ht="13.5" customHeight="1" s="84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19" t="n"/>
      <c r="AD113" s="19" t="n"/>
      <c r="AE113" s="19" t="n"/>
      <c r="AF113" s="19" t="n"/>
      <c r="AG113" s="19" t="n"/>
      <c r="AH113" s="19" t="n"/>
      <c r="AI113" s="19" t="n"/>
      <c r="AJ113" s="19" t="n"/>
      <c r="AK113" s="19" t="n"/>
      <c r="AL113" s="19" t="n"/>
      <c r="AM113" s="19" t="n"/>
    </row>
    <row r="114" ht="13.5" customHeight="1" s="844">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c r="AB114" s="19" t="n"/>
      <c r="AC114" s="19" t="n"/>
      <c r="AD114" s="19" t="n"/>
      <c r="AE114" s="19" t="n"/>
      <c r="AF114" s="19" t="n"/>
      <c r="AG114" s="19" t="n"/>
      <c r="AH114" s="19" t="n"/>
      <c r="AI114" s="19" t="n"/>
      <c r="AJ114" s="19" t="n"/>
      <c r="AK114" s="19" t="n"/>
      <c r="AL114" s="19" t="n"/>
      <c r="AM114" s="19" t="n"/>
    </row>
    <row r="115" ht="13.5" customHeight="1" s="84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c r="AC115" s="19" t="n"/>
      <c r="AD115" s="19" t="n"/>
      <c r="AE115" s="19" t="n"/>
      <c r="AF115" s="19" t="n"/>
      <c r="AG115" s="19" t="n"/>
      <c r="AH115" s="19" t="n"/>
      <c r="AI115" s="19" t="n"/>
      <c r="AJ115" s="19" t="n"/>
      <c r="AK115" s="19" t="n"/>
      <c r="AL115" s="19" t="n"/>
      <c r="AM115" s="19" t="n"/>
    </row>
    <row r="116" ht="13.5" customHeight="1" s="844">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c r="AB116" s="19" t="n"/>
      <c r="AC116" s="19" t="n"/>
      <c r="AD116" s="19" t="n"/>
      <c r="AE116" s="19" t="n"/>
      <c r="AF116" s="19" t="n"/>
      <c r="AG116" s="19" t="n"/>
      <c r="AH116" s="19" t="n"/>
      <c r="AI116" s="19" t="n"/>
      <c r="AJ116" s="19" t="n"/>
      <c r="AK116" s="19" t="n"/>
      <c r="AL116" s="19" t="n"/>
      <c r="AM116" s="19" t="n"/>
    </row>
    <row r="117" ht="13.5" customHeight="1" s="844">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c r="AB117" s="19" t="n"/>
      <c r="AC117" s="19" t="n"/>
      <c r="AD117" s="19" t="n"/>
      <c r="AE117" s="19" t="n"/>
      <c r="AF117" s="19" t="n"/>
      <c r="AG117" s="19" t="n"/>
      <c r="AH117" s="19" t="n"/>
      <c r="AI117" s="19" t="n"/>
      <c r="AJ117" s="19" t="n"/>
      <c r="AK117" s="19" t="n"/>
      <c r="AL117" s="19" t="n"/>
      <c r="AM117" s="19" t="n"/>
    </row>
    <row r="118" ht="13.5" customHeight="1" s="844">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c r="AB118" s="19" t="n"/>
      <c r="AC118" s="19" t="n"/>
      <c r="AD118" s="19" t="n"/>
      <c r="AE118" s="19" t="n"/>
      <c r="AF118" s="19" t="n"/>
      <c r="AG118" s="19" t="n"/>
      <c r="AH118" s="19" t="n"/>
      <c r="AI118" s="19" t="n"/>
      <c r="AJ118" s="19" t="n"/>
      <c r="AK118" s="19" t="n"/>
      <c r="AL118" s="19" t="n"/>
      <c r="AM118" s="19" t="n"/>
    </row>
    <row r="119" ht="13.5" customHeight="1" s="844">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c r="AB119" s="19" t="n"/>
      <c r="AC119" s="19" t="n"/>
      <c r="AD119" s="19" t="n"/>
      <c r="AE119" s="19" t="n"/>
      <c r="AF119" s="19" t="n"/>
      <c r="AG119" s="19" t="n"/>
      <c r="AH119" s="19" t="n"/>
      <c r="AI119" s="19" t="n"/>
      <c r="AJ119" s="19" t="n"/>
      <c r="AK119" s="19" t="n"/>
      <c r="AL119" s="19" t="n"/>
      <c r="AM119" s="19" t="n"/>
    </row>
    <row r="120" ht="13.5" customHeight="1" s="844">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c r="AB120" s="19" t="n"/>
      <c r="AC120" s="19" t="n"/>
      <c r="AD120" s="19" t="n"/>
      <c r="AE120" s="19" t="n"/>
      <c r="AF120" s="19" t="n"/>
      <c r="AG120" s="19" t="n"/>
      <c r="AH120" s="19" t="n"/>
      <c r="AI120" s="19" t="n"/>
      <c r="AJ120" s="19" t="n"/>
      <c r="AK120" s="19" t="n"/>
      <c r="AL120" s="19" t="n"/>
      <c r="AM120" s="19" t="n"/>
    </row>
    <row r="121" ht="13.5" customHeight="1" s="844">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c r="AB121" s="19" t="n"/>
      <c r="AC121" s="19" t="n"/>
      <c r="AD121" s="19" t="n"/>
      <c r="AE121" s="19" t="n"/>
      <c r="AF121" s="19" t="n"/>
      <c r="AG121" s="19" t="n"/>
      <c r="AH121" s="19" t="n"/>
      <c r="AI121" s="19" t="n"/>
      <c r="AJ121" s="19" t="n"/>
      <c r="AK121" s="19" t="n"/>
      <c r="AL121" s="19" t="n"/>
      <c r="AM121" s="19" t="n"/>
    </row>
    <row r="122" ht="13.5" customHeight="1" s="844">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c r="AB122" s="19" t="n"/>
      <c r="AC122" s="19" t="n"/>
      <c r="AD122" s="19" t="n"/>
      <c r="AE122" s="19" t="n"/>
      <c r="AF122" s="19" t="n"/>
      <c r="AG122" s="19" t="n"/>
      <c r="AH122" s="19" t="n"/>
      <c r="AI122" s="19" t="n"/>
      <c r="AJ122" s="19" t="n"/>
      <c r="AK122" s="19" t="n"/>
      <c r="AL122" s="19" t="n"/>
      <c r="AM122" s="19" t="n"/>
    </row>
    <row r="123" ht="13.5" customHeight="1" s="844">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c r="AB123" s="19" t="n"/>
      <c r="AC123" s="19" t="n"/>
      <c r="AD123" s="19" t="n"/>
      <c r="AE123" s="19" t="n"/>
      <c r="AF123" s="19" t="n"/>
      <c r="AG123" s="19" t="n"/>
      <c r="AH123" s="19" t="n"/>
      <c r="AI123" s="19" t="n"/>
      <c r="AJ123" s="19" t="n"/>
      <c r="AK123" s="19" t="n"/>
      <c r="AL123" s="19" t="n"/>
      <c r="AM123" s="19" t="n"/>
    </row>
    <row r="124" ht="13.5" customHeight="1" s="84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c r="AB124" s="19" t="n"/>
      <c r="AC124" s="19" t="n"/>
      <c r="AD124" s="19" t="n"/>
      <c r="AE124" s="19" t="n"/>
      <c r="AF124" s="19" t="n"/>
      <c r="AG124" s="19" t="n"/>
      <c r="AH124" s="19" t="n"/>
      <c r="AI124" s="19" t="n"/>
      <c r="AJ124" s="19" t="n"/>
      <c r="AK124" s="19" t="n"/>
      <c r="AL124" s="19" t="n"/>
      <c r="AM124" s="19" t="n"/>
    </row>
    <row r="125" ht="13.5" customHeight="1" s="84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c r="AC125" s="19" t="n"/>
      <c r="AD125" s="19" t="n"/>
      <c r="AE125" s="19" t="n"/>
      <c r="AF125" s="19" t="n"/>
      <c r="AG125" s="19" t="n"/>
      <c r="AH125" s="19" t="n"/>
      <c r="AI125" s="19" t="n"/>
      <c r="AJ125" s="19" t="n"/>
      <c r="AK125" s="19" t="n"/>
      <c r="AL125" s="19" t="n"/>
      <c r="AM125" s="19" t="n"/>
    </row>
    <row r="126" ht="13.5" customHeight="1" s="844">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c r="AB126" s="19" t="n"/>
      <c r="AC126" s="19" t="n"/>
      <c r="AD126" s="19" t="n"/>
      <c r="AE126" s="19" t="n"/>
      <c r="AF126" s="19" t="n"/>
      <c r="AG126" s="19" t="n"/>
      <c r="AH126" s="19" t="n"/>
      <c r="AI126" s="19" t="n"/>
      <c r="AJ126" s="19" t="n"/>
      <c r="AK126" s="19" t="n"/>
      <c r="AL126" s="19" t="n"/>
      <c r="AM126" s="19" t="n"/>
    </row>
    <row r="127" ht="13.5" customHeight="1" s="844">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c r="AB127" s="19" t="n"/>
      <c r="AC127" s="19" t="n"/>
      <c r="AD127" s="19" t="n"/>
      <c r="AE127" s="19" t="n"/>
      <c r="AF127" s="19" t="n"/>
      <c r="AG127" s="19" t="n"/>
      <c r="AH127" s="19" t="n"/>
      <c r="AI127" s="19" t="n"/>
      <c r="AJ127" s="19" t="n"/>
      <c r="AK127" s="19" t="n"/>
      <c r="AL127" s="19" t="n"/>
      <c r="AM127" s="19" t="n"/>
    </row>
    <row r="128" ht="13.5" customHeight="1" s="84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c r="AC128" s="19" t="n"/>
      <c r="AD128" s="19" t="n"/>
      <c r="AE128" s="19" t="n"/>
      <c r="AF128" s="19" t="n"/>
      <c r="AG128" s="19" t="n"/>
      <c r="AH128" s="19" t="n"/>
      <c r="AI128" s="19" t="n"/>
      <c r="AJ128" s="19" t="n"/>
      <c r="AK128" s="19" t="n"/>
      <c r="AL128" s="19" t="n"/>
      <c r="AM128" s="19" t="n"/>
    </row>
    <row r="129" ht="13.5" customHeight="1" s="844">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c r="AB129" s="19" t="n"/>
      <c r="AC129" s="19" t="n"/>
      <c r="AD129" s="19" t="n"/>
      <c r="AE129" s="19" t="n"/>
      <c r="AF129" s="19" t="n"/>
      <c r="AG129" s="19" t="n"/>
      <c r="AH129" s="19" t="n"/>
      <c r="AI129" s="19" t="n"/>
      <c r="AJ129" s="19" t="n"/>
      <c r="AK129" s="19" t="n"/>
      <c r="AL129" s="19" t="n"/>
      <c r="AM129" s="19" t="n"/>
    </row>
    <row r="130" ht="13.5" customHeight="1" s="844">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c r="AB130" s="19" t="n"/>
      <c r="AC130" s="19" t="n"/>
      <c r="AD130" s="19" t="n"/>
      <c r="AE130" s="19" t="n"/>
      <c r="AF130" s="19" t="n"/>
      <c r="AG130" s="19" t="n"/>
      <c r="AH130" s="19" t="n"/>
      <c r="AI130" s="19" t="n"/>
      <c r="AJ130" s="19" t="n"/>
      <c r="AK130" s="19" t="n"/>
      <c r="AL130" s="19" t="n"/>
      <c r="AM130" s="19" t="n"/>
    </row>
    <row r="131" ht="13.5" customHeight="1" s="84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c r="AC131" s="19" t="n"/>
      <c r="AD131" s="19" t="n"/>
      <c r="AE131" s="19" t="n"/>
      <c r="AF131" s="19" t="n"/>
      <c r="AG131" s="19" t="n"/>
      <c r="AH131" s="19" t="n"/>
      <c r="AI131" s="19" t="n"/>
      <c r="AJ131" s="19" t="n"/>
      <c r="AK131" s="19" t="n"/>
      <c r="AL131" s="19" t="n"/>
      <c r="AM131" s="19" t="n"/>
    </row>
    <row r="132" ht="13.5" customHeight="1" s="844">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c r="AB132" s="19" t="n"/>
      <c r="AC132" s="19" t="n"/>
      <c r="AD132" s="19" t="n"/>
      <c r="AE132" s="19" t="n"/>
      <c r="AF132" s="19" t="n"/>
      <c r="AG132" s="19" t="n"/>
      <c r="AH132" s="19" t="n"/>
      <c r="AI132" s="19" t="n"/>
      <c r="AJ132" s="19" t="n"/>
      <c r="AK132" s="19" t="n"/>
      <c r="AL132" s="19" t="n"/>
      <c r="AM132" s="19" t="n"/>
    </row>
    <row r="133" ht="13.5" customHeight="1" s="84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c r="AC133" s="19" t="n"/>
      <c r="AD133" s="19" t="n"/>
      <c r="AE133" s="19" t="n"/>
      <c r="AF133" s="19" t="n"/>
      <c r="AG133" s="19" t="n"/>
      <c r="AH133" s="19" t="n"/>
      <c r="AI133" s="19" t="n"/>
      <c r="AJ133" s="19" t="n"/>
      <c r="AK133" s="19" t="n"/>
      <c r="AL133" s="19" t="n"/>
      <c r="AM133" s="19" t="n"/>
    </row>
    <row r="134" ht="13.5" customHeight="1" s="84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c r="AB134" s="19" t="n"/>
      <c r="AC134" s="19" t="n"/>
      <c r="AD134" s="19" t="n"/>
      <c r="AE134" s="19" t="n"/>
      <c r="AF134" s="19" t="n"/>
      <c r="AG134" s="19" t="n"/>
      <c r="AH134" s="19" t="n"/>
      <c r="AI134" s="19" t="n"/>
      <c r="AJ134" s="19" t="n"/>
      <c r="AK134" s="19" t="n"/>
      <c r="AL134" s="19" t="n"/>
      <c r="AM134" s="19" t="n"/>
    </row>
    <row r="135" ht="13.5" customHeight="1" s="844">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c r="AB135" s="19" t="n"/>
      <c r="AC135" s="19" t="n"/>
      <c r="AD135" s="19" t="n"/>
      <c r="AE135" s="19" t="n"/>
      <c r="AF135" s="19" t="n"/>
      <c r="AG135" s="19" t="n"/>
      <c r="AH135" s="19" t="n"/>
      <c r="AI135" s="19" t="n"/>
      <c r="AJ135" s="19" t="n"/>
      <c r="AK135" s="19" t="n"/>
      <c r="AL135" s="19" t="n"/>
      <c r="AM135" s="19" t="n"/>
    </row>
    <row r="136" ht="13.5" customHeight="1" s="84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c r="AC136" s="19" t="n"/>
      <c r="AD136" s="19" t="n"/>
      <c r="AE136" s="19" t="n"/>
      <c r="AF136" s="19" t="n"/>
      <c r="AG136" s="19" t="n"/>
      <c r="AH136" s="19" t="n"/>
      <c r="AI136" s="19" t="n"/>
      <c r="AJ136" s="19" t="n"/>
      <c r="AK136" s="19" t="n"/>
      <c r="AL136" s="19" t="n"/>
      <c r="AM136" s="19" t="n"/>
    </row>
    <row r="137" ht="13.5" customHeight="1" s="844">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c r="AB137" s="19" t="n"/>
      <c r="AC137" s="19" t="n"/>
      <c r="AD137" s="19" t="n"/>
      <c r="AE137" s="19" t="n"/>
      <c r="AF137" s="19" t="n"/>
      <c r="AG137" s="19" t="n"/>
      <c r="AH137" s="19" t="n"/>
      <c r="AI137" s="19" t="n"/>
      <c r="AJ137" s="19" t="n"/>
      <c r="AK137" s="19" t="n"/>
      <c r="AL137" s="19" t="n"/>
      <c r="AM137" s="19" t="n"/>
    </row>
    <row r="138" ht="13.5" customHeight="1" s="844">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c r="AB138" s="19" t="n"/>
      <c r="AC138" s="19" t="n"/>
      <c r="AD138" s="19" t="n"/>
      <c r="AE138" s="19" t="n"/>
      <c r="AF138" s="19" t="n"/>
      <c r="AG138" s="19" t="n"/>
      <c r="AH138" s="19" t="n"/>
      <c r="AI138" s="19" t="n"/>
      <c r="AJ138" s="19" t="n"/>
      <c r="AK138" s="19" t="n"/>
      <c r="AL138" s="19" t="n"/>
      <c r="AM138" s="19" t="n"/>
    </row>
    <row r="139" ht="13.5" customHeight="1" s="844">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c r="AB139" s="19" t="n"/>
      <c r="AC139" s="19" t="n"/>
      <c r="AD139" s="19" t="n"/>
      <c r="AE139" s="19" t="n"/>
      <c r="AF139" s="19" t="n"/>
      <c r="AG139" s="19" t="n"/>
      <c r="AH139" s="19" t="n"/>
      <c r="AI139" s="19" t="n"/>
      <c r="AJ139" s="19" t="n"/>
      <c r="AK139" s="19" t="n"/>
      <c r="AL139" s="19" t="n"/>
      <c r="AM139" s="19" t="n"/>
    </row>
    <row r="140" ht="13.5" customHeight="1" s="84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c r="AC140" s="19" t="n"/>
      <c r="AD140" s="19" t="n"/>
      <c r="AE140" s="19" t="n"/>
      <c r="AF140" s="19" t="n"/>
      <c r="AG140" s="19" t="n"/>
      <c r="AH140" s="19" t="n"/>
      <c r="AI140" s="19" t="n"/>
      <c r="AJ140" s="19" t="n"/>
      <c r="AK140" s="19" t="n"/>
      <c r="AL140" s="19" t="n"/>
      <c r="AM140" s="19" t="n"/>
    </row>
    <row r="141" ht="13.5" customHeight="1" s="844">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c r="AB141" s="19" t="n"/>
      <c r="AC141" s="19" t="n"/>
      <c r="AD141" s="19" t="n"/>
      <c r="AE141" s="19" t="n"/>
      <c r="AF141" s="19" t="n"/>
      <c r="AG141" s="19" t="n"/>
      <c r="AH141" s="19" t="n"/>
      <c r="AI141" s="19" t="n"/>
      <c r="AJ141" s="19" t="n"/>
      <c r="AK141" s="19" t="n"/>
      <c r="AL141" s="19" t="n"/>
      <c r="AM141" s="19" t="n"/>
    </row>
    <row r="142" ht="13.5" customHeight="1" s="844">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c r="AB142" s="19" t="n"/>
      <c r="AC142" s="19" t="n"/>
      <c r="AD142" s="19" t="n"/>
      <c r="AE142" s="19" t="n"/>
      <c r="AF142" s="19" t="n"/>
      <c r="AG142" s="19" t="n"/>
      <c r="AH142" s="19" t="n"/>
      <c r="AI142" s="19" t="n"/>
      <c r="AJ142" s="19" t="n"/>
      <c r="AK142" s="19" t="n"/>
      <c r="AL142" s="19" t="n"/>
      <c r="AM142" s="19" t="n"/>
    </row>
    <row r="143" ht="13.5" customHeight="1" s="84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c r="AC143" s="19" t="n"/>
      <c r="AD143" s="19" t="n"/>
      <c r="AE143" s="19" t="n"/>
      <c r="AF143" s="19" t="n"/>
      <c r="AG143" s="19" t="n"/>
      <c r="AH143" s="19" t="n"/>
      <c r="AI143" s="19" t="n"/>
      <c r="AJ143" s="19" t="n"/>
      <c r="AK143" s="19" t="n"/>
      <c r="AL143" s="19" t="n"/>
      <c r="AM143" s="19" t="n"/>
    </row>
    <row r="144" ht="13.5" customHeight="1" s="8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c r="AB144" s="19" t="n"/>
      <c r="AC144" s="19" t="n"/>
      <c r="AD144" s="19" t="n"/>
      <c r="AE144" s="19" t="n"/>
      <c r="AF144" s="19" t="n"/>
      <c r="AG144" s="19" t="n"/>
      <c r="AH144" s="19" t="n"/>
      <c r="AI144" s="19" t="n"/>
      <c r="AJ144" s="19" t="n"/>
      <c r="AK144" s="19" t="n"/>
      <c r="AL144" s="19" t="n"/>
      <c r="AM144" s="19" t="n"/>
    </row>
    <row r="145" ht="13.5" customHeight="1" s="844">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c r="AB145" s="19" t="n"/>
      <c r="AC145" s="19" t="n"/>
      <c r="AD145" s="19" t="n"/>
      <c r="AE145" s="19" t="n"/>
      <c r="AF145" s="19" t="n"/>
      <c r="AG145" s="19" t="n"/>
      <c r="AH145" s="19" t="n"/>
      <c r="AI145" s="19" t="n"/>
      <c r="AJ145" s="19" t="n"/>
      <c r="AK145" s="19" t="n"/>
      <c r="AL145" s="19" t="n"/>
      <c r="AM145" s="19" t="n"/>
    </row>
    <row r="146" ht="13.5" customHeight="1" s="844">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c r="AB146" s="19" t="n"/>
      <c r="AC146" s="19" t="n"/>
      <c r="AD146" s="19" t="n"/>
      <c r="AE146" s="19" t="n"/>
      <c r="AF146" s="19" t="n"/>
      <c r="AG146" s="19" t="n"/>
      <c r="AH146" s="19" t="n"/>
      <c r="AI146" s="19" t="n"/>
      <c r="AJ146" s="19" t="n"/>
      <c r="AK146" s="19" t="n"/>
      <c r="AL146" s="19" t="n"/>
      <c r="AM146" s="19" t="n"/>
    </row>
    <row r="147" ht="13.5" customHeight="1" s="84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c r="AC147" s="19" t="n"/>
      <c r="AD147" s="19" t="n"/>
      <c r="AE147" s="19" t="n"/>
      <c r="AF147" s="19" t="n"/>
      <c r="AG147" s="19" t="n"/>
      <c r="AH147" s="19" t="n"/>
      <c r="AI147" s="19" t="n"/>
      <c r="AJ147" s="19" t="n"/>
      <c r="AK147" s="19" t="n"/>
      <c r="AL147" s="19" t="n"/>
      <c r="AM147" s="19" t="n"/>
    </row>
    <row r="148" ht="13.5" customHeight="1" s="844">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c r="AB148" s="19" t="n"/>
      <c r="AC148" s="19" t="n"/>
      <c r="AD148" s="19" t="n"/>
      <c r="AE148" s="19" t="n"/>
      <c r="AF148" s="19" t="n"/>
      <c r="AG148" s="19" t="n"/>
      <c r="AH148" s="19" t="n"/>
      <c r="AI148" s="19" t="n"/>
      <c r="AJ148" s="19" t="n"/>
      <c r="AK148" s="19" t="n"/>
      <c r="AL148" s="19" t="n"/>
      <c r="AM148" s="19" t="n"/>
    </row>
    <row r="149" ht="13.5" customHeight="1" s="844">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c r="AB149" s="19" t="n"/>
      <c r="AC149" s="19" t="n"/>
      <c r="AD149" s="19" t="n"/>
      <c r="AE149" s="19" t="n"/>
      <c r="AF149" s="19" t="n"/>
      <c r="AG149" s="19" t="n"/>
      <c r="AH149" s="19" t="n"/>
      <c r="AI149" s="19" t="n"/>
      <c r="AJ149" s="19" t="n"/>
      <c r="AK149" s="19" t="n"/>
      <c r="AL149" s="19" t="n"/>
      <c r="AM149" s="19" t="n"/>
    </row>
    <row r="150" ht="13.5" customHeight="1" s="84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c r="AC150" s="19" t="n"/>
      <c r="AD150" s="19" t="n"/>
      <c r="AE150" s="19" t="n"/>
      <c r="AF150" s="19" t="n"/>
      <c r="AG150" s="19" t="n"/>
      <c r="AH150" s="19" t="n"/>
      <c r="AI150" s="19" t="n"/>
      <c r="AJ150" s="19" t="n"/>
      <c r="AK150" s="19" t="n"/>
      <c r="AL150" s="19" t="n"/>
      <c r="AM150" s="19" t="n"/>
    </row>
    <row r="151" ht="13.5" customHeight="1" s="844">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c r="AB151" s="19" t="n"/>
      <c r="AC151" s="19" t="n"/>
      <c r="AD151" s="19" t="n"/>
      <c r="AE151" s="19" t="n"/>
      <c r="AF151" s="19" t="n"/>
      <c r="AG151" s="19" t="n"/>
      <c r="AH151" s="19" t="n"/>
      <c r="AI151" s="19" t="n"/>
      <c r="AJ151" s="19" t="n"/>
      <c r="AK151" s="19" t="n"/>
      <c r="AL151" s="19" t="n"/>
      <c r="AM151" s="19" t="n"/>
    </row>
    <row r="152" ht="13.5" customHeight="1" s="844">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c r="AB152" s="19" t="n"/>
      <c r="AC152" s="19" t="n"/>
      <c r="AD152" s="19" t="n"/>
      <c r="AE152" s="19" t="n"/>
      <c r="AF152" s="19" t="n"/>
      <c r="AG152" s="19" t="n"/>
      <c r="AH152" s="19" t="n"/>
      <c r="AI152" s="19" t="n"/>
      <c r="AJ152" s="19" t="n"/>
      <c r="AK152" s="19" t="n"/>
      <c r="AL152" s="19" t="n"/>
      <c r="AM152" s="19" t="n"/>
    </row>
    <row r="153" ht="13.5" customHeight="1" s="84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c r="AC153" s="19" t="n"/>
      <c r="AD153" s="19" t="n"/>
      <c r="AE153" s="19" t="n"/>
      <c r="AF153" s="19" t="n"/>
      <c r="AG153" s="19" t="n"/>
      <c r="AH153" s="19" t="n"/>
      <c r="AI153" s="19" t="n"/>
      <c r="AJ153" s="19" t="n"/>
      <c r="AK153" s="19" t="n"/>
      <c r="AL153" s="19" t="n"/>
      <c r="AM153" s="19" t="n"/>
    </row>
    <row r="154" ht="13.5" customHeight="1" s="84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c r="AB154" s="19" t="n"/>
      <c r="AC154" s="19" t="n"/>
      <c r="AD154" s="19" t="n"/>
      <c r="AE154" s="19" t="n"/>
      <c r="AF154" s="19" t="n"/>
      <c r="AG154" s="19" t="n"/>
      <c r="AH154" s="19" t="n"/>
      <c r="AI154" s="19" t="n"/>
      <c r="AJ154" s="19" t="n"/>
      <c r="AK154" s="19" t="n"/>
      <c r="AL154" s="19" t="n"/>
      <c r="AM154" s="19" t="n"/>
    </row>
    <row r="155" ht="13.5" customHeight="1" s="844">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c r="AB155" s="19" t="n"/>
      <c r="AC155" s="19" t="n"/>
      <c r="AD155" s="19" t="n"/>
      <c r="AE155" s="19" t="n"/>
      <c r="AF155" s="19" t="n"/>
      <c r="AG155" s="19" t="n"/>
      <c r="AH155" s="19" t="n"/>
      <c r="AI155" s="19" t="n"/>
      <c r="AJ155" s="19" t="n"/>
      <c r="AK155" s="19" t="n"/>
      <c r="AL155" s="19" t="n"/>
      <c r="AM155" s="19" t="n"/>
    </row>
    <row r="156" ht="13.5" customHeight="1" s="84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c r="AC156" s="19" t="n"/>
      <c r="AD156" s="19" t="n"/>
      <c r="AE156" s="19" t="n"/>
      <c r="AF156" s="19" t="n"/>
      <c r="AG156" s="19" t="n"/>
      <c r="AH156" s="19" t="n"/>
      <c r="AI156" s="19" t="n"/>
      <c r="AJ156" s="19" t="n"/>
      <c r="AK156" s="19" t="n"/>
      <c r="AL156" s="19" t="n"/>
      <c r="AM156" s="19" t="n"/>
    </row>
    <row r="157" ht="13.5" customHeight="1" s="844">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c r="AB157" s="19" t="n"/>
      <c r="AC157" s="19" t="n"/>
      <c r="AD157" s="19" t="n"/>
      <c r="AE157" s="19" t="n"/>
      <c r="AF157" s="19" t="n"/>
      <c r="AG157" s="19" t="n"/>
      <c r="AH157" s="19" t="n"/>
      <c r="AI157" s="19" t="n"/>
      <c r="AJ157" s="19" t="n"/>
      <c r="AK157" s="19" t="n"/>
      <c r="AL157" s="19" t="n"/>
      <c r="AM157" s="19" t="n"/>
    </row>
    <row r="158" ht="13.5" customHeight="1" s="844">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c r="AB158" s="19" t="n"/>
      <c r="AC158" s="19" t="n"/>
      <c r="AD158" s="19" t="n"/>
      <c r="AE158" s="19" t="n"/>
      <c r="AF158" s="19" t="n"/>
      <c r="AG158" s="19" t="n"/>
      <c r="AH158" s="19" t="n"/>
      <c r="AI158" s="19" t="n"/>
      <c r="AJ158" s="19" t="n"/>
      <c r="AK158" s="19" t="n"/>
      <c r="AL158" s="19" t="n"/>
      <c r="AM158" s="19" t="n"/>
    </row>
    <row r="159" ht="13.5" customHeight="1" s="844">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c r="AB159" s="19" t="n"/>
      <c r="AC159" s="19" t="n"/>
      <c r="AD159" s="19" t="n"/>
      <c r="AE159" s="19" t="n"/>
      <c r="AF159" s="19" t="n"/>
      <c r="AG159" s="19" t="n"/>
      <c r="AH159" s="19" t="n"/>
      <c r="AI159" s="19" t="n"/>
      <c r="AJ159" s="19" t="n"/>
      <c r="AK159" s="19" t="n"/>
      <c r="AL159" s="19" t="n"/>
      <c r="AM159" s="19" t="n"/>
    </row>
    <row r="160" ht="13.5" customHeight="1" s="84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c r="AC160" s="19" t="n"/>
      <c r="AD160" s="19" t="n"/>
      <c r="AE160" s="19" t="n"/>
      <c r="AF160" s="19" t="n"/>
      <c r="AG160" s="19" t="n"/>
      <c r="AH160" s="19" t="n"/>
      <c r="AI160" s="19" t="n"/>
      <c r="AJ160" s="19" t="n"/>
      <c r="AK160" s="19" t="n"/>
      <c r="AL160" s="19" t="n"/>
      <c r="AM160" s="19" t="n"/>
    </row>
    <row r="161" ht="13.5" customHeight="1" s="844">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c r="AB161" s="19" t="n"/>
      <c r="AC161" s="19" t="n"/>
      <c r="AD161" s="19" t="n"/>
      <c r="AE161" s="19" t="n"/>
      <c r="AF161" s="19" t="n"/>
      <c r="AG161" s="19" t="n"/>
      <c r="AH161" s="19" t="n"/>
      <c r="AI161" s="19" t="n"/>
      <c r="AJ161" s="19" t="n"/>
      <c r="AK161" s="19" t="n"/>
      <c r="AL161" s="19" t="n"/>
      <c r="AM161" s="19" t="n"/>
    </row>
    <row r="162" ht="13.5" customHeight="1" s="844">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c r="AB162" s="19" t="n"/>
      <c r="AC162" s="19" t="n"/>
      <c r="AD162" s="19" t="n"/>
      <c r="AE162" s="19" t="n"/>
      <c r="AF162" s="19" t="n"/>
      <c r="AG162" s="19" t="n"/>
      <c r="AH162" s="19" t="n"/>
      <c r="AI162" s="19" t="n"/>
      <c r="AJ162" s="19" t="n"/>
      <c r="AK162" s="19" t="n"/>
      <c r="AL162" s="19" t="n"/>
      <c r="AM162" s="19" t="n"/>
    </row>
    <row r="163" ht="13.5" customHeight="1" s="84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c r="AC163" s="19" t="n"/>
      <c r="AD163" s="19" t="n"/>
      <c r="AE163" s="19" t="n"/>
      <c r="AF163" s="19" t="n"/>
      <c r="AG163" s="19" t="n"/>
      <c r="AH163" s="19" t="n"/>
      <c r="AI163" s="19" t="n"/>
      <c r="AJ163" s="19" t="n"/>
      <c r="AK163" s="19" t="n"/>
      <c r="AL163" s="19" t="n"/>
      <c r="AM163" s="19" t="n"/>
    </row>
    <row r="164" ht="13.5" customHeight="1" s="84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c r="AB164" s="19" t="n"/>
      <c r="AC164" s="19" t="n"/>
      <c r="AD164" s="19" t="n"/>
      <c r="AE164" s="19" t="n"/>
      <c r="AF164" s="19" t="n"/>
      <c r="AG164" s="19" t="n"/>
      <c r="AH164" s="19" t="n"/>
      <c r="AI164" s="19" t="n"/>
      <c r="AJ164" s="19" t="n"/>
      <c r="AK164" s="19" t="n"/>
      <c r="AL164" s="19" t="n"/>
      <c r="AM164" s="19" t="n"/>
    </row>
    <row r="165" ht="13.5" customHeight="1" s="844">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c r="AB165" s="19" t="n"/>
      <c r="AC165" s="19" t="n"/>
      <c r="AD165" s="19" t="n"/>
      <c r="AE165" s="19" t="n"/>
      <c r="AF165" s="19" t="n"/>
      <c r="AG165" s="19" t="n"/>
      <c r="AH165" s="19" t="n"/>
      <c r="AI165" s="19" t="n"/>
      <c r="AJ165" s="19" t="n"/>
      <c r="AK165" s="19" t="n"/>
      <c r="AL165" s="19" t="n"/>
      <c r="AM165" s="19" t="n"/>
    </row>
    <row r="166" ht="13.5" customHeight="1" s="84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c r="AC166" s="19" t="n"/>
      <c r="AD166" s="19" t="n"/>
      <c r="AE166" s="19" t="n"/>
      <c r="AF166" s="19" t="n"/>
      <c r="AG166" s="19" t="n"/>
      <c r="AH166" s="19" t="n"/>
      <c r="AI166" s="19" t="n"/>
      <c r="AJ166" s="19" t="n"/>
      <c r="AK166" s="19" t="n"/>
      <c r="AL166" s="19" t="n"/>
      <c r="AM166" s="19" t="n"/>
    </row>
    <row r="167" ht="13.5" customHeight="1" s="844">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c r="AB167" s="19" t="n"/>
      <c r="AC167" s="19" t="n"/>
      <c r="AD167" s="19" t="n"/>
      <c r="AE167" s="19" t="n"/>
      <c r="AF167" s="19" t="n"/>
      <c r="AG167" s="19" t="n"/>
      <c r="AH167" s="19" t="n"/>
      <c r="AI167" s="19" t="n"/>
      <c r="AJ167" s="19" t="n"/>
      <c r="AK167" s="19" t="n"/>
      <c r="AL167" s="19" t="n"/>
      <c r="AM167" s="19" t="n"/>
    </row>
    <row r="168" ht="13.5" customHeight="1" s="844">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c r="AB168" s="19" t="n"/>
      <c r="AC168" s="19" t="n"/>
      <c r="AD168" s="19" t="n"/>
      <c r="AE168" s="19" t="n"/>
      <c r="AF168" s="19" t="n"/>
      <c r="AG168" s="19" t="n"/>
      <c r="AH168" s="19" t="n"/>
      <c r="AI168" s="19" t="n"/>
      <c r="AJ168" s="19" t="n"/>
      <c r="AK168" s="19" t="n"/>
      <c r="AL168" s="19" t="n"/>
      <c r="AM168" s="19" t="n"/>
    </row>
    <row r="169" ht="13.5" customHeight="1" s="84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c r="AC169" s="19" t="n"/>
      <c r="AD169" s="19" t="n"/>
      <c r="AE169" s="19" t="n"/>
      <c r="AF169" s="19" t="n"/>
      <c r="AG169" s="19" t="n"/>
      <c r="AH169" s="19" t="n"/>
      <c r="AI169" s="19" t="n"/>
      <c r="AJ169" s="19" t="n"/>
      <c r="AK169" s="19" t="n"/>
      <c r="AL169" s="19" t="n"/>
      <c r="AM169" s="19" t="n"/>
    </row>
    <row r="170" ht="13.5" customHeight="1" s="844">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c r="AB170" s="19" t="n"/>
      <c r="AC170" s="19" t="n"/>
      <c r="AD170" s="19" t="n"/>
      <c r="AE170" s="19" t="n"/>
      <c r="AF170" s="19" t="n"/>
      <c r="AG170" s="19" t="n"/>
      <c r="AH170" s="19" t="n"/>
      <c r="AI170" s="19" t="n"/>
      <c r="AJ170" s="19" t="n"/>
      <c r="AK170" s="19" t="n"/>
      <c r="AL170" s="19" t="n"/>
      <c r="AM170" s="19" t="n"/>
    </row>
    <row r="171" ht="13.5" customHeight="1" s="844">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c r="AB171" s="19" t="n"/>
      <c r="AC171" s="19" t="n"/>
      <c r="AD171" s="19" t="n"/>
      <c r="AE171" s="19" t="n"/>
      <c r="AF171" s="19" t="n"/>
      <c r="AG171" s="19" t="n"/>
      <c r="AH171" s="19" t="n"/>
      <c r="AI171" s="19" t="n"/>
      <c r="AJ171" s="19" t="n"/>
      <c r="AK171" s="19" t="n"/>
      <c r="AL171" s="19" t="n"/>
      <c r="AM171" s="19" t="n"/>
    </row>
    <row r="172" ht="13.5" customHeight="1" s="844">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c r="AB172" s="19" t="n"/>
      <c r="AC172" s="19" t="n"/>
      <c r="AD172" s="19" t="n"/>
      <c r="AE172" s="19" t="n"/>
      <c r="AF172" s="19" t="n"/>
      <c r="AG172" s="19" t="n"/>
      <c r="AH172" s="19" t="n"/>
      <c r="AI172" s="19" t="n"/>
      <c r="AJ172" s="19" t="n"/>
      <c r="AK172" s="19" t="n"/>
      <c r="AL172" s="19" t="n"/>
      <c r="AM172" s="19" t="n"/>
    </row>
    <row r="173" ht="13.5" customHeight="1" s="844">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c r="AB173" s="19" t="n"/>
      <c r="AC173" s="19" t="n"/>
      <c r="AD173" s="19" t="n"/>
      <c r="AE173" s="19" t="n"/>
      <c r="AF173" s="19" t="n"/>
      <c r="AG173" s="19" t="n"/>
      <c r="AH173" s="19" t="n"/>
      <c r="AI173" s="19" t="n"/>
      <c r="AJ173" s="19" t="n"/>
      <c r="AK173" s="19" t="n"/>
      <c r="AL173" s="19" t="n"/>
      <c r="AM173" s="19" t="n"/>
    </row>
    <row r="174" ht="13.5" customHeight="1" s="84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c r="AC174" s="19" t="n"/>
      <c r="AD174" s="19" t="n"/>
      <c r="AE174" s="19" t="n"/>
      <c r="AF174" s="19" t="n"/>
      <c r="AG174" s="19" t="n"/>
      <c r="AH174" s="19" t="n"/>
      <c r="AI174" s="19" t="n"/>
      <c r="AJ174" s="19" t="n"/>
      <c r="AK174" s="19" t="n"/>
      <c r="AL174" s="19" t="n"/>
      <c r="AM174" s="19" t="n"/>
    </row>
    <row r="175" ht="13.5" customHeight="1" s="844">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c r="AB175" s="19" t="n"/>
      <c r="AC175" s="19" t="n"/>
      <c r="AD175" s="19" t="n"/>
      <c r="AE175" s="19" t="n"/>
      <c r="AF175" s="19" t="n"/>
      <c r="AG175" s="19" t="n"/>
      <c r="AH175" s="19" t="n"/>
      <c r="AI175" s="19" t="n"/>
      <c r="AJ175" s="19" t="n"/>
      <c r="AK175" s="19" t="n"/>
      <c r="AL175" s="19" t="n"/>
      <c r="AM175" s="19" t="n"/>
    </row>
    <row r="176" ht="13.5" customHeight="1" s="844">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c r="AB176" s="19" t="n"/>
      <c r="AC176" s="19" t="n"/>
      <c r="AD176" s="19" t="n"/>
      <c r="AE176" s="19" t="n"/>
      <c r="AF176" s="19" t="n"/>
      <c r="AG176" s="19" t="n"/>
      <c r="AH176" s="19" t="n"/>
      <c r="AI176" s="19" t="n"/>
      <c r="AJ176" s="19" t="n"/>
      <c r="AK176" s="19" t="n"/>
      <c r="AL176" s="19" t="n"/>
      <c r="AM176" s="19" t="n"/>
    </row>
    <row r="177" ht="13.5" customHeight="1" s="84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c r="AC177" s="19" t="n"/>
      <c r="AD177" s="19" t="n"/>
      <c r="AE177" s="19" t="n"/>
      <c r="AF177" s="19" t="n"/>
      <c r="AG177" s="19" t="n"/>
      <c r="AH177" s="19" t="n"/>
      <c r="AI177" s="19" t="n"/>
      <c r="AJ177" s="19" t="n"/>
      <c r="AK177" s="19" t="n"/>
      <c r="AL177" s="19" t="n"/>
      <c r="AM177" s="19" t="n"/>
    </row>
    <row r="178" ht="13.5" customHeight="1" s="844">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c r="AB178" s="19" t="n"/>
      <c r="AC178" s="19" t="n"/>
      <c r="AD178" s="19" t="n"/>
      <c r="AE178" s="19" t="n"/>
      <c r="AF178" s="19" t="n"/>
      <c r="AG178" s="19" t="n"/>
      <c r="AH178" s="19" t="n"/>
      <c r="AI178" s="19" t="n"/>
      <c r="AJ178" s="19" t="n"/>
      <c r="AK178" s="19" t="n"/>
      <c r="AL178" s="19" t="n"/>
      <c r="AM178" s="19" t="n"/>
    </row>
    <row r="179" ht="13.5" customHeight="1" s="844">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c r="AB179" s="19" t="n"/>
      <c r="AC179" s="19" t="n"/>
      <c r="AD179" s="19" t="n"/>
      <c r="AE179" s="19" t="n"/>
      <c r="AF179" s="19" t="n"/>
      <c r="AG179" s="19" t="n"/>
      <c r="AH179" s="19" t="n"/>
      <c r="AI179" s="19" t="n"/>
      <c r="AJ179" s="19" t="n"/>
      <c r="AK179" s="19" t="n"/>
      <c r="AL179" s="19" t="n"/>
      <c r="AM179" s="19" t="n"/>
    </row>
    <row r="180" ht="13.5" customHeight="1" s="84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c r="AC180" s="19" t="n"/>
      <c r="AD180" s="19" t="n"/>
      <c r="AE180" s="19" t="n"/>
      <c r="AF180" s="19" t="n"/>
      <c r="AG180" s="19" t="n"/>
      <c r="AH180" s="19" t="n"/>
      <c r="AI180" s="19" t="n"/>
      <c r="AJ180" s="19" t="n"/>
      <c r="AK180" s="19" t="n"/>
      <c r="AL180" s="19" t="n"/>
      <c r="AM180" s="19" t="n"/>
    </row>
    <row r="181" ht="13.5" customHeight="1" s="844">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c r="AB181" s="19" t="n"/>
      <c r="AC181" s="19" t="n"/>
      <c r="AD181" s="19" t="n"/>
      <c r="AE181" s="19" t="n"/>
      <c r="AF181" s="19" t="n"/>
      <c r="AG181" s="19" t="n"/>
      <c r="AH181" s="19" t="n"/>
      <c r="AI181" s="19" t="n"/>
      <c r="AJ181" s="19" t="n"/>
      <c r="AK181" s="19" t="n"/>
      <c r="AL181" s="19" t="n"/>
      <c r="AM181" s="19" t="n"/>
    </row>
    <row r="182" ht="13.5" customHeight="1" s="844">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c r="AB182" s="19" t="n"/>
      <c r="AC182" s="19" t="n"/>
      <c r="AD182" s="19" t="n"/>
      <c r="AE182" s="19" t="n"/>
      <c r="AF182" s="19" t="n"/>
      <c r="AG182" s="19" t="n"/>
      <c r="AH182" s="19" t="n"/>
      <c r="AI182" s="19" t="n"/>
      <c r="AJ182" s="19" t="n"/>
      <c r="AK182" s="19" t="n"/>
      <c r="AL182" s="19" t="n"/>
      <c r="AM182" s="19" t="n"/>
    </row>
    <row r="183" ht="13.5" customHeight="1" s="84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c r="AC183" s="19" t="n"/>
      <c r="AD183" s="19" t="n"/>
      <c r="AE183" s="19" t="n"/>
      <c r="AF183" s="19" t="n"/>
      <c r="AG183" s="19" t="n"/>
      <c r="AH183" s="19" t="n"/>
      <c r="AI183" s="19" t="n"/>
      <c r="AJ183" s="19" t="n"/>
      <c r="AK183" s="19" t="n"/>
      <c r="AL183" s="19" t="n"/>
      <c r="AM183" s="19" t="n"/>
    </row>
    <row r="184" ht="13.5" customHeight="1" s="84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c r="AB184" s="19" t="n"/>
      <c r="AC184" s="19" t="n"/>
      <c r="AD184" s="19" t="n"/>
      <c r="AE184" s="19" t="n"/>
      <c r="AF184" s="19" t="n"/>
      <c r="AG184" s="19" t="n"/>
      <c r="AH184" s="19" t="n"/>
      <c r="AI184" s="19" t="n"/>
      <c r="AJ184" s="19" t="n"/>
      <c r="AK184" s="19" t="n"/>
      <c r="AL184" s="19" t="n"/>
      <c r="AM184" s="19" t="n"/>
    </row>
    <row r="185" ht="13.5" customHeight="1" s="84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c r="AC185" s="19" t="n"/>
      <c r="AD185" s="19" t="n"/>
      <c r="AE185" s="19" t="n"/>
      <c r="AF185" s="19" t="n"/>
      <c r="AG185" s="19" t="n"/>
      <c r="AH185" s="19" t="n"/>
      <c r="AI185" s="19" t="n"/>
      <c r="AJ185" s="19" t="n"/>
      <c r="AK185" s="19" t="n"/>
      <c r="AL185" s="19" t="n"/>
      <c r="AM185" s="19" t="n"/>
    </row>
    <row r="186" ht="13.5" customHeight="1" s="844">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c r="AB186" s="19" t="n"/>
      <c r="AC186" s="19" t="n"/>
      <c r="AD186" s="19" t="n"/>
      <c r="AE186" s="19" t="n"/>
      <c r="AF186" s="19" t="n"/>
      <c r="AG186" s="19" t="n"/>
      <c r="AH186" s="19" t="n"/>
      <c r="AI186" s="19" t="n"/>
      <c r="AJ186" s="19" t="n"/>
      <c r="AK186" s="19" t="n"/>
      <c r="AL186" s="19" t="n"/>
      <c r="AM186" s="19" t="n"/>
    </row>
    <row r="187" ht="13.5" customHeight="1" s="844">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c r="AB187" s="19" t="n"/>
      <c r="AC187" s="19" t="n"/>
      <c r="AD187" s="19" t="n"/>
      <c r="AE187" s="19" t="n"/>
      <c r="AF187" s="19" t="n"/>
      <c r="AG187" s="19" t="n"/>
      <c r="AH187" s="19" t="n"/>
      <c r="AI187" s="19" t="n"/>
      <c r="AJ187" s="19" t="n"/>
      <c r="AK187" s="19" t="n"/>
      <c r="AL187" s="19" t="n"/>
      <c r="AM187" s="19" t="n"/>
    </row>
    <row r="188" ht="13.5" customHeight="1" s="84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c r="AC188" s="19" t="n"/>
      <c r="AD188" s="19" t="n"/>
      <c r="AE188" s="19" t="n"/>
      <c r="AF188" s="19" t="n"/>
      <c r="AG188" s="19" t="n"/>
      <c r="AH188" s="19" t="n"/>
      <c r="AI188" s="19" t="n"/>
      <c r="AJ188" s="19" t="n"/>
      <c r="AK188" s="19" t="n"/>
      <c r="AL188" s="19" t="n"/>
      <c r="AM188" s="19" t="n"/>
    </row>
    <row r="189" ht="13.5" customHeight="1" s="844">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c r="AB189" s="19" t="n"/>
      <c r="AC189" s="19" t="n"/>
      <c r="AD189" s="19" t="n"/>
      <c r="AE189" s="19" t="n"/>
      <c r="AF189" s="19" t="n"/>
      <c r="AG189" s="19" t="n"/>
      <c r="AH189" s="19" t="n"/>
      <c r="AI189" s="19" t="n"/>
      <c r="AJ189" s="19" t="n"/>
      <c r="AK189" s="19" t="n"/>
      <c r="AL189" s="19" t="n"/>
      <c r="AM189" s="19" t="n"/>
    </row>
    <row r="190" ht="13.5" customHeight="1" s="844">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c r="AB190" s="19" t="n"/>
      <c r="AC190" s="19" t="n"/>
      <c r="AD190" s="19" t="n"/>
      <c r="AE190" s="19" t="n"/>
      <c r="AF190" s="19" t="n"/>
      <c r="AG190" s="19" t="n"/>
      <c r="AH190" s="19" t="n"/>
      <c r="AI190" s="19" t="n"/>
      <c r="AJ190" s="19" t="n"/>
      <c r="AK190" s="19" t="n"/>
      <c r="AL190" s="19" t="n"/>
      <c r="AM190" s="19" t="n"/>
    </row>
    <row r="191" ht="13.5" customHeight="1" s="844">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c r="AB191" s="19" t="n"/>
      <c r="AC191" s="19" t="n"/>
      <c r="AD191" s="19" t="n"/>
      <c r="AE191" s="19" t="n"/>
      <c r="AF191" s="19" t="n"/>
      <c r="AG191" s="19" t="n"/>
      <c r="AH191" s="19" t="n"/>
      <c r="AI191" s="19" t="n"/>
      <c r="AJ191" s="19" t="n"/>
      <c r="AK191" s="19" t="n"/>
      <c r="AL191" s="19" t="n"/>
      <c r="AM191" s="19" t="n"/>
    </row>
    <row r="192" ht="13.5" customHeight="1" s="84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c r="AC192" s="19" t="n"/>
      <c r="AD192" s="19" t="n"/>
      <c r="AE192" s="19" t="n"/>
      <c r="AF192" s="19" t="n"/>
      <c r="AG192" s="19" t="n"/>
      <c r="AH192" s="19" t="n"/>
      <c r="AI192" s="19" t="n"/>
      <c r="AJ192" s="19" t="n"/>
      <c r="AK192" s="19" t="n"/>
      <c r="AL192" s="19" t="n"/>
      <c r="AM192" s="19" t="n"/>
    </row>
    <row r="193" ht="13.5" customHeight="1" s="844">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c r="AB193" s="19" t="n"/>
      <c r="AC193" s="19" t="n"/>
      <c r="AD193" s="19" t="n"/>
      <c r="AE193" s="19" t="n"/>
      <c r="AF193" s="19" t="n"/>
      <c r="AG193" s="19" t="n"/>
      <c r="AH193" s="19" t="n"/>
      <c r="AI193" s="19" t="n"/>
      <c r="AJ193" s="19" t="n"/>
      <c r="AK193" s="19" t="n"/>
      <c r="AL193" s="19" t="n"/>
      <c r="AM193" s="19" t="n"/>
    </row>
    <row r="194" ht="13.5" customHeight="1" s="84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c r="AB194" s="19" t="n"/>
      <c r="AC194" s="19" t="n"/>
      <c r="AD194" s="19" t="n"/>
      <c r="AE194" s="19" t="n"/>
      <c r="AF194" s="19" t="n"/>
      <c r="AG194" s="19" t="n"/>
      <c r="AH194" s="19" t="n"/>
      <c r="AI194" s="19" t="n"/>
      <c r="AJ194" s="19" t="n"/>
      <c r="AK194" s="19" t="n"/>
      <c r="AL194" s="19" t="n"/>
      <c r="AM194" s="19" t="n"/>
    </row>
    <row r="195" ht="13.5" customHeight="1" s="84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c r="AC195" s="19" t="n"/>
      <c r="AD195" s="19" t="n"/>
      <c r="AE195" s="19" t="n"/>
      <c r="AF195" s="19" t="n"/>
      <c r="AG195" s="19" t="n"/>
      <c r="AH195" s="19" t="n"/>
      <c r="AI195" s="19" t="n"/>
      <c r="AJ195" s="19" t="n"/>
      <c r="AK195" s="19" t="n"/>
      <c r="AL195" s="19" t="n"/>
      <c r="AM195" s="19" t="n"/>
    </row>
    <row r="196" ht="13.5" customHeight="1" s="844">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c r="AB196" s="19" t="n"/>
      <c r="AC196" s="19" t="n"/>
      <c r="AD196" s="19" t="n"/>
      <c r="AE196" s="19" t="n"/>
      <c r="AF196" s="19" t="n"/>
      <c r="AG196" s="19" t="n"/>
      <c r="AH196" s="19" t="n"/>
      <c r="AI196" s="19" t="n"/>
      <c r="AJ196" s="19" t="n"/>
      <c r="AK196" s="19" t="n"/>
      <c r="AL196" s="19" t="n"/>
      <c r="AM196" s="19" t="n"/>
    </row>
    <row r="197" ht="13.5" customHeight="1" s="844">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c r="AB197" s="19" t="n"/>
      <c r="AC197" s="19" t="n"/>
      <c r="AD197" s="19" t="n"/>
      <c r="AE197" s="19" t="n"/>
      <c r="AF197" s="19" t="n"/>
      <c r="AG197" s="19" t="n"/>
      <c r="AH197" s="19" t="n"/>
      <c r="AI197" s="19" t="n"/>
      <c r="AJ197" s="19" t="n"/>
      <c r="AK197" s="19" t="n"/>
      <c r="AL197" s="19" t="n"/>
      <c r="AM197" s="19" t="n"/>
    </row>
    <row r="198" ht="13.5" customHeight="1" s="84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19" t="n"/>
      <c r="AD198" s="19" t="n"/>
      <c r="AE198" s="19" t="n"/>
      <c r="AF198" s="19" t="n"/>
      <c r="AG198" s="19" t="n"/>
      <c r="AH198" s="19" t="n"/>
      <c r="AI198" s="19" t="n"/>
      <c r="AJ198" s="19" t="n"/>
      <c r="AK198" s="19" t="n"/>
      <c r="AL198" s="19" t="n"/>
      <c r="AM198" s="19" t="n"/>
    </row>
    <row r="199" ht="13.5" customHeight="1" s="844">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c r="AB199" s="19" t="n"/>
      <c r="AC199" s="19" t="n"/>
      <c r="AD199" s="19" t="n"/>
      <c r="AE199" s="19" t="n"/>
      <c r="AF199" s="19" t="n"/>
      <c r="AG199" s="19" t="n"/>
      <c r="AH199" s="19" t="n"/>
      <c r="AI199" s="19" t="n"/>
      <c r="AJ199" s="19" t="n"/>
      <c r="AK199" s="19" t="n"/>
      <c r="AL199" s="19" t="n"/>
      <c r="AM199" s="19" t="n"/>
    </row>
    <row r="200" ht="13.5" customHeight="1" s="844">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c r="AB200" s="19" t="n"/>
      <c r="AC200" s="19" t="n"/>
      <c r="AD200" s="19" t="n"/>
      <c r="AE200" s="19" t="n"/>
      <c r="AF200" s="19" t="n"/>
      <c r="AG200" s="19" t="n"/>
      <c r="AH200" s="19" t="n"/>
      <c r="AI200" s="19" t="n"/>
      <c r="AJ200" s="19" t="n"/>
      <c r="AK200" s="19" t="n"/>
      <c r="AL200" s="19" t="n"/>
      <c r="AM200" s="19" t="n"/>
    </row>
    <row r="201" ht="13.5" customHeight="1" s="844">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c r="AB201" s="19" t="n"/>
      <c r="AC201" s="19" t="n"/>
      <c r="AD201" s="19" t="n"/>
      <c r="AE201" s="19" t="n"/>
      <c r="AF201" s="19" t="n"/>
      <c r="AG201" s="19" t="n"/>
      <c r="AH201" s="19" t="n"/>
      <c r="AI201" s="19" t="n"/>
      <c r="AJ201" s="19" t="n"/>
      <c r="AK201" s="19" t="n"/>
      <c r="AL201" s="19" t="n"/>
      <c r="AM201" s="19" t="n"/>
    </row>
    <row r="202" ht="13.5" customHeight="1" s="844">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c r="AB202" s="19" t="n"/>
      <c r="AC202" s="19" t="n"/>
      <c r="AD202" s="19" t="n"/>
      <c r="AE202" s="19" t="n"/>
      <c r="AF202" s="19" t="n"/>
      <c r="AG202" s="19" t="n"/>
      <c r="AH202" s="19" t="n"/>
      <c r="AI202" s="19" t="n"/>
      <c r="AJ202" s="19" t="n"/>
      <c r="AK202" s="19" t="n"/>
      <c r="AL202" s="19" t="n"/>
      <c r="AM202" s="19" t="n"/>
    </row>
    <row r="203" ht="13.5" customHeight="1" s="84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c r="AC203" s="19" t="n"/>
      <c r="AD203" s="19" t="n"/>
      <c r="AE203" s="19" t="n"/>
      <c r="AF203" s="19" t="n"/>
      <c r="AG203" s="19" t="n"/>
      <c r="AH203" s="19" t="n"/>
      <c r="AI203" s="19" t="n"/>
      <c r="AJ203" s="19" t="n"/>
      <c r="AK203" s="19" t="n"/>
      <c r="AL203" s="19" t="n"/>
      <c r="AM203" s="19" t="n"/>
    </row>
    <row r="204" ht="13.5" customHeight="1" s="84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c r="AB204" s="19" t="n"/>
      <c r="AC204" s="19" t="n"/>
      <c r="AD204" s="19" t="n"/>
      <c r="AE204" s="19" t="n"/>
      <c r="AF204" s="19" t="n"/>
      <c r="AG204" s="19" t="n"/>
      <c r="AH204" s="19" t="n"/>
      <c r="AI204" s="19" t="n"/>
      <c r="AJ204" s="19" t="n"/>
      <c r="AK204" s="19" t="n"/>
      <c r="AL204" s="19" t="n"/>
      <c r="AM204" s="19" t="n"/>
    </row>
    <row r="205" ht="13.5" customHeight="1" s="844">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c r="AB205" s="19" t="n"/>
      <c r="AC205" s="19" t="n"/>
      <c r="AD205" s="19" t="n"/>
      <c r="AE205" s="19" t="n"/>
      <c r="AF205" s="19" t="n"/>
      <c r="AG205" s="19" t="n"/>
      <c r="AH205" s="19" t="n"/>
      <c r="AI205" s="19" t="n"/>
      <c r="AJ205" s="19" t="n"/>
      <c r="AK205" s="19" t="n"/>
      <c r="AL205" s="19" t="n"/>
      <c r="AM205" s="19" t="n"/>
    </row>
    <row r="206" ht="13.5" customHeight="1" s="844">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c r="AB206" s="19" t="n"/>
      <c r="AC206" s="19" t="n"/>
      <c r="AD206" s="19" t="n"/>
      <c r="AE206" s="19" t="n"/>
      <c r="AF206" s="19" t="n"/>
      <c r="AG206" s="19" t="n"/>
      <c r="AH206" s="19" t="n"/>
      <c r="AI206" s="19" t="n"/>
      <c r="AJ206" s="19" t="n"/>
      <c r="AK206" s="19" t="n"/>
      <c r="AL206" s="19" t="n"/>
      <c r="AM206" s="19" t="n"/>
    </row>
    <row r="207" ht="13.5" customHeight="1" s="84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c r="AC207" s="19" t="n"/>
      <c r="AD207" s="19" t="n"/>
      <c r="AE207" s="19" t="n"/>
      <c r="AF207" s="19" t="n"/>
      <c r="AG207" s="19" t="n"/>
      <c r="AH207" s="19" t="n"/>
      <c r="AI207" s="19" t="n"/>
      <c r="AJ207" s="19" t="n"/>
      <c r="AK207" s="19" t="n"/>
      <c r="AL207" s="19" t="n"/>
      <c r="AM207" s="19" t="n"/>
    </row>
    <row r="208" ht="13.5" customHeight="1" s="844">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c r="AB208" s="19" t="n"/>
      <c r="AC208" s="19" t="n"/>
      <c r="AD208" s="19" t="n"/>
      <c r="AE208" s="19" t="n"/>
      <c r="AF208" s="19" t="n"/>
      <c r="AG208" s="19" t="n"/>
      <c r="AH208" s="19" t="n"/>
      <c r="AI208" s="19" t="n"/>
      <c r="AJ208" s="19" t="n"/>
      <c r="AK208" s="19" t="n"/>
      <c r="AL208" s="19" t="n"/>
      <c r="AM208" s="19" t="n"/>
    </row>
    <row r="209" ht="13.5" customHeight="1" s="844">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c r="AB209" s="19" t="n"/>
      <c r="AC209" s="19" t="n"/>
      <c r="AD209" s="19" t="n"/>
      <c r="AE209" s="19" t="n"/>
      <c r="AF209" s="19" t="n"/>
      <c r="AG209" s="19" t="n"/>
      <c r="AH209" s="19" t="n"/>
      <c r="AI209" s="19" t="n"/>
      <c r="AJ209" s="19" t="n"/>
      <c r="AK209" s="19" t="n"/>
      <c r="AL209" s="19" t="n"/>
      <c r="AM209" s="19" t="n"/>
    </row>
    <row r="210" ht="13.5" customHeight="1" s="844">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c r="AB210" s="19" t="n"/>
      <c r="AC210" s="19" t="n"/>
      <c r="AD210" s="19" t="n"/>
      <c r="AE210" s="19" t="n"/>
      <c r="AF210" s="19" t="n"/>
      <c r="AG210" s="19" t="n"/>
      <c r="AH210" s="19" t="n"/>
      <c r="AI210" s="19" t="n"/>
      <c r="AJ210" s="19" t="n"/>
      <c r="AK210" s="19" t="n"/>
      <c r="AL210" s="19" t="n"/>
      <c r="AM210" s="19" t="n"/>
    </row>
    <row r="211" ht="13.5" customHeight="1" s="844">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c r="AB211" s="19" t="n"/>
      <c r="AC211" s="19" t="n"/>
      <c r="AD211" s="19" t="n"/>
      <c r="AE211" s="19" t="n"/>
      <c r="AF211" s="19" t="n"/>
      <c r="AG211" s="19" t="n"/>
      <c r="AH211" s="19" t="n"/>
      <c r="AI211" s="19" t="n"/>
      <c r="AJ211" s="19" t="n"/>
      <c r="AK211" s="19" t="n"/>
      <c r="AL211" s="19" t="n"/>
      <c r="AM211" s="19" t="n"/>
    </row>
    <row r="212" ht="13.5" customHeight="1" s="84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c r="AC212" s="19" t="n"/>
      <c r="AD212" s="19" t="n"/>
      <c r="AE212" s="19" t="n"/>
      <c r="AF212" s="19" t="n"/>
      <c r="AG212" s="19" t="n"/>
      <c r="AH212" s="19" t="n"/>
      <c r="AI212" s="19" t="n"/>
      <c r="AJ212" s="19" t="n"/>
      <c r="AK212" s="19" t="n"/>
      <c r="AL212" s="19" t="n"/>
      <c r="AM212" s="19" t="n"/>
    </row>
    <row r="213" ht="13.5" customHeight="1" s="844">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c r="AB213" s="19" t="n"/>
      <c r="AC213" s="19" t="n"/>
      <c r="AD213" s="19" t="n"/>
      <c r="AE213" s="19" t="n"/>
      <c r="AF213" s="19" t="n"/>
      <c r="AG213" s="19" t="n"/>
      <c r="AH213" s="19" t="n"/>
      <c r="AI213" s="19" t="n"/>
      <c r="AJ213" s="19" t="n"/>
      <c r="AK213" s="19" t="n"/>
      <c r="AL213" s="19" t="n"/>
      <c r="AM213" s="19" t="n"/>
    </row>
    <row r="214" ht="13.5" customHeight="1" s="84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c r="AC214" s="19" t="n"/>
      <c r="AD214" s="19" t="n"/>
      <c r="AE214" s="19" t="n"/>
      <c r="AF214" s="19" t="n"/>
      <c r="AG214" s="19" t="n"/>
      <c r="AH214" s="19" t="n"/>
      <c r="AI214" s="19" t="n"/>
      <c r="AJ214" s="19" t="n"/>
      <c r="AK214" s="19" t="n"/>
      <c r="AL214" s="19" t="n"/>
      <c r="AM214" s="19" t="n"/>
    </row>
    <row r="215" ht="13.5" customHeight="1" s="844">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c r="AB215" s="19" t="n"/>
      <c r="AC215" s="19" t="n"/>
      <c r="AD215" s="19" t="n"/>
      <c r="AE215" s="19" t="n"/>
      <c r="AF215" s="19" t="n"/>
      <c r="AG215" s="19" t="n"/>
      <c r="AH215" s="19" t="n"/>
      <c r="AI215" s="19" t="n"/>
      <c r="AJ215" s="19" t="n"/>
      <c r="AK215" s="19" t="n"/>
      <c r="AL215" s="19" t="n"/>
      <c r="AM215" s="19" t="n"/>
    </row>
    <row r="216" ht="13.5" customHeight="1" s="844">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c r="AB216" s="19" t="n"/>
      <c r="AC216" s="19" t="n"/>
      <c r="AD216" s="19" t="n"/>
      <c r="AE216" s="19" t="n"/>
      <c r="AF216" s="19" t="n"/>
      <c r="AG216" s="19" t="n"/>
      <c r="AH216" s="19" t="n"/>
      <c r="AI216" s="19" t="n"/>
      <c r="AJ216" s="19" t="n"/>
      <c r="AK216" s="19" t="n"/>
      <c r="AL216" s="19" t="n"/>
      <c r="AM216" s="19" t="n"/>
    </row>
    <row r="217" ht="13.5" customHeight="1" s="844">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c r="AB217" s="19" t="n"/>
      <c r="AC217" s="19" t="n"/>
      <c r="AD217" s="19" t="n"/>
      <c r="AE217" s="19" t="n"/>
      <c r="AF217" s="19" t="n"/>
      <c r="AG217" s="19" t="n"/>
      <c r="AH217" s="19" t="n"/>
      <c r="AI217" s="19" t="n"/>
      <c r="AJ217" s="19" t="n"/>
      <c r="AK217" s="19" t="n"/>
      <c r="AL217" s="19" t="n"/>
      <c r="AM217" s="19" t="n"/>
    </row>
    <row r="218" ht="13.5" customHeight="1" s="844">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c r="AB218" s="19" t="n"/>
      <c r="AC218" s="19" t="n"/>
      <c r="AD218" s="19" t="n"/>
      <c r="AE218" s="19" t="n"/>
      <c r="AF218" s="19" t="n"/>
      <c r="AG218" s="19" t="n"/>
      <c r="AH218" s="19" t="n"/>
      <c r="AI218" s="19" t="n"/>
      <c r="AJ218" s="19" t="n"/>
      <c r="AK218" s="19" t="n"/>
      <c r="AL218" s="19" t="n"/>
      <c r="AM218" s="19" t="n"/>
    </row>
    <row r="219" ht="13.5" customHeight="1" s="84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c r="AC219" s="19" t="n"/>
      <c r="AD219" s="19" t="n"/>
      <c r="AE219" s="19" t="n"/>
      <c r="AF219" s="19" t="n"/>
      <c r="AG219" s="19" t="n"/>
      <c r="AH219" s="19" t="n"/>
      <c r="AI219" s="19" t="n"/>
      <c r="AJ219" s="19" t="n"/>
      <c r="AK219" s="19" t="n"/>
      <c r="AL219" s="19" t="n"/>
      <c r="AM219" s="19" t="n"/>
    </row>
    <row r="220" ht="13.5" customHeight="1" s="844">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c r="AB220" s="19" t="n"/>
      <c r="AC220" s="19" t="n"/>
      <c r="AD220" s="19" t="n"/>
      <c r="AE220" s="19" t="n"/>
      <c r="AF220" s="19" t="n"/>
      <c r="AG220" s="19" t="n"/>
      <c r="AH220" s="19" t="n"/>
      <c r="AI220" s="19" t="n"/>
      <c r="AJ220" s="19" t="n"/>
      <c r="AK220" s="19" t="n"/>
      <c r="AL220" s="19" t="n"/>
      <c r="AM220" s="19" t="n"/>
    </row>
    <row r="221" ht="13.5" customHeight="1" s="844">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c r="AB221" s="19" t="n"/>
      <c r="AC221" s="19" t="n"/>
      <c r="AD221" s="19" t="n"/>
      <c r="AE221" s="19" t="n"/>
      <c r="AF221" s="19" t="n"/>
      <c r="AG221" s="19" t="n"/>
      <c r="AH221" s="19" t="n"/>
      <c r="AI221" s="19" t="n"/>
      <c r="AJ221" s="19" t="n"/>
      <c r="AK221" s="19" t="n"/>
      <c r="AL221" s="19" t="n"/>
      <c r="AM221" s="19" t="n"/>
    </row>
    <row r="222" ht="13.5" customHeight="1" s="84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c r="AB222" s="19" t="n"/>
      <c r="AC222" s="19" t="n"/>
      <c r="AD222" s="19" t="n"/>
      <c r="AE222" s="19" t="n"/>
      <c r="AF222" s="19" t="n"/>
      <c r="AG222" s="19" t="n"/>
      <c r="AH222" s="19" t="n"/>
      <c r="AI222" s="19" t="n"/>
      <c r="AJ222" s="19" t="n"/>
      <c r="AK222" s="19" t="n"/>
      <c r="AL222" s="19" t="n"/>
      <c r="AM222" s="19" t="n"/>
    </row>
    <row r="223" ht="13.5" customHeight="1" s="844">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c r="AB223" s="19" t="n"/>
      <c r="AC223" s="19" t="n"/>
      <c r="AD223" s="19" t="n"/>
      <c r="AE223" s="19" t="n"/>
      <c r="AF223" s="19" t="n"/>
      <c r="AG223" s="19" t="n"/>
      <c r="AH223" s="19" t="n"/>
      <c r="AI223" s="19" t="n"/>
      <c r="AJ223" s="19" t="n"/>
      <c r="AK223" s="19" t="n"/>
      <c r="AL223" s="19" t="n"/>
      <c r="AM223" s="19" t="n"/>
    </row>
    <row r="224" ht="13.5" customHeight="1" s="84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c r="AB224" s="19" t="n"/>
      <c r="AC224" s="19" t="n"/>
      <c r="AD224" s="19" t="n"/>
      <c r="AE224" s="19" t="n"/>
      <c r="AF224" s="19" t="n"/>
      <c r="AG224" s="19" t="n"/>
      <c r="AH224" s="19" t="n"/>
      <c r="AI224" s="19" t="n"/>
      <c r="AJ224" s="19" t="n"/>
      <c r="AK224" s="19" t="n"/>
      <c r="AL224" s="19" t="n"/>
      <c r="AM224" s="19" t="n"/>
    </row>
    <row r="225" ht="13.5" customHeight="1" s="84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c r="AB225" s="19" t="n"/>
      <c r="AC225" s="19" t="n"/>
      <c r="AD225" s="19" t="n"/>
      <c r="AE225" s="19" t="n"/>
      <c r="AF225" s="19" t="n"/>
      <c r="AG225" s="19" t="n"/>
      <c r="AH225" s="19" t="n"/>
      <c r="AI225" s="19" t="n"/>
      <c r="AJ225" s="19" t="n"/>
      <c r="AK225" s="19" t="n"/>
      <c r="AL225" s="19" t="n"/>
      <c r="AM225" s="19" t="n"/>
    </row>
    <row r="226" ht="13.5" customHeight="1" s="844">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c r="AB226" s="19" t="n"/>
      <c r="AC226" s="19" t="n"/>
      <c r="AD226" s="19" t="n"/>
      <c r="AE226" s="19" t="n"/>
      <c r="AF226" s="19" t="n"/>
      <c r="AG226" s="19" t="n"/>
      <c r="AH226" s="19" t="n"/>
      <c r="AI226" s="19" t="n"/>
      <c r="AJ226" s="19" t="n"/>
      <c r="AK226" s="19" t="n"/>
      <c r="AL226" s="19" t="n"/>
      <c r="AM226" s="19" t="n"/>
    </row>
    <row r="227" ht="13.5" customHeight="1" s="844">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c r="AB227" s="19" t="n"/>
      <c r="AC227" s="19" t="n"/>
      <c r="AD227" s="19" t="n"/>
      <c r="AE227" s="19" t="n"/>
      <c r="AF227" s="19" t="n"/>
      <c r="AG227" s="19" t="n"/>
      <c r="AH227" s="19" t="n"/>
      <c r="AI227" s="19" t="n"/>
      <c r="AJ227" s="19" t="n"/>
      <c r="AK227" s="19" t="n"/>
      <c r="AL227" s="19" t="n"/>
      <c r="AM227" s="19" t="n"/>
    </row>
    <row r="228" ht="13.5" customHeight="1" s="84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c r="AB228" s="19" t="n"/>
      <c r="AC228" s="19" t="n"/>
      <c r="AD228" s="19" t="n"/>
      <c r="AE228" s="19" t="n"/>
      <c r="AF228" s="19" t="n"/>
      <c r="AG228" s="19" t="n"/>
      <c r="AH228" s="19" t="n"/>
      <c r="AI228" s="19" t="n"/>
      <c r="AJ228" s="19" t="n"/>
      <c r="AK228" s="19" t="n"/>
      <c r="AL228" s="19" t="n"/>
      <c r="AM228" s="19" t="n"/>
    </row>
    <row r="229" ht="13.5" customHeight="1" s="844">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c r="AB229" s="19" t="n"/>
      <c r="AC229" s="19" t="n"/>
      <c r="AD229" s="19" t="n"/>
      <c r="AE229" s="19" t="n"/>
      <c r="AF229" s="19" t="n"/>
      <c r="AG229" s="19" t="n"/>
      <c r="AH229" s="19" t="n"/>
      <c r="AI229" s="19" t="n"/>
      <c r="AJ229" s="19" t="n"/>
      <c r="AK229" s="19" t="n"/>
      <c r="AL229" s="19" t="n"/>
      <c r="AM229" s="19" t="n"/>
    </row>
    <row r="230" ht="13.5" customHeight="1" s="84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c r="AB230" s="19" t="n"/>
      <c r="AC230" s="19" t="n"/>
      <c r="AD230" s="19" t="n"/>
      <c r="AE230" s="19" t="n"/>
      <c r="AF230" s="19" t="n"/>
      <c r="AG230" s="19" t="n"/>
      <c r="AH230" s="19" t="n"/>
      <c r="AI230" s="19" t="n"/>
      <c r="AJ230" s="19" t="n"/>
      <c r="AK230" s="19" t="n"/>
      <c r="AL230" s="19" t="n"/>
      <c r="AM230" s="19" t="n"/>
    </row>
    <row r="231" ht="13.5" customHeight="1" s="844">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c r="AB231" s="19" t="n"/>
      <c r="AC231" s="19" t="n"/>
      <c r="AD231" s="19" t="n"/>
      <c r="AE231" s="19" t="n"/>
      <c r="AF231" s="19" t="n"/>
      <c r="AG231" s="19" t="n"/>
      <c r="AH231" s="19" t="n"/>
      <c r="AI231" s="19" t="n"/>
      <c r="AJ231" s="19" t="n"/>
      <c r="AK231" s="19" t="n"/>
      <c r="AL231" s="19" t="n"/>
      <c r="AM231" s="19" t="n"/>
    </row>
    <row r="232" ht="13.5" customHeight="1" s="844">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c r="AB232" s="19" t="n"/>
      <c r="AC232" s="19" t="n"/>
      <c r="AD232" s="19" t="n"/>
      <c r="AE232" s="19" t="n"/>
      <c r="AF232" s="19" t="n"/>
      <c r="AG232" s="19" t="n"/>
      <c r="AH232" s="19" t="n"/>
      <c r="AI232" s="19" t="n"/>
      <c r="AJ232" s="19" t="n"/>
      <c r="AK232" s="19" t="n"/>
      <c r="AL232" s="19" t="n"/>
      <c r="AM232" s="19" t="n"/>
    </row>
    <row r="233" ht="13.5" customHeight="1" s="84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c r="AB233" s="19" t="n"/>
      <c r="AC233" s="19" t="n"/>
      <c r="AD233" s="19" t="n"/>
      <c r="AE233" s="19" t="n"/>
      <c r="AF233" s="19" t="n"/>
      <c r="AG233" s="19" t="n"/>
      <c r="AH233" s="19" t="n"/>
      <c r="AI233" s="19" t="n"/>
      <c r="AJ233" s="19" t="n"/>
      <c r="AK233" s="19" t="n"/>
      <c r="AL233" s="19" t="n"/>
      <c r="AM233" s="19" t="n"/>
    </row>
    <row r="234" ht="13.5" customHeight="1" s="84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c r="AB234" s="19" t="n"/>
      <c r="AC234" s="19" t="n"/>
      <c r="AD234" s="19" t="n"/>
      <c r="AE234" s="19" t="n"/>
      <c r="AF234" s="19" t="n"/>
      <c r="AG234" s="19" t="n"/>
      <c r="AH234" s="19" t="n"/>
      <c r="AI234" s="19" t="n"/>
      <c r="AJ234" s="19" t="n"/>
      <c r="AK234" s="19" t="n"/>
      <c r="AL234" s="19" t="n"/>
      <c r="AM234" s="19" t="n"/>
    </row>
    <row r="235" ht="13.5" customHeight="1" s="844">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c r="AB235" s="19" t="n"/>
      <c r="AC235" s="19" t="n"/>
      <c r="AD235" s="19" t="n"/>
      <c r="AE235" s="19" t="n"/>
      <c r="AF235" s="19" t="n"/>
      <c r="AG235" s="19" t="n"/>
      <c r="AH235" s="19" t="n"/>
      <c r="AI235" s="19" t="n"/>
      <c r="AJ235" s="19" t="n"/>
      <c r="AK235" s="19" t="n"/>
      <c r="AL235" s="19" t="n"/>
      <c r="AM235" s="19" t="n"/>
    </row>
    <row r="236" ht="13.5" customHeight="1" s="84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c r="AB236" s="19" t="n"/>
      <c r="AC236" s="19" t="n"/>
      <c r="AD236" s="19" t="n"/>
      <c r="AE236" s="19" t="n"/>
      <c r="AF236" s="19" t="n"/>
      <c r="AG236" s="19" t="n"/>
      <c r="AH236" s="19" t="n"/>
      <c r="AI236" s="19" t="n"/>
      <c r="AJ236" s="19" t="n"/>
      <c r="AK236" s="19" t="n"/>
      <c r="AL236" s="19" t="n"/>
      <c r="AM236" s="19" t="n"/>
    </row>
    <row r="237" ht="13.5" customHeight="1" s="844">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c r="AB237" s="19" t="n"/>
      <c r="AC237" s="19" t="n"/>
      <c r="AD237" s="19" t="n"/>
      <c r="AE237" s="19" t="n"/>
      <c r="AF237" s="19" t="n"/>
      <c r="AG237" s="19" t="n"/>
      <c r="AH237" s="19" t="n"/>
      <c r="AI237" s="19" t="n"/>
      <c r="AJ237" s="19" t="n"/>
      <c r="AK237" s="19" t="n"/>
      <c r="AL237" s="19" t="n"/>
      <c r="AM237" s="19" t="n"/>
    </row>
    <row r="238" ht="13.5" customHeight="1" s="844">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c r="AB238" s="19" t="n"/>
      <c r="AC238" s="19" t="n"/>
      <c r="AD238" s="19" t="n"/>
      <c r="AE238" s="19" t="n"/>
      <c r="AF238" s="19" t="n"/>
      <c r="AG238" s="19" t="n"/>
      <c r="AH238" s="19" t="n"/>
      <c r="AI238" s="19" t="n"/>
      <c r="AJ238" s="19" t="n"/>
      <c r="AK238" s="19" t="n"/>
      <c r="AL238" s="19" t="n"/>
      <c r="AM238" s="19" t="n"/>
    </row>
    <row r="239" ht="13.5" customHeight="1" s="84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c r="AB239" s="19" t="n"/>
      <c r="AC239" s="19" t="n"/>
      <c r="AD239" s="19" t="n"/>
      <c r="AE239" s="19" t="n"/>
      <c r="AF239" s="19" t="n"/>
      <c r="AG239" s="19" t="n"/>
      <c r="AH239" s="19" t="n"/>
      <c r="AI239" s="19" t="n"/>
      <c r="AJ239" s="19" t="n"/>
      <c r="AK239" s="19" t="n"/>
      <c r="AL239" s="19" t="n"/>
      <c r="AM239" s="19" t="n"/>
    </row>
    <row r="240" ht="13.5" customHeight="1" s="844">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c r="AA240" s="19" t="n"/>
      <c r="AB240" s="19" t="n"/>
      <c r="AC240" s="19" t="n"/>
      <c r="AD240" s="19" t="n"/>
      <c r="AE240" s="19" t="n"/>
      <c r="AF240" s="19" t="n"/>
      <c r="AG240" s="19" t="n"/>
      <c r="AH240" s="19" t="n"/>
      <c r="AI240" s="19" t="n"/>
      <c r="AJ240" s="19" t="n"/>
      <c r="AK240" s="19" t="n"/>
      <c r="AL240" s="19" t="n"/>
      <c r="AM240" s="19" t="n"/>
    </row>
    <row r="241" ht="13.5" customHeight="1" s="84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c r="AB241" s="19" t="n"/>
      <c r="AC241" s="19" t="n"/>
      <c r="AD241" s="19" t="n"/>
      <c r="AE241" s="19" t="n"/>
      <c r="AF241" s="19" t="n"/>
      <c r="AG241" s="19" t="n"/>
      <c r="AH241" s="19" t="n"/>
      <c r="AI241" s="19" t="n"/>
      <c r="AJ241" s="19" t="n"/>
      <c r="AK241" s="19" t="n"/>
      <c r="AL241" s="19" t="n"/>
      <c r="AM241" s="19" t="n"/>
    </row>
    <row r="242" ht="13.5" customHeight="1" s="844">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c r="AA242" s="19" t="n"/>
      <c r="AB242" s="19" t="n"/>
      <c r="AC242" s="19" t="n"/>
      <c r="AD242" s="19" t="n"/>
      <c r="AE242" s="19" t="n"/>
      <c r="AF242" s="19" t="n"/>
      <c r="AG242" s="19" t="n"/>
      <c r="AH242" s="19" t="n"/>
      <c r="AI242" s="19" t="n"/>
      <c r="AJ242" s="19" t="n"/>
      <c r="AK242" s="19" t="n"/>
      <c r="AL242" s="19" t="n"/>
      <c r="AM242" s="19" t="n"/>
    </row>
    <row r="243" ht="13.5" customHeight="1" s="84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c r="AB243" s="19" t="n"/>
      <c r="AC243" s="19" t="n"/>
      <c r="AD243" s="19" t="n"/>
      <c r="AE243" s="19" t="n"/>
      <c r="AF243" s="19" t="n"/>
      <c r="AG243" s="19" t="n"/>
      <c r="AH243" s="19" t="n"/>
      <c r="AI243" s="19" t="n"/>
      <c r="AJ243" s="19" t="n"/>
      <c r="AK243" s="19" t="n"/>
      <c r="AL243" s="19" t="n"/>
      <c r="AM243" s="19" t="n"/>
    </row>
    <row r="244" ht="13.5" customHeight="1" s="8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c r="AA244" s="19" t="n"/>
      <c r="AB244" s="19" t="n"/>
      <c r="AC244" s="19" t="n"/>
      <c r="AD244" s="19" t="n"/>
      <c r="AE244" s="19" t="n"/>
      <c r="AF244" s="19" t="n"/>
      <c r="AG244" s="19" t="n"/>
      <c r="AH244" s="19" t="n"/>
      <c r="AI244" s="19" t="n"/>
      <c r="AJ244" s="19" t="n"/>
      <c r="AK244" s="19" t="n"/>
      <c r="AL244" s="19" t="n"/>
      <c r="AM244" s="19" t="n"/>
    </row>
    <row r="245" ht="13.5" customHeight="1" s="84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c r="AB245" s="19" t="n"/>
      <c r="AC245" s="19" t="n"/>
      <c r="AD245" s="19" t="n"/>
      <c r="AE245" s="19" t="n"/>
      <c r="AF245" s="19" t="n"/>
      <c r="AG245" s="19" t="n"/>
      <c r="AH245" s="19" t="n"/>
      <c r="AI245" s="19" t="n"/>
      <c r="AJ245" s="19" t="n"/>
      <c r="AK245" s="19" t="n"/>
      <c r="AL245" s="19" t="n"/>
      <c r="AM245" s="19" t="n"/>
    </row>
    <row r="246" ht="13.5" customHeight="1" s="844">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c r="AA246" s="19" t="n"/>
      <c r="AB246" s="19" t="n"/>
      <c r="AC246" s="19" t="n"/>
      <c r="AD246" s="19" t="n"/>
      <c r="AE246" s="19" t="n"/>
      <c r="AF246" s="19" t="n"/>
      <c r="AG246" s="19" t="n"/>
      <c r="AH246" s="19" t="n"/>
      <c r="AI246" s="19" t="n"/>
      <c r="AJ246" s="19" t="n"/>
      <c r="AK246" s="19" t="n"/>
      <c r="AL246" s="19" t="n"/>
      <c r="AM246" s="19" t="n"/>
    </row>
    <row r="247" ht="13.5" customHeight="1" s="844">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c r="AA247" s="19" t="n"/>
      <c r="AB247" s="19" t="n"/>
      <c r="AC247" s="19" t="n"/>
      <c r="AD247" s="19" t="n"/>
      <c r="AE247" s="19" t="n"/>
      <c r="AF247" s="19" t="n"/>
      <c r="AG247" s="19" t="n"/>
      <c r="AH247" s="19" t="n"/>
      <c r="AI247" s="19" t="n"/>
      <c r="AJ247" s="19" t="n"/>
      <c r="AK247" s="19" t="n"/>
      <c r="AL247" s="19" t="n"/>
      <c r="AM247" s="19" t="n"/>
    </row>
    <row r="248" ht="13.5" customHeight="1" s="844">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c r="AA248" s="19" t="n"/>
      <c r="AB248" s="19" t="n"/>
      <c r="AC248" s="19" t="n"/>
      <c r="AD248" s="19" t="n"/>
      <c r="AE248" s="19" t="n"/>
      <c r="AF248" s="19" t="n"/>
      <c r="AG248" s="19" t="n"/>
      <c r="AH248" s="19" t="n"/>
      <c r="AI248" s="19" t="n"/>
      <c r="AJ248" s="19" t="n"/>
      <c r="AK248" s="19" t="n"/>
      <c r="AL248" s="19" t="n"/>
      <c r="AM248" s="19" t="n"/>
    </row>
    <row r="249" ht="13.5" customHeight="1" s="844">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c r="AA249" s="19" t="n"/>
      <c r="AB249" s="19" t="n"/>
      <c r="AC249" s="19" t="n"/>
      <c r="AD249" s="19" t="n"/>
      <c r="AE249" s="19" t="n"/>
      <c r="AF249" s="19" t="n"/>
      <c r="AG249" s="19" t="n"/>
      <c r="AH249" s="19" t="n"/>
      <c r="AI249" s="19" t="n"/>
      <c r="AJ249" s="19" t="n"/>
      <c r="AK249" s="19" t="n"/>
      <c r="AL249" s="19" t="n"/>
      <c r="AM249" s="19" t="n"/>
    </row>
    <row r="250" ht="13.5" customHeight="1" s="844">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c r="AA250" s="19" t="n"/>
      <c r="AB250" s="19" t="n"/>
      <c r="AC250" s="19" t="n"/>
      <c r="AD250" s="19" t="n"/>
      <c r="AE250" s="19" t="n"/>
      <c r="AF250" s="19" t="n"/>
      <c r="AG250" s="19" t="n"/>
      <c r="AH250" s="19" t="n"/>
      <c r="AI250" s="19" t="n"/>
      <c r="AJ250" s="19" t="n"/>
      <c r="AK250" s="19" t="n"/>
      <c r="AL250" s="19" t="n"/>
      <c r="AM250" s="19" t="n"/>
    </row>
    <row r="251" ht="13.5" customHeight="1" s="84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c r="AB251" s="19" t="n"/>
      <c r="AC251" s="19" t="n"/>
      <c r="AD251" s="19" t="n"/>
      <c r="AE251" s="19" t="n"/>
      <c r="AF251" s="19" t="n"/>
      <c r="AG251" s="19" t="n"/>
      <c r="AH251" s="19" t="n"/>
      <c r="AI251" s="19" t="n"/>
      <c r="AJ251" s="19" t="n"/>
      <c r="AK251" s="19" t="n"/>
      <c r="AL251" s="19" t="n"/>
      <c r="AM251" s="19" t="n"/>
    </row>
    <row r="252" ht="13.5" customHeight="1" s="844">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c r="AA252" s="19" t="n"/>
      <c r="AB252" s="19" t="n"/>
      <c r="AC252" s="19" t="n"/>
      <c r="AD252" s="19" t="n"/>
      <c r="AE252" s="19" t="n"/>
      <c r="AF252" s="19" t="n"/>
      <c r="AG252" s="19" t="n"/>
      <c r="AH252" s="19" t="n"/>
      <c r="AI252" s="19" t="n"/>
      <c r="AJ252" s="19" t="n"/>
      <c r="AK252" s="19" t="n"/>
      <c r="AL252" s="19" t="n"/>
      <c r="AM252" s="19" t="n"/>
    </row>
    <row r="253" ht="13.5" customHeight="1" s="844">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c r="AA253" s="19" t="n"/>
      <c r="AB253" s="19" t="n"/>
      <c r="AC253" s="19" t="n"/>
      <c r="AD253" s="19" t="n"/>
      <c r="AE253" s="19" t="n"/>
      <c r="AF253" s="19" t="n"/>
      <c r="AG253" s="19" t="n"/>
      <c r="AH253" s="19" t="n"/>
      <c r="AI253" s="19" t="n"/>
      <c r="AJ253" s="19" t="n"/>
      <c r="AK253" s="19" t="n"/>
      <c r="AL253" s="19" t="n"/>
      <c r="AM253" s="19" t="n"/>
    </row>
    <row r="254" ht="13.5" customHeight="1" s="84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c r="AA254" s="19" t="n"/>
      <c r="AB254" s="19" t="n"/>
      <c r="AC254" s="19" t="n"/>
      <c r="AD254" s="19" t="n"/>
      <c r="AE254" s="19" t="n"/>
      <c r="AF254" s="19" t="n"/>
      <c r="AG254" s="19" t="n"/>
      <c r="AH254" s="19" t="n"/>
      <c r="AI254" s="19" t="n"/>
      <c r="AJ254" s="19" t="n"/>
      <c r="AK254" s="19" t="n"/>
      <c r="AL254" s="19" t="n"/>
      <c r="AM254" s="19" t="n"/>
    </row>
    <row r="255" ht="13.5" customHeight="1" s="844">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c r="AA255" s="19" t="n"/>
      <c r="AB255" s="19" t="n"/>
      <c r="AC255" s="19" t="n"/>
      <c r="AD255" s="19" t="n"/>
      <c r="AE255" s="19" t="n"/>
      <c r="AF255" s="19" t="n"/>
      <c r="AG255" s="19" t="n"/>
      <c r="AH255" s="19" t="n"/>
      <c r="AI255" s="19" t="n"/>
      <c r="AJ255" s="19" t="n"/>
      <c r="AK255" s="19" t="n"/>
      <c r="AL255" s="19" t="n"/>
      <c r="AM255" s="19" t="n"/>
    </row>
    <row r="256" ht="13.5" customHeight="1" s="84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c r="AB256" s="19" t="n"/>
      <c r="AC256" s="19" t="n"/>
      <c r="AD256" s="19" t="n"/>
      <c r="AE256" s="19" t="n"/>
      <c r="AF256" s="19" t="n"/>
      <c r="AG256" s="19" t="n"/>
      <c r="AH256" s="19" t="n"/>
      <c r="AI256" s="19" t="n"/>
      <c r="AJ256" s="19" t="n"/>
      <c r="AK256" s="19" t="n"/>
      <c r="AL256" s="19" t="n"/>
      <c r="AM256" s="19" t="n"/>
    </row>
    <row r="257" ht="13.5" customHeight="1" s="844">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c r="AA257" s="19" t="n"/>
      <c r="AB257" s="19" t="n"/>
      <c r="AC257" s="19" t="n"/>
      <c r="AD257" s="19" t="n"/>
      <c r="AE257" s="19" t="n"/>
      <c r="AF257" s="19" t="n"/>
      <c r="AG257" s="19" t="n"/>
      <c r="AH257" s="19" t="n"/>
      <c r="AI257" s="19" t="n"/>
      <c r="AJ257" s="19" t="n"/>
      <c r="AK257" s="19" t="n"/>
      <c r="AL257" s="19" t="n"/>
      <c r="AM257" s="19" t="n"/>
    </row>
    <row r="258" ht="13.5" customHeight="1" s="844">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c r="AA258" s="19" t="n"/>
      <c r="AB258" s="19" t="n"/>
      <c r="AC258" s="19" t="n"/>
      <c r="AD258" s="19" t="n"/>
      <c r="AE258" s="19" t="n"/>
      <c r="AF258" s="19" t="n"/>
      <c r="AG258" s="19" t="n"/>
      <c r="AH258" s="19" t="n"/>
      <c r="AI258" s="19" t="n"/>
      <c r="AJ258" s="19" t="n"/>
      <c r="AK258" s="19" t="n"/>
      <c r="AL258" s="19" t="n"/>
      <c r="AM258" s="19" t="n"/>
    </row>
    <row r="259" ht="13.5" customHeight="1" s="844">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c r="AA259" s="19" t="n"/>
      <c r="AB259" s="19" t="n"/>
      <c r="AC259" s="19" t="n"/>
      <c r="AD259" s="19" t="n"/>
      <c r="AE259" s="19" t="n"/>
      <c r="AF259" s="19" t="n"/>
      <c r="AG259" s="19" t="n"/>
      <c r="AH259" s="19" t="n"/>
      <c r="AI259" s="19" t="n"/>
      <c r="AJ259" s="19" t="n"/>
      <c r="AK259" s="19" t="n"/>
      <c r="AL259" s="19" t="n"/>
      <c r="AM259" s="19" t="n"/>
    </row>
    <row r="260" ht="13.5" customHeight="1" s="844">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c r="AA260" s="19" t="n"/>
      <c r="AB260" s="19" t="n"/>
      <c r="AC260" s="19" t="n"/>
      <c r="AD260" s="19" t="n"/>
      <c r="AE260" s="19" t="n"/>
      <c r="AF260" s="19" t="n"/>
      <c r="AG260" s="19" t="n"/>
      <c r="AH260" s="19" t="n"/>
      <c r="AI260" s="19" t="n"/>
      <c r="AJ260" s="19" t="n"/>
      <c r="AK260" s="19" t="n"/>
      <c r="AL260" s="19" t="n"/>
      <c r="AM260" s="19" t="n"/>
    </row>
    <row r="261" ht="13.5" customHeight="1" s="844">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c r="AA261" s="19" t="n"/>
      <c r="AB261" s="19" t="n"/>
      <c r="AC261" s="19" t="n"/>
      <c r="AD261" s="19" t="n"/>
      <c r="AE261" s="19" t="n"/>
      <c r="AF261" s="19" t="n"/>
      <c r="AG261" s="19" t="n"/>
      <c r="AH261" s="19" t="n"/>
      <c r="AI261" s="19" t="n"/>
      <c r="AJ261" s="19" t="n"/>
      <c r="AK261" s="19" t="n"/>
      <c r="AL261" s="19" t="n"/>
      <c r="AM261" s="19" t="n"/>
    </row>
    <row r="262" ht="13.5" customHeight="1" s="844">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c r="AA262" s="19" t="n"/>
      <c r="AB262" s="19" t="n"/>
      <c r="AC262" s="19" t="n"/>
      <c r="AD262" s="19" t="n"/>
      <c r="AE262" s="19" t="n"/>
      <c r="AF262" s="19" t="n"/>
      <c r="AG262" s="19" t="n"/>
      <c r="AH262" s="19" t="n"/>
      <c r="AI262" s="19" t="n"/>
      <c r="AJ262" s="19" t="n"/>
      <c r="AK262" s="19" t="n"/>
      <c r="AL262" s="19" t="n"/>
      <c r="AM262" s="19" t="n"/>
    </row>
    <row r="263" ht="13.5" customHeight="1" s="844">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c r="AA263" s="19" t="n"/>
      <c r="AB263" s="19" t="n"/>
      <c r="AC263" s="19" t="n"/>
      <c r="AD263" s="19" t="n"/>
      <c r="AE263" s="19" t="n"/>
      <c r="AF263" s="19" t="n"/>
      <c r="AG263" s="19" t="n"/>
      <c r="AH263" s="19" t="n"/>
      <c r="AI263" s="19" t="n"/>
      <c r="AJ263" s="19" t="n"/>
      <c r="AK263" s="19" t="n"/>
      <c r="AL263" s="19" t="n"/>
      <c r="AM263" s="19" t="n"/>
    </row>
    <row r="264" ht="13.5" customHeight="1" s="84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c r="AB264" s="19" t="n"/>
      <c r="AC264" s="19" t="n"/>
      <c r="AD264" s="19" t="n"/>
      <c r="AE264" s="19" t="n"/>
      <c r="AF264" s="19" t="n"/>
      <c r="AG264" s="19" t="n"/>
      <c r="AH264" s="19" t="n"/>
      <c r="AI264" s="19" t="n"/>
      <c r="AJ264" s="19" t="n"/>
      <c r="AK264" s="19" t="n"/>
      <c r="AL264" s="19" t="n"/>
      <c r="AM264" s="19" t="n"/>
    </row>
    <row r="265" ht="13.5" customHeight="1" s="844">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c r="AA265" s="19" t="n"/>
      <c r="AB265" s="19" t="n"/>
      <c r="AC265" s="19" t="n"/>
      <c r="AD265" s="19" t="n"/>
      <c r="AE265" s="19" t="n"/>
      <c r="AF265" s="19" t="n"/>
      <c r="AG265" s="19" t="n"/>
      <c r="AH265" s="19" t="n"/>
      <c r="AI265" s="19" t="n"/>
      <c r="AJ265" s="19" t="n"/>
      <c r="AK265" s="19" t="n"/>
      <c r="AL265" s="19" t="n"/>
      <c r="AM265" s="19" t="n"/>
    </row>
    <row r="266" ht="13.5" customHeight="1" s="844">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c r="AA266" s="19" t="n"/>
      <c r="AB266" s="19" t="n"/>
      <c r="AC266" s="19" t="n"/>
      <c r="AD266" s="19" t="n"/>
      <c r="AE266" s="19" t="n"/>
      <c r="AF266" s="19" t="n"/>
      <c r="AG266" s="19" t="n"/>
      <c r="AH266" s="19" t="n"/>
      <c r="AI266" s="19" t="n"/>
      <c r="AJ266" s="19" t="n"/>
      <c r="AK266" s="19" t="n"/>
      <c r="AL266" s="19" t="n"/>
      <c r="AM266" s="19" t="n"/>
    </row>
    <row r="267" ht="13.5" customHeight="1" s="844">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c r="AB267" s="19" t="n"/>
      <c r="AC267" s="19" t="n"/>
      <c r="AD267" s="19" t="n"/>
      <c r="AE267" s="19" t="n"/>
      <c r="AF267" s="19" t="n"/>
      <c r="AG267" s="19" t="n"/>
      <c r="AH267" s="19" t="n"/>
      <c r="AI267" s="19" t="n"/>
      <c r="AJ267" s="19" t="n"/>
      <c r="AK267" s="19" t="n"/>
      <c r="AL267" s="19" t="n"/>
      <c r="AM267" s="19" t="n"/>
    </row>
    <row r="268" ht="13.5" customHeight="1" s="844">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c r="AA268" s="19" t="n"/>
      <c r="AB268" s="19" t="n"/>
      <c r="AC268" s="19" t="n"/>
      <c r="AD268" s="19" t="n"/>
      <c r="AE268" s="19" t="n"/>
      <c r="AF268" s="19" t="n"/>
      <c r="AG268" s="19" t="n"/>
      <c r="AH268" s="19" t="n"/>
      <c r="AI268" s="19" t="n"/>
      <c r="AJ268" s="19" t="n"/>
      <c r="AK268" s="19" t="n"/>
      <c r="AL268" s="19" t="n"/>
      <c r="AM268" s="19" t="n"/>
    </row>
    <row r="269" ht="13.5" customHeight="1" s="844">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c r="AA269" s="19" t="n"/>
      <c r="AB269" s="19" t="n"/>
      <c r="AC269" s="19" t="n"/>
      <c r="AD269" s="19" t="n"/>
      <c r="AE269" s="19" t="n"/>
      <c r="AF269" s="19" t="n"/>
      <c r="AG269" s="19" t="n"/>
      <c r="AH269" s="19" t="n"/>
      <c r="AI269" s="19" t="n"/>
      <c r="AJ269" s="19" t="n"/>
      <c r="AK269" s="19" t="n"/>
      <c r="AL269" s="19" t="n"/>
      <c r="AM269" s="19" t="n"/>
    </row>
    <row r="270" ht="13.5" customHeight="1" s="844">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c r="AA270" s="19" t="n"/>
      <c r="AB270" s="19" t="n"/>
      <c r="AC270" s="19" t="n"/>
      <c r="AD270" s="19" t="n"/>
      <c r="AE270" s="19" t="n"/>
      <c r="AF270" s="19" t="n"/>
      <c r="AG270" s="19" t="n"/>
      <c r="AH270" s="19" t="n"/>
      <c r="AI270" s="19" t="n"/>
      <c r="AJ270" s="19" t="n"/>
      <c r="AK270" s="19" t="n"/>
      <c r="AL270" s="19" t="n"/>
      <c r="AM270" s="19" t="n"/>
    </row>
    <row r="271" ht="13.5" customHeight="1" s="844">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c r="AA271" s="19" t="n"/>
      <c r="AB271" s="19" t="n"/>
      <c r="AC271" s="19" t="n"/>
      <c r="AD271" s="19" t="n"/>
      <c r="AE271" s="19" t="n"/>
      <c r="AF271" s="19" t="n"/>
      <c r="AG271" s="19" t="n"/>
      <c r="AH271" s="19" t="n"/>
      <c r="AI271" s="19" t="n"/>
      <c r="AJ271" s="19" t="n"/>
      <c r="AK271" s="19" t="n"/>
      <c r="AL271" s="19" t="n"/>
      <c r="AM271" s="19" t="n"/>
    </row>
    <row r="272" ht="13.5" customHeight="1" s="844">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c r="AA272" s="19" t="n"/>
      <c r="AB272" s="19" t="n"/>
      <c r="AC272" s="19" t="n"/>
      <c r="AD272" s="19" t="n"/>
      <c r="AE272" s="19" t="n"/>
      <c r="AF272" s="19" t="n"/>
      <c r="AG272" s="19" t="n"/>
      <c r="AH272" s="19" t="n"/>
      <c r="AI272" s="19" t="n"/>
      <c r="AJ272" s="19" t="n"/>
      <c r="AK272" s="19" t="n"/>
      <c r="AL272" s="19" t="n"/>
      <c r="AM272" s="19" t="n"/>
    </row>
    <row r="273" ht="13.5" customHeight="1" s="844">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c r="AA273" s="19" t="n"/>
      <c r="AB273" s="19" t="n"/>
      <c r="AC273" s="19" t="n"/>
      <c r="AD273" s="19" t="n"/>
      <c r="AE273" s="19" t="n"/>
      <c r="AF273" s="19" t="n"/>
      <c r="AG273" s="19" t="n"/>
      <c r="AH273" s="19" t="n"/>
      <c r="AI273" s="19" t="n"/>
      <c r="AJ273" s="19" t="n"/>
      <c r="AK273" s="19" t="n"/>
      <c r="AL273" s="19" t="n"/>
      <c r="AM273" s="19" t="n"/>
    </row>
    <row r="274" ht="13.5" customHeight="1" s="84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c r="AA274" s="19" t="n"/>
      <c r="AB274" s="19" t="n"/>
      <c r="AC274" s="19" t="n"/>
      <c r="AD274" s="19" t="n"/>
      <c r="AE274" s="19" t="n"/>
      <c r="AF274" s="19" t="n"/>
      <c r="AG274" s="19" t="n"/>
      <c r="AH274" s="19" t="n"/>
      <c r="AI274" s="19" t="n"/>
      <c r="AJ274" s="19" t="n"/>
      <c r="AK274" s="19" t="n"/>
      <c r="AL274" s="19" t="n"/>
      <c r="AM274" s="19" t="n"/>
    </row>
    <row r="275" ht="13.5" customHeight="1" s="844">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c r="AA275" s="19" t="n"/>
      <c r="AB275" s="19" t="n"/>
      <c r="AC275" s="19" t="n"/>
      <c r="AD275" s="19" t="n"/>
      <c r="AE275" s="19" t="n"/>
      <c r="AF275" s="19" t="n"/>
      <c r="AG275" s="19" t="n"/>
      <c r="AH275" s="19" t="n"/>
      <c r="AI275" s="19" t="n"/>
      <c r="AJ275" s="19" t="n"/>
      <c r="AK275" s="19" t="n"/>
      <c r="AL275" s="19" t="n"/>
      <c r="AM275" s="19" t="n"/>
    </row>
    <row r="276" ht="13.5" customHeight="1" s="844">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c r="AA276" s="19" t="n"/>
      <c r="AB276" s="19" t="n"/>
      <c r="AC276" s="19" t="n"/>
      <c r="AD276" s="19" t="n"/>
      <c r="AE276" s="19" t="n"/>
      <c r="AF276" s="19" t="n"/>
      <c r="AG276" s="19" t="n"/>
      <c r="AH276" s="19" t="n"/>
      <c r="AI276" s="19" t="n"/>
      <c r="AJ276" s="19" t="n"/>
      <c r="AK276" s="19" t="n"/>
      <c r="AL276" s="19" t="n"/>
      <c r="AM276" s="19" t="n"/>
    </row>
    <row r="277" ht="13.5" customHeight="1" s="844">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c r="AA277" s="19" t="n"/>
      <c r="AB277" s="19" t="n"/>
      <c r="AC277" s="19" t="n"/>
      <c r="AD277" s="19" t="n"/>
      <c r="AE277" s="19" t="n"/>
      <c r="AF277" s="19" t="n"/>
      <c r="AG277" s="19" t="n"/>
      <c r="AH277" s="19" t="n"/>
      <c r="AI277" s="19" t="n"/>
      <c r="AJ277" s="19" t="n"/>
      <c r="AK277" s="19" t="n"/>
      <c r="AL277" s="19" t="n"/>
      <c r="AM277" s="19" t="n"/>
    </row>
    <row r="278" ht="13.5" customHeight="1" s="844">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c r="AA278" s="19" t="n"/>
      <c r="AB278" s="19" t="n"/>
      <c r="AC278" s="19" t="n"/>
      <c r="AD278" s="19" t="n"/>
      <c r="AE278" s="19" t="n"/>
      <c r="AF278" s="19" t="n"/>
      <c r="AG278" s="19" t="n"/>
      <c r="AH278" s="19" t="n"/>
      <c r="AI278" s="19" t="n"/>
      <c r="AJ278" s="19" t="n"/>
      <c r="AK278" s="19" t="n"/>
      <c r="AL278" s="19" t="n"/>
      <c r="AM278" s="19" t="n"/>
    </row>
    <row r="279" ht="13.5" customHeight="1" s="844">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c r="AA279" s="19" t="n"/>
      <c r="AB279" s="19" t="n"/>
      <c r="AC279" s="19" t="n"/>
      <c r="AD279" s="19" t="n"/>
      <c r="AE279" s="19" t="n"/>
      <c r="AF279" s="19" t="n"/>
      <c r="AG279" s="19" t="n"/>
      <c r="AH279" s="19" t="n"/>
      <c r="AI279" s="19" t="n"/>
      <c r="AJ279" s="19" t="n"/>
      <c r="AK279" s="19" t="n"/>
      <c r="AL279" s="19" t="n"/>
      <c r="AM279" s="19" t="n"/>
    </row>
    <row r="280" ht="13.5" customHeight="1" s="844">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c r="AA280" s="19" t="n"/>
      <c r="AB280" s="19" t="n"/>
      <c r="AC280" s="19" t="n"/>
      <c r="AD280" s="19" t="n"/>
      <c r="AE280" s="19" t="n"/>
      <c r="AF280" s="19" t="n"/>
      <c r="AG280" s="19" t="n"/>
      <c r="AH280" s="19" t="n"/>
      <c r="AI280" s="19" t="n"/>
      <c r="AJ280" s="19" t="n"/>
      <c r="AK280" s="19" t="n"/>
      <c r="AL280" s="19" t="n"/>
      <c r="AM280" s="19" t="n"/>
    </row>
    <row r="281" ht="13.5" customHeight="1" s="844">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c r="AA281" s="19" t="n"/>
      <c r="AB281" s="19" t="n"/>
      <c r="AC281" s="19" t="n"/>
      <c r="AD281" s="19" t="n"/>
      <c r="AE281" s="19" t="n"/>
      <c r="AF281" s="19" t="n"/>
      <c r="AG281" s="19" t="n"/>
      <c r="AH281" s="19" t="n"/>
      <c r="AI281" s="19" t="n"/>
      <c r="AJ281" s="19" t="n"/>
      <c r="AK281" s="19" t="n"/>
      <c r="AL281" s="19" t="n"/>
      <c r="AM281" s="19" t="n"/>
    </row>
    <row r="282" ht="13.5" customHeight="1" s="844">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c r="AA282" s="19" t="n"/>
      <c r="AB282" s="19" t="n"/>
      <c r="AC282" s="19" t="n"/>
      <c r="AD282" s="19" t="n"/>
      <c r="AE282" s="19" t="n"/>
      <c r="AF282" s="19" t="n"/>
      <c r="AG282" s="19" t="n"/>
      <c r="AH282" s="19" t="n"/>
      <c r="AI282" s="19" t="n"/>
      <c r="AJ282" s="19" t="n"/>
      <c r="AK282" s="19" t="n"/>
      <c r="AL282" s="19" t="n"/>
      <c r="AM282" s="19" t="n"/>
    </row>
    <row r="283" ht="13.5" customHeight="1" s="844">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c r="AA283" s="19" t="n"/>
      <c r="AB283" s="19" t="n"/>
      <c r="AC283" s="19" t="n"/>
      <c r="AD283" s="19" t="n"/>
      <c r="AE283" s="19" t="n"/>
      <c r="AF283" s="19" t="n"/>
      <c r="AG283" s="19" t="n"/>
      <c r="AH283" s="19" t="n"/>
      <c r="AI283" s="19" t="n"/>
      <c r="AJ283" s="19" t="n"/>
      <c r="AK283" s="19" t="n"/>
      <c r="AL283" s="19" t="n"/>
      <c r="AM283" s="19" t="n"/>
    </row>
    <row r="284" ht="13.5" customHeight="1" s="84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c r="AA284" s="19" t="n"/>
      <c r="AB284" s="19" t="n"/>
      <c r="AC284" s="19" t="n"/>
      <c r="AD284" s="19" t="n"/>
      <c r="AE284" s="19" t="n"/>
      <c r="AF284" s="19" t="n"/>
      <c r="AG284" s="19" t="n"/>
      <c r="AH284" s="19" t="n"/>
      <c r="AI284" s="19" t="n"/>
      <c r="AJ284" s="19" t="n"/>
      <c r="AK284" s="19" t="n"/>
      <c r="AL284" s="19" t="n"/>
      <c r="AM284" s="19" t="n"/>
    </row>
    <row r="285" ht="13.5" customHeight="1" s="844">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c r="AA285" s="19" t="n"/>
      <c r="AB285" s="19" t="n"/>
      <c r="AC285" s="19" t="n"/>
      <c r="AD285" s="19" t="n"/>
      <c r="AE285" s="19" t="n"/>
      <c r="AF285" s="19" t="n"/>
      <c r="AG285" s="19" t="n"/>
      <c r="AH285" s="19" t="n"/>
      <c r="AI285" s="19" t="n"/>
      <c r="AJ285" s="19" t="n"/>
      <c r="AK285" s="19" t="n"/>
      <c r="AL285" s="19" t="n"/>
      <c r="AM285" s="19" t="n"/>
    </row>
    <row r="286" ht="13.5" customHeight="1" s="844">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c r="AA286" s="19" t="n"/>
      <c r="AB286" s="19" t="n"/>
      <c r="AC286" s="19" t="n"/>
      <c r="AD286" s="19" t="n"/>
      <c r="AE286" s="19" t="n"/>
      <c r="AF286" s="19" t="n"/>
      <c r="AG286" s="19" t="n"/>
      <c r="AH286" s="19" t="n"/>
      <c r="AI286" s="19" t="n"/>
      <c r="AJ286" s="19" t="n"/>
      <c r="AK286" s="19" t="n"/>
      <c r="AL286" s="19" t="n"/>
      <c r="AM286" s="19" t="n"/>
    </row>
    <row r="287" ht="13.5" customHeight="1" s="844">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c r="AA287" s="19" t="n"/>
      <c r="AB287" s="19" t="n"/>
      <c r="AC287" s="19" t="n"/>
      <c r="AD287" s="19" t="n"/>
      <c r="AE287" s="19" t="n"/>
      <c r="AF287" s="19" t="n"/>
      <c r="AG287" s="19" t="n"/>
      <c r="AH287" s="19" t="n"/>
      <c r="AI287" s="19" t="n"/>
      <c r="AJ287" s="19" t="n"/>
      <c r="AK287" s="19" t="n"/>
      <c r="AL287" s="19" t="n"/>
      <c r="AM287" s="19" t="n"/>
    </row>
    <row r="288" ht="13.5" customHeight="1" s="844">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c r="AA288" s="19" t="n"/>
      <c r="AB288" s="19" t="n"/>
      <c r="AC288" s="19" t="n"/>
      <c r="AD288" s="19" t="n"/>
      <c r="AE288" s="19" t="n"/>
      <c r="AF288" s="19" t="n"/>
      <c r="AG288" s="19" t="n"/>
      <c r="AH288" s="19" t="n"/>
      <c r="AI288" s="19" t="n"/>
      <c r="AJ288" s="19" t="n"/>
      <c r="AK288" s="19" t="n"/>
      <c r="AL288" s="19" t="n"/>
      <c r="AM288" s="19" t="n"/>
    </row>
    <row r="289" ht="13.5" customHeight="1" s="844">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c r="AA289" s="19" t="n"/>
      <c r="AB289" s="19" t="n"/>
      <c r="AC289" s="19" t="n"/>
      <c r="AD289" s="19" t="n"/>
      <c r="AE289" s="19" t="n"/>
      <c r="AF289" s="19" t="n"/>
      <c r="AG289" s="19" t="n"/>
      <c r="AH289" s="19" t="n"/>
      <c r="AI289" s="19" t="n"/>
      <c r="AJ289" s="19" t="n"/>
      <c r="AK289" s="19" t="n"/>
      <c r="AL289" s="19" t="n"/>
      <c r="AM289" s="19" t="n"/>
    </row>
    <row r="290" ht="13.5" customHeight="1" s="844">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c r="AA290" s="19" t="n"/>
      <c r="AB290" s="19" t="n"/>
      <c r="AC290" s="19" t="n"/>
      <c r="AD290" s="19" t="n"/>
      <c r="AE290" s="19" t="n"/>
      <c r="AF290" s="19" t="n"/>
      <c r="AG290" s="19" t="n"/>
      <c r="AH290" s="19" t="n"/>
      <c r="AI290" s="19" t="n"/>
      <c r="AJ290" s="19" t="n"/>
      <c r="AK290" s="19" t="n"/>
      <c r="AL290" s="19" t="n"/>
      <c r="AM290" s="19" t="n"/>
    </row>
    <row r="291" ht="13.5" customHeight="1" s="844">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c r="AA291" s="19" t="n"/>
      <c r="AB291" s="19" t="n"/>
      <c r="AC291" s="19" t="n"/>
      <c r="AD291" s="19" t="n"/>
      <c r="AE291" s="19" t="n"/>
      <c r="AF291" s="19" t="n"/>
      <c r="AG291" s="19" t="n"/>
      <c r="AH291" s="19" t="n"/>
      <c r="AI291" s="19" t="n"/>
      <c r="AJ291" s="19" t="n"/>
      <c r="AK291" s="19" t="n"/>
      <c r="AL291" s="19" t="n"/>
      <c r="AM291" s="19" t="n"/>
    </row>
    <row r="292" ht="13.5" customHeight="1" s="844">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c r="AI292" s="19" t="n"/>
      <c r="AJ292" s="19" t="n"/>
      <c r="AK292" s="19" t="n"/>
      <c r="AL292" s="19" t="n"/>
      <c r="AM292" s="19" t="n"/>
    </row>
    <row r="293" ht="13.5" customHeight="1" s="844">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c r="AA293" s="19" t="n"/>
      <c r="AB293" s="19" t="n"/>
      <c r="AC293" s="19" t="n"/>
      <c r="AD293" s="19" t="n"/>
      <c r="AE293" s="19" t="n"/>
      <c r="AF293" s="19" t="n"/>
      <c r="AG293" s="19" t="n"/>
      <c r="AH293" s="19" t="n"/>
      <c r="AI293" s="19" t="n"/>
      <c r="AJ293" s="19" t="n"/>
      <c r="AK293" s="19" t="n"/>
      <c r="AL293" s="19" t="n"/>
      <c r="AM293" s="19" t="n"/>
    </row>
    <row r="294" ht="13.5" customHeight="1" s="84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c r="AA294" s="19" t="n"/>
      <c r="AB294" s="19" t="n"/>
      <c r="AC294" s="19" t="n"/>
      <c r="AD294" s="19" t="n"/>
      <c r="AE294" s="19" t="n"/>
      <c r="AF294" s="19" t="n"/>
      <c r="AG294" s="19" t="n"/>
      <c r="AH294" s="19" t="n"/>
      <c r="AI294" s="19" t="n"/>
      <c r="AJ294" s="19" t="n"/>
      <c r="AK294" s="19" t="n"/>
      <c r="AL294" s="19" t="n"/>
      <c r="AM294" s="19" t="n"/>
    </row>
    <row r="295" ht="13.5" customHeight="1" s="844">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c r="AA295" s="19" t="n"/>
      <c r="AB295" s="19" t="n"/>
      <c r="AC295" s="19" t="n"/>
      <c r="AD295" s="19" t="n"/>
      <c r="AE295" s="19" t="n"/>
      <c r="AF295" s="19" t="n"/>
      <c r="AG295" s="19" t="n"/>
      <c r="AH295" s="19" t="n"/>
      <c r="AI295" s="19" t="n"/>
      <c r="AJ295" s="19" t="n"/>
      <c r="AK295" s="19" t="n"/>
      <c r="AL295" s="19" t="n"/>
      <c r="AM295" s="19" t="n"/>
    </row>
    <row r="296" ht="13.5" customHeight="1" s="844">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c r="AA296" s="19" t="n"/>
      <c r="AB296" s="19" t="n"/>
      <c r="AC296" s="19" t="n"/>
      <c r="AD296" s="19" t="n"/>
      <c r="AE296" s="19" t="n"/>
      <c r="AF296" s="19" t="n"/>
      <c r="AG296" s="19" t="n"/>
      <c r="AH296" s="19" t="n"/>
      <c r="AI296" s="19" t="n"/>
      <c r="AJ296" s="19" t="n"/>
      <c r="AK296" s="19" t="n"/>
      <c r="AL296" s="19" t="n"/>
      <c r="AM296" s="19" t="n"/>
    </row>
    <row r="297" ht="13.5" customHeight="1" s="844">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c r="AA297" s="19" t="n"/>
      <c r="AB297" s="19" t="n"/>
      <c r="AC297" s="19" t="n"/>
      <c r="AD297" s="19" t="n"/>
      <c r="AE297" s="19" t="n"/>
      <c r="AF297" s="19" t="n"/>
      <c r="AG297" s="19" t="n"/>
      <c r="AH297" s="19" t="n"/>
      <c r="AI297" s="19" t="n"/>
      <c r="AJ297" s="19" t="n"/>
      <c r="AK297" s="19" t="n"/>
      <c r="AL297" s="19" t="n"/>
      <c r="AM297" s="19" t="n"/>
    </row>
    <row r="298" ht="13.5" customHeight="1" s="844">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c r="AA298" s="19" t="n"/>
      <c r="AB298" s="19" t="n"/>
      <c r="AC298" s="19" t="n"/>
      <c r="AD298" s="19" t="n"/>
      <c r="AE298" s="19" t="n"/>
      <c r="AF298" s="19" t="n"/>
      <c r="AG298" s="19" t="n"/>
      <c r="AH298" s="19" t="n"/>
      <c r="AI298" s="19" t="n"/>
      <c r="AJ298" s="19" t="n"/>
      <c r="AK298" s="19" t="n"/>
      <c r="AL298" s="19" t="n"/>
      <c r="AM298" s="19" t="n"/>
    </row>
    <row r="299" ht="13.5" customHeight="1" s="844">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c r="AA299" s="19" t="n"/>
      <c r="AB299" s="19" t="n"/>
      <c r="AC299" s="19" t="n"/>
      <c r="AD299" s="19" t="n"/>
      <c r="AE299" s="19" t="n"/>
      <c r="AF299" s="19" t="n"/>
      <c r="AG299" s="19" t="n"/>
      <c r="AH299" s="19" t="n"/>
      <c r="AI299" s="19" t="n"/>
      <c r="AJ299" s="19" t="n"/>
      <c r="AK299" s="19" t="n"/>
      <c r="AL299" s="19" t="n"/>
      <c r="AM299" s="19" t="n"/>
    </row>
    <row r="300" ht="13.5" customHeight="1" s="844">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c r="AA300" s="19" t="n"/>
      <c r="AB300" s="19" t="n"/>
      <c r="AC300" s="19" t="n"/>
      <c r="AD300" s="19" t="n"/>
      <c r="AE300" s="19" t="n"/>
      <c r="AF300" s="19" t="n"/>
      <c r="AG300" s="19" t="n"/>
      <c r="AH300" s="19" t="n"/>
      <c r="AI300" s="19" t="n"/>
      <c r="AJ300" s="19" t="n"/>
      <c r="AK300" s="19" t="n"/>
      <c r="AL300" s="19" t="n"/>
      <c r="AM300" s="19" t="n"/>
    </row>
    <row r="301" ht="13.5" customHeight="1" s="844">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c r="AA301" s="19" t="n"/>
      <c r="AB301" s="19" t="n"/>
      <c r="AC301" s="19" t="n"/>
      <c r="AD301" s="19" t="n"/>
      <c r="AE301" s="19" t="n"/>
      <c r="AF301" s="19" t="n"/>
      <c r="AG301" s="19" t="n"/>
      <c r="AH301" s="19" t="n"/>
      <c r="AI301" s="19" t="n"/>
      <c r="AJ301" s="19" t="n"/>
      <c r="AK301" s="19" t="n"/>
      <c r="AL301" s="19" t="n"/>
      <c r="AM301" s="19" t="n"/>
    </row>
    <row r="302" ht="13.5" customHeight="1" s="844">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c r="AA302" s="19" t="n"/>
      <c r="AB302" s="19" t="n"/>
      <c r="AC302" s="19" t="n"/>
      <c r="AD302" s="19" t="n"/>
      <c r="AE302" s="19" t="n"/>
      <c r="AF302" s="19" t="n"/>
      <c r="AG302" s="19" t="n"/>
      <c r="AH302" s="19" t="n"/>
      <c r="AI302" s="19" t="n"/>
      <c r="AJ302" s="19" t="n"/>
      <c r="AK302" s="19" t="n"/>
      <c r="AL302" s="19" t="n"/>
      <c r="AM302" s="19" t="n"/>
    </row>
    <row r="303" ht="13.5" customHeight="1" s="844">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c r="AA303" s="19" t="n"/>
      <c r="AB303" s="19" t="n"/>
      <c r="AC303" s="19" t="n"/>
      <c r="AD303" s="19" t="n"/>
      <c r="AE303" s="19" t="n"/>
      <c r="AF303" s="19" t="n"/>
      <c r="AG303" s="19" t="n"/>
      <c r="AH303" s="19" t="n"/>
      <c r="AI303" s="19" t="n"/>
      <c r="AJ303" s="19" t="n"/>
      <c r="AK303" s="19" t="n"/>
      <c r="AL303" s="19" t="n"/>
      <c r="AM303" s="19" t="n"/>
    </row>
    <row r="304" ht="13.5" customHeight="1" s="84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c r="AA304" s="19" t="n"/>
      <c r="AB304" s="19" t="n"/>
      <c r="AC304" s="19" t="n"/>
      <c r="AD304" s="19" t="n"/>
      <c r="AE304" s="19" t="n"/>
      <c r="AF304" s="19" t="n"/>
      <c r="AG304" s="19" t="n"/>
      <c r="AH304" s="19" t="n"/>
      <c r="AI304" s="19" t="n"/>
      <c r="AJ304" s="19" t="n"/>
      <c r="AK304" s="19" t="n"/>
      <c r="AL304" s="19" t="n"/>
      <c r="AM304" s="19" t="n"/>
    </row>
    <row r="305" ht="13.5" customHeight="1" s="844">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c r="AA305" s="19" t="n"/>
      <c r="AB305" s="19" t="n"/>
      <c r="AC305" s="19" t="n"/>
      <c r="AD305" s="19" t="n"/>
      <c r="AE305" s="19" t="n"/>
      <c r="AF305" s="19" t="n"/>
      <c r="AG305" s="19" t="n"/>
      <c r="AH305" s="19" t="n"/>
      <c r="AI305" s="19" t="n"/>
      <c r="AJ305" s="19" t="n"/>
      <c r="AK305" s="19" t="n"/>
      <c r="AL305" s="19" t="n"/>
      <c r="AM305" s="19" t="n"/>
    </row>
    <row r="306" ht="13.5" customHeight="1" s="844">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c r="AA306" s="19" t="n"/>
      <c r="AB306" s="19" t="n"/>
      <c r="AC306" s="19" t="n"/>
      <c r="AD306" s="19" t="n"/>
      <c r="AE306" s="19" t="n"/>
      <c r="AF306" s="19" t="n"/>
      <c r="AG306" s="19" t="n"/>
      <c r="AH306" s="19" t="n"/>
      <c r="AI306" s="19" t="n"/>
      <c r="AJ306" s="19" t="n"/>
      <c r="AK306" s="19" t="n"/>
      <c r="AL306" s="19" t="n"/>
      <c r="AM306" s="19" t="n"/>
    </row>
    <row r="307" ht="13.5" customHeight="1" s="844">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c r="AA307" s="19" t="n"/>
      <c r="AB307" s="19" t="n"/>
      <c r="AC307" s="19" t="n"/>
      <c r="AD307" s="19" t="n"/>
      <c r="AE307" s="19" t="n"/>
      <c r="AF307" s="19" t="n"/>
      <c r="AG307" s="19" t="n"/>
      <c r="AH307" s="19" t="n"/>
      <c r="AI307" s="19" t="n"/>
      <c r="AJ307" s="19" t="n"/>
      <c r="AK307" s="19" t="n"/>
      <c r="AL307" s="19" t="n"/>
      <c r="AM307" s="19" t="n"/>
    </row>
    <row r="308" ht="13.5" customHeight="1" s="844">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c r="AA308" s="19" t="n"/>
      <c r="AB308" s="19" t="n"/>
      <c r="AC308" s="19" t="n"/>
      <c r="AD308" s="19" t="n"/>
      <c r="AE308" s="19" t="n"/>
      <c r="AF308" s="19" t="n"/>
      <c r="AG308" s="19" t="n"/>
      <c r="AH308" s="19" t="n"/>
      <c r="AI308" s="19" t="n"/>
      <c r="AJ308" s="19" t="n"/>
      <c r="AK308" s="19" t="n"/>
      <c r="AL308" s="19" t="n"/>
      <c r="AM308" s="19" t="n"/>
    </row>
    <row r="309" ht="13.5" customHeight="1" s="844">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c r="AA309" s="19" t="n"/>
      <c r="AB309" s="19" t="n"/>
      <c r="AC309" s="19" t="n"/>
      <c r="AD309" s="19" t="n"/>
      <c r="AE309" s="19" t="n"/>
      <c r="AF309" s="19" t="n"/>
      <c r="AG309" s="19" t="n"/>
      <c r="AH309" s="19" t="n"/>
      <c r="AI309" s="19" t="n"/>
      <c r="AJ309" s="19" t="n"/>
      <c r="AK309" s="19" t="n"/>
      <c r="AL309" s="19" t="n"/>
      <c r="AM309" s="19" t="n"/>
    </row>
    <row r="310" ht="13.5" customHeight="1" s="844">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c r="AA310" s="19" t="n"/>
      <c r="AB310" s="19" t="n"/>
      <c r="AC310" s="19" t="n"/>
      <c r="AD310" s="19" t="n"/>
      <c r="AE310" s="19" t="n"/>
      <c r="AF310" s="19" t="n"/>
      <c r="AG310" s="19" t="n"/>
      <c r="AH310" s="19" t="n"/>
      <c r="AI310" s="19" t="n"/>
      <c r="AJ310" s="19" t="n"/>
      <c r="AK310" s="19" t="n"/>
      <c r="AL310" s="19" t="n"/>
      <c r="AM310" s="19" t="n"/>
    </row>
    <row r="311" ht="13.5" customHeight="1" s="844">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c r="AA311" s="19" t="n"/>
      <c r="AB311" s="19" t="n"/>
      <c r="AC311" s="19" t="n"/>
      <c r="AD311" s="19" t="n"/>
      <c r="AE311" s="19" t="n"/>
      <c r="AF311" s="19" t="n"/>
      <c r="AG311" s="19" t="n"/>
      <c r="AH311" s="19" t="n"/>
      <c r="AI311" s="19" t="n"/>
      <c r="AJ311" s="19" t="n"/>
      <c r="AK311" s="19" t="n"/>
      <c r="AL311" s="19" t="n"/>
      <c r="AM311" s="19" t="n"/>
    </row>
    <row r="312" ht="13.5" customHeight="1" s="844">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c r="AA312" s="19" t="n"/>
      <c r="AB312" s="19" t="n"/>
      <c r="AC312" s="19" t="n"/>
      <c r="AD312" s="19" t="n"/>
      <c r="AE312" s="19" t="n"/>
      <c r="AF312" s="19" t="n"/>
      <c r="AG312" s="19" t="n"/>
      <c r="AH312" s="19" t="n"/>
      <c r="AI312" s="19" t="n"/>
      <c r="AJ312" s="19" t="n"/>
      <c r="AK312" s="19" t="n"/>
      <c r="AL312" s="19" t="n"/>
      <c r="AM312" s="19" t="n"/>
    </row>
    <row r="313" ht="13.5" customHeight="1" s="844">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c r="AA313" s="19" t="n"/>
      <c r="AB313" s="19" t="n"/>
      <c r="AC313" s="19" t="n"/>
      <c r="AD313" s="19" t="n"/>
      <c r="AE313" s="19" t="n"/>
      <c r="AF313" s="19" t="n"/>
      <c r="AG313" s="19" t="n"/>
      <c r="AH313" s="19" t="n"/>
      <c r="AI313" s="19" t="n"/>
      <c r="AJ313" s="19" t="n"/>
      <c r="AK313" s="19" t="n"/>
      <c r="AL313" s="19" t="n"/>
      <c r="AM313" s="19" t="n"/>
    </row>
    <row r="314" ht="13.5" customHeight="1" s="84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c r="AA314" s="19" t="n"/>
      <c r="AB314" s="19" t="n"/>
      <c r="AC314" s="19" t="n"/>
      <c r="AD314" s="19" t="n"/>
      <c r="AE314" s="19" t="n"/>
      <c r="AF314" s="19" t="n"/>
      <c r="AG314" s="19" t="n"/>
      <c r="AH314" s="19" t="n"/>
      <c r="AI314" s="19" t="n"/>
      <c r="AJ314" s="19" t="n"/>
      <c r="AK314" s="19" t="n"/>
      <c r="AL314" s="19" t="n"/>
      <c r="AM314" s="19" t="n"/>
    </row>
    <row r="315" ht="13.5" customHeight="1" s="844">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c r="AA315" s="19" t="n"/>
      <c r="AB315" s="19" t="n"/>
      <c r="AC315" s="19" t="n"/>
      <c r="AD315" s="19" t="n"/>
      <c r="AE315" s="19" t="n"/>
      <c r="AF315" s="19" t="n"/>
      <c r="AG315" s="19" t="n"/>
      <c r="AH315" s="19" t="n"/>
      <c r="AI315" s="19" t="n"/>
      <c r="AJ315" s="19" t="n"/>
      <c r="AK315" s="19" t="n"/>
      <c r="AL315" s="19" t="n"/>
      <c r="AM315" s="19" t="n"/>
    </row>
    <row r="316" ht="13.5" customHeight="1" s="844">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c r="AA316" s="19" t="n"/>
      <c r="AB316" s="19" t="n"/>
      <c r="AC316" s="19" t="n"/>
      <c r="AD316" s="19" t="n"/>
      <c r="AE316" s="19" t="n"/>
      <c r="AF316" s="19" t="n"/>
      <c r="AG316" s="19" t="n"/>
      <c r="AH316" s="19" t="n"/>
      <c r="AI316" s="19" t="n"/>
      <c r="AJ316" s="19" t="n"/>
      <c r="AK316" s="19" t="n"/>
      <c r="AL316" s="19" t="n"/>
      <c r="AM316" s="19" t="n"/>
    </row>
    <row r="317" ht="13.5" customHeight="1" s="844">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c r="AA317" s="19" t="n"/>
      <c r="AB317" s="19" t="n"/>
      <c r="AC317" s="19" t="n"/>
      <c r="AD317" s="19" t="n"/>
      <c r="AE317" s="19" t="n"/>
      <c r="AF317" s="19" t="n"/>
      <c r="AG317" s="19" t="n"/>
      <c r="AH317" s="19" t="n"/>
      <c r="AI317" s="19" t="n"/>
      <c r="AJ317" s="19" t="n"/>
      <c r="AK317" s="19" t="n"/>
      <c r="AL317" s="19" t="n"/>
      <c r="AM317" s="19" t="n"/>
    </row>
    <row r="318" ht="13.5" customHeight="1" s="844">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c r="AA318" s="19" t="n"/>
      <c r="AB318" s="19" t="n"/>
      <c r="AC318" s="19" t="n"/>
      <c r="AD318" s="19" t="n"/>
      <c r="AE318" s="19" t="n"/>
      <c r="AF318" s="19" t="n"/>
      <c r="AG318" s="19" t="n"/>
      <c r="AH318" s="19" t="n"/>
      <c r="AI318" s="19" t="n"/>
      <c r="AJ318" s="19" t="n"/>
      <c r="AK318" s="19" t="n"/>
      <c r="AL318" s="19" t="n"/>
      <c r="AM318" s="19" t="n"/>
    </row>
    <row r="319" ht="13.5" customHeight="1" s="844">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c r="AA319" s="19" t="n"/>
      <c r="AB319" s="19" t="n"/>
      <c r="AC319" s="19" t="n"/>
      <c r="AD319" s="19" t="n"/>
      <c r="AE319" s="19" t="n"/>
      <c r="AF319" s="19" t="n"/>
      <c r="AG319" s="19" t="n"/>
      <c r="AH319" s="19" t="n"/>
      <c r="AI319" s="19" t="n"/>
      <c r="AJ319" s="19" t="n"/>
      <c r="AK319" s="19" t="n"/>
      <c r="AL319" s="19" t="n"/>
      <c r="AM319" s="19" t="n"/>
    </row>
    <row r="320" ht="13.5" customHeight="1" s="844">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c r="AA320" s="19" t="n"/>
      <c r="AB320" s="19" t="n"/>
      <c r="AC320" s="19" t="n"/>
      <c r="AD320" s="19" t="n"/>
      <c r="AE320" s="19" t="n"/>
      <c r="AF320" s="19" t="n"/>
      <c r="AG320" s="19" t="n"/>
      <c r="AH320" s="19" t="n"/>
      <c r="AI320" s="19" t="n"/>
      <c r="AJ320" s="19" t="n"/>
      <c r="AK320" s="19" t="n"/>
      <c r="AL320" s="19" t="n"/>
      <c r="AM320" s="19" t="n"/>
    </row>
    <row r="321" ht="13.5" customHeight="1" s="844">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c r="AA321" s="19" t="n"/>
      <c r="AB321" s="19" t="n"/>
      <c r="AC321" s="19" t="n"/>
      <c r="AD321" s="19" t="n"/>
      <c r="AE321" s="19" t="n"/>
      <c r="AF321" s="19" t="n"/>
      <c r="AG321" s="19" t="n"/>
      <c r="AH321" s="19" t="n"/>
      <c r="AI321" s="19" t="n"/>
      <c r="AJ321" s="19" t="n"/>
      <c r="AK321" s="19" t="n"/>
      <c r="AL321" s="19" t="n"/>
      <c r="AM321" s="19" t="n"/>
    </row>
    <row r="322" ht="13.5" customHeight="1" s="844">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c r="AA322" s="19" t="n"/>
      <c r="AB322" s="19" t="n"/>
      <c r="AC322" s="19" t="n"/>
      <c r="AD322" s="19" t="n"/>
      <c r="AE322" s="19" t="n"/>
      <c r="AF322" s="19" t="n"/>
      <c r="AG322" s="19" t="n"/>
      <c r="AH322" s="19" t="n"/>
      <c r="AI322" s="19" t="n"/>
      <c r="AJ322" s="19" t="n"/>
      <c r="AK322" s="19" t="n"/>
      <c r="AL322" s="19" t="n"/>
      <c r="AM322" s="19" t="n"/>
    </row>
    <row r="323" ht="13.5" customHeight="1" s="844">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c r="AA323" s="19" t="n"/>
      <c r="AB323" s="19" t="n"/>
      <c r="AC323" s="19" t="n"/>
      <c r="AD323" s="19" t="n"/>
      <c r="AE323" s="19" t="n"/>
      <c r="AF323" s="19" t="n"/>
      <c r="AG323" s="19" t="n"/>
      <c r="AH323" s="19" t="n"/>
      <c r="AI323" s="19" t="n"/>
      <c r="AJ323" s="19" t="n"/>
      <c r="AK323" s="19" t="n"/>
      <c r="AL323" s="19" t="n"/>
      <c r="AM323" s="19" t="n"/>
    </row>
    <row r="324" ht="13.5" customHeight="1" s="84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c r="AA324" s="19" t="n"/>
      <c r="AB324" s="19" t="n"/>
      <c r="AC324" s="19" t="n"/>
      <c r="AD324" s="19" t="n"/>
      <c r="AE324" s="19" t="n"/>
      <c r="AF324" s="19" t="n"/>
      <c r="AG324" s="19" t="n"/>
      <c r="AH324" s="19" t="n"/>
      <c r="AI324" s="19" t="n"/>
      <c r="AJ324" s="19" t="n"/>
      <c r="AK324" s="19" t="n"/>
      <c r="AL324" s="19" t="n"/>
      <c r="AM324" s="19" t="n"/>
    </row>
    <row r="325" ht="13.5" customHeight="1" s="844">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c r="AA325" s="19" t="n"/>
      <c r="AB325" s="19" t="n"/>
      <c r="AC325" s="19" t="n"/>
      <c r="AD325" s="19" t="n"/>
      <c r="AE325" s="19" t="n"/>
      <c r="AF325" s="19" t="n"/>
      <c r="AG325" s="19" t="n"/>
      <c r="AH325" s="19" t="n"/>
      <c r="AI325" s="19" t="n"/>
      <c r="AJ325" s="19" t="n"/>
      <c r="AK325" s="19" t="n"/>
      <c r="AL325" s="19" t="n"/>
      <c r="AM325" s="19" t="n"/>
    </row>
    <row r="326" ht="13.5" customHeight="1" s="844">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c r="AA326" s="19" t="n"/>
      <c r="AB326" s="19" t="n"/>
      <c r="AC326" s="19" t="n"/>
      <c r="AD326" s="19" t="n"/>
      <c r="AE326" s="19" t="n"/>
      <c r="AF326" s="19" t="n"/>
      <c r="AG326" s="19" t="n"/>
      <c r="AH326" s="19" t="n"/>
      <c r="AI326" s="19" t="n"/>
      <c r="AJ326" s="19" t="n"/>
      <c r="AK326" s="19" t="n"/>
      <c r="AL326" s="19" t="n"/>
      <c r="AM326" s="19" t="n"/>
    </row>
    <row r="327" ht="13.5" customHeight="1" s="844">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c r="AA327" s="19" t="n"/>
      <c r="AB327" s="19" t="n"/>
      <c r="AC327" s="19" t="n"/>
      <c r="AD327" s="19" t="n"/>
      <c r="AE327" s="19" t="n"/>
      <c r="AF327" s="19" t="n"/>
      <c r="AG327" s="19" t="n"/>
      <c r="AH327" s="19" t="n"/>
      <c r="AI327" s="19" t="n"/>
      <c r="AJ327" s="19" t="n"/>
      <c r="AK327" s="19" t="n"/>
      <c r="AL327" s="19" t="n"/>
      <c r="AM327" s="19" t="n"/>
    </row>
    <row r="328" ht="13.5" customHeight="1" s="844">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c r="AA328" s="19" t="n"/>
      <c r="AB328" s="19" t="n"/>
      <c r="AC328" s="19" t="n"/>
      <c r="AD328" s="19" t="n"/>
      <c r="AE328" s="19" t="n"/>
      <c r="AF328" s="19" t="n"/>
      <c r="AG328" s="19" t="n"/>
      <c r="AH328" s="19" t="n"/>
      <c r="AI328" s="19" t="n"/>
      <c r="AJ328" s="19" t="n"/>
      <c r="AK328" s="19" t="n"/>
      <c r="AL328" s="19" t="n"/>
      <c r="AM328" s="19" t="n"/>
    </row>
    <row r="329" ht="13.5" customHeight="1" s="844">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c r="AA329" s="19" t="n"/>
      <c r="AB329" s="19" t="n"/>
      <c r="AC329" s="19" t="n"/>
      <c r="AD329" s="19" t="n"/>
      <c r="AE329" s="19" t="n"/>
      <c r="AF329" s="19" t="n"/>
      <c r="AG329" s="19" t="n"/>
      <c r="AH329" s="19" t="n"/>
      <c r="AI329" s="19" t="n"/>
      <c r="AJ329" s="19" t="n"/>
      <c r="AK329" s="19" t="n"/>
      <c r="AL329" s="19" t="n"/>
      <c r="AM329" s="19" t="n"/>
    </row>
    <row r="330" ht="13.5" customHeight="1" s="844">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c r="AA330" s="19" t="n"/>
      <c r="AB330" s="19" t="n"/>
      <c r="AC330" s="19" t="n"/>
      <c r="AD330" s="19" t="n"/>
      <c r="AE330" s="19" t="n"/>
      <c r="AF330" s="19" t="n"/>
      <c r="AG330" s="19" t="n"/>
      <c r="AH330" s="19" t="n"/>
      <c r="AI330" s="19" t="n"/>
      <c r="AJ330" s="19" t="n"/>
      <c r="AK330" s="19" t="n"/>
      <c r="AL330" s="19" t="n"/>
      <c r="AM330" s="19" t="n"/>
    </row>
    <row r="331" ht="13.5" customHeight="1" s="844">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c r="AA331" s="19" t="n"/>
      <c r="AB331" s="19" t="n"/>
      <c r="AC331" s="19" t="n"/>
      <c r="AD331" s="19" t="n"/>
      <c r="AE331" s="19" t="n"/>
      <c r="AF331" s="19" t="n"/>
      <c r="AG331" s="19" t="n"/>
      <c r="AH331" s="19" t="n"/>
      <c r="AI331" s="19" t="n"/>
      <c r="AJ331" s="19" t="n"/>
      <c r="AK331" s="19" t="n"/>
      <c r="AL331" s="19" t="n"/>
      <c r="AM331" s="19" t="n"/>
    </row>
    <row r="332" ht="13.5" customHeight="1" s="844">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c r="AA332" s="19" t="n"/>
      <c r="AB332" s="19" t="n"/>
      <c r="AC332" s="19" t="n"/>
      <c r="AD332" s="19" t="n"/>
      <c r="AE332" s="19" t="n"/>
      <c r="AF332" s="19" t="n"/>
      <c r="AG332" s="19" t="n"/>
      <c r="AH332" s="19" t="n"/>
      <c r="AI332" s="19" t="n"/>
      <c r="AJ332" s="19" t="n"/>
      <c r="AK332" s="19" t="n"/>
      <c r="AL332" s="19" t="n"/>
      <c r="AM332" s="19" t="n"/>
    </row>
    <row r="333" ht="13.5" customHeight="1" s="844">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c r="AA333" s="19" t="n"/>
      <c r="AB333" s="19" t="n"/>
      <c r="AC333" s="19" t="n"/>
      <c r="AD333" s="19" t="n"/>
      <c r="AE333" s="19" t="n"/>
      <c r="AF333" s="19" t="n"/>
      <c r="AG333" s="19" t="n"/>
      <c r="AH333" s="19" t="n"/>
      <c r="AI333" s="19" t="n"/>
      <c r="AJ333" s="19" t="n"/>
      <c r="AK333" s="19" t="n"/>
      <c r="AL333" s="19" t="n"/>
      <c r="AM333" s="19" t="n"/>
    </row>
    <row r="334" ht="13.5" customHeight="1" s="84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c r="AA334" s="19" t="n"/>
      <c r="AB334" s="19" t="n"/>
      <c r="AC334" s="19" t="n"/>
      <c r="AD334" s="19" t="n"/>
      <c r="AE334" s="19" t="n"/>
      <c r="AF334" s="19" t="n"/>
      <c r="AG334" s="19" t="n"/>
      <c r="AH334" s="19" t="n"/>
      <c r="AI334" s="19" t="n"/>
      <c r="AJ334" s="19" t="n"/>
      <c r="AK334" s="19" t="n"/>
      <c r="AL334" s="19" t="n"/>
      <c r="AM334" s="19" t="n"/>
    </row>
    <row r="335" ht="13.5" customHeight="1" s="844">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c r="AA335" s="19" t="n"/>
      <c r="AB335" s="19" t="n"/>
      <c r="AC335" s="19" t="n"/>
      <c r="AD335" s="19" t="n"/>
      <c r="AE335" s="19" t="n"/>
      <c r="AF335" s="19" t="n"/>
      <c r="AG335" s="19" t="n"/>
      <c r="AH335" s="19" t="n"/>
      <c r="AI335" s="19" t="n"/>
      <c r="AJ335" s="19" t="n"/>
      <c r="AK335" s="19" t="n"/>
      <c r="AL335" s="19" t="n"/>
      <c r="AM335" s="19" t="n"/>
    </row>
    <row r="336" ht="13.5" customHeight="1" s="844">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c r="AA336" s="19" t="n"/>
      <c r="AB336" s="19" t="n"/>
      <c r="AC336" s="19" t="n"/>
      <c r="AD336" s="19" t="n"/>
      <c r="AE336" s="19" t="n"/>
      <c r="AF336" s="19" t="n"/>
      <c r="AG336" s="19" t="n"/>
      <c r="AH336" s="19" t="n"/>
      <c r="AI336" s="19" t="n"/>
      <c r="AJ336" s="19" t="n"/>
      <c r="AK336" s="19" t="n"/>
      <c r="AL336" s="19" t="n"/>
      <c r="AM336" s="19" t="n"/>
    </row>
    <row r="337" ht="13.5" customHeight="1" s="844">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c r="AA337" s="19" t="n"/>
      <c r="AB337" s="19" t="n"/>
      <c r="AC337" s="19" t="n"/>
      <c r="AD337" s="19" t="n"/>
      <c r="AE337" s="19" t="n"/>
      <c r="AF337" s="19" t="n"/>
      <c r="AG337" s="19" t="n"/>
      <c r="AH337" s="19" t="n"/>
      <c r="AI337" s="19" t="n"/>
      <c r="AJ337" s="19" t="n"/>
      <c r="AK337" s="19" t="n"/>
      <c r="AL337" s="19" t="n"/>
      <c r="AM337" s="19" t="n"/>
    </row>
    <row r="338" ht="13.5" customHeight="1" s="844">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c r="AA338" s="19" t="n"/>
      <c r="AB338" s="19" t="n"/>
      <c r="AC338" s="19" t="n"/>
      <c r="AD338" s="19" t="n"/>
      <c r="AE338" s="19" t="n"/>
      <c r="AF338" s="19" t="n"/>
      <c r="AG338" s="19" t="n"/>
      <c r="AH338" s="19" t="n"/>
      <c r="AI338" s="19" t="n"/>
      <c r="AJ338" s="19" t="n"/>
      <c r="AK338" s="19" t="n"/>
      <c r="AL338" s="19" t="n"/>
      <c r="AM338" s="19" t="n"/>
    </row>
    <row r="339" ht="13.5" customHeight="1" s="844">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c r="AA339" s="19" t="n"/>
      <c r="AB339" s="19" t="n"/>
      <c r="AC339" s="19" t="n"/>
      <c r="AD339" s="19" t="n"/>
      <c r="AE339" s="19" t="n"/>
      <c r="AF339" s="19" t="n"/>
      <c r="AG339" s="19" t="n"/>
      <c r="AH339" s="19" t="n"/>
      <c r="AI339" s="19" t="n"/>
      <c r="AJ339" s="19" t="n"/>
      <c r="AK339" s="19" t="n"/>
      <c r="AL339" s="19" t="n"/>
      <c r="AM339" s="19" t="n"/>
    </row>
    <row r="340" ht="13.5" customHeight="1" s="844">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c r="AA340" s="19" t="n"/>
      <c r="AB340" s="19" t="n"/>
      <c r="AC340" s="19" t="n"/>
      <c r="AD340" s="19" t="n"/>
      <c r="AE340" s="19" t="n"/>
      <c r="AF340" s="19" t="n"/>
      <c r="AG340" s="19" t="n"/>
      <c r="AH340" s="19" t="n"/>
      <c r="AI340" s="19" t="n"/>
      <c r="AJ340" s="19" t="n"/>
      <c r="AK340" s="19" t="n"/>
      <c r="AL340" s="19" t="n"/>
      <c r="AM340" s="19" t="n"/>
    </row>
    <row r="341" ht="13.5" customHeight="1" s="844">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c r="AA341" s="19" t="n"/>
      <c r="AB341" s="19" t="n"/>
      <c r="AC341" s="19" t="n"/>
      <c r="AD341" s="19" t="n"/>
      <c r="AE341" s="19" t="n"/>
      <c r="AF341" s="19" t="n"/>
      <c r="AG341" s="19" t="n"/>
      <c r="AH341" s="19" t="n"/>
      <c r="AI341" s="19" t="n"/>
      <c r="AJ341" s="19" t="n"/>
      <c r="AK341" s="19" t="n"/>
      <c r="AL341" s="19" t="n"/>
      <c r="AM341" s="19" t="n"/>
    </row>
    <row r="342" ht="13.5" customHeight="1" s="844">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c r="AA342" s="19" t="n"/>
      <c r="AB342" s="19" t="n"/>
      <c r="AC342" s="19" t="n"/>
      <c r="AD342" s="19" t="n"/>
      <c r="AE342" s="19" t="n"/>
      <c r="AF342" s="19" t="n"/>
      <c r="AG342" s="19" t="n"/>
      <c r="AH342" s="19" t="n"/>
      <c r="AI342" s="19" t="n"/>
      <c r="AJ342" s="19" t="n"/>
      <c r="AK342" s="19" t="n"/>
      <c r="AL342" s="19" t="n"/>
      <c r="AM342" s="19" t="n"/>
    </row>
    <row r="343" ht="13.5" customHeight="1" s="844">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c r="AA343" s="19" t="n"/>
      <c r="AB343" s="19" t="n"/>
      <c r="AC343" s="19" t="n"/>
      <c r="AD343" s="19" t="n"/>
      <c r="AE343" s="19" t="n"/>
      <c r="AF343" s="19" t="n"/>
      <c r="AG343" s="19" t="n"/>
      <c r="AH343" s="19" t="n"/>
      <c r="AI343" s="19" t="n"/>
      <c r="AJ343" s="19" t="n"/>
      <c r="AK343" s="19" t="n"/>
      <c r="AL343" s="19" t="n"/>
      <c r="AM343" s="19" t="n"/>
    </row>
    <row r="344" ht="13.5" customHeight="1" s="8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c r="AA344" s="19" t="n"/>
      <c r="AB344" s="19" t="n"/>
      <c r="AC344" s="19" t="n"/>
      <c r="AD344" s="19" t="n"/>
      <c r="AE344" s="19" t="n"/>
      <c r="AF344" s="19" t="n"/>
      <c r="AG344" s="19" t="n"/>
      <c r="AH344" s="19" t="n"/>
      <c r="AI344" s="19" t="n"/>
      <c r="AJ344" s="19" t="n"/>
      <c r="AK344" s="19" t="n"/>
      <c r="AL344" s="19" t="n"/>
      <c r="AM344" s="19" t="n"/>
    </row>
    <row r="345" ht="13.5" customHeight="1" s="844">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c r="AA345" s="19" t="n"/>
      <c r="AB345" s="19" t="n"/>
      <c r="AC345" s="19" t="n"/>
      <c r="AD345" s="19" t="n"/>
      <c r="AE345" s="19" t="n"/>
      <c r="AF345" s="19" t="n"/>
      <c r="AG345" s="19" t="n"/>
      <c r="AH345" s="19" t="n"/>
      <c r="AI345" s="19" t="n"/>
      <c r="AJ345" s="19" t="n"/>
      <c r="AK345" s="19" t="n"/>
      <c r="AL345" s="19" t="n"/>
      <c r="AM345" s="19" t="n"/>
    </row>
    <row r="346" ht="13.5" customHeight="1" s="844">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c r="AA346" s="19" t="n"/>
      <c r="AB346" s="19" t="n"/>
      <c r="AC346" s="19" t="n"/>
      <c r="AD346" s="19" t="n"/>
      <c r="AE346" s="19" t="n"/>
      <c r="AF346" s="19" t="n"/>
      <c r="AG346" s="19" t="n"/>
      <c r="AH346" s="19" t="n"/>
      <c r="AI346" s="19" t="n"/>
      <c r="AJ346" s="19" t="n"/>
      <c r="AK346" s="19" t="n"/>
      <c r="AL346" s="19" t="n"/>
      <c r="AM346" s="19" t="n"/>
    </row>
    <row r="347" ht="13.5" customHeight="1" s="844">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c r="AA347" s="19" t="n"/>
      <c r="AB347" s="19" t="n"/>
      <c r="AC347" s="19" t="n"/>
      <c r="AD347" s="19" t="n"/>
      <c r="AE347" s="19" t="n"/>
      <c r="AF347" s="19" t="n"/>
      <c r="AG347" s="19" t="n"/>
      <c r="AH347" s="19" t="n"/>
      <c r="AI347" s="19" t="n"/>
      <c r="AJ347" s="19" t="n"/>
      <c r="AK347" s="19" t="n"/>
      <c r="AL347" s="19" t="n"/>
      <c r="AM347" s="19" t="n"/>
    </row>
    <row r="348" ht="13.5" customHeight="1" s="844">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c r="AA348" s="19" t="n"/>
      <c r="AB348" s="19" t="n"/>
      <c r="AC348" s="19" t="n"/>
      <c r="AD348" s="19" t="n"/>
      <c r="AE348" s="19" t="n"/>
      <c r="AF348" s="19" t="n"/>
      <c r="AG348" s="19" t="n"/>
      <c r="AH348" s="19" t="n"/>
      <c r="AI348" s="19" t="n"/>
      <c r="AJ348" s="19" t="n"/>
      <c r="AK348" s="19" t="n"/>
      <c r="AL348" s="19" t="n"/>
      <c r="AM348" s="19" t="n"/>
    </row>
    <row r="349" ht="13.5" customHeight="1" s="844">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c r="AA349" s="19" t="n"/>
      <c r="AB349" s="19" t="n"/>
      <c r="AC349" s="19" t="n"/>
      <c r="AD349" s="19" t="n"/>
      <c r="AE349" s="19" t="n"/>
      <c r="AF349" s="19" t="n"/>
      <c r="AG349" s="19" t="n"/>
      <c r="AH349" s="19" t="n"/>
      <c r="AI349" s="19" t="n"/>
      <c r="AJ349" s="19" t="n"/>
      <c r="AK349" s="19" t="n"/>
      <c r="AL349" s="19" t="n"/>
      <c r="AM349" s="19" t="n"/>
    </row>
    <row r="350" ht="13.5" customHeight="1" s="844">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c r="AA350" s="19" t="n"/>
      <c r="AB350" s="19" t="n"/>
      <c r="AC350" s="19" t="n"/>
      <c r="AD350" s="19" t="n"/>
      <c r="AE350" s="19" t="n"/>
      <c r="AF350" s="19" t="n"/>
      <c r="AG350" s="19" t="n"/>
      <c r="AH350" s="19" t="n"/>
      <c r="AI350" s="19" t="n"/>
      <c r="AJ350" s="19" t="n"/>
      <c r="AK350" s="19" t="n"/>
      <c r="AL350" s="19" t="n"/>
      <c r="AM350" s="19" t="n"/>
    </row>
    <row r="351" ht="13.5" customHeight="1" s="844">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c r="AA351" s="19" t="n"/>
      <c r="AB351" s="19" t="n"/>
      <c r="AC351" s="19" t="n"/>
      <c r="AD351" s="19" t="n"/>
      <c r="AE351" s="19" t="n"/>
      <c r="AF351" s="19" t="n"/>
      <c r="AG351" s="19" t="n"/>
      <c r="AH351" s="19" t="n"/>
      <c r="AI351" s="19" t="n"/>
      <c r="AJ351" s="19" t="n"/>
      <c r="AK351" s="19" t="n"/>
      <c r="AL351" s="19" t="n"/>
      <c r="AM351" s="19" t="n"/>
    </row>
    <row r="352" ht="13.5" customHeight="1" s="844">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c r="AA352" s="19" t="n"/>
      <c r="AB352" s="19" t="n"/>
      <c r="AC352" s="19" t="n"/>
      <c r="AD352" s="19" t="n"/>
      <c r="AE352" s="19" t="n"/>
      <c r="AF352" s="19" t="n"/>
      <c r="AG352" s="19" t="n"/>
      <c r="AH352" s="19" t="n"/>
      <c r="AI352" s="19" t="n"/>
      <c r="AJ352" s="19" t="n"/>
      <c r="AK352" s="19" t="n"/>
      <c r="AL352" s="19" t="n"/>
      <c r="AM352" s="19" t="n"/>
    </row>
    <row r="353" ht="13.5" customHeight="1" s="844">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c r="AA353" s="19" t="n"/>
      <c r="AB353" s="19" t="n"/>
      <c r="AC353" s="19" t="n"/>
      <c r="AD353" s="19" t="n"/>
      <c r="AE353" s="19" t="n"/>
      <c r="AF353" s="19" t="n"/>
      <c r="AG353" s="19" t="n"/>
      <c r="AH353" s="19" t="n"/>
      <c r="AI353" s="19" t="n"/>
      <c r="AJ353" s="19" t="n"/>
      <c r="AK353" s="19" t="n"/>
      <c r="AL353" s="19" t="n"/>
      <c r="AM353" s="19" t="n"/>
    </row>
    <row r="354" ht="13.5" customHeight="1" s="84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c r="AA354" s="19" t="n"/>
      <c r="AB354" s="19" t="n"/>
      <c r="AC354" s="19" t="n"/>
      <c r="AD354" s="19" t="n"/>
      <c r="AE354" s="19" t="n"/>
      <c r="AF354" s="19" t="n"/>
      <c r="AG354" s="19" t="n"/>
      <c r="AH354" s="19" t="n"/>
      <c r="AI354" s="19" t="n"/>
      <c r="AJ354" s="19" t="n"/>
      <c r="AK354" s="19" t="n"/>
      <c r="AL354" s="19" t="n"/>
      <c r="AM354" s="19" t="n"/>
    </row>
    <row r="355" ht="13.5" customHeight="1" s="844">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c r="AA355" s="19" t="n"/>
      <c r="AB355" s="19" t="n"/>
      <c r="AC355" s="19" t="n"/>
      <c r="AD355" s="19" t="n"/>
      <c r="AE355" s="19" t="n"/>
      <c r="AF355" s="19" t="n"/>
      <c r="AG355" s="19" t="n"/>
      <c r="AH355" s="19" t="n"/>
      <c r="AI355" s="19" t="n"/>
      <c r="AJ355" s="19" t="n"/>
      <c r="AK355" s="19" t="n"/>
      <c r="AL355" s="19" t="n"/>
      <c r="AM355" s="19" t="n"/>
    </row>
    <row r="356" ht="13.5" customHeight="1" s="844">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c r="AA356" s="19" t="n"/>
      <c r="AB356" s="19" t="n"/>
      <c r="AC356" s="19" t="n"/>
      <c r="AD356" s="19" t="n"/>
      <c r="AE356" s="19" t="n"/>
      <c r="AF356" s="19" t="n"/>
      <c r="AG356" s="19" t="n"/>
      <c r="AH356" s="19" t="n"/>
      <c r="AI356" s="19" t="n"/>
      <c r="AJ356" s="19" t="n"/>
      <c r="AK356" s="19" t="n"/>
      <c r="AL356" s="19" t="n"/>
      <c r="AM356" s="19" t="n"/>
    </row>
    <row r="357" ht="13.5" customHeight="1" s="844">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c r="AA357" s="19" t="n"/>
      <c r="AB357" s="19" t="n"/>
      <c r="AC357" s="19" t="n"/>
      <c r="AD357" s="19" t="n"/>
      <c r="AE357" s="19" t="n"/>
      <c r="AF357" s="19" t="n"/>
      <c r="AG357" s="19" t="n"/>
      <c r="AH357" s="19" t="n"/>
      <c r="AI357" s="19" t="n"/>
      <c r="AJ357" s="19" t="n"/>
      <c r="AK357" s="19" t="n"/>
      <c r="AL357" s="19" t="n"/>
      <c r="AM357" s="19" t="n"/>
    </row>
    <row r="358" ht="13.5" customHeight="1" s="844">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c r="AA358" s="19" t="n"/>
      <c r="AB358" s="19" t="n"/>
      <c r="AC358" s="19" t="n"/>
      <c r="AD358" s="19" t="n"/>
      <c r="AE358" s="19" t="n"/>
      <c r="AF358" s="19" t="n"/>
      <c r="AG358" s="19" t="n"/>
      <c r="AH358" s="19" t="n"/>
      <c r="AI358" s="19" t="n"/>
      <c r="AJ358" s="19" t="n"/>
      <c r="AK358" s="19" t="n"/>
      <c r="AL358" s="19" t="n"/>
      <c r="AM358" s="19" t="n"/>
    </row>
    <row r="359" ht="13.5" customHeight="1" s="844">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c r="AA359" s="19" t="n"/>
      <c r="AB359" s="19" t="n"/>
      <c r="AC359" s="19" t="n"/>
      <c r="AD359" s="19" t="n"/>
      <c r="AE359" s="19" t="n"/>
      <c r="AF359" s="19" t="n"/>
      <c r="AG359" s="19" t="n"/>
      <c r="AH359" s="19" t="n"/>
      <c r="AI359" s="19" t="n"/>
      <c r="AJ359" s="19" t="n"/>
      <c r="AK359" s="19" t="n"/>
      <c r="AL359" s="19" t="n"/>
      <c r="AM359" s="19" t="n"/>
    </row>
    <row r="360" ht="13.5" customHeight="1" s="844">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c r="AA360" s="19" t="n"/>
      <c r="AB360" s="19" t="n"/>
      <c r="AC360" s="19" t="n"/>
      <c r="AD360" s="19" t="n"/>
      <c r="AE360" s="19" t="n"/>
      <c r="AF360" s="19" t="n"/>
      <c r="AG360" s="19" t="n"/>
      <c r="AH360" s="19" t="n"/>
      <c r="AI360" s="19" t="n"/>
      <c r="AJ360" s="19" t="n"/>
      <c r="AK360" s="19" t="n"/>
      <c r="AL360" s="19" t="n"/>
      <c r="AM360" s="19" t="n"/>
    </row>
    <row r="361" ht="13.5" customHeight="1" s="844">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c r="AA361" s="19" t="n"/>
      <c r="AB361" s="19" t="n"/>
      <c r="AC361" s="19" t="n"/>
      <c r="AD361" s="19" t="n"/>
      <c r="AE361" s="19" t="n"/>
      <c r="AF361" s="19" t="n"/>
      <c r="AG361" s="19" t="n"/>
      <c r="AH361" s="19" t="n"/>
      <c r="AI361" s="19" t="n"/>
      <c r="AJ361" s="19" t="n"/>
      <c r="AK361" s="19" t="n"/>
      <c r="AL361" s="19" t="n"/>
      <c r="AM361" s="19" t="n"/>
    </row>
    <row r="362" ht="13.5" customHeight="1" s="844">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c r="AA362" s="19" t="n"/>
      <c r="AB362" s="19" t="n"/>
      <c r="AC362" s="19" t="n"/>
      <c r="AD362" s="19" t="n"/>
      <c r="AE362" s="19" t="n"/>
      <c r="AF362" s="19" t="n"/>
      <c r="AG362" s="19" t="n"/>
      <c r="AH362" s="19" t="n"/>
      <c r="AI362" s="19" t="n"/>
      <c r="AJ362" s="19" t="n"/>
      <c r="AK362" s="19" t="n"/>
      <c r="AL362" s="19" t="n"/>
      <c r="AM362" s="19" t="n"/>
    </row>
    <row r="363" ht="13.5" customHeight="1" s="844">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c r="AA363" s="19" t="n"/>
      <c r="AB363" s="19" t="n"/>
      <c r="AC363" s="19" t="n"/>
      <c r="AD363" s="19" t="n"/>
      <c r="AE363" s="19" t="n"/>
      <c r="AF363" s="19" t="n"/>
      <c r="AG363" s="19" t="n"/>
      <c r="AH363" s="19" t="n"/>
      <c r="AI363" s="19" t="n"/>
      <c r="AJ363" s="19" t="n"/>
      <c r="AK363" s="19" t="n"/>
      <c r="AL363" s="19" t="n"/>
      <c r="AM363" s="19" t="n"/>
    </row>
    <row r="364" ht="13.5" customHeight="1" s="84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c r="AA364" s="19" t="n"/>
      <c r="AB364" s="19" t="n"/>
      <c r="AC364" s="19" t="n"/>
      <c r="AD364" s="19" t="n"/>
      <c r="AE364" s="19" t="n"/>
      <c r="AF364" s="19" t="n"/>
      <c r="AG364" s="19" t="n"/>
      <c r="AH364" s="19" t="n"/>
      <c r="AI364" s="19" t="n"/>
      <c r="AJ364" s="19" t="n"/>
      <c r="AK364" s="19" t="n"/>
      <c r="AL364" s="19" t="n"/>
      <c r="AM364" s="19" t="n"/>
    </row>
    <row r="365" ht="13.5" customHeight="1" s="844">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c r="AA365" s="19" t="n"/>
      <c r="AB365" s="19" t="n"/>
      <c r="AC365" s="19" t="n"/>
      <c r="AD365" s="19" t="n"/>
      <c r="AE365" s="19" t="n"/>
      <c r="AF365" s="19" t="n"/>
      <c r="AG365" s="19" t="n"/>
      <c r="AH365" s="19" t="n"/>
      <c r="AI365" s="19" t="n"/>
      <c r="AJ365" s="19" t="n"/>
      <c r="AK365" s="19" t="n"/>
      <c r="AL365" s="19" t="n"/>
      <c r="AM365" s="19" t="n"/>
    </row>
    <row r="366" ht="13.5" customHeight="1" s="844">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c r="AA366" s="19" t="n"/>
      <c r="AB366" s="19" t="n"/>
      <c r="AC366" s="19" t="n"/>
      <c r="AD366" s="19" t="n"/>
      <c r="AE366" s="19" t="n"/>
      <c r="AF366" s="19" t="n"/>
      <c r="AG366" s="19" t="n"/>
      <c r="AH366" s="19" t="n"/>
      <c r="AI366" s="19" t="n"/>
      <c r="AJ366" s="19" t="n"/>
      <c r="AK366" s="19" t="n"/>
      <c r="AL366" s="19" t="n"/>
      <c r="AM366" s="19" t="n"/>
    </row>
    <row r="367" ht="13.5" customHeight="1" s="844">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c r="AA367" s="19" t="n"/>
      <c r="AB367" s="19" t="n"/>
      <c r="AC367" s="19" t="n"/>
      <c r="AD367" s="19" t="n"/>
      <c r="AE367" s="19" t="n"/>
      <c r="AF367" s="19" t="n"/>
      <c r="AG367" s="19" t="n"/>
      <c r="AH367" s="19" t="n"/>
      <c r="AI367" s="19" t="n"/>
      <c r="AJ367" s="19" t="n"/>
      <c r="AK367" s="19" t="n"/>
      <c r="AL367" s="19" t="n"/>
      <c r="AM367" s="19" t="n"/>
    </row>
    <row r="368" ht="13.5" customHeight="1" s="844">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c r="AA368" s="19" t="n"/>
      <c r="AB368" s="19" t="n"/>
      <c r="AC368" s="19" t="n"/>
      <c r="AD368" s="19" t="n"/>
      <c r="AE368" s="19" t="n"/>
      <c r="AF368" s="19" t="n"/>
      <c r="AG368" s="19" t="n"/>
      <c r="AH368" s="19" t="n"/>
      <c r="AI368" s="19" t="n"/>
      <c r="AJ368" s="19" t="n"/>
      <c r="AK368" s="19" t="n"/>
      <c r="AL368" s="19" t="n"/>
      <c r="AM368" s="19" t="n"/>
    </row>
    <row r="369" ht="13.5" customHeight="1" s="844">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c r="AA369" s="19" t="n"/>
      <c r="AB369" s="19" t="n"/>
      <c r="AC369" s="19" t="n"/>
      <c r="AD369" s="19" t="n"/>
      <c r="AE369" s="19" t="n"/>
      <c r="AF369" s="19" t="n"/>
      <c r="AG369" s="19" t="n"/>
      <c r="AH369" s="19" t="n"/>
      <c r="AI369" s="19" t="n"/>
      <c r="AJ369" s="19" t="n"/>
      <c r="AK369" s="19" t="n"/>
      <c r="AL369" s="19" t="n"/>
      <c r="AM369" s="19" t="n"/>
    </row>
    <row r="370" ht="13.5" customHeight="1" s="844">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c r="AA370" s="19" t="n"/>
      <c r="AB370" s="19" t="n"/>
      <c r="AC370" s="19" t="n"/>
      <c r="AD370" s="19" t="n"/>
      <c r="AE370" s="19" t="n"/>
      <c r="AF370" s="19" t="n"/>
      <c r="AG370" s="19" t="n"/>
      <c r="AH370" s="19" t="n"/>
      <c r="AI370" s="19" t="n"/>
      <c r="AJ370" s="19" t="n"/>
      <c r="AK370" s="19" t="n"/>
      <c r="AL370" s="19" t="n"/>
      <c r="AM370" s="19" t="n"/>
    </row>
    <row r="371" ht="13.5" customHeight="1" s="844">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c r="AA371" s="19" t="n"/>
      <c r="AB371" s="19" t="n"/>
      <c r="AC371" s="19" t="n"/>
      <c r="AD371" s="19" t="n"/>
      <c r="AE371" s="19" t="n"/>
      <c r="AF371" s="19" t="n"/>
      <c r="AG371" s="19" t="n"/>
      <c r="AH371" s="19" t="n"/>
      <c r="AI371" s="19" t="n"/>
      <c r="AJ371" s="19" t="n"/>
      <c r="AK371" s="19" t="n"/>
      <c r="AL371" s="19" t="n"/>
      <c r="AM371" s="19" t="n"/>
    </row>
    <row r="372" ht="13.5" customHeight="1" s="844">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c r="AA372" s="19" t="n"/>
      <c r="AB372" s="19" t="n"/>
      <c r="AC372" s="19" t="n"/>
      <c r="AD372" s="19" t="n"/>
      <c r="AE372" s="19" t="n"/>
      <c r="AF372" s="19" t="n"/>
      <c r="AG372" s="19" t="n"/>
      <c r="AH372" s="19" t="n"/>
      <c r="AI372" s="19" t="n"/>
      <c r="AJ372" s="19" t="n"/>
      <c r="AK372" s="19" t="n"/>
      <c r="AL372" s="19" t="n"/>
      <c r="AM372" s="19" t="n"/>
    </row>
    <row r="373" ht="13.5" customHeight="1" s="844">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c r="AA373" s="19" t="n"/>
      <c r="AB373" s="19" t="n"/>
      <c r="AC373" s="19" t="n"/>
      <c r="AD373" s="19" t="n"/>
      <c r="AE373" s="19" t="n"/>
      <c r="AF373" s="19" t="n"/>
      <c r="AG373" s="19" t="n"/>
      <c r="AH373" s="19" t="n"/>
      <c r="AI373" s="19" t="n"/>
      <c r="AJ373" s="19" t="n"/>
      <c r="AK373" s="19" t="n"/>
      <c r="AL373" s="19" t="n"/>
      <c r="AM373" s="19" t="n"/>
    </row>
    <row r="374" ht="13.5" customHeight="1" s="84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c r="AA374" s="19" t="n"/>
      <c r="AB374" s="19" t="n"/>
      <c r="AC374" s="19" t="n"/>
      <c r="AD374" s="19" t="n"/>
      <c r="AE374" s="19" t="n"/>
      <c r="AF374" s="19" t="n"/>
      <c r="AG374" s="19" t="n"/>
      <c r="AH374" s="19" t="n"/>
      <c r="AI374" s="19" t="n"/>
      <c r="AJ374" s="19" t="n"/>
      <c r="AK374" s="19" t="n"/>
      <c r="AL374" s="19" t="n"/>
      <c r="AM374" s="19" t="n"/>
    </row>
    <row r="375" ht="13.5" customHeight="1" s="844">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c r="AA375" s="19" t="n"/>
      <c r="AB375" s="19" t="n"/>
      <c r="AC375" s="19" t="n"/>
      <c r="AD375" s="19" t="n"/>
      <c r="AE375" s="19" t="n"/>
      <c r="AF375" s="19" t="n"/>
      <c r="AG375" s="19" t="n"/>
      <c r="AH375" s="19" t="n"/>
      <c r="AI375" s="19" t="n"/>
      <c r="AJ375" s="19" t="n"/>
      <c r="AK375" s="19" t="n"/>
      <c r="AL375" s="19" t="n"/>
      <c r="AM375" s="19" t="n"/>
    </row>
    <row r="376" ht="13.5" customHeight="1" s="844">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c r="AA376" s="19" t="n"/>
      <c r="AB376" s="19" t="n"/>
      <c r="AC376" s="19" t="n"/>
      <c r="AD376" s="19" t="n"/>
      <c r="AE376" s="19" t="n"/>
      <c r="AF376" s="19" t="n"/>
      <c r="AG376" s="19" t="n"/>
      <c r="AH376" s="19" t="n"/>
      <c r="AI376" s="19" t="n"/>
      <c r="AJ376" s="19" t="n"/>
      <c r="AK376" s="19" t="n"/>
      <c r="AL376" s="19" t="n"/>
      <c r="AM376" s="19" t="n"/>
    </row>
    <row r="377" ht="13.5" customHeight="1" s="844">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c r="AA377" s="19" t="n"/>
      <c r="AB377" s="19" t="n"/>
      <c r="AC377" s="19" t="n"/>
      <c r="AD377" s="19" t="n"/>
      <c r="AE377" s="19" t="n"/>
      <c r="AF377" s="19" t="n"/>
      <c r="AG377" s="19" t="n"/>
      <c r="AH377" s="19" t="n"/>
      <c r="AI377" s="19" t="n"/>
      <c r="AJ377" s="19" t="n"/>
      <c r="AK377" s="19" t="n"/>
      <c r="AL377" s="19" t="n"/>
      <c r="AM377" s="19" t="n"/>
    </row>
    <row r="378" ht="13.5" customHeight="1" s="844">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c r="AA378" s="19" t="n"/>
      <c r="AB378" s="19" t="n"/>
      <c r="AC378" s="19" t="n"/>
      <c r="AD378" s="19" t="n"/>
      <c r="AE378" s="19" t="n"/>
      <c r="AF378" s="19" t="n"/>
      <c r="AG378" s="19" t="n"/>
      <c r="AH378" s="19" t="n"/>
      <c r="AI378" s="19" t="n"/>
      <c r="AJ378" s="19" t="n"/>
      <c r="AK378" s="19" t="n"/>
      <c r="AL378" s="19" t="n"/>
      <c r="AM378" s="19" t="n"/>
    </row>
    <row r="379" ht="13.5" customHeight="1" s="844">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c r="AA379" s="19" t="n"/>
      <c r="AB379" s="19" t="n"/>
      <c r="AC379" s="19" t="n"/>
      <c r="AD379" s="19" t="n"/>
      <c r="AE379" s="19" t="n"/>
      <c r="AF379" s="19" t="n"/>
      <c r="AG379" s="19" t="n"/>
      <c r="AH379" s="19" t="n"/>
      <c r="AI379" s="19" t="n"/>
      <c r="AJ379" s="19" t="n"/>
      <c r="AK379" s="19" t="n"/>
      <c r="AL379" s="19" t="n"/>
      <c r="AM379" s="19" t="n"/>
    </row>
    <row r="380" ht="13.5" customHeight="1" s="844">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c r="AA380" s="19" t="n"/>
      <c r="AB380" s="19" t="n"/>
      <c r="AC380" s="19" t="n"/>
      <c r="AD380" s="19" t="n"/>
      <c r="AE380" s="19" t="n"/>
      <c r="AF380" s="19" t="n"/>
      <c r="AG380" s="19" t="n"/>
      <c r="AH380" s="19" t="n"/>
      <c r="AI380" s="19" t="n"/>
      <c r="AJ380" s="19" t="n"/>
      <c r="AK380" s="19" t="n"/>
      <c r="AL380" s="19" t="n"/>
      <c r="AM380" s="19" t="n"/>
    </row>
    <row r="381" ht="13.5" customHeight="1" s="844">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c r="AA381" s="19" t="n"/>
      <c r="AB381" s="19" t="n"/>
      <c r="AC381" s="19" t="n"/>
      <c r="AD381" s="19" t="n"/>
      <c r="AE381" s="19" t="n"/>
      <c r="AF381" s="19" t="n"/>
      <c r="AG381" s="19" t="n"/>
      <c r="AH381" s="19" t="n"/>
      <c r="AI381" s="19" t="n"/>
      <c r="AJ381" s="19" t="n"/>
      <c r="AK381" s="19" t="n"/>
      <c r="AL381" s="19" t="n"/>
      <c r="AM381" s="19" t="n"/>
    </row>
    <row r="382" ht="13.5" customHeight="1" s="844">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c r="AA382" s="19" t="n"/>
      <c r="AB382" s="19" t="n"/>
      <c r="AC382" s="19" t="n"/>
      <c r="AD382" s="19" t="n"/>
      <c r="AE382" s="19" t="n"/>
      <c r="AF382" s="19" t="n"/>
      <c r="AG382" s="19" t="n"/>
      <c r="AH382" s="19" t="n"/>
      <c r="AI382" s="19" t="n"/>
      <c r="AJ382" s="19" t="n"/>
      <c r="AK382" s="19" t="n"/>
      <c r="AL382" s="19" t="n"/>
      <c r="AM382" s="19" t="n"/>
    </row>
    <row r="383" ht="13.5" customHeight="1" s="844">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c r="AA383" s="19" t="n"/>
      <c r="AB383" s="19" t="n"/>
      <c r="AC383" s="19" t="n"/>
      <c r="AD383" s="19" t="n"/>
      <c r="AE383" s="19" t="n"/>
      <c r="AF383" s="19" t="n"/>
      <c r="AG383" s="19" t="n"/>
      <c r="AH383" s="19" t="n"/>
      <c r="AI383" s="19" t="n"/>
      <c r="AJ383" s="19" t="n"/>
      <c r="AK383" s="19" t="n"/>
      <c r="AL383" s="19" t="n"/>
      <c r="AM383" s="19" t="n"/>
    </row>
    <row r="384" ht="13.5" customHeight="1" s="84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c r="AA384" s="19" t="n"/>
      <c r="AB384" s="19" t="n"/>
      <c r="AC384" s="19" t="n"/>
      <c r="AD384" s="19" t="n"/>
      <c r="AE384" s="19" t="n"/>
      <c r="AF384" s="19" t="n"/>
      <c r="AG384" s="19" t="n"/>
      <c r="AH384" s="19" t="n"/>
      <c r="AI384" s="19" t="n"/>
      <c r="AJ384" s="19" t="n"/>
      <c r="AK384" s="19" t="n"/>
      <c r="AL384" s="19" t="n"/>
      <c r="AM384" s="19" t="n"/>
    </row>
    <row r="385" ht="13.5" customHeight="1" s="844">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c r="AA385" s="19" t="n"/>
      <c r="AB385" s="19" t="n"/>
      <c r="AC385" s="19" t="n"/>
      <c r="AD385" s="19" t="n"/>
      <c r="AE385" s="19" t="n"/>
      <c r="AF385" s="19" t="n"/>
      <c r="AG385" s="19" t="n"/>
      <c r="AH385" s="19" t="n"/>
      <c r="AI385" s="19" t="n"/>
      <c r="AJ385" s="19" t="n"/>
      <c r="AK385" s="19" t="n"/>
      <c r="AL385" s="19" t="n"/>
      <c r="AM385" s="19" t="n"/>
    </row>
    <row r="386" ht="13.5" customHeight="1" s="844">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c r="AA386" s="19" t="n"/>
      <c r="AB386" s="19" t="n"/>
      <c r="AC386" s="19" t="n"/>
      <c r="AD386" s="19" t="n"/>
      <c r="AE386" s="19" t="n"/>
      <c r="AF386" s="19" t="n"/>
      <c r="AG386" s="19" t="n"/>
      <c r="AH386" s="19" t="n"/>
      <c r="AI386" s="19" t="n"/>
      <c r="AJ386" s="19" t="n"/>
      <c r="AK386" s="19" t="n"/>
      <c r="AL386" s="19" t="n"/>
      <c r="AM386" s="19" t="n"/>
    </row>
    <row r="387" ht="13.5" customHeight="1" s="844">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c r="AA387" s="19" t="n"/>
      <c r="AB387" s="19" t="n"/>
      <c r="AC387" s="19" t="n"/>
      <c r="AD387" s="19" t="n"/>
      <c r="AE387" s="19" t="n"/>
      <c r="AF387" s="19" t="n"/>
      <c r="AG387" s="19" t="n"/>
      <c r="AH387" s="19" t="n"/>
      <c r="AI387" s="19" t="n"/>
      <c r="AJ387" s="19" t="n"/>
      <c r="AK387" s="19" t="n"/>
      <c r="AL387" s="19" t="n"/>
      <c r="AM387" s="19" t="n"/>
    </row>
    <row r="388" ht="13.5" customHeight="1" s="844">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c r="AA388" s="19" t="n"/>
      <c r="AB388" s="19" t="n"/>
      <c r="AC388" s="19" t="n"/>
      <c r="AD388" s="19" t="n"/>
      <c r="AE388" s="19" t="n"/>
      <c r="AF388" s="19" t="n"/>
      <c r="AG388" s="19" t="n"/>
      <c r="AH388" s="19" t="n"/>
      <c r="AI388" s="19" t="n"/>
      <c r="AJ388" s="19" t="n"/>
      <c r="AK388" s="19" t="n"/>
      <c r="AL388" s="19" t="n"/>
      <c r="AM388" s="19" t="n"/>
    </row>
    <row r="389" ht="13.5" customHeight="1" s="844">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c r="AA389" s="19" t="n"/>
      <c r="AB389" s="19" t="n"/>
      <c r="AC389" s="19" t="n"/>
      <c r="AD389" s="19" t="n"/>
      <c r="AE389" s="19" t="n"/>
      <c r="AF389" s="19" t="n"/>
      <c r="AG389" s="19" t="n"/>
      <c r="AH389" s="19" t="n"/>
      <c r="AI389" s="19" t="n"/>
      <c r="AJ389" s="19" t="n"/>
      <c r="AK389" s="19" t="n"/>
      <c r="AL389" s="19" t="n"/>
      <c r="AM389" s="19" t="n"/>
    </row>
    <row r="390" ht="13.5" customHeight="1" s="844">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c r="AA390" s="19" t="n"/>
      <c r="AB390" s="19" t="n"/>
      <c r="AC390" s="19" t="n"/>
      <c r="AD390" s="19" t="n"/>
      <c r="AE390" s="19" t="n"/>
      <c r="AF390" s="19" t="n"/>
      <c r="AG390" s="19" t="n"/>
      <c r="AH390" s="19" t="n"/>
      <c r="AI390" s="19" t="n"/>
      <c r="AJ390" s="19" t="n"/>
      <c r="AK390" s="19" t="n"/>
      <c r="AL390" s="19" t="n"/>
      <c r="AM390" s="19" t="n"/>
    </row>
    <row r="391" ht="13.5" customHeight="1" s="844">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c r="AA391" s="19" t="n"/>
      <c r="AB391" s="19" t="n"/>
      <c r="AC391" s="19" t="n"/>
      <c r="AD391" s="19" t="n"/>
      <c r="AE391" s="19" t="n"/>
      <c r="AF391" s="19" t="n"/>
      <c r="AG391" s="19" t="n"/>
      <c r="AH391" s="19" t="n"/>
      <c r="AI391" s="19" t="n"/>
      <c r="AJ391" s="19" t="n"/>
      <c r="AK391" s="19" t="n"/>
      <c r="AL391" s="19" t="n"/>
      <c r="AM391" s="19" t="n"/>
    </row>
    <row r="392" ht="13.5" customHeight="1" s="844">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c r="AA392" s="19" t="n"/>
      <c r="AB392" s="19" t="n"/>
      <c r="AC392" s="19" t="n"/>
      <c r="AD392" s="19" t="n"/>
      <c r="AE392" s="19" t="n"/>
      <c r="AF392" s="19" t="n"/>
      <c r="AG392" s="19" t="n"/>
      <c r="AH392" s="19" t="n"/>
      <c r="AI392" s="19" t="n"/>
      <c r="AJ392" s="19" t="n"/>
      <c r="AK392" s="19" t="n"/>
      <c r="AL392" s="19" t="n"/>
      <c r="AM392" s="19" t="n"/>
    </row>
    <row r="393" ht="13.5" customHeight="1" s="844">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c r="AA393" s="19" t="n"/>
      <c r="AB393" s="19" t="n"/>
      <c r="AC393" s="19" t="n"/>
      <c r="AD393" s="19" t="n"/>
      <c r="AE393" s="19" t="n"/>
      <c r="AF393" s="19" t="n"/>
      <c r="AG393" s="19" t="n"/>
      <c r="AH393" s="19" t="n"/>
      <c r="AI393" s="19" t="n"/>
      <c r="AJ393" s="19" t="n"/>
      <c r="AK393" s="19" t="n"/>
      <c r="AL393" s="19" t="n"/>
      <c r="AM393" s="19" t="n"/>
    </row>
    <row r="394" ht="13.5" customHeight="1" s="84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c r="AA394" s="19" t="n"/>
      <c r="AB394" s="19" t="n"/>
      <c r="AC394" s="19" t="n"/>
      <c r="AD394" s="19" t="n"/>
      <c r="AE394" s="19" t="n"/>
      <c r="AF394" s="19" t="n"/>
      <c r="AG394" s="19" t="n"/>
      <c r="AH394" s="19" t="n"/>
      <c r="AI394" s="19" t="n"/>
      <c r="AJ394" s="19" t="n"/>
      <c r="AK394" s="19" t="n"/>
      <c r="AL394" s="19" t="n"/>
      <c r="AM394" s="19" t="n"/>
    </row>
    <row r="395" ht="13.5" customHeight="1" s="844">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c r="AA395" s="19" t="n"/>
      <c r="AB395" s="19" t="n"/>
      <c r="AC395" s="19" t="n"/>
      <c r="AD395" s="19" t="n"/>
      <c r="AE395" s="19" t="n"/>
      <c r="AF395" s="19" t="n"/>
      <c r="AG395" s="19" t="n"/>
      <c r="AH395" s="19" t="n"/>
      <c r="AI395" s="19" t="n"/>
      <c r="AJ395" s="19" t="n"/>
      <c r="AK395" s="19" t="n"/>
      <c r="AL395" s="19" t="n"/>
      <c r="AM395" s="19" t="n"/>
    </row>
    <row r="396" ht="13.5" customHeight="1" s="844">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c r="AA396" s="19" t="n"/>
      <c r="AB396" s="19" t="n"/>
      <c r="AC396" s="19" t="n"/>
      <c r="AD396" s="19" t="n"/>
      <c r="AE396" s="19" t="n"/>
      <c r="AF396" s="19" t="n"/>
      <c r="AG396" s="19" t="n"/>
      <c r="AH396" s="19" t="n"/>
      <c r="AI396" s="19" t="n"/>
      <c r="AJ396" s="19" t="n"/>
      <c r="AK396" s="19" t="n"/>
      <c r="AL396" s="19" t="n"/>
      <c r="AM396" s="19" t="n"/>
    </row>
    <row r="397" ht="13.5" customHeight="1" s="844">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c r="AA397" s="19" t="n"/>
      <c r="AB397" s="19" t="n"/>
      <c r="AC397" s="19" t="n"/>
      <c r="AD397" s="19" t="n"/>
      <c r="AE397" s="19" t="n"/>
      <c r="AF397" s="19" t="n"/>
      <c r="AG397" s="19" t="n"/>
      <c r="AH397" s="19" t="n"/>
      <c r="AI397" s="19" t="n"/>
      <c r="AJ397" s="19" t="n"/>
      <c r="AK397" s="19" t="n"/>
      <c r="AL397" s="19" t="n"/>
      <c r="AM397" s="19" t="n"/>
    </row>
    <row r="398" ht="13.5" customHeight="1" s="844">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c r="AA398" s="19" t="n"/>
      <c r="AB398" s="19" t="n"/>
      <c r="AC398" s="19" t="n"/>
      <c r="AD398" s="19" t="n"/>
      <c r="AE398" s="19" t="n"/>
      <c r="AF398" s="19" t="n"/>
      <c r="AG398" s="19" t="n"/>
      <c r="AH398" s="19" t="n"/>
      <c r="AI398" s="19" t="n"/>
      <c r="AJ398" s="19" t="n"/>
      <c r="AK398" s="19" t="n"/>
      <c r="AL398" s="19" t="n"/>
      <c r="AM398" s="19" t="n"/>
    </row>
    <row r="399" ht="13.5" customHeight="1" s="844">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c r="AA399" s="19" t="n"/>
      <c r="AB399" s="19" t="n"/>
      <c r="AC399" s="19" t="n"/>
      <c r="AD399" s="19" t="n"/>
      <c r="AE399" s="19" t="n"/>
      <c r="AF399" s="19" t="n"/>
      <c r="AG399" s="19" t="n"/>
      <c r="AH399" s="19" t="n"/>
      <c r="AI399" s="19" t="n"/>
      <c r="AJ399" s="19" t="n"/>
      <c r="AK399" s="19" t="n"/>
      <c r="AL399" s="19" t="n"/>
      <c r="AM399" s="19" t="n"/>
    </row>
    <row r="400" ht="13.5" customHeight="1" s="844">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c r="AA400" s="19" t="n"/>
      <c r="AB400" s="19" t="n"/>
      <c r="AC400" s="19" t="n"/>
      <c r="AD400" s="19" t="n"/>
      <c r="AE400" s="19" t="n"/>
      <c r="AF400" s="19" t="n"/>
      <c r="AG400" s="19" t="n"/>
      <c r="AH400" s="19" t="n"/>
      <c r="AI400" s="19" t="n"/>
      <c r="AJ400" s="19" t="n"/>
      <c r="AK400" s="19" t="n"/>
      <c r="AL400" s="19" t="n"/>
      <c r="AM400" s="19" t="n"/>
    </row>
    <row r="401" ht="13.5" customHeight="1" s="844">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c r="AA401" s="19" t="n"/>
      <c r="AB401" s="19" t="n"/>
      <c r="AC401" s="19" t="n"/>
      <c r="AD401" s="19" t="n"/>
      <c r="AE401" s="19" t="n"/>
      <c r="AF401" s="19" t="n"/>
      <c r="AG401" s="19" t="n"/>
      <c r="AH401" s="19" t="n"/>
      <c r="AI401" s="19" t="n"/>
      <c r="AJ401" s="19" t="n"/>
      <c r="AK401" s="19" t="n"/>
      <c r="AL401" s="19" t="n"/>
      <c r="AM401" s="19" t="n"/>
    </row>
    <row r="402" ht="13.5" customHeight="1" s="844">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c r="AA402" s="19" t="n"/>
      <c r="AB402" s="19" t="n"/>
      <c r="AC402" s="19" t="n"/>
      <c r="AD402" s="19" t="n"/>
      <c r="AE402" s="19" t="n"/>
      <c r="AF402" s="19" t="n"/>
      <c r="AG402" s="19" t="n"/>
      <c r="AH402" s="19" t="n"/>
      <c r="AI402" s="19" t="n"/>
      <c r="AJ402" s="19" t="n"/>
      <c r="AK402" s="19" t="n"/>
      <c r="AL402" s="19" t="n"/>
      <c r="AM402" s="19" t="n"/>
    </row>
    <row r="403" ht="13.5" customHeight="1" s="844">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c r="AA403" s="19" t="n"/>
      <c r="AB403" s="19" t="n"/>
      <c r="AC403" s="19" t="n"/>
      <c r="AD403" s="19" t="n"/>
      <c r="AE403" s="19" t="n"/>
      <c r="AF403" s="19" t="n"/>
      <c r="AG403" s="19" t="n"/>
      <c r="AH403" s="19" t="n"/>
      <c r="AI403" s="19" t="n"/>
      <c r="AJ403" s="19" t="n"/>
      <c r="AK403" s="19" t="n"/>
      <c r="AL403" s="19" t="n"/>
      <c r="AM403" s="19" t="n"/>
    </row>
    <row r="404" ht="13.5" customHeight="1" s="84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c r="AA404" s="19" t="n"/>
      <c r="AB404" s="19" t="n"/>
      <c r="AC404" s="19" t="n"/>
      <c r="AD404" s="19" t="n"/>
      <c r="AE404" s="19" t="n"/>
      <c r="AF404" s="19" t="n"/>
      <c r="AG404" s="19" t="n"/>
      <c r="AH404" s="19" t="n"/>
      <c r="AI404" s="19" t="n"/>
      <c r="AJ404" s="19" t="n"/>
      <c r="AK404" s="19" t="n"/>
      <c r="AL404" s="19" t="n"/>
      <c r="AM404" s="19" t="n"/>
    </row>
    <row r="405" ht="13.5" customHeight="1" s="844">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c r="AA405" s="19" t="n"/>
      <c r="AB405" s="19" t="n"/>
      <c r="AC405" s="19" t="n"/>
      <c r="AD405" s="19" t="n"/>
      <c r="AE405" s="19" t="n"/>
      <c r="AF405" s="19" t="n"/>
      <c r="AG405" s="19" t="n"/>
      <c r="AH405" s="19" t="n"/>
      <c r="AI405" s="19" t="n"/>
      <c r="AJ405" s="19" t="n"/>
      <c r="AK405" s="19" t="n"/>
      <c r="AL405" s="19" t="n"/>
      <c r="AM405" s="19" t="n"/>
    </row>
    <row r="406" ht="13.5" customHeight="1" s="844">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c r="AA406" s="19" t="n"/>
      <c r="AB406" s="19" t="n"/>
      <c r="AC406" s="19" t="n"/>
      <c r="AD406" s="19" t="n"/>
      <c r="AE406" s="19" t="n"/>
      <c r="AF406" s="19" t="n"/>
      <c r="AG406" s="19" t="n"/>
      <c r="AH406" s="19" t="n"/>
      <c r="AI406" s="19" t="n"/>
      <c r="AJ406" s="19" t="n"/>
      <c r="AK406" s="19" t="n"/>
      <c r="AL406" s="19" t="n"/>
      <c r="AM406" s="19" t="n"/>
    </row>
    <row r="407" ht="13.5" customHeight="1" s="844">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c r="AA407" s="19" t="n"/>
      <c r="AB407" s="19" t="n"/>
      <c r="AC407" s="19" t="n"/>
      <c r="AD407" s="19" t="n"/>
      <c r="AE407" s="19" t="n"/>
      <c r="AF407" s="19" t="n"/>
      <c r="AG407" s="19" t="n"/>
      <c r="AH407" s="19" t="n"/>
      <c r="AI407" s="19" t="n"/>
      <c r="AJ407" s="19" t="n"/>
      <c r="AK407" s="19" t="n"/>
      <c r="AL407" s="19" t="n"/>
      <c r="AM407" s="19" t="n"/>
    </row>
    <row r="408" ht="13.5" customHeight="1" s="844">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c r="AA408" s="19" t="n"/>
      <c r="AB408" s="19" t="n"/>
      <c r="AC408" s="19" t="n"/>
      <c r="AD408" s="19" t="n"/>
      <c r="AE408" s="19" t="n"/>
      <c r="AF408" s="19" t="n"/>
      <c r="AG408" s="19" t="n"/>
      <c r="AH408" s="19" t="n"/>
      <c r="AI408" s="19" t="n"/>
      <c r="AJ408" s="19" t="n"/>
      <c r="AK408" s="19" t="n"/>
      <c r="AL408" s="19" t="n"/>
      <c r="AM408" s="19" t="n"/>
    </row>
    <row r="409" ht="13.5" customHeight="1" s="844">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c r="AA409" s="19" t="n"/>
      <c r="AB409" s="19" t="n"/>
      <c r="AC409" s="19" t="n"/>
      <c r="AD409" s="19" t="n"/>
      <c r="AE409" s="19" t="n"/>
      <c r="AF409" s="19" t="n"/>
      <c r="AG409" s="19" t="n"/>
      <c r="AH409" s="19" t="n"/>
      <c r="AI409" s="19" t="n"/>
      <c r="AJ409" s="19" t="n"/>
      <c r="AK409" s="19" t="n"/>
      <c r="AL409" s="19" t="n"/>
      <c r="AM409" s="19" t="n"/>
    </row>
    <row r="410" ht="13.5" customHeight="1" s="8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c r="AA410" s="19" t="n"/>
      <c r="AB410" s="19" t="n"/>
      <c r="AC410" s="19" t="n"/>
      <c r="AD410" s="19" t="n"/>
      <c r="AE410" s="19" t="n"/>
      <c r="AF410" s="19" t="n"/>
      <c r="AG410" s="19" t="n"/>
      <c r="AH410" s="19" t="n"/>
      <c r="AI410" s="19" t="n"/>
      <c r="AJ410" s="19" t="n"/>
      <c r="AK410" s="19" t="n"/>
      <c r="AL410" s="19" t="n"/>
      <c r="AM410" s="19" t="n"/>
    </row>
    <row r="411" ht="13.5" customHeight="1" s="8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c r="AA411" s="19" t="n"/>
      <c r="AB411" s="19" t="n"/>
      <c r="AC411" s="19" t="n"/>
      <c r="AD411" s="19" t="n"/>
      <c r="AE411" s="19" t="n"/>
      <c r="AF411" s="19" t="n"/>
      <c r="AG411" s="19" t="n"/>
      <c r="AH411" s="19" t="n"/>
      <c r="AI411" s="19" t="n"/>
      <c r="AJ411" s="19" t="n"/>
      <c r="AK411" s="19" t="n"/>
      <c r="AL411" s="19" t="n"/>
      <c r="AM411" s="19" t="n"/>
    </row>
    <row r="412" ht="13.5" customHeight="1" s="8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c r="AA412" s="19" t="n"/>
      <c r="AB412" s="19" t="n"/>
      <c r="AC412" s="19" t="n"/>
      <c r="AD412" s="19" t="n"/>
      <c r="AE412" s="19" t="n"/>
      <c r="AF412" s="19" t="n"/>
      <c r="AG412" s="19" t="n"/>
      <c r="AH412" s="19" t="n"/>
      <c r="AI412" s="19" t="n"/>
      <c r="AJ412" s="19" t="n"/>
      <c r="AK412" s="19" t="n"/>
      <c r="AL412" s="19" t="n"/>
      <c r="AM412" s="19" t="n"/>
    </row>
    <row r="413" ht="13.5" customHeight="1" s="8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c r="AA413" s="19" t="n"/>
      <c r="AB413" s="19" t="n"/>
      <c r="AC413" s="19" t="n"/>
      <c r="AD413" s="19" t="n"/>
      <c r="AE413" s="19" t="n"/>
      <c r="AF413" s="19" t="n"/>
      <c r="AG413" s="19" t="n"/>
      <c r="AH413" s="19" t="n"/>
      <c r="AI413" s="19" t="n"/>
      <c r="AJ413" s="19" t="n"/>
      <c r="AK413" s="19" t="n"/>
      <c r="AL413" s="19" t="n"/>
      <c r="AM413" s="19" t="n"/>
    </row>
    <row r="414" ht="13.5" customHeight="1" s="8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c r="AA414" s="19" t="n"/>
      <c r="AB414" s="19" t="n"/>
      <c r="AC414" s="19" t="n"/>
      <c r="AD414" s="19" t="n"/>
      <c r="AE414" s="19" t="n"/>
      <c r="AF414" s="19" t="n"/>
      <c r="AG414" s="19" t="n"/>
      <c r="AH414" s="19" t="n"/>
      <c r="AI414" s="19" t="n"/>
      <c r="AJ414" s="19" t="n"/>
      <c r="AK414" s="19" t="n"/>
      <c r="AL414" s="19" t="n"/>
      <c r="AM414" s="19" t="n"/>
    </row>
    <row r="415" ht="13.5" customHeight="1" s="8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c r="AA415" s="19" t="n"/>
      <c r="AB415" s="19" t="n"/>
      <c r="AC415" s="19" t="n"/>
      <c r="AD415" s="19" t="n"/>
      <c r="AE415" s="19" t="n"/>
      <c r="AF415" s="19" t="n"/>
      <c r="AG415" s="19" t="n"/>
      <c r="AH415" s="19" t="n"/>
      <c r="AI415" s="19" t="n"/>
      <c r="AJ415" s="19" t="n"/>
      <c r="AK415" s="19" t="n"/>
      <c r="AL415" s="19" t="n"/>
      <c r="AM415" s="19" t="n"/>
    </row>
    <row r="416" ht="13.5" customHeight="1" s="8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c r="AA416" s="19" t="n"/>
      <c r="AB416" s="19" t="n"/>
      <c r="AC416" s="19" t="n"/>
      <c r="AD416" s="19" t="n"/>
      <c r="AE416" s="19" t="n"/>
      <c r="AF416" s="19" t="n"/>
      <c r="AG416" s="19" t="n"/>
      <c r="AH416" s="19" t="n"/>
      <c r="AI416" s="19" t="n"/>
      <c r="AJ416" s="19" t="n"/>
      <c r="AK416" s="19" t="n"/>
      <c r="AL416" s="19" t="n"/>
      <c r="AM416" s="19" t="n"/>
    </row>
    <row r="417" ht="13.5" customHeight="1" s="8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c r="AA417" s="19" t="n"/>
      <c r="AB417" s="19" t="n"/>
      <c r="AC417" s="19" t="n"/>
      <c r="AD417" s="19" t="n"/>
      <c r="AE417" s="19" t="n"/>
      <c r="AF417" s="19" t="n"/>
      <c r="AG417" s="19" t="n"/>
      <c r="AH417" s="19" t="n"/>
      <c r="AI417" s="19" t="n"/>
      <c r="AJ417" s="19" t="n"/>
      <c r="AK417" s="19" t="n"/>
      <c r="AL417" s="19" t="n"/>
      <c r="AM417" s="19" t="n"/>
    </row>
    <row r="418" ht="13.5" customHeight="1" s="8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c r="AA418" s="19" t="n"/>
      <c r="AB418" s="19" t="n"/>
      <c r="AC418" s="19" t="n"/>
      <c r="AD418" s="19" t="n"/>
      <c r="AE418" s="19" t="n"/>
      <c r="AF418" s="19" t="n"/>
      <c r="AG418" s="19" t="n"/>
      <c r="AH418" s="19" t="n"/>
      <c r="AI418" s="19" t="n"/>
      <c r="AJ418" s="19" t="n"/>
      <c r="AK418" s="19" t="n"/>
      <c r="AL418" s="19" t="n"/>
      <c r="AM418" s="19" t="n"/>
    </row>
    <row r="419" ht="13.5" customHeight="1" s="8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c r="AA419" s="19" t="n"/>
      <c r="AB419" s="19" t="n"/>
      <c r="AC419" s="19" t="n"/>
      <c r="AD419" s="19" t="n"/>
      <c r="AE419" s="19" t="n"/>
      <c r="AF419" s="19" t="n"/>
      <c r="AG419" s="19" t="n"/>
      <c r="AH419" s="19" t="n"/>
      <c r="AI419" s="19" t="n"/>
      <c r="AJ419" s="19" t="n"/>
      <c r="AK419" s="19" t="n"/>
      <c r="AL419" s="19" t="n"/>
      <c r="AM419" s="19" t="n"/>
    </row>
    <row r="420" ht="13.5" customHeight="1" s="8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c r="AA420" s="19" t="n"/>
      <c r="AB420" s="19" t="n"/>
      <c r="AC420" s="19" t="n"/>
      <c r="AD420" s="19" t="n"/>
      <c r="AE420" s="19" t="n"/>
      <c r="AF420" s="19" t="n"/>
      <c r="AG420" s="19" t="n"/>
      <c r="AH420" s="19" t="n"/>
      <c r="AI420" s="19" t="n"/>
      <c r="AJ420" s="19" t="n"/>
      <c r="AK420" s="19" t="n"/>
      <c r="AL420" s="19" t="n"/>
      <c r="AM420" s="19" t="n"/>
    </row>
    <row r="421" ht="13.5" customHeight="1" s="8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c r="AA421" s="19" t="n"/>
      <c r="AB421" s="19" t="n"/>
      <c r="AC421" s="19" t="n"/>
      <c r="AD421" s="19" t="n"/>
      <c r="AE421" s="19" t="n"/>
      <c r="AF421" s="19" t="n"/>
      <c r="AG421" s="19" t="n"/>
      <c r="AH421" s="19" t="n"/>
      <c r="AI421" s="19" t="n"/>
      <c r="AJ421" s="19" t="n"/>
      <c r="AK421" s="19" t="n"/>
      <c r="AL421" s="19" t="n"/>
      <c r="AM421" s="19" t="n"/>
    </row>
    <row r="422" ht="13.5" customHeight="1" s="8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c r="AA422" s="19" t="n"/>
      <c r="AB422" s="19" t="n"/>
      <c r="AC422" s="19" t="n"/>
      <c r="AD422" s="19" t="n"/>
      <c r="AE422" s="19" t="n"/>
      <c r="AF422" s="19" t="n"/>
      <c r="AG422" s="19" t="n"/>
      <c r="AH422" s="19" t="n"/>
      <c r="AI422" s="19" t="n"/>
      <c r="AJ422" s="19" t="n"/>
      <c r="AK422" s="19" t="n"/>
      <c r="AL422" s="19" t="n"/>
      <c r="AM422" s="19" t="n"/>
    </row>
    <row r="423" ht="13.5" customHeight="1" s="8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c r="AA423" s="19" t="n"/>
      <c r="AB423" s="19" t="n"/>
      <c r="AC423" s="19" t="n"/>
      <c r="AD423" s="19" t="n"/>
      <c r="AE423" s="19" t="n"/>
      <c r="AF423" s="19" t="n"/>
      <c r="AG423" s="19" t="n"/>
      <c r="AH423" s="19" t="n"/>
      <c r="AI423" s="19" t="n"/>
      <c r="AJ423" s="19" t="n"/>
      <c r="AK423" s="19" t="n"/>
      <c r="AL423" s="19" t="n"/>
      <c r="AM423" s="19" t="n"/>
    </row>
    <row r="424" ht="13.5" customHeight="1" s="8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c r="AB424" s="19" t="n"/>
      <c r="AC424" s="19" t="n"/>
      <c r="AD424" s="19" t="n"/>
      <c r="AE424" s="19" t="n"/>
      <c r="AF424" s="19" t="n"/>
      <c r="AG424" s="19" t="n"/>
      <c r="AH424" s="19" t="n"/>
      <c r="AI424" s="19" t="n"/>
      <c r="AJ424" s="19" t="n"/>
      <c r="AK424" s="19" t="n"/>
      <c r="AL424" s="19" t="n"/>
      <c r="AM424" s="19" t="n"/>
    </row>
    <row r="425" ht="13.5" customHeight="1" s="8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c r="AA425" s="19" t="n"/>
      <c r="AB425" s="19" t="n"/>
      <c r="AC425" s="19" t="n"/>
      <c r="AD425" s="19" t="n"/>
      <c r="AE425" s="19" t="n"/>
      <c r="AF425" s="19" t="n"/>
      <c r="AG425" s="19" t="n"/>
      <c r="AH425" s="19" t="n"/>
      <c r="AI425" s="19" t="n"/>
      <c r="AJ425" s="19" t="n"/>
      <c r="AK425" s="19" t="n"/>
      <c r="AL425" s="19" t="n"/>
      <c r="AM425" s="19" t="n"/>
    </row>
    <row r="426" ht="13.5" customHeight="1" s="8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c r="AA426" s="19" t="n"/>
      <c r="AB426" s="19" t="n"/>
      <c r="AC426" s="19" t="n"/>
      <c r="AD426" s="19" t="n"/>
      <c r="AE426" s="19" t="n"/>
      <c r="AF426" s="19" t="n"/>
      <c r="AG426" s="19" t="n"/>
      <c r="AH426" s="19" t="n"/>
      <c r="AI426" s="19" t="n"/>
      <c r="AJ426" s="19" t="n"/>
      <c r="AK426" s="19" t="n"/>
      <c r="AL426" s="19" t="n"/>
      <c r="AM426" s="19" t="n"/>
    </row>
    <row r="427" ht="13.5" customHeight="1" s="8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c r="AA427" s="19" t="n"/>
      <c r="AB427" s="19" t="n"/>
      <c r="AC427" s="19" t="n"/>
      <c r="AD427" s="19" t="n"/>
      <c r="AE427" s="19" t="n"/>
      <c r="AF427" s="19" t="n"/>
      <c r="AG427" s="19" t="n"/>
      <c r="AH427" s="19" t="n"/>
      <c r="AI427" s="19" t="n"/>
      <c r="AJ427" s="19" t="n"/>
      <c r="AK427" s="19" t="n"/>
      <c r="AL427" s="19" t="n"/>
      <c r="AM427" s="19" t="n"/>
    </row>
    <row r="428" ht="13.5" customHeight="1" s="8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c r="AA428" s="19" t="n"/>
      <c r="AB428" s="19" t="n"/>
      <c r="AC428" s="19" t="n"/>
      <c r="AD428" s="19" t="n"/>
      <c r="AE428" s="19" t="n"/>
      <c r="AF428" s="19" t="n"/>
      <c r="AG428" s="19" t="n"/>
      <c r="AH428" s="19" t="n"/>
      <c r="AI428" s="19" t="n"/>
      <c r="AJ428" s="19" t="n"/>
      <c r="AK428" s="19" t="n"/>
      <c r="AL428" s="19" t="n"/>
      <c r="AM428" s="19" t="n"/>
    </row>
    <row r="429" ht="13.5" customHeight="1" s="8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c r="AA429" s="19" t="n"/>
      <c r="AB429" s="19" t="n"/>
      <c r="AC429" s="19" t="n"/>
      <c r="AD429" s="19" t="n"/>
      <c r="AE429" s="19" t="n"/>
      <c r="AF429" s="19" t="n"/>
      <c r="AG429" s="19" t="n"/>
      <c r="AH429" s="19" t="n"/>
      <c r="AI429" s="19" t="n"/>
      <c r="AJ429" s="19" t="n"/>
      <c r="AK429" s="19" t="n"/>
      <c r="AL429" s="19" t="n"/>
      <c r="AM429" s="19" t="n"/>
    </row>
    <row r="430" ht="13.5" customHeight="1" s="8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c r="AA430" s="19" t="n"/>
      <c r="AB430" s="19" t="n"/>
      <c r="AC430" s="19" t="n"/>
      <c r="AD430" s="19" t="n"/>
      <c r="AE430" s="19" t="n"/>
      <c r="AF430" s="19" t="n"/>
      <c r="AG430" s="19" t="n"/>
      <c r="AH430" s="19" t="n"/>
      <c r="AI430" s="19" t="n"/>
      <c r="AJ430" s="19" t="n"/>
      <c r="AK430" s="19" t="n"/>
      <c r="AL430" s="19" t="n"/>
      <c r="AM430" s="19" t="n"/>
    </row>
    <row r="431" ht="13.5" customHeight="1" s="8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c r="AA431" s="19" t="n"/>
      <c r="AB431" s="19" t="n"/>
      <c r="AC431" s="19" t="n"/>
      <c r="AD431" s="19" t="n"/>
      <c r="AE431" s="19" t="n"/>
      <c r="AF431" s="19" t="n"/>
      <c r="AG431" s="19" t="n"/>
      <c r="AH431" s="19" t="n"/>
      <c r="AI431" s="19" t="n"/>
      <c r="AJ431" s="19" t="n"/>
      <c r="AK431" s="19" t="n"/>
      <c r="AL431" s="19" t="n"/>
      <c r="AM431" s="19" t="n"/>
    </row>
    <row r="432" ht="13.5" customHeight="1" s="8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c r="AA432" s="19" t="n"/>
      <c r="AB432" s="19" t="n"/>
      <c r="AC432" s="19" t="n"/>
      <c r="AD432" s="19" t="n"/>
      <c r="AE432" s="19" t="n"/>
      <c r="AF432" s="19" t="n"/>
      <c r="AG432" s="19" t="n"/>
      <c r="AH432" s="19" t="n"/>
      <c r="AI432" s="19" t="n"/>
      <c r="AJ432" s="19" t="n"/>
      <c r="AK432" s="19" t="n"/>
      <c r="AL432" s="19" t="n"/>
      <c r="AM432" s="19" t="n"/>
    </row>
    <row r="433" ht="13.5" customHeight="1" s="8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c r="AA433" s="19" t="n"/>
      <c r="AB433" s="19" t="n"/>
      <c r="AC433" s="19" t="n"/>
      <c r="AD433" s="19" t="n"/>
      <c r="AE433" s="19" t="n"/>
      <c r="AF433" s="19" t="n"/>
      <c r="AG433" s="19" t="n"/>
      <c r="AH433" s="19" t="n"/>
      <c r="AI433" s="19" t="n"/>
      <c r="AJ433" s="19" t="n"/>
      <c r="AK433" s="19" t="n"/>
      <c r="AL433" s="19" t="n"/>
      <c r="AM433" s="19" t="n"/>
    </row>
    <row r="434" ht="13.5" customHeight="1" s="8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c r="AA434" s="19" t="n"/>
      <c r="AB434" s="19" t="n"/>
      <c r="AC434" s="19" t="n"/>
      <c r="AD434" s="19" t="n"/>
      <c r="AE434" s="19" t="n"/>
      <c r="AF434" s="19" t="n"/>
      <c r="AG434" s="19" t="n"/>
      <c r="AH434" s="19" t="n"/>
      <c r="AI434" s="19" t="n"/>
      <c r="AJ434" s="19" t="n"/>
      <c r="AK434" s="19" t="n"/>
      <c r="AL434" s="19" t="n"/>
      <c r="AM434" s="19" t="n"/>
    </row>
    <row r="435" ht="13.5" customHeight="1" s="8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c r="AA435" s="19" t="n"/>
      <c r="AB435" s="19" t="n"/>
      <c r="AC435" s="19" t="n"/>
      <c r="AD435" s="19" t="n"/>
      <c r="AE435" s="19" t="n"/>
      <c r="AF435" s="19" t="n"/>
      <c r="AG435" s="19" t="n"/>
      <c r="AH435" s="19" t="n"/>
      <c r="AI435" s="19" t="n"/>
      <c r="AJ435" s="19" t="n"/>
      <c r="AK435" s="19" t="n"/>
      <c r="AL435" s="19" t="n"/>
      <c r="AM435" s="19" t="n"/>
    </row>
    <row r="436" ht="13.5" customHeight="1" s="8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c r="AA436" s="19" t="n"/>
      <c r="AB436" s="19" t="n"/>
      <c r="AC436" s="19" t="n"/>
      <c r="AD436" s="19" t="n"/>
      <c r="AE436" s="19" t="n"/>
      <c r="AF436" s="19" t="n"/>
      <c r="AG436" s="19" t="n"/>
      <c r="AH436" s="19" t="n"/>
      <c r="AI436" s="19" t="n"/>
      <c r="AJ436" s="19" t="n"/>
      <c r="AK436" s="19" t="n"/>
      <c r="AL436" s="19" t="n"/>
      <c r="AM436" s="19" t="n"/>
    </row>
    <row r="437" ht="13.5" customHeight="1" s="8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c r="AI437" s="19" t="n"/>
      <c r="AJ437" s="19" t="n"/>
      <c r="AK437" s="19" t="n"/>
      <c r="AL437" s="19" t="n"/>
      <c r="AM437" s="19" t="n"/>
    </row>
    <row r="438" ht="13.5" customHeight="1" s="8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c r="AA438" s="19" t="n"/>
      <c r="AB438" s="19" t="n"/>
      <c r="AC438" s="19" t="n"/>
      <c r="AD438" s="19" t="n"/>
      <c r="AE438" s="19" t="n"/>
      <c r="AF438" s="19" t="n"/>
      <c r="AG438" s="19" t="n"/>
      <c r="AH438" s="19" t="n"/>
      <c r="AI438" s="19" t="n"/>
      <c r="AJ438" s="19" t="n"/>
      <c r="AK438" s="19" t="n"/>
      <c r="AL438" s="19" t="n"/>
      <c r="AM438" s="19" t="n"/>
    </row>
    <row r="439" ht="13.5" customHeight="1" s="8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c r="AA439" s="19" t="n"/>
      <c r="AB439" s="19" t="n"/>
      <c r="AC439" s="19" t="n"/>
      <c r="AD439" s="19" t="n"/>
      <c r="AE439" s="19" t="n"/>
      <c r="AF439" s="19" t="n"/>
      <c r="AG439" s="19" t="n"/>
      <c r="AH439" s="19" t="n"/>
      <c r="AI439" s="19" t="n"/>
      <c r="AJ439" s="19" t="n"/>
      <c r="AK439" s="19" t="n"/>
      <c r="AL439" s="19" t="n"/>
      <c r="AM439" s="19" t="n"/>
    </row>
    <row r="440" ht="13.5" customHeight="1" s="8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c r="AA440" s="19" t="n"/>
      <c r="AB440" s="19" t="n"/>
      <c r="AC440" s="19" t="n"/>
      <c r="AD440" s="19" t="n"/>
      <c r="AE440" s="19" t="n"/>
      <c r="AF440" s="19" t="n"/>
      <c r="AG440" s="19" t="n"/>
      <c r="AH440" s="19" t="n"/>
      <c r="AI440" s="19" t="n"/>
      <c r="AJ440" s="19" t="n"/>
      <c r="AK440" s="19" t="n"/>
      <c r="AL440" s="19" t="n"/>
      <c r="AM440" s="19" t="n"/>
    </row>
    <row r="441" ht="13.5" customHeight="1" s="8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c r="AA441" s="19" t="n"/>
      <c r="AB441" s="19" t="n"/>
      <c r="AC441" s="19" t="n"/>
      <c r="AD441" s="19" t="n"/>
      <c r="AE441" s="19" t="n"/>
      <c r="AF441" s="19" t="n"/>
      <c r="AG441" s="19" t="n"/>
      <c r="AH441" s="19" t="n"/>
      <c r="AI441" s="19" t="n"/>
      <c r="AJ441" s="19" t="n"/>
      <c r="AK441" s="19" t="n"/>
      <c r="AL441" s="19" t="n"/>
      <c r="AM441" s="19" t="n"/>
    </row>
    <row r="442" ht="13.5" customHeight="1" s="8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c r="AA442" s="19" t="n"/>
      <c r="AB442" s="19" t="n"/>
      <c r="AC442" s="19" t="n"/>
      <c r="AD442" s="19" t="n"/>
      <c r="AE442" s="19" t="n"/>
      <c r="AF442" s="19" t="n"/>
      <c r="AG442" s="19" t="n"/>
      <c r="AH442" s="19" t="n"/>
      <c r="AI442" s="19" t="n"/>
      <c r="AJ442" s="19" t="n"/>
      <c r="AK442" s="19" t="n"/>
      <c r="AL442" s="19" t="n"/>
      <c r="AM442" s="19" t="n"/>
    </row>
    <row r="443" ht="13.5" customHeight="1" s="8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c r="AA443" s="19" t="n"/>
      <c r="AB443" s="19" t="n"/>
      <c r="AC443" s="19" t="n"/>
      <c r="AD443" s="19" t="n"/>
      <c r="AE443" s="19" t="n"/>
      <c r="AF443" s="19" t="n"/>
      <c r="AG443" s="19" t="n"/>
      <c r="AH443" s="19" t="n"/>
      <c r="AI443" s="19" t="n"/>
      <c r="AJ443" s="19" t="n"/>
      <c r="AK443" s="19" t="n"/>
      <c r="AL443" s="19" t="n"/>
      <c r="AM443" s="19" t="n"/>
    </row>
    <row r="444" ht="13.5" customHeight="1" s="8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c r="AA444" s="19" t="n"/>
      <c r="AB444" s="19" t="n"/>
      <c r="AC444" s="19" t="n"/>
      <c r="AD444" s="19" t="n"/>
      <c r="AE444" s="19" t="n"/>
      <c r="AF444" s="19" t="n"/>
      <c r="AG444" s="19" t="n"/>
      <c r="AH444" s="19" t="n"/>
      <c r="AI444" s="19" t="n"/>
      <c r="AJ444" s="19" t="n"/>
      <c r="AK444" s="19" t="n"/>
      <c r="AL444" s="19" t="n"/>
      <c r="AM444" s="19" t="n"/>
    </row>
    <row r="445" ht="13.5" customHeight="1" s="8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c r="AA445" s="19" t="n"/>
      <c r="AB445" s="19" t="n"/>
      <c r="AC445" s="19" t="n"/>
      <c r="AD445" s="19" t="n"/>
      <c r="AE445" s="19" t="n"/>
      <c r="AF445" s="19" t="n"/>
      <c r="AG445" s="19" t="n"/>
      <c r="AH445" s="19" t="n"/>
      <c r="AI445" s="19" t="n"/>
      <c r="AJ445" s="19" t="n"/>
      <c r="AK445" s="19" t="n"/>
      <c r="AL445" s="19" t="n"/>
      <c r="AM445" s="19" t="n"/>
    </row>
    <row r="446" ht="13.5" customHeight="1" s="8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c r="AA446" s="19" t="n"/>
      <c r="AB446" s="19" t="n"/>
      <c r="AC446" s="19" t="n"/>
      <c r="AD446" s="19" t="n"/>
      <c r="AE446" s="19" t="n"/>
      <c r="AF446" s="19" t="n"/>
      <c r="AG446" s="19" t="n"/>
      <c r="AH446" s="19" t="n"/>
      <c r="AI446" s="19" t="n"/>
      <c r="AJ446" s="19" t="n"/>
      <c r="AK446" s="19" t="n"/>
      <c r="AL446" s="19" t="n"/>
      <c r="AM446" s="19" t="n"/>
    </row>
    <row r="447" ht="13.5" customHeight="1" s="8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c r="AA447" s="19" t="n"/>
      <c r="AB447" s="19" t="n"/>
      <c r="AC447" s="19" t="n"/>
      <c r="AD447" s="19" t="n"/>
      <c r="AE447" s="19" t="n"/>
      <c r="AF447" s="19" t="n"/>
      <c r="AG447" s="19" t="n"/>
      <c r="AH447" s="19" t="n"/>
      <c r="AI447" s="19" t="n"/>
      <c r="AJ447" s="19" t="n"/>
      <c r="AK447" s="19" t="n"/>
      <c r="AL447" s="19" t="n"/>
      <c r="AM447" s="19" t="n"/>
    </row>
    <row r="448" ht="13.5" customHeight="1" s="8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c r="AA448" s="19" t="n"/>
      <c r="AB448" s="19" t="n"/>
      <c r="AC448" s="19" t="n"/>
      <c r="AD448" s="19" t="n"/>
      <c r="AE448" s="19" t="n"/>
      <c r="AF448" s="19" t="n"/>
      <c r="AG448" s="19" t="n"/>
      <c r="AH448" s="19" t="n"/>
      <c r="AI448" s="19" t="n"/>
      <c r="AJ448" s="19" t="n"/>
      <c r="AK448" s="19" t="n"/>
      <c r="AL448" s="19" t="n"/>
      <c r="AM448" s="19" t="n"/>
    </row>
    <row r="449" ht="13.5" customHeight="1" s="8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c r="AA449" s="19" t="n"/>
      <c r="AB449" s="19" t="n"/>
      <c r="AC449" s="19" t="n"/>
      <c r="AD449" s="19" t="n"/>
      <c r="AE449" s="19" t="n"/>
      <c r="AF449" s="19" t="n"/>
      <c r="AG449" s="19" t="n"/>
      <c r="AH449" s="19" t="n"/>
      <c r="AI449" s="19" t="n"/>
      <c r="AJ449" s="19" t="n"/>
      <c r="AK449" s="19" t="n"/>
      <c r="AL449" s="19" t="n"/>
      <c r="AM449" s="19" t="n"/>
    </row>
    <row r="450" ht="13.5" customHeight="1" s="8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c r="AA450" s="19" t="n"/>
      <c r="AB450" s="19" t="n"/>
      <c r="AC450" s="19" t="n"/>
      <c r="AD450" s="19" t="n"/>
      <c r="AE450" s="19" t="n"/>
      <c r="AF450" s="19" t="n"/>
      <c r="AG450" s="19" t="n"/>
      <c r="AH450" s="19" t="n"/>
      <c r="AI450" s="19" t="n"/>
      <c r="AJ450" s="19" t="n"/>
      <c r="AK450" s="19" t="n"/>
      <c r="AL450" s="19" t="n"/>
      <c r="AM450" s="19" t="n"/>
    </row>
    <row r="451" ht="13.5" customHeight="1" s="8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c r="AA451" s="19" t="n"/>
      <c r="AB451" s="19" t="n"/>
      <c r="AC451" s="19" t="n"/>
      <c r="AD451" s="19" t="n"/>
      <c r="AE451" s="19" t="n"/>
      <c r="AF451" s="19" t="n"/>
      <c r="AG451" s="19" t="n"/>
      <c r="AH451" s="19" t="n"/>
      <c r="AI451" s="19" t="n"/>
      <c r="AJ451" s="19" t="n"/>
      <c r="AK451" s="19" t="n"/>
      <c r="AL451" s="19" t="n"/>
      <c r="AM451" s="19" t="n"/>
    </row>
    <row r="452" ht="13.5" customHeight="1" s="8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c r="AA452" s="19" t="n"/>
      <c r="AB452" s="19" t="n"/>
      <c r="AC452" s="19" t="n"/>
      <c r="AD452" s="19" t="n"/>
      <c r="AE452" s="19" t="n"/>
      <c r="AF452" s="19" t="n"/>
      <c r="AG452" s="19" t="n"/>
      <c r="AH452" s="19" t="n"/>
      <c r="AI452" s="19" t="n"/>
      <c r="AJ452" s="19" t="n"/>
      <c r="AK452" s="19" t="n"/>
      <c r="AL452" s="19" t="n"/>
      <c r="AM452" s="19" t="n"/>
    </row>
    <row r="453" ht="13.5" customHeight="1" s="8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c r="AI453" s="19" t="n"/>
      <c r="AJ453" s="19" t="n"/>
      <c r="AK453" s="19" t="n"/>
      <c r="AL453" s="19" t="n"/>
      <c r="AM453" s="19" t="n"/>
    </row>
    <row r="454" ht="13.5" customHeight="1" s="8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c r="AA454" s="19" t="n"/>
      <c r="AB454" s="19" t="n"/>
      <c r="AC454" s="19" t="n"/>
      <c r="AD454" s="19" t="n"/>
      <c r="AE454" s="19" t="n"/>
      <c r="AF454" s="19" t="n"/>
      <c r="AG454" s="19" t="n"/>
      <c r="AH454" s="19" t="n"/>
      <c r="AI454" s="19" t="n"/>
      <c r="AJ454" s="19" t="n"/>
      <c r="AK454" s="19" t="n"/>
      <c r="AL454" s="19" t="n"/>
      <c r="AM454" s="19" t="n"/>
    </row>
    <row r="455" ht="13.5" customHeight="1" s="8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c r="AI455" s="19" t="n"/>
      <c r="AJ455" s="19" t="n"/>
      <c r="AK455" s="19" t="n"/>
      <c r="AL455" s="19" t="n"/>
      <c r="AM455" s="19" t="n"/>
    </row>
    <row r="456" ht="13.5" customHeight="1" s="8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c r="AA456" s="19" t="n"/>
      <c r="AB456" s="19" t="n"/>
      <c r="AC456" s="19" t="n"/>
      <c r="AD456" s="19" t="n"/>
      <c r="AE456" s="19" t="n"/>
      <c r="AF456" s="19" t="n"/>
      <c r="AG456" s="19" t="n"/>
      <c r="AH456" s="19" t="n"/>
      <c r="AI456" s="19" t="n"/>
      <c r="AJ456" s="19" t="n"/>
      <c r="AK456" s="19" t="n"/>
      <c r="AL456" s="19" t="n"/>
      <c r="AM456" s="19" t="n"/>
    </row>
    <row r="457" ht="13.5" customHeight="1" s="8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c r="AA457" s="19" t="n"/>
      <c r="AB457" s="19" t="n"/>
      <c r="AC457" s="19" t="n"/>
      <c r="AD457" s="19" t="n"/>
      <c r="AE457" s="19" t="n"/>
      <c r="AF457" s="19" t="n"/>
      <c r="AG457" s="19" t="n"/>
      <c r="AH457" s="19" t="n"/>
      <c r="AI457" s="19" t="n"/>
      <c r="AJ457" s="19" t="n"/>
      <c r="AK457" s="19" t="n"/>
      <c r="AL457" s="19" t="n"/>
      <c r="AM457" s="19" t="n"/>
    </row>
    <row r="458" ht="13.5" customHeight="1" s="8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c r="AA458" s="19" t="n"/>
      <c r="AB458" s="19" t="n"/>
      <c r="AC458" s="19" t="n"/>
      <c r="AD458" s="19" t="n"/>
      <c r="AE458" s="19" t="n"/>
      <c r="AF458" s="19" t="n"/>
      <c r="AG458" s="19" t="n"/>
      <c r="AH458" s="19" t="n"/>
      <c r="AI458" s="19" t="n"/>
      <c r="AJ458" s="19" t="n"/>
      <c r="AK458" s="19" t="n"/>
      <c r="AL458" s="19" t="n"/>
      <c r="AM458" s="19" t="n"/>
    </row>
    <row r="459" ht="13.5" customHeight="1" s="8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c r="AB459" s="19" t="n"/>
      <c r="AC459" s="19" t="n"/>
      <c r="AD459" s="19" t="n"/>
      <c r="AE459" s="19" t="n"/>
      <c r="AF459" s="19" t="n"/>
      <c r="AG459" s="19" t="n"/>
      <c r="AH459" s="19" t="n"/>
      <c r="AI459" s="19" t="n"/>
      <c r="AJ459" s="19" t="n"/>
      <c r="AK459" s="19" t="n"/>
      <c r="AL459" s="19" t="n"/>
      <c r="AM459" s="19" t="n"/>
    </row>
    <row r="460" ht="13.5" customHeight="1" s="8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c r="AA460" s="19" t="n"/>
      <c r="AB460" s="19" t="n"/>
      <c r="AC460" s="19" t="n"/>
      <c r="AD460" s="19" t="n"/>
      <c r="AE460" s="19" t="n"/>
      <c r="AF460" s="19" t="n"/>
      <c r="AG460" s="19" t="n"/>
      <c r="AH460" s="19" t="n"/>
      <c r="AI460" s="19" t="n"/>
      <c r="AJ460" s="19" t="n"/>
      <c r="AK460" s="19" t="n"/>
      <c r="AL460" s="19" t="n"/>
      <c r="AM460" s="19" t="n"/>
    </row>
    <row r="461" ht="13.5" customHeight="1" s="8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c r="AA461" s="19" t="n"/>
      <c r="AB461" s="19" t="n"/>
      <c r="AC461" s="19" t="n"/>
      <c r="AD461" s="19" t="n"/>
      <c r="AE461" s="19" t="n"/>
      <c r="AF461" s="19" t="n"/>
      <c r="AG461" s="19" t="n"/>
      <c r="AH461" s="19" t="n"/>
      <c r="AI461" s="19" t="n"/>
      <c r="AJ461" s="19" t="n"/>
      <c r="AK461" s="19" t="n"/>
      <c r="AL461" s="19" t="n"/>
      <c r="AM461" s="19" t="n"/>
    </row>
    <row r="462" ht="13.5" customHeight="1" s="8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c r="AA462" s="19" t="n"/>
      <c r="AB462" s="19" t="n"/>
      <c r="AC462" s="19" t="n"/>
      <c r="AD462" s="19" t="n"/>
      <c r="AE462" s="19" t="n"/>
      <c r="AF462" s="19" t="n"/>
      <c r="AG462" s="19" t="n"/>
      <c r="AH462" s="19" t="n"/>
      <c r="AI462" s="19" t="n"/>
      <c r="AJ462" s="19" t="n"/>
      <c r="AK462" s="19" t="n"/>
      <c r="AL462" s="19" t="n"/>
      <c r="AM462" s="19" t="n"/>
    </row>
    <row r="463" ht="13.5" customHeight="1" s="8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c r="AA463" s="19" t="n"/>
      <c r="AB463" s="19" t="n"/>
      <c r="AC463" s="19" t="n"/>
      <c r="AD463" s="19" t="n"/>
      <c r="AE463" s="19" t="n"/>
      <c r="AF463" s="19" t="n"/>
      <c r="AG463" s="19" t="n"/>
      <c r="AH463" s="19" t="n"/>
      <c r="AI463" s="19" t="n"/>
      <c r="AJ463" s="19" t="n"/>
      <c r="AK463" s="19" t="n"/>
      <c r="AL463" s="19" t="n"/>
      <c r="AM463" s="19" t="n"/>
    </row>
    <row r="464" ht="13.5" customHeight="1" s="8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c r="AB464" s="19" t="n"/>
      <c r="AC464" s="19" t="n"/>
      <c r="AD464" s="19" t="n"/>
      <c r="AE464" s="19" t="n"/>
      <c r="AF464" s="19" t="n"/>
      <c r="AG464" s="19" t="n"/>
      <c r="AH464" s="19" t="n"/>
      <c r="AI464" s="19" t="n"/>
      <c r="AJ464" s="19" t="n"/>
      <c r="AK464" s="19" t="n"/>
      <c r="AL464" s="19" t="n"/>
      <c r="AM464" s="19" t="n"/>
    </row>
    <row r="465" ht="13.5" customHeight="1" s="8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c r="AA465" s="19" t="n"/>
      <c r="AB465" s="19" t="n"/>
      <c r="AC465" s="19" t="n"/>
      <c r="AD465" s="19" t="n"/>
      <c r="AE465" s="19" t="n"/>
      <c r="AF465" s="19" t="n"/>
      <c r="AG465" s="19" t="n"/>
      <c r="AH465" s="19" t="n"/>
      <c r="AI465" s="19" t="n"/>
      <c r="AJ465" s="19" t="n"/>
      <c r="AK465" s="19" t="n"/>
      <c r="AL465" s="19" t="n"/>
      <c r="AM465" s="19" t="n"/>
    </row>
    <row r="466" ht="13.5" customHeight="1" s="8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c r="AB466" s="19" t="n"/>
      <c r="AC466" s="19" t="n"/>
      <c r="AD466" s="19" t="n"/>
      <c r="AE466" s="19" t="n"/>
      <c r="AF466" s="19" t="n"/>
      <c r="AG466" s="19" t="n"/>
      <c r="AH466" s="19" t="n"/>
      <c r="AI466" s="19" t="n"/>
      <c r="AJ466" s="19" t="n"/>
      <c r="AK466" s="19" t="n"/>
      <c r="AL466" s="19" t="n"/>
      <c r="AM466" s="19" t="n"/>
    </row>
    <row r="467" ht="13.5" customHeight="1" s="8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c r="AA467" s="19" t="n"/>
      <c r="AB467" s="19" t="n"/>
      <c r="AC467" s="19" t="n"/>
      <c r="AD467" s="19" t="n"/>
      <c r="AE467" s="19" t="n"/>
      <c r="AF467" s="19" t="n"/>
      <c r="AG467" s="19" t="n"/>
      <c r="AH467" s="19" t="n"/>
      <c r="AI467" s="19" t="n"/>
      <c r="AJ467" s="19" t="n"/>
      <c r="AK467" s="19" t="n"/>
      <c r="AL467" s="19" t="n"/>
      <c r="AM467" s="19" t="n"/>
    </row>
    <row r="468" ht="13.5" customHeight="1" s="8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c r="AA468" s="19" t="n"/>
      <c r="AB468" s="19" t="n"/>
      <c r="AC468" s="19" t="n"/>
      <c r="AD468" s="19" t="n"/>
      <c r="AE468" s="19" t="n"/>
      <c r="AF468" s="19" t="n"/>
      <c r="AG468" s="19" t="n"/>
      <c r="AH468" s="19" t="n"/>
      <c r="AI468" s="19" t="n"/>
      <c r="AJ468" s="19" t="n"/>
      <c r="AK468" s="19" t="n"/>
      <c r="AL468" s="19" t="n"/>
      <c r="AM468" s="19" t="n"/>
    </row>
    <row r="469" ht="13.5" customHeight="1" s="8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c r="AA469" s="19" t="n"/>
      <c r="AB469" s="19" t="n"/>
      <c r="AC469" s="19" t="n"/>
      <c r="AD469" s="19" t="n"/>
      <c r="AE469" s="19" t="n"/>
      <c r="AF469" s="19" t="n"/>
      <c r="AG469" s="19" t="n"/>
      <c r="AH469" s="19" t="n"/>
      <c r="AI469" s="19" t="n"/>
      <c r="AJ469" s="19" t="n"/>
      <c r="AK469" s="19" t="n"/>
      <c r="AL469" s="19" t="n"/>
      <c r="AM469" s="19" t="n"/>
    </row>
    <row r="470" ht="13.5" customHeight="1" s="8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c r="AB470" s="19" t="n"/>
      <c r="AC470" s="19" t="n"/>
      <c r="AD470" s="19" t="n"/>
      <c r="AE470" s="19" t="n"/>
      <c r="AF470" s="19" t="n"/>
      <c r="AG470" s="19" t="n"/>
      <c r="AH470" s="19" t="n"/>
      <c r="AI470" s="19" t="n"/>
      <c r="AJ470" s="19" t="n"/>
      <c r="AK470" s="19" t="n"/>
      <c r="AL470" s="19" t="n"/>
      <c r="AM470" s="19" t="n"/>
    </row>
    <row r="471" ht="13.5" customHeight="1" s="8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c r="AA471" s="19" t="n"/>
      <c r="AB471" s="19" t="n"/>
      <c r="AC471" s="19" t="n"/>
      <c r="AD471" s="19" t="n"/>
      <c r="AE471" s="19" t="n"/>
      <c r="AF471" s="19" t="n"/>
      <c r="AG471" s="19" t="n"/>
      <c r="AH471" s="19" t="n"/>
      <c r="AI471" s="19" t="n"/>
      <c r="AJ471" s="19" t="n"/>
      <c r="AK471" s="19" t="n"/>
      <c r="AL471" s="19" t="n"/>
      <c r="AM471" s="19" t="n"/>
    </row>
    <row r="472" ht="13.5" customHeight="1" s="8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c r="AB472" s="19" t="n"/>
      <c r="AC472" s="19" t="n"/>
      <c r="AD472" s="19" t="n"/>
      <c r="AE472" s="19" t="n"/>
      <c r="AF472" s="19" t="n"/>
      <c r="AG472" s="19" t="n"/>
      <c r="AH472" s="19" t="n"/>
      <c r="AI472" s="19" t="n"/>
      <c r="AJ472" s="19" t="n"/>
      <c r="AK472" s="19" t="n"/>
      <c r="AL472" s="19" t="n"/>
      <c r="AM472" s="19" t="n"/>
    </row>
    <row r="473" ht="13.5" customHeight="1" s="8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c r="AA473" s="19" t="n"/>
      <c r="AB473" s="19" t="n"/>
      <c r="AC473" s="19" t="n"/>
      <c r="AD473" s="19" t="n"/>
      <c r="AE473" s="19" t="n"/>
      <c r="AF473" s="19" t="n"/>
      <c r="AG473" s="19" t="n"/>
      <c r="AH473" s="19" t="n"/>
      <c r="AI473" s="19" t="n"/>
      <c r="AJ473" s="19" t="n"/>
      <c r="AK473" s="19" t="n"/>
      <c r="AL473" s="19" t="n"/>
      <c r="AM473" s="19" t="n"/>
    </row>
    <row r="474" ht="13.5" customHeight="1" s="8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c r="AA474" s="19" t="n"/>
      <c r="AB474" s="19" t="n"/>
      <c r="AC474" s="19" t="n"/>
      <c r="AD474" s="19" t="n"/>
      <c r="AE474" s="19" t="n"/>
      <c r="AF474" s="19" t="n"/>
      <c r="AG474" s="19" t="n"/>
      <c r="AH474" s="19" t="n"/>
      <c r="AI474" s="19" t="n"/>
      <c r="AJ474" s="19" t="n"/>
      <c r="AK474" s="19" t="n"/>
      <c r="AL474" s="19" t="n"/>
      <c r="AM474" s="19" t="n"/>
    </row>
    <row r="475" ht="13.5" customHeight="1" s="8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c r="AA475" s="19" t="n"/>
      <c r="AB475" s="19" t="n"/>
      <c r="AC475" s="19" t="n"/>
      <c r="AD475" s="19" t="n"/>
      <c r="AE475" s="19" t="n"/>
      <c r="AF475" s="19" t="n"/>
      <c r="AG475" s="19" t="n"/>
      <c r="AH475" s="19" t="n"/>
      <c r="AI475" s="19" t="n"/>
      <c r="AJ475" s="19" t="n"/>
      <c r="AK475" s="19" t="n"/>
      <c r="AL475" s="19" t="n"/>
      <c r="AM475" s="19" t="n"/>
    </row>
    <row r="476" ht="13.5" customHeight="1" s="8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c r="AB476" s="19" t="n"/>
      <c r="AC476" s="19" t="n"/>
      <c r="AD476" s="19" t="n"/>
      <c r="AE476" s="19" t="n"/>
      <c r="AF476" s="19" t="n"/>
      <c r="AG476" s="19" t="n"/>
      <c r="AH476" s="19" t="n"/>
      <c r="AI476" s="19" t="n"/>
      <c r="AJ476" s="19" t="n"/>
      <c r="AK476" s="19" t="n"/>
      <c r="AL476" s="19" t="n"/>
      <c r="AM476" s="19" t="n"/>
    </row>
    <row r="477" ht="13.5" customHeight="1" s="8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c r="AA477" s="19" t="n"/>
      <c r="AB477" s="19" t="n"/>
      <c r="AC477" s="19" t="n"/>
      <c r="AD477" s="19" t="n"/>
      <c r="AE477" s="19" t="n"/>
      <c r="AF477" s="19" t="n"/>
      <c r="AG477" s="19" t="n"/>
      <c r="AH477" s="19" t="n"/>
      <c r="AI477" s="19" t="n"/>
      <c r="AJ477" s="19" t="n"/>
      <c r="AK477" s="19" t="n"/>
      <c r="AL477" s="19" t="n"/>
      <c r="AM477" s="19" t="n"/>
    </row>
    <row r="478" ht="13.5" customHeight="1" s="8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c r="AA478" s="19" t="n"/>
      <c r="AB478" s="19" t="n"/>
      <c r="AC478" s="19" t="n"/>
      <c r="AD478" s="19" t="n"/>
      <c r="AE478" s="19" t="n"/>
      <c r="AF478" s="19" t="n"/>
      <c r="AG478" s="19" t="n"/>
      <c r="AH478" s="19" t="n"/>
      <c r="AI478" s="19" t="n"/>
      <c r="AJ478" s="19" t="n"/>
      <c r="AK478" s="19" t="n"/>
      <c r="AL478" s="19" t="n"/>
      <c r="AM478" s="19" t="n"/>
    </row>
    <row r="479" ht="13.5" customHeight="1" s="8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c r="AA479" s="19" t="n"/>
      <c r="AB479" s="19" t="n"/>
      <c r="AC479" s="19" t="n"/>
      <c r="AD479" s="19" t="n"/>
      <c r="AE479" s="19" t="n"/>
      <c r="AF479" s="19" t="n"/>
      <c r="AG479" s="19" t="n"/>
      <c r="AH479" s="19" t="n"/>
      <c r="AI479" s="19" t="n"/>
      <c r="AJ479" s="19" t="n"/>
      <c r="AK479" s="19" t="n"/>
      <c r="AL479" s="19" t="n"/>
      <c r="AM479" s="19" t="n"/>
    </row>
    <row r="480" ht="13.5" customHeight="1" s="8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c r="AA480" s="19" t="n"/>
      <c r="AB480" s="19" t="n"/>
      <c r="AC480" s="19" t="n"/>
      <c r="AD480" s="19" t="n"/>
      <c r="AE480" s="19" t="n"/>
      <c r="AF480" s="19" t="n"/>
      <c r="AG480" s="19" t="n"/>
      <c r="AH480" s="19" t="n"/>
      <c r="AI480" s="19" t="n"/>
      <c r="AJ480" s="19" t="n"/>
      <c r="AK480" s="19" t="n"/>
      <c r="AL480" s="19" t="n"/>
      <c r="AM480" s="19" t="n"/>
    </row>
    <row r="481" ht="13.5" customHeight="1" s="8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c r="AA481" s="19" t="n"/>
      <c r="AB481" s="19" t="n"/>
      <c r="AC481" s="19" t="n"/>
      <c r="AD481" s="19" t="n"/>
      <c r="AE481" s="19" t="n"/>
      <c r="AF481" s="19" t="n"/>
      <c r="AG481" s="19" t="n"/>
      <c r="AH481" s="19" t="n"/>
      <c r="AI481" s="19" t="n"/>
      <c r="AJ481" s="19" t="n"/>
      <c r="AK481" s="19" t="n"/>
      <c r="AL481" s="19" t="n"/>
      <c r="AM481" s="19" t="n"/>
    </row>
    <row r="482" ht="13.5" customHeight="1" s="8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c r="AB482" s="19" t="n"/>
      <c r="AC482" s="19" t="n"/>
      <c r="AD482" s="19" t="n"/>
      <c r="AE482" s="19" t="n"/>
      <c r="AF482" s="19" t="n"/>
      <c r="AG482" s="19" t="n"/>
      <c r="AH482" s="19" t="n"/>
      <c r="AI482" s="19" t="n"/>
      <c r="AJ482" s="19" t="n"/>
      <c r="AK482" s="19" t="n"/>
      <c r="AL482" s="19" t="n"/>
      <c r="AM482" s="19" t="n"/>
    </row>
    <row r="483" ht="13.5" customHeight="1" s="8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c r="AA483" s="19" t="n"/>
      <c r="AB483" s="19" t="n"/>
      <c r="AC483" s="19" t="n"/>
      <c r="AD483" s="19" t="n"/>
      <c r="AE483" s="19" t="n"/>
      <c r="AF483" s="19" t="n"/>
      <c r="AG483" s="19" t="n"/>
      <c r="AH483" s="19" t="n"/>
      <c r="AI483" s="19" t="n"/>
      <c r="AJ483" s="19" t="n"/>
      <c r="AK483" s="19" t="n"/>
      <c r="AL483" s="19" t="n"/>
      <c r="AM483" s="19" t="n"/>
    </row>
    <row r="484" ht="13.5" customHeight="1" s="8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c r="AA484" s="19" t="n"/>
      <c r="AB484" s="19" t="n"/>
      <c r="AC484" s="19" t="n"/>
      <c r="AD484" s="19" t="n"/>
      <c r="AE484" s="19" t="n"/>
      <c r="AF484" s="19" t="n"/>
      <c r="AG484" s="19" t="n"/>
      <c r="AH484" s="19" t="n"/>
      <c r="AI484" s="19" t="n"/>
      <c r="AJ484" s="19" t="n"/>
      <c r="AK484" s="19" t="n"/>
      <c r="AL484" s="19" t="n"/>
      <c r="AM484" s="19" t="n"/>
    </row>
    <row r="485" ht="13.5" customHeight="1" s="8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c r="AB485" s="19" t="n"/>
      <c r="AC485" s="19" t="n"/>
      <c r="AD485" s="19" t="n"/>
      <c r="AE485" s="19" t="n"/>
      <c r="AF485" s="19" t="n"/>
      <c r="AG485" s="19" t="n"/>
      <c r="AH485" s="19" t="n"/>
      <c r="AI485" s="19" t="n"/>
      <c r="AJ485" s="19" t="n"/>
      <c r="AK485" s="19" t="n"/>
      <c r="AL485" s="19" t="n"/>
      <c r="AM485" s="19" t="n"/>
    </row>
    <row r="486" ht="13.5" customHeight="1" s="8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c r="AA486" s="19" t="n"/>
      <c r="AB486" s="19" t="n"/>
      <c r="AC486" s="19" t="n"/>
      <c r="AD486" s="19" t="n"/>
      <c r="AE486" s="19" t="n"/>
      <c r="AF486" s="19" t="n"/>
      <c r="AG486" s="19" t="n"/>
      <c r="AH486" s="19" t="n"/>
      <c r="AI486" s="19" t="n"/>
      <c r="AJ486" s="19" t="n"/>
      <c r="AK486" s="19" t="n"/>
      <c r="AL486" s="19" t="n"/>
      <c r="AM486" s="19" t="n"/>
    </row>
    <row r="487" ht="13.5" customHeight="1" s="8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c r="AB487" s="19" t="n"/>
      <c r="AC487" s="19" t="n"/>
      <c r="AD487" s="19" t="n"/>
      <c r="AE487" s="19" t="n"/>
      <c r="AF487" s="19" t="n"/>
      <c r="AG487" s="19" t="n"/>
      <c r="AH487" s="19" t="n"/>
      <c r="AI487" s="19" t="n"/>
      <c r="AJ487" s="19" t="n"/>
      <c r="AK487" s="19" t="n"/>
      <c r="AL487" s="19" t="n"/>
      <c r="AM487" s="19" t="n"/>
    </row>
    <row r="488" ht="13.5" customHeight="1" s="8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c r="AA488" s="19" t="n"/>
      <c r="AB488" s="19" t="n"/>
      <c r="AC488" s="19" t="n"/>
      <c r="AD488" s="19" t="n"/>
      <c r="AE488" s="19" t="n"/>
      <c r="AF488" s="19" t="n"/>
      <c r="AG488" s="19" t="n"/>
      <c r="AH488" s="19" t="n"/>
      <c r="AI488" s="19" t="n"/>
      <c r="AJ488" s="19" t="n"/>
      <c r="AK488" s="19" t="n"/>
      <c r="AL488" s="19" t="n"/>
      <c r="AM488" s="19" t="n"/>
    </row>
    <row r="489" ht="13.5" customHeight="1" s="8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c r="AA489" s="19" t="n"/>
      <c r="AB489" s="19" t="n"/>
      <c r="AC489" s="19" t="n"/>
      <c r="AD489" s="19" t="n"/>
      <c r="AE489" s="19" t="n"/>
      <c r="AF489" s="19" t="n"/>
      <c r="AG489" s="19" t="n"/>
      <c r="AH489" s="19" t="n"/>
      <c r="AI489" s="19" t="n"/>
      <c r="AJ489" s="19" t="n"/>
      <c r="AK489" s="19" t="n"/>
      <c r="AL489" s="19" t="n"/>
      <c r="AM489" s="19" t="n"/>
    </row>
    <row r="490" ht="13.5" customHeight="1" s="8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c r="AA490" s="19" t="n"/>
      <c r="AB490" s="19" t="n"/>
      <c r="AC490" s="19" t="n"/>
      <c r="AD490" s="19" t="n"/>
      <c r="AE490" s="19" t="n"/>
      <c r="AF490" s="19" t="n"/>
      <c r="AG490" s="19" t="n"/>
      <c r="AH490" s="19" t="n"/>
      <c r="AI490" s="19" t="n"/>
      <c r="AJ490" s="19" t="n"/>
      <c r="AK490" s="19" t="n"/>
      <c r="AL490" s="19" t="n"/>
      <c r="AM490" s="19" t="n"/>
    </row>
    <row r="491" ht="13.5" customHeight="1" s="8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c r="AB491" s="19" t="n"/>
      <c r="AC491" s="19" t="n"/>
      <c r="AD491" s="19" t="n"/>
      <c r="AE491" s="19" t="n"/>
      <c r="AF491" s="19" t="n"/>
      <c r="AG491" s="19" t="n"/>
      <c r="AH491" s="19" t="n"/>
      <c r="AI491" s="19" t="n"/>
      <c r="AJ491" s="19" t="n"/>
      <c r="AK491" s="19" t="n"/>
      <c r="AL491" s="19" t="n"/>
      <c r="AM491" s="19" t="n"/>
    </row>
    <row r="492" ht="13.5" customHeight="1" s="8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c r="AA492" s="19" t="n"/>
      <c r="AB492" s="19" t="n"/>
      <c r="AC492" s="19" t="n"/>
      <c r="AD492" s="19" t="n"/>
      <c r="AE492" s="19" t="n"/>
      <c r="AF492" s="19" t="n"/>
      <c r="AG492" s="19" t="n"/>
      <c r="AH492" s="19" t="n"/>
      <c r="AI492" s="19" t="n"/>
      <c r="AJ492" s="19" t="n"/>
      <c r="AK492" s="19" t="n"/>
      <c r="AL492" s="19" t="n"/>
      <c r="AM492" s="19" t="n"/>
    </row>
    <row r="493" ht="13.5" customHeight="1" s="8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c r="AA493" s="19" t="n"/>
      <c r="AB493" s="19" t="n"/>
      <c r="AC493" s="19" t="n"/>
      <c r="AD493" s="19" t="n"/>
      <c r="AE493" s="19" t="n"/>
      <c r="AF493" s="19" t="n"/>
      <c r="AG493" s="19" t="n"/>
      <c r="AH493" s="19" t="n"/>
      <c r="AI493" s="19" t="n"/>
      <c r="AJ493" s="19" t="n"/>
      <c r="AK493" s="19" t="n"/>
      <c r="AL493" s="19" t="n"/>
      <c r="AM493" s="19" t="n"/>
    </row>
    <row r="494" ht="13.5" customHeight="1" s="8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c r="AB494" s="19" t="n"/>
      <c r="AC494" s="19" t="n"/>
      <c r="AD494" s="19" t="n"/>
      <c r="AE494" s="19" t="n"/>
      <c r="AF494" s="19" t="n"/>
      <c r="AG494" s="19" t="n"/>
      <c r="AH494" s="19" t="n"/>
      <c r="AI494" s="19" t="n"/>
      <c r="AJ494" s="19" t="n"/>
      <c r="AK494" s="19" t="n"/>
      <c r="AL494" s="19" t="n"/>
      <c r="AM494" s="19" t="n"/>
    </row>
    <row r="495" ht="13.5" customHeight="1" s="8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c r="AA495" s="19" t="n"/>
      <c r="AB495" s="19" t="n"/>
      <c r="AC495" s="19" t="n"/>
      <c r="AD495" s="19" t="n"/>
      <c r="AE495" s="19" t="n"/>
      <c r="AF495" s="19" t="n"/>
      <c r="AG495" s="19" t="n"/>
      <c r="AH495" s="19" t="n"/>
      <c r="AI495" s="19" t="n"/>
      <c r="AJ495" s="19" t="n"/>
      <c r="AK495" s="19" t="n"/>
      <c r="AL495" s="19" t="n"/>
      <c r="AM495" s="19" t="n"/>
    </row>
    <row r="496" ht="13.5" customHeight="1" s="8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c r="AA496" s="19" t="n"/>
      <c r="AB496" s="19" t="n"/>
      <c r="AC496" s="19" t="n"/>
      <c r="AD496" s="19" t="n"/>
      <c r="AE496" s="19" t="n"/>
      <c r="AF496" s="19" t="n"/>
      <c r="AG496" s="19" t="n"/>
      <c r="AH496" s="19" t="n"/>
      <c r="AI496" s="19" t="n"/>
      <c r="AJ496" s="19" t="n"/>
      <c r="AK496" s="19" t="n"/>
      <c r="AL496" s="19" t="n"/>
      <c r="AM496" s="19" t="n"/>
    </row>
    <row r="497" ht="13.5" customHeight="1" s="8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c r="AA497" s="19" t="n"/>
      <c r="AB497" s="19" t="n"/>
      <c r="AC497" s="19" t="n"/>
      <c r="AD497" s="19" t="n"/>
      <c r="AE497" s="19" t="n"/>
      <c r="AF497" s="19" t="n"/>
      <c r="AG497" s="19" t="n"/>
      <c r="AH497" s="19" t="n"/>
      <c r="AI497" s="19" t="n"/>
      <c r="AJ497" s="19" t="n"/>
      <c r="AK497" s="19" t="n"/>
      <c r="AL497" s="19" t="n"/>
      <c r="AM497" s="19" t="n"/>
    </row>
    <row r="498" ht="13.5" customHeight="1" s="8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c r="AA498" s="19" t="n"/>
      <c r="AB498" s="19" t="n"/>
      <c r="AC498" s="19" t="n"/>
      <c r="AD498" s="19" t="n"/>
      <c r="AE498" s="19" t="n"/>
      <c r="AF498" s="19" t="n"/>
      <c r="AG498" s="19" t="n"/>
      <c r="AH498" s="19" t="n"/>
      <c r="AI498" s="19" t="n"/>
      <c r="AJ498" s="19" t="n"/>
      <c r="AK498" s="19" t="n"/>
      <c r="AL498" s="19" t="n"/>
      <c r="AM498" s="19" t="n"/>
    </row>
    <row r="499" ht="13.5" customHeight="1" s="8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c r="AB499" s="19" t="n"/>
      <c r="AC499" s="19" t="n"/>
      <c r="AD499" s="19" t="n"/>
      <c r="AE499" s="19" t="n"/>
      <c r="AF499" s="19" t="n"/>
      <c r="AG499" s="19" t="n"/>
      <c r="AH499" s="19" t="n"/>
      <c r="AI499" s="19" t="n"/>
      <c r="AJ499" s="19" t="n"/>
      <c r="AK499" s="19" t="n"/>
      <c r="AL499" s="19" t="n"/>
      <c r="AM499" s="19" t="n"/>
    </row>
    <row r="500" ht="13.5" customHeight="1" s="8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c r="AA500" s="19" t="n"/>
      <c r="AB500" s="19" t="n"/>
      <c r="AC500" s="19" t="n"/>
      <c r="AD500" s="19" t="n"/>
      <c r="AE500" s="19" t="n"/>
      <c r="AF500" s="19" t="n"/>
      <c r="AG500" s="19" t="n"/>
      <c r="AH500" s="19" t="n"/>
      <c r="AI500" s="19" t="n"/>
      <c r="AJ500" s="19" t="n"/>
      <c r="AK500" s="19" t="n"/>
      <c r="AL500" s="19" t="n"/>
      <c r="AM500" s="19" t="n"/>
    </row>
    <row r="501" ht="13.5" customHeight="1" s="8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c r="AA501" s="19" t="n"/>
      <c r="AB501" s="19" t="n"/>
      <c r="AC501" s="19" t="n"/>
      <c r="AD501" s="19" t="n"/>
      <c r="AE501" s="19" t="n"/>
      <c r="AF501" s="19" t="n"/>
      <c r="AG501" s="19" t="n"/>
      <c r="AH501" s="19" t="n"/>
      <c r="AI501" s="19" t="n"/>
      <c r="AJ501" s="19" t="n"/>
      <c r="AK501" s="19" t="n"/>
      <c r="AL501" s="19" t="n"/>
      <c r="AM501" s="19" t="n"/>
    </row>
    <row r="502" ht="13.5" customHeight="1" s="8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c r="AA502" s="19" t="n"/>
      <c r="AB502" s="19" t="n"/>
      <c r="AC502" s="19" t="n"/>
      <c r="AD502" s="19" t="n"/>
      <c r="AE502" s="19" t="n"/>
      <c r="AF502" s="19" t="n"/>
      <c r="AG502" s="19" t="n"/>
      <c r="AH502" s="19" t="n"/>
      <c r="AI502" s="19" t="n"/>
      <c r="AJ502" s="19" t="n"/>
      <c r="AK502" s="19" t="n"/>
      <c r="AL502" s="19" t="n"/>
      <c r="AM502" s="19" t="n"/>
    </row>
    <row r="503" ht="13.5" customHeight="1" s="8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c r="AA503" s="19" t="n"/>
      <c r="AB503" s="19" t="n"/>
      <c r="AC503" s="19" t="n"/>
      <c r="AD503" s="19" t="n"/>
      <c r="AE503" s="19" t="n"/>
      <c r="AF503" s="19" t="n"/>
      <c r="AG503" s="19" t="n"/>
      <c r="AH503" s="19" t="n"/>
      <c r="AI503" s="19" t="n"/>
      <c r="AJ503" s="19" t="n"/>
      <c r="AK503" s="19" t="n"/>
      <c r="AL503" s="19" t="n"/>
      <c r="AM503" s="19" t="n"/>
    </row>
    <row r="504" ht="13.5" customHeight="1" s="8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c r="AA504" s="19" t="n"/>
      <c r="AB504" s="19" t="n"/>
      <c r="AC504" s="19" t="n"/>
      <c r="AD504" s="19" t="n"/>
      <c r="AE504" s="19" t="n"/>
      <c r="AF504" s="19" t="n"/>
      <c r="AG504" s="19" t="n"/>
      <c r="AH504" s="19" t="n"/>
      <c r="AI504" s="19" t="n"/>
      <c r="AJ504" s="19" t="n"/>
      <c r="AK504" s="19" t="n"/>
      <c r="AL504" s="19" t="n"/>
      <c r="AM504" s="19" t="n"/>
    </row>
    <row r="505" ht="13.5" customHeight="1" s="8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c r="AB505" s="19" t="n"/>
      <c r="AC505" s="19" t="n"/>
      <c r="AD505" s="19" t="n"/>
      <c r="AE505" s="19" t="n"/>
      <c r="AF505" s="19" t="n"/>
      <c r="AG505" s="19" t="n"/>
      <c r="AH505" s="19" t="n"/>
      <c r="AI505" s="19" t="n"/>
      <c r="AJ505" s="19" t="n"/>
      <c r="AK505" s="19" t="n"/>
      <c r="AL505" s="19" t="n"/>
      <c r="AM505" s="19" t="n"/>
    </row>
    <row r="506" ht="13.5" customHeight="1" s="8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c r="AA506" s="19" t="n"/>
      <c r="AB506" s="19" t="n"/>
      <c r="AC506" s="19" t="n"/>
      <c r="AD506" s="19" t="n"/>
      <c r="AE506" s="19" t="n"/>
      <c r="AF506" s="19" t="n"/>
      <c r="AG506" s="19" t="n"/>
      <c r="AH506" s="19" t="n"/>
      <c r="AI506" s="19" t="n"/>
      <c r="AJ506" s="19" t="n"/>
      <c r="AK506" s="19" t="n"/>
      <c r="AL506" s="19" t="n"/>
      <c r="AM506" s="19" t="n"/>
    </row>
    <row r="507" ht="13.5" customHeight="1" s="8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c r="AA507" s="19" t="n"/>
      <c r="AB507" s="19" t="n"/>
      <c r="AC507" s="19" t="n"/>
      <c r="AD507" s="19" t="n"/>
      <c r="AE507" s="19" t="n"/>
      <c r="AF507" s="19" t="n"/>
      <c r="AG507" s="19" t="n"/>
      <c r="AH507" s="19" t="n"/>
      <c r="AI507" s="19" t="n"/>
      <c r="AJ507" s="19" t="n"/>
      <c r="AK507" s="19" t="n"/>
      <c r="AL507" s="19" t="n"/>
      <c r="AM507" s="19" t="n"/>
    </row>
    <row r="508" ht="13.5" customHeight="1" s="8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c r="AA508" s="19" t="n"/>
      <c r="AB508" s="19" t="n"/>
      <c r="AC508" s="19" t="n"/>
      <c r="AD508" s="19" t="n"/>
      <c r="AE508" s="19" t="n"/>
      <c r="AF508" s="19" t="n"/>
      <c r="AG508" s="19" t="n"/>
      <c r="AH508" s="19" t="n"/>
      <c r="AI508" s="19" t="n"/>
      <c r="AJ508" s="19" t="n"/>
      <c r="AK508" s="19" t="n"/>
      <c r="AL508" s="19" t="n"/>
      <c r="AM508" s="19" t="n"/>
    </row>
    <row r="509" ht="13.5" customHeight="1" s="8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c r="AB509" s="19" t="n"/>
      <c r="AC509" s="19" t="n"/>
      <c r="AD509" s="19" t="n"/>
      <c r="AE509" s="19" t="n"/>
      <c r="AF509" s="19" t="n"/>
      <c r="AG509" s="19" t="n"/>
      <c r="AH509" s="19" t="n"/>
      <c r="AI509" s="19" t="n"/>
      <c r="AJ509" s="19" t="n"/>
      <c r="AK509" s="19" t="n"/>
      <c r="AL509" s="19" t="n"/>
      <c r="AM509" s="19" t="n"/>
    </row>
    <row r="510" ht="13.5" customHeight="1" s="8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c r="AA510" s="19" t="n"/>
      <c r="AB510" s="19" t="n"/>
      <c r="AC510" s="19" t="n"/>
      <c r="AD510" s="19" t="n"/>
      <c r="AE510" s="19" t="n"/>
      <c r="AF510" s="19" t="n"/>
      <c r="AG510" s="19" t="n"/>
      <c r="AH510" s="19" t="n"/>
      <c r="AI510" s="19" t="n"/>
      <c r="AJ510" s="19" t="n"/>
      <c r="AK510" s="19" t="n"/>
      <c r="AL510" s="19" t="n"/>
      <c r="AM510" s="19" t="n"/>
    </row>
    <row r="511" ht="13.5" customHeight="1" s="8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c r="AA511" s="19" t="n"/>
      <c r="AB511" s="19" t="n"/>
      <c r="AC511" s="19" t="n"/>
      <c r="AD511" s="19" t="n"/>
      <c r="AE511" s="19" t="n"/>
      <c r="AF511" s="19" t="n"/>
      <c r="AG511" s="19" t="n"/>
      <c r="AH511" s="19" t="n"/>
      <c r="AI511" s="19" t="n"/>
      <c r="AJ511" s="19" t="n"/>
      <c r="AK511" s="19" t="n"/>
      <c r="AL511" s="19" t="n"/>
      <c r="AM511" s="19" t="n"/>
    </row>
    <row r="512" ht="13.5" customHeight="1" s="8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c r="AB512" s="19" t="n"/>
      <c r="AC512" s="19" t="n"/>
      <c r="AD512" s="19" t="n"/>
      <c r="AE512" s="19" t="n"/>
      <c r="AF512" s="19" t="n"/>
      <c r="AG512" s="19" t="n"/>
      <c r="AH512" s="19" t="n"/>
      <c r="AI512" s="19" t="n"/>
      <c r="AJ512" s="19" t="n"/>
      <c r="AK512" s="19" t="n"/>
      <c r="AL512" s="19" t="n"/>
      <c r="AM512" s="19" t="n"/>
    </row>
    <row r="513" ht="13.5" customHeight="1" s="8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c r="AA513" s="19" t="n"/>
      <c r="AB513" s="19" t="n"/>
      <c r="AC513" s="19" t="n"/>
      <c r="AD513" s="19" t="n"/>
      <c r="AE513" s="19" t="n"/>
      <c r="AF513" s="19" t="n"/>
      <c r="AG513" s="19" t="n"/>
      <c r="AH513" s="19" t="n"/>
      <c r="AI513" s="19" t="n"/>
      <c r="AJ513" s="19" t="n"/>
      <c r="AK513" s="19" t="n"/>
      <c r="AL513" s="19" t="n"/>
      <c r="AM513" s="19" t="n"/>
    </row>
    <row r="514" ht="13.5" customHeight="1" s="8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c r="AA514" s="19" t="n"/>
      <c r="AB514" s="19" t="n"/>
      <c r="AC514" s="19" t="n"/>
      <c r="AD514" s="19" t="n"/>
      <c r="AE514" s="19" t="n"/>
      <c r="AF514" s="19" t="n"/>
      <c r="AG514" s="19" t="n"/>
      <c r="AH514" s="19" t="n"/>
      <c r="AI514" s="19" t="n"/>
      <c r="AJ514" s="19" t="n"/>
      <c r="AK514" s="19" t="n"/>
      <c r="AL514" s="19" t="n"/>
      <c r="AM514" s="19" t="n"/>
    </row>
    <row r="515" ht="13.5" customHeight="1" s="8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c r="AB515" s="19" t="n"/>
      <c r="AC515" s="19" t="n"/>
      <c r="AD515" s="19" t="n"/>
      <c r="AE515" s="19" t="n"/>
      <c r="AF515" s="19" t="n"/>
      <c r="AG515" s="19" t="n"/>
      <c r="AH515" s="19" t="n"/>
      <c r="AI515" s="19" t="n"/>
      <c r="AJ515" s="19" t="n"/>
      <c r="AK515" s="19" t="n"/>
      <c r="AL515" s="19" t="n"/>
      <c r="AM515" s="19" t="n"/>
    </row>
    <row r="516" ht="13.5" customHeight="1" s="8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c r="AA516" s="19" t="n"/>
      <c r="AB516" s="19" t="n"/>
      <c r="AC516" s="19" t="n"/>
      <c r="AD516" s="19" t="n"/>
      <c r="AE516" s="19" t="n"/>
      <c r="AF516" s="19" t="n"/>
      <c r="AG516" s="19" t="n"/>
      <c r="AH516" s="19" t="n"/>
      <c r="AI516" s="19" t="n"/>
      <c r="AJ516" s="19" t="n"/>
      <c r="AK516" s="19" t="n"/>
      <c r="AL516" s="19" t="n"/>
      <c r="AM516" s="19" t="n"/>
    </row>
    <row r="517" ht="13.5" customHeight="1" s="8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c r="AA517" s="19" t="n"/>
      <c r="AB517" s="19" t="n"/>
      <c r="AC517" s="19" t="n"/>
      <c r="AD517" s="19" t="n"/>
      <c r="AE517" s="19" t="n"/>
      <c r="AF517" s="19" t="n"/>
      <c r="AG517" s="19" t="n"/>
      <c r="AH517" s="19" t="n"/>
      <c r="AI517" s="19" t="n"/>
      <c r="AJ517" s="19" t="n"/>
      <c r="AK517" s="19" t="n"/>
      <c r="AL517" s="19" t="n"/>
      <c r="AM517" s="19" t="n"/>
    </row>
    <row r="518" ht="13.5" customHeight="1" s="8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c r="AB518" s="19" t="n"/>
      <c r="AC518" s="19" t="n"/>
      <c r="AD518" s="19" t="n"/>
      <c r="AE518" s="19" t="n"/>
      <c r="AF518" s="19" t="n"/>
      <c r="AG518" s="19" t="n"/>
      <c r="AH518" s="19" t="n"/>
      <c r="AI518" s="19" t="n"/>
      <c r="AJ518" s="19" t="n"/>
      <c r="AK518" s="19" t="n"/>
      <c r="AL518" s="19" t="n"/>
      <c r="AM518" s="19" t="n"/>
    </row>
    <row r="519" ht="13.5" customHeight="1" s="8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c r="AA519" s="19" t="n"/>
      <c r="AB519" s="19" t="n"/>
      <c r="AC519" s="19" t="n"/>
      <c r="AD519" s="19" t="n"/>
      <c r="AE519" s="19" t="n"/>
      <c r="AF519" s="19" t="n"/>
      <c r="AG519" s="19" t="n"/>
      <c r="AH519" s="19" t="n"/>
      <c r="AI519" s="19" t="n"/>
      <c r="AJ519" s="19" t="n"/>
      <c r="AK519" s="19" t="n"/>
      <c r="AL519" s="19" t="n"/>
      <c r="AM519" s="19" t="n"/>
    </row>
    <row r="520" ht="13.5" customHeight="1" s="8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c r="AA520" s="19" t="n"/>
      <c r="AB520" s="19" t="n"/>
      <c r="AC520" s="19" t="n"/>
      <c r="AD520" s="19" t="n"/>
      <c r="AE520" s="19" t="n"/>
      <c r="AF520" s="19" t="n"/>
      <c r="AG520" s="19" t="n"/>
      <c r="AH520" s="19" t="n"/>
      <c r="AI520" s="19" t="n"/>
      <c r="AJ520" s="19" t="n"/>
      <c r="AK520" s="19" t="n"/>
      <c r="AL520" s="19" t="n"/>
      <c r="AM520" s="19" t="n"/>
    </row>
    <row r="521" ht="13.5" customHeight="1" s="8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c r="AB521" s="19" t="n"/>
      <c r="AC521" s="19" t="n"/>
      <c r="AD521" s="19" t="n"/>
      <c r="AE521" s="19" t="n"/>
      <c r="AF521" s="19" t="n"/>
      <c r="AG521" s="19" t="n"/>
      <c r="AH521" s="19" t="n"/>
      <c r="AI521" s="19" t="n"/>
      <c r="AJ521" s="19" t="n"/>
      <c r="AK521" s="19" t="n"/>
      <c r="AL521" s="19" t="n"/>
      <c r="AM521" s="19" t="n"/>
    </row>
    <row r="522" ht="13.5" customHeight="1" s="8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c r="AA522" s="19" t="n"/>
      <c r="AB522" s="19" t="n"/>
      <c r="AC522" s="19" t="n"/>
      <c r="AD522" s="19" t="n"/>
      <c r="AE522" s="19" t="n"/>
      <c r="AF522" s="19" t="n"/>
      <c r="AG522" s="19" t="n"/>
      <c r="AH522" s="19" t="n"/>
      <c r="AI522" s="19" t="n"/>
      <c r="AJ522" s="19" t="n"/>
      <c r="AK522" s="19" t="n"/>
      <c r="AL522" s="19" t="n"/>
      <c r="AM522" s="19" t="n"/>
    </row>
    <row r="523" ht="13.5" customHeight="1" s="8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c r="AA523" s="19" t="n"/>
      <c r="AB523" s="19" t="n"/>
      <c r="AC523" s="19" t="n"/>
      <c r="AD523" s="19" t="n"/>
      <c r="AE523" s="19" t="n"/>
      <c r="AF523" s="19" t="n"/>
      <c r="AG523" s="19" t="n"/>
      <c r="AH523" s="19" t="n"/>
      <c r="AI523" s="19" t="n"/>
      <c r="AJ523" s="19" t="n"/>
      <c r="AK523" s="19" t="n"/>
      <c r="AL523" s="19" t="n"/>
      <c r="AM523" s="19" t="n"/>
    </row>
    <row r="524" ht="13.5" customHeight="1" s="8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c r="AB524" s="19" t="n"/>
      <c r="AC524" s="19" t="n"/>
      <c r="AD524" s="19" t="n"/>
      <c r="AE524" s="19" t="n"/>
      <c r="AF524" s="19" t="n"/>
      <c r="AG524" s="19" t="n"/>
      <c r="AH524" s="19" t="n"/>
      <c r="AI524" s="19" t="n"/>
      <c r="AJ524" s="19" t="n"/>
      <c r="AK524" s="19" t="n"/>
      <c r="AL524" s="19" t="n"/>
      <c r="AM524" s="19" t="n"/>
    </row>
    <row r="525" ht="13.5" customHeight="1" s="8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c r="AA525" s="19" t="n"/>
      <c r="AB525" s="19" t="n"/>
      <c r="AC525" s="19" t="n"/>
      <c r="AD525" s="19" t="n"/>
      <c r="AE525" s="19" t="n"/>
      <c r="AF525" s="19" t="n"/>
      <c r="AG525" s="19" t="n"/>
      <c r="AH525" s="19" t="n"/>
      <c r="AI525" s="19" t="n"/>
      <c r="AJ525" s="19" t="n"/>
      <c r="AK525" s="19" t="n"/>
      <c r="AL525" s="19" t="n"/>
      <c r="AM525" s="19" t="n"/>
    </row>
    <row r="526" ht="13.5" customHeight="1" s="8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c r="AA526" s="19" t="n"/>
      <c r="AB526" s="19" t="n"/>
      <c r="AC526" s="19" t="n"/>
      <c r="AD526" s="19" t="n"/>
      <c r="AE526" s="19" t="n"/>
      <c r="AF526" s="19" t="n"/>
      <c r="AG526" s="19" t="n"/>
      <c r="AH526" s="19" t="n"/>
      <c r="AI526" s="19" t="n"/>
      <c r="AJ526" s="19" t="n"/>
      <c r="AK526" s="19" t="n"/>
      <c r="AL526" s="19" t="n"/>
      <c r="AM526" s="19" t="n"/>
    </row>
    <row r="527" ht="13.5" customHeight="1" s="8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c r="AB527" s="19" t="n"/>
      <c r="AC527" s="19" t="n"/>
      <c r="AD527" s="19" t="n"/>
      <c r="AE527" s="19" t="n"/>
      <c r="AF527" s="19" t="n"/>
      <c r="AG527" s="19" t="n"/>
      <c r="AH527" s="19" t="n"/>
      <c r="AI527" s="19" t="n"/>
      <c r="AJ527" s="19" t="n"/>
      <c r="AK527" s="19" t="n"/>
      <c r="AL527" s="19" t="n"/>
      <c r="AM527" s="19" t="n"/>
    </row>
    <row r="528" ht="13.5" customHeight="1" s="8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c r="AA528" s="19" t="n"/>
      <c r="AB528" s="19" t="n"/>
      <c r="AC528" s="19" t="n"/>
      <c r="AD528" s="19" t="n"/>
      <c r="AE528" s="19" t="n"/>
      <c r="AF528" s="19" t="n"/>
      <c r="AG528" s="19" t="n"/>
      <c r="AH528" s="19" t="n"/>
      <c r="AI528" s="19" t="n"/>
      <c r="AJ528" s="19" t="n"/>
      <c r="AK528" s="19" t="n"/>
      <c r="AL528" s="19" t="n"/>
      <c r="AM528" s="19" t="n"/>
    </row>
    <row r="529" ht="13.5" customHeight="1" s="8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c r="AA529" s="19" t="n"/>
      <c r="AB529" s="19" t="n"/>
      <c r="AC529" s="19" t="n"/>
      <c r="AD529" s="19" t="n"/>
      <c r="AE529" s="19" t="n"/>
      <c r="AF529" s="19" t="n"/>
      <c r="AG529" s="19" t="n"/>
      <c r="AH529" s="19" t="n"/>
      <c r="AI529" s="19" t="n"/>
      <c r="AJ529" s="19" t="n"/>
      <c r="AK529" s="19" t="n"/>
      <c r="AL529" s="19" t="n"/>
      <c r="AM529" s="19" t="n"/>
    </row>
    <row r="530" ht="13.5" customHeight="1" s="8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c r="AB530" s="19" t="n"/>
      <c r="AC530" s="19" t="n"/>
      <c r="AD530" s="19" t="n"/>
      <c r="AE530" s="19" t="n"/>
      <c r="AF530" s="19" t="n"/>
      <c r="AG530" s="19" t="n"/>
      <c r="AH530" s="19" t="n"/>
      <c r="AI530" s="19" t="n"/>
      <c r="AJ530" s="19" t="n"/>
      <c r="AK530" s="19" t="n"/>
      <c r="AL530" s="19" t="n"/>
      <c r="AM530" s="19" t="n"/>
    </row>
    <row r="531" ht="13.5" customHeight="1" s="8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c r="AA531" s="19" t="n"/>
      <c r="AB531" s="19" t="n"/>
      <c r="AC531" s="19" t="n"/>
      <c r="AD531" s="19" t="n"/>
      <c r="AE531" s="19" t="n"/>
      <c r="AF531" s="19" t="n"/>
      <c r="AG531" s="19" t="n"/>
      <c r="AH531" s="19" t="n"/>
      <c r="AI531" s="19" t="n"/>
      <c r="AJ531" s="19" t="n"/>
      <c r="AK531" s="19" t="n"/>
      <c r="AL531" s="19" t="n"/>
      <c r="AM531" s="19" t="n"/>
    </row>
    <row r="532" ht="13.5" customHeight="1" s="8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c r="AA532" s="19" t="n"/>
      <c r="AB532" s="19" t="n"/>
      <c r="AC532" s="19" t="n"/>
      <c r="AD532" s="19" t="n"/>
      <c r="AE532" s="19" t="n"/>
      <c r="AF532" s="19" t="n"/>
      <c r="AG532" s="19" t="n"/>
      <c r="AH532" s="19" t="n"/>
      <c r="AI532" s="19" t="n"/>
      <c r="AJ532" s="19" t="n"/>
      <c r="AK532" s="19" t="n"/>
      <c r="AL532" s="19" t="n"/>
      <c r="AM532" s="19" t="n"/>
    </row>
    <row r="533" ht="13.5" customHeight="1" s="8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c r="AB533" s="19" t="n"/>
      <c r="AC533" s="19" t="n"/>
      <c r="AD533" s="19" t="n"/>
      <c r="AE533" s="19" t="n"/>
      <c r="AF533" s="19" t="n"/>
      <c r="AG533" s="19" t="n"/>
      <c r="AH533" s="19" t="n"/>
      <c r="AI533" s="19" t="n"/>
      <c r="AJ533" s="19" t="n"/>
      <c r="AK533" s="19" t="n"/>
      <c r="AL533" s="19" t="n"/>
      <c r="AM533" s="19" t="n"/>
    </row>
    <row r="534" ht="13.5" customHeight="1" s="8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c r="AA534" s="19" t="n"/>
      <c r="AB534" s="19" t="n"/>
      <c r="AC534" s="19" t="n"/>
      <c r="AD534" s="19" t="n"/>
      <c r="AE534" s="19" t="n"/>
      <c r="AF534" s="19" t="n"/>
      <c r="AG534" s="19" t="n"/>
      <c r="AH534" s="19" t="n"/>
      <c r="AI534" s="19" t="n"/>
      <c r="AJ534" s="19" t="n"/>
      <c r="AK534" s="19" t="n"/>
      <c r="AL534" s="19" t="n"/>
      <c r="AM534" s="19" t="n"/>
    </row>
    <row r="535" ht="13.5" customHeight="1" s="8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c r="AA535" s="19" t="n"/>
      <c r="AB535" s="19" t="n"/>
      <c r="AC535" s="19" t="n"/>
      <c r="AD535" s="19" t="n"/>
      <c r="AE535" s="19" t="n"/>
      <c r="AF535" s="19" t="n"/>
      <c r="AG535" s="19" t="n"/>
      <c r="AH535" s="19" t="n"/>
      <c r="AI535" s="19" t="n"/>
      <c r="AJ535" s="19" t="n"/>
      <c r="AK535" s="19" t="n"/>
      <c r="AL535" s="19" t="n"/>
      <c r="AM535" s="19" t="n"/>
    </row>
    <row r="536" ht="13.5" customHeight="1" s="8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c r="AB536" s="19" t="n"/>
      <c r="AC536" s="19" t="n"/>
      <c r="AD536" s="19" t="n"/>
      <c r="AE536" s="19" t="n"/>
      <c r="AF536" s="19" t="n"/>
      <c r="AG536" s="19" t="n"/>
      <c r="AH536" s="19" t="n"/>
      <c r="AI536" s="19" t="n"/>
      <c r="AJ536" s="19" t="n"/>
      <c r="AK536" s="19" t="n"/>
      <c r="AL536" s="19" t="n"/>
      <c r="AM536" s="19" t="n"/>
    </row>
    <row r="537" ht="13.5" customHeight="1" s="8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c r="AA537" s="19" t="n"/>
      <c r="AB537" s="19" t="n"/>
      <c r="AC537" s="19" t="n"/>
      <c r="AD537" s="19" t="n"/>
      <c r="AE537" s="19" t="n"/>
      <c r="AF537" s="19" t="n"/>
      <c r="AG537" s="19" t="n"/>
      <c r="AH537" s="19" t="n"/>
      <c r="AI537" s="19" t="n"/>
      <c r="AJ537" s="19" t="n"/>
      <c r="AK537" s="19" t="n"/>
      <c r="AL537" s="19" t="n"/>
      <c r="AM537" s="19" t="n"/>
    </row>
    <row r="538" ht="13.5" customHeight="1" s="8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c r="AA538" s="19" t="n"/>
      <c r="AB538" s="19" t="n"/>
      <c r="AC538" s="19" t="n"/>
      <c r="AD538" s="19" t="n"/>
      <c r="AE538" s="19" t="n"/>
      <c r="AF538" s="19" t="n"/>
      <c r="AG538" s="19" t="n"/>
      <c r="AH538" s="19" t="n"/>
      <c r="AI538" s="19" t="n"/>
      <c r="AJ538" s="19" t="n"/>
      <c r="AK538" s="19" t="n"/>
      <c r="AL538" s="19" t="n"/>
      <c r="AM538" s="19" t="n"/>
    </row>
    <row r="539" ht="13.5" customHeight="1" s="8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c r="AA539" s="19" t="n"/>
      <c r="AB539" s="19" t="n"/>
      <c r="AC539" s="19" t="n"/>
      <c r="AD539" s="19" t="n"/>
      <c r="AE539" s="19" t="n"/>
      <c r="AF539" s="19" t="n"/>
      <c r="AG539" s="19" t="n"/>
      <c r="AH539" s="19" t="n"/>
      <c r="AI539" s="19" t="n"/>
      <c r="AJ539" s="19" t="n"/>
      <c r="AK539" s="19" t="n"/>
      <c r="AL539" s="19" t="n"/>
      <c r="AM539" s="19" t="n"/>
    </row>
    <row r="540" ht="13.5" customHeight="1" s="8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c r="AA540" s="19" t="n"/>
      <c r="AB540" s="19" t="n"/>
      <c r="AC540" s="19" t="n"/>
      <c r="AD540" s="19" t="n"/>
      <c r="AE540" s="19" t="n"/>
      <c r="AF540" s="19" t="n"/>
      <c r="AG540" s="19" t="n"/>
      <c r="AH540" s="19" t="n"/>
      <c r="AI540" s="19" t="n"/>
      <c r="AJ540" s="19" t="n"/>
      <c r="AK540" s="19" t="n"/>
      <c r="AL540" s="19" t="n"/>
      <c r="AM540" s="19" t="n"/>
    </row>
    <row r="541" ht="13.5" customHeight="1" s="8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c r="AA541" s="19" t="n"/>
      <c r="AB541" s="19" t="n"/>
      <c r="AC541" s="19" t="n"/>
      <c r="AD541" s="19" t="n"/>
      <c r="AE541" s="19" t="n"/>
      <c r="AF541" s="19" t="n"/>
      <c r="AG541" s="19" t="n"/>
      <c r="AH541" s="19" t="n"/>
      <c r="AI541" s="19" t="n"/>
      <c r="AJ541" s="19" t="n"/>
      <c r="AK541" s="19" t="n"/>
      <c r="AL541" s="19" t="n"/>
      <c r="AM541" s="19" t="n"/>
    </row>
    <row r="542" ht="13.5" customHeight="1" s="8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c r="AB542" s="19" t="n"/>
      <c r="AC542" s="19" t="n"/>
      <c r="AD542" s="19" t="n"/>
      <c r="AE542" s="19" t="n"/>
      <c r="AF542" s="19" t="n"/>
      <c r="AG542" s="19" t="n"/>
      <c r="AH542" s="19" t="n"/>
      <c r="AI542" s="19" t="n"/>
      <c r="AJ542" s="19" t="n"/>
      <c r="AK542" s="19" t="n"/>
      <c r="AL542" s="19" t="n"/>
      <c r="AM542" s="19" t="n"/>
    </row>
    <row r="543" ht="13.5" customHeight="1" s="8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c r="AA543" s="19" t="n"/>
      <c r="AB543" s="19" t="n"/>
      <c r="AC543" s="19" t="n"/>
      <c r="AD543" s="19" t="n"/>
      <c r="AE543" s="19" t="n"/>
      <c r="AF543" s="19" t="n"/>
      <c r="AG543" s="19" t="n"/>
      <c r="AH543" s="19" t="n"/>
      <c r="AI543" s="19" t="n"/>
      <c r="AJ543" s="19" t="n"/>
      <c r="AK543" s="19" t="n"/>
      <c r="AL543" s="19" t="n"/>
      <c r="AM543" s="19" t="n"/>
    </row>
    <row r="544" ht="13.5" customHeight="1" s="8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c r="AA544" s="19" t="n"/>
      <c r="AB544" s="19" t="n"/>
      <c r="AC544" s="19" t="n"/>
      <c r="AD544" s="19" t="n"/>
      <c r="AE544" s="19" t="n"/>
      <c r="AF544" s="19" t="n"/>
      <c r="AG544" s="19" t="n"/>
      <c r="AH544" s="19" t="n"/>
      <c r="AI544" s="19" t="n"/>
      <c r="AJ544" s="19" t="n"/>
      <c r="AK544" s="19" t="n"/>
      <c r="AL544" s="19" t="n"/>
      <c r="AM544" s="19" t="n"/>
    </row>
    <row r="545" ht="13.5" customHeight="1" s="8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c r="AB545" s="19" t="n"/>
      <c r="AC545" s="19" t="n"/>
      <c r="AD545" s="19" t="n"/>
      <c r="AE545" s="19" t="n"/>
      <c r="AF545" s="19" t="n"/>
      <c r="AG545" s="19" t="n"/>
      <c r="AH545" s="19" t="n"/>
      <c r="AI545" s="19" t="n"/>
      <c r="AJ545" s="19" t="n"/>
      <c r="AK545" s="19" t="n"/>
      <c r="AL545" s="19" t="n"/>
      <c r="AM545" s="19" t="n"/>
    </row>
    <row r="546" ht="13.5" customHeight="1" s="8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c r="AA546" s="19" t="n"/>
      <c r="AB546" s="19" t="n"/>
      <c r="AC546" s="19" t="n"/>
      <c r="AD546" s="19" t="n"/>
      <c r="AE546" s="19" t="n"/>
      <c r="AF546" s="19" t="n"/>
      <c r="AG546" s="19" t="n"/>
      <c r="AH546" s="19" t="n"/>
      <c r="AI546" s="19" t="n"/>
      <c r="AJ546" s="19" t="n"/>
      <c r="AK546" s="19" t="n"/>
      <c r="AL546" s="19" t="n"/>
      <c r="AM546" s="19" t="n"/>
    </row>
    <row r="547" ht="13.5" customHeight="1" s="8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c r="AA547" s="19" t="n"/>
      <c r="AB547" s="19" t="n"/>
      <c r="AC547" s="19" t="n"/>
      <c r="AD547" s="19" t="n"/>
      <c r="AE547" s="19" t="n"/>
      <c r="AF547" s="19" t="n"/>
      <c r="AG547" s="19" t="n"/>
      <c r="AH547" s="19" t="n"/>
      <c r="AI547" s="19" t="n"/>
      <c r="AJ547" s="19" t="n"/>
      <c r="AK547" s="19" t="n"/>
      <c r="AL547" s="19" t="n"/>
      <c r="AM547" s="19" t="n"/>
    </row>
    <row r="548" ht="13.5" customHeight="1" s="8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c r="AB548" s="19" t="n"/>
      <c r="AC548" s="19" t="n"/>
      <c r="AD548" s="19" t="n"/>
      <c r="AE548" s="19" t="n"/>
      <c r="AF548" s="19" t="n"/>
      <c r="AG548" s="19" t="n"/>
      <c r="AH548" s="19" t="n"/>
      <c r="AI548" s="19" t="n"/>
      <c r="AJ548" s="19" t="n"/>
      <c r="AK548" s="19" t="n"/>
      <c r="AL548" s="19" t="n"/>
      <c r="AM548" s="19" t="n"/>
    </row>
    <row r="549" ht="13.5" customHeight="1" s="8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c r="AA549" s="19" t="n"/>
      <c r="AB549" s="19" t="n"/>
      <c r="AC549" s="19" t="n"/>
      <c r="AD549" s="19" t="n"/>
      <c r="AE549" s="19" t="n"/>
      <c r="AF549" s="19" t="n"/>
      <c r="AG549" s="19" t="n"/>
      <c r="AH549" s="19" t="n"/>
      <c r="AI549" s="19" t="n"/>
      <c r="AJ549" s="19" t="n"/>
      <c r="AK549" s="19" t="n"/>
      <c r="AL549" s="19" t="n"/>
      <c r="AM549" s="19" t="n"/>
    </row>
    <row r="550" ht="13.5" customHeight="1" s="8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c r="AA550" s="19" t="n"/>
      <c r="AB550" s="19" t="n"/>
      <c r="AC550" s="19" t="n"/>
      <c r="AD550" s="19" t="n"/>
      <c r="AE550" s="19" t="n"/>
      <c r="AF550" s="19" t="n"/>
      <c r="AG550" s="19" t="n"/>
      <c r="AH550" s="19" t="n"/>
      <c r="AI550" s="19" t="n"/>
      <c r="AJ550" s="19" t="n"/>
      <c r="AK550" s="19" t="n"/>
      <c r="AL550" s="19" t="n"/>
      <c r="AM550" s="19" t="n"/>
    </row>
    <row r="551" ht="13.5" customHeight="1" s="8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c r="AB551" s="19" t="n"/>
      <c r="AC551" s="19" t="n"/>
      <c r="AD551" s="19" t="n"/>
      <c r="AE551" s="19" t="n"/>
      <c r="AF551" s="19" t="n"/>
      <c r="AG551" s="19" t="n"/>
      <c r="AH551" s="19" t="n"/>
      <c r="AI551" s="19" t="n"/>
      <c r="AJ551" s="19" t="n"/>
      <c r="AK551" s="19" t="n"/>
      <c r="AL551" s="19" t="n"/>
      <c r="AM551" s="19" t="n"/>
    </row>
    <row r="552" ht="13.5" customHeight="1" s="8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c r="AA552" s="19" t="n"/>
      <c r="AB552" s="19" t="n"/>
      <c r="AC552" s="19" t="n"/>
      <c r="AD552" s="19" t="n"/>
      <c r="AE552" s="19" t="n"/>
      <c r="AF552" s="19" t="n"/>
      <c r="AG552" s="19" t="n"/>
      <c r="AH552" s="19" t="n"/>
      <c r="AI552" s="19" t="n"/>
      <c r="AJ552" s="19" t="n"/>
      <c r="AK552" s="19" t="n"/>
      <c r="AL552" s="19" t="n"/>
      <c r="AM552" s="19" t="n"/>
    </row>
    <row r="553" ht="13.5" customHeight="1" s="8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c r="AA553" s="19" t="n"/>
      <c r="AB553" s="19" t="n"/>
      <c r="AC553" s="19" t="n"/>
      <c r="AD553" s="19" t="n"/>
      <c r="AE553" s="19" t="n"/>
      <c r="AF553" s="19" t="n"/>
      <c r="AG553" s="19" t="n"/>
      <c r="AH553" s="19" t="n"/>
      <c r="AI553" s="19" t="n"/>
      <c r="AJ553" s="19" t="n"/>
      <c r="AK553" s="19" t="n"/>
      <c r="AL553" s="19" t="n"/>
      <c r="AM553" s="19" t="n"/>
    </row>
    <row r="554" ht="13.5" customHeight="1" s="8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c r="AB554" s="19" t="n"/>
      <c r="AC554" s="19" t="n"/>
      <c r="AD554" s="19" t="n"/>
      <c r="AE554" s="19" t="n"/>
      <c r="AF554" s="19" t="n"/>
      <c r="AG554" s="19" t="n"/>
      <c r="AH554" s="19" t="n"/>
      <c r="AI554" s="19" t="n"/>
      <c r="AJ554" s="19" t="n"/>
      <c r="AK554" s="19" t="n"/>
      <c r="AL554" s="19" t="n"/>
      <c r="AM554" s="19" t="n"/>
    </row>
    <row r="555" ht="13.5" customHeight="1" s="8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c r="AA555" s="19" t="n"/>
      <c r="AB555" s="19" t="n"/>
      <c r="AC555" s="19" t="n"/>
      <c r="AD555" s="19" t="n"/>
      <c r="AE555" s="19" t="n"/>
      <c r="AF555" s="19" t="n"/>
      <c r="AG555" s="19" t="n"/>
      <c r="AH555" s="19" t="n"/>
      <c r="AI555" s="19" t="n"/>
      <c r="AJ555" s="19" t="n"/>
      <c r="AK555" s="19" t="n"/>
      <c r="AL555" s="19" t="n"/>
      <c r="AM555" s="19" t="n"/>
    </row>
    <row r="556" ht="13.5" customHeight="1" s="8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c r="AA556" s="19" t="n"/>
      <c r="AB556" s="19" t="n"/>
      <c r="AC556" s="19" t="n"/>
      <c r="AD556" s="19" t="n"/>
      <c r="AE556" s="19" t="n"/>
      <c r="AF556" s="19" t="n"/>
      <c r="AG556" s="19" t="n"/>
      <c r="AH556" s="19" t="n"/>
      <c r="AI556" s="19" t="n"/>
      <c r="AJ556" s="19" t="n"/>
      <c r="AK556" s="19" t="n"/>
      <c r="AL556" s="19" t="n"/>
      <c r="AM556" s="19" t="n"/>
    </row>
    <row r="557" ht="13.5" customHeight="1" s="8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c r="AB557" s="19" t="n"/>
      <c r="AC557" s="19" t="n"/>
      <c r="AD557" s="19" t="n"/>
      <c r="AE557" s="19" t="n"/>
      <c r="AF557" s="19" t="n"/>
      <c r="AG557" s="19" t="n"/>
      <c r="AH557" s="19" t="n"/>
      <c r="AI557" s="19" t="n"/>
      <c r="AJ557" s="19" t="n"/>
      <c r="AK557" s="19" t="n"/>
      <c r="AL557" s="19" t="n"/>
      <c r="AM557" s="19" t="n"/>
    </row>
    <row r="558" ht="13.5" customHeight="1" s="8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c r="AA558" s="19" t="n"/>
      <c r="AB558" s="19" t="n"/>
      <c r="AC558" s="19" t="n"/>
      <c r="AD558" s="19" t="n"/>
      <c r="AE558" s="19" t="n"/>
      <c r="AF558" s="19" t="n"/>
      <c r="AG558" s="19" t="n"/>
      <c r="AH558" s="19" t="n"/>
      <c r="AI558" s="19" t="n"/>
      <c r="AJ558" s="19" t="n"/>
      <c r="AK558" s="19" t="n"/>
      <c r="AL558" s="19" t="n"/>
      <c r="AM558" s="19" t="n"/>
    </row>
    <row r="559" ht="13.5" customHeight="1" s="8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c r="AA559" s="19" t="n"/>
      <c r="AB559" s="19" t="n"/>
      <c r="AC559" s="19" t="n"/>
      <c r="AD559" s="19" t="n"/>
      <c r="AE559" s="19" t="n"/>
      <c r="AF559" s="19" t="n"/>
      <c r="AG559" s="19" t="n"/>
      <c r="AH559" s="19" t="n"/>
      <c r="AI559" s="19" t="n"/>
      <c r="AJ559" s="19" t="n"/>
      <c r="AK559" s="19" t="n"/>
      <c r="AL559" s="19" t="n"/>
      <c r="AM559" s="19" t="n"/>
    </row>
    <row r="560" ht="13.5" customHeight="1" s="8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c r="AB560" s="19" t="n"/>
      <c r="AC560" s="19" t="n"/>
      <c r="AD560" s="19" t="n"/>
      <c r="AE560" s="19" t="n"/>
      <c r="AF560" s="19" t="n"/>
      <c r="AG560" s="19" t="n"/>
      <c r="AH560" s="19" t="n"/>
      <c r="AI560" s="19" t="n"/>
      <c r="AJ560" s="19" t="n"/>
      <c r="AK560" s="19" t="n"/>
      <c r="AL560" s="19" t="n"/>
      <c r="AM560" s="19" t="n"/>
    </row>
    <row r="561" ht="13.5" customHeight="1" s="8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c r="AA561" s="19" t="n"/>
      <c r="AB561" s="19" t="n"/>
      <c r="AC561" s="19" t="n"/>
      <c r="AD561" s="19" t="n"/>
      <c r="AE561" s="19" t="n"/>
      <c r="AF561" s="19" t="n"/>
      <c r="AG561" s="19" t="n"/>
      <c r="AH561" s="19" t="n"/>
      <c r="AI561" s="19" t="n"/>
      <c r="AJ561" s="19" t="n"/>
      <c r="AK561" s="19" t="n"/>
      <c r="AL561" s="19" t="n"/>
      <c r="AM561" s="19" t="n"/>
    </row>
    <row r="562" ht="13.5" customHeight="1" s="8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c r="AA562" s="19" t="n"/>
      <c r="AB562" s="19" t="n"/>
      <c r="AC562" s="19" t="n"/>
      <c r="AD562" s="19" t="n"/>
      <c r="AE562" s="19" t="n"/>
      <c r="AF562" s="19" t="n"/>
      <c r="AG562" s="19" t="n"/>
      <c r="AH562" s="19" t="n"/>
      <c r="AI562" s="19" t="n"/>
      <c r="AJ562" s="19" t="n"/>
      <c r="AK562" s="19" t="n"/>
      <c r="AL562" s="19" t="n"/>
      <c r="AM562" s="19" t="n"/>
    </row>
    <row r="563" ht="13.5" customHeight="1" s="8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c r="AB563" s="19" t="n"/>
      <c r="AC563" s="19" t="n"/>
      <c r="AD563" s="19" t="n"/>
      <c r="AE563" s="19" t="n"/>
      <c r="AF563" s="19" t="n"/>
      <c r="AG563" s="19" t="n"/>
      <c r="AH563" s="19" t="n"/>
      <c r="AI563" s="19" t="n"/>
      <c r="AJ563" s="19" t="n"/>
      <c r="AK563" s="19" t="n"/>
      <c r="AL563" s="19" t="n"/>
      <c r="AM563" s="19" t="n"/>
    </row>
    <row r="564" ht="13.5" customHeight="1" s="8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c r="AA564" s="19" t="n"/>
      <c r="AB564" s="19" t="n"/>
      <c r="AC564" s="19" t="n"/>
      <c r="AD564" s="19" t="n"/>
      <c r="AE564" s="19" t="n"/>
      <c r="AF564" s="19" t="n"/>
      <c r="AG564" s="19" t="n"/>
      <c r="AH564" s="19" t="n"/>
      <c r="AI564" s="19" t="n"/>
      <c r="AJ564" s="19" t="n"/>
      <c r="AK564" s="19" t="n"/>
      <c r="AL564" s="19" t="n"/>
      <c r="AM564" s="19" t="n"/>
    </row>
    <row r="565" ht="13.5" customHeight="1" s="8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c r="AA565" s="19" t="n"/>
      <c r="AB565" s="19" t="n"/>
      <c r="AC565" s="19" t="n"/>
      <c r="AD565" s="19" t="n"/>
      <c r="AE565" s="19" t="n"/>
      <c r="AF565" s="19" t="n"/>
      <c r="AG565" s="19" t="n"/>
      <c r="AH565" s="19" t="n"/>
      <c r="AI565" s="19" t="n"/>
      <c r="AJ565" s="19" t="n"/>
      <c r="AK565" s="19" t="n"/>
      <c r="AL565" s="19" t="n"/>
      <c r="AM565" s="19" t="n"/>
    </row>
    <row r="566" ht="13.5" customHeight="1" s="8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c r="AB566" s="19" t="n"/>
      <c r="AC566" s="19" t="n"/>
      <c r="AD566" s="19" t="n"/>
      <c r="AE566" s="19" t="n"/>
      <c r="AF566" s="19" t="n"/>
      <c r="AG566" s="19" t="n"/>
      <c r="AH566" s="19" t="n"/>
      <c r="AI566" s="19" t="n"/>
      <c r="AJ566" s="19" t="n"/>
      <c r="AK566" s="19" t="n"/>
      <c r="AL566" s="19" t="n"/>
      <c r="AM566" s="19" t="n"/>
    </row>
    <row r="567" ht="13.5" customHeight="1" s="8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c r="AA567" s="19" t="n"/>
      <c r="AB567" s="19" t="n"/>
      <c r="AC567" s="19" t="n"/>
      <c r="AD567" s="19" t="n"/>
      <c r="AE567" s="19" t="n"/>
      <c r="AF567" s="19" t="n"/>
      <c r="AG567" s="19" t="n"/>
      <c r="AH567" s="19" t="n"/>
      <c r="AI567" s="19" t="n"/>
      <c r="AJ567" s="19" t="n"/>
      <c r="AK567" s="19" t="n"/>
      <c r="AL567" s="19" t="n"/>
      <c r="AM567" s="19" t="n"/>
    </row>
    <row r="568" ht="13.5" customHeight="1" s="8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c r="AA568" s="19" t="n"/>
      <c r="AB568" s="19" t="n"/>
      <c r="AC568" s="19" t="n"/>
      <c r="AD568" s="19" t="n"/>
      <c r="AE568" s="19" t="n"/>
      <c r="AF568" s="19" t="n"/>
      <c r="AG568" s="19" t="n"/>
      <c r="AH568" s="19" t="n"/>
      <c r="AI568" s="19" t="n"/>
      <c r="AJ568" s="19" t="n"/>
      <c r="AK568" s="19" t="n"/>
      <c r="AL568" s="19" t="n"/>
      <c r="AM568" s="19" t="n"/>
    </row>
    <row r="569" ht="13.5" customHeight="1" s="8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c r="AB569" s="19" t="n"/>
      <c r="AC569" s="19" t="n"/>
      <c r="AD569" s="19" t="n"/>
      <c r="AE569" s="19" t="n"/>
      <c r="AF569" s="19" t="n"/>
      <c r="AG569" s="19" t="n"/>
      <c r="AH569" s="19" t="n"/>
      <c r="AI569" s="19" t="n"/>
      <c r="AJ569" s="19" t="n"/>
      <c r="AK569" s="19" t="n"/>
      <c r="AL569" s="19" t="n"/>
      <c r="AM569" s="19" t="n"/>
    </row>
    <row r="570" ht="13.5" customHeight="1" s="8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c r="AA570" s="19" t="n"/>
      <c r="AB570" s="19" t="n"/>
      <c r="AC570" s="19" t="n"/>
      <c r="AD570" s="19" t="n"/>
      <c r="AE570" s="19" t="n"/>
      <c r="AF570" s="19" t="n"/>
      <c r="AG570" s="19" t="n"/>
      <c r="AH570" s="19" t="n"/>
      <c r="AI570" s="19" t="n"/>
      <c r="AJ570" s="19" t="n"/>
      <c r="AK570" s="19" t="n"/>
      <c r="AL570" s="19" t="n"/>
      <c r="AM570" s="19" t="n"/>
    </row>
    <row r="571" ht="13.5" customHeight="1" s="8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c r="AA571" s="19" t="n"/>
      <c r="AB571" s="19" t="n"/>
      <c r="AC571" s="19" t="n"/>
      <c r="AD571" s="19" t="n"/>
      <c r="AE571" s="19" t="n"/>
      <c r="AF571" s="19" t="n"/>
      <c r="AG571" s="19" t="n"/>
      <c r="AH571" s="19" t="n"/>
      <c r="AI571" s="19" t="n"/>
      <c r="AJ571" s="19" t="n"/>
      <c r="AK571" s="19" t="n"/>
      <c r="AL571" s="19" t="n"/>
      <c r="AM571" s="19" t="n"/>
    </row>
    <row r="572" ht="13.5" customHeight="1" s="8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c r="AB572" s="19" t="n"/>
      <c r="AC572" s="19" t="n"/>
      <c r="AD572" s="19" t="n"/>
      <c r="AE572" s="19" t="n"/>
      <c r="AF572" s="19" t="n"/>
      <c r="AG572" s="19" t="n"/>
      <c r="AH572" s="19" t="n"/>
      <c r="AI572" s="19" t="n"/>
      <c r="AJ572" s="19" t="n"/>
      <c r="AK572" s="19" t="n"/>
      <c r="AL572" s="19" t="n"/>
      <c r="AM572" s="19" t="n"/>
    </row>
    <row r="573" ht="13.5" customHeight="1" s="8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c r="AA573" s="19" t="n"/>
      <c r="AB573" s="19" t="n"/>
      <c r="AC573" s="19" t="n"/>
      <c r="AD573" s="19" t="n"/>
      <c r="AE573" s="19" t="n"/>
      <c r="AF573" s="19" t="n"/>
      <c r="AG573" s="19" t="n"/>
      <c r="AH573" s="19" t="n"/>
      <c r="AI573" s="19" t="n"/>
      <c r="AJ573" s="19" t="n"/>
      <c r="AK573" s="19" t="n"/>
      <c r="AL573" s="19" t="n"/>
      <c r="AM573" s="19" t="n"/>
    </row>
    <row r="574" ht="13.5" customHeight="1" s="8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c r="AA574" s="19" t="n"/>
      <c r="AB574" s="19" t="n"/>
      <c r="AC574" s="19" t="n"/>
      <c r="AD574" s="19" t="n"/>
      <c r="AE574" s="19" t="n"/>
      <c r="AF574" s="19" t="n"/>
      <c r="AG574" s="19" t="n"/>
      <c r="AH574" s="19" t="n"/>
      <c r="AI574" s="19" t="n"/>
      <c r="AJ574" s="19" t="n"/>
      <c r="AK574" s="19" t="n"/>
      <c r="AL574" s="19" t="n"/>
      <c r="AM574" s="19" t="n"/>
    </row>
    <row r="575" ht="13.5" customHeight="1" s="8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c r="AA575" s="19" t="n"/>
      <c r="AB575" s="19" t="n"/>
      <c r="AC575" s="19" t="n"/>
      <c r="AD575" s="19" t="n"/>
      <c r="AE575" s="19" t="n"/>
      <c r="AF575" s="19" t="n"/>
      <c r="AG575" s="19" t="n"/>
      <c r="AH575" s="19" t="n"/>
      <c r="AI575" s="19" t="n"/>
      <c r="AJ575" s="19" t="n"/>
      <c r="AK575" s="19" t="n"/>
      <c r="AL575" s="19" t="n"/>
      <c r="AM575" s="19" t="n"/>
    </row>
    <row r="576" ht="13.5" customHeight="1" s="8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c r="AB576" s="19" t="n"/>
      <c r="AC576" s="19" t="n"/>
      <c r="AD576" s="19" t="n"/>
      <c r="AE576" s="19" t="n"/>
      <c r="AF576" s="19" t="n"/>
      <c r="AG576" s="19" t="n"/>
      <c r="AH576" s="19" t="n"/>
      <c r="AI576" s="19" t="n"/>
      <c r="AJ576" s="19" t="n"/>
      <c r="AK576" s="19" t="n"/>
      <c r="AL576" s="19" t="n"/>
      <c r="AM576" s="19" t="n"/>
    </row>
    <row r="577" ht="13.5" customHeight="1" s="8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c r="AA577" s="19" t="n"/>
      <c r="AB577" s="19" t="n"/>
      <c r="AC577" s="19" t="n"/>
      <c r="AD577" s="19" t="n"/>
      <c r="AE577" s="19" t="n"/>
      <c r="AF577" s="19" t="n"/>
      <c r="AG577" s="19" t="n"/>
      <c r="AH577" s="19" t="n"/>
      <c r="AI577" s="19" t="n"/>
      <c r="AJ577" s="19" t="n"/>
      <c r="AK577" s="19" t="n"/>
      <c r="AL577" s="19" t="n"/>
      <c r="AM577" s="19" t="n"/>
    </row>
    <row r="578" ht="13.5" customHeight="1" s="8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c r="AA578" s="19" t="n"/>
      <c r="AB578" s="19" t="n"/>
      <c r="AC578" s="19" t="n"/>
      <c r="AD578" s="19" t="n"/>
      <c r="AE578" s="19" t="n"/>
      <c r="AF578" s="19" t="n"/>
      <c r="AG578" s="19" t="n"/>
      <c r="AH578" s="19" t="n"/>
      <c r="AI578" s="19" t="n"/>
      <c r="AJ578" s="19" t="n"/>
      <c r="AK578" s="19" t="n"/>
      <c r="AL578" s="19" t="n"/>
      <c r="AM578" s="19" t="n"/>
    </row>
    <row r="579" ht="13.5" customHeight="1" s="8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c r="AA579" s="19" t="n"/>
      <c r="AB579" s="19" t="n"/>
      <c r="AC579" s="19" t="n"/>
      <c r="AD579" s="19" t="n"/>
      <c r="AE579" s="19" t="n"/>
      <c r="AF579" s="19" t="n"/>
      <c r="AG579" s="19" t="n"/>
      <c r="AH579" s="19" t="n"/>
      <c r="AI579" s="19" t="n"/>
      <c r="AJ579" s="19" t="n"/>
      <c r="AK579" s="19" t="n"/>
      <c r="AL579" s="19" t="n"/>
      <c r="AM579" s="19" t="n"/>
    </row>
    <row r="580" ht="13.5" customHeight="1" s="8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c r="AA580" s="19" t="n"/>
      <c r="AB580" s="19" t="n"/>
      <c r="AC580" s="19" t="n"/>
      <c r="AD580" s="19" t="n"/>
      <c r="AE580" s="19" t="n"/>
      <c r="AF580" s="19" t="n"/>
      <c r="AG580" s="19" t="n"/>
      <c r="AH580" s="19" t="n"/>
      <c r="AI580" s="19" t="n"/>
      <c r="AJ580" s="19" t="n"/>
      <c r="AK580" s="19" t="n"/>
      <c r="AL580" s="19" t="n"/>
      <c r="AM580" s="19" t="n"/>
    </row>
    <row r="581" ht="13.5" customHeight="1" s="8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c r="AB581" s="19" t="n"/>
      <c r="AC581" s="19" t="n"/>
      <c r="AD581" s="19" t="n"/>
      <c r="AE581" s="19" t="n"/>
      <c r="AF581" s="19" t="n"/>
      <c r="AG581" s="19" t="n"/>
      <c r="AH581" s="19" t="n"/>
      <c r="AI581" s="19" t="n"/>
      <c r="AJ581" s="19" t="n"/>
      <c r="AK581" s="19" t="n"/>
      <c r="AL581" s="19" t="n"/>
      <c r="AM581" s="19" t="n"/>
    </row>
    <row r="582" ht="13.5" customHeight="1" s="8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c r="AA582" s="19" t="n"/>
      <c r="AB582" s="19" t="n"/>
      <c r="AC582" s="19" t="n"/>
      <c r="AD582" s="19" t="n"/>
      <c r="AE582" s="19" t="n"/>
      <c r="AF582" s="19" t="n"/>
      <c r="AG582" s="19" t="n"/>
      <c r="AH582" s="19" t="n"/>
      <c r="AI582" s="19" t="n"/>
      <c r="AJ582" s="19" t="n"/>
      <c r="AK582" s="19" t="n"/>
      <c r="AL582" s="19" t="n"/>
      <c r="AM582" s="19" t="n"/>
    </row>
    <row r="583" ht="13.5" customHeight="1" s="8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c r="AA583" s="19" t="n"/>
      <c r="AB583" s="19" t="n"/>
      <c r="AC583" s="19" t="n"/>
      <c r="AD583" s="19" t="n"/>
      <c r="AE583" s="19" t="n"/>
      <c r="AF583" s="19" t="n"/>
      <c r="AG583" s="19" t="n"/>
      <c r="AH583" s="19" t="n"/>
      <c r="AI583" s="19" t="n"/>
      <c r="AJ583" s="19" t="n"/>
      <c r="AK583" s="19" t="n"/>
      <c r="AL583" s="19" t="n"/>
      <c r="AM583" s="19" t="n"/>
    </row>
    <row r="584" ht="13.5" customHeight="1" s="8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c r="AB584" s="19" t="n"/>
      <c r="AC584" s="19" t="n"/>
      <c r="AD584" s="19" t="n"/>
      <c r="AE584" s="19" t="n"/>
      <c r="AF584" s="19" t="n"/>
      <c r="AG584" s="19" t="n"/>
      <c r="AH584" s="19" t="n"/>
      <c r="AI584" s="19" t="n"/>
      <c r="AJ584" s="19" t="n"/>
      <c r="AK584" s="19" t="n"/>
      <c r="AL584" s="19" t="n"/>
      <c r="AM584" s="19" t="n"/>
    </row>
    <row r="585" ht="13.5" customHeight="1" s="8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c r="AA585" s="19" t="n"/>
      <c r="AB585" s="19" t="n"/>
      <c r="AC585" s="19" t="n"/>
      <c r="AD585" s="19" t="n"/>
      <c r="AE585" s="19" t="n"/>
      <c r="AF585" s="19" t="n"/>
      <c r="AG585" s="19" t="n"/>
      <c r="AH585" s="19" t="n"/>
      <c r="AI585" s="19" t="n"/>
      <c r="AJ585" s="19" t="n"/>
      <c r="AK585" s="19" t="n"/>
      <c r="AL585" s="19" t="n"/>
      <c r="AM585" s="19" t="n"/>
    </row>
    <row r="586" ht="13.5" customHeight="1" s="8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c r="AA586" s="19" t="n"/>
      <c r="AB586" s="19" t="n"/>
      <c r="AC586" s="19" t="n"/>
      <c r="AD586" s="19" t="n"/>
      <c r="AE586" s="19" t="n"/>
      <c r="AF586" s="19" t="n"/>
      <c r="AG586" s="19" t="n"/>
      <c r="AH586" s="19" t="n"/>
      <c r="AI586" s="19" t="n"/>
      <c r="AJ586" s="19" t="n"/>
      <c r="AK586" s="19" t="n"/>
      <c r="AL586" s="19" t="n"/>
      <c r="AM586" s="19" t="n"/>
    </row>
    <row r="587" ht="13.5" customHeight="1" s="8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c r="AB587" s="19" t="n"/>
      <c r="AC587" s="19" t="n"/>
      <c r="AD587" s="19" t="n"/>
      <c r="AE587" s="19" t="n"/>
      <c r="AF587" s="19" t="n"/>
      <c r="AG587" s="19" t="n"/>
      <c r="AH587" s="19" t="n"/>
      <c r="AI587" s="19" t="n"/>
      <c r="AJ587" s="19" t="n"/>
      <c r="AK587" s="19" t="n"/>
      <c r="AL587" s="19" t="n"/>
      <c r="AM587" s="19" t="n"/>
    </row>
    <row r="588" ht="13.5" customHeight="1" s="8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c r="AA588" s="19" t="n"/>
      <c r="AB588" s="19" t="n"/>
      <c r="AC588" s="19" t="n"/>
      <c r="AD588" s="19" t="n"/>
      <c r="AE588" s="19" t="n"/>
      <c r="AF588" s="19" t="n"/>
      <c r="AG588" s="19" t="n"/>
      <c r="AH588" s="19" t="n"/>
      <c r="AI588" s="19" t="n"/>
      <c r="AJ588" s="19" t="n"/>
      <c r="AK588" s="19" t="n"/>
      <c r="AL588" s="19" t="n"/>
      <c r="AM588" s="19" t="n"/>
    </row>
    <row r="589" ht="13.5" customHeight="1" s="8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c r="AB589" s="19" t="n"/>
      <c r="AC589" s="19" t="n"/>
      <c r="AD589" s="19" t="n"/>
      <c r="AE589" s="19" t="n"/>
      <c r="AF589" s="19" t="n"/>
      <c r="AG589" s="19" t="n"/>
      <c r="AH589" s="19" t="n"/>
      <c r="AI589" s="19" t="n"/>
      <c r="AJ589" s="19" t="n"/>
      <c r="AK589" s="19" t="n"/>
      <c r="AL589" s="19" t="n"/>
      <c r="AM589" s="19" t="n"/>
    </row>
    <row r="590" ht="13.5" customHeight="1" s="8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c r="AA590" s="19" t="n"/>
      <c r="AB590" s="19" t="n"/>
      <c r="AC590" s="19" t="n"/>
      <c r="AD590" s="19" t="n"/>
      <c r="AE590" s="19" t="n"/>
      <c r="AF590" s="19" t="n"/>
      <c r="AG590" s="19" t="n"/>
      <c r="AH590" s="19" t="n"/>
      <c r="AI590" s="19" t="n"/>
      <c r="AJ590" s="19" t="n"/>
      <c r="AK590" s="19" t="n"/>
      <c r="AL590" s="19" t="n"/>
      <c r="AM590" s="19" t="n"/>
    </row>
    <row r="591" ht="13.5" customHeight="1" s="8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c r="AA591" s="19" t="n"/>
      <c r="AB591" s="19" t="n"/>
      <c r="AC591" s="19" t="n"/>
      <c r="AD591" s="19" t="n"/>
      <c r="AE591" s="19" t="n"/>
      <c r="AF591" s="19" t="n"/>
      <c r="AG591" s="19" t="n"/>
      <c r="AH591" s="19" t="n"/>
      <c r="AI591" s="19" t="n"/>
      <c r="AJ591" s="19" t="n"/>
      <c r="AK591" s="19" t="n"/>
      <c r="AL591" s="19" t="n"/>
      <c r="AM591" s="19" t="n"/>
    </row>
    <row r="592" ht="13.5" customHeight="1" s="8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c r="AB592" s="19" t="n"/>
      <c r="AC592" s="19" t="n"/>
      <c r="AD592" s="19" t="n"/>
      <c r="AE592" s="19" t="n"/>
      <c r="AF592" s="19" t="n"/>
      <c r="AG592" s="19" t="n"/>
      <c r="AH592" s="19" t="n"/>
      <c r="AI592" s="19" t="n"/>
      <c r="AJ592" s="19" t="n"/>
      <c r="AK592" s="19" t="n"/>
      <c r="AL592" s="19" t="n"/>
      <c r="AM592" s="19" t="n"/>
    </row>
    <row r="593" ht="13.5" customHeight="1" s="8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c r="AA593" s="19" t="n"/>
      <c r="AB593" s="19" t="n"/>
      <c r="AC593" s="19" t="n"/>
      <c r="AD593" s="19" t="n"/>
      <c r="AE593" s="19" t="n"/>
      <c r="AF593" s="19" t="n"/>
      <c r="AG593" s="19" t="n"/>
      <c r="AH593" s="19" t="n"/>
      <c r="AI593" s="19" t="n"/>
      <c r="AJ593" s="19" t="n"/>
      <c r="AK593" s="19" t="n"/>
      <c r="AL593" s="19" t="n"/>
      <c r="AM593" s="19" t="n"/>
    </row>
    <row r="594" ht="13.5" customHeight="1" s="8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c r="AA594" s="19" t="n"/>
      <c r="AB594" s="19" t="n"/>
      <c r="AC594" s="19" t="n"/>
      <c r="AD594" s="19" t="n"/>
      <c r="AE594" s="19" t="n"/>
      <c r="AF594" s="19" t="n"/>
      <c r="AG594" s="19" t="n"/>
      <c r="AH594" s="19" t="n"/>
      <c r="AI594" s="19" t="n"/>
      <c r="AJ594" s="19" t="n"/>
      <c r="AK594" s="19" t="n"/>
      <c r="AL594" s="19" t="n"/>
      <c r="AM594" s="19" t="n"/>
    </row>
    <row r="595" ht="13.5" customHeight="1" s="8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c r="AB595" s="19" t="n"/>
      <c r="AC595" s="19" t="n"/>
      <c r="AD595" s="19" t="n"/>
      <c r="AE595" s="19" t="n"/>
      <c r="AF595" s="19" t="n"/>
      <c r="AG595" s="19" t="n"/>
      <c r="AH595" s="19" t="n"/>
      <c r="AI595" s="19" t="n"/>
      <c r="AJ595" s="19" t="n"/>
      <c r="AK595" s="19" t="n"/>
      <c r="AL595" s="19" t="n"/>
      <c r="AM595" s="19" t="n"/>
    </row>
    <row r="596" ht="13.5" customHeight="1" s="8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c r="AA596" s="19" t="n"/>
      <c r="AB596" s="19" t="n"/>
      <c r="AC596" s="19" t="n"/>
      <c r="AD596" s="19" t="n"/>
      <c r="AE596" s="19" t="n"/>
      <c r="AF596" s="19" t="n"/>
      <c r="AG596" s="19" t="n"/>
      <c r="AH596" s="19" t="n"/>
      <c r="AI596" s="19" t="n"/>
      <c r="AJ596" s="19" t="n"/>
      <c r="AK596" s="19" t="n"/>
      <c r="AL596" s="19" t="n"/>
      <c r="AM596" s="19" t="n"/>
    </row>
    <row r="597" ht="13.5" customHeight="1" s="8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c r="AA597" s="19" t="n"/>
      <c r="AB597" s="19" t="n"/>
      <c r="AC597" s="19" t="n"/>
      <c r="AD597" s="19" t="n"/>
      <c r="AE597" s="19" t="n"/>
      <c r="AF597" s="19" t="n"/>
      <c r="AG597" s="19" t="n"/>
      <c r="AH597" s="19" t="n"/>
      <c r="AI597" s="19" t="n"/>
      <c r="AJ597" s="19" t="n"/>
      <c r="AK597" s="19" t="n"/>
      <c r="AL597" s="19" t="n"/>
      <c r="AM597" s="19" t="n"/>
    </row>
    <row r="598" ht="13.5" customHeight="1" s="8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c r="AB598" s="19" t="n"/>
      <c r="AC598" s="19" t="n"/>
      <c r="AD598" s="19" t="n"/>
      <c r="AE598" s="19" t="n"/>
      <c r="AF598" s="19" t="n"/>
      <c r="AG598" s="19" t="n"/>
      <c r="AH598" s="19" t="n"/>
      <c r="AI598" s="19" t="n"/>
      <c r="AJ598" s="19" t="n"/>
      <c r="AK598" s="19" t="n"/>
      <c r="AL598" s="19" t="n"/>
      <c r="AM598" s="19" t="n"/>
    </row>
    <row r="599" ht="13.5" customHeight="1" s="8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c r="AA599" s="19" t="n"/>
      <c r="AB599" s="19" t="n"/>
      <c r="AC599" s="19" t="n"/>
      <c r="AD599" s="19" t="n"/>
      <c r="AE599" s="19" t="n"/>
      <c r="AF599" s="19" t="n"/>
      <c r="AG599" s="19" t="n"/>
      <c r="AH599" s="19" t="n"/>
      <c r="AI599" s="19" t="n"/>
      <c r="AJ599" s="19" t="n"/>
      <c r="AK599" s="19" t="n"/>
      <c r="AL599" s="19" t="n"/>
      <c r="AM599" s="19" t="n"/>
    </row>
    <row r="600" ht="13.5" customHeight="1" s="8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c r="AA600" s="19" t="n"/>
      <c r="AB600" s="19" t="n"/>
      <c r="AC600" s="19" t="n"/>
      <c r="AD600" s="19" t="n"/>
      <c r="AE600" s="19" t="n"/>
      <c r="AF600" s="19" t="n"/>
      <c r="AG600" s="19" t="n"/>
      <c r="AH600" s="19" t="n"/>
      <c r="AI600" s="19" t="n"/>
      <c r="AJ600" s="19" t="n"/>
      <c r="AK600" s="19" t="n"/>
      <c r="AL600" s="19" t="n"/>
      <c r="AM600" s="19" t="n"/>
    </row>
    <row r="601" ht="13.5" customHeight="1" s="8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c r="AA601" s="19" t="n"/>
      <c r="AB601" s="19" t="n"/>
      <c r="AC601" s="19" t="n"/>
      <c r="AD601" s="19" t="n"/>
      <c r="AE601" s="19" t="n"/>
      <c r="AF601" s="19" t="n"/>
      <c r="AG601" s="19" t="n"/>
      <c r="AH601" s="19" t="n"/>
      <c r="AI601" s="19" t="n"/>
      <c r="AJ601" s="19" t="n"/>
      <c r="AK601" s="19" t="n"/>
      <c r="AL601" s="19" t="n"/>
      <c r="AM601" s="19" t="n"/>
    </row>
    <row r="602" ht="13.5" customHeight="1" s="8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c r="AB602" s="19" t="n"/>
      <c r="AC602" s="19" t="n"/>
      <c r="AD602" s="19" t="n"/>
      <c r="AE602" s="19" t="n"/>
      <c r="AF602" s="19" t="n"/>
      <c r="AG602" s="19" t="n"/>
      <c r="AH602" s="19" t="n"/>
      <c r="AI602" s="19" t="n"/>
      <c r="AJ602" s="19" t="n"/>
      <c r="AK602" s="19" t="n"/>
      <c r="AL602" s="19" t="n"/>
      <c r="AM602" s="19" t="n"/>
    </row>
    <row r="603" ht="13.5" customHeight="1" s="8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c r="AA603" s="19" t="n"/>
      <c r="AB603" s="19" t="n"/>
      <c r="AC603" s="19" t="n"/>
      <c r="AD603" s="19" t="n"/>
      <c r="AE603" s="19" t="n"/>
      <c r="AF603" s="19" t="n"/>
      <c r="AG603" s="19" t="n"/>
      <c r="AH603" s="19" t="n"/>
      <c r="AI603" s="19" t="n"/>
      <c r="AJ603" s="19" t="n"/>
      <c r="AK603" s="19" t="n"/>
      <c r="AL603" s="19" t="n"/>
      <c r="AM603" s="19" t="n"/>
    </row>
    <row r="604" ht="13.5" customHeight="1" s="8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c r="AA604" s="19" t="n"/>
      <c r="AB604" s="19" t="n"/>
      <c r="AC604" s="19" t="n"/>
      <c r="AD604" s="19" t="n"/>
      <c r="AE604" s="19" t="n"/>
      <c r="AF604" s="19" t="n"/>
      <c r="AG604" s="19" t="n"/>
      <c r="AH604" s="19" t="n"/>
      <c r="AI604" s="19" t="n"/>
      <c r="AJ604" s="19" t="n"/>
      <c r="AK604" s="19" t="n"/>
      <c r="AL604" s="19" t="n"/>
      <c r="AM604" s="19" t="n"/>
    </row>
    <row r="605" ht="13.5" customHeight="1" s="8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c r="AB605" s="19" t="n"/>
      <c r="AC605" s="19" t="n"/>
      <c r="AD605" s="19" t="n"/>
      <c r="AE605" s="19" t="n"/>
      <c r="AF605" s="19" t="n"/>
      <c r="AG605" s="19" t="n"/>
      <c r="AH605" s="19" t="n"/>
      <c r="AI605" s="19" t="n"/>
      <c r="AJ605" s="19" t="n"/>
      <c r="AK605" s="19" t="n"/>
      <c r="AL605" s="19" t="n"/>
      <c r="AM605" s="19" t="n"/>
    </row>
    <row r="606" ht="13.5" customHeight="1" s="8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c r="AA606" s="19" t="n"/>
      <c r="AB606" s="19" t="n"/>
      <c r="AC606" s="19" t="n"/>
      <c r="AD606" s="19" t="n"/>
      <c r="AE606" s="19" t="n"/>
      <c r="AF606" s="19" t="n"/>
      <c r="AG606" s="19" t="n"/>
      <c r="AH606" s="19" t="n"/>
      <c r="AI606" s="19" t="n"/>
      <c r="AJ606" s="19" t="n"/>
      <c r="AK606" s="19" t="n"/>
      <c r="AL606" s="19" t="n"/>
      <c r="AM606" s="19" t="n"/>
    </row>
    <row r="607" ht="13.5" customHeight="1" s="8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c r="AA607" s="19" t="n"/>
      <c r="AB607" s="19" t="n"/>
      <c r="AC607" s="19" t="n"/>
      <c r="AD607" s="19" t="n"/>
      <c r="AE607" s="19" t="n"/>
      <c r="AF607" s="19" t="n"/>
      <c r="AG607" s="19" t="n"/>
      <c r="AH607" s="19" t="n"/>
      <c r="AI607" s="19" t="n"/>
      <c r="AJ607" s="19" t="n"/>
      <c r="AK607" s="19" t="n"/>
      <c r="AL607" s="19" t="n"/>
      <c r="AM607" s="19" t="n"/>
    </row>
    <row r="608" ht="13.5" customHeight="1" s="8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c r="AA608" s="19" t="n"/>
      <c r="AB608" s="19" t="n"/>
      <c r="AC608" s="19" t="n"/>
      <c r="AD608" s="19" t="n"/>
      <c r="AE608" s="19" t="n"/>
      <c r="AF608" s="19" t="n"/>
      <c r="AG608" s="19" t="n"/>
      <c r="AH608" s="19" t="n"/>
      <c r="AI608" s="19" t="n"/>
      <c r="AJ608" s="19" t="n"/>
      <c r="AK608" s="19" t="n"/>
      <c r="AL608" s="19" t="n"/>
      <c r="AM608" s="19" t="n"/>
    </row>
    <row r="609" ht="13.5" customHeight="1" s="8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c r="AB609" s="19" t="n"/>
      <c r="AC609" s="19" t="n"/>
      <c r="AD609" s="19" t="n"/>
      <c r="AE609" s="19" t="n"/>
      <c r="AF609" s="19" t="n"/>
      <c r="AG609" s="19" t="n"/>
      <c r="AH609" s="19" t="n"/>
      <c r="AI609" s="19" t="n"/>
      <c r="AJ609" s="19" t="n"/>
      <c r="AK609" s="19" t="n"/>
      <c r="AL609" s="19" t="n"/>
      <c r="AM609" s="19" t="n"/>
    </row>
    <row r="610" ht="13.5" customHeight="1" s="8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c r="AA610" s="19" t="n"/>
      <c r="AB610" s="19" t="n"/>
      <c r="AC610" s="19" t="n"/>
      <c r="AD610" s="19" t="n"/>
      <c r="AE610" s="19" t="n"/>
      <c r="AF610" s="19" t="n"/>
      <c r="AG610" s="19" t="n"/>
      <c r="AH610" s="19" t="n"/>
      <c r="AI610" s="19" t="n"/>
      <c r="AJ610" s="19" t="n"/>
      <c r="AK610" s="19" t="n"/>
      <c r="AL610" s="19" t="n"/>
      <c r="AM610" s="19" t="n"/>
    </row>
    <row r="611" ht="13.5" customHeight="1" s="8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c r="AA611" s="19" t="n"/>
      <c r="AB611" s="19" t="n"/>
      <c r="AC611" s="19" t="n"/>
      <c r="AD611" s="19" t="n"/>
      <c r="AE611" s="19" t="n"/>
      <c r="AF611" s="19" t="n"/>
      <c r="AG611" s="19" t="n"/>
      <c r="AH611" s="19" t="n"/>
      <c r="AI611" s="19" t="n"/>
      <c r="AJ611" s="19" t="n"/>
      <c r="AK611" s="19" t="n"/>
      <c r="AL611" s="19" t="n"/>
      <c r="AM611" s="19" t="n"/>
    </row>
    <row r="612" ht="13.5" customHeight="1" s="8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c r="AB612" s="19" t="n"/>
      <c r="AC612" s="19" t="n"/>
      <c r="AD612" s="19" t="n"/>
      <c r="AE612" s="19" t="n"/>
      <c r="AF612" s="19" t="n"/>
      <c r="AG612" s="19" t="n"/>
      <c r="AH612" s="19" t="n"/>
      <c r="AI612" s="19" t="n"/>
      <c r="AJ612" s="19" t="n"/>
      <c r="AK612" s="19" t="n"/>
      <c r="AL612" s="19" t="n"/>
      <c r="AM612" s="19" t="n"/>
    </row>
    <row r="613" ht="13.5" customHeight="1" s="8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c r="AA613" s="19" t="n"/>
      <c r="AB613" s="19" t="n"/>
      <c r="AC613" s="19" t="n"/>
      <c r="AD613" s="19" t="n"/>
      <c r="AE613" s="19" t="n"/>
      <c r="AF613" s="19" t="n"/>
      <c r="AG613" s="19" t="n"/>
      <c r="AH613" s="19" t="n"/>
      <c r="AI613" s="19" t="n"/>
      <c r="AJ613" s="19" t="n"/>
      <c r="AK613" s="19" t="n"/>
      <c r="AL613" s="19" t="n"/>
      <c r="AM613" s="19" t="n"/>
    </row>
    <row r="614" ht="13.5" customHeight="1" s="8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c r="AA614" s="19" t="n"/>
      <c r="AB614" s="19" t="n"/>
      <c r="AC614" s="19" t="n"/>
      <c r="AD614" s="19" t="n"/>
      <c r="AE614" s="19" t="n"/>
      <c r="AF614" s="19" t="n"/>
      <c r="AG614" s="19" t="n"/>
      <c r="AH614" s="19" t="n"/>
      <c r="AI614" s="19" t="n"/>
      <c r="AJ614" s="19" t="n"/>
      <c r="AK614" s="19" t="n"/>
      <c r="AL614" s="19" t="n"/>
      <c r="AM614" s="19" t="n"/>
    </row>
    <row r="615" ht="13.5" customHeight="1" s="8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c r="AB615" s="19" t="n"/>
      <c r="AC615" s="19" t="n"/>
      <c r="AD615" s="19" t="n"/>
      <c r="AE615" s="19" t="n"/>
      <c r="AF615" s="19" t="n"/>
      <c r="AG615" s="19" t="n"/>
      <c r="AH615" s="19" t="n"/>
      <c r="AI615" s="19" t="n"/>
      <c r="AJ615" s="19" t="n"/>
      <c r="AK615" s="19" t="n"/>
      <c r="AL615" s="19" t="n"/>
      <c r="AM615" s="19" t="n"/>
    </row>
    <row r="616" ht="13.5" customHeight="1" s="8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c r="AA616" s="19" t="n"/>
      <c r="AB616" s="19" t="n"/>
      <c r="AC616" s="19" t="n"/>
      <c r="AD616" s="19" t="n"/>
      <c r="AE616" s="19" t="n"/>
      <c r="AF616" s="19" t="n"/>
      <c r="AG616" s="19" t="n"/>
      <c r="AH616" s="19" t="n"/>
      <c r="AI616" s="19" t="n"/>
      <c r="AJ616" s="19" t="n"/>
      <c r="AK616" s="19" t="n"/>
      <c r="AL616" s="19" t="n"/>
      <c r="AM616" s="19" t="n"/>
    </row>
    <row r="617" ht="13.5" customHeight="1" s="8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c r="AA617" s="19" t="n"/>
      <c r="AB617" s="19" t="n"/>
      <c r="AC617" s="19" t="n"/>
      <c r="AD617" s="19" t="n"/>
      <c r="AE617" s="19" t="n"/>
      <c r="AF617" s="19" t="n"/>
      <c r="AG617" s="19" t="n"/>
      <c r="AH617" s="19" t="n"/>
      <c r="AI617" s="19" t="n"/>
      <c r="AJ617" s="19" t="n"/>
      <c r="AK617" s="19" t="n"/>
      <c r="AL617" s="19" t="n"/>
      <c r="AM617" s="19" t="n"/>
    </row>
    <row r="618" ht="13.5" customHeight="1" s="8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c r="AB618" s="19" t="n"/>
      <c r="AC618" s="19" t="n"/>
      <c r="AD618" s="19" t="n"/>
      <c r="AE618" s="19" t="n"/>
      <c r="AF618" s="19" t="n"/>
      <c r="AG618" s="19" t="n"/>
      <c r="AH618" s="19" t="n"/>
      <c r="AI618" s="19" t="n"/>
      <c r="AJ618" s="19" t="n"/>
      <c r="AK618" s="19" t="n"/>
      <c r="AL618" s="19" t="n"/>
      <c r="AM618" s="19" t="n"/>
    </row>
    <row r="619" ht="13.5" customHeight="1" s="8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c r="AA619" s="19" t="n"/>
      <c r="AB619" s="19" t="n"/>
      <c r="AC619" s="19" t="n"/>
      <c r="AD619" s="19" t="n"/>
      <c r="AE619" s="19" t="n"/>
      <c r="AF619" s="19" t="n"/>
      <c r="AG619" s="19" t="n"/>
      <c r="AH619" s="19" t="n"/>
      <c r="AI619" s="19" t="n"/>
      <c r="AJ619" s="19" t="n"/>
      <c r="AK619" s="19" t="n"/>
      <c r="AL619" s="19" t="n"/>
      <c r="AM619" s="19" t="n"/>
    </row>
    <row r="620" ht="13.5" customHeight="1" s="8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c r="AA620" s="19" t="n"/>
      <c r="AB620" s="19" t="n"/>
      <c r="AC620" s="19" t="n"/>
      <c r="AD620" s="19" t="n"/>
      <c r="AE620" s="19" t="n"/>
      <c r="AF620" s="19" t="n"/>
      <c r="AG620" s="19" t="n"/>
      <c r="AH620" s="19" t="n"/>
      <c r="AI620" s="19" t="n"/>
      <c r="AJ620" s="19" t="n"/>
      <c r="AK620" s="19" t="n"/>
      <c r="AL620" s="19" t="n"/>
      <c r="AM620" s="19" t="n"/>
    </row>
    <row r="621" ht="13.5" customHeight="1" s="8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c r="AB621" s="19" t="n"/>
      <c r="AC621" s="19" t="n"/>
      <c r="AD621" s="19" t="n"/>
      <c r="AE621" s="19" t="n"/>
      <c r="AF621" s="19" t="n"/>
      <c r="AG621" s="19" t="n"/>
      <c r="AH621" s="19" t="n"/>
      <c r="AI621" s="19" t="n"/>
      <c r="AJ621" s="19" t="n"/>
      <c r="AK621" s="19" t="n"/>
      <c r="AL621" s="19" t="n"/>
      <c r="AM621" s="19" t="n"/>
    </row>
    <row r="622" ht="13.5" customHeight="1" s="8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c r="AA622" s="19" t="n"/>
      <c r="AB622" s="19" t="n"/>
      <c r="AC622" s="19" t="n"/>
      <c r="AD622" s="19" t="n"/>
      <c r="AE622" s="19" t="n"/>
      <c r="AF622" s="19" t="n"/>
      <c r="AG622" s="19" t="n"/>
      <c r="AH622" s="19" t="n"/>
      <c r="AI622" s="19" t="n"/>
      <c r="AJ622" s="19" t="n"/>
      <c r="AK622" s="19" t="n"/>
      <c r="AL622" s="19" t="n"/>
      <c r="AM622" s="19" t="n"/>
    </row>
    <row r="623" ht="13.5" customHeight="1" s="8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c r="AA623" s="19" t="n"/>
      <c r="AB623" s="19" t="n"/>
      <c r="AC623" s="19" t="n"/>
      <c r="AD623" s="19" t="n"/>
      <c r="AE623" s="19" t="n"/>
      <c r="AF623" s="19" t="n"/>
      <c r="AG623" s="19" t="n"/>
      <c r="AH623" s="19" t="n"/>
      <c r="AI623" s="19" t="n"/>
      <c r="AJ623" s="19" t="n"/>
      <c r="AK623" s="19" t="n"/>
      <c r="AL623" s="19" t="n"/>
      <c r="AM623" s="19" t="n"/>
    </row>
    <row r="624" ht="13.5" customHeight="1" s="8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c r="AB624" s="19" t="n"/>
      <c r="AC624" s="19" t="n"/>
      <c r="AD624" s="19" t="n"/>
      <c r="AE624" s="19" t="n"/>
      <c r="AF624" s="19" t="n"/>
      <c r="AG624" s="19" t="n"/>
      <c r="AH624" s="19" t="n"/>
      <c r="AI624" s="19" t="n"/>
      <c r="AJ624" s="19" t="n"/>
      <c r="AK624" s="19" t="n"/>
      <c r="AL624" s="19" t="n"/>
      <c r="AM624" s="19" t="n"/>
    </row>
    <row r="625" ht="13.5" customHeight="1" s="8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c r="AA625" s="19" t="n"/>
      <c r="AB625" s="19" t="n"/>
      <c r="AC625" s="19" t="n"/>
      <c r="AD625" s="19" t="n"/>
      <c r="AE625" s="19" t="n"/>
      <c r="AF625" s="19" t="n"/>
      <c r="AG625" s="19" t="n"/>
      <c r="AH625" s="19" t="n"/>
      <c r="AI625" s="19" t="n"/>
      <c r="AJ625" s="19" t="n"/>
      <c r="AK625" s="19" t="n"/>
      <c r="AL625" s="19" t="n"/>
      <c r="AM625" s="19" t="n"/>
    </row>
    <row r="626" ht="13.5" customHeight="1" s="8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c r="AA626" s="19" t="n"/>
      <c r="AB626" s="19" t="n"/>
      <c r="AC626" s="19" t="n"/>
      <c r="AD626" s="19" t="n"/>
      <c r="AE626" s="19" t="n"/>
      <c r="AF626" s="19" t="n"/>
      <c r="AG626" s="19" t="n"/>
      <c r="AH626" s="19" t="n"/>
      <c r="AI626" s="19" t="n"/>
      <c r="AJ626" s="19" t="n"/>
      <c r="AK626" s="19" t="n"/>
      <c r="AL626" s="19" t="n"/>
      <c r="AM626" s="19" t="n"/>
    </row>
    <row r="627" ht="13.5" customHeight="1" s="8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c r="AI627" s="19" t="n"/>
      <c r="AJ627" s="19" t="n"/>
      <c r="AK627" s="19" t="n"/>
      <c r="AL627" s="19" t="n"/>
      <c r="AM627" s="19" t="n"/>
    </row>
    <row r="628" ht="13.5" customHeight="1" s="8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c r="AA628" s="19" t="n"/>
      <c r="AB628" s="19" t="n"/>
      <c r="AC628" s="19" t="n"/>
      <c r="AD628" s="19" t="n"/>
      <c r="AE628" s="19" t="n"/>
      <c r="AF628" s="19" t="n"/>
      <c r="AG628" s="19" t="n"/>
      <c r="AH628" s="19" t="n"/>
      <c r="AI628" s="19" t="n"/>
      <c r="AJ628" s="19" t="n"/>
      <c r="AK628" s="19" t="n"/>
      <c r="AL628" s="19" t="n"/>
      <c r="AM628" s="19" t="n"/>
    </row>
    <row r="629" ht="13.5" customHeight="1" s="8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c r="AA629" s="19" t="n"/>
      <c r="AB629" s="19" t="n"/>
      <c r="AC629" s="19" t="n"/>
      <c r="AD629" s="19" t="n"/>
      <c r="AE629" s="19" t="n"/>
      <c r="AF629" s="19" t="n"/>
      <c r="AG629" s="19" t="n"/>
      <c r="AH629" s="19" t="n"/>
      <c r="AI629" s="19" t="n"/>
      <c r="AJ629" s="19" t="n"/>
      <c r="AK629" s="19" t="n"/>
      <c r="AL629" s="19" t="n"/>
      <c r="AM629" s="19" t="n"/>
    </row>
    <row r="630" ht="13.5" customHeight="1" s="8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c r="AA630" s="19" t="n"/>
      <c r="AB630" s="19" t="n"/>
      <c r="AC630" s="19" t="n"/>
      <c r="AD630" s="19" t="n"/>
      <c r="AE630" s="19" t="n"/>
      <c r="AF630" s="19" t="n"/>
      <c r="AG630" s="19" t="n"/>
      <c r="AH630" s="19" t="n"/>
      <c r="AI630" s="19" t="n"/>
      <c r="AJ630" s="19" t="n"/>
      <c r="AK630" s="19" t="n"/>
      <c r="AL630" s="19" t="n"/>
      <c r="AM630" s="19" t="n"/>
    </row>
    <row r="631" ht="13.5" customHeight="1" s="8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c r="AB631" s="19" t="n"/>
      <c r="AC631" s="19" t="n"/>
      <c r="AD631" s="19" t="n"/>
      <c r="AE631" s="19" t="n"/>
      <c r="AF631" s="19" t="n"/>
      <c r="AG631" s="19" t="n"/>
      <c r="AH631" s="19" t="n"/>
      <c r="AI631" s="19" t="n"/>
      <c r="AJ631" s="19" t="n"/>
      <c r="AK631" s="19" t="n"/>
      <c r="AL631" s="19" t="n"/>
      <c r="AM631" s="19" t="n"/>
    </row>
    <row r="632" ht="13.5" customHeight="1" s="8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c r="AA632" s="19" t="n"/>
      <c r="AB632" s="19" t="n"/>
      <c r="AC632" s="19" t="n"/>
      <c r="AD632" s="19" t="n"/>
      <c r="AE632" s="19" t="n"/>
      <c r="AF632" s="19" t="n"/>
      <c r="AG632" s="19" t="n"/>
      <c r="AH632" s="19" t="n"/>
      <c r="AI632" s="19" t="n"/>
      <c r="AJ632" s="19" t="n"/>
      <c r="AK632" s="19" t="n"/>
      <c r="AL632" s="19" t="n"/>
      <c r="AM632" s="19" t="n"/>
    </row>
    <row r="633" ht="13.5" customHeight="1" s="8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c r="AA633" s="19" t="n"/>
      <c r="AB633" s="19" t="n"/>
      <c r="AC633" s="19" t="n"/>
      <c r="AD633" s="19" t="n"/>
      <c r="AE633" s="19" t="n"/>
      <c r="AF633" s="19" t="n"/>
      <c r="AG633" s="19" t="n"/>
      <c r="AH633" s="19" t="n"/>
      <c r="AI633" s="19" t="n"/>
      <c r="AJ633" s="19" t="n"/>
      <c r="AK633" s="19" t="n"/>
      <c r="AL633" s="19" t="n"/>
      <c r="AM633" s="19" t="n"/>
    </row>
    <row r="634" ht="13.5" customHeight="1" s="8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c r="AB634" s="19" t="n"/>
      <c r="AC634" s="19" t="n"/>
      <c r="AD634" s="19" t="n"/>
      <c r="AE634" s="19" t="n"/>
      <c r="AF634" s="19" t="n"/>
      <c r="AG634" s="19" t="n"/>
      <c r="AH634" s="19" t="n"/>
      <c r="AI634" s="19" t="n"/>
      <c r="AJ634" s="19" t="n"/>
      <c r="AK634" s="19" t="n"/>
      <c r="AL634" s="19" t="n"/>
      <c r="AM634" s="19" t="n"/>
    </row>
    <row r="635" ht="13.5" customHeight="1" s="8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c r="AA635" s="19" t="n"/>
      <c r="AB635" s="19" t="n"/>
      <c r="AC635" s="19" t="n"/>
      <c r="AD635" s="19" t="n"/>
      <c r="AE635" s="19" t="n"/>
      <c r="AF635" s="19" t="n"/>
      <c r="AG635" s="19" t="n"/>
      <c r="AH635" s="19" t="n"/>
      <c r="AI635" s="19" t="n"/>
      <c r="AJ635" s="19" t="n"/>
      <c r="AK635" s="19" t="n"/>
      <c r="AL635" s="19" t="n"/>
      <c r="AM635" s="19" t="n"/>
    </row>
    <row r="636" ht="13.5" customHeight="1" s="8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c r="AA636" s="19" t="n"/>
      <c r="AB636" s="19" t="n"/>
      <c r="AC636" s="19" t="n"/>
      <c r="AD636" s="19" t="n"/>
      <c r="AE636" s="19" t="n"/>
      <c r="AF636" s="19" t="n"/>
      <c r="AG636" s="19" t="n"/>
      <c r="AH636" s="19" t="n"/>
      <c r="AI636" s="19" t="n"/>
      <c r="AJ636" s="19" t="n"/>
      <c r="AK636" s="19" t="n"/>
      <c r="AL636" s="19" t="n"/>
      <c r="AM636" s="19" t="n"/>
    </row>
    <row r="637" ht="13.5" customHeight="1" s="8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c r="AB637" s="19" t="n"/>
      <c r="AC637" s="19" t="n"/>
      <c r="AD637" s="19" t="n"/>
      <c r="AE637" s="19" t="n"/>
      <c r="AF637" s="19" t="n"/>
      <c r="AG637" s="19" t="n"/>
      <c r="AH637" s="19" t="n"/>
      <c r="AI637" s="19" t="n"/>
      <c r="AJ637" s="19" t="n"/>
      <c r="AK637" s="19" t="n"/>
      <c r="AL637" s="19" t="n"/>
      <c r="AM637" s="19" t="n"/>
    </row>
    <row r="638" ht="13.5" customHeight="1" s="8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c r="AA638" s="19" t="n"/>
      <c r="AB638" s="19" t="n"/>
      <c r="AC638" s="19" t="n"/>
      <c r="AD638" s="19" t="n"/>
      <c r="AE638" s="19" t="n"/>
      <c r="AF638" s="19" t="n"/>
      <c r="AG638" s="19" t="n"/>
      <c r="AH638" s="19" t="n"/>
      <c r="AI638" s="19" t="n"/>
      <c r="AJ638" s="19" t="n"/>
      <c r="AK638" s="19" t="n"/>
      <c r="AL638" s="19" t="n"/>
      <c r="AM638" s="19" t="n"/>
    </row>
    <row r="639" ht="13.5" customHeight="1" s="8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c r="AA639" s="19" t="n"/>
      <c r="AB639" s="19" t="n"/>
      <c r="AC639" s="19" t="n"/>
      <c r="AD639" s="19" t="n"/>
      <c r="AE639" s="19" t="n"/>
      <c r="AF639" s="19" t="n"/>
      <c r="AG639" s="19" t="n"/>
      <c r="AH639" s="19" t="n"/>
      <c r="AI639" s="19" t="n"/>
      <c r="AJ639" s="19" t="n"/>
      <c r="AK639" s="19" t="n"/>
      <c r="AL639" s="19" t="n"/>
      <c r="AM639" s="19" t="n"/>
    </row>
    <row r="640" ht="13.5" customHeight="1" s="8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c r="AB640" s="19" t="n"/>
      <c r="AC640" s="19" t="n"/>
      <c r="AD640" s="19" t="n"/>
      <c r="AE640" s="19" t="n"/>
      <c r="AF640" s="19" t="n"/>
      <c r="AG640" s="19" t="n"/>
      <c r="AH640" s="19" t="n"/>
      <c r="AI640" s="19" t="n"/>
      <c r="AJ640" s="19" t="n"/>
      <c r="AK640" s="19" t="n"/>
      <c r="AL640" s="19" t="n"/>
      <c r="AM640" s="19" t="n"/>
    </row>
    <row r="641" ht="13.5" customHeight="1" s="8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c r="AA641" s="19" t="n"/>
      <c r="AB641" s="19" t="n"/>
      <c r="AC641" s="19" t="n"/>
      <c r="AD641" s="19" t="n"/>
      <c r="AE641" s="19" t="n"/>
      <c r="AF641" s="19" t="n"/>
      <c r="AG641" s="19" t="n"/>
      <c r="AH641" s="19" t="n"/>
      <c r="AI641" s="19" t="n"/>
      <c r="AJ641" s="19" t="n"/>
      <c r="AK641" s="19" t="n"/>
      <c r="AL641" s="19" t="n"/>
      <c r="AM641" s="19" t="n"/>
    </row>
    <row r="642" ht="13.5" customHeight="1" s="8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c r="AA642" s="19" t="n"/>
      <c r="AB642" s="19" t="n"/>
      <c r="AC642" s="19" t="n"/>
      <c r="AD642" s="19" t="n"/>
      <c r="AE642" s="19" t="n"/>
      <c r="AF642" s="19" t="n"/>
      <c r="AG642" s="19" t="n"/>
      <c r="AH642" s="19" t="n"/>
      <c r="AI642" s="19" t="n"/>
      <c r="AJ642" s="19" t="n"/>
      <c r="AK642" s="19" t="n"/>
      <c r="AL642" s="19" t="n"/>
      <c r="AM642" s="19" t="n"/>
    </row>
    <row r="643" ht="13.5" customHeight="1" s="8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c r="AB643" s="19" t="n"/>
      <c r="AC643" s="19" t="n"/>
      <c r="AD643" s="19" t="n"/>
      <c r="AE643" s="19" t="n"/>
      <c r="AF643" s="19" t="n"/>
      <c r="AG643" s="19" t="n"/>
      <c r="AH643" s="19" t="n"/>
      <c r="AI643" s="19" t="n"/>
      <c r="AJ643" s="19" t="n"/>
      <c r="AK643" s="19" t="n"/>
      <c r="AL643" s="19" t="n"/>
      <c r="AM643" s="19" t="n"/>
    </row>
    <row r="644" ht="13.5" customHeight="1" s="8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c r="AA644" s="19" t="n"/>
      <c r="AB644" s="19" t="n"/>
      <c r="AC644" s="19" t="n"/>
      <c r="AD644" s="19" t="n"/>
      <c r="AE644" s="19" t="n"/>
      <c r="AF644" s="19" t="n"/>
      <c r="AG644" s="19" t="n"/>
      <c r="AH644" s="19" t="n"/>
      <c r="AI644" s="19" t="n"/>
      <c r="AJ644" s="19" t="n"/>
      <c r="AK644" s="19" t="n"/>
      <c r="AL644" s="19" t="n"/>
      <c r="AM644" s="19" t="n"/>
    </row>
    <row r="645" ht="13.5" customHeight="1" s="8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c r="AA645" s="19" t="n"/>
      <c r="AB645" s="19" t="n"/>
      <c r="AC645" s="19" t="n"/>
      <c r="AD645" s="19" t="n"/>
      <c r="AE645" s="19" t="n"/>
      <c r="AF645" s="19" t="n"/>
      <c r="AG645" s="19" t="n"/>
      <c r="AH645" s="19" t="n"/>
      <c r="AI645" s="19" t="n"/>
      <c r="AJ645" s="19" t="n"/>
      <c r="AK645" s="19" t="n"/>
      <c r="AL645" s="19" t="n"/>
      <c r="AM645" s="19" t="n"/>
    </row>
    <row r="646" ht="13.5" customHeight="1" s="8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c r="AB646" s="19" t="n"/>
      <c r="AC646" s="19" t="n"/>
      <c r="AD646" s="19" t="n"/>
      <c r="AE646" s="19" t="n"/>
      <c r="AF646" s="19" t="n"/>
      <c r="AG646" s="19" t="n"/>
      <c r="AH646" s="19" t="n"/>
      <c r="AI646" s="19" t="n"/>
      <c r="AJ646" s="19" t="n"/>
      <c r="AK646" s="19" t="n"/>
      <c r="AL646" s="19" t="n"/>
      <c r="AM646" s="19" t="n"/>
    </row>
    <row r="647" ht="13.5" customHeight="1" s="8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c r="AA647" s="19" t="n"/>
      <c r="AB647" s="19" t="n"/>
      <c r="AC647" s="19" t="n"/>
      <c r="AD647" s="19" t="n"/>
      <c r="AE647" s="19" t="n"/>
      <c r="AF647" s="19" t="n"/>
      <c r="AG647" s="19" t="n"/>
      <c r="AH647" s="19" t="n"/>
      <c r="AI647" s="19" t="n"/>
      <c r="AJ647" s="19" t="n"/>
      <c r="AK647" s="19" t="n"/>
      <c r="AL647" s="19" t="n"/>
      <c r="AM647" s="19" t="n"/>
    </row>
    <row r="648" ht="13.5" customHeight="1" s="8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c r="AA648" s="19" t="n"/>
      <c r="AB648" s="19" t="n"/>
      <c r="AC648" s="19" t="n"/>
      <c r="AD648" s="19" t="n"/>
      <c r="AE648" s="19" t="n"/>
      <c r="AF648" s="19" t="n"/>
      <c r="AG648" s="19" t="n"/>
      <c r="AH648" s="19" t="n"/>
      <c r="AI648" s="19" t="n"/>
      <c r="AJ648" s="19" t="n"/>
      <c r="AK648" s="19" t="n"/>
      <c r="AL648" s="19" t="n"/>
      <c r="AM648" s="19" t="n"/>
    </row>
    <row r="649" ht="13.5" customHeight="1" s="8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c r="AB649" s="19" t="n"/>
      <c r="AC649" s="19" t="n"/>
      <c r="AD649" s="19" t="n"/>
      <c r="AE649" s="19" t="n"/>
      <c r="AF649" s="19" t="n"/>
      <c r="AG649" s="19" t="n"/>
      <c r="AH649" s="19" t="n"/>
      <c r="AI649" s="19" t="n"/>
      <c r="AJ649" s="19" t="n"/>
      <c r="AK649" s="19" t="n"/>
      <c r="AL649" s="19" t="n"/>
      <c r="AM649" s="19" t="n"/>
    </row>
    <row r="650" ht="13.5" customHeight="1" s="8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c r="AA650" s="19" t="n"/>
      <c r="AB650" s="19" t="n"/>
      <c r="AC650" s="19" t="n"/>
      <c r="AD650" s="19" t="n"/>
      <c r="AE650" s="19" t="n"/>
      <c r="AF650" s="19" t="n"/>
      <c r="AG650" s="19" t="n"/>
      <c r="AH650" s="19" t="n"/>
      <c r="AI650" s="19" t="n"/>
      <c r="AJ650" s="19" t="n"/>
      <c r="AK650" s="19" t="n"/>
      <c r="AL650" s="19" t="n"/>
      <c r="AM650" s="19" t="n"/>
    </row>
    <row r="651" ht="13.5" customHeight="1" s="8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c r="AB651" s="19" t="n"/>
      <c r="AC651" s="19" t="n"/>
      <c r="AD651" s="19" t="n"/>
      <c r="AE651" s="19" t="n"/>
      <c r="AF651" s="19" t="n"/>
      <c r="AG651" s="19" t="n"/>
      <c r="AH651" s="19" t="n"/>
      <c r="AI651" s="19" t="n"/>
      <c r="AJ651" s="19" t="n"/>
      <c r="AK651" s="19" t="n"/>
      <c r="AL651" s="19" t="n"/>
      <c r="AM651" s="19" t="n"/>
    </row>
    <row r="652" ht="13.5" customHeight="1" s="8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c r="AA652" s="19" t="n"/>
      <c r="AB652" s="19" t="n"/>
      <c r="AC652" s="19" t="n"/>
      <c r="AD652" s="19" t="n"/>
      <c r="AE652" s="19" t="n"/>
      <c r="AF652" s="19" t="n"/>
      <c r="AG652" s="19" t="n"/>
      <c r="AH652" s="19" t="n"/>
      <c r="AI652" s="19" t="n"/>
      <c r="AJ652" s="19" t="n"/>
      <c r="AK652" s="19" t="n"/>
      <c r="AL652" s="19" t="n"/>
      <c r="AM652" s="19" t="n"/>
    </row>
    <row r="653" ht="13.5" customHeight="1" s="8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c r="AA653" s="19" t="n"/>
      <c r="AB653" s="19" t="n"/>
      <c r="AC653" s="19" t="n"/>
      <c r="AD653" s="19" t="n"/>
      <c r="AE653" s="19" t="n"/>
      <c r="AF653" s="19" t="n"/>
      <c r="AG653" s="19" t="n"/>
      <c r="AH653" s="19" t="n"/>
      <c r="AI653" s="19" t="n"/>
      <c r="AJ653" s="19" t="n"/>
      <c r="AK653" s="19" t="n"/>
      <c r="AL653" s="19" t="n"/>
      <c r="AM653" s="19" t="n"/>
    </row>
    <row r="654" ht="13.5" customHeight="1" s="8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c r="AA654" s="19" t="n"/>
      <c r="AB654" s="19" t="n"/>
      <c r="AC654" s="19" t="n"/>
      <c r="AD654" s="19" t="n"/>
      <c r="AE654" s="19" t="n"/>
      <c r="AF654" s="19" t="n"/>
      <c r="AG654" s="19" t="n"/>
      <c r="AH654" s="19" t="n"/>
      <c r="AI654" s="19" t="n"/>
      <c r="AJ654" s="19" t="n"/>
      <c r="AK654" s="19" t="n"/>
      <c r="AL654" s="19" t="n"/>
      <c r="AM654" s="19" t="n"/>
    </row>
    <row r="655" ht="13.5" customHeight="1" s="8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c r="AA655" s="19" t="n"/>
      <c r="AB655" s="19" t="n"/>
      <c r="AC655" s="19" t="n"/>
      <c r="AD655" s="19" t="n"/>
      <c r="AE655" s="19" t="n"/>
      <c r="AF655" s="19" t="n"/>
      <c r="AG655" s="19" t="n"/>
      <c r="AH655" s="19" t="n"/>
      <c r="AI655" s="19" t="n"/>
      <c r="AJ655" s="19" t="n"/>
      <c r="AK655" s="19" t="n"/>
      <c r="AL655" s="19" t="n"/>
      <c r="AM655" s="19" t="n"/>
    </row>
    <row r="656" ht="13.5" customHeight="1" s="8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c r="AB656" s="19" t="n"/>
      <c r="AC656" s="19" t="n"/>
      <c r="AD656" s="19" t="n"/>
      <c r="AE656" s="19" t="n"/>
      <c r="AF656" s="19" t="n"/>
      <c r="AG656" s="19" t="n"/>
      <c r="AH656" s="19" t="n"/>
      <c r="AI656" s="19" t="n"/>
      <c r="AJ656" s="19" t="n"/>
      <c r="AK656" s="19" t="n"/>
      <c r="AL656" s="19" t="n"/>
      <c r="AM656" s="19" t="n"/>
    </row>
    <row r="657" ht="13.5" customHeight="1" s="8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c r="AA657" s="19" t="n"/>
      <c r="AB657" s="19" t="n"/>
      <c r="AC657" s="19" t="n"/>
      <c r="AD657" s="19" t="n"/>
      <c r="AE657" s="19" t="n"/>
      <c r="AF657" s="19" t="n"/>
      <c r="AG657" s="19" t="n"/>
      <c r="AH657" s="19" t="n"/>
      <c r="AI657" s="19" t="n"/>
      <c r="AJ657" s="19" t="n"/>
      <c r="AK657" s="19" t="n"/>
      <c r="AL657" s="19" t="n"/>
      <c r="AM657" s="19" t="n"/>
    </row>
    <row r="658" ht="13.5" customHeight="1" s="8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c r="AA658" s="19" t="n"/>
      <c r="AB658" s="19" t="n"/>
      <c r="AC658" s="19" t="n"/>
      <c r="AD658" s="19" t="n"/>
      <c r="AE658" s="19" t="n"/>
      <c r="AF658" s="19" t="n"/>
      <c r="AG658" s="19" t="n"/>
      <c r="AH658" s="19" t="n"/>
      <c r="AI658" s="19" t="n"/>
      <c r="AJ658" s="19" t="n"/>
      <c r="AK658" s="19" t="n"/>
      <c r="AL658" s="19" t="n"/>
      <c r="AM658" s="19" t="n"/>
    </row>
    <row r="659" ht="13.5" customHeight="1" s="8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c r="AB659" s="19" t="n"/>
      <c r="AC659" s="19" t="n"/>
      <c r="AD659" s="19" t="n"/>
      <c r="AE659" s="19" t="n"/>
      <c r="AF659" s="19" t="n"/>
      <c r="AG659" s="19" t="n"/>
      <c r="AH659" s="19" t="n"/>
      <c r="AI659" s="19" t="n"/>
      <c r="AJ659" s="19" t="n"/>
      <c r="AK659" s="19" t="n"/>
      <c r="AL659" s="19" t="n"/>
      <c r="AM659" s="19" t="n"/>
    </row>
    <row r="660" ht="13.5" customHeight="1" s="8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c r="AA660" s="19" t="n"/>
      <c r="AB660" s="19" t="n"/>
      <c r="AC660" s="19" t="n"/>
      <c r="AD660" s="19" t="n"/>
      <c r="AE660" s="19" t="n"/>
      <c r="AF660" s="19" t="n"/>
      <c r="AG660" s="19" t="n"/>
      <c r="AH660" s="19" t="n"/>
      <c r="AI660" s="19" t="n"/>
      <c r="AJ660" s="19" t="n"/>
      <c r="AK660" s="19" t="n"/>
      <c r="AL660" s="19" t="n"/>
      <c r="AM660" s="19" t="n"/>
    </row>
    <row r="661" ht="13.5" customHeight="1" s="8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c r="AA661" s="19" t="n"/>
      <c r="AB661" s="19" t="n"/>
      <c r="AC661" s="19" t="n"/>
      <c r="AD661" s="19" t="n"/>
      <c r="AE661" s="19" t="n"/>
      <c r="AF661" s="19" t="n"/>
      <c r="AG661" s="19" t="n"/>
      <c r="AH661" s="19" t="n"/>
      <c r="AI661" s="19" t="n"/>
      <c r="AJ661" s="19" t="n"/>
      <c r="AK661" s="19" t="n"/>
      <c r="AL661" s="19" t="n"/>
      <c r="AM661" s="19" t="n"/>
    </row>
    <row r="662" ht="13.5" customHeight="1" s="8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c r="AB662" s="19" t="n"/>
      <c r="AC662" s="19" t="n"/>
      <c r="AD662" s="19" t="n"/>
      <c r="AE662" s="19" t="n"/>
      <c r="AF662" s="19" t="n"/>
      <c r="AG662" s="19" t="n"/>
      <c r="AH662" s="19" t="n"/>
      <c r="AI662" s="19" t="n"/>
      <c r="AJ662" s="19" t="n"/>
      <c r="AK662" s="19" t="n"/>
      <c r="AL662" s="19" t="n"/>
      <c r="AM662" s="19" t="n"/>
    </row>
    <row r="663" ht="13.5" customHeight="1" s="8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c r="AA663" s="19" t="n"/>
      <c r="AB663" s="19" t="n"/>
      <c r="AC663" s="19" t="n"/>
      <c r="AD663" s="19" t="n"/>
      <c r="AE663" s="19" t="n"/>
      <c r="AF663" s="19" t="n"/>
      <c r="AG663" s="19" t="n"/>
      <c r="AH663" s="19" t="n"/>
      <c r="AI663" s="19" t="n"/>
      <c r="AJ663" s="19" t="n"/>
      <c r="AK663" s="19" t="n"/>
      <c r="AL663" s="19" t="n"/>
      <c r="AM663" s="19" t="n"/>
    </row>
    <row r="664" ht="13.5" customHeight="1" s="8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c r="AA664" s="19" t="n"/>
      <c r="AB664" s="19" t="n"/>
      <c r="AC664" s="19" t="n"/>
      <c r="AD664" s="19" t="n"/>
      <c r="AE664" s="19" t="n"/>
      <c r="AF664" s="19" t="n"/>
      <c r="AG664" s="19" t="n"/>
      <c r="AH664" s="19" t="n"/>
      <c r="AI664" s="19" t="n"/>
      <c r="AJ664" s="19" t="n"/>
      <c r="AK664" s="19" t="n"/>
      <c r="AL664" s="19" t="n"/>
      <c r="AM664" s="19" t="n"/>
    </row>
    <row r="665" ht="13.5" customHeight="1" s="8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c r="AB665" s="19" t="n"/>
      <c r="AC665" s="19" t="n"/>
      <c r="AD665" s="19" t="n"/>
      <c r="AE665" s="19" t="n"/>
      <c r="AF665" s="19" t="n"/>
      <c r="AG665" s="19" t="n"/>
      <c r="AH665" s="19" t="n"/>
      <c r="AI665" s="19" t="n"/>
      <c r="AJ665" s="19" t="n"/>
      <c r="AK665" s="19" t="n"/>
      <c r="AL665" s="19" t="n"/>
      <c r="AM665" s="19" t="n"/>
    </row>
    <row r="666" ht="13.5" customHeight="1" s="8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c r="AA666" s="19" t="n"/>
      <c r="AB666" s="19" t="n"/>
      <c r="AC666" s="19" t="n"/>
      <c r="AD666" s="19" t="n"/>
      <c r="AE666" s="19" t="n"/>
      <c r="AF666" s="19" t="n"/>
      <c r="AG666" s="19" t="n"/>
      <c r="AH666" s="19" t="n"/>
      <c r="AI666" s="19" t="n"/>
      <c r="AJ666" s="19" t="n"/>
      <c r="AK666" s="19" t="n"/>
      <c r="AL666" s="19" t="n"/>
      <c r="AM666" s="19" t="n"/>
    </row>
    <row r="667" ht="13.5" customHeight="1" s="8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c r="AA667" s="19" t="n"/>
      <c r="AB667" s="19" t="n"/>
      <c r="AC667" s="19" t="n"/>
      <c r="AD667" s="19" t="n"/>
      <c r="AE667" s="19" t="n"/>
      <c r="AF667" s="19" t="n"/>
      <c r="AG667" s="19" t="n"/>
      <c r="AH667" s="19" t="n"/>
      <c r="AI667" s="19" t="n"/>
      <c r="AJ667" s="19" t="n"/>
      <c r="AK667" s="19" t="n"/>
      <c r="AL667" s="19" t="n"/>
      <c r="AM667" s="19" t="n"/>
    </row>
    <row r="668" ht="13.5" customHeight="1" s="8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c r="AB668" s="19" t="n"/>
      <c r="AC668" s="19" t="n"/>
      <c r="AD668" s="19" t="n"/>
      <c r="AE668" s="19" t="n"/>
      <c r="AF668" s="19" t="n"/>
      <c r="AG668" s="19" t="n"/>
      <c r="AH668" s="19" t="n"/>
      <c r="AI668" s="19" t="n"/>
      <c r="AJ668" s="19" t="n"/>
      <c r="AK668" s="19" t="n"/>
      <c r="AL668" s="19" t="n"/>
      <c r="AM668" s="19" t="n"/>
    </row>
    <row r="669" ht="13.5" customHeight="1" s="8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c r="AA669" s="19" t="n"/>
      <c r="AB669" s="19" t="n"/>
      <c r="AC669" s="19" t="n"/>
      <c r="AD669" s="19" t="n"/>
      <c r="AE669" s="19" t="n"/>
      <c r="AF669" s="19" t="n"/>
      <c r="AG669" s="19" t="n"/>
      <c r="AH669" s="19" t="n"/>
      <c r="AI669" s="19" t="n"/>
      <c r="AJ669" s="19" t="n"/>
      <c r="AK669" s="19" t="n"/>
      <c r="AL669" s="19" t="n"/>
      <c r="AM669" s="19" t="n"/>
    </row>
    <row r="670" ht="13.5" customHeight="1" s="8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c r="AA670" s="19" t="n"/>
      <c r="AB670" s="19" t="n"/>
      <c r="AC670" s="19" t="n"/>
      <c r="AD670" s="19" t="n"/>
      <c r="AE670" s="19" t="n"/>
      <c r="AF670" s="19" t="n"/>
      <c r="AG670" s="19" t="n"/>
      <c r="AH670" s="19" t="n"/>
      <c r="AI670" s="19" t="n"/>
      <c r="AJ670" s="19" t="n"/>
      <c r="AK670" s="19" t="n"/>
      <c r="AL670" s="19" t="n"/>
      <c r="AM670" s="19" t="n"/>
    </row>
    <row r="671" ht="13.5" customHeight="1" s="8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c r="AB671" s="19" t="n"/>
      <c r="AC671" s="19" t="n"/>
      <c r="AD671" s="19" t="n"/>
      <c r="AE671" s="19" t="n"/>
      <c r="AF671" s="19" t="n"/>
      <c r="AG671" s="19" t="n"/>
      <c r="AH671" s="19" t="n"/>
      <c r="AI671" s="19" t="n"/>
      <c r="AJ671" s="19" t="n"/>
      <c r="AK671" s="19" t="n"/>
      <c r="AL671" s="19" t="n"/>
      <c r="AM671" s="19" t="n"/>
    </row>
    <row r="672" ht="13.5" customHeight="1" s="8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c r="AA672" s="19" t="n"/>
      <c r="AB672" s="19" t="n"/>
      <c r="AC672" s="19" t="n"/>
      <c r="AD672" s="19" t="n"/>
      <c r="AE672" s="19" t="n"/>
      <c r="AF672" s="19" t="n"/>
      <c r="AG672" s="19" t="n"/>
      <c r="AH672" s="19" t="n"/>
      <c r="AI672" s="19" t="n"/>
      <c r="AJ672" s="19" t="n"/>
      <c r="AK672" s="19" t="n"/>
      <c r="AL672" s="19" t="n"/>
      <c r="AM672" s="19" t="n"/>
    </row>
    <row r="673" ht="13.5" customHeight="1" s="8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c r="AA673" s="19" t="n"/>
      <c r="AB673" s="19" t="n"/>
      <c r="AC673" s="19" t="n"/>
      <c r="AD673" s="19" t="n"/>
      <c r="AE673" s="19" t="n"/>
      <c r="AF673" s="19" t="n"/>
      <c r="AG673" s="19" t="n"/>
      <c r="AH673" s="19" t="n"/>
      <c r="AI673" s="19" t="n"/>
      <c r="AJ673" s="19" t="n"/>
      <c r="AK673" s="19" t="n"/>
      <c r="AL673" s="19" t="n"/>
      <c r="AM673" s="19" t="n"/>
    </row>
    <row r="674" ht="13.5" customHeight="1" s="8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c r="AB674" s="19" t="n"/>
      <c r="AC674" s="19" t="n"/>
      <c r="AD674" s="19" t="n"/>
      <c r="AE674" s="19" t="n"/>
      <c r="AF674" s="19" t="n"/>
      <c r="AG674" s="19" t="n"/>
      <c r="AH674" s="19" t="n"/>
      <c r="AI674" s="19" t="n"/>
      <c r="AJ674" s="19" t="n"/>
      <c r="AK674" s="19" t="n"/>
      <c r="AL674" s="19" t="n"/>
      <c r="AM674" s="19" t="n"/>
    </row>
    <row r="675" ht="13.5" customHeight="1" s="8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c r="AA675" s="19" t="n"/>
      <c r="AB675" s="19" t="n"/>
      <c r="AC675" s="19" t="n"/>
      <c r="AD675" s="19" t="n"/>
      <c r="AE675" s="19" t="n"/>
      <c r="AF675" s="19" t="n"/>
      <c r="AG675" s="19" t="n"/>
      <c r="AH675" s="19" t="n"/>
      <c r="AI675" s="19" t="n"/>
      <c r="AJ675" s="19" t="n"/>
      <c r="AK675" s="19" t="n"/>
      <c r="AL675" s="19" t="n"/>
      <c r="AM675" s="19" t="n"/>
    </row>
    <row r="676" ht="13.5" customHeight="1" s="8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c r="AA676" s="19" t="n"/>
      <c r="AB676" s="19" t="n"/>
      <c r="AC676" s="19" t="n"/>
      <c r="AD676" s="19" t="n"/>
      <c r="AE676" s="19" t="n"/>
      <c r="AF676" s="19" t="n"/>
      <c r="AG676" s="19" t="n"/>
      <c r="AH676" s="19" t="n"/>
      <c r="AI676" s="19" t="n"/>
      <c r="AJ676" s="19" t="n"/>
      <c r="AK676" s="19" t="n"/>
      <c r="AL676" s="19" t="n"/>
      <c r="AM676" s="19" t="n"/>
    </row>
    <row r="677" ht="13.5" customHeight="1" s="8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c r="AB677" s="19" t="n"/>
      <c r="AC677" s="19" t="n"/>
      <c r="AD677" s="19" t="n"/>
      <c r="AE677" s="19" t="n"/>
      <c r="AF677" s="19" t="n"/>
      <c r="AG677" s="19" t="n"/>
      <c r="AH677" s="19" t="n"/>
      <c r="AI677" s="19" t="n"/>
      <c r="AJ677" s="19" t="n"/>
      <c r="AK677" s="19" t="n"/>
      <c r="AL677" s="19" t="n"/>
      <c r="AM677" s="19" t="n"/>
    </row>
    <row r="678" ht="13.5" customHeight="1" s="8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c r="AA678" s="19" t="n"/>
      <c r="AB678" s="19" t="n"/>
      <c r="AC678" s="19" t="n"/>
      <c r="AD678" s="19" t="n"/>
      <c r="AE678" s="19" t="n"/>
      <c r="AF678" s="19" t="n"/>
      <c r="AG678" s="19" t="n"/>
      <c r="AH678" s="19" t="n"/>
      <c r="AI678" s="19" t="n"/>
      <c r="AJ678" s="19" t="n"/>
      <c r="AK678" s="19" t="n"/>
      <c r="AL678" s="19" t="n"/>
      <c r="AM678" s="19" t="n"/>
    </row>
    <row r="679" ht="13.5" customHeight="1" s="8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c r="AB679" s="19" t="n"/>
      <c r="AC679" s="19" t="n"/>
      <c r="AD679" s="19" t="n"/>
      <c r="AE679" s="19" t="n"/>
      <c r="AF679" s="19" t="n"/>
      <c r="AG679" s="19" t="n"/>
      <c r="AH679" s="19" t="n"/>
      <c r="AI679" s="19" t="n"/>
      <c r="AJ679" s="19" t="n"/>
      <c r="AK679" s="19" t="n"/>
      <c r="AL679" s="19" t="n"/>
      <c r="AM679" s="19" t="n"/>
    </row>
    <row r="680" ht="13.5" customHeight="1" s="8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c r="AA680" s="19" t="n"/>
      <c r="AB680" s="19" t="n"/>
      <c r="AC680" s="19" t="n"/>
      <c r="AD680" s="19" t="n"/>
      <c r="AE680" s="19" t="n"/>
      <c r="AF680" s="19" t="n"/>
      <c r="AG680" s="19" t="n"/>
      <c r="AH680" s="19" t="n"/>
      <c r="AI680" s="19" t="n"/>
      <c r="AJ680" s="19" t="n"/>
      <c r="AK680" s="19" t="n"/>
      <c r="AL680" s="19" t="n"/>
      <c r="AM680" s="19" t="n"/>
    </row>
    <row r="681" ht="13.5" customHeight="1" s="8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c r="AA681" s="19" t="n"/>
      <c r="AB681" s="19" t="n"/>
      <c r="AC681" s="19" t="n"/>
      <c r="AD681" s="19" t="n"/>
      <c r="AE681" s="19" t="n"/>
      <c r="AF681" s="19" t="n"/>
      <c r="AG681" s="19" t="n"/>
      <c r="AH681" s="19" t="n"/>
      <c r="AI681" s="19" t="n"/>
      <c r="AJ681" s="19" t="n"/>
      <c r="AK681" s="19" t="n"/>
      <c r="AL681" s="19" t="n"/>
      <c r="AM681" s="19" t="n"/>
    </row>
    <row r="682" ht="13.5" customHeight="1" s="8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c r="AB682" s="19" t="n"/>
      <c r="AC682" s="19" t="n"/>
      <c r="AD682" s="19" t="n"/>
      <c r="AE682" s="19" t="n"/>
      <c r="AF682" s="19" t="n"/>
      <c r="AG682" s="19" t="n"/>
      <c r="AH682" s="19" t="n"/>
      <c r="AI682" s="19" t="n"/>
      <c r="AJ682" s="19" t="n"/>
      <c r="AK682" s="19" t="n"/>
      <c r="AL682" s="19" t="n"/>
      <c r="AM682" s="19" t="n"/>
    </row>
    <row r="683" ht="13.5" customHeight="1" s="8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c r="AA683" s="19" t="n"/>
      <c r="AB683" s="19" t="n"/>
      <c r="AC683" s="19" t="n"/>
      <c r="AD683" s="19" t="n"/>
      <c r="AE683" s="19" t="n"/>
      <c r="AF683" s="19" t="n"/>
      <c r="AG683" s="19" t="n"/>
      <c r="AH683" s="19" t="n"/>
      <c r="AI683" s="19" t="n"/>
      <c r="AJ683" s="19" t="n"/>
      <c r="AK683" s="19" t="n"/>
      <c r="AL683" s="19" t="n"/>
      <c r="AM683" s="19" t="n"/>
    </row>
    <row r="684" ht="13.5" customHeight="1" s="8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c r="AA684" s="19" t="n"/>
      <c r="AB684" s="19" t="n"/>
      <c r="AC684" s="19" t="n"/>
      <c r="AD684" s="19" t="n"/>
      <c r="AE684" s="19" t="n"/>
      <c r="AF684" s="19" t="n"/>
      <c r="AG684" s="19" t="n"/>
      <c r="AH684" s="19" t="n"/>
      <c r="AI684" s="19" t="n"/>
      <c r="AJ684" s="19" t="n"/>
      <c r="AK684" s="19" t="n"/>
      <c r="AL684" s="19" t="n"/>
      <c r="AM684" s="19" t="n"/>
    </row>
    <row r="685" ht="13.5" customHeight="1" s="8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c r="AB685" s="19" t="n"/>
      <c r="AC685" s="19" t="n"/>
      <c r="AD685" s="19" t="n"/>
      <c r="AE685" s="19" t="n"/>
      <c r="AF685" s="19" t="n"/>
      <c r="AG685" s="19" t="n"/>
      <c r="AH685" s="19" t="n"/>
      <c r="AI685" s="19" t="n"/>
      <c r="AJ685" s="19" t="n"/>
      <c r="AK685" s="19" t="n"/>
      <c r="AL685" s="19" t="n"/>
      <c r="AM685" s="19" t="n"/>
    </row>
    <row r="686" ht="13.5" customHeight="1" s="8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c r="AA686" s="19" t="n"/>
      <c r="AB686" s="19" t="n"/>
      <c r="AC686" s="19" t="n"/>
      <c r="AD686" s="19" t="n"/>
      <c r="AE686" s="19" t="n"/>
      <c r="AF686" s="19" t="n"/>
      <c r="AG686" s="19" t="n"/>
      <c r="AH686" s="19" t="n"/>
      <c r="AI686" s="19" t="n"/>
      <c r="AJ686" s="19" t="n"/>
      <c r="AK686" s="19" t="n"/>
      <c r="AL686" s="19" t="n"/>
      <c r="AM686" s="19" t="n"/>
    </row>
    <row r="687" ht="13.5" customHeight="1" s="8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c r="AA687" s="19" t="n"/>
      <c r="AB687" s="19" t="n"/>
      <c r="AC687" s="19" t="n"/>
      <c r="AD687" s="19" t="n"/>
      <c r="AE687" s="19" t="n"/>
      <c r="AF687" s="19" t="n"/>
      <c r="AG687" s="19" t="n"/>
      <c r="AH687" s="19" t="n"/>
      <c r="AI687" s="19" t="n"/>
      <c r="AJ687" s="19" t="n"/>
      <c r="AK687" s="19" t="n"/>
      <c r="AL687" s="19" t="n"/>
      <c r="AM687" s="19" t="n"/>
    </row>
    <row r="688" ht="13.5" customHeight="1" s="8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c r="AB688" s="19" t="n"/>
      <c r="AC688" s="19" t="n"/>
      <c r="AD688" s="19" t="n"/>
      <c r="AE688" s="19" t="n"/>
      <c r="AF688" s="19" t="n"/>
      <c r="AG688" s="19" t="n"/>
      <c r="AH688" s="19" t="n"/>
      <c r="AI688" s="19" t="n"/>
      <c r="AJ688" s="19" t="n"/>
      <c r="AK688" s="19" t="n"/>
      <c r="AL688" s="19" t="n"/>
      <c r="AM688" s="19" t="n"/>
    </row>
    <row r="689" ht="13.5" customHeight="1" s="8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c r="AA689" s="19" t="n"/>
      <c r="AB689" s="19" t="n"/>
      <c r="AC689" s="19" t="n"/>
      <c r="AD689" s="19" t="n"/>
      <c r="AE689" s="19" t="n"/>
      <c r="AF689" s="19" t="n"/>
      <c r="AG689" s="19" t="n"/>
      <c r="AH689" s="19" t="n"/>
      <c r="AI689" s="19" t="n"/>
      <c r="AJ689" s="19" t="n"/>
      <c r="AK689" s="19" t="n"/>
      <c r="AL689" s="19" t="n"/>
      <c r="AM689" s="19" t="n"/>
    </row>
    <row r="690" ht="13.5" customHeight="1" s="8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c r="AA690" s="19" t="n"/>
      <c r="AB690" s="19" t="n"/>
      <c r="AC690" s="19" t="n"/>
      <c r="AD690" s="19" t="n"/>
      <c r="AE690" s="19" t="n"/>
      <c r="AF690" s="19" t="n"/>
      <c r="AG690" s="19" t="n"/>
      <c r="AH690" s="19" t="n"/>
      <c r="AI690" s="19" t="n"/>
      <c r="AJ690" s="19" t="n"/>
      <c r="AK690" s="19" t="n"/>
      <c r="AL690" s="19" t="n"/>
      <c r="AM690" s="19" t="n"/>
    </row>
    <row r="691" ht="13.5" customHeight="1" s="8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c r="AB691" s="19" t="n"/>
      <c r="AC691" s="19" t="n"/>
      <c r="AD691" s="19" t="n"/>
      <c r="AE691" s="19" t="n"/>
      <c r="AF691" s="19" t="n"/>
      <c r="AG691" s="19" t="n"/>
      <c r="AH691" s="19" t="n"/>
      <c r="AI691" s="19" t="n"/>
      <c r="AJ691" s="19" t="n"/>
      <c r="AK691" s="19" t="n"/>
      <c r="AL691" s="19" t="n"/>
      <c r="AM691" s="19" t="n"/>
    </row>
    <row r="692" ht="13.5" customHeight="1" s="8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c r="AA692" s="19" t="n"/>
      <c r="AB692" s="19" t="n"/>
      <c r="AC692" s="19" t="n"/>
      <c r="AD692" s="19" t="n"/>
      <c r="AE692" s="19" t="n"/>
      <c r="AF692" s="19" t="n"/>
      <c r="AG692" s="19" t="n"/>
      <c r="AH692" s="19" t="n"/>
      <c r="AI692" s="19" t="n"/>
      <c r="AJ692" s="19" t="n"/>
      <c r="AK692" s="19" t="n"/>
      <c r="AL692" s="19" t="n"/>
      <c r="AM692" s="19" t="n"/>
    </row>
    <row r="693" ht="13.5" customHeight="1" s="8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c r="AA693" s="19" t="n"/>
      <c r="AB693" s="19" t="n"/>
      <c r="AC693" s="19" t="n"/>
      <c r="AD693" s="19" t="n"/>
      <c r="AE693" s="19" t="n"/>
      <c r="AF693" s="19" t="n"/>
      <c r="AG693" s="19" t="n"/>
      <c r="AH693" s="19" t="n"/>
      <c r="AI693" s="19" t="n"/>
      <c r="AJ693" s="19" t="n"/>
      <c r="AK693" s="19" t="n"/>
      <c r="AL693" s="19" t="n"/>
      <c r="AM693" s="19" t="n"/>
    </row>
    <row r="694" ht="13.5" customHeight="1" s="8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c r="AB694" s="19" t="n"/>
      <c r="AC694" s="19" t="n"/>
      <c r="AD694" s="19" t="n"/>
      <c r="AE694" s="19" t="n"/>
      <c r="AF694" s="19" t="n"/>
      <c r="AG694" s="19" t="n"/>
      <c r="AH694" s="19" t="n"/>
      <c r="AI694" s="19" t="n"/>
      <c r="AJ694" s="19" t="n"/>
      <c r="AK694" s="19" t="n"/>
      <c r="AL694" s="19" t="n"/>
      <c r="AM694" s="19" t="n"/>
    </row>
    <row r="695" ht="13.5" customHeight="1" s="8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c r="AA695" s="19" t="n"/>
      <c r="AB695" s="19" t="n"/>
      <c r="AC695" s="19" t="n"/>
      <c r="AD695" s="19" t="n"/>
      <c r="AE695" s="19" t="n"/>
      <c r="AF695" s="19" t="n"/>
      <c r="AG695" s="19" t="n"/>
      <c r="AH695" s="19" t="n"/>
      <c r="AI695" s="19" t="n"/>
      <c r="AJ695" s="19" t="n"/>
      <c r="AK695" s="19" t="n"/>
      <c r="AL695" s="19" t="n"/>
      <c r="AM695" s="19" t="n"/>
    </row>
    <row r="696" ht="13.5" customHeight="1" s="8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c r="AA696" s="19" t="n"/>
      <c r="AB696" s="19" t="n"/>
      <c r="AC696" s="19" t="n"/>
      <c r="AD696" s="19" t="n"/>
      <c r="AE696" s="19" t="n"/>
      <c r="AF696" s="19" t="n"/>
      <c r="AG696" s="19" t="n"/>
      <c r="AH696" s="19" t="n"/>
      <c r="AI696" s="19" t="n"/>
      <c r="AJ696" s="19" t="n"/>
      <c r="AK696" s="19" t="n"/>
      <c r="AL696" s="19" t="n"/>
      <c r="AM696" s="19" t="n"/>
    </row>
    <row r="697" ht="13.5" customHeight="1" s="8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c r="AA697" s="19" t="n"/>
      <c r="AB697" s="19" t="n"/>
      <c r="AC697" s="19" t="n"/>
      <c r="AD697" s="19" t="n"/>
      <c r="AE697" s="19" t="n"/>
      <c r="AF697" s="19" t="n"/>
      <c r="AG697" s="19" t="n"/>
      <c r="AH697" s="19" t="n"/>
      <c r="AI697" s="19" t="n"/>
      <c r="AJ697" s="19" t="n"/>
      <c r="AK697" s="19" t="n"/>
      <c r="AL697" s="19" t="n"/>
      <c r="AM697" s="19" t="n"/>
    </row>
    <row r="698" ht="13.5" customHeight="1" s="8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c r="AA698" s="19" t="n"/>
      <c r="AB698" s="19" t="n"/>
      <c r="AC698" s="19" t="n"/>
      <c r="AD698" s="19" t="n"/>
      <c r="AE698" s="19" t="n"/>
      <c r="AF698" s="19" t="n"/>
      <c r="AG698" s="19" t="n"/>
      <c r="AH698" s="19" t="n"/>
      <c r="AI698" s="19" t="n"/>
      <c r="AJ698" s="19" t="n"/>
      <c r="AK698" s="19" t="n"/>
      <c r="AL698" s="19" t="n"/>
      <c r="AM698" s="19" t="n"/>
    </row>
    <row r="699" ht="13.5" customHeight="1" s="8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c r="AB699" s="19" t="n"/>
      <c r="AC699" s="19" t="n"/>
      <c r="AD699" s="19" t="n"/>
      <c r="AE699" s="19" t="n"/>
      <c r="AF699" s="19" t="n"/>
      <c r="AG699" s="19" t="n"/>
      <c r="AH699" s="19" t="n"/>
      <c r="AI699" s="19" t="n"/>
      <c r="AJ699" s="19" t="n"/>
      <c r="AK699" s="19" t="n"/>
      <c r="AL699" s="19" t="n"/>
      <c r="AM699" s="19" t="n"/>
    </row>
    <row r="700" ht="13.5" customHeight="1" s="8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c r="AA700" s="19" t="n"/>
      <c r="AB700" s="19" t="n"/>
      <c r="AC700" s="19" t="n"/>
      <c r="AD700" s="19" t="n"/>
      <c r="AE700" s="19" t="n"/>
      <c r="AF700" s="19" t="n"/>
      <c r="AG700" s="19" t="n"/>
      <c r="AH700" s="19" t="n"/>
      <c r="AI700" s="19" t="n"/>
      <c r="AJ700" s="19" t="n"/>
      <c r="AK700" s="19" t="n"/>
      <c r="AL700" s="19" t="n"/>
      <c r="AM700" s="19" t="n"/>
    </row>
    <row r="701" ht="13.5" customHeight="1" s="8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c r="AA701" s="19" t="n"/>
      <c r="AB701" s="19" t="n"/>
      <c r="AC701" s="19" t="n"/>
      <c r="AD701" s="19" t="n"/>
      <c r="AE701" s="19" t="n"/>
      <c r="AF701" s="19" t="n"/>
      <c r="AG701" s="19" t="n"/>
      <c r="AH701" s="19" t="n"/>
      <c r="AI701" s="19" t="n"/>
      <c r="AJ701" s="19" t="n"/>
      <c r="AK701" s="19" t="n"/>
      <c r="AL701" s="19" t="n"/>
      <c r="AM701" s="19" t="n"/>
    </row>
    <row r="702" ht="13.5" customHeight="1" s="8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c r="AB702" s="19" t="n"/>
      <c r="AC702" s="19" t="n"/>
      <c r="AD702" s="19" t="n"/>
      <c r="AE702" s="19" t="n"/>
      <c r="AF702" s="19" t="n"/>
      <c r="AG702" s="19" t="n"/>
      <c r="AH702" s="19" t="n"/>
      <c r="AI702" s="19" t="n"/>
      <c r="AJ702" s="19" t="n"/>
      <c r="AK702" s="19" t="n"/>
      <c r="AL702" s="19" t="n"/>
      <c r="AM702" s="19" t="n"/>
    </row>
    <row r="703" ht="13.5" customHeight="1" s="8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c r="AA703" s="19" t="n"/>
      <c r="AB703" s="19" t="n"/>
      <c r="AC703" s="19" t="n"/>
      <c r="AD703" s="19" t="n"/>
      <c r="AE703" s="19" t="n"/>
      <c r="AF703" s="19" t="n"/>
      <c r="AG703" s="19" t="n"/>
      <c r="AH703" s="19" t="n"/>
      <c r="AI703" s="19" t="n"/>
      <c r="AJ703" s="19" t="n"/>
      <c r="AK703" s="19" t="n"/>
      <c r="AL703" s="19" t="n"/>
      <c r="AM703" s="19" t="n"/>
    </row>
    <row r="704" ht="13.5" customHeight="1" s="8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c r="AA704" s="19" t="n"/>
      <c r="AB704" s="19" t="n"/>
      <c r="AC704" s="19" t="n"/>
      <c r="AD704" s="19" t="n"/>
      <c r="AE704" s="19" t="n"/>
      <c r="AF704" s="19" t="n"/>
      <c r="AG704" s="19" t="n"/>
      <c r="AH704" s="19" t="n"/>
      <c r="AI704" s="19" t="n"/>
      <c r="AJ704" s="19" t="n"/>
      <c r="AK704" s="19" t="n"/>
      <c r="AL704" s="19" t="n"/>
      <c r="AM704" s="19" t="n"/>
    </row>
    <row r="705" ht="13.5" customHeight="1" s="8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c r="AB705" s="19" t="n"/>
      <c r="AC705" s="19" t="n"/>
      <c r="AD705" s="19" t="n"/>
      <c r="AE705" s="19" t="n"/>
      <c r="AF705" s="19" t="n"/>
      <c r="AG705" s="19" t="n"/>
      <c r="AH705" s="19" t="n"/>
      <c r="AI705" s="19" t="n"/>
      <c r="AJ705" s="19" t="n"/>
      <c r="AK705" s="19" t="n"/>
      <c r="AL705" s="19" t="n"/>
      <c r="AM705" s="19" t="n"/>
    </row>
    <row r="706" ht="13.5" customHeight="1" s="8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c r="AA706" s="19" t="n"/>
      <c r="AB706" s="19" t="n"/>
      <c r="AC706" s="19" t="n"/>
      <c r="AD706" s="19" t="n"/>
      <c r="AE706" s="19" t="n"/>
      <c r="AF706" s="19" t="n"/>
      <c r="AG706" s="19" t="n"/>
      <c r="AH706" s="19" t="n"/>
      <c r="AI706" s="19" t="n"/>
      <c r="AJ706" s="19" t="n"/>
      <c r="AK706" s="19" t="n"/>
      <c r="AL706" s="19" t="n"/>
      <c r="AM706" s="19" t="n"/>
    </row>
    <row r="707" ht="13.5" customHeight="1" s="8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c r="AA707" s="19" t="n"/>
      <c r="AB707" s="19" t="n"/>
      <c r="AC707" s="19" t="n"/>
      <c r="AD707" s="19" t="n"/>
      <c r="AE707" s="19" t="n"/>
      <c r="AF707" s="19" t="n"/>
      <c r="AG707" s="19" t="n"/>
      <c r="AH707" s="19" t="n"/>
      <c r="AI707" s="19" t="n"/>
      <c r="AJ707" s="19" t="n"/>
      <c r="AK707" s="19" t="n"/>
      <c r="AL707" s="19" t="n"/>
      <c r="AM707" s="19" t="n"/>
    </row>
    <row r="708" ht="13.5" customHeight="1" s="8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c r="AA708" s="19" t="n"/>
      <c r="AB708" s="19" t="n"/>
      <c r="AC708" s="19" t="n"/>
      <c r="AD708" s="19" t="n"/>
      <c r="AE708" s="19" t="n"/>
      <c r="AF708" s="19" t="n"/>
      <c r="AG708" s="19" t="n"/>
      <c r="AH708" s="19" t="n"/>
      <c r="AI708" s="19" t="n"/>
      <c r="AJ708" s="19" t="n"/>
      <c r="AK708" s="19" t="n"/>
      <c r="AL708" s="19" t="n"/>
      <c r="AM708" s="19" t="n"/>
    </row>
    <row r="709" ht="13.5" customHeight="1" s="8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c r="AA709" s="19" t="n"/>
      <c r="AB709" s="19" t="n"/>
      <c r="AC709" s="19" t="n"/>
      <c r="AD709" s="19" t="n"/>
      <c r="AE709" s="19" t="n"/>
      <c r="AF709" s="19" t="n"/>
      <c r="AG709" s="19" t="n"/>
      <c r="AH709" s="19" t="n"/>
      <c r="AI709" s="19" t="n"/>
      <c r="AJ709" s="19" t="n"/>
      <c r="AK709" s="19" t="n"/>
      <c r="AL709" s="19" t="n"/>
      <c r="AM709" s="19" t="n"/>
    </row>
    <row r="710" ht="13.5" customHeight="1" s="8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c r="AA710" s="19" t="n"/>
      <c r="AB710" s="19" t="n"/>
      <c r="AC710" s="19" t="n"/>
      <c r="AD710" s="19" t="n"/>
      <c r="AE710" s="19" t="n"/>
      <c r="AF710" s="19" t="n"/>
      <c r="AG710" s="19" t="n"/>
      <c r="AH710" s="19" t="n"/>
      <c r="AI710" s="19" t="n"/>
      <c r="AJ710" s="19" t="n"/>
      <c r="AK710" s="19" t="n"/>
      <c r="AL710" s="19" t="n"/>
      <c r="AM710" s="19" t="n"/>
    </row>
    <row r="711" ht="13.5" customHeight="1" s="8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c r="AB711" s="19" t="n"/>
      <c r="AC711" s="19" t="n"/>
      <c r="AD711" s="19" t="n"/>
      <c r="AE711" s="19" t="n"/>
      <c r="AF711" s="19" t="n"/>
      <c r="AG711" s="19" t="n"/>
      <c r="AH711" s="19" t="n"/>
      <c r="AI711" s="19" t="n"/>
      <c r="AJ711" s="19" t="n"/>
      <c r="AK711" s="19" t="n"/>
      <c r="AL711" s="19" t="n"/>
      <c r="AM711" s="19" t="n"/>
    </row>
    <row r="712" ht="13.5" customHeight="1" s="8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c r="AA712" s="19" t="n"/>
      <c r="AB712" s="19" t="n"/>
      <c r="AC712" s="19" t="n"/>
      <c r="AD712" s="19" t="n"/>
      <c r="AE712" s="19" t="n"/>
      <c r="AF712" s="19" t="n"/>
      <c r="AG712" s="19" t="n"/>
      <c r="AH712" s="19" t="n"/>
      <c r="AI712" s="19" t="n"/>
      <c r="AJ712" s="19" t="n"/>
      <c r="AK712" s="19" t="n"/>
      <c r="AL712" s="19" t="n"/>
      <c r="AM712" s="19" t="n"/>
    </row>
    <row r="713" ht="13.5" customHeight="1" s="8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c r="AA713" s="19" t="n"/>
      <c r="AB713" s="19" t="n"/>
      <c r="AC713" s="19" t="n"/>
      <c r="AD713" s="19" t="n"/>
      <c r="AE713" s="19" t="n"/>
      <c r="AF713" s="19" t="n"/>
      <c r="AG713" s="19" t="n"/>
      <c r="AH713" s="19" t="n"/>
      <c r="AI713" s="19" t="n"/>
      <c r="AJ713" s="19" t="n"/>
      <c r="AK713" s="19" t="n"/>
      <c r="AL713" s="19" t="n"/>
      <c r="AM713" s="19" t="n"/>
    </row>
    <row r="714" ht="13.5" customHeight="1" s="8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c r="AA714" s="19" t="n"/>
      <c r="AB714" s="19" t="n"/>
      <c r="AC714" s="19" t="n"/>
      <c r="AD714" s="19" t="n"/>
      <c r="AE714" s="19" t="n"/>
      <c r="AF714" s="19" t="n"/>
      <c r="AG714" s="19" t="n"/>
      <c r="AH714" s="19" t="n"/>
      <c r="AI714" s="19" t="n"/>
      <c r="AJ714" s="19" t="n"/>
      <c r="AK714" s="19" t="n"/>
      <c r="AL714" s="19" t="n"/>
      <c r="AM714" s="19" t="n"/>
    </row>
    <row r="715" ht="13.5" customHeight="1" s="8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c r="AB715" s="19" t="n"/>
      <c r="AC715" s="19" t="n"/>
      <c r="AD715" s="19" t="n"/>
      <c r="AE715" s="19" t="n"/>
      <c r="AF715" s="19" t="n"/>
      <c r="AG715" s="19" t="n"/>
      <c r="AH715" s="19" t="n"/>
      <c r="AI715" s="19" t="n"/>
      <c r="AJ715" s="19" t="n"/>
      <c r="AK715" s="19" t="n"/>
      <c r="AL715" s="19" t="n"/>
      <c r="AM715" s="19" t="n"/>
    </row>
    <row r="716" ht="13.5" customHeight="1" s="8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c r="AA716" s="19" t="n"/>
      <c r="AB716" s="19" t="n"/>
      <c r="AC716" s="19" t="n"/>
      <c r="AD716" s="19" t="n"/>
      <c r="AE716" s="19" t="n"/>
      <c r="AF716" s="19" t="n"/>
      <c r="AG716" s="19" t="n"/>
      <c r="AH716" s="19" t="n"/>
      <c r="AI716" s="19" t="n"/>
      <c r="AJ716" s="19" t="n"/>
      <c r="AK716" s="19" t="n"/>
      <c r="AL716" s="19" t="n"/>
      <c r="AM716" s="19" t="n"/>
    </row>
    <row r="717" ht="13.5" customHeight="1" s="8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c r="AA717" s="19" t="n"/>
      <c r="AB717" s="19" t="n"/>
      <c r="AC717" s="19" t="n"/>
      <c r="AD717" s="19" t="n"/>
      <c r="AE717" s="19" t="n"/>
      <c r="AF717" s="19" t="n"/>
      <c r="AG717" s="19" t="n"/>
      <c r="AH717" s="19" t="n"/>
      <c r="AI717" s="19" t="n"/>
      <c r="AJ717" s="19" t="n"/>
      <c r="AK717" s="19" t="n"/>
      <c r="AL717" s="19" t="n"/>
      <c r="AM717" s="19" t="n"/>
    </row>
    <row r="718" ht="13.5" customHeight="1" s="8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c r="AB718" s="19" t="n"/>
      <c r="AC718" s="19" t="n"/>
      <c r="AD718" s="19" t="n"/>
      <c r="AE718" s="19" t="n"/>
      <c r="AF718" s="19" t="n"/>
      <c r="AG718" s="19" t="n"/>
      <c r="AH718" s="19" t="n"/>
      <c r="AI718" s="19" t="n"/>
      <c r="AJ718" s="19" t="n"/>
      <c r="AK718" s="19" t="n"/>
      <c r="AL718" s="19" t="n"/>
      <c r="AM718" s="19" t="n"/>
    </row>
    <row r="719" ht="13.5" customHeight="1" s="8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c r="AA719" s="19" t="n"/>
      <c r="AB719" s="19" t="n"/>
      <c r="AC719" s="19" t="n"/>
      <c r="AD719" s="19" t="n"/>
      <c r="AE719" s="19" t="n"/>
      <c r="AF719" s="19" t="n"/>
      <c r="AG719" s="19" t="n"/>
      <c r="AH719" s="19" t="n"/>
      <c r="AI719" s="19" t="n"/>
      <c r="AJ719" s="19" t="n"/>
      <c r="AK719" s="19" t="n"/>
      <c r="AL719" s="19" t="n"/>
      <c r="AM719" s="19" t="n"/>
    </row>
    <row r="720" ht="13.5" customHeight="1" s="8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c r="AA720" s="19" t="n"/>
      <c r="AB720" s="19" t="n"/>
      <c r="AC720" s="19" t="n"/>
      <c r="AD720" s="19" t="n"/>
      <c r="AE720" s="19" t="n"/>
      <c r="AF720" s="19" t="n"/>
      <c r="AG720" s="19" t="n"/>
      <c r="AH720" s="19" t="n"/>
      <c r="AI720" s="19" t="n"/>
      <c r="AJ720" s="19" t="n"/>
      <c r="AK720" s="19" t="n"/>
      <c r="AL720" s="19" t="n"/>
      <c r="AM720" s="19" t="n"/>
    </row>
    <row r="721" ht="13.5" customHeight="1" s="8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c r="AB721" s="19" t="n"/>
      <c r="AC721" s="19" t="n"/>
      <c r="AD721" s="19" t="n"/>
      <c r="AE721" s="19" t="n"/>
      <c r="AF721" s="19" t="n"/>
      <c r="AG721" s="19" t="n"/>
      <c r="AH721" s="19" t="n"/>
      <c r="AI721" s="19" t="n"/>
      <c r="AJ721" s="19" t="n"/>
      <c r="AK721" s="19" t="n"/>
      <c r="AL721" s="19" t="n"/>
      <c r="AM721" s="19" t="n"/>
    </row>
    <row r="722" ht="13.5" customHeight="1" s="8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c r="AA722" s="19" t="n"/>
      <c r="AB722" s="19" t="n"/>
      <c r="AC722" s="19" t="n"/>
      <c r="AD722" s="19" t="n"/>
      <c r="AE722" s="19" t="n"/>
      <c r="AF722" s="19" t="n"/>
      <c r="AG722" s="19" t="n"/>
      <c r="AH722" s="19" t="n"/>
      <c r="AI722" s="19" t="n"/>
      <c r="AJ722" s="19" t="n"/>
      <c r="AK722" s="19" t="n"/>
      <c r="AL722" s="19" t="n"/>
      <c r="AM722" s="19" t="n"/>
    </row>
    <row r="723" ht="13.5" customHeight="1" s="8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c r="AA723" s="19" t="n"/>
      <c r="AB723" s="19" t="n"/>
      <c r="AC723" s="19" t="n"/>
      <c r="AD723" s="19" t="n"/>
      <c r="AE723" s="19" t="n"/>
      <c r="AF723" s="19" t="n"/>
      <c r="AG723" s="19" t="n"/>
      <c r="AH723" s="19" t="n"/>
      <c r="AI723" s="19" t="n"/>
      <c r="AJ723" s="19" t="n"/>
      <c r="AK723" s="19" t="n"/>
      <c r="AL723" s="19" t="n"/>
      <c r="AM723" s="19" t="n"/>
    </row>
    <row r="724" ht="13.5" customHeight="1" s="8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c r="AB724" s="19" t="n"/>
      <c r="AC724" s="19" t="n"/>
      <c r="AD724" s="19" t="n"/>
      <c r="AE724" s="19" t="n"/>
      <c r="AF724" s="19" t="n"/>
      <c r="AG724" s="19" t="n"/>
      <c r="AH724" s="19" t="n"/>
      <c r="AI724" s="19" t="n"/>
      <c r="AJ724" s="19" t="n"/>
      <c r="AK724" s="19" t="n"/>
      <c r="AL724" s="19" t="n"/>
      <c r="AM724" s="19" t="n"/>
    </row>
    <row r="725" ht="13.5" customHeight="1" s="8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c r="AA725" s="19" t="n"/>
      <c r="AB725" s="19" t="n"/>
      <c r="AC725" s="19" t="n"/>
      <c r="AD725" s="19" t="n"/>
      <c r="AE725" s="19" t="n"/>
      <c r="AF725" s="19" t="n"/>
      <c r="AG725" s="19" t="n"/>
      <c r="AH725" s="19" t="n"/>
      <c r="AI725" s="19" t="n"/>
      <c r="AJ725" s="19" t="n"/>
      <c r="AK725" s="19" t="n"/>
      <c r="AL725" s="19" t="n"/>
      <c r="AM725" s="19" t="n"/>
    </row>
    <row r="726" ht="13.5" customHeight="1" s="8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c r="AA726" s="19" t="n"/>
      <c r="AB726" s="19" t="n"/>
      <c r="AC726" s="19" t="n"/>
      <c r="AD726" s="19" t="n"/>
      <c r="AE726" s="19" t="n"/>
      <c r="AF726" s="19" t="n"/>
      <c r="AG726" s="19" t="n"/>
      <c r="AH726" s="19" t="n"/>
      <c r="AI726" s="19" t="n"/>
      <c r="AJ726" s="19" t="n"/>
      <c r="AK726" s="19" t="n"/>
      <c r="AL726" s="19" t="n"/>
      <c r="AM726" s="19" t="n"/>
    </row>
    <row r="727" ht="13.5" customHeight="1" s="8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c r="AB727" s="19" t="n"/>
      <c r="AC727" s="19" t="n"/>
      <c r="AD727" s="19" t="n"/>
      <c r="AE727" s="19" t="n"/>
      <c r="AF727" s="19" t="n"/>
      <c r="AG727" s="19" t="n"/>
      <c r="AH727" s="19" t="n"/>
      <c r="AI727" s="19" t="n"/>
      <c r="AJ727" s="19" t="n"/>
      <c r="AK727" s="19" t="n"/>
      <c r="AL727" s="19" t="n"/>
      <c r="AM727" s="19" t="n"/>
    </row>
    <row r="728" ht="13.5" customHeight="1" s="8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c r="AA728" s="19" t="n"/>
      <c r="AB728" s="19" t="n"/>
      <c r="AC728" s="19" t="n"/>
      <c r="AD728" s="19" t="n"/>
      <c r="AE728" s="19" t="n"/>
      <c r="AF728" s="19" t="n"/>
      <c r="AG728" s="19" t="n"/>
      <c r="AH728" s="19" t="n"/>
      <c r="AI728" s="19" t="n"/>
      <c r="AJ728" s="19" t="n"/>
      <c r="AK728" s="19" t="n"/>
      <c r="AL728" s="19" t="n"/>
      <c r="AM728" s="19" t="n"/>
    </row>
    <row r="729" ht="13.5" customHeight="1" s="8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c r="AA729" s="19" t="n"/>
      <c r="AB729" s="19" t="n"/>
      <c r="AC729" s="19" t="n"/>
      <c r="AD729" s="19" t="n"/>
      <c r="AE729" s="19" t="n"/>
      <c r="AF729" s="19" t="n"/>
      <c r="AG729" s="19" t="n"/>
      <c r="AH729" s="19" t="n"/>
      <c r="AI729" s="19" t="n"/>
      <c r="AJ729" s="19" t="n"/>
      <c r="AK729" s="19" t="n"/>
      <c r="AL729" s="19" t="n"/>
      <c r="AM729" s="19" t="n"/>
    </row>
    <row r="730" ht="13.5" customHeight="1" s="8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c r="AB730" s="19" t="n"/>
      <c r="AC730" s="19" t="n"/>
      <c r="AD730" s="19" t="n"/>
      <c r="AE730" s="19" t="n"/>
      <c r="AF730" s="19" t="n"/>
      <c r="AG730" s="19" t="n"/>
      <c r="AH730" s="19" t="n"/>
      <c r="AI730" s="19" t="n"/>
      <c r="AJ730" s="19" t="n"/>
      <c r="AK730" s="19" t="n"/>
      <c r="AL730" s="19" t="n"/>
      <c r="AM730" s="19" t="n"/>
    </row>
    <row r="731" ht="13.5" customHeight="1" s="8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c r="AA731" s="19" t="n"/>
      <c r="AB731" s="19" t="n"/>
      <c r="AC731" s="19" t="n"/>
      <c r="AD731" s="19" t="n"/>
      <c r="AE731" s="19" t="n"/>
      <c r="AF731" s="19" t="n"/>
      <c r="AG731" s="19" t="n"/>
      <c r="AH731" s="19" t="n"/>
      <c r="AI731" s="19" t="n"/>
      <c r="AJ731" s="19" t="n"/>
      <c r="AK731" s="19" t="n"/>
      <c r="AL731" s="19" t="n"/>
      <c r="AM731" s="19" t="n"/>
    </row>
    <row r="732" ht="13.5" customHeight="1" s="8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c r="AA732" s="19" t="n"/>
      <c r="AB732" s="19" t="n"/>
      <c r="AC732" s="19" t="n"/>
      <c r="AD732" s="19" t="n"/>
      <c r="AE732" s="19" t="n"/>
      <c r="AF732" s="19" t="n"/>
      <c r="AG732" s="19" t="n"/>
      <c r="AH732" s="19" t="n"/>
      <c r="AI732" s="19" t="n"/>
      <c r="AJ732" s="19" t="n"/>
      <c r="AK732" s="19" t="n"/>
      <c r="AL732" s="19" t="n"/>
      <c r="AM732" s="19" t="n"/>
    </row>
    <row r="733" ht="13.5" customHeight="1" s="8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c r="AB733" s="19" t="n"/>
      <c r="AC733" s="19" t="n"/>
      <c r="AD733" s="19" t="n"/>
      <c r="AE733" s="19" t="n"/>
      <c r="AF733" s="19" t="n"/>
      <c r="AG733" s="19" t="n"/>
      <c r="AH733" s="19" t="n"/>
      <c r="AI733" s="19" t="n"/>
      <c r="AJ733" s="19" t="n"/>
      <c r="AK733" s="19" t="n"/>
      <c r="AL733" s="19" t="n"/>
      <c r="AM733" s="19" t="n"/>
    </row>
    <row r="734" ht="13.5" customHeight="1" s="8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c r="AA734" s="19" t="n"/>
      <c r="AB734" s="19" t="n"/>
      <c r="AC734" s="19" t="n"/>
      <c r="AD734" s="19" t="n"/>
      <c r="AE734" s="19" t="n"/>
      <c r="AF734" s="19" t="n"/>
      <c r="AG734" s="19" t="n"/>
      <c r="AH734" s="19" t="n"/>
      <c r="AI734" s="19" t="n"/>
      <c r="AJ734" s="19" t="n"/>
      <c r="AK734" s="19" t="n"/>
      <c r="AL734" s="19" t="n"/>
      <c r="AM734" s="19" t="n"/>
    </row>
    <row r="735" ht="13.5" customHeight="1" s="8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c r="AA735" s="19" t="n"/>
      <c r="AB735" s="19" t="n"/>
      <c r="AC735" s="19" t="n"/>
      <c r="AD735" s="19" t="n"/>
      <c r="AE735" s="19" t="n"/>
      <c r="AF735" s="19" t="n"/>
      <c r="AG735" s="19" t="n"/>
      <c r="AH735" s="19" t="n"/>
      <c r="AI735" s="19" t="n"/>
      <c r="AJ735" s="19" t="n"/>
      <c r="AK735" s="19" t="n"/>
      <c r="AL735" s="19" t="n"/>
      <c r="AM735" s="19" t="n"/>
    </row>
    <row r="736" ht="13.5" customHeight="1" s="8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c r="AB736" s="19" t="n"/>
      <c r="AC736" s="19" t="n"/>
      <c r="AD736" s="19" t="n"/>
      <c r="AE736" s="19" t="n"/>
      <c r="AF736" s="19" t="n"/>
      <c r="AG736" s="19" t="n"/>
      <c r="AH736" s="19" t="n"/>
      <c r="AI736" s="19" t="n"/>
      <c r="AJ736" s="19" t="n"/>
      <c r="AK736" s="19" t="n"/>
      <c r="AL736" s="19" t="n"/>
      <c r="AM736" s="19" t="n"/>
    </row>
    <row r="737" ht="13.5" customHeight="1" s="8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c r="AA737" s="19" t="n"/>
      <c r="AB737" s="19" t="n"/>
      <c r="AC737" s="19" t="n"/>
      <c r="AD737" s="19" t="n"/>
      <c r="AE737" s="19" t="n"/>
      <c r="AF737" s="19" t="n"/>
      <c r="AG737" s="19" t="n"/>
      <c r="AH737" s="19" t="n"/>
      <c r="AI737" s="19" t="n"/>
      <c r="AJ737" s="19" t="n"/>
      <c r="AK737" s="19" t="n"/>
      <c r="AL737" s="19" t="n"/>
      <c r="AM737" s="19" t="n"/>
    </row>
    <row r="738" ht="13.5" customHeight="1" s="8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c r="AA738" s="19" t="n"/>
      <c r="AB738" s="19" t="n"/>
      <c r="AC738" s="19" t="n"/>
      <c r="AD738" s="19" t="n"/>
      <c r="AE738" s="19" t="n"/>
      <c r="AF738" s="19" t="n"/>
      <c r="AG738" s="19" t="n"/>
      <c r="AH738" s="19" t="n"/>
      <c r="AI738" s="19" t="n"/>
      <c r="AJ738" s="19" t="n"/>
      <c r="AK738" s="19" t="n"/>
      <c r="AL738" s="19" t="n"/>
      <c r="AM738" s="19" t="n"/>
    </row>
    <row r="739" ht="13.5" customHeight="1" s="8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c r="AB739" s="19" t="n"/>
      <c r="AC739" s="19" t="n"/>
      <c r="AD739" s="19" t="n"/>
      <c r="AE739" s="19" t="n"/>
      <c r="AF739" s="19" t="n"/>
      <c r="AG739" s="19" t="n"/>
      <c r="AH739" s="19" t="n"/>
      <c r="AI739" s="19" t="n"/>
      <c r="AJ739" s="19" t="n"/>
      <c r="AK739" s="19" t="n"/>
      <c r="AL739" s="19" t="n"/>
      <c r="AM739" s="19" t="n"/>
    </row>
    <row r="740" ht="13.5" customHeight="1" s="8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c r="AA740" s="19" t="n"/>
      <c r="AB740" s="19" t="n"/>
      <c r="AC740" s="19" t="n"/>
      <c r="AD740" s="19" t="n"/>
      <c r="AE740" s="19" t="n"/>
      <c r="AF740" s="19" t="n"/>
      <c r="AG740" s="19" t="n"/>
      <c r="AH740" s="19" t="n"/>
      <c r="AI740" s="19" t="n"/>
      <c r="AJ740" s="19" t="n"/>
      <c r="AK740" s="19" t="n"/>
      <c r="AL740" s="19" t="n"/>
      <c r="AM740" s="19" t="n"/>
    </row>
    <row r="741" ht="13.5" customHeight="1" s="8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c r="AA741" s="19" t="n"/>
      <c r="AB741" s="19" t="n"/>
      <c r="AC741" s="19" t="n"/>
      <c r="AD741" s="19" t="n"/>
      <c r="AE741" s="19" t="n"/>
      <c r="AF741" s="19" t="n"/>
      <c r="AG741" s="19" t="n"/>
      <c r="AH741" s="19" t="n"/>
      <c r="AI741" s="19" t="n"/>
      <c r="AJ741" s="19" t="n"/>
      <c r="AK741" s="19" t="n"/>
      <c r="AL741" s="19" t="n"/>
      <c r="AM741" s="19" t="n"/>
    </row>
    <row r="742" ht="13.5" customHeight="1" s="8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c r="AB742" s="19" t="n"/>
      <c r="AC742" s="19" t="n"/>
      <c r="AD742" s="19" t="n"/>
      <c r="AE742" s="19" t="n"/>
      <c r="AF742" s="19" t="n"/>
      <c r="AG742" s="19" t="n"/>
      <c r="AH742" s="19" t="n"/>
      <c r="AI742" s="19" t="n"/>
      <c r="AJ742" s="19" t="n"/>
      <c r="AK742" s="19" t="n"/>
      <c r="AL742" s="19" t="n"/>
      <c r="AM742" s="19" t="n"/>
    </row>
    <row r="743" ht="13.5" customHeight="1" s="8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c r="AA743" s="19" t="n"/>
      <c r="AB743" s="19" t="n"/>
      <c r="AC743" s="19" t="n"/>
      <c r="AD743" s="19" t="n"/>
      <c r="AE743" s="19" t="n"/>
      <c r="AF743" s="19" t="n"/>
      <c r="AG743" s="19" t="n"/>
      <c r="AH743" s="19" t="n"/>
      <c r="AI743" s="19" t="n"/>
      <c r="AJ743" s="19" t="n"/>
      <c r="AK743" s="19" t="n"/>
      <c r="AL743" s="19" t="n"/>
      <c r="AM743" s="19" t="n"/>
    </row>
    <row r="744" ht="13.5" customHeight="1" s="8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c r="AA744" s="19" t="n"/>
      <c r="AB744" s="19" t="n"/>
      <c r="AC744" s="19" t="n"/>
      <c r="AD744" s="19" t="n"/>
      <c r="AE744" s="19" t="n"/>
      <c r="AF744" s="19" t="n"/>
      <c r="AG744" s="19" t="n"/>
      <c r="AH744" s="19" t="n"/>
      <c r="AI744" s="19" t="n"/>
      <c r="AJ744" s="19" t="n"/>
      <c r="AK744" s="19" t="n"/>
      <c r="AL744" s="19" t="n"/>
      <c r="AM744" s="19" t="n"/>
    </row>
    <row r="745" ht="13.5" customHeight="1" s="8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c r="AB745" s="19" t="n"/>
      <c r="AC745" s="19" t="n"/>
      <c r="AD745" s="19" t="n"/>
      <c r="AE745" s="19" t="n"/>
      <c r="AF745" s="19" t="n"/>
      <c r="AG745" s="19" t="n"/>
      <c r="AH745" s="19" t="n"/>
      <c r="AI745" s="19" t="n"/>
      <c r="AJ745" s="19" t="n"/>
      <c r="AK745" s="19" t="n"/>
      <c r="AL745" s="19" t="n"/>
      <c r="AM745" s="19" t="n"/>
    </row>
    <row r="746" ht="13.5" customHeight="1" s="8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c r="AA746" s="19" t="n"/>
      <c r="AB746" s="19" t="n"/>
      <c r="AC746" s="19" t="n"/>
      <c r="AD746" s="19" t="n"/>
      <c r="AE746" s="19" t="n"/>
      <c r="AF746" s="19" t="n"/>
      <c r="AG746" s="19" t="n"/>
      <c r="AH746" s="19" t="n"/>
      <c r="AI746" s="19" t="n"/>
      <c r="AJ746" s="19" t="n"/>
      <c r="AK746" s="19" t="n"/>
      <c r="AL746" s="19" t="n"/>
      <c r="AM746" s="19" t="n"/>
    </row>
    <row r="747" ht="13.5" customHeight="1" s="8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c r="AA747" s="19" t="n"/>
      <c r="AB747" s="19" t="n"/>
      <c r="AC747" s="19" t="n"/>
      <c r="AD747" s="19" t="n"/>
      <c r="AE747" s="19" t="n"/>
      <c r="AF747" s="19" t="n"/>
      <c r="AG747" s="19" t="n"/>
      <c r="AH747" s="19" t="n"/>
      <c r="AI747" s="19" t="n"/>
      <c r="AJ747" s="19" t="n"/>
      <c r="AK747" s="19" t="n"/>
      <c r="AL747" s="19" t="n"/>
      <c r="AM747" s="19" t="n"/>
    </row>
    <row r="748" ht="13.5" customHeight="1" s="8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c r="AB748" s="19" t="n"/>
      <c r="AC748" s="19" t="n"/>
      <c r="AD748" s="19" t="n"/>
      <c r="AE748" s="19" t="n"/>
      <c r="AF748" s="19" t="n"/>
      <c r="AG748" s="19" t="n"/>
      <c r="AH748" s="19" t="n"/>
      <c r="AI748" s="19" t="n"/>
      <c r="AJ748" s="19" t="n"/>
      <c r="AK748" s="19" t="n"/>
      <c r="AL748" s="19" t="n"/>
      <c r="AM748" s="19" t="n"/>
    </row>
    <row r="749" ht="13.5" customHeight="1" s="8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c r="AA749" s="19" t="n"/>
      <c r="AB749" s="19" t="n"/>
      <c r="AC749" s="19" t="n"/>
      <c r="AD749" s="19" t="n"/>
      <c r="AE749" s="19" t="n"/>
      <c r="AF749" s="19" t="n"/>
      <c r="AG749" s="19" t="n"/>
      <c r="AH749" s="19" t="n"/>
      <c r="AI749" s="19" t="n"/>
      <c r="AJ749" s="19" t="n"/>
      <c r="AK749" s="19" t="n"/>
      <c r="AL749" s="19" t="n"/>
      <c r="AM749" s="19" t="n"/>
    </row>
    <row r="750" ht="13.5" customHeight="1" s="8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c r="AA750" s="19" t="n"/>
      <c r="AB750" s="19" t="n"/>
      <c r="AC750" s="19" t="n"/>
      <c r="AD750" s="19" t="n"/>
      <c r="AE750" s="19" t="n"/>
      <c r="AF750" s="19" t="n"/>
      <c r="AG750" s="19" t="n"/>
      <c r="AH750" s="19" t="n"/>
      <c r="AI750" s="19" t="n"/>
      <c r="AJ750" s="19" t="n"/>
      <c r="AK750" s="19" t="n"/>
      <c r="AL750" s="19" t="n"/>
      <c r="AM750" s="19" t="n"/>
    </row>
    <row r="751" ht="13.5" customHeight="1" s="8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c r="AA751" s="19" t="n"/>
      <c r="AB751" s="19" t="n"/>
      <c r="AC751" s="19" t="n"/>
      <c r="AD751" s="19" t="n"/>
      <c r="AE751" s="19" t="n"/>
      <c r="AF751" s="19" t="n"/>
      <c r="AG751" s="19" t="n"/>
      <c r="AH751" s="19" t="n"/>
      <c r="AI751" s="19" t="n"/>
      <c r="AJ751" s="19" t="n"/>
      <c r="AK751" s="19" t="n"/>
      <c r="AL751" s="19" t="n"/>
      <c r="AM751" s="19" t="n"/>
    </row>
    <row r="752" ht="13.5" customHeight="1" s="8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c r="AB752" s="19" t="n"/>
      <c r="AC752" s="19" t="n"/>
      <c r="AD752" s="19" t="n"/>
      <c r="AE752" s="19" t="n"/>
      <c r="AF752" s="19" t="n"/>
      <c r="AG752" s="19" t="n"/>
      <c r="AH752" s="19" t="n"/>
      <c r="AI752" s="19" t="n"/>
      <c r="AJ752" s="19" t="n"/>
      <c r="AK752" s="19" t="n"/>
      <c r="AL752" s="19" t="n"/>
      <c r="AM752" s="19" t="n"/>
    </row>
    <row r="753" ht="13.5" customHeight="1" s="8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c r="AA753" s="19" t="n"/>
      <c r="AB753" s="19" t="n"/>
      <c r="AC753" s="19" t="n"/>
      <c r="AD753" s="19" t="n"/>
      <c r="AE753" s="19" t="n"/>
      <c r="AF753" s="19" t="n"/>
      <c r="AG753" s="19" t="n"/>
      <c r="AH753" s="19" t="n"/>
      <c r="AI753" s="19" t="n"/>
      <c r="AJ753" s="19" t="n"/>
      <c r="AK753" s="19" t="n"/>
      <c r="AL753" s="19" t="n"/>
      <c r="AM753" s="19" t="n"/>
    </row>
    <row r="754" ht="13.5" customHeight="1" s="8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c r="AA754" s="19" t="n"/>
      <c r="AB754" s="19" t="n"/>
      <c r="AC754" s="19" t="n"/>
      <c r="AD754" s="19" t="n"/>
      <c r="AE754" s="19" t="n"/>
      <c r="AF754" s="19" t="n"/>
      <c r="AG754" s="19" t="n"/>
      <c r="AH754" s="19" t="n"/>
      <c r="AI754" s="19" t="n"/>
      <c r="AJ754" s="19" t="n"/>
      <c r="AK754" s="19" t="n"/>
      <c r="AL754" s="19" t="n"/>
      <c r="AM754" s="19" t="n"/>
    </row>
    <row r="755" ht="13.5" customHeight="1" s="8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c r="AA755" s="19" t="n"/>
      <c r="AB755" s="19" t="n"/>
      <c r="AC755" s="19" t="n"/>
      <c r="AD755" s="19" t="n"/>
      <c r="AE755" s="19" t="n"/>
      <c r="AF755" s="19" t="n"/>
      <c r="AG755" s="19" t="n"/>
      <c r="AH755" s="19" t="n"/>
      <c r="AI755" s="19" t="n"/>
      <c r="AJ755" s="19" t="n"/>
      <c r="AK755" s="19" t="n"/>
      <c r="AL755" s="19" t="n"/>
      <c r="AM755" s="19" t="n"/>
    </row>
    <row r="756" ht="13.5" customHeight="1" s="8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c r="AA756" s="19" t="n"/>
      <c r="AB756" s="19" t="n"/>
      <c r="AC756" s="19" t="n"/>
      <c r="AD756" s="19" t="n"/>
      <c r="AE756" s="19" t="n"/>
      <c r="AF756" s="19" t="n"/>
      <c r="AG756" s="19" t="n"/>
      <c r="AH756" s="19" t="n"/>
      <c r="AI756" s="19" t="n"/>
      <c r="AJ756" s="19" t="n"/>
      <c r="AK756" s="19" t="n"/>
      <c r="AL756" s="19" t="n"/>
      <c r="AM756" s="19" t="n"/>
    </row>
    <row r="757" ht="13.5" customHeight="1" s="8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c r="AA757" s="19" t="n"/>
      <c r="AB757" s="19" t="n"/>
      <c r="AC757" s="19" t="n"/>
      <c r="AD757" s="19" t="n"/>
      <c r="AE757" s="19" t="n"/>
      <c r="AF757" s="19" t="n"/>
      <c r="AG757" s="19" t="n"/>
      <c r="AH757" s="19" t="n"/>
      <c r="AI757" s="19" t="n"/>
      <c r="AJ757" s="19" t="n"/>
      <c r="AK757" s="19" t="n"/>
      <c r="AL757" s="19" t="n"/>
      <c r="AM757" s="19" t="n"/>
    </row>
    <row r="758" ht="13.5" customHeight="1" s="8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c r="AA758" s="19" t="n"/>
      <c r="AB758" s="19" t="n"/>
      <c r="AC758" s="19" t="n"/>
      <c r="AD758" s="19" t="n"/>
      <c r="AE758" s="19" t="n"/>
      <c r="AF758" s="19" t="n"/>
      <c r="AG758" s="19" t="n"/>
      <c r="AH758" s="19" t="n"/>
      <c r="AI758" s="19" t="n"/>
      <c r="AJ758" s="19" t="n"/>
      <c r="AK758" s="19" t="n"/>
      <c r="AL758" s="19" t="n"/>
      <c r="AM758" s="19" t="n"/>
    </row>
    <row r="759" ht="13.5" customHeight="1" s="8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c r="AA759" s="19" t="n"/>
      <c r="AB759" s="19" t="n"/>
      <c r="AC759" s="19" t="n"/>
      <c r="AD759" s="19" t="n"/>
      <c r="AE759" s="19" t="n"/>
      <c r="AF759" s="19" t="n"/>
      <c r="AG759" s="19" t="n"/>
      <c r="AH759" s="19" t="n"/>
      <c r="AI759" s="19" t="n"/>
      <c r="AJ759" s="19" t="n"/>
      <c r="AK759" s="19" t="n"/>
      <c r="AL759" s="19" t="n"/>
      <c r="AM759" s="19" t="n"/>
    </row>
    <row r="760" ht="13.5" customHeight="1" s="8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c r="AA760" s="19" t="n"/>
      <c r="AB760" s="19" t="n"/>
      <c r="AC760" s="19" t="n"/>
      <c r="AD760" s="19" t="n"/>
      <c r="AE760" s="19" t="n"/>
      <c r="AF760" s="19" t="n"/>
      <c r="AG760" s="19" t="n"/>
      <c r="AH760" s="19" t="n"/>
      <c r="AI760" s="19" t="n"/>
      <c r="AJ760" s="19" t="n"/>
      <c r="AK760" s="19" t="n"/>
      <c r="AL760" s="19" t="n"/>
      <c r="AM760" s="19" t="n"/>
    </row>
    <row r="761" ht="13.5" customHeight="1" s="8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c r="AA761" s="19" t="n"/>
      <c r="AB761" s="19" t="n"/>
      <c r="AC761" s="19" t="n"/>
      <c r="AD761" s="19" t="n"/>
      <c r="AE761" s="19" t="n"/>
      <c r="AF761" s="19" t="n"/>
      <c r="AG761" s="19" t="n"/>
      <c r="AH761" s="19" t="n"/>
      <c r="AI761" s="19" t="n"/>
      <c r="AJ761" s="19" t="n"/>
      <c r="AK761" s="19" t="n"/>
      <c r="AL761" s="19" t="n"/>
      <c r="AM761" s="19" t="n"/>
    </row>
    <row r="762" ht="13.5" customHeight="1" s="8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c r="AA762" s="19" t="n"/>
      <c r="AB762" s="19" t="n"/>
      <c r="AC762" s="19" t="n"/>
      <c r="AD762" s="19" t="n"/>
      <c r="AE762" s="19" t="n"/>
      <c r="AF762" s="19" t="n"/>
      <c r="AG762" s="19" t="n"/>
      <c r="AH762" s="19" t="n"/>
      <c r="AI762" s="19" t="n"/>
      <c r="AJ762" s="19" t="n"/>
      <c r="AK762" s="19" t="n"/>
      <c r="AL762" s="19" t="n"/>
      <c r="AM762" s="19" t="n"/>
    </row>
    <row r="763" ht="13.5" customHeight="1" s="8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c r="AB763" s="19" t="n"/>
      <c r="AC763" s="19" t="n"/>
      <c r="AD763" s="19" t="n"/>
      <c r="AE763" s="19" t="n"/>
      <c r="AF763" s="19" t="n"/>
      <c r="AG763" s="19" t="n"/>
      <c r="AH763" s="19" t="n"/>
      <c r="AI763" s="19" t="n"/>
      <c r="AJ763" s="19" t="n"/>
      <c r="AK763" s="19" t="n"/>
      <c r="AL763" s="19" t="n"/>
      <c r="AM763" s="19" t="n"/>
    </row>
    <row r="764" ht="13.5" customHeight="1" s="8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c r="AA764" s="19" t="n"/>
      <c r="AB764" s="19" t="n"/>
      <c r="AC764" s="19" t="n"/>
      <c r="AD764" s="19" t="n"/>
      <c r="AE764" s="19" t="n"/>
      <c r="AF764" s="19" t="n"/>
      <c r="AG764" s="19" t="n"/>
      <c r="AH764" s="19" t="n"/>
      <c r="AI764" s="19" t="n"/>
      <c r="AJ764" s="19" t="n"/>
      <c r="AK764" s="19" t="n"/>
      <c r="AL764" s="19" t="n"/>
      <c r="AM764" s="19" t="n"/>
    </row>
    <row r="765" ht="13.5" customHeight="1" s="8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c r="AA765" s="19" t="n"/>
      <c r="AB765" s="19" t="n"/>
      <c r="AC765" s="19" t="n"/>
      <c r="AD765" s="19" t="n"/>
      <c r="AE765" s="19" t="n"/>
      <c r="AF765" s="19" t="n"/>
      <c r="AG765" s="19" t="n"/>
      <c r="AH765" s="19" t="n"/>
      <c r="AI765" s="19" t="n"/>
      <c r="AJ765" s="19" t="n"/>
      <c r="AK765" s="19" t="n"/>
      <c r="AL765" s="19" t="n"/>
      <c r="AM765" s="19" t="n"/>
    </row>
    <row r="766" ht="13.5" customHeight="1" s="8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c r="AA766" s="19" t="n"/>
      <c r="AB766" s="19" t="n"/>
      <c r="AC766" s="19" t="n"/>
      <c r="AD766" s="19" t="n"/>
      <c r="AE766" s="19" t="n"/>
      <c r="AF766" s="19" t="n"/>
      <c r="AG766" s="19" t="n"/>
      <c r="AH766" s="19" t="n"/>
      <c r="AI766" s="19" t="n"/>
      <c r="AJ766" s="19" t="n"/>
      <c r="AK766" s="19" t="n"/>
      <c r="AL766" s="19" t="n"/>
      <c r="AM766" s="19" t="n"/>
    </row>
    <row r="767" ht="13.5" customHeight="1" s="8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c r="AA767" s="19" t="n"/>
      <c r="AB767" s="19" t="n"/>
      <c r="AC767" s="19" t="n"/>
      <c r="AD767" s="19" t="n"/>
      <c r="AE767" s="19" t="n"/>
      <c r="AF767" s="19" t="n"/>
      <c r="AG767" s="19" t="n"/>
      <c r="AH767" s="19" t="n"/>
      <c r="AI767" s="19" t="n"/>
      <c r="AJ767" s="19" t="n"/>
      <c r="AK767" s="19" t="n"/>
      <c r="AL767" s="19" t="n"/>
      <c r="AM767" s="19" t="n"/>
    </row>
    <row r="768" ht="13.5" customHeight="1" s="8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c r="AA768" s="19" t="n"/>
      <c r="AB768" s="19" t="n"/>
      <c r="AC768" s="19" t="n"/>
      <c r="AD768" s="19" t="n"/>
      <c r="AE768" s="19" t="n"/>
      <c r="AF768" s="19" t="n"/>
      <c r="AG768" s="19" t="n"/>
      <c r="AH768" s="19" t="n"/>
      <c r="AI768" s="19" t="n"/>
      <c r="AJ768" s="19" t="n"/>
      <c r="AK768" s="19" t="n"/>
      <c r="AL768" s="19" t="n"/>
      <c r="AM768" s="19" t="n"/>
    </row>
    <row r="769" ht="13.5" customHeight="1" s="8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c r="AA769" s="19" t="n"/>
      <c r="AB769" s="19" t="n"/>
      <c r="AC769" s="19" t="n"/>
      <c r="AD769" s="19" t="n"/>
      <c r="AE769" s="19" t="n"/>
      <c r="AF769" s="19" t="n"/>
      <c r="AG769" s="19" t="n"/>
      <c r="AH769" s="19" t="n"/>
      <c r="AI769" s="19" t="n"/>
      <c r="AJ769" s="19" t="n"/>
      <c r="AK769" s="19" t="n"/>
      <c r="AL769" s="19" t="n"/>
      <c r="AM769" s="19" t="n"/>
    </row>
    <row r="770" ht="13.5" customHeight="1" s="8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c r="AA770" s="19" t="n"/>
      <c r="AB770" s="19" t="n"/>
      <c r="AC770" s="19" t="n"/>
      <c r="AD770" s="19" t="n"/>
      <c r="AE770" s="19" t="n"/>
      <c r="AF770" s="19" t="n"/>
      <c r="AG770" s="19" t="n"/>
      <c r="AH770" s="19" t="n"/>
      <c r="AI770" s="19" t="n"/>
      <c r="AJ770" s="19" t="n"/>
      <c r="AK770" s="19" t="n"/>
      <c r="AL770" s="19" t="n"/>
      <c r="AM770" s="19" t="n"/>
    </row>
    <row r="771" ht="13.5" customHeight="1" s="8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c r="AA771" s="19" t="n"/>
      <c r="AB771" s="19" t="n"/>
      <c r="AC771" s="19" t="n"/>
      <c r="AD771" s="19" t="n"/>
      <c r="AE771" s="19" t="n"/>
      <c r="AF771" s="19" t="n"/>
      <c r="AG771" s="19" t="n"/>
      <c r="AH771" s="19" t="n"/>
      <c r="AI771" s="19" t="n"/>
      <c r="AJ771" s="19" t="n"/>
      <c r="AK771" s="19" t="n"/>
      <c r="AL771" s="19" t="n"/>
      <c r="AM771" s="19" t="n"/>
    </row>
    <row r="772" ht="13.5" customHeight="1" s="8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c r="AA772" s="19" t="n"/>
      <c r="AB772" s="19" t="n"/>
      <c r="AC772" s="19" t="n"/>
      <c r="AD772" s="19" t="n"/>
      <c r="AE772" s="19" t="n"/>
      <c r="AF772" s="19" t="n"/>
      <c r="AG772" s="19" t="n"/>
      <c r="AH772" s="19" t="n"/>
      <c r="AI772" s="19" t="n"/>
      <c r="AJ772" s="19" t="n"/>
      <c r="AK772" s="19" t="n"/>
      <c r="AL772" s="19" t="n"/>
      <c r="AM772" s="19" t="n"/>
    </row>
    <row r="773" ht="13.5" customHeight="1" s="8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c r="AA773" s="19" t="n"/>
      <c r="AB773" s="19" t="n"/>
      <c r="AC773" s="19" t="n"/>
      <c r="AD773" s="19" t="n"/>
      <c r="AE773" s="19" t="n"/>
      <c r="AF773" s="19" t="n"/>
      <c r="AG773" s="19" t="n"/>
      <c r="AH773" s="19" t="n"/>
      <c r="AI773" s="19" t="n"/>
      <c r="AJ773" s="19" t="n"/>
      <c r="AK773" s="19" t="n"/>
      <c r="AL773" s="19" t="n"/>
      <c r="AM773" s="19" t="n"/>
    </row>
    <row r="774" ht="13.5" customHeight="1" s="8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c r="AA774" s="19" t="n"/>
      <c r="AB774" s="19" t="n"/>
      <c r="AC774" s="19" t="n"/>
      <c r="AD774" s="19" t="n"/>
      <c r="AE774" s="19" t="n"/>
      <c r="AF774" s="19" t="n"/>
      <c r="AG774" s="19" t="n"/>
      <c r="AH774" s="19" t="n"/>
      <c r="AI774" s="19" t="n"/>
      <c r="AJ774" s="19" t="n"/>
      <c r="AK774" s="19" t="n"/>
      <c r="AL774" s="19" t="n"/>
      <c r="AM774" s="19" t="n"/>
    </row>
    <row r="775" ht="13.5" customHeight="1" s="8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c r="AA775" s="19" t="n"/>
      <c r="AB775" s="19" t="n"/>
      <c r="AC775" s="19" t="n"/>
      <c r="AD775" s="19" t="n"/>
      <c r="AE775" s="19" t="n"/>
      <c r="AF775" s="19" t="n"/>
      <c r="AG775" s="19" t="n"/>
      <c r="AH775" s="19" t="n"/>
      <c r="AI775" s="19" t="n"/>
      <c r="AJ775" s="19" t="n"/>
      <c r="AK775" s="19" t="n"/>
      <c r="AL775" s="19" t="n"/>
      <c r="AM775" s="19" t="n"/>
    </row>
    <row r="776" ht="13.5" customHeight="1" s="8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c r="AA776" s="19" t="n"/>
      <c r="AB776" s="19" t="n"/>
      <c r="AC776" s="19" t="n"/>
      <c r="AD776" s="19" t="n"/>
      <c r="AE776" s="19" t="n"/>
      <c r="AF776" s="19" t="n"/>
      <c r="AG776" s="19" t="n"/>
      <c r="AH776" s="19" t="n"/>
      <c r="AI776" s="19" t="n"/>
      <c r="AJ776" s="19" t="n"/>
      <c r="AK776" s="19" t="n"/>
      <c r="AL776" s="19" t="n"/>
      <c r="AM776" s="19" t="n"/>
    </row>
    <row r="777" ht="13.5" customHeight="1" s="8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c r="AA777" s="19" t="n"/>
      <c r="AB777" s="19" t="n"/>
      <c r="AC777" s="19" t="n"/>
      <c r="AD777" s="19" t="n"/>
      <c r="AE777" s="19" t="n"/>
      <c r="AF777" s="19" t="n"/>
      <c r="AG777" s="19" t="n"/>
      <c r="AH777" s="19" t="n"/>
      <c r="AI777" s="19" t="n"/>
      <c r="AJ777" s="19" t="n"/>
      <c r="AK777" s="19" t="n"/>
      <c r="AL777" s="19" t="n"/>
      <c r="AM777" s="19" t="n"/>
    </row>
    <row r="778" ht="13.5" customHeight="1" s="8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c r="AA778" s="19" t="n"/>
      <c r="AB778" s="19" t="n"/>
      <c r="AC778" s="19" t="n"/>
      <c r="AD778" s="19" t="n"/>
      <c r="AE778" s="19" t="n"/>
      <c r="AF778" s="19" t="n"/>
      <c r="AG778" s="19" t="n"/>
      <c r="AH778" s="19" t="n"/>
      <c r="AI778" s="19" t="n"/>
      <c r="AJ778" s="19" t="n"/>
      <c r="AK778" s="19" t="n"/>
      <c r="AL778" s="19" t="n"/>
      <c r="AM778" s="19" t="n"/>
    </row>
    <row r="779" ht="13.5" customHeight="1" s="8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c r="AA779" s="19" t="n"/>
      <c r="AB779" s="19" t="n"/>
      <c r="AC779" s="19" t="n"/>
      <c r="AD779" s="19" t="n"/>
      <c r="AE779" s="19" t="n"/>
      <c r="AF779" s="19" t="n"/>
      <c r="AG779" s="19" t="n"/>
      <c r="AH779" s="19" t="n"/>
      <c r="AI779" s="19" t="n"/>
      <c r="AJ779" s="19" t="n"/>
      <c r="AK779" s="19" t="n"/>
      <c r="AL779" s="19" t="n"/>
      <c r="AM779" s="19" t="n"/>
    </row>
    <row r="780" ht="13.5" customHeight="1" s="8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c r="AA780" s="19" t="n"/>
      <c r="AB780" s="19" t="n"/>
      <c r="AC780" s="19" t="n"/>
      <c r="AD780" s="19" t="n"/>
      <c r="AE780" s="19" t="n"/>
      <c r="AF780" s="19" t="n"/>
      <c r="AG780" s="19" t="n"/>
      <c r="AH780" s="19" t="n"/>
      <c r="AI780" s="19" t="n"/>
      <c r="AJ780" s="19" t="n"/>
      <c r="AK780" s="19" t="n"/>
      <c r="AL780" s="19" t="n"/>
      <c r="AM780" s="19" t="n"/>
    </row>
    <row r="781" ht="13.5" customHeight="1" s="8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c r="AA781" s="19" t="n"/>
      <c r="AB781" s="19" t="n"/>
      <c r="AC781" s="19" t="n"/>
      <c r="AD781" s="19" t="n"/>
      <c r="AE781" s="19" t="n"/>
      <c r="AF781" s="19" t="n"/>
      <c r="AG781" s="19" t="n"/>
      <c r="AH781" s="19" t="n"/>
      <c r="AI781" s="19" t="n"/>
      <c r="AJ781" s="19" t="n"/>
      <c r="AK781" s="19" t="n"/>
      <c r="AL781" s="19" t="n"/>
      <c r="AM781" s="19" t="n"/>
    </row>
    <row r="782" ht="13.5" customHeight="1" s="8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c r="AA782" s="19" t="n"/>
      <c r="AB782" s="19" t="n"/>
      <c r="AC782" s="19" t="n"/>
      <c r="AD782" s="19" t="n"/>
      <c r="AE782" s="19" t="n"/>
      <c r="AF782" s="19" t="n"/>
      <c r="AG782" s="19" t="n"/>
      <c r="AH782" s="19" t="n"/>
      <c r="AI782" s="19" t="n"/>
      <c r="AJ782" s="19" t="n"/>
      <c r="AK782" s="19" t="n"/>
      <c r="AL782" s="19" t="n"/>
      <c r="AM782" s="19" t="n"/>
    </row>
    <row r="783" ht="13.5" customHeight="1" s="8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c r="AA783" s="19" t="n"/>
      <c r="AB783" s="19" t="n"/>
      <c r="AC783" s="19" t="n"/>
      <c r="AD783" s="19" t="n"/>
      <c r="AE783" s="19" t="n"/>
      <c r="AF783" s="19" t="n"/>
      <c r="AG783" s="19" t="n"/>
      <c r="AH783" s="19" t="n"/>
      <c r="AI783" s="19" t="n"/>
      <c r="AJ783" s="19" t="n"/>
      <c r="AK783" s="19" t="n"/>
      <c r="AL783" s="19" t="n"/>
      <c r="AM783" s="19" t="n"/>
    </row>
    <row r="784" ht="13.5" customHeight="1" s="8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c r="AA784" s="19" t="n"/>
      <c r="AB784" s="19" t="n"/>
      <c r="AC784" s="19" t="n"/>
      <c r="AD784" s="19" t="n"/>
      <c r="AE784" s="19" t="n"/>
      <c r="AF784" s="19" t="n"/>
      <c r="AG784" s="19" t="n"/>
      <c r="AH784" s="19" t="n"/>
      <c r="AI784" s="19" t="n"/>
      <c r="AJ784" s="19" t="n"/>
      <c r="AK784" s="19" t="n"/>
      <c r="AL784" s="19" t="n"/>
      <c r="AM784" s="19" t="n"/>
    </row>
    <row r="785" ht="13.5" customHeight="1" s="8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c r="AA785" s="19" t="n"/>
      <c r="AB785" s="19" t="n"/>
      <c r="AC785" s="19" t="n"/>
      <c r="AD785" s="19" t="n"/>
      <c r="AE785" s="19" t="n"/>
      <c r="AF785" s="19" t="n"/>
      <c r="AG785" s="19" t="n"/>
      <c r="AH785" s="19" t="n"/>
      <c r="AI785" s="19" t="n"/>
      <c r="AJ785" s="19" t="n"/>
      <c r="AK785" s="19" t="n"/>
      <c r="AL785" s="19" t="n"/>
      <c r="AM785" s="19" t="n"/>
    </row>
    <row r="786" ht="13.5" customHeight="1" s="8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c r="AB786" s="19" t="n"/>
      <c r="AC786" s="19" t="n"/>
      <c r="AD786" s="19" t="n"/>
      <c r="AE786" s="19" t="n"/>
      <c r="AF786" s="19" t="n"/>
      <c r="AG786" s="19" t="n"/>
      <c r="AH786" s="19" t="n"/>
      <c r="AI786" s="19" t="n"/>
      <c r="AJ786" s="19" t="n"/>
      <c r="AK786" s="19" t="n"/>
      <c r="AL786" s="19" t="n"/>
      <c r="AM786" s="19" t="n"/>
    </row>
    <row r="787" ht="13.5" customHeight="1" s="8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c r="AA787" s="19" t="n"/>
      <c r="AB787" s="19" t="n"/>
      <c r="AC787" s="19" t="n"/>
      <c r="AD787" s="19" t="n"/>
      <c r="AE787" s="19" t="n"/>
      <c r="AF787" s="19" t="n"/>
      <c r="AG787" s="19" t="n"/>
      <c r="AH787" s="19" t="n"/>
      <c r="AI787" s="19" t="n"/>
      <c r="AJ787" s="19" t="n"/>
      <c r="AK787" s="19" t="n"/>
      <c r="AL787" s="19" t="n"/>
      <c r="AM787" s="19" t="n"/>
    </row>
    <row r="788" ht="13.5" customHeight="1" s="8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c r="AA788" s="19" t="n"/>
      <c r="AB788" s="19" t="n"/>
      <c r="AC788" s="19" t="n"/>
      <c r="AD788" s="19" t="n"/>
      <c r="AE788" s="19" t="n"/>
      <c r="AF788" s="19" t="n"/>
      <c r="AG788" s="19" t="n"/>
      <c r="AH788" s="19" t="n"/>
      <c r="AI788" s="19" t="n"/>
      <c r="AJ788" s="19" t="n"/>
      <c r="AK788" s="19" t="n"/>
      <c r="AL788" s="19" t="n"/>
      <c r="AM788" s="19" t="n"/>
    </row>
    <row r="789" ht="13.5" customHeight="1" s="8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c r="AA789" s="19" t="n"/>
      <c r="AB789" s="19" t="n"/>
      <c r="AC789" s="19" t="n"/>
      <c r="AD789" s="19" t="n"/>
      <c r="AE789" s="19" t="n"/>
      <c r="AF789" s="19" t="n"/>
      <c r="AG789" s="19" t="n"/>
      <c r="AH789" s="19" t="n"/>
      <c r="AI789" s="19" t="n"/>
      <c r="AJ789" s="19" t="n"/>
      <c r="AK789" s="19" t="n"/>
      <c r="AL789" s="19" t="n"/>
      <c r="AM789" s="19" t="n"/>
    </row>
    <row r="790" ht="13.5" customHeight="1" s="8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c r="AA790" s="19" t="n"/>
      <c r="AB790" s="19" t="n"/>
      <c r="AC790" s="19" t="n"/>
      <c r="AD790" s="19" t="n"/>
      <c r="AE790" s="19" t="n"/>
      <c r="AF790" s="19" t="n"/>
      <c r="AG790" s="19" t="n"/>
      <c r="AH790" s="19" t="n"/>
      <c r="AI790" s="19" t="n"/>
      <c r="AJ790" s="19" t="n"/>
      <c r="AK790" s="19" t="n"/>
      <c r="AL790" s="19" t="n"/>
      <c r="AM790" s="19" t="n"/>
    </row>
    <row r="791" ht="13.5" customHeight="1" s="8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c r="AA791" s="19" t="n"/>
      <c r="AB791" s="19" t="n"/>
      <c r="AC791" s="19" t="n"/>
      <c r="AD791" s="19" t="n"/>
      <c r="AE791" s="19" t="n"/>
      <c r="AF791" s="19" t="n"/>
      <c r="AG791" s="19" t="n"/>
      <c r="AH791" s="19" t="n"/>
      <c r="AI791" s="19" t="n"/>
      <c r="AJ791" s="19" t="n"/>
      <c r="AK791" s="19" t="n"/>
      <c r="AL791" s="19" t="n"/>
      <c r="AM791" s="19" t="n"/>
    </row>
    <row r="792" ht="13.5" customHeight="1" s="8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c r="AA792" s="19" t="n"/>
      <c r="AB792" s="19" t="n"/>
      <c r="AC792" s="19" t="n"/>
      <c r="AD792" s="19" t="n"/>
      <c r="AE792" s="19" t="n"/>
      <c r="AF792" s="19" t="n"/>
      <c r="AG792" s="19" t="n"/>
      <c r="AH792" s="19" t="n"/>
      <c r="AI792" s="19" t="n"/>
      <c r="AJ792" s="19" t="n"/>
      <c r="AK792" s="19" t="n"/>
      <c r="AL792" s="19" t="n"/>
      <c r="AM792" s="19" t="n"/>
    </row>
    <row r="793" ht="13.5" customHeight="1" s="8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c r="AA793" s="19" t="n"/>
      <c r="AB793" s="19" t="n"/>
      <c r="AC793" s="19" t="n"/>
      <c r="AD793" s="19" t="n"/>
      <c r="AE793" s="19" t="n"/>
      <c r="AF793" s="19" t="n"/>
      <c r="AG793" s="19" t="n"/>
      <c r="AH793" s="19" t="n"/>
      <c r="AI793" s="19" t="n"/>
      <c r="AJ793" s="19" t="n"/>
      <c r="AK793" s="19" t="n"/>
      <c r="AL793" s="19" t="n"/>
      <c r="AM793" s="19" t="n"/>
    </row>
    <row r="794" ht="13.5" customHeight="1" s="8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c r="AA794" s="19" t="n"/>
      <c r="AB794" s="19" t="n"/>
      <c r="AC794" s="19" t="n"/>
      <c r="AD794" s="19" t="n"/>
      <c r="AE794" s="19" t="n"/>
      <c r="AF794" s="19" t="n"/>
      <c r="AG794" s="19" t="n"/>
      <c r="AH794" s="19" t="n"/>
      <c r="AI794" s="19" t="n"/>
      <c r="AJ794" s="19" t="n"/>
      <c r="AK794" s="19" t="n"/>
      <c r="AL794" s="19" t="n"/>
      <c r="AM794" s="19" t="n"/>
    </row>
    <row r="795" ht="13.5" customHeight="1" s="8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c r="AA795" s="19" t="n"/>
      <c r="AB795" s="19" t="n"/>
      <c r="AC795" s="19" t="n"/>
      <c r="AD795" s="19" t="n"/>
      <c r="AE795" s="19" t="n"/>
      <c r="AF795" s="19" t="n"/>
      <c r="AG795" s="19" t="n"/>
      <c r="AH795" s="19" t="n"/>
      <c r="AI795" s="19" t="n"/>
      <c r="AJ795" s="19" t="n"/>
      <c r="AK795" s="19" t="n"/>
      <c r="AL795" s="19" t="n"/>
      <c r="AM795" s="19" t="n"/>
    </row>
    <row r="796" ht="13.5" customHeight="1" s="8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c r="AA796" s="19" t="n"/>
      <c r="AB796" s="19" t="n"/>
      <c r="AC796" s="19" t="n"/>
      <c r="AD796" s="19" t="n"/>
      <c r="AE796" s="19" t="n"/>
      <c r="AF796" s="19" t="n"/>
      <c r="AG796" s="19" t="n"/>
      <c r="AH796" s="19" t="n"/>
      <c r="AI796" s="19" t="n"/>
      <c r="AJ796" s="19" t="n"/>
      <c r="AK796" s="19" t="n"/>
      <c r="AL796" s="19" t="n"/>
      <c r="AM796" s="19" t="n"/>
    </row>
    <row r="797" ht="13.5" customHeight="1" s="8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c r="AA797" s="19" t="n"/>
      <c r="AB797" s="19" t="n"/>
      <c r="AC797" s="19" t="n"/>
      <c r="AD797" s="19" t="n"/>
      <c r="AE797" s="19" t="n"/>
      <c r="AF797" s="19" t="n"/>
      <c r="AG797" s="19" t="n"/>
      <c r="AH797" s="19" t="n"/>
      <c r="AI797" s="19" t="n"/>
      <c r="AJ797" s="19" t="n"/>
      <c r="AK797" s="19" t="n"/>
      <c r="AL797" s="19" t="n"/>
      <c r="AM797" s="19" t="n"/>
    </row>
    <row r="798" ht="13.5" customHeight="1" s="8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c r="AA798" s="19" t="n"/>
      <c r="AB798" s="19" t="n"/>
      <c r="AC798" s="19" t="n"/>
      <c r="AD798" s="19" t="n"/>
      <c r="AE798" s="19" t="n"/>
      <c r="AF798" s="19" t="n"/>
      <c r="AG798" s="19" t="n"/>
      <c r="AH798" s="19" t="n"/>
      <c r="AI798" s="19" t="n"/>
      <c r="AJ798" s="19" t="n"/>
      <c r="AK798" s="19" t="n"/>
      <c r="AL798" s="19" t="n"/>
      <c r="AM798" s="19" t="n"/>
    </row>
    <row r="799" ht="13.5" customHeight="1" s="8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c r="AA799" s="19" t="n"/>
      <c r="AB799" s="19" t="n"/>
      <c r="AC799" s="19" t="n"/>
      <c r="AD799" s="19" t="n"/>
      <c r="AE799" s="19" t="n"/>
      <c r="AF799" s="19" t="n"/>
      <c r="AG799" s="19" t="n"/>
      <c r="AH799" s="19" t="n"/>
      <c r="AI799" s="19" t="n"/>
      <c r="AJ799" s="19" t="n"/>
      <c r="AK799" s="19" t="n"/>
      <c r="AL799" s="19" t="n"/>
      <c r="AM799" s="19" t="n"/>
    </row>
    <row r="800" ht="13.5" customHeight="1" s="8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c r="AA800" s="19" t="n"/>
      <c r="AB800" s="19" t="n"/>
      <c r="AC800" s="19" t="n"/>
      <c r="AD800" s="19" t="n"/>
      <c r="AE800" s="19" t="n"/>
      <c r="AF800" s="19" t="n"/>
      <c r="AG800" s="19" t="n"/>
      <c r="AH800" s="19" t="n"/>
      <c r="AI800" s="19" t="n"/>
      <c r="AJ800" s="19" t="n"/>
      <c r="AK800" s="19" t="n"/>
      <c r="AL800" s="19" t="n"/>
      <c r="AM800" s="19" t="n"/>
    </row>
    <row r="801" ht="13.5" customHeight="1" s="8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c r="AA801" s="19" t="n"/>
      <c r="AB801" s="19" t="n"/>
      <c r="AC801" s="19" t="n"/>
      <c r="AD801" s="19" t="n"/>
      <c r="AE801" s="19" t="n"/>
      <c r="AF801" s="19" t="n"/>
      <c r="AG801" s="19" t="n"/>
      <c r="AH801" s="19" t="n"/>
      <c r="AI801" s="19" t="n"/>
      <c r="AJ801" s="19" t="n"/>
      <c r="AK801" s="19" t="n"/>
      <c r="AL801" s="19" t="n"/>
      <c r="AM801" s="19" t="n"/>
    </row>
    <row r="802" ht="13.5" customHeight="1" s="8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c r="AA802" s="19" t="n"/>
      <c r="AB802" s="19" t="n"/>
      <c r="AC802" s="19" t="n"/>
      <c r="AD802" s="19" t="n"/>
      <c r="AE802" s="19" t="n"/>
      <c r="AF802" s="19" t="n"/>
      <c r="AG802" s="19" t="n"/>
      <c r="AH802" s="19" t="n"/>
      <c r="AI802" s="19" t="n"/>
      <c r="AJ802" s="19" t="n"/>
      <c r="AK802" s="19" t="n"/>
      <c r="AL802" s="19" t="n"/>
      <c r="AM802" s="19" t="n"/>
    </row>
    <row r="803" ht="13.5" customHeight="1" s="8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c r="AA803" s="19" t="n"/>
      <c r="AB803" s="19" t="n"/>
      <c r="AC803" s="19" t="n"/>
      <c r="AD803" s="19" t="n"/>
      <c r="AE803" s="19" t="n"/>
      <c r="AF803" s="19" t="n"/>
      <c r="AG803" s="19" t="n"/>
      <c r="AH803" s="19" t="n"/>
      <c r="AI803" s="19" t="n"/>
      <c r="AJ803" s="19" t="n"/>
      <c r="AK803" s="19" t="n"/>
      <c r="AL803" s="19" t="n"/>
      <c r="AM803" s="19" t="n"/>
    </row>
    <row r="804" ht="13.5" customHeight="1" s="8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c r="AA804" s="19" t="n"/>
      <c r="AB804" s="19" t="n"/>
      <c r="AC804" s="19" t="n"/>
      <c r="AD804" s="19" t="n"/>
      <c r="AE804" s="19" t="n"/>
      <c r="AF804" s="19" t="n"/>
      <c r="AG804" s="19" t="n"/>
      <c r="AH804" s="19" t="n"/>
      <c r="AI804" s="19" t="n"/>
      <c r="AJ804" s="19" t="n"/>
      <c r="AK804" s="19" t="n"/>
      <c r="AL804" s="19" t="n"/>
      <c r="AM804" s="19" t="n"/>
    </row>
    <row r="805" ht="13.5" customHeight="1" s="8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c r="AA805" s="19" t="n"/>
      <c r="AB805" s="19" t="n"/>
      <c r="AC805" s="19" t="n"/>
      <c r="AD805" s="19" t="n"/>
      <c r="AE805" s="19" t="n"/>
      <c r="AF805" s="19" t="n"/>
      <c r="AG805" s="19" t="n"/>
      <c r="AH805" s="19" t="n"/>
      <c r="AI805" s="19" t="n"/>
      <c r="AJ805" s="19" t="n"/>
      <c r="AK805" s="19" t="n"/>
      <c r="AL805" s="19" t="n"/>
      <c r="AM805" s="19" t="n"/>
    </row>
    <row r="806" ht="13.5" customHeight="1" s="8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c r="AA806" s="19" t="n"/>
      <c r="AB806" s="19" t="n"/>
      <c r="AC806" s="19" t="n"/>
      <c r="AD806" s="19" t="n"/>
      <c r="AE806" s="19" t="n"/>
      <c r="AF806" s="19" t="n"/>
      <c r="AG806" s="19" t="n"/>
      <c r="AH806" s="19" t="n"/>
      <c r="AI806" s="19" t="n"/>
      <c r="AJ806" s="19" t="n"/>
      <c r="AK806" s="19" t="n"/>
      <c r="AL806" s="19" t="n"/>
      <c r="AM806" s="19" t="n"/>
    </row>
    <row r="807" ht="13.5" customHeight="1" s="8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c r="AA807" s="19" t="n"/>
      <c r="AB807" s="19" t="n"/>
      <c r="AC807" s="19" t="n"/>
      <c r="AD807" s="19" t="n"/>
      <c r="AE807" s="19" t="n"/>
      <c r="AF807" s="19" t="n"/>
      <c r="AG807" s="19" t="n"/>
      <c r="AH807" s="19" t="n"/>
      <c r="AI807" s="19" t="n"/>
      <c r="AJ807" s="19" t="n"/>
      <c r="AK807" s="19" t="n"/>
      <c r="AL807" s="19" t="n"/>
      <c r="AM807" s="19" t="n"/>
    </row>
    <row r="808" ht="13.5" customHeight="1" s="8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c r="AB808" s="19" t="n"/>
      <c r="AC808" s="19" t="n"/>
      <c r="AD808" s="19" t="n"/>
      <c r="AE808" s="19" t="n"/>
      <c r="AF808" s="19" t="n"/>
      <c r="AG808" s="19" t="n"/>
      <c r="AH808" s="19" t="n"/>
      <c r="AI808" s="19" t="n"/>
      <c r="AJ808" s="19" t="n"/>
      <c r="AK808" s="19" t="n"/>
      <c r="AL808" s="19" t="n"/>
      <c r="AM808" s="19" t="n"/>
    </row>
    <row r="809" ht="13.5" customHeight="1" s="8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c r="AA809" s="19" t="n"/>
      <c r="AB809" s="19" t="n"/>
      <c r="AC809" s="19" t="n"/>
      <c r="AD809" s="19" t="n"/>
      <c r="AE809" s="19" t="n"/>
      <c r="AF809" s="19" t="n"/>
      <c r="AG809" s="19" t="n"/>
      <c r="AH809" s="19" t="n"/>
      <c r="AI809" s="19" t="n"/>
      <c r="AJ809" s="19" t="n"/>
      <c r="AK809" s="19" t="n"/>
      <c r="AL809" s="19" t="n"/>
      <c r="AM809" s="19" t="n"/>
    </row>
    <row r="810" ht="13.5" customHeight="1" s="8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c r="AA810" s="19" t="n"/>
      <c r="AB810" s="19" t="n"/>
      <c r="AC810" s="19" t="n"/>
      <c r="AD810" s="19" t="n"/>
      <c r="AE810" s="19" t="n"/>
      <c r="AF810" s="19" t="n"/>
      <c r="AG810" s="19" t="n"/>
      <c r="AH810" s="19" t="n"/>
      <c r="AI810" s="19" t="n"/>
      <c r="AJ810" s="19" t="n"/>
      <c r="AK810" s="19" t="n"/>
      <c r="AL810" s="19" t="n"/>
      <c r="AM810" s="19" t="n"/>
    </row>
    <row r="811" ht="13.5" customHeight="1" s="8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c r="AA811" s="19" t="n"/>
      <c r="AB811" s="19" t="n"/>
      <c r="AC811" s="19" t="n"/>
      <c r="AD811" s="19" t="n"/>
      <c r="AE811" s="19" t="n"/>
      <c r="AF811" s="19" t="n"/>
      <c r="AG811" s="19" t="n"/>
      <c r="AH811" s="19" t="n"/>
      <c r="AI811" s="19" t="n"/>
      <c r="AJ811" s="19" t="n"/>
      <c r="AK811" s="19" t="n"/>
      <c r="AL811" s="19" t="n"/>
      <c r="AM811" s="19" t="n"/>
    </row>
    <row r="812" ht="13.5" customHeight="1" s="8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c r="AB812" s="19" t="n"/>
      <c r="AC812" s="19" t="n"/>
      <c r="AD812" s="19" t="n"/>
      <c r="AE812" s="19" t="n"/>
      <c r="AF812" s="19" t="n"/>
      <c r="AG812" s="19" t="n"/>
      <c r="AH812" s="19" t="n"/>
      <c r="AI812" s="19" t="n"/>
      <c r="AJ812" s="19" t="n"/>
      <c r="AK812" s="19" t="n"/>
      <c r="AL812" s="19" t="n"/>
      <c r="AM812" s="19" t="n"/>
    </row>
    <row r="813" ht="13.5" customHeight="1" s="8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c r="AA813" s="19" t="n"/>
      <c r="AB813" s="19" t="n"/>
      <c r="AC813" s="19" t="n"/>
      <c r="AD813" s="19" t="n"/>
      <c r="AE813" s="19" t="n"/>
      <c r="AF813" s="19" t="n"/>
      <c r="AG813" s="19" t="n"/>
      <c r="AH813" s="19" t="n"/>
      <c r="AI813" s="19" t="n"/>
      <c r="AJ813" s="19" t="n"/>
      <c r="AK813" s="19" t="n"/>
      <c r="AL813" s="19" t="n"/>
      <c r="AM813" s="19" t="n"/>
    </row>
    <row r="814" ht="13.5" customHeight="1" s="8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c r="AA814" s="19" t="n"/>
      <c r="AB814" s="19" t="n"/>
      <c r="AC814" s="19" t="n"/>
      <c r="AD814" s="19" t="n"/>
      <c r="AE814" s="19" t="n"/>
      <c r="AF814" s="19" t="n"/>
      <c r="AG814" s="19" t="n"/>
      <c r="AH814" s="19" t="n"/>
      <c r="AI814" s="19" t="n"/>
      <c r="AJ814" s="19" t="n"/>
      <c r="AK814" s="19" t="n"/>
      <c r="AL814" s="19" t="n"/>
      <c r="AM814" s="19" t="n"/>
    </row>
    <row r="815" ht="13.5" customHeight="1" s="8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c r="AA815" s="19" t="n"/>
      <c r="AB815" s="19" t="n"/>
      <c r="AC815" s="19" t="n"/>
      <c r="AD815" s="19" t="n"/>
      <c r="AE815" s="19" t="n"/>
      <c r="AF815" s="19" t="n"/>
      <c r="AG815" s="19" t="n"/>
      <c r="AH815" s="19" t="n"/>
      <c r="AI815" s="19" t="n"/>
      <c r="AJ815" s="19" t="n"/>
      <c r="AK815" s="19" t="n"/>
      <c r="AL815" s="19" t="n"/>
      <c r="AM815" s="19" t="n"/>
    </row>
    <row r="816" ht="13.5" customHeight="1" s="8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c r="AA816" s="19" t="n"/>
      <c r="AB816" s="19" t="n"/>
      <c r="AC816" s="19" t="n"/>
      <c r="AD816" s="19" t="n"/>
      <c r="AE816" s="19" t="n"/>
      <c r="AF816" s="19" t="n"/>
      <c r="AG816" s="19" t="n"/>
      <c r="AH816" s="19" t="n"/>
      <c r="AI816" s="19" t="n"/>
      <c r="AJ816" s="19" t="n"/>
      <c r="AK816" s="19" t="n"/>
      <c r="AL816" s="19" t="n"/>
      <c r="AM816" s="19" t="n"/>
    </row>
    <row r="817" ht="13.5" customHeight="1" s="8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c r="AB817" s="19" t="n"/>
      <c r="AC817" s="19" t="n"/>
      <c r="AD817" s="19" t="n"/>
      <c r="AE817" s="19" t="n"/>
      <c r="AF817" s="19" t="n"/>
      <c r="AG817" s="19" t="n"/>
      <c r="AH817" s="19" t="n"/>
      <c r="AI817" s="19" t="n"/>
      <c r="AJ817" s="19" t="n"/>
      <c r="AK817" s="19" t="n"/>
      <c r="AL817" s="19" t="n"/>
      <c r="AM817" s="19" t="n"/>
    </row>
    <row r="818" ht="13.5" customHeight="1" s="8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c r="AA818" s="19" t="n"/>
      <c r="AB818" s="19" t="n"/>
      <c r="AC818" s="19" t="n"/>
      <c r="AD818" s="19" t="n"/>
      <c r="AE818" s="19" t="n"/>
      <c r="AF818" s="19" t="n"/>
      <c r="AG818" s="19" t="n"/>
      <c r="AH818" s="19" t="n"/>
      <c r="AI818" s="19" t="n"/>
      <c r="AJ818" s="19" t="n"/>
      <c r="AK818" s="19" t="n"/>
      <c r="AL818" s="19" t="n"/>
      <c r="AM818" s="19" t="n"/>
    </row>
    <row r="819" ht="13.5" customHeight="1" s="8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c r="AA819" s="19" t="n"/>
      <c r="AB819" s="19" t="n"/>
      <c r="AC819" s="19" t="n"/>
      <c r="AD819" s="19" t="n"/>
      <c r="AE819" s="19" t="n"/>
      <c r="AF819" s="19" t="n"/>
      <c r="AG819" s="19" t="n"/>
      <c r="AH819" s="19" t="n"/>
      <c r="AI819" s="19" t="n"/>
      <c r="AJ819" s="19" t="n"/>
      <c r="AK819" s="19" t="n"/>
      <c r="AL819" s="19" t="n"/>
      <c r="AM819" s="19" t="n"/>
    </row>
    <row r="820" ht="13.5" customHeight="1" s="8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c r="AB820" s="19" t="n"/>
      <c r="AC820" s="19" t="n"/>
      <c r="AD820" s="19" t="n"/>
      <c r="AE820" s="19" t="n"/>
      <c r="AF820" s="19" t="n"/>
      <c r="AG820" s="19" t="n"/>
      <c r="AH820" s="19" t="n"/>
      <c r="AI820" s="19" t="n"/>
      <c r="AJ820" s="19" t="n"/>
      <c r="AK820" s="19" t="n"/>
      <c r="AL820" s="19" t="n"/>
      <c r="AM820" s="19" t="n"/>
    </row>
    <row r="821" ht="13.5" customHeight="1" s="8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c r="AA821" s="19" t="n"/>
      <c r="AB821" s="19" t="n"/>
      <c r="AC821" s="19" t="n"/>
      <c r="AD821" s="19" t="n"/>
      <c r="AE821" s="19" t="n"/>
      <c r="AF821" s="19" t="n"/>
      <c r="AG821" s="19" t="n"/>
      <c r="AH821" s="19" t="n"/>
      <c r="AI821" s="19" t="n"/>
      <c r="AJ821" s="19" t="n"/>
      <c r="AK821" s="19" t="n"/>
      <c r="AL821" s="19" t="n"/>
      <c r="AM821" s="19" t="n"/>
    </row>
    <row r="822" ht="13.5" customHeight="1" s="8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c r="AA822" s="19" t="n"/>
      <c r="AB822" s="19" t="n"/>
      <c r="AC822" s="19" t="n"/>
      <c r="AD822" s="19" t="n"/>
      <c r="AE822" s="19" t="n"/>
      <c r="AF822" s="19" t="n"/>
      <c r="AG822" s="19" t="n"/>
      <c r="AH822" s="19" t="n"/>
      <c r="AI822" s="19" t="n"/>
      <c r="AJ822" s="19" t="n"/>
      <c r="AK822" s="19" t="n"/>
      <c r="AL822" s="19" t="n"/>
      <c r="AM822" s="19" t="n"/>
    </row>
    <row r="823" ht="13.5" customHeight="1" s="8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c r="AA823" s="19" t="n"/>
      <c r="AB823" s="19" t="n"/>
      <c r="AC823" s="19" t="n"/>
      <c r="AD823" s="19" t="n"/>
      <c r="AE823" s="19" t="n"/>
      <c r="AF823" s="19" t="n"/>
      <c r="AG823" s="19" t="n"/>
      <c r="AH823" s="19" t="n"/>
      <c r="AI823" s="19" t="n"/>
      <c r="AJ823" s="19" t="n"/>
      <c r="AK823" s="19" t="n"/>
      <c r="AL823" s="19" t="n"/>
      <c r="AM823" s="19" t="n"/>
    </row>
    <row r="824" ht="13.5" customHeight="1" s="8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c r="AA824" s="19" t="n"/>
      <c r="AB824" s="19" t="n"/>
      <c r="AC824" s="19" t="n"/>
      <c r="AD824" s="19" t="n"/>
      <c r="AE824" s="19" t="n"/>
      <c r="AF824" s="19" t="n"/>
      <c r="AG824" s="19" t="n"/>
      <c r="AH824" s="19" t="n"/>
      <c r="AI824" s="19" t="n"/>
      <c r="AJ824" s="19" t="n"/>
      <c r="AK824" s="19" t="n"/>
      <c r="AL824" s="19" t="n"/>
      <c r="AM824" s="19" t="n"/>
    </row>
    <row r="825" ht="13.5" customHeight="1" s="8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c r="AB825" s="19" t="n"/>
      <c r="AC825" s="19" t="n"/>
      <c r="AD825" s="19" t="n"/>
      <c r="AE825" s="19" t="n"/>
      <c r="AF825" s="19" t="n"/>
      <c r="AG825" s="19" t="n"/>
      <c r="AH825" s="19" t="n"/>
      <c r="AI825" s="19" t="n"/>
      <c r="AJ825" s="19" t="n"/>
      <c r="AK825" s="19" t="n"/>
      <c r="AL825" s="19" t="n"/>
      <c r="AM825" s="19" t="n"/>
    </row>
    <row r="826" ht="13.5" customHeight="1" s="8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c r="AA826" s="19" t="n"/>
      <c r="AB826" s="19" t="n"/>
      <c r="AC826" s="19" t="n"/>
      <c r="AD826" s="19" t="n"/>
      <c r="AE826" s="19" t="n"/>
      <c r="AF826" s="19" t="n"/>
      <c r="AG826" s="19" t="n"/>
      <c r="AH826" s="19" t="n"/>
      <c r="AI826" s="19" t="n"/>
      <c r="AJ826" s="19" t="n"/>
      <c r="AK826" s="19" t="n"/>
      <c r="AL826" s="19" t="n"/>
      <c r="AM826" s="19" t="n"/>
    </row>
    <row r="827" ht="13.5" customHeight="1" s="8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c r="AA827" s="19" t="n"/>
      <c r="AB827" s="19" t="n"/>
      <c r="AC827" s="19" t="n"/>
      <c r="AD827" s="19" t="n"/>
      <c r="AE827" s="19" t="n"/>
      <c r="AF827" s="19" t="n"/>
      <c r="AG827" s="19" t="n"/>
      <c r="AH827" s="19" t="n"/>
      <c r="AI827" s="19" t="n"/>
      <c r="AJ827" s="19" t="n"/>
      <c r="AK827" s="19" t="n"/>
      <c r="AL827" s="19" t="n"/>
      <c r="AM827" s="19" t="n"/>
    </row>
    <row r="828" ht="13.5" customHeight="1" s="8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c r="AB828" s="19" t="n"/>
      <c r="AC828" s="19" t="n"/>
      <c r="AD828" s="19" t="n"/>
      <c r="AE828" s="19" t="n"/>
      <c r="AF828" s="19" t="n"/>
      <c r="AG828" s="19" t="n"/>
      <c r="AH828" s="19" t="n"/>
      <c r="AI828" s="19" t="n"/>
      <c r="AJ828" s="19" t="n"/>
      <c r="AK828" s="19" t="n"/>
      <c r="AL828" s="19" t="n"/>
      <c r="AM828" s="19" t="n"/>
    </row>
    <row r="829" ht="13.5" customHeight="1" s="8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c r="AA829" s="19" t="n"/>
      <c r="AB829" s="19" t="n"/>
      <c r="AC829" s="19" t="n"/>
      <c r="AD829" s="19" t="n"/>
      <c r="AE829" s="19" t="n"/>
      <c r="AF829" s="19" t="n"/>
      <c r="AG829" s="19" t="n"/>
      <c r="AH829" s="19" t="n"/>
      <c r="AI829" s="19" t="n"/>
      <c r="AJ829" s="19" t="n"/>
      <c r="AK829" s="19" t="n"/>
      <c r="AL829" s="19" t="n"/>
      <c r="AM829" s="19" t="n"/>
    </row>
    <row r="830" ht="13.5" customHeight="1" s="8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c r="AA830" s="19" t="n"/>
      <c r="AB830" s="19" t="n"/>
      <c r="AC830" s="19" t="n"/>
      <c r="AD830" s="19" t="n"/>
      <c r="AE830" s="19" t="n"/>
      <c r="AF830" s="19" t="n"/>
      <c r="AG830" s="19" t="n"/>
      <c r="AH830" s="19" t="n"/>
      <c r="AI830" s="19" t="n"/>
      <c r="AJ830" s="19" t="n"/>
      <c r="AK830" s="19" t="n"/>
      <c r="AL830" s="19" t="n"/>
      <c r="AM830" s="19" t="n"/>
    </row>
    <row r="831" ht="13.5" customHeight="1" s="8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c r="AA831" s="19" t="n"/>
      <c r="AB831" s="19" t="n"/>
      <c r="AC831" s="19" t="n"/>
      <c r="AD831" s="19" t="n"/>
      <c r="AE831" s="19" t="n"/>
      <c r="AF831" s="19" t="n"/>
      <c r="AG831" s="19" t="n"/>
      <c r="AH831" s="19" t="n"/>
      <c r="AI831" s="19" t="n"/>
      <c r="AJ831" s="19" t="n"/>
      <c r="AK831" s="19" t="n"/>
      <c r="AL831" s="19" t="n"/>
      <c r="AM831" s="19" t="n"/>
    </row>
    <row r="832" ht="13.5" customHeight="1" s="8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c r="AA832" s="19" t="n"/>
      <c r="AB832" s="19" t="n"/>
      <c r="AC832" s="19" t="n"/>
      <c r="AD832" s="19" t="n"/>
      <c r="AE832" s="19" t="n"/>
      <c r="AF832" s="19" t="n"/>
      <c r="AG832" s="19" t="n"/>
      <c r="AH832" s="19" t="n"/>
      <c r="AI832" s="19" t="n"/>
      <c r="AJ832" s="19" t="n"/>
      <c r="AK832" s="19" t="n"/>
      <c r="AL832" s="19" t="n"/>
      <c r="AM832" s="19" t="n"/>
    </row>
    <row r="833" ht="13.5" customHeight="1" s="8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c r="AB833" s="19" t="n"/>
      <c r="AC833" s="19" t="n"/>
      <c r="AD833" s="19" t="n"/>
      <c r="AE833" s="19" t="n"/>
      <c r="AF833" s="19" t="n"/>
      <c r="AG833" s="19" t="n"/>
      <c r="AH833" s="19" t="n"/>
      <c r="AI833" s="19" t="n"/>
      <c r="AJ833" s="19" t="n"/>
      <c r="AK833" s="19" t="n"/>
      <c r="AL833" s="19" t="n"/>
      <c r="AM833" s="19" t="n"/>
    </row>
    <row r="834" ht="13.5" customHeight="1" s="8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c r="AA834" s="19" t="n"/>
      <c r="AB834" s="19" t="n"/>
      <c r="AC834" s="19" t="n"/>
      <c r="AD834" s="19" t="n"/>
      <c r="AE834" s="19" t="n"/>
      <c r="AF834" s="19" t="n"/>
      <c r="AG834" s="19" t="n"/>
      <c r="AH834" s="19" t="n"/>
      <c r="AI834" s="19" t="n"/>
      <c r="AJ834" s="19" t="n"/>
      <c r="AK834" s="19" t="n"/>
      <c r="AL834" s="19" t="n"/>
      <c r="AM834" s="19" t="n"/>
    </row>
    <row r="835" ht="13.5" customHeight="1" s="8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c r="AA835" s="19" t="n"/>
      <c r="AB835" s="19" t="n"/>
      <c r="AC835" s="19" t="n"/>
      <c r="AD835" s="19" t="n"/>
      <c r="AE835" s="19" t="n"/>
      <c r="AF835" s="19" t="n"/>
      <c r="AG835" s="19" t="n"/>
      <c r="AH835" s="19" t="n"/>
      <c r="AI835" s="19" t="n"/>
      <c r="AJ835" s="19" t="n"/>
      <c r="AK835" s="19" t="n"/>
      <c r="AL835" s="19" t="n"/>
      <c r="AM835" s="19" t="n"/>
    </row>
    <row r="836" ht="13.5" customHeight="1" s="8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c r="AA836" s="19" t="n"/>
      <c r="AB836" s="19" t="n"/>
      <c r="AC836" s="19" t="n"/>
      <c r="AD836" s="19" t="n"/>
      <c r="AE836" s="19" t="n"/>
      <c r="AF836" s="19" t="n"/>
      <c r="AG836" s="19" t="n"/>
      <c r="AH836" s="19" t="n"/>
      <c r="AI836" s="19" t="n"/>
      <c r="AJ836" s="19" t="n"/>
      <c r="AK836" s="19" t="n"/>
      <c r="AL836" s="19" t="n"/>
      <c r="AM836" s="19" t="n"/>
    </row>
    <row r="837" ht="13.5" customHeight="1" s="8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c r="AA837" s="19" t="n"/>
      <c r="AB837" s="19" t="n"/>
      <c r="AC837" s="19" t="n"/>
      <c r="AD837" s="19" t="n"/>
      <c r="AE837" s="19" t="n"/>
      <c r="AF837" s="19" t="n"/>
      <c r="AG837" s="19" t="n"/>
      <c r="AH837" s="19" t="n"/>
      <c r="AI837" s="19" t="n"/>
      <c r="AJ837" s="19" t="n"/>
      <c r="AK837" s="19" t="n"/>
      <c r="AL837" s="19" t="n"/>
      <c r="AM837" s="19" t="n"/>
    </row>
    <row r="838" ht="13.5" customHeight="1" s="8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c r="AB838" s="19" t="n"/>
      <c r="AC838" s="19" t="n"/>
      <c r="AD838" s="19" t="n"/>
      <c r="AE838" s="19" t="n"/>
      <c r="AF838" s="19" t="n"/>
      <c r="AG838" s="19" t="n"/>
      <c r="AH838" s="19" t="n"/>
      <c r="AI838" s="19" t="n"/>
      <c r="AJ838" s="19" t="n"/>
      <c r="AK838" s="19" t="n"/>
      <c r="AL838" s="19" t="n"/>
      <c r="AM838" s="19" t="n"/>
    </row>
    <row r="839" ht="13.5" customHeight="1" s="8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c r="AA839" s="19" t="n"/>
      <c r="AB839" s="19" t="n"/>
      <c r="AC839" s="19" t="n"/>
      <c r="AD839" s="19" t="n"/>
      <c r="AE839" s="19" t="n"/>
      <c r="AF839" s="19" t="n"/>
      <c r="AG839" s="19" t="n"/>
      <c r="AH839" s="19" t="n"/>
      <c r="AI839" s="19" t="n"/>
      <c r="AJ839" s="19" t="n"/>
      <c r="AK839" s="19" t="n"/>
      <c r="AL839" s="19" t="n"/>
      <c r="AM839" s="19" t="n"/>
    </row>
    <row r="840" ht="13.5" customHeight="1" s="8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c r="AA840" s="19" t="n"/>
      <c r="AB840" s="19" t="n"/>
      <c r="AC840" s="19" t="n"/>
      <c r="AD840" s="19" t="n"/>
      <c r="AE840" s="19" t="n"/>
      <c r="AF840" s="19" t="n"/>
      <c r="AG840" s="19" t="n"/>
      <c r="AH840" s="19" t="n"/>
      <c r="AI840" s="19" t="n"/>
      <c r="AJ840" s="19" t="n"/>
      <c r="AK840" s="19" t="n"/>
      <c r="AL840" s="19" t="n"/>
      <c r="AM840" s="19" t="n"/>
    </row>
    <row r="841" ht="13.5" customHeight="1" s="8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c r="AA841" s="19" t="n"/>
      <c r="AB841" s="19" t="n"/>
      <c r="AC841" s="19" t="n"/>
      <c r="AD841" s="19" t="n"/>
      <c r="AE841" s="19" t="n"/>
      <c r="AF841" s="19" t="n"/>
      <c r="AG841" s="19" t="n"/>
      <c r="AH841" s="19" t="n"/>
      <c r="AI841" s="19" t="n"/>
      <c r="AJ841" s="19" t="n"/>
      <c r="AK841" s="19" t="n"/>
      <c r="AL841" s="19" t="n"/>
      <c r="AM841" s="19" t="n"/>
    </row>
    <row r="842" ht="13.5" customHeight="1" s="8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c r="AB842" s="19" t="n"/>
      <c r="AC842" s="19" t="n"/>
      <c r="AD842" s="19" t="n"/>
      <c r="AE842" s="19" t="n"/>
      <c r="AF842" s="19" t="n"/>
      <c r="AG842" s="19" t="n"/>
      <c r="AH842" s="19" t="n"/>
      <c r="AI842" s="19" t="n"/>
      <c r="AJ842" s="19" t="n"/>
      <c r="AK842" s="19" t="n"/>
      <c r="AL842" s="19" t="n"/>
      <c r="AM842" s="19" t="n"/>
    </row>
    <row r="843" ht="13.5" customHeight="1" s="8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c r="AA843" s="19" t="n"/>
      <c r="AB843" s="19" t="n"/>
      <c r="AC843" s="19" t="n"/>
      <c r="AD843" s="19" t="n"/>
      <c r="AE843" s="19" t="n"/>
      <c r="AF843" s="19" t="n"/>
      <c r="AG843" s="19" t="n"/>
      <c r="AH843" s="19" t="n"/>
      <c r="AI843" s="19" t="n"/>
      <c r="AJ843" s="19" t="n"/>
      <c r="AK843" s="19" t="n"/>
      <c r="AL843" s="19" t="n"/>
      <c r="AM843" s="19" t="n"/>
    </row>
    <row r="844" ht="13.5" customHeight="1" s="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c r="AA844" s="19" t="n"/>
      <c r="AB844" s="19" t="n"/>
      <c r="AC844" s="19" t="n"/>
      <c r="AD844" s="19" t="n"/>
      <c r="AE844" s="19" t="n"/>
      <c r="AF844" s="19" t="n"/>
      <c r="AG844" s="19" t="n"/>
      <c r="AH844" s="19" t="n"/>
      <c r="AI844" s="19" t="n"/>
      <c r="AJ844" s="19" t="n"/>
      <c r="AK844" s="19" t="n"/>
      <c r="AL844" s="19" t="n"/>
      <c r="AM844" s="19" t="n"/>
    </row>
    <row r="845" ht="13.5" customHeight="1" s="8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c r="AB845" s="19" t="n"/>
      <c r="AC845" s="19" t="n"/>
      <c r="AD845" s="19" t="n"/>
      <c r="AE845" s="19" t="n"/>
      <c r="AF845" s="19" t="n"/>
      <c r="AG845" s="19" t="n"/>
      <c r="AH845" s="19" t="n"/>
      <c r="AI845" s="19" t="n"/>
      <c r="AJ845" s="19" t="n"/>
      <c r="AK845" s="19" t="n"/>
      <c r="AL845" s="19" t="n"/>
      <c r="AM845" s="19" t="n"/>
    </row>
    <row r="846" ht="13.5" customHeight="1" s="8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c r="AA846" s="19" t="n"/>
      <c r="AB846" s="19" t="n"/>
      <c r="AC846" s="19" t="n"/>
      <c r="AD846" s="19" t="n"/>
      <c r="AE846" s="19" t="n"/>
      <c r="AF846" s="19" t="n"/>
      <c r="AG846" s="19" t="n"/>
      <c r="AH846" s="19" t="n"/>
      <c r="AI846" s="19" t="n"/>
      <c r="AJ846" s="19" t="n"/>
      <c r="AK846" s="19" t="n"/>
      <c r="AL846" s="19" t="n"/>
      <c r="AM846" s="19" t="n"/>
    </row>
    <row r="847" ht="13.5" customHeight="1" s="8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c r="AA847" s="19" t="n"/>
      <c r="AB847" s="19" t="n"/>
      <c r="AC847" s="19" t="n"/>
      <c r="AD847" s="19" t="n"/>
      <c r="AE847" s="19" t="n"/>
      <c r="AF847" s="19" t="n"/>
      <c r="AG847" s="19" t="n"/>
      <c r="AH847" s="19" t="n"/>
      <c r="AI847" s="19" t="n"/>
      <c r="AJ847" s="19" t="n"/>
      <c r="AK847" s="19" t="n"/>
      <c r="AL847" s="19" t="n"/>
      <c r="AM847" s="19" t="n"/>
    </row>
    <row r="848" ht="13.5" customHeight="1" s="8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c r="AA848" s="19" t="n"/>
      <c r="AB848" s="19" t="n"/>
      <c r="AC848" s="19" t="n"/>
      <c r="AD848" s="19" t="n"/>
      <c r="AE848" s="19" t="n"/>
      <c r="AF848" s="19" t="n"/>
      <c r="AG848" s="19" t="n"/>
      <c r="AH848" s="19" t="n"/>
      <c r="AI848" s="19" t="n"/>
      <c r="AJ848" s="19" t="n"/>
      <c r="AK848" s="19" t="n"/>
      <c r="AL848" s="19" t="n"/>
      <c r="AM848" s="19" t="n"/>
    </row>
    <row r="849" ht="13.5" customHeight="1" s="8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c r="AA849" s="19" t="n"/>
      <c r="AB849" s="19" t="n"/>
      <c r="AC849" s="19" t="n"/>
      <c r="AD849" s="19" t="n"/>
      <c r="AE849" s="19" t="n"/>
      <c r="AF849" s="19" t="n"/>
      <c r="AG849" s="19" t="n"/>
      <c r="AH849" s="19" t="n"/>
      <c r="AI849" s="19" t="n"/>
      <c r="AJ849" s="19" t="n"/>
      <c r="AK849" s="19" t="n"/>
      <c r="AL849" s="19" t="n"/>
      <c r="AM849" s="19" t="n"/>
    </row>
    <row r="850" ht="13.5" customHeight="1" s="8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c r="AB850" s="19" t="n"/>
      <c r="AC850" s="19" t="n"/>
      <c r="AD850" s="19" t="n"/>
      <c r="AE850" s="19" t="n"/>
      <c r="AF850" s="19" t="n"/>
      <c r="AG850" s="19" t="n"/>
      <c r="AH850" s="19" t="n"/>
      <c r="AI850" s="19" t="n"/>
      <c r="AJ850" s="19" t="n"/>
      <c r="AK850" s="19" t="n"/>
      <c r="AL850" s="19" t="n"/>
      <c r="AM850" s="19" t="n"/>
    </row>
    <row r="851" ht="13.5" customHeight="1" s="8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c r="AA851" s="19" t="n"/>
      <c r="AB851" s="19" t="n"/>
      <c r="AC851" s="19" t="n"/>
      <c r="AD851" s="19" t="n"/>
      <c r="AE851" s="19" t="n"/>
      <c r="AF851" s="19" t="n"/>
      <c r="AG851" s="19" t="n"/>
      <c r="AH851" s="19" t="n"/>
      <c r="AI851" s="19" t="n"/>
      <c r="AJ851" s="19" t="n"/>
      <c r="AK851" s="19" t="n"/>
      <c r="AL851" s="19" t="n"/>
      <c r="AM851" s="19" t="n"/>
    </row>
    <row r="852" ht="13.5" customHeight="1" s="8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c r="AA852" s="19" t="n"/>
      <c r="AB852" s="19" t="n"/>
      <c r="AC852" s="19" t="n"/>
      <c r="AD852" s="19" t="n"/>
      <c r="AE852" s="19" t="n"/>
      <c r="AF852" s="19" t="n"/>
      <c r="AG852" s="19" t="n"/>
      <c r="AH852" s="19" t="n"/>
      <c r="AI852" s="19" t="n"/>
      <c r="AJ852" s="19" t="n"/>
      <c r="AK852" s="19" t="n"/>
      <c r="AL852" s="19" t="n"/>
      <c r="AM852" s="19" t="n"/>
    </row>
    <row r="853" ht="13.5" customHeight="1" s="8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c r="AB853" s="19" t="n"/>
      <c r="AC853" s="19" t="n"/>
      <c r="AD853" s="19" t="n"/>
      <c r="AE853" s="19" t="n"/>
      <c r="AF853" s="19" t="n"/>
      <c r="AG853" s="19" t="n"/>
      <c r="AH853" s="19" t="n"/>
      <c r="AI853" s="19" t="n"/>
      <c r="AJ853" s="19" t="n"/>
      <c r="AK853" s="19" t="n"/>
      <c r="AL853" s="19" t="n"/>
      <c r="AM853" s="19" t="n"/>
    </row>
    <row r="854" ht="13.5" customHeight="1" s="8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c r="AA854" s="19" t="n"/>
      <c r="AB854" s="19" t="n"/>
      <c r="AC854" s="19" t="n"/>
      <c r="AD854" s="19" t="n"/>
      <c r="AE854" s="19" t="n"/>
      <c r="AF854" s="19" t="n"/>
      <c r="AG854" s="19" t="n"/>
      <c r="AH854" s="19" t="n"/>
      <c r="AI854" s="19" t="n"/>
      <c r="AJ854" s="19" t="n"/>
      <c r="AK854" s="19" t="n"/>
      <c r="AL854" s="19" t="n"/>
      <c r="AM854" s="19" t="n"/>
    </row>
    <row r="855" ht="13.5" customHeight="1" s="8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c r="AA855" s="19" t="n"/>
      <c r="AB855" s="19" t="n"/>
      <c r="AC855" s="19" t="n"/>
      <c r="AD855" s="19" t="n"/>
      <c r="AE855" s="19" t="n"/>
      <c r="AF855" s="19" t="n"/>
      <c r="AG855" s="19" t="n"/>
      <c r="AH855" s="19" t="n"/>
      <c r="AI855" s="19" t="n"/>
      <c r="AJ855" s="19" t="n"/>
      <c r="AK855" s="19" t="n"/>
      <c r="AL855" s="19" t="n"/>
      <c r="AM855" s="19" t="n"/>
    </row>
    <row r="856" ht="13.5" customHeight="1" s="8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c r="AB856" s="19" t="n"/>
      <c r="AC856" s="19" t="n"/>
      <c r="AD856" s="19" t="n"/>
      <c r="AE856" s="19" t="n"/>
      <c r="AF856" s="19" t="n"/>
      <c r="AG856" s="19" t="n"/>
      <c r="AH856" s="19" t="n"/>
      <c r="AI856" s="19" t="n"/>
      <c r="AJ856" s="19" t="n"/>
      <c r="AK856" s="19" t="n"/>
      <c r="AL856" s="19" t="n"/>
      <c r="AM856" s="19" t="n"/>
    </row>
    <row r="857" ht="13.5" customHeight="1" s="8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c r="AA857" s="19" t="n"/>
      <c r="AB857" s="19" t="n"/>
      <c r="AC857" s="19" t="n"/>
      <c r="AD857" s="19" t="n"/>
      <c r="AE857" s="19" t="n"/>
      <c r="AF857" s="19" t="n"/>
      <c r="AG857" s="19" t="n"/>
      <c r="AH857" s="19" t="n"/>
      <c r="AI857" s="19" t="n"/>
      <c r="AJ857" s="19" t="n"/>
      <c r="AK857" s="19" t="n"/>
      <c r="AL857" s="19" t="n"/>
      <c r="AM857" s="19" t="n"/>
    </row>
    <row r="858" ht="13.5" customHeight="1" s="8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c r="AA858" s="19" t="n"/>
      <c r="AB858" s="19" t="n"/>
      <c r="AC858" s="19" t="n"/>
      <c r="AD858" s="19" t="n"/>
      <c r="AE858" s="19" t="n"/>
      <c r="AF858" s="19" t="n"/>
      <c r="AG858" s="19" t="n"/>
      <c r="AH858" s="19" t="n"/>
      <c r="AI858" s="19" t="n"/>
      <c r="AJ858" s="19" t="n"/>
      <c r="AK858" s="19" t="n"/>
      <c r="AL858" s="19" t="n"/>
      <c r="AM858" s="19" t="n"/>
    </row>
    <row r="859" ht="13.5" customHeight="1" s="8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c r="AA859" s="19" t="n"/>
      <c r="AB859" s="19" t="n"/>
      <c r="AC859" s="19" t="n"/>
      <c r="AD859" s="19" t="n"/>
      <c r="AE859" s="19" t="n"/>
      <c r="AF859" s="19" t="n"/>
      <c r="AG859" s="19" t="n"/>
      <c r="AH859" s="19" t="n"/>
      <c r="AI859" s="19" t="n"/>
      <c r="AJ859" s="19" t="n"/>
      <c r="AK859" s="19" t="n"/>
      <c r="AL859" s="19" t="n"/>
      <c r="AM859" s="19" t="n"/>
    </row>
    <row r="860" ht="13.5" customHeight="1" s="8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c r="AB860" s="19" t="n"/>
      <c r="AC860" s="19" t="n"/>
      <c r="AD860" s="19" t="n"/>
      <c r="AE860" s="19" t="n"/>
      <c r="AF860" s="19" t="n"/>
      <c r="AG860" s="19" t="n"/>
      <c r="AH860" s="19" t="n"/>
      <c r="AI860" s="19" t="n"/>
      <c r="AJ860" s="19" t="n"/>
      <c r="AK860" s="19" t="n"/>
      <c r="AL860" s="19" t="n"/>
      <c r="AM860" s="19" t="n"/>
    </row>
    <row r="861" ht="13.5" customHeight="1" s="8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c r="AA861" s="19" t="n"/>
      <c r="AB861" s="19" t="n"/>
      <c r="AC861" s="19" t="n"/>
      <c r="AD861" s="19" t="n"/>
      <c r="AE861" s="19" t="n"/>
      <c r="AF861" s="19" t="n"/>
      <c r="AG861" s="19" t="n"/>
      <c r="AH861" s="19" t="n"/>
      <c r="AI861" s="19" t="n"/>
      <c r="AJ861" s="19" t="n"/>
      <c r="AK861" s="19" t="n"/>
      <c r="AL861" s="19" t="n"/>
      <c r="AM861" s="19" t="n"/>
    </row>
    <row r="862" ht="13.5" customHeight="1" s="8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c r="AA862" s="19" t="n"/>
      <c r="AB862" s="19" t="n"/>
      <c r="AC862" s="19" t="n"/>
      <c r="AD862" s="19" t="n"/>
      <c r="AE862" s="19" t="n"/>
      <c r="AF862" s="19" t="n"/>
      <c r="AG862" s="19" t="n"/>
      <c r="AH862" s="19" t="n"/>
      <c r="AI862" s="19" t="n"/>
      <c r="AJ862" s="19" t="n"/>
      <c r="AK862" s="19" t="n"/>
      <c r="AL862" s="19" t="n"/>
      <c r="AM862" s="19" t="n"/>
    </row>
    <row r="863" ht="13.5" customHeight="1" s="8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c r="AB863" s="19" t="n"/>
      <c r="AC863" s="19" t="n"/>
      <c r="AD863" s="19" t="n"/>
      <c r="AE863" s="19" t="n"/>
      <c r="AF863" s="19" t="n"/>
      <c r="AG863" s="19" t="n"/>
      <c r="AH863" s="19" t="n"/>
      <c r="AI863" s="19" t="n"/>
      <c r="AJ863" s="19" t="n"/>
      <c r="AK863" s="19" t="n"/>
      <c r="AL863" s="19" t="n"/>
      <c r="AM863" s="19" t="n"/>
    </row>
    <row r="864" ht="13.5" customHeight="1" s="8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c r="AA864" s="19" t="n"/>
      <c r="AB864" s="19" t="n"/>
      <c r="AC864" s="19" t="n"/>
      <c r="AD864" s="19" t="n"/>
      <c r="AE864" s="19" t="n"/>
      <c r="AF864" s="19" t="n"/>
      <c r="AG864" s="19" t="n"/>
      <c r="AH864" s="19" t="n"/>
      <c r="AI864" s="19" t="n"/>
      <c r="AJ864" s="19" t="n"/>
      <c r="AK864" s="19" t="n"/>
      <c r="AL864" s="19" t="n"/>
      <c r="AM864" s="19" t="n"/>
    </row>
    <row r="865" ht="13.5" customHeight="1" s="8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c r="AA865" s="19" t="n"/>
      <c r="AB865" s="19" t="n"/>
      <c r="AC865" s="19" t="n"/>
      <c r="AD865" s="19" t="n"/>
      <c r="AE865" s="19" t="n"/>
      <c r="AF865" s="19" t="n"/>
      <c r="AG865" s="19" t="n"/>
      <c r="AH865" s="19" t="n"/>
      <c r="AI865" s="19" t="n"/>
      <c r="AJ865" s="19" t="n"/>
      <c r="AK865" s="19" t="n"/>
      <c r="AL865" s="19" t="n"/>
      <c r="AM865" s="19" t="n"/>
    </row>
    <row r="866" ht="13.5" customHeight="1" s="8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c r="AB866" s="19" t="n"/>
      <c r="AC866" s="19" t="n"/>
      <c r="AD866" s="19" t="n"/>
      <c r="AE866" s="19" t="n"/>
      <c r="AF866" s="19" t="n"/>
      <c r="AG866" s="19" t="n"/>
      <c r="AH866" s="19" t="n"/>
      <c r="AI866" s="19" t="n"/>
      <c r="AJ866" s="19" t="n"/>
      <c r="AK866" s="19" t="n"/>
      <c r="AL866" s="19" t="n"/>
      <c r="AM866" s="19" t="n"/>
    </row>
    <row r="867" ht="13.5" customHeight="1" s="8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c r="AA867" s="19" t="n"/>
      <c r="AB867" s="19" t="n"/>
      <c r="AC867" s="19" t="n"/>
      <c r="AD867" s="19" t="n"/>
      <c r="AE867" s="19" t="n"/>
      <c r="AF867" s="19" t="n"/>
      <c r="AG867" s="19" t="n"/>
      <c r="AH867" s="19" t="n"/>
      <c r="AI867" s="19" t="n"/>
      <c r="AJ867" s="19" t="n"/>
      <c r="AK867" s="19" t="n"/>
      <c r="AL867" s="19" t="n"/>
      <c r="AM867" s="19" t="n"/>
    </row>
    <row r="868" ht="13.5" customHeight="1" s="8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c r="AA868" s="19" t="n"/>
      <c r="AB868" s="19" t="n"/>
      <c r="AC868" s="19" t="n"/>
      <c r="AD868" s="19" t="n"/>
      <c r="AE868" s="19" t="n"/>
      <c r="AF868" s="19" t="n"/>
      <c r="AG868" s="19" t="n"/>
      <c r="AH868" s="19" t="n"/>
      <c r="AI868" s="19" t="n"/>
      <c r="AJ868" s="19" t="n"/>
      <c r="AK868" s="19" t="n"/>
      <c r="AL868" s="19" t="n"/>
      <c r="AM868" s="19" t="n"/>
    </row>
    <row r="869" ht="13.5" customHeight="1" s="8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c r="AA869" s="19" t="n"/>
      <c r="AB869" s="19" t="n"/>
      <c r="AC869" s="19" t="n"/>
      <c r="AD869" s="19" t="n"/>
      <c r="AE869" s="19" t="n"/>
      <c r="AF869" s="19" t="n"/>
      <c r="AG869" s="19" t="n"/>
      <c r="AH869" s="19" t="n"/>
      <c r="AI869" s="19" t="n"/>
      <c r="AJ869" s="19" t="n"/>
      <c r="AK869" s="19" t="n"/>
      <c r="AL869" s="19" t="n"/>
      <c r="AM869" s="19" t="n"/>
    </row>
    <row r="870" ht="13.5" customHeight="1" s="8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c r="AA870" s="19" t="n"/>
      <c r="AB870" s="19" t="n"/>
      <c r="AC870" s="19" t="n"/>
      <c r="AD870" s="19" t="n"/>
      <c r="AE870" s="19" t="n"/>
      <c r="AF870" s="19" t="n"/>
      <c r="AG870" s="19" t="n"/>
      <c r="AH870" s="19" t="n"/>
      <c r="AI870" s="19" t="n"/>
      <c r="AJ870" s="19" t="n"/>
      <c r="AK870" s="19" t="n"/>
      <c r="AL870" s="19" t="n"/>
      <c r="AM870" s="19" t="n"/>
    </row>
    <row r="871" ht="13.5" customHeight="1" s="8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c r="AB871" s="19" t="n"/>
      <c r="AC871" s="19" t="n"/>
      <c r="AD871" s="19" t="n"/>
      <c r="AE871" s="19" t="n"/>
      <c r="AF871" s="19" t="n"/>
      <c r="AG871" s="19" t="n"/>
      <c r="AH871" s="19" t="n"/>
      <c r="AI871" s="19" t="n"/>
      <c r="AJ871" s="19" t="n"/>
      <c r="AK871" s="19" t="n"/>
      <c r="AL871" s="19" t="n"/>
      <c r="AM871" s="19" t="n"/>
    </row>
    <row r="872" ht="13.5" customHeight="1" s="8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c r="AA872" s="19" t="n"/>
      <c r="AB872" s="19" t="n"/>
      <c r="AC872" s="19" t="n"/>
      <c r="AD872" s="19" t="n"/>
      <c r="AE872" s="19" t="n"/>
      <c r="AF872" s="19" t="n"/>
      <c r="AG872" s="19" t="n"/>
      <c r="AH872" s="19" t="n"/>
      <c r="AI872" s="19" t="n"/>
      <c r="AJ872" s="19" t="n"/>
      <c r="AK872" s="19" t="n"/>
      <c r="AL872" s="19" t="n"/>
      <c r="AM872" s="19" t="n"/>
    </row>
    <row r="873" ht="13.5" customHeight="1" s="8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c r="AA873" s="19" t="n"/>
      <c r="AB873" s="19" t="n"/>
      <c r="AC873" s="19" t="n"/>
      <c r="AD873" s="19" t="n"/>
      <c r="AE873" s="19" t="n"/>
      <c r="AF873" s="19" t="n"/>
      <c r="AG873" s="19" t="n"/>
      <c r="AH873" s="19" t="n"/>
      <c r="AI873" s="19" t="n"/>
      <c r="AJ873" s="19" t="n"/>
      <c r="AK873" s="19" t="n"/>
      <c r="AL873" s="19" t="n"/>
      <c r="AM873" s="19" t="n"/>
    </row>
    <row r="874" ht="13.5" customHeight="1" s="8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c r="AA874" s="19" t="n"/>
      <c r="AB874" s="19" t="n"/>
      <c r="AC874" s="19" t="n"/>
      <c r="AD874" s="19" t="n"/>
      <c r="AE874" s="19" t="n"/>
      <c r="AF874" s="19" t="n"/>
      <c r="AG874" s="19" t="n"/>
      <c r="AH874" s="19" t="n"/>
      <c r="AI874" s="19" t="n"/>
      <c r="AJ874" s="19" t="n"/>
      <c r="AK874" s="19" t="n"/>
      <c r="AL874" s="19" t="n"/>
      <c r="AM874" s="19" t="n"/>
    </row>
    <row r="875" ht="13.5" customHeight="1" s="8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c r="AB875" s="19" t="n"/>
      <c r="AC875" s="19" t="n"/>
      <c r="AD875" s="19" t="n"/>
      <c r="AE875" s="19" t="n"/>
      <c r="AF875" s="19" t="n"/>
      <c r="AG875" s="19" t="n"/>
      <c r="AH875" s="19" t="n"/>
      <c r="AI875" s="19" t="n"/>
      <c r="AJ875" s="19" t="n"/>
      <c r="AK875" s="19" t="n"/>
      <c r="AL875" s="19" t="n"/>
      <c r="AM875" s="19" t="n"/>
    </row>
    <row r="876" ht="13.5" customHeight="1" s="8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c r="AA876" s="19" t="n"/>
      <c r="AB876" s="19" t="n"/>
      <c r="AC876" s="19" t="n"/>
      <c r="AD876" s="19" t="n"/>
      <c r="AE876" s="19" t="n"/>
      <c r="AF876" s="19" t="n"/>
      <c r="AG876" s="19" t="n"/>
      <c r="AH876" s="19" t="n"/>
      <c r="AI876" s="19" t="n"/>
      <c r="AJ876" s="19" t="n"/>
      <c r="AK876" s="19" t="n"/>
      <c r="AL876" s="19" t="n"/>
      <c r="AM876" s="19" t="n"/>
    </row>
    <row r="877" ht="13.5" customHeight="1" s="8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c r="AA877" s="19" t="n"/>
      <c r="AB877" s="19" t="n"/>
      <c r="AC877" s="19" t="n"/>
      <c r="AD877" s="19" t="n"/>
      <c r="AE877" s="19" t="n"/>
      <c r="AF877" s="19" t="n"/>
      <c r="AG877" s="19" t="n"/>
      <c r="AH877" s="19" t="n"/>
      <c r="AI877" s="19" t="n"/>
      <c r="AJ877" s="19" t="n"/>
      <c r="AK877" s="19" t="n"/>
      <c r="AL877" s="19" t="n"/>
      <c r="AM877" s="19" t="n"/>
    </row>
    <row r="878" ht="13.5" customHeight="1" s="8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c r="AA878" s="19" t="n"/>
      <c r="AB878" s="19" t="n"/>
      <c r="AC878" s="19" t="n"/>
      <c r="AD878" s="19" t="n"/>
      <c r="AE878" s="19" t="n"/>
      <c r="AF878" s="19" t="n"/>
      <c r="AG878" s="19" t="n"/>
      <c r="AH878" s="19" t="n"/>
      <c r="AI878" s="19" t="n"/>
      <c r="AJ878" s="19" t="n"/>
      <c r="AK878" s="19" t="n"/>
      <c r="AL878" s="19" t="n"/>
      <c r="AM878" s="19" t="n"/>
    </row>
    <row r="879" ht="13.5" customHeight="1" s="8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c r="AA879" s="19" t="n"/>
      <c r="AB879" s="19" t="n"/>
      <c r="AC879" s="19" t="n"/>
      <c r="AD879" s="19" t="n"/>
      <c r="AE879" s="19" t="n"/>
      <c r="AF879" s="19" t="n"/>
      <c r="AG879" s="19" t="n"/>
      <c r="AH879" s="19" t="n"/>
      <c r="AI879" s="19" t="n"/>
      <c r="AJ879" s="19" t="n"/>
      <c r="AK879" s="19" t="n"/>
      <c r="AL879" s="19" t="n"/>
      <c r="AM879" s="19" t="n"/>
    </row>
    <row r="880" ht="13.5" customHeight="1" s="8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c r="AB880" s="19" t="n"/>
      <c r="AC880" s="19" t="n"/>
      <c r="AD880" s="19" t="n"/>
      <c r="AE880" s="19" t="n"/>
      <c r="AF880" s="19" t="n"/>
      <c r="AG880" s="19" t="n"/>
      <c r="AH880" s="19" t="n"/>
      <c r="AI880" s="19" t="n"/>
      <c r="AJ880" s="19" t="n"/>
      <c r="AK880" s="19" t="n"/>
      <c r="AL880" s="19" t="n"/>
      <c r="AM880" s="19" t="n"/>
    </row>
    <row r="881" ht="13.5" customHeight="1" s="8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c r="AA881" s="19" t="n"/>
      <c r="AB881" s="19" t="n"/>
      <c r="AC881" s="19" t="n"/>
      <c r="AD881" s="19" t="n"/>
      <c r="AE881" s="19" t="n"/>
      <c r="AF881" s="19" t="n"/>
      <c r="AG881" s="19" t="n"/>
      <c r="AH881" s="19" t="n"/>
      <c r="AI881" s="19" t="n"/>
      <c r="AJ881" s="19" t="n"/>
      <c r="AK881" s="19" t="n"/>
      <c r="AL881" s="19" t="n"/>
      <c r="AM881" s="19" t="n"/>
    </row>
    <row r="882" ht="13.5" customHeight="1" s="8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c r="AA882" s="19" t="n"/>
      <c r="AB882" s="19" t="n"/>
      <c r="AC882" s="19" t="n"/>
      <c r="AD882" s="19" t="n"/>
      <c r="AE882" s="19" t="n"/>
      <c r="AF882" s="19" t="n"/>
      <c r="AG882" s="19" t="n"/>
      <c r="AH882" s="19" t="n"/>
      <c r="AI882" s="19" t="n"/>
      <c r="AJ882" s="19" t="n"/>
      <c r="AK882" s="19" t="n"/>
      <c r="AL882" s="19" t="n"/>
      <c r="AM882" s="19" t="n"/>
    </row>
    <row r="883" ht="13.5" customHeight="1" s="8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c r="AB883" s="19" t="n"/>
      <c r="AC883" s="19" t="n"/>
      <c r="AD883" s="19" t="n"/>
      <c r="AE883" s="19" t="n"/>
      <c r="AF883" s="19" t="n"/>
      <c r="AG883" s="19" t="n"/>
      <c r="AH883" s="19" t="n"/>
      <c r="AI883" s="19" t="n"/>
      <c r="AJ883" s="19" t="n"/>
      <c r="AK883" s="19" t="n"/>
      <c r="AL883" s="19" t="n"/>
      <c r="AM883" s="19" t="n"/>
    </row>
    <row r="884" ht="13.5" customHeight="1" s="8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c r="AA884" s="19" t="n"/>
      <c r="AB884" s="19" t="n"/>
      <c r="AC884" s="19" t="n"/>
      <c r="AD884" s="19" t="n"/>
      <c r="AE884" s="19" t="n"/>
      <c r="AF884" s="19" t="n"/>
      <c r="AG884" s="19" t="n"/>
      <c r="AH884" s="19" t="n"/>
      <c r="AI884" s="19" t="n"/>
      <c r="AJ884" s="19" t="n"/>
      <c r="AK884" s="19" t="n"/>
      <c r="AL884" s="19" t="n"/>
      <c r="AM884" s="19" t="n"/>
    </row>
    <row r="885" ht="13.5" customHeight="1" s="8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c r="AA885" s="19" t="n"/>
      <c r="AB885" s="19" t="n"/>
      <c r="AC885" s="19" t="n"/>
      <c r="AD885" s="19" t="n"/>
      <c r="AE885" s="19" t="n"/>
      <c r="AF885" s="19" t="n"/>
      <c r="AG885" s="19" t="n"/>
      <c r="AH885" s="19" t="n"/>
      <c r="AI885" s="19" t="n"/>
      <c r="AJ885" s="19" t="n"/>
      <c r="AK885" s="19" t="n"/>
      <c r="AL885" s="19" t="n"/>
      <c r="AM885" s="19" t="n"/>
    </row>
    <row r="886" ht="13.5" customHeight="1" s="8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c r="AB886" s="19" t="n"/>
      <c r="AC886" s="19" t="n"/>
      <c r="AD886" s="19" t="n"/>
      <c r="AE886" s="19" t="n"/>
      <c r="AF886" s="19" t="n"/>
      <c r="AG886" s="19" t="n"/>
      <c r="AH886" s="19" t="n"/>
      <c r="AI886" s="19" t="n"/>
      <c r="AJ886" s="19" t="n"/>
      <c r="AK886" s="19" t="n"/>
      <c r="AL886" s="19" t="n"/>
      <c r="AM886" s="19" t="n"/>
    </row>
    <row r="887" ht="13.5" customHeight="1" s="8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c r="AA887" s="19" t="n"/>
      <c r="AB887" s="19" t="n"/>
      <c r="AC887" s="19" t="n"/>
      <c r="AD887" s="19" t="n"/>
      <c r="AE887" s="19" t="n"/>
      <c r="AF887" s="19" t="n"/>
      <c r="AG887" s="19" t="n"/>
      <c r="AH887" s="19" t="n"/>
      <c r="AI887" s="19" t="n"/>
      <c r="AJ887" s="19" t="n"/>
      <c r="AK887" s="19" t="n"/>
      <c r="AL887" s="19" t="n"/>
      <c r="AM887" s="19" t="n"/>
    </row>
    <row r="888" ht="13.5" customHeight="1" s="8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c r="AA888" s="19" t="n"/>
      <c r="AB888" s="19" t="n"/>
      <c r="AC888" s="19" t="n"/>
      <c r="AD888" s="19" t="n"/>
      <c r="AE888" s="19" t="n"/>
      <c r="AF888" s="19" t="n"/>
      <c r="AG888" s="19" t="n"/>
      <c r="AH888" s="19" t="n"/>
      <c r="AI888" s="19" t="n"/>
      <c r="AJ888" s="19" t="n"/>
      <c r="AK888" s="19" t="n"/>
      <c r="AL888" s="19" t="n"/>
      <c r="AM888" s="19" t="n"/>
    </row>
    <row r="889" ht="13.5" customHeight="1" s="8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c r="AB889" s="19" t="n"/>
      <c r="AC889" s="19" t="n"/>
      <c r="AD889" s="19" t="n"/>
      <c r="AE889" s="19" t="n"/>
      <c r="AF889" s="19" t="n"/>
      <c r="AG889" s="19" t="n"/>
      <c r="AH889" s="19" t="n"/>
      <c r="AI889" s="19" t="n"/>
      <c r="AJ889" s="19" t="n"/>
      <c r="AK889" s="19" t="n"/>
      <c r="AL889" s="19" t="n"/>
      <c r="AM889" s="19" t="n"/>
    </row>
    <row r="890" ht="13.5" customHeight="1" s="8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c r="AA890" s="19" t="n"/>
      <c r="AB890" s="19" t="n"/>
      <c r="AC890" s="19" t="n"/>
      <c r="AD890" s="19" t="n"/>
      <c r="AE890" s="19" t="n"/>
      <c r="AF890" s="19" t="n"/>
      <c r="AG890" s="19" t="n"/>
      <c r="AH890" s="19" t="n"/>
      <c r="AI890" s="19" t="n"/>
      <c r="AJ890" s="19" t="n"/>
      <c r="AK890" s="19" t="n"/>
      <c r="AL890" s="19" t="n"/>
      <c r="AM890" s="19" t="n"/>
    </row>
    <row r="891" ht="13.5" customHeight="1" s="8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c r="AA891" s="19" t="n"/>
      <c r="AB891" s="19" t="n"/>
      <c r="AC891" s="19" t="n"/>
      <c r="AD891" s="19" t="n"/>
      <c r="AE891" s="19" t="n"/>
      <c r="AF891" s="19" t="n"/>
      <c r="AG891" s="19" t="n"/>
      <c r="AH891" s="19" t="n"/>
      <c r="AI891" s="19" t="n"/>
      <c r="AJ891" s="19" t="n"/>
      <c r="AK891" s="19" t="n"/>
      <c r="AL891" s="19" t="n"/>
      <c r="AM891" s="19" t="n"/>
    </row>
    <row r="892" ht="13.5" customHeight="1" s="8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c r="AB892" s="19" t="n"/>
      <c r="AC892" s="19" t="n"/>
      <c r="AD892" s="19" t="n"/>
      <c r="AE892" s="19" t="n"/>
      <c r="AF892" s="19" t="n"/>
      <c r="AG892" s="19" t="n"/>
      <c r="AH892" s="19" t="n"/>
      <c r="AI892" s="19" t="n"/>
      <c r="AJ892" s="19" t="n"/>
      <c r="AK892" s="19" t="n"/>
      <c r="AL892" s="19" t="n"/>
      <c r="AM892" s="19" t="n"/>
    </row>
    <row r="893" ht="13.5" customHeight="1" s="8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c r="AA893" s="19" t="n"/>
      <c r="AB893" s="19" t="n"/>
      <c r="AC893" s="19" t="n"/>
      <c r="AD893" s="19" t="n"/>
      <c r="AE893" s="19" t="n"/>
      <c r="AF893" s="19" t="n"/>
      <c r="AG893" s="19" t="n"/>
      <c r="AH893" s="19" t="n"/>
      <c r="AI893" s="19" t="n"/>
      <c r="AJ893" s="19" t="n"/>
      <c r="AK893" s="19" t="n"/>
      <c r="AL893" s="19" t="n"/>
      <c r="AM893" s="19" t="n"/>
    </row>
    <row r="894" ht="13.5" customHeight="1" s="8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c r="AA894" s="19" t="n"/>
      <c r="AB894" s="19" t="n"/>
      <c r="AC894" s="19" t="n"/>
      <c r="AD894" s="19" t="n"/>
      <c r="AE894" s="19" t="n"/>
      <c r="AF894" s="19" t="n"/>
      <c r="AG894" s="19" t="n"/>
      <c r="AH894" s="19" t="n"/>
      <c r="AI894" s="19" t="n"/>
      <c r="AJ894" s="19" t="n"/>
      <c r="AK894" s="19" t="n"/>
      <c r="AL894" s="19" t="n"/>
      <c r="AM894" s="19" t="n"/>
    </row>
    <row r="895" ht="13.5" customHeight="1" s="8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c r="AB895" s="19" t="n"/>
      <c r="AC895" s="19" t="n"/>
      <c r="AD895" s="19" t="n"/>
      <c r="AE895" s="19" t="n"/>
      <c r="AF895" s="19" t="n"/>
      <c r="AG895" s="19" t="n"/>
      <c r="AH895" s="19" t="n"/>
      <c r="AI895" s="19" t="n"/>
      <c r="AJ895" s="19" t="n"/>
      <c r="AK895" s="19" t="n"/>
      <c r="AL895" s="19" t="n"/>
      <c r="AM895" s="19" t="n"/>
    </row>
    <row r="896" ht="13.5" customHeight="1" s="8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c r="AA896" s="19" t="n"/>
      <c r="AB896" s="19" t="n"/>
      <c r="AC896" s="19" t="n"/>
      <c r="AD896" s="19" t="n"/>
      <c r="AE896" s="19" t="n"/>
      <c r="AF896" s="19" t="n"/>
      <c r="AG896" s="19" t="n"/>
      <c r="AH896" s="19" t="n"/>
      <c r="AI896" s="19" t="n"/>
      <c r="AJ896" s="19" t="n"/>
      <c r="AK896" s="19" t="n"/>
      <c r="AL896" s="19" t="n"/>
      <c r="AM896" s="19" t="n"/>
    </row>
    <row r="897" ht="13.5" customHeight="1" s="8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c r="AA897" s="19" t="n"/>
      <c r="AB897" s="19" t="n"/>
      <c r="AC897" s="19" t="n"/>
      <c r="AD897" s="19" t="n"/>
      <c r="AE897" s="19" t="n"/>
      <c r="AF897" s="19" t="n"/>
      <c r="AG897" s="19" t="n"/>
      <c r="AH897" s="19" t="n"/>
      <c r="AI897" s="19" t="n"/>
      <c r="AJ897" s="19" t="n"/>
      <c r="AK897" s="19" t="n"/>
      <c r="AL897" s="19" t="n"/>
      <c r="AM897" s="19" t="n"/>
    </row>
    <row r="898" ht="13.5" customHeight="1" s="8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c r="AB898" s="19" t="n"/>
      <c r="AC898" s="19" t="n"/>
      <c r="AD898" s="19" t="n"/>
      <c r="AE898" s="19" t="n"/>
      <c r="AF898" s="19" t="n"/>
      <c r="AG898" s="19" t="n"/>
      <c r="AH898" s="19" t="n"/>
      <c r="AI898" s="19" t="n"/>
      <c r="AJ898" s="19" t="n"/>
      <c r="AK898" s="19" t="n"/>
      <c r="AL898" s="19" t="n"/>
      <c r="AM898" s="19" t="n"/>
    </row>
    <row r="899" ht="13.5" customHeight="1" s="8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c r="AA899" s="19" t="n"/>
      <c r="AB899" s="19" t="n"/>
      <c r="AC899" s="19" t="n"/>
      <c r="AD899" s="19" t="n"/>
      <c r="AE899" s="19" t="n"/>
      <c r="AF899" s="19" t="n"/>
      <c r="AG899" s="19" t="n"/>
      <c r="AH899" s="19" t="n"/>
      <c r="AI899" s="19" t="n"/>
      <c r="AJ899" s="19" t="n"/>
      <c r="AK899" s="19" t="n"/>
      <c r="AL899" s="19" t="n"/>
      <c r="AM899" s="19" t="n"/>
    </row>
    <row r="900" ht="13.5" customHeight="1" s="8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c r="AA900" s="19" t="n"/>
      <c r="AB900" s="19" t="n"/>
      <c r="AC900" s="19" t="n"/>
      <c r="AD900" s="19" t="n"/>
      <c r="AE900" s="19" t="n"/>
      <c r="AF900" s="19" t="n"/>
      <c r="AG900" s="19" t="n"/>
      <c r="AH900" s="19" t="n"/>
      <c r="AI900" s="19" t="n"/>
      <c r="AJ900" s="19" t="n"/>
      <c r="AK900" s="19" t="n"/>
      <c r="AL900" s="19" t="n"/>
      <c r="AM900" s="19" t="n"/>
    </row>
    <row r="901" ht="13.5" customHeight="1" s="8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c r="AB901" s="19" t="n"/>
      <c r="AC901" s="19" t="n"/>
      <c r="AD901" s="19" t="n"/>
      <c r="AE901" s="19" t="n"/>
      <c r="AF901" s="19" t="n"/>
      <c r="AG901" s="19" t="n"/>
      <c r="AH901" s="19" t="n"/>
      <c r="AI901" s="19" t="n"/>
      <c r="AJ901" s="19" t="n"/>
      <c r="AK901" s="19" t="n"/>
      <c r="AL901" s="19" t="n"/>
      <c r="AM901" s="19" t="n"/>
    </row>
    <row r="902" ht="13.5" customHeight="1" s="8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c r="AA902" s="19" t="n"/>
      <c r="AB902" s="19" t="n"/>
      <c r="AC902" s="19" t="n"/>
      <c r="AD902" s="19" t="n"/>
      <c r="AE902" s="19" t="n"/>
      <c r="AF902" s="19" t="n"/>
      <c r="AG902" s="19" t="n"/>
      <c r="AH902" s="19" t="n"/>
      <c r="AI902" s="19" t="n"/>
      <c r="AJ902" s="19" t="n"/>
      <c r="AK902" s="19" t="n"/>
      <c r="AL902" s="19" t="n"/>
      <c r="AM902" s="19" t="n"/>
    </row>
    <row r="903" ht="13.5" customHeight="1" s="8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c r="AA903" s="19" t="n"/>
      <c r="AB903" s="19" t="n"/>
      <c r="AC903" s="19" t="n"/>
      <c r="AD903" s="19" t="n"/>
      <c r="AE903" s="19" t="n"/>
      <c r="AF903" s="19" t="n"/>
      <c r="AG903" s="19" t="n"/>
      <c r="AH903" s="19" t="n"/>
      <c r="AI903" s="19" t="n"/>
      <c r="AJ903" s="19" t="n"/>
      <c r="AK903" s="19" t="n"/>
      <c r="AL903" s="19" t="n"/>
      <c r="AM903" s="19" t="n"/>
    </row>
    <row r="904" ht="13.5" customHeight="1" s="8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c r="AA904" s="19" t="n"/>
      <c r="AB904" s="19" t="n"/>
      <c r="AC904" s="19" t="n"/>
      <c r="AD904" s="19" t="n"/>
      <c r="AE904" s="19" t="n"/>
      <c r="AF904" s="19" t="n"/>
      <c r="AG904" s="19" t="n"/>
      <c r="AH904" s="19" t="n"/>
      <c r="AI904" s="19" t="n"/>
      <c r="AJ904" s="19" t="n"/>
      <c r="AK904" s="19" t="n"/>
      <c r="AL904" s="19" t="n"/>
      <c r="AM904" s="19" t="n"/>
    </row>
    <row r="905" ht="13.5" customHeight="1" s="8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c r="AA905" s="19" t="n"/>
      <c r="AB905" s="19" t="n"/>
      <c r="AC905" s="19" t="n"/>
      <c r="AD905" s="19" t="n"/>
      <c r="AE905" s="19" t="n"/>
      <c r="AF905" s="19" t="n"/>
      <c r="AG905" s="19" t="n"/>
      <c r="AH905" s="19" t="n"/>
      <c r="AI905" s="19" t="n"/>
      <c r="AJ905" s="19" t="n"/>
      <c r="AK905" s="19" t="n"/>
      <c r="AL905" s="19" t="n"/>
      <c r="AM905" s="19" t="n"/>
    </row>
    <row r="906" ht="13.5" customHeight="1" s="8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c r="AB906" s="19" t="n"/>
      <c r="AC906" s="19" t="n"/>
      <c r="AD906" s="19" t="n"/>
      <c r="AE906" s="19" t="n"/>
      <c r="AF906" s="19" t="n"/>
      <c r="AG906" s="19" t="n"/>
      <c r="AH906" s="19" t="n"/>
      <c r="AI906" s="19" t="n"/>
      <c r="AJ906" s="19" t="n"/>
      <c r="AK906" s="19" t="n"/>
      <c r="AL906" s="19" t="n"/>
      <c r="AM906" s="19" t="n"/>
    </row>
    <row r="907" ht="13.5" customHeight="1" s="8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c r="AA907" s="19" t="n"/>
      <c r="AB907" s="19" t="n"/>
      <c r="AC907" s="19" t="n"/>
      <c r="AD907" s="19" t="n"/>
      <c r="AE907" s="19" t="n"/>
      <c r="AF907" s="19" t="n"/>
      <c r="AG907" s="19" t="n"/>
      <c r="AH907" s="19" t="n"/>
      <c r="AI907" s="19" t="n"/>
      <c r="AJ907" s="19" t="n"/>
      <c r="AK907" s="19" t="n"/>
      <c r="AL907" s="19" t="n"/>
      <c r="AM907" s="19" t="n"/>
    </row>
    <row r="908" ht="13.5" customHeight="1" s="8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c r="AA908" s="19" t="n"/>
      <c r="AB908" s="19" t="n"/>
      <c r="AC908" s="19" t="n"/>
      <c r="AD908" s="19" t="n"/>
      <c r="AE908" s="19" t="n"/>
      <c r="AF908" s="19" t="n"/>
      <c r="AG908" s="19" t="n"/>
      <c r="AH908" s="19" t="n"/>
      <c r="AI908" s="19" t="n"/>
      <c r="AJ908" s="19" t="n"/>
      <c r="AK908" s="19" t="n"/>
      <c r="AL908" s="19" t="n"/>
      <c r="AM908" s="19" t="n"/>
    </row>
    <row r="909" ht="13.5" customHeight="1" s="8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c r="AA909" s="19" t="n"/>
      <c r="AB909" s="19" t="n"/>
      <c r="AC909" s="19" t="n"/>
      <c r="AD909" s="19" t="n"/>
      <c r="AE909" s="19" t="n"/>
      <c r="AF909" s="19" t="n"/>
      <c r="AG909" s="19" t="n"/>
      <c r="AH909" s="19" t="n"/>
      <c r="AI909" s="19" t="n"/>
      <c r="AJ909" s="19" t="n"/>
      <c r="AK909" s="19" t="n"/>
      <c r="AL909" s="19" t="n"/>
      <c r="AM909" s="19" t="n"/>
    </row>
    <row r="910" ht="13.5" customHeight="1" s="8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c r="AA910" s="19" t="n"/>
      <c r="AB910" s="19" t="n"/>
      <c r="AC910" s="19" t="n"/>
      <c r="AD910" s="19" t="n"/>
      <c r="AE910" s="19" t="n"/>
      <c r="AF910" s="19" t="n"/>
      <c r="AG910" s="19" t="n"/>
      <c r="AH910" s="19" t="n"/>
      <c r="AI910" s="19" t="n"/>
      <c r="AJ910" s="19" t="n"/>
      <c r="AK910" s="19" t="n"/>
      <c r="AL910" s="19" t="n"/>
      <c r="AM910" s="19" t="n"/>
    </row>
    <row r="911" ht="13.5" customHeight="1" s="8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c r="AA911" s="19" t="n"/>
      <c r="AB911" s="19" t="n"/>
      <c r="AC911" s="19" t="n"/>
      <c r="AD911" s="19" t="n"/>
      <c r="AE911" s="19" t="n"/>
      <c r="AF911" s="19" t="n"/>
      <c r="AG911" s="19" t="n"/>
      <c r="AH911" s="19" t="n"/>
      <c r="AI911" s="19" t="n"/>
      <c r="AJ911" s="19" t="n"/>
      <c r="AK911" s="19" t="n"/>
      <c r="AL911" s="19" t="n"/>
      <c r="AM911" s="19" t="n"/>
    </row>
    <row r="912" ht="13.5" customHeight="1" s="8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c r="AB912" s="19" t="n"/>
      <c r="AC912" s="19" t="n"/>
      <c r="AD912" s="19" t="n"/>
      <c r="AE912" s="19" t="n"/>
      <c r="AF912" s="19" t="n"/>
      <c r="AG912" s="19" t="n"/>
      <c r="AH912" s="19" t="n"/>
      <c r="AI912" s="19" t="n"/>
      <c r="AJ912" s="19" t="n"/>
      <c r="AK912" s="19" t="n"/>
      <c r="AL912" s="19" t="n"/>
      <c r="AM912" s="19" t="n"/>
    </row>
    <row r="913" ht="13.5" customHeight="1" s="8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c r="AA913" s="19" t="n"/>
      <c r="AB913" s="19" t="n"/>
      <c r="AC913" s="19" t="n"/>
      <c r="AD913" s="19" t="n"/>
      <c r="AE913" s="19" t="n"/>
      <c r="AF913" s="19" t="n"/>
      <c r="AG913" s="19" t="n"/>
      <c r="AH913" s="19" t="n"/>
      <c r="AI913" s="19" t="n"/>
      <c r="AJ913" s="19" t="n"/>
      <c r="AK913" s="19" t="n"/>
      <c r="AL913" s="19" t="n"/>
      <c r="AM913" s="19" t="n"/>
    </row>
    <row r="914" ht="13.5" customHeight="1" s="8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c r="AA914" s="19" t="n"/>
      <c r="AB914" s="19" t="n"/>
      <c r="AC914" s="19" t="n"/>
      <c r="AD914" s="19" t="n"/>
      <c r="AE914" s="19" t="n"/>
      <c r="AF914" s="19" t="n"/>
      <c r="AG914" s="19" t="n"/>
      <c r="AH914" s="19" t="n"/>
      <c r="AI914" s="19" t="n"/>
      <c r="AJ914" s="19" t="n"/>
      <c r="AK914" s="19" t="n"/>
      <c r="AL914" s="19" t="n"/>
      <c r="AM914" s="19" t="n"/>
    </row>
    <row r="915" ht="13.5" customHeight="1" s="8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c r="AB915" s="19" t="n"/>
      <c r="AC915" s="19" t="n"/>
      <c r="AD915" s="19" t="n"/>
      <c r="AE915" s="19" t="n"/>
      <c r="AF915" s="19" t="n"/>
      <c r="AG915" s="19" t="n"/>
      <c r="AH915" s="19" t="n"/>
      <c r="AI915" s="19" t="n"/>
      <c r="AJ915" s="19" t="n"/>
      <c r="AK915" s="19" t="n"/>
      <c r="AL915" s="19" t="n"/>
      <c r="AM915" s="19" t="n"/>
    </row>
    <row r="916" ht="13.5" customHeight="1" s="8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c r="AA916" s="19" t="n"/>
      <c r="AB916" s="19" t="n"/>
      <c r="AC916" s="19" t="n"/>
      <c r="AD916" s="19" t="n"/>
      <c r="AE916" s="19" t="n"/>
      <c r="AF916" s="19" t="n"/>
      <c r="AG916" s="19" t="n"/>
      <c r="AH916" s="19" t="n"/>
      <c r="AI916" s="19" t="n"/>
      <c r="AJ916" s="19" t="n"/>
      <c r="AK916" s="19" t="n"/>
      <c r="AL916" s="19" t="n"/>
      <c r="AM916" s="19" t="n"/>
    </row>
    <row r="917" ht="13.5" customHeight="1" s="8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c r="AA917" s="19" t="n"/>
      <c r="AB917" s="19" t="n"/>
      <c r="AC917" s="19" t="n"/>
      <c r="AD917" s="19" t="n"/>
      <c r="AE917" s="19" t="n"/>
      <c r="AF917" s="19" t="n"/>
      <c r="AG917" s="19" t="n"/>
      <c r="AH917" s="19" t="n"/>
      <c r="AI917" s="19" t="n"/>
      <c r="AJ917" s="19" t="n"/>
      <c r="AK917" s="19" t="n"/>
      <c r="AL917" s="19" t="n"/>
      <c r="AM917" s="19" t="n"/>
    </row>
    <row r="918" ht="13.5" customHeight="1" s="8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c r="AB918" s="19" t="n"/>
      <c r="AC918" s="19" t="n"/>
      <c r="AD918" s="19" t="n"/>
      <c r="AE918" s="19" t="n"/>
      <c r="AF918" s="19" t="n"/>
      <c r="AG918" s="19" t="n"/>
      <c r="AH918" s="19" t="n"/>
      <c r="AI918" s="19" t="n"/>
      <c r="AJ918" s="19" t="n"/>
      <c r="AK918" s="19" t="n"/>
      <c r="AL918" s="19" t="n"/>
      <c r="AM918" s="19" t="n"/>
    </row>
    <row r="919" ht="13.5" customHeight="1" s="8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c r="AA919" s="19" t="n"/>
      <c r="AB919" s="19" t="n"/>
      <c r="AC919" s="19" t="n"/>
      <c r="AD919" s="19" t="n"/>
      <c r="AE919" s="19" t="n"/>
      <c r="AF919" s="19" t="n"/>
      <c r="AG919" s="19" t="n"/>
      <c r="AH919" s="19" t="n"/>
      <c r="AI919" s="19" t="n"/>
      <c r="AJ919" s="19" t="n"/>
      <c r="AK919" s="19" t="n"/>
      <c r="AL919" s="19" t="n"/>
      <c r="AM919" s="19" t="n"/>
    </row>
    <row r="920" ht="13.5" customHeight="1" s="8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c r="AA920" s="19" t="n"/>
      <c r="AB920" s="19" t="n"/>
      <c r="AC920" s="19" t="n"/>
      <c r="AD920" s="19" t="n"/>
      <c r="AE920" s="19" t="n"/>
      <c r="AF920" s="19" t="n"/>
      <c r="AG920" s="19" t="n"/>
      <c r="AH920" s="19" t="n"/>
      <c r="AI920" s="19" t="n"/>
      <c r="AJ920" s="19" t="n"/>
      <c r="AK920" s="19" t="n"/>
      <c r="AL920" s="19" t="n"/>
      <c r="AM920" s="19" t="n"/>
    </row>
    <row r="921" ht="13.5" customHeight="1" s="8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c r="AA921" s="19" t="n"/>
      <c r="AB921" s="19" t="n"/>
      <c r="AC921" s="19" t="n"/>
      <c r="AD921" s="19" t="n"/>
      <c r="AE921" s="19" t="n"/>
      <c r="AF921" s="19" t="n"/>
      <c r="AG921" s="19" t="n"/>
      <c r="AH921" s="19" t="n"/>
      <c r="AI921" s="19" t="n"/>
      <c r="AJ921" s="19" t="n"/>
      <c r="AK921" s="19" t="n"/>
      <c r="AL921" s="19" t="n"/>
      <c r="AM921" s="19" t="n"/>
    </row>
    <row r="922" ht="13.5" customHeight="1" s="8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c r="AA922" s="19" t="n"/>
      <c r="AB922" s="19" t="n"/>
      <c r="AC922" s="19" t="n"/>
      <c r="AD922" s="19" t="n"/>
      <c r="AE922" s="19" t="n"/>
      <c r="AF922" s="19" t="n"/>
      <c r="AG922" s="19" t="n"/>
      <c r="AH922" s="19" t="n"/>
      <c r="AI922" s="19" t="n"/>
      <c r="AJ922" s="19" t="n"/>
      <c r="AK922" s="19" t="n"/>
      <c r="AL922" s="19" t="n"/>
      <c r="AM922" s="19" t="n"/>
    </row>
    <row r="923" ht="13.5" customHeight="1" s="8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c r="AA923" s="19" t="n"/>
      <c r="AB923" s="19" t="n"/>
      <c r="AC923" s="19" t="n"/>
      <c r="AD923" s="19" t="n"/>
      <c r="AE923" s="19" t="n"/>
      <c r="AF923" s="19" t="n"/>
      <c r="AG923" s="19" t="n"/>
      <c r="AH923" s="19" t="n"/>
      <c r="AI923" s="19" t="n"/>
      <c r="AJ923" s="19" t="n"/>
      <c r="AK923" s="19" t="n"/>
      <c r="AL923" s="19" t="n"/>
      <c r="AM923" s="19" t="n"/>
    </row>
    <row r="924" ht="13.5" customHeight="1" s="8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c r="AB924" s="19" t="n"/>
      <c r="AC924" s="19" t="n"/>
      <c r="AD924" s="19" t="n"/>
      <c r="AE924" s="19" t="n"/>
      <c r="AF924" s="19" t="n"/>
      <c r="AG924" s="19" t="n"/>
      <c r="AH924" s="19" t="n"/>
      <c r="AI924" s="19" t="n"/>
      <c r="AJ924" s="19" t="n"/>
      <c r="AK924" s="19" t="n"/>
      <c r="AL924" s="19" t="n"/>
      <c r="AM924" s="19" t="n"/>
    </row>
    <row r="925" ht="13.5" customHeight="1" s="8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c r="AA925" s="19" t="n"/>
      <c r="AB925" s="19" t="n"/>
      <c r="AC925" s="19" t="n"/>
      <c r="AD925" s="19" t="n"/>
      <c r="AE925" s="19" t="n"/>
      <c r="AF925" s="19" t="n"/>
      <c r="AG925" s="19" t="n"/>
      <c r="AH925" s="19" t="n"/>
      <c r="AI925" s="19" t="n"/>
      <c r="AJ925" s="19" t="n"/>
      <c r="AK925" s="19" t="n"/>
      <c r="AL925" s="19" t="n"/>
      <c r="AM925" s="19" t="n"/>
    </row>
    <row r="926" ht="13.5" customHeight="1" s="8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c r="AA926" s="19" t="n"/>
      <c r="AB926" s="19" t="n"/>
      <c r="AC926" s="19" t="n"/>
      <c r="AD926" s="19" t="n"/>
      <c r="AE926" s="19" t="n"/>
      <c r="AF926" s="19" t="n"/>
      <c r="AG926" s="19" t="n"/>
      <c r="AH926" s="19" t="n"/>
      <c r="AI926" s="19" t="n"/>
      <c r="AJ926" s="19" t="n"/>
      <c r="AK926" s="19" t="n"/>
      <c r="AL926" s="19" t="n"/>
      <c r="AM926" s="19" t="n"/>
    </row>
    <row r="927" ht="13.5" customHeight="1" s="8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c r="AA927" s="19" t="n"/>
      <c r="AB927" s="19" t="n"/>
      <c r="AC927" s="19" t="n"/>
      <c r="AD927" s="19" t="n"/>
      <c r="AE927" s="19" t="n"/>
      <c r="AF927" s="19" t="n"/>
      <c r="AG927" s="19" t="n"/>
      <c r="AH927" s="19" t="n"/>
      <c r="AI927" s="19" t="n"/>
      <c r="AJ927" s="19" t="n"/>
      <c r="AK927" s="19" t="n"/>
      <c r="AL927" s="19" t="n"/>
      <c r="AM927" s="19" t="n"/>
    </row>
    <row r="928" ht="13.5" customHeight="1" s="8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c r="AA928" s="19" t="n"/>
      <c r="AB928" s="19" t="n"/>
      <c r="AC928" s="19" t="n"/>
      <c r="AD928" s="19" t="n"/>
      <c r="AE928" s="19" t="n"/>
      <c r="AF928" s="19" t="n"/>
      <c r="AG928" s="19" t="n"/>
      <c r="AH928" s="19" t="n"/>
      <c r="AI928" s="19" t="n"/>
      <c r="AJ928" s="19" t="n"/>
      <c r="AK928" s="19" t="n"/>
      <c r="AL928" s="19" t="n"/>
      <c r="AM928" s="19" t="n"/>
    </row>
    <row r="929" ht="13.5" customHeight="1" s="8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c r="AA929" s="19" t="n"/>
      <c r="AB929" s="19" t="n"/>
      <c r="AC929" s="19" t="n"/>
      <c r="AD929" s="19" t="n"/>
      <c r="AE929" s="19" t="n"/>
      <c r="AF929" s="19" t="n"/>
      <c r="AG929" s="19" t="n"/>
      <c r="AH929" s="19" t="n"/>
      <c r="AI929" s="19" t="n"/>
      <c r="AJ929" s="19" t="n"/>
      <c r="AK929" s="19" t="n"/>
      <c r="AL929" s="19" t="n"/>
      <c r="AM929" s="19" t="n"/>
    </row>
    <row r="930" ht="13.5" customHeight="1" s="8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c r="AA930" s="19" t="n"/>
      <c r="AB930" s="19" t="n"/>
      <c r="AC930" s="19" t="n"/>
      <c r="AD930" s="19" t="n"/>
      <c r="AE930" s="19" t="n"/>
      <c r="AF930" s="19" t="n"/>
      <c r="AG930" s="19" t="n"/>
      <c r="AH930" s="19" t="n"/>
      <c r="AI930" s="19" t="n"/>
      <c r="AJ930" s="19" t="n"/>
      <c r="AK930" s="19" t="n"/>
      <c r="AL930" s="19" t="n"/>
      <c r="AM930" s="19" t="n"/>
    </row>
    <row r="931" ht="13.5" customHeight="1" s="8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c r="AA931" s="19" t="n"/>
      <c r="AB931" s="19" t="n"/>
      <c r="AC931" s="19" t="n"/>
      <c r="AD931" s="19" t="n"/>
      <c r="AE931" s="19" t="n"/>
      <c r="AF931" s="19" t="n"/>
      <c r="AG931" s="19" t="n"/>
      <c r="AH931" s="19" t="n"/>
      <c r="AI931" s="19" t="n"/>
      <c r="AJ931" s="19" t="n"/>
      <c r="AK931" s="19" t="n"/>
      <c r="AL931" s="19" t="n"/>
      <c r="AM931" s="19" t="n"/>
    </row>
    <row r="932" ht="13.5" customHeight="1" s="8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c r="AI932" s="19" t="n"/>
      <c r="AJ932" s="19" t="n"/>
      <c r="AK932" s="19" t="n"/>
      <c r="AL932" s="19" t="n"/>
      <c r="AM932" s="19" t="n"/>
    </row>
    <row r="933" ht="13.5" customHeight="1" s="8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c r="AA933" s="19" t="n"/>
      <c r="AB933" s="19" t="n"/>
      <c r="AC933" s="19" t="n"/>
      <c r="AD933" s="19" t="n"/>
      <c r="AE933" s="19" t="n"/>
      <c r="AF933" s="19" t="n"/>
      <c r="AG933" s="19" t="n"/>
      <c r="AH933" s="19" t="n"/>
      <c r="AI933" s="19" t="n"/>
      <c r="AJ933" s="19" t="n"/>
      <c r="AK933" s="19" t="n"/>
      <c r="AL933" s="19" t="n"/>
      <c r="AM933" s="19" t="n"/>
    </row>
    <row r="934" ht="13.5" customHeight="1" s="8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c r="AA934" s="19" t="n"/>
      <c r="AB934" s="19" t="n"/>
      <c r="AC934" s="19" t="n"/>
      <c r="AD934" s="19" t="n"/>
      <c r="AE934" s="19" t="n"/>
      <c r="AF934" s="19" t="n"/>
      <c r="AG934" s="19" t="n"/>
      <c r="AH934" s="19" t="n"/>
      <c r="AI934" s="19" t="n"/>
      <c r="AJ934" s="19" t="n"/>
      <c r="AK934" s="19" t="n"/>
      <c r="AL934" s="19" t="n"/>
      <c r="AM934" s="19" t="n"/>
    </row>
    <row r="935" ht="13.5" customHeight="1" s="8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c r="AB935" s="19" t="n"/>
      <c r="AC935" s="19" t="n"/>
      <c r="AD935" s="19" t="n"/>
      <c r="AE935" s="19" t="n"/>
      <c r="AF935" s="19" t="n"/>
      <c r="AG935" s="19" t="n"/>
      <c r="AH935" s="19" t="n"/>
      <c r="AI935" s="19" t="n"/>
      <c r="AJ935" s="19" t="n"/>
      <c r="AK935" s="19" t="n"/>
      <c r="AL935" s="19" t="n"/>
      <c r="AM935" s="19" t="n"/>
    </row>
    <row r="936" ht="13.5" customHeight="1" s="8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c r="AA936" s="19" t="n"/>
      <c r="AB936" s="19" t="n"/>
      <c r="AC936" s="19" t="n"/>
      <c r="AD936" s="19" t="n"/>
      <c r="AE936" s="19" t="n"/>
      <c r="AF936" s="19" t="n"/>
      <c r="AG936" s="19" t="n"/>
      <c r="AH936" s="19" t="n"/>
      <c r="AI936" s="19" t="n"/>
      <c r="AJ936" s="19" t="n"/>
      <c r="AK936" s="19" t="n"/>
      <c r="AL936" s="19" t="n"/>
      <c r="AM936" s="19" t="n"/>
    </row>
    <row r="937" ht="13.5" customHeight="1" s="8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c r="AA937" s="19" t="n"/>
      <c r="AB937" s="19" t="n"/>
      <c r="AC937" s="19" t="n"/>
      <c r="AD937" s="19" t="n"/>
      <c r="AE937" s="19" t="n"/>
      <c r="AF937" s="19" t="n"/>
      <c r="AG937" s="19" t="n"/>
      <c r="AH937" s="19" t="n"/>
      <c r="AI937" s="19" t="n"/>
      <c r="AJ937" s="19" t="n"/>
      <c r="AK937" s="19" t="n"/>
      <c r="AL937" s="19" t="n"/>
      <c r="AM937" s="19" t="n"/>
    </row>
    <row r="938" ht="13.5" customHeight="1" s="8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c r="AB938" s="19" t="n"/>
      <c r="AC938" s="19" t="n"/>
      <c r="AD938" s="19" t="n"/>
      <c r="AE938" s="19" t="n"/>
      <c r="AF938" s="19" t="n"/>
      <c r="AG938" s="19" t="n"/>
      <c r="AH938" s="19" t="n"/>
      <c r="AI938" s="19" t="n"/>
      <c r="AJ938" s="19" t="n"/>
      <c r="AK938" s="19" t="n"/>
      <c r="AL938" s="19" t="n"/>
      <c r="AM938" s="19" t="n"/>
    </row>
    <row r="939" ht="13.5" customHeight="1" s="8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c r="AA939" s="19" t="n"/>
      <c r="AB939" s="19" t="n"/>
      <c r="AC939" s="19" t="n"/>
      <c r="AD939" s="19" t="n"/>
      <c r="AE939" s="19" t="n"/>
      <c r="AF939" s="19" t="n"/>
      <c r="AG939" s="19" t="n"/>
      <c r="AH939" s="19" t="n"/>
      <c r="AI939" s="19" t="n"/>
      <c r="AJ939" s="19" t="n"/>
      <c r="AK939" s="19" t="n"/>
      <c r="AL939" s="19" t="n"/>
      <c r="AM939" s="19" t="n"/>
    </row>
    <row r="940" ht="13.5" customHeight="1" s="8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c r="AA940" s="19" t="n"/>
      <c r="AB940" s="19" t="n"/>
      <c r="AC940" s="19" t="n"/>
      <c r="AD940" s="19" t="n"/>
      <c r="AE940" s="19" t="n"/>
      <c r="AF940" s="19" t="n"/>
      <c r="AG940" s="19" t="n"/>
      <c r="AH940" s="19" t="n"/>
      <c r="AI940" s="19" t="n"/>
      <c r="AJ940" s="19" t="n"/>
      <c r="AK940" s="19" t="n"/>
      <c r="AL940" s="19" t="n"/>
      <c r="AM940" s="19" t="n"/>
    </row>
    <row r="941" ht="13.5" customHeight="1" s="8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c r="AB941" s="19" t="n"/>
      <c r="AC941" s="19" t="n"/>
      <c r="AD941" s="19" t="n"/>
      <c r="AE941" s="19" t="n"/>
      <c r="AF941" s="19" t="n"/>
      <c r="AG941" s="19" t="n"/>
      <c r="AH941" s="19" t="n"/>
      <c r="AI941" s="19" t="n"/>
      <c r="AJ941" s="19" t="n"/>
      <c r="AK941" s="19" t="n"/>
      <c r="AL941" s="19" t="n"/>
      <c r="AM941" s="19" t="n"/>
    </row>
    <row r="942" ht="13.5" customHeight="1" s="8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c r="AA942" s="19" t="n"/>
      <c r="AB942" s="19" t="n"/>
      <c r="AC942" s="19" t="n"/>
      <c r="AD942" s="19" t="n"/>
      <c r="AE942" s="19" t="n"/>
      <c r="AF942" s="19" t="n"/>
      <c r="AG942" s="19" t="n"/>
      <c r="AH942" s="19" t="n"/>
      <c r="AI942" s="19" t="n"/>
      <c r="AJ942" s="19" t="n"/>
      <c r="AK942" s="19" t="n"/>
      <c r="AL942" s="19" t="n"/>
      <c r="AM942" s="19" t="n"/>
    </row>
    <row r="943" ht="13.5" customHeight="1" s="8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c r="AA943" s="19" t="n"/>
      <c r="AB943" s="19" t="n"/>
      <c r="AC943" s="19" t="n"/>
      <c r="AD943" s="19" t="n"/>
      <c r="AE943" s="19" t="n"/>
      <c r="AF943" s="19" t="n"/>
      <c r="AG943" s="19" t="n"/>
      <c r="AH943" s="19" t="n"/>
      <c r="AI943" s="19" t="n"/>
      <c r="AJ943" s="19" t="n"/>
      <c r="AK943" s="19" t="n"/>
      <c r="AL943" s="19" t="n"/>
      <c r="AM943" s="19" t="n"/>
    </row>
    <row r="944" ht="13.5" customHeight="1" s="8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c r="AB944" s="19" t="n"/>
      <c r="AC944" s="19" t="n"/>
      <c r="AD944" s="19" t="n"/>
      <c r="AE944" s="19" t="n"/>
      <c r="AF944" s="19" t="n"/>
      <c r="AG944" s="19" t="n"/>
      <c r="AH944" s="19" t="n"/>
      <c r="AI944" s="19" t="n"/>
      <c r="AJ944" s="19" t="n"/>
      <c r="AK944" s="19" t="n"/>
      <c r="AL944" s="19" t="n"/>
      <c r="AM944" s="19" t="n"/>
    </row>
    <row r="945" ht="13.5" customHeight="1" s="8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c r="AA945" s="19" t="n"/>
      <c r="AB945" s="19" t="n"/>
      <c r="AC945" s="19" t="n"/>
      <c r="AD945" s="19" t="n"/>
      <c r="AE945" s="19" t="n"/>
      <c r="AF945" s="19" t="n"/>
      <c r="AG945" s="19" t="n"/>
      <c r="AH945" s="19" t="n"/>
      <c r="AI945" s="19" t="n"/>
      <c r="AJ945" s="19" t="n"/>
      <c r="AK945" s="19" t="n"/>
      <c r="AL945" s="19" t="n"/>
      <c r="AM945" s="19" t="n"/>
    </row>
    <row r="946" ht="13.5" customHeight="1" s="8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c r="AA946" s="19" t="n"/>
      <c r="AB946" s="19" t="n"/>
      <c r="AC946" s="19" t="n"/>
      <c r="AD946" s="19" t="n"/>
      <c r="AE946" s="19" t="n"/>
      <c r="AF946" s="19" t="n"/>
      <c r="AG946" s="19" t="n"/>
      <c r="AH946" s="19" t="n"/>
      <c r="AI946" s="19" t="n"/>
      <c r="AJ946" s="19" t="n"/>
      <c r="AK946" s="19" t="n"/>
      <c r="AL946" s="19" t="n"/>
      <c r="AM946" s="19" t="n"/>
    </row>
    <row r="947" ht="13.5" customHeight="1" s="8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c r="AA947" s="19" t="n"/>
      <c r="AB947" s="19" t="n"/>
      <c r="AC947" s="19" t="n"/>
      <c r="AD947" s="19" t="n"/>
      <c r="AE947" s="19" t="n"/>
      <c r="AF947" s="19" t="n"/>
      <c r="AG947" s="19" t="n"/>
      <c r="AH947" s="19" t="n"/>
      <c r="AI947" s="19" t="n"/>
      <c r="AJ947" s="19" t="n"/>
      <c r="AK947" s="19" t="n"/>
      <c r="AL947" s="19" t="n"/>
      <c r="AM947" s="19" t="n"/>
    </row>
    <row r="948" ht="13.5" customHeight="1" s="8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c r="AB948" s="19" t="n"/>
      <c r="AC948" s="19" t="n"/>
      <c r="AD948" s="19" t="n"/>
      <c r="AE948" s="19" t="n"/>
      <c r="AF948" s="19" t="n"/>
      <c r="AG948" s="19" t="n"/>
      <c r="AH948" s="19" t="n"/>
      <c r="AI948" s="19" t="n"/>
      <c r="AJ948" s="19" t="n"/>
      <c r="AK948" s="19" t="n"/>
      <c r="AL948" s="19" t="n"/>
      <c r="AM948" s="19" t="n"/>
    </row>
    <row r="949" ht="13.5" customHeight="1" s="8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c r="AA949" s="19" t="n"/>
      <c r="AB949" s="19" t="n"/>
      <c r="AC949" s="19" t="n"/>
      <c r="AD949" s="19" t="n"/>
      <c r="AE949" s="19" t="n"/>
      <c r="AF949" s="19" t="n"/>
      <c r="AG949" s="19" t="n"/>
      <c r="AH949" s="19" t="n"/>
      <c r="AI949" s="19" t="n"/>
      <c r="AJ949" s="19" t="n"/>
      <c r="AK949" s="19" t="n"/>
      <c r="AL949" s="19" t="n"/>
      <c r="AM949" s="19" t="n"/>
    </row>
    <row r="950" ht="13.5" customHeight="1" s="8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c r="AA950" s="19" t="n"/>
      <c r="AB950" s="19" t="n"/>
      <c r="AC950" s="19" t="n"/>
      <c r="AD950" s="19" t="n"/>
      <c r="AE950" s="19" t="n"/>
      <c r="AF950" s="19" t="n"/>
      <c r="AG950" s="19" t="n"/>
      <c r="AH950" s="19" t="n"/>
      <c r="AI950" s="19" t="n"/>
      <c r="AJ950" s="19" t="n"/>
      <c r="AK950" s="19" t="n"/>
      <c r="AL950" s="19" t="n"/>
      <c r="AM950" s="19" t="n"/>
    </row>
    <row r="951" ht="13.5" customHeight="1" s="8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c r="AA951" s="19" t="n"/>
      <c r="AB951" s="19" t="n"/>
      <c r="AC951" s="19" t="n"/>
      <c r="AD951" s="19" t="n"/>
      <c r="AE951" s="19" t="n"/>
      <c r="AF951" s="19" t="n"/>
      <c r="AG951" s="19" t="n"/>
      <c r="AH951" s="19" t="n"/>
      <c r="AI951" s="19" t="n"/>
      <c r="AJ951" s="19" t="n"/>
      <c r="AK951" s="19" t="n"/>
      <c r="AL951" s="19" t="n"/>
      <c r="AM951" s="19" t="n"/>
    </row>
    <row r="952" ht="13.5" customHeight="1" s="8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c r="AB952" s="19" t="n"/>
      <c r="AC952" s="19" t="n"/>
      <c r="AD952" s="19" t="n"/>
      <c r="AE952" s="19" t="n"/>
      <c r="AF952" s="19" t="n"/>
      <c r="AG952" s="19" t="n"/>
      <c r="AH952" s="19" t="n"/>
      <c r="AI952" s="19" t="n"/>
      <c r="AJ952" s="19" t="n"/>
      <c r="AK952" s="19" t="n"/>
      <c r="AL952" s="19" t="n"/>
      <c r="AM952" s="19" t="n"/>
    </row>
    <row r="953" ht="13.5" customHeight="1" s="8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c r="AA953" s="19" t="n"/>
      <c r="AB953" s="19" t="n"/>
      <c r="AC953" s="19" t="n"/>
      <c r="AD953" s="19" t="n"/>
      <c r="AE953" s="19" t="n"/>
      <c r="AF953" s="19" t="n"/>
      <c r="AG953" s="19" t="n"/>
      <c r="AH953" s="19" t="n"/>
      <c r="AI953" s="19" t="n"/>
      <c r="AJ953" s="19" t="n"/>
      <c r="AK953" s="19" t="n"/>
      <c r="AL953" s="19" t="n"/>
      <c r="AM953" s="19" t="n"/>
    </row>
    <row r="954" ht="13.5" customHeight="1" s="8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c r="AA954" s="19" t="n"/>
      <c r="AB954" s="19" t="n"/>
      <c r="AC954" s="19" t="n"/>
      <c r="AD954" s="19" t="n"/>
      <c r="AE954" s="19" t="n"/>
      <c r="AF954" s="19" t="n"/>
      <c r="AG954" s="19" t="n"/>
      <c r="AH954" s="19" t="n"/>
      <c r="AI954" s="19" t="n"/>
      <c r="AJ954" s="19" t="n"/>
      <c r="AK954" s="19" t="n"/>
      <c r="AL954" s="19" t="n"/>
      <c r="AM954" s="19" t="n"/>
    </row>
    <row r="955" ht="13.5" customHeight="1" s="8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c r="AA955" s="19" t="n"/>
      <c r="AB955" s="19" t="n"/>
      <c r="AC955" s="19" t="n"/>
      <c r="AD955" s="19" t="n"/>
      <c r="AE955" s="19" t="n"/>
      <c r="AF955" s="19" t="n"/>
      <c r="AG955" s="19" t="n"/>
      <c r="AH955" s="19" t="n"/>
      <c r="AI955" s="19" t="n"/>
      <c r="AJ955" s="19" t="n"/>
      <c r="AK955" s="19" t="n"/>
      <c r="AL955" s="19" t="n"/>
      <c r="AM955" s="19" t="n"/>
    </row>
    <row r="956" ht="13.5" customHeight="1" s="8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c r="AB956" s="19" t="n"/>
      <c r="AC956" s="19" t="n"/>
      <c r="AD956" s="19" t="n"/>
      <c r="AE956" s="19" t="n"/>
      <c r="AF956" s="19" t="n"/>
      <c r="AG956" s="19" t="n"/>
      <c r="AH956" s="19" t="n"/>
      <c r="AI956" s="19" t="n"/>
      <c r="AJ956" s="19" t="n"/>
      <c r="AK956" s="19" t="n"/>
      <c r="AL956" s="19" t="n"/>
      <c r="AM956" s="19" t="n"/>
    </row>
    <row r="957" ht="13.5" customHeight="1" s="8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c r="AA957" s="19" t="n"/>
      <c r="AB957" s="19" t="n"/>
      <c r="AC957" s="19" t="n"/>
      <c r="AD957" s="19" t="n"/>
      <c r="AE957" s="19" t="n"/>
      <c r="AF957" s="19" t="n"/>
      <c r="AG957" s="19" t="n"/>
      <c r="AH957" s="19" t="n"/>
      <c r="AI957" s="19" t="n"/>
      <c r="AJ957" s="19" t="n"/>
      <c r="AK957" s="19" t="n"/>
      <c r="AL957" s="19" t="n"/>
      <c r="AM957" s="19" t="n"/>
    </row>
    <row r="958" ht="13.5" customHeight="1" s="8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c r="AB958" s="19" t="n"/>
      <c r="AC958" s="19" t="n"/>
      <c r="AD958" s="19" t="n"/>
      <c r="AE958" s="19" t="n"/>
      <c r="AF958" s="19" t="n"/>
      <c r="AG958" s="19" t="n"/>
      <c r="AH958" s="19" t="n"/>
      <c r="AI958" s="19" t="n"/>
      <c r="AJ958" s="19" t="n"/>
      <c r="AK958" s="19" t="n"/>
      <c r="AL958" s="19" t="n"/>
      <c r="AM958" s="19" t="n"/>
    </row>
    <row r="959" ht="13.5" customHeight="1" s="8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c r="AA959" s="19" t="n"/>
      <c r="AB959" s="19" t="n"/>
      <c r="AC959" s="19" t="n"/>
      <c r="AD959" s="19" t="n"/>
      <c r="AE959" s="19" t="n"/>
      <c r="AF959" s="19" t="n"/>
      <c r="AG959" s="19" t="n"/>
      <c r="AH959" s="19" t="n"/>
      <c r="AI959" s="19" t="n"/>
      <c r="AJ959" s="19" t="n"/>
      <c r="AK959" s="19" t="n"/>
      <c r="AL959" s="19" t="n"/>
      <c r="AM959" s="19" t="n"/>
    </row>
    <row r="960" ht="13.5" customHeight="1" s="8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c r="AA960" s="19" t="n"/>
      <c r="AB960" s="19" t="n"/>
      <c r="AC960" s="19" t="n"/>
      <c r="AD960" s="19" t="n"/>
      <c r="AE960" s="19" t="n"/>
      <c r="AF960" s="19" t="n"/>
      <c r="AG960" s="19" t="n"/>
      <c r="AH960" s="19" t="n"/>
      <c r="AI960" s="19" t="n"/>
      <c r="AJ960" s="19" t="n"/>
      <c r="AK960" s="19" t="n"/>
      <c r="AL960" s="19" t="n"/>
      <c r="AM960" s="19" t="n"/>
    </row>
    <row r="961" ht="13.5" customHeight="1" s="8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c r="AB961" s="19" t="n"/>
      <c r="AC961" s="19" t="n"/>
      <c r="AD961" s="19" t="n"/>
      <c r="AE961" s="19" t="n"/>
      <c r="AF961" s="19" t="n"/>
      <c r="AG961" s="19" t="n"/>
      <c r="AH961" s="19" t="n"/>
      <c r="AI961" s="19" t="n"/>
      <c r="AJ961" s="19" t="n"/>
      <c r="AK961" s="19" t="n"/>
      <c r="AL961" s="19" t="n"/>
      <c r="AM961" s="19" t="n"/>
    </row>
    <row r="962" ht="13.5" customHeight="1" s="8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c r="AA962" s="19" t="n"/>
      <c r="AB962" s="19" t="n"/>
      <c r="AC962" s="19" t="n"/>
      <c r="AD962" s="19" t="n"/>
      <c r="AE962" s="19" t="n"/>
      <c r="AF962" s="19" t="n"/>
      <c r="AG962" s="19" t="n"/>
      <c r="AH962" s="19" t="n"/>
      <c r="AI962" s="19" t="n"/>
      <c r="AJ962" s="19" t="n"/>
      <c r="AK962" s="19" t="n"/>
      <c r="AL962" s="19" t="n"/>
      <c r="AM962" s="19" t="n"/>
    </row>
    <row r="963" ht="13.5" customHeight="1" s="8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c r="AA963" s="19" t="n"/>
      <c r="AB963" s="19" t="n"/>
      <c r="AC963" s="19" t="n"/>
      <c r="AD963" s="19" t="n"/>
      <c r="AE963" s="19" t="n"/>
      <c r="AF963" s="19" t="n"/>
      <c r="AG963" s="19" t="n"/>
      <c r="AH963" s="19" t="n"/>
      <c r="AI963" s="19" t="n"/>
      <c r="AJ963" s="19" t="n"/>
      <c r="AK963" s="19" t="n"/>
      <c r="AL963" s="19" t="n"/>
      <c r="AM963" s="19" t="n"/>
    </row>
    <row r="964" ht="13.5" customHeight="1" s="8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c r="AB964" s="19" t="n"/>
      <c r="AC964" s="19" t="n"/>
      <c r="AD964" s="19" t="n"/>
      <c r="AE964" s="19" t="n"/>
      <c r="AF964" s="19" t="n"/>
      <c r="AG964" s="19" t="n"/>
      <c r="AH964" s="19" t="n"/>
      <c r="AI964" s="19" t="n"/>
      <c r="AJ964" s="19" t="n"/>
      <c r="AK964" s="19" t="n"/>
      <c r="AL964" s="19" t="n"/>
      <c r="AM964" s="19" t="n"/>
    </row>
    <row r="965" ht="13.5" customHeight="1" s="8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c r="AA965" s="19" t="n"/>
      <c r="AB965" s="19" t="n"/>
      <c r="AC965" s="19" t="n"/>
      <c r="AD965" s="19" t="n"/>
      <c r="AE965" s="19" t="n"/>
      <c r="AF965" s="19" t="n"/>
      <c r="AG965" s="19" t="n"/>
      <c r="AH965" s="19" t="n"/>
      <c r="AI965" s="19" t="n"/>
      <c r="AJ965" s="19" t="n"/>
      <c r="AK965" s="19" t="n"/>
      <c r="AL965" s="19" t="n"/>
      <c r="AM965" s="19" t="n"/>
    </row>
    <row r="966" ht="13.5" customHeight="1" s="8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c r="AA966" s="19" t="n"/>
      <c r="AB966" s="19" t="n"/>
      <c r="AC966" s="19" t="n"/>
      <c r="AD966" s="19" t="n"/>
      <c r="AE966" s="19" t="n"/>
      <c r="AF966" s="19" t="n"/>
      <c r="AG966" s="19" t="n"/>
      <c r="AH966" s="19" t="n"/>
      <c r="AI966" s="19" t="n"/>
      <c r="AJ966" s="19" t="n"/>
      <c r="AK966" s="19" t="n"/>
      <c r="AL966" s="19" t="n"/>
      <c r="AM966" s="19" t="n"/>
    </row>
    <row r="967" ht="13.5" customHeight="1" s="8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c r="AB967" s="19" t="n"/>
      <c r="AC967" s="19" t="n"/>
      <c r="AD967" s="19" t="n"/>
      <c r="AE967" s="19" t="n"/>
      <c r="AF967" s="19" t="n"/>
      <c r="AG967" s="19" t="n"/>
      <c r="AH967" s="19" t="n"/>
      <c r="AI967" s="19" t="n"/>
      <c r="AJ967" s="19" t="n"/>
      <c r="AK967" s="19" t="n"/>
      <c r="AL967" s="19" t="n"/>
      <c r="AM967" s="19" t="n"/>
    </row>
    <row r="968" ht="13.5" customHeight="1" s="8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c r="AA968" s="19" t="n"/>
      <c r="AB968" s="19" t="n"/>
      <c r="AC968" s="19" t="n"/>
      <c r="AD968" s="19" t="n"/>
      <c r="AE968" s="19" t="n"/>
      <c r="AF968" s="19" t="n"/>
      <c r="AG968" s="19" t="n"/>
      <c r="AH968" s="19" t="n"/>
      <c r="AI968" s="19" t="n"/>
      <c r="AJ968" s="19" t="n"/>
      <c r="AK968" s="19" t="n"/>
      <c r="AL968" s="19" t="n"/>
      <c r="AM968" s="19" t="n"/>
    </row>
    <row r="969" ht="13.5" customHeight="1" s="8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c r="AA969" s="19" t="n"/>
      <c r="AB969" s="19" t="n"/>
      <c r="AC969" s="19" t="n"/>
      <c r="AD969" s="19" t="n"/>
      <c r="AE969" s="19" t="n"/>
      <c r="AF969" s="19" t="n"/>
      <c r="AG969" s="19" t="n"/>
      <c r="AH969" s="19" t="n"/>
      <c r="AI969" s="19" t="n"/>
      <c r="AJ969" s="19" t="n"/>
      <c r="AK969" s="19" t="n"/>
      <c r="AL969" s="19" t="n"/>
      <c r="AM969" s="19" t="n"/>
    </row>
    <row r="970" ht="13.5" customHeight="1" s="8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c r="AA970" s="19" t="n"/>
      <c r="AB970" s="19" t="n"/>
      <c r="AC970" s="19" t="n"/>
      <c r="AD970" s="19" t="n"/>
      <c r="AE970" s="19" t="n"/>
      <c r="AF970" s="19" t="n"/>
      <c r="AG970" s="19" t="n"/>
      <c r="AH970" s="19" t="n"/>
      <c r="AI970" s="19" t="n"/>
      <c r="AJ970" s="19" t="n"/>
      <c r="AK970" s="19" t="n"/>
      <c r="AL970" s="19" t="n"/>
      <c r="AM970" s="19" t="n"/>
    </row>
    <row r="971" ht="13.5" customHeight="1" s="8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c r="AB971" s="19" t="n"/>
      <c r="AC971" s="19" t="n"/>
      <c r="AD971" s="19" t="n"/>
      <c r="AE971" s="19" t="n"/>
      <c r="AF971" s="19" t="n"/>
      <c r="AG971" s="19" t="n"/>
      <c r="AH971" s="19" t="n"/>
      <c r="AI971" s="19" t="n"/>
      <c r="AJ971" s="19" t="n"/>
      <c r="AK971" s="19" t="n"/>
      <c r="AL971" s="19" t="n"/>
      <c r="AM971" s="19" t="n"/>
    </row>
    <row r="972" ht="13.5" customHeight="1" s="8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c r="AA972" s="19" t="n"/>
      <c r="AB972" s="19" t="n"/>
      <c r="AC972" s="19" t="n"/>
      <c r="AD972" s="19" t="n"/>
      <c r="AE972" s="19" t="n"/>
      <c r="AF972" s="19" t="n"/>
      <c r="AG972" s="19" t="n"/>
      <c r="AH972" s="19" t="n"/>
      <c r="AI972" s="19" t="n"/>
      <c r="AJ972" s="19" t="n"/>
      <c r="AK972" s="19" t="n"/>
      <c r="AL972" s="19" t="n"/>
      <c r="AM972" s="19" t="n"/>
    </row>
    <row r="973" ht="13.5" customHeight="1" s="8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c r="AA973" s="19" t="n"/>
      <c r="AB973" s="19" t="n"/>
      <c r="AC973" s="19" t="n"/>
      <c r="AD973" s="19" t="n"/>
      <c r="AE973" s="19" t="n"/>
      <c r="AF973" s="19" t="n"/>
      <c r="AG973" s="19" t="n"/>
      <c r="AH973" s="19" t="n"/>
      <c r="AI973" s="19" t="n"/>
      <c r="AJ973" s="19" t="n"/>
      <c r="AK973" s="19" t="n"/>
      <c r="AL973" s="19" t="n"/>
      <c r="AM973" s="19" t="n"/>
    </row>
    <row r="974" ht="13.5" customHeight="1" s="8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c r="AA974" s="19" t="n"/>
      <c r="AB974" s="19" t="n"/>
      <c r="AC974" s="19" t="n"/>
      <c r="AD974" s="19" t="n"/>
      <c r="AE974" s="19" t="n"/>
      <c r="AF974" s="19" t="n"/>
      <c r="AG974" s="19" t="n"/>
      <c r="AH974" s="19" t="n"/>
      <c r="AI974" s="19" t="n"/>
      <c r="AJ974" s="19" t="n"/>
      <c r="AK974" s="19" t="n"/>
      <c r="AL974" s="19" t="n"/>
      <c r="AM974" s="19" t="n"/>
    </row>
    <row r="975" ht="13.5" customHeight="1" s="8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c r="AA975" s="19" t="n"/>
      <c r="AB975" s="19" t="n"/>
      <c r="AC975" s="19" t="n"/>
      <c r="AD975" s="19" t="n"/>
      <c r="AE975" s="19" t="n"/>
      <c r="AF975" s="19" t="n"/>
      <c r="AG975" s="19" t="n"/>
      <c r="AH975" s="19" t="n"/>
      <c r="AI975" s="19" t="n"/>
      <c r="AJ975" s="19" t="n"/>
      <c r="AK975" s="19" t="n"/>
      <c r="AL975" s="19" t="n"/>
      <c r="AM975" s="19" t="n"/>
    </row>
    <row r="976" ht="13.5" customHeight="1" s="8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c r="AA976" s="19" t="n"/>
      <c r="AB976" s="19" t="n"/>
      <c r="AC976" s="19" t="n"/>
      <c r="AD976" s="19" t="n"/>
      <c r="AE976" s="19" t="n"/>
      <c r="AF976" s="19" t="n"/>
      <c r="AG976" s="19" t="n"/>
      <c r="AH976" s="19" t="n"/>
      <c r="AI976" s="19" t="n"/>
      <c r="AJ976" s="19" t="n"/>
      <c r="AK976" s="19" t="n"/>
      <c r="AL976" s="19" t="n"/>
      <c r="AM976" s="19" t="n"/>
    </row>
    <row r="977" ht="13.5" customHeight="1" s="8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c r="AA977" s="19" t="n"/>
      <c r="AB977" s="19" t="n"/>
      <c r="AC977" s="19" t="n"/>
      <c r="AD977" s="19" t="n"/>
      <c r="AE977" s="19" t="n"/>
      <c r="AF977" s="19" t="n"/>
      <c r="AG977" s="19" t="n"/>
      <c r="AH977" s="19" t="n"/>
      <c r="AI977" s="19" t="n"/>
      <c r="AJ977" s="19" t="n"/>
      <c r="AK977" s="19" t="n"/>
      <c r="AL977" s="19" t="n"/>
      <c r="AM977" s="19" t="n"/>
    </row>
    <row r="978" ht="13.5" customHeight="1" s="8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c r="AA978" s="19" t="n"/>
      <c r="AB978" s="19" t="n"/>
      <c r="AC978" s="19" t="n"/>
      <c r="AD978" s="19" t="n"/>
      <c r="AE978" s="19" t="n"/>
      <c r="AF978" s="19" t="n"/>
      <c r="AG978" s="19" t="n"/>
      <c r="AH978" s="19" t="n"/>
      <c r="AI978" s="19" t="n"/>
      <c r="AJ978" s="19" t="n"/>
      <c r="AK978" s="19" t="n"/>
      <c r="AL978" s="19" t="n"/>
      <c r="AM978" s="19" t="n"/>
    </row>
    <row r="979" ht="13.5" customHeight="1" s="8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c r="AI979" s="19" t="n"/>
      <c r="AJ979" s="19" t="n"/>
      <c r="AK979" s="19" t="n"/>
      <c r="AL979" s="19" t="n"/>
      <c r="AM979" s="19" t="n"/>
    </row>
    <row r="980" ht="13.5" customHeight="1" s="8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c r="AA980" s="19" t="n"/>
      <c r="AB980" s="19" t="n"/>
      <c r="AC980" s="19" t="n"/>
      <c r="AD980" s="19" t="n"/>
      <c r="AE980" s="19" t="n"/>
      <c r="AF980" s="19" t="n"/>
      <c r="AG980" s="19" t="n"/>
      <c r="AH980" s="19" t="n"/>
      <c r="AI980" s="19" t="n"/>
      <c r="AJ980" s="19" t="n"/>
      <c r="AK980" s="19" t="n"/>
      <c r="AL980" s="19" t="n"/>
      <c r="AM980" s="19" t="n"/>
    </row>
    <row r="981" ht="13.5" customHeight="1" s="8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c r="AA981" s="19" t="n"/>
      <c r="AB981" s="19" t="n"/>
      <c r="AC981" s="19" t="n"/>
      <c r="AD981" s="19" t="n"/>
      <c r="AE981" s="19" t="n"/>
      <c r="AF981" s="19" t="n"/>
      <c r="AG981" s="19" t="n"/>
      <c r="AH981" s="19" t="n"/>
      <c r="AI981" s="19" t="n"/>
      <c r="AJ981" s="19" t="n"/>
      <c r="AK981" s="19" t="n"/>
      <c r="AL981" s="19" t="n"/>
      <c r="AM981" s="19" t="n"/>
    </row>
    <row r="982" ht="13.5" customHeight="1" s="8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c r="AA982" s="19" t="n"/>
      <c r="AB982" s="19" t="n"/>
      <c r="AC982" s="19" t="n"/>
      <c r="AD982" s="19" t="n"/>
      <c r="AE982" s="19" t="n"/>
      <c r="AF982" s="19" t="n"/>
      <c r="AG982" s="19" t="n"/>
      <c r="AH982" s="19" t="n"/>
      <c r="AI982" s="19" t="n"/>
      <c r="AJ982" s="19" t="n"/>
      <c r="AK982" s="19" t="n"/>
      <c r="AL982" s="19" t="n"/>
      <c r="AM982" s="19" t="n"/>
    </row>
    <row r="983" ht="13.5" customHeight="1" s="8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c r="AB983" s="19" t="n"/>
      <c r="AC983" s="19" t="n"/>
      <c r="AD983" s="19" t="n"/>
      <c r="AE983" s="19" t="n"/>
      <c r="AF983" s="19" t="n"/>
      <c r="AG983" s="19" t="n"/>
      <c r="AH983" s="19" t="n"/>
      <c r="AI983" s="19" t="n"/>
      <c r="AJ983" s="19" t="n"/>
      <c r="AK983" s="19" t="n"/>
      <c r="AL983" s="19" t="n"/>
      <c r="AM983" s="19" t="n"/>
    </row>
    <row r="984" ht="13.5" customHeight="1" s="8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c r="AA984" s="19" t="n"/>
      <c r="AB984" s="19" t="n"/>
      <c r="AC984" s="19" t="n"/>
      <c r="AD984" s="19" t="n"/>
      <c r="AE984" s="19" t="n"/>
      <c r="AF984" s="19" t="n"/>
      <c r="AG984" s="19" t="n"/>
      <c r="AH984" s="19" t="n"/>
      <c r="AI984" s="19" t="n"/>
      <c r="AJ984" s="19" t="n"/>
      <c r="AK984" s="19" t="n"/>
      <c r="AL984" s="19" t="n"/>
      <c r="AM984" s="19" t="n"/>
    </row>
    <row r="985" ht="13.5" customHeight="1" s="8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c r="AA985" s="19" t="n"/>
      <c r="AB985" s="19" t="n"/>
      <c r="AC985" s="19" t="n"/>
      <c r="AD985" s="19" t="n"/>
      <c r="AE985" s="19" t="n"/>
      <c r="AF985" s="19" t="n"/>
      <c r="AG985" s="19" t="n"/>
      <c r="AH985" s="19" t="n"/>
      <c r="AI985" s="19" t="n"/>
      <c r="AJ985" s="19" t="n"/>
      <c r="AK985" s="19" t="n"/>
      <c r="AL985" s="19" t="n"/>
      <c r="AM985" s="19" t="n"/>
    </row>
    <row r="986" ht="13.5" customHeight="1" s="8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c r="AB986" s="19" t="n"/>
      <c r="AC986" s="19" t="n"/>
      <c r="AD986" s="19" t="n"/>
      <c r="AE986" s="19" t="n"/>
      <c r="AF986" s="19" t="n"/>
      <c r="AG986" s="19" t="n"/>
      <c r="AH986" s="19" t="n"/>
      <c r="AI986" s="19" t="n"/>
      <c r="AJ986" s="19" t="n"/>
      <c r="AK986" s="19" t="n"/>
      <c r="AL986" s="19" t="n"/>
      <c r="AM986" s="19" t="n"/>
    </row>
    <row r="987" ht="13.5" customHeight="1" s="8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c r="AA987" s="19" t="n"/>
      <c r="AB987" s="19" t="n"/>
      <c r="AC987" s="19" t="n"/>
      <c r="AD987" s="19" t="n"/>
      <c r="AE987" s="19" t="n"/>
      <c r="AF987" s="19" t="n"/>
      <c r="AG987" s="19" t="n"/>
      <c r="AH987" s="19" t="n"/>
      <c r="AI987" s="19" t="n"/>
      <c r="AJ987" s="19" t="n"/>
      <c r="AK987" s="19" t="n"/>
      <c r="AL987" s="19" t="n"/>
      <c r="AM987" s="19" t="n"/>
    </row>
    <row r="988" ht="13.5" customHeight="1" s="8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c r="AA988" s="19" t="n"/>
      <c r="AB988" s="19" t="n"/>
      <c r="AC988" s="19" t="n"/>
      <c r="AD988" s="19" t="n"/>
      <c r="AE988" s="19" t="n"/>
      <c r="AF988" s="19" t="n"/>
      <c r="AG988" s="19" t="n"/>
      <c r="AH988" s="19" t="n"/>
      <c r="AI988" s="19" t="n"/>
      <c r="AJ988" s="19" t="n"/>
      <c r="AK988" s="19" t="n"/>
      <c r="AL988" s="19" t="n"/>
      <c r="AM988" s="19" t="n"/>
    </row>
    <row r="989" ht="13.5" customHeight="1" s="8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c r="AB989" s="19" t="n"/>
      <c r="AC989" s="19" t="n"/>
      <c r="AD989" s="19" t="n"/>
      <c r="AE989" s="19" t="n"/>
      <c r="AF989" s="19" t="n"/>
      <c r="AG989" s="19" t="n"/>
      <c r="AH989" s="19" t="n"/>
      <c r="AI989" s="19" t="n"/>
      <c r="AJ989" s="19" t="n"/>
      <c r="AK989" s="19" t="n"/>
      <c r="AL989" s="19" t="n"/>
      <c r="AM989" s="19" t="n"/>
    </row>
    <row r="990" ht="13.5" customHeight="1" s="8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c r="AA990" s="19" t="n"/>
      <c r="AB990" s="19" t="n"/>
      <c r="AC990" s="19" t="n"/>
      <c r="AD990" s="19" t="n"/>
      <c r="AE990" s="19" t="n"/>
      <c r="AF990" s="19" t="n"/>
      <c r="AG990" s="19" t="n"/>
      <c r="AH990" s="19" t="n"/>
      <c r="AI990" s="19" t="n"/>
      <c r="AJ990" s="19" t="n"/>
      <c r="AK990" s="19" t="n"/>
      <c r="AL990" s="19" t="n"/>
      <c r="AM990" s="19" t="n"/>
    </row>
    <row r="991" ht="13.5" customHeight="1" s="8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c r="AA991" s="19" t="n"/>
      <c r="AB991" s="19" t="n"/>
      <c r="AC991" s="19" t="n"/>
      <c r="AD991" s="19" t="n"/>
      <c r="AE991" s="19" t="n"/>
      <c r="AF991" s="19" t="n"/>
      <c r="AG991" s="19" t="n"/>
      <c r="AH991" s="19" t="n"/>
      <c r="AI991" s="19" t="n"/>
      <c r="AJ991" s="19" t="n"/>
      <c r="AK991" s="19" t="n"/>
      <c r="AL991" s="19" t="n"/>
      <c r="AM991" s="19" t="n"/>
    </row>
    <row r="992" ht="13.5" customHeight="1" s="8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c r="AB992" s="19" t="n"/>
      <c r="AC992" s="19" t="n"/>
      <c r="AD992" s="19" t="n"/>
      <c r="AE992" s="19" t="n"/>
      <c r="AF992" s="19" t="n"/>
      <c r="AG992" s="19" t="n"/>
      <c r="AH992" s="19" t="n"/>
      <c r="AI992" s="19" t="n"/>
      <c r="AJ992" s="19" t="n"/>
      <c r="AK992" s="19" t="n"/>
      <c r="AL992" s="19" t="n"/>
      <c r="AM992" s="19" t="n"/>
    </row>
    <row r="993" ht="13.5" customHeight="1" s="8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c r="AA993" s="19" t="n"/>
      <c r="AB993" s="19" t="n"/>
      <c r="AC993" s="19" t="n"/>
      <c r="AD993" s="19" t="n"/>
      <c r="AE993" s="19" t="n"/>
      <c r="AF993" s="19" t="n"/>
      <c r="AG993" s="19" t="n"/>
      <c r="AH993" s="19" t="n"/>
      <c r="AI993" s="19" t="n"/>
      <c r="AJ993" s="19" t="n"/>
      <c r="AK993" s="19" t="n"/>
      <c r="AL993" s="19" t="n"/>
      <c r="AM993" s="19" t="n"/>
    </row>
    <row r="994" ht="13.5" customHeight="1" s="8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c r="AA994" s="19" t="n"/>
      <c r="AB994" s="19" t="n"/>
      <c r="AC994" s="19" t="n"/>
      <c r="AD994" s="19" t="n"/>
      <c r="AE994" s="19" t="n"/>
      <c r="AF994" s="19" t="n"/>
      <c r="AG994" s="19" t="n"/>
      <c r="AH994" s="19" t="n"/>
      <c r="AI994" s="19" t="n"/>
      <c r="AJ994" s="19" t="n"/>
      <c r="AK994" s="19" t="n"/>
      <c r="AL994" s="19" t="n"/>
      <c r="AM994" s="19" t="n"/>
    </row>
    <row r="995" ht="13.5" customHeight="1" s="8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c r="AB995" s="19" t="n"/>
      <c r="AC995" s="19" t="n"/>
      <c r="AD995" s="19" t="n"/>
      <c r="AE995" s="19" t="n"/>
      <c r="AF995" s="19" t="n"/>
      <c r="AG995" s="19" t="n"/>
      <c r="AH995" s="19" t="n"/>
      <c r="AI995" s="19" t="n"/>
      <c r="AJ995" s="19" t="n"/>
      <c r="AK995" s="19" t="n"/>
      <c r="AL995" s="19" t="n"/>
      <c r="AM995" s="19" t="n"/>
    </row>
    <row r="996" ht="13.5" customHeight="1" s="8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c r="AA996" s="19" t="n"/>
      <c r="AB996" s="19" t="n"/>
      <c r="AC996" s="19" t="n"/>
      <c r="AD996" s="19" t="n"/>
      <c r="AE996" s="19" t="n"/>
      <c r="AF996" s="19" t="n"/>
      <c r="AG996" s="19" t="n"/>
      <c r="AH996" s="19" t="n"/>
      <c r="AI996" s="19" t="n"/>
      <c r="AJ996" s="19" t="n"/>
      <c r="AK996" s="19" t="n"/>
      <c r="AL996" s="19" t="n"/>
      <c r="AM996" s="19" t="n"/>
    </row>
    <row r="997" ht="13.5" customHeight="1" s="8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c r="AA997" s="19" t="n"/>
      <c r="AB997" s="19" t="n"/>
      <c r="AC997" s="19" t="n"/>
      <c r="AD997" s="19" t="n"/>
      <c r="AE997" s="19" t="n"/>
      <c r="AF997" s="19" t="n"/>
      <c r="AG997" s="19" t="n"/>
      <c r="AH997" s="19" t="n"/>
      <c r="AI997" s="19" t="n"/>
      <c r="AJ997" s="19" t="n"/>
      <c r="AK997" s="19" t="n"/>
      <c r="AL997" s="19" t="n"/>
      <c r="AM997" s="19" t="n"/>
    </row>
    <row r="998" ht="13.5" customHeight="1" s="8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c r="AA998" s="19" t="n"/>
      <c r="AB998" s="19" t="n"/>
      <c r="AC998" s="19" t="n"/>
      <c r="AD998" s="19" t="n"/>
      <c r="AE998" s="19" t="n"/>
      <c r="AF998" s="19" t="n"/>
      <c r="AG998" s="19" t="n"/>
      <c r="AH998" s="19" t="n"/>
      <c r="AI998" s="19" t="n"/>
      <c r="AJ998" s="19" t="n"/>
      <c r="AK998" s="19" t="n"/>
      <c r="AL998" s="19" t="n"/>
      <c r="AM998" s="19" t="n"/>
    </row>
    <row r="999" ht="13.5" customHeight="1" s="8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c r="AA999" s="19" t="n"/>
      <c r="AB999" s="19" t="n"/>
      <c r="AC999" s="19" t="n"/>
      <c r="AD999" s="19" t="n"/>
      <c r="AE999" s="19" t="n"/>
      <c r="AF999" s="19" t="n"/>
      <c r="AG999" s="19" t="n"/>
      <c r="AH999" s="19" t="n"/>
      <c r="AI999" s="19" t="n"/>
      <c r="AJ999" s="19" t="n"/>
      <c r="AK999" s="19" t="n"/>
      <c r="AL999" s="19" t="n"/>
      <c r="AM999" s="19" t="n"/>
    </row>
    <row r="1000" ht="13.5" customHeight="1" s="844">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c r="AA1000" s="19" t="n"/>
      <c r="AB1000" s="19" t="n"/>
      <c r="AC1000" s="19" t="n"/>
      <c r="AD1000" s="19" t="n"/>
      <c r="AE1000" s="19" t="n"/>
      <c r="AF1000" s="19" t="n"/>
      <c r="AG1000" s="19" t="n"/>
      <c r="AH1000" s="19" t="n"/>
      <c r="AI1000" s="19" t="n"/>
      <c r="AJ1000" s="19" t="n"/>
      <c r="AK1000" s="19" t="n"/>
      <c r="AL1000" s="19" t="n"/>
      <c r="AM1000" s="19" t="n"/>
    </row>
  </sheetData>
  <hyperlinks>
    <hyperlink xmlns:r="http://schemas.openxmlformats.org/officeDocument/2006/relationships" ref="AL16" r:id="rId1"/>
  </hyperlinks>
  <pageMargins left="0.7" right="0.7" top="0.75" bottom="0.75" header="0.511811023622047" footer="0.511811023622047"/>
  <pageSetup orientation="landscape" fitToHeight="0" horizontalDpi="300" verticalDpi="300"/>
</worksheet>
</file>

<file path=xl/worksheets/sheet11.xml><?xml version="1.0" encoding="utf-8"?>
<worksheet xmlns="http://schemas.openxmlformats.org/spreadsheetml/2006/main">
  <sheetPr codeName="Sheet11">
    <outlinePr summaryBelow="1" summaryRight="1"/>
    <pageSetUpPr fitToPage="1"/>
  </sheetPr>
  <dimension ref="A1:Z1000"/>
  <sheetViews>
    <sheetView showGridLines="0" zoomScaleNormal="100" workbookViewId="0">
      <pane xSplit="2" ySplit="3" topLeftCell="C28" activePane="bottomRight" state="frozen"/>
      <selection pane="topRight" activeCell="C1" sqref="C1"/>
      <selection pane="bottomLeft" activeCell="A4" sqref="A4"/>
      <selection pane="bottomRight" activeCell="A1" sqref="A1"/>
    </sheetView>
  </sheetViews>
  <sheetFormatPr baseColWidth="8" defaultColWidth="14.44140625" defaultRowHeight="14.4"/>
  <cols>
    <col width="2.5546875" customWidth="1" style="844" min="1" max="1"/>
    <col width="31.33203125" customWidth="1" style="844" min="2" max="2"/>
    <col width="16" customWidth="1" style="844" min="3" max="4"/>
    <col width="18.109375" customWidth="1" style="844" min="5" max="11"/>
    <col width="9.109375" customWidth="1" style="844" min="12" max="26"/>
  </cols>
  <sheetData>
    <row r="1" ht="13.5" customHeight="1" s="844">
      <c r="A1" s="827" t="n"/>
      <c r="B1" s="19" t="n"/>
      <c r="C1" s="966" t="n"/>
      <c r="D1" s="966" t="n"/>
      <c r="E1" s="966" t="n"/>
      <c r="F1" s="966" t="n"/>
      <c r="G1" s="966" t="n"/>
      <c r="H1" s="966" t="n"/>
      <c r="I1" s="966" t="n"/>
      <c r="J1" s="966" t="n"/>
      <c r="K1" s="966" t="n"/>
      <c r="L1" s="19" t="n"/>
      <c r="M1" s="19" t="n"/>
      <c r="N1" s="19" t="n"/>
      <c r="O1" s="19" t="n"/>
      <c r="P1" s="19" t="n"/>
      <c r="Q1" s="19" t="n"/>
      <c r="R1" s="19" t="n"/>
      <c r="S1" s="19" t="n"/>
      <c r="T1" s="19" t="n"/>
      <c r="U1" s="19" t="n"/>
      <c r="V1" s="19" t="n"/>
      <c r="W1" s="19" t="n"/>
      <c r="X1" s="19" t="n"/>
      <c r="Y1" s="19" t="n"/>
      <c r="Z1" s="19" t="n"/>
    </row>
    <row r="2" ht="13.5" customHeight="1" s="844">
      <c r="A2" s="19" t="n"/>
      <c r="B2" s="41" t="n"/>
      <c r="C2" s="19" t="n"/>
      <c r="D2" s="19" t="n"/>
      <c r="E2" s="238" t="n"/>
      <c r="F2" s="238" t="n"/>
      <c r="G2" s="238" t="n"/>
      <c r="H2" s="238" t="n"/>
      <c r="I2" s="238" t="n"/>
      <c r="J2" s="238" t="n"/>
      <c r="K2" s="238" t="n"/>
      <c r="L2" s="19" t="n"/>
      <c r="M2" s="19" t="n"/>
      <c r="N2" s="19" t="n"/>
      <c r="O2" s="19" t="n"/>
      <c r="P2" s="19" t="n"/>
      <c r="Q2" s="19" t="n"/>
      <c r="R2" s="19" t="n"/>
      <c r="S2" s="19" t="n"/>
      <c r="T2" s="19" t="n"/>
      <c r="U2" s="19" t="n"/>
      <c r="V2" s="19" t="n"/>
      <c r="W2" s="19" t="n"/>
      <c r="X2" s="19" t="n"/>
      <c r="Y2" s="19" t="n"/>
      <c r="Z2" s="19" t="n"/>
    </row>
    <row r="3" ht="13.5" customHeight="1" s="844">
      <c r="A3" s="41" t="n"/>
      <c r="B3" s="239" t="inlineStr">
        <is>
          <t>EUR mn</t>
        </is>
      </c>
      <c r="C3" s="903" t="n">
        <v>2019</v>
      </c>
      <c r="D3" s="903">
        <f>C3+1</f>
        <v/>
      </c>
      <c r="E3" s="903">
        <f>D3+1</f>
        <v/>
      </c>
      <c r="F3" s="905">
        <f>E3+1</f>
        <v/>
      </c>
      <c r="G3" s="905">
        <f>F3+1</f>
        <v/>
      </c>
      <c r="H3" s="905">
        <f>G3+1</f>
        <v/>
      </c>
      <c r="I3" s="905">
        <f>H3+1</f>
        <v/>
      </c>
      <c r="J3" s="905">
        <f>I3+1</f>
        <v/>
      </c>
      <c r="K3" s="905">
        <f>J3+1</f>
        <v/>
      </c>
      <c r="L3" s="41" t="n"/>
      <c r="M3" s="41" t="n"/>
      <c r="N3" s="41" t="n"/>
      <c r="O3" s="41" t="n"/>
      <c r="P3" s="41" t="n"/>
      <c r="Q3" s="41" t="n"/>
      <c r="R3" s="41" t="n"/>
      <c r="S3" s="41" t="n"/>
      <c r="T3" s="41" t="n"/>
      <c r="U3" s="41" t="n"/>
      <c r="V3" s="41" t="n"/>
      <c r="W3" s="41" t="n"/>
      <c r="X3" s="41" t="n"/>
      <c r="Y3" s="41" t="n"/>
      <c r="Z3" s="41" t="n"/>
    </row>
    <row r="4" ht="13.5" customHeight="1" s="844">
      <c r="A4" s="19" t="n"/>
      <c r="B4" s="491" t="inlineStr">
        <is>
          <t xml:space="preserve">Revenue </t>
        </is>
      </c>
      <c r="C4" s="1161">
        <f>'Income Statement'!C4/10^6</f>
        <v/>
      </c>
      <c r="D4" s="1161">
        <f>'Income Statement'!D4/10^6</f>
        <v/>
      </c>
      <c r="E4" s="1161">
        <f>'Income Statement'!E4/10^6</f>
        <v/>
      </c>
      <c r="F4" s="1161">
        <f>'Income Statement'!F4/10^6</f>
        <v/>
      </c>
      <c r="G4" s="1161">
        <f>'Income Statement'!G4/10^6</f>
        <v/>
      </c>
      <c r="H4" s="1161">
        <f>'Income Statement'!H4/10^6</f>
        <v/>
      </c>
      <c r="I4" s="1161">
        <f>'Income Statement'!I4/10^6</f>
        <v/>
      </c>
      <c r="J4" s="1161">
        <f>'Income Statement'!J4/10^6</f>
        <v/>
      </c>
      <c r="K4" s="1161">
        <f>'Income Statement'!K4/10^6</f>
        <v/>
      </c>
      <c r="L4" s="19" t="n"/>
      <c r="M4" s="19" t="n"/>
      <c r="N4" s="19" t="n"/>
      <c r="O4" s="19" t="n"/>
      <c r="P4" s="19" t="n"/>
      <c r="Q4" s="19" t="n"/>
      <c r="R4" s="19" t="n"/>
      <c r="S4" s="19" t="n"/>
      <c r="T4" s="19" t="n"/>
      <c r="U4" s="19" t="n"/>
      <c r="V4" s="19" t="n"/>
      <c r="W4" s="19" t="n"/>
      <c r="X4" s="19" t="n"/>
      <c r="Y4" s="19" t="n"/>
      <c r="Z4" s="19" t="n"/>
    </row>
    <row r="5" ht="13.5" customHeight="1" s="844">
      <c r="A5" s="19" t="n"/>
      <c r="B5" s="493" t="inlineStr">
        <is>
          <t>Revenue Growth (Y-o-Y)</t>
        </is>
      </c>
      <c r="C5" s="910" t="n"/>
      <c r="D5" s="1162">
        <f>D4/C4-1</f>
        <v/>
      </c>
      <c r="E5" s="1162">
        <f>E4/D4-1</f>
        <v/>
      </c>
      <c r="F5" s="1162">
        <f>F4/E4-1</f>
        <v/>
      </c>
      <c r="G5" s="1162">
        <f>G4/F4-1</f>
        <v/>
      </c>
      <c r="H5" s="1162">
        <f>H4/G4-1</f>
        <v/>
      </c>
      <c r="I5" s="1162">
        <f>I4/H4-1</f>
        <v/>
      </c>
      <c r="J5" s="1162">
        <f>J4/I4-1</f>
        <v/>
      </c>
      <c r="K5" s="1162">
        <f>K4/J4-1</f>
        <v/>
      </c>
      <c r="L5" s="19" t="n"/>
      <c r="M5" s="19" t="n"/>
      <c r="N5" s="19" t="n"/>
      <c r="O5" s="19" t="n"/>
      <c r="P5" s="19" t="n"/>
      <c r="Q5" s="19" t="n"/>
      <c r="R5" s="19" t="n"/>
      <c r="S5" s="19" t="n"/>
      <c r="T5" s="19" t="n"/>
      <c r="U5" s="19" t="n"/>
      <c r="V5" s="19" t="n"/>
      <c r="W5" s="19" t="n"/>
      <c r="X5" s="19" t="n"/>
      <c r="Y5" s="19" t="n"/>
      <c r="Z5" s="19" t="n"/>
    </row>
    <row r="6" ht="13.5" customHeight="1" s="844">
      <c r="A6" s="19" t="n"/>
      <c r="B6" s="19" t="n"/>
      <c r="C6" s="949" t="n"/>
      <c r="D6" s="949" t="n"/>
      <c r="E6" s="949" t="n"/>
      <c r="F6" s="949" t="n"/>
      <c r="G6" s="949" t="n"/>
      <c r="H6" s="949" t="n"/>
      <c r="I6" s="949" t="n"/>
      <c r="J6" s="949" t="n"/>
      <c r="K6" s="949" t="n"/>
      <c r="L6" s="19" t="n"/>
      <c r="M6" s="19" t="n"/>
      <c r="N6" s="19" t="n"/>
      <c r="O6" s="19" t="n"/>
      <c r="P6" s="19" t="n"/>
      <c r="Q6" s="19" t="n"/>
      <c r="R6" s="19" t="n"/>
      <c r="S6" s="19" t="n"/>
      <c r="T6" s="19" t="n"/>
      <c r="U6" s="19" t="n"/>
      <c r="V6" s="19" t="n"/>
      <c r="W6" s="19" t="n"/>
      <c r="X6" s="19" t="n"/>
      <c r="Y6" s="19" t="n"/>
      <c r="Z6" s="19" t="n"/>
    </row>
    <row r="7" ht="13.5" customHeight="1" s="844">
      <c r="A7" s="19" t="n"/>
      <c r="B7" s="19" t="n"/>
      <c r="C7" s="949" t="n"/>
      <c r="D7" s="949" t="n"/>
      <c r="E7" s="949" t="n"/>
      <c r="F7" s="949" t="n"/>
      <c r="G7" s="949" t="n"/>
      <c r="H7" s="949" t="n"/>
      <c r="I7" s="949" t="n"/>
      <c r="J7" s="949" t="n"/>
      <c r="K7" s="949" t="n"/>
      <c r="L7" s="19" t="n"/>
      <c r="M7" s="19" t="n"/>
      <c r="N7" s="19" t="n"/>
      <c r="O7" s="19" t="n"/>
      <c r="P7" s="19" t="n"/>
      <c r="Q7" s="19" t="n"/>
      <c r="R7" s="19" t="n"/>
      <c r="S7" s="19" t="n"/>
      <c r="T7" s="19" t="n"/>
      <c r="U7" s="19" t="n"/>
      <c r="V7" s="19" t="n"/>
      <c r="W7" s="19" t="n"/>
      <c r="X7" s="19" t="n"/>
      <c r="Y7" s="19" t="n"/>
      <c r="Z7" s="19" t="n"/>
    </row>
    <row r="8" ht="13.5" customHeight="1" s="844">
      <c r="A8" s="19" t="n"/>
      <c r="B8" s="19" t="n"/>
      <c r="C8" s="949" t="n"/>
      <c r="D8" s="949" t="n"/>
      <c r="E8" s="949" t="n"/>
      <c r="F8" s="949" t="n"/>
      <c r="G8" s="949" t="n"/>
      <c r="H8" s="949" t="n"/>
      <c r="I8" s="949" t="n"/>
      <c r="J8" s="949" t="n"/>
      <c r="K8" s="949" t="n"/>
      <c r="L8" s="19" t="n"/>
      <c r="M8" s="19" t="n"/>
      <c r="N8" s="19" t="n"/>
      <c r="O8" s="19" t="n"/>
      <c r="P8" s="19" t="n"/>
      <c r="Q8" s="19" t="n"/>
      <c r="R8" s="19" t="n"/>
      <c r="S8" s="19" t="n"/>
      <c r="T8" s="19" t="n"/>
      <c r="U8" s="19" t="n"/>
      <c r="V8" s="19" t="n"/>
      <c r="W8" s="19" t="n"/>
      <c r="X8" s="19" t="n"/>
      <c r="Y8" s="19" t="n"/>
      <c r="Z8" s="19" t="n"/>
    </row>
    <row r="9" ht="13.5" customHeight="1" s="844">
      <c r="A9" s="19" t="n"/>
      <c r="B9" s="19" t="n"/>
      <c r="C9" s="949" t="n"/>
      <c r="D9" s="949" t="n"/>
      <c r="E9" s="949" t="n"/>
      <c r="F9" s="949" t="n"/>
      <c r="G9" s="949" t="n"/>
      <c r="H9" s="949" t="n"/>
      <c r="I9" s="949" t="n"/>
      <c r="J9" s="949" t="n"/>
      <c r="K9" s="949" t="n"/>
      <c r="L9" s="19" t="n"/>
      <c r="M9" s="19" t="n"/>
      <c r="N9" s="19" t="n"/>
      <c r="O9" s="19" t="n"/>
      <c r="P9" s="19" t="n"/>
      <c r="Q9" s="19" t="n"/>
      <c r="R9" s="19" t="n"/>
      <c r="S9" s="19" t="n"/>
      <c r="T9" s="19" t="n"/>
      <c r="U9" s="19" t="n"/>
      <c r="V9" s="19" t="n"/>
      <c r="W9" s="19" t="n"/>
      <c r="X9" s="19" t="n"/>
      <c r="Y9" s="19" t="n"/>
      <c r="Z9" s="19" t="n"/>
    </row>
    <row r="10" ht="13.5" customHeight="1" s="844">
      <c r="A10" s="19" t="n"/>
      <c r="B10" s="19" t="n"/>
      <c r="C10" s="949" t="n"/>
      <c r="D10" s="949" t="n"/>
      <c r="E10" s="949" t="n"/>
      <c r="F10" s="949" t="n"/>
      <c r="G10" s="949" t="n"/>
      <c r="H10" s="949" t="n"/>
      <c r="I10" s="949" t="n"/>
      <c r="J10" s="949" t="n"/>
      <c r="K10" s="949" t="n"/>
      <c r="L10" s="19" t="n"/>
      <c r="M10" s="19" t="n"/>
      <c r="N10" s="19" t="n"/>
      <c r="O10" s="19" t="n"/>
      <c r="P10" s="19" t="n"/>
      <c r="Q10" s="19" t="n"/>
      <c r="R10" s="19" t="n"/>
      <c r="S10" s="19" t="n"/>
      <c r="T10" s="19" t="n"/>
      <c r="U10" s="19" t="n"/>
      <c r="V10" s="19" t="n"/>
      <c r="W10" s="19" t="n"/>
      <c r="X10" s="19" t="n"/>
      <c r="Y10" s="19" t="n"/>
      <c r="Z10" s="19" t="n"/>
    </row>
    <row r="11" ht="13.5" customHeight="1" s="844">
      <c r="A11" s="19" t="n"/>
      <c r="B11" s="19" t="n"/>
      <c r="C11" s="949" t="n"/>
      <c r="D11" s="949" t="n"/>
      <c r="E11" s="949" t="n"/>
      <c r="F11" s="949" t="n"/>
      <c r="G11" s="949" t="n"/>
      <c r="H11" s="949" t="n"/>
      <c r="I11" s="949" t="n"/>
      <c r="J11" s="949" t="n"/>
      <c r="K11" s="949" t="n"/>
      <c r="L11" s="19" t="n"/>
      <c r="M11" s="19" t="n"/>
      <c r="N11" s="19" t="n"/>
      <c r="O11" s="19" t="n"/>
      <c r="P11" s="19" t="n"/>
      <c r="Q11" s="19" t="n"/>
      <c r="R11" s="19" t="n"/>
      <c r="S11" s="19" t="n"/>
      <c r="T11" s="19" t="n"/>
      <c r="U11" s="19" t="n"/>
      <c r="V11" s="19" t="n"/>
      <c r="W11" s="19" t="n"/>
      <c r="X11" s="19" t="n"/>
      <c r="Y11" s="19" t="n"/>
      <c r="Z11" s="19" t="n"/>
    </row>
    <row r="12" ht="13.5" customHeight="1" s="844">
      <c r="A12" s="19" t="n"/>
      <c r="B12" s="19" t="n"/>
      <c r="C12" s="949" t="n"/>
      <c r="D12" s="949" t="n"/>
      <c r="E12" s="949" t="n"/>
      <c r="F12" s="949" t="n"/>
      <c r="G12" s="949" t="n"/>
      <c r="H12" s="949" t="n"/>
      <c r="I12" s="949" t="n"/>
      <c r="J12" s="949" t="n"/>
      <c r="K12" s="949" t="n"/>
      <c r="L12" s="19" t="n"/>
      <c r="M12" s="19" t="n"/>
      <c r="N12" s="19" t="n"/>
      <c r="O12" s="19" t="n"/>
      <c r="P12" s="19" t="n"/>
      <c r="Q12" s="19" t="n"/>
      <c r="R12" s="19" t="n"/>
      <c r="S12" s="19" t="n"/>
      <c r="T12" s="19" t="n"/>
      <c r="U12" s="19" t="n"/>
      <c r="V12" s="19" t="n"/>
      <c r="W12" s="19" t="n"/>
      <c r="X12" s="19" t="n"/>
      <c r="Y12" s="19" t="n"/>
      <c r="Z12" s="19" t="n"/>
    </row>
    <row r="13" ht="13.5" customHeight="1" s="844">
      <c r="A13" s="19" t="n"/>
      <c r="B13" s="19" t="n"/>
      <c r="C13" s="949" t="n"/>
      <c r="D13" s="949" t="n"/>
      <c r="E13" s="949" t="n"/>
      <c r="F13" s="949" t="n"/>
      <c r="G13" s="949" t="n"/>
      <c r="H13" s="949" t="n"/>
      <c r="I13" s="949" t="n"/>
      <c r="J13" s="949" t="n"/>
      <c r="K13" s="949" t="n"/>
      <c r="L13" s="19" t="n"/>
      <c r="M13" s="19" t="n"/>
      <c r="N13" s="19" t="n"/>
      <c r="O13" s="19" t="n"/>
      <c r="P13" s="19" t="n"/>
      <c r="Q13" s="19" t="n"/>
      <c r="R13" s="19" t="n"/>
      <c r="S13" s="19" t="n"/>
      <c r="T13" s="19" t="n"/>
      <c r="U13" s="19" t="n"/>
      <c r="V13" s="19" t="n"/>
      <c r="W13" s="19" t="n"/>
      <c r="X13" s="19" t="n"/>
      <c r="Y13" s="19" t="n"/>
      <c r="Z13" s="19" t="n"/>
    </row>
    <row r="14" ht="13.5" customHeight="1" s="844">
      <c r="A14" s="19" t="n"/>
      <c r="B14" s="19" t="n"/>
      <c r="C14" s="949" t="n"/>
      <c r="D14" s="949" t="n"/>
      <c r="E14" s="949" t="n"/>
      <c r="F14" s="949" t="n"/>
      <c r="G14" s="949" t="n"/>
      <c r="H14" s="949" t="n"/>
      <c r="I14" s="949" t="n"/>
      <c r="J14" s="949" t="n"/>
      <c r="K14" s="949" t="n"/>
      <c r="L14" s="19" t="n"/>
      <c r="M14" s="19" t="n"/>
      <c r="N14" s="19" t="n"/>
      <c r="O14" s="19" t="n"/>
      <c r="P14" s="19" t="n"/>
      <c r="Q14" s="19" t="n"/>
      <c r="R14" s="19" t="n"/>
      <c r="S14" s="19" t="n"/>
      <c r="T14" s="19" t="n"/>
      <c r="U14" s="19" t="n"/>
      <c r="V14" s="19" t="n"/>
      <c r="W14" s="19" t="n"/>
      <c r="X14" s="19" t="n"/>
      <c r="Y14" s="19" t="n"/>
      <c r="Z14" s="19" t="n"/>
    </row>
    <row r="15" ht="13.5" customHeight="1" s="844">
      <c r="A15" s="19" t="n"/>
      <c r="B15" s="19" t="n"/>
      <c r="C15" s="949" t="n"/>
      <c r="D15" s="949" t="n"/>
      <c r="E15" s="949" t="n"/>
      <c r="F15" s="949" t="n"/>
      <c r="G15" s="949" t="n"/>
      <c r="H15" s="949" t="n"/>
      <c r="I15" s="949" t="n"/>
      <c r="J15" s="949" t="n"/>
      <c r="K15" s="949" t="n"/>
      <c r="L15" s="19" t="n"/>
      <c r="M15" s="19" t="n"/>
      <c r="N15" s="19" t="n"/>
      <c r="O15" s="19" t="n"/>
      <c r="P15" s="19" t="n"/>
      <c r="Q15" s="19" t="n"/>
      <c r="R15" s="19" t="n"/>
      <c r="S15" s="19" t="n"/>
      <c r="T15" s="19" t="n"/>
      <c r="U15" s="19" t="n"/>
      <c r="V15" s="19" t="n"/>
      <c r="W15" s="19" t="n"/>
      <c r="X15" s="19" t="n"/>
      <c r="Y15" s="19" t="n"/>
      <c r="Z15" s="19" t="n"/>
    </row>
    <row r="16" ht="13.5" customHeight="1" s="844">
      <c r="A16" s="19" t="n"/>
      <c r="B16" s="19" t="n"/>
      <c r="C16" s="949" t="n"/>
      <c r="D16" s="949" t="n"/>
      <c r="E16" s="949" t="n"/>
      <c r="F16" s="949" t="n"/>
      <c r="G16" s="949" t="n"/>
      <c r="H16" s="949" t="n"/>
      <c r="I16" s="949" t="n"/>
      <c r="J16" s="949" t="n"/>
      <c r="K16" s="949" t="n"/>
      <c r="L16" s="19" t="n"/>
      <c r="M16" s="19" t="n"/>
      <c r="N16" s="19" t="n"/>
      <c r="O16" s="19" t="n"/>
      <c r="P16" s="19" t="n"/>
      <c r="Q16" s="19" t="n"/>
      <c r="R16" s="19" t="n"/>
      <c r="S16" s="19" t="n"/>
      <c r="T16" s="19" t="n"/>
      <c r="U16" s="19" t="n"/>
      <c r="V16" s="19" t="n"/>
      <c r="W16" s="19" t="n"/>
      <c r="X16" s="19" t="n"/>
      <c r="Y16" s="19" t="n"/>
      <c r="Z16" s="19" t="n"/>
    </row>
    <row r="17" ht="13.5" customHeight="1" s="844">
      <c r="A17" s="19" t="n"/>
      <c r="B17" s="19" t="n"/>
      <c r="C17" s="949" t="n"/>
      <c r="D17" s="949" t="n"/>
      <c r="E17" s="949" t="n"/>
      <c r="F17" s="949" t="n"/>
      <c r="G17" s="949" t="n"/>
      <c r="H17" s="949" t="n"/>
      <c r="I17" s="949" t="n"/>
      <c r="J17" s="949" t="n"/>
      <c r="K17" s="949" t="n"/>
      <c r="L17" s="19" t="n"/>
      <c r="M17" s="19" t="n"/>
      <c r="N17" s="19" t="n"/>
      <c r="O17" s="19" t="n"/>
      <c r="P17" s="19" t="n"/>
      <c r="Q17" s="19" t="n"/>
      <c r="R17" s="19" t="n"/>
      <c r="S17" s="19" t="n"/>
      <c r="T17" s="19" t="n"/>
      <c r="U17" s="19" t="n"/>
      <c r="V17" s="19" t="n"/>
      <c r="W17" s="19" t="n"/>
      <c r="X17" s="19" t="n"/>
      <c r="Y17" s="19" t="n"/>
      <c r="Z17" s="19" t="n"/>
    </row>
    <row r="18" ht="13.5" customHeight="1" s="844">
      <c r="A18" s="19" t="n"/>
      <c r="B18" s="19" t="n"/>
      <c r="C18" s="949" t="n"/>
      <c r="D18" s="949" t="n"/>
      <c r="E18" s="949" t="n"/>
      <c r="F18" s="949" t="n"/>
      <c r="G18" s="949" t="n"/>
      <c r="H18" s="949" t="n"/>
      <c r="I18" s="949" t="n"/>
      <c r="J18" s="949" t="n"/>
      <c r="K18" s="949" t="n"/>
      <c r="L18" s="19" t="n"/>
      <c r="M18" s="19" t="n"/>
      <c r="N18" s="19" t="n"/>
      <c r="O18" s="19" t="n"/>
      <c r="P18" s="19" t="n"/>
      <c r="Q18" s="19" t="n"/>
      <c r="R18" s="19" t="n"/>
      <c r="S18" s="19" t="n"/>
      <c r="T18" s="19" t="n"/>
      <c r="U18" s="19" t="n"/>
      <c r="V18" s="19" t="n"/>
      <c r="W18" s="19" t="n"/>
      <c r="X18" s="19" t="n"/>
      <c r="Y18" s="19" t="n"/>
      <c r="Z18" s="19" t="n"/>
    </row>
    <row r="19" ht="13.5" customHeight="1" s="844">
      <c r="A19" s="19" t="n"/>
      <c r="B19" s="19" t="n"/>
      <c r="C19" s="949" t="n"/>
      <c r="D19" s="949" t="n"/>
      <c r="E19" s="949" t="n"/>
      <c r="F19" s="949" t="n"/>
      <c r="G19" s="949" t="n"/>
      <c r="H19" s="949" t="n"/>
      <c r="I19" s="949" t="n"/>
      <c r="J19" s="949" t="n"/>
      <c r="K19" s="949" t="n"/>
      <c r="L19" s="19" t="n"/>
      <c r="M19" s="19" t="n"/>
      <c r="N19" s="19" t="n"/>
      <c r="O19" s="19" t="n"/>
      <c r="P19" s="19" t="n"/>
      <c r="Q19" s="19" t="n"/>
      <c r="R19" s="19" t="n"/>
      <c r="S19" s="19" t="n"/>
      <c r="T19" s="19" t="n"/>
      <c r="U19" s="19" t="n"/>
      <c r="V19" s="19" t="n"/>
      <c r="W19" s="19" t="n"/>
      <c r="X19" s="19" t="n"/>
      <c r="Y19" s="19" t="n"/>
      <c r="Z19" s="19" t="n"/>
    </row>
    <row r="20" ht="13.5" customHeight="1" s="844">
      <c r="A20" s="19" t="n"/>
      <c r="B20" s="19" t="n"/>
      <c r="C20" s="949" t="n"/>
      <c r="D20" s="949" t="n"/>
      <c r="E20" s="949" t="n"/>
      <c r="F20" s="949" t="n"/>
      <c r="G20" s="949" t="n"/>
      <c r="H20" s="949" t="n"/>
      <c r="I20" s="949" t="n"/>
      <c r="J20" s="949" t="n"/>
      <c r="K20" s="949" t="n"/>
      <c r="L20" s="19" t="n"/>
      <c r="M20" s="19" t="n"/>
      <c r="N20" s="19" t="n"/>
      <c r="O20" s="19" t="n"/>
      <c r="P20" s="19" t="n"/>
      <c r="Q20" s="19" t="n"/>
      <c r="R20" s="19" t="n"/>
      <c r="S20" s="19" t="n"/>
      <c r="T20" s="19" t="n"/>
      <c r="U20" s="19" t="n"/>
      <c r="V20" s="19" t="n"/>
      <c r="W20" s="19" t="n"/>
      <c r="X20" s="19" t="n"/>
      <c r="Y20" s="19" t="n"/>
      <c r="Z20" s="19" t="n"/>
    </row>
    <row r="21" ht="13.5" customHeight="1" s="844">
      <c r="A21" s="19" t="n"/>
      <c r="B21" s="19" t="n"/>
      <c r="C21" s="949" t="n"/>
      <c r="D21" s="949" t="n"/>
      <c r="E21" s="949" t="n"/>
      <c r="F21" s="949" t="n"/>
      <c r="G21" s="949" t="n"/>
      <c r="H21" s="949" t="n"/>
      <c r="I21" s="949" t="n"/>
      <c r="J21" s="949" t="n"/>
      <c r="K21" s="949" t="n"/>
      <c r="L21" s="19" t="n"/>
      <c r="M21" s="19" t="n"/>
      <c r="N21" s="19" t="n"/>
      <c r="O21" s="19" t="n"/>
      <c r="P21" s="19" t="n"/>
      <c r="Q21" s="19" t="n"/>
      <c r="R21" s="19" t="n"/>
      <c r="S21" s="19" t="n"/>
      <c r="T21" s="19" t="n"/>
      <c r="U21" s="19" t="n"/>
      <c r="V21" s="19" t="n"/>
      <c r="W21" s="19" t="n"/>
      <c r="X21" s="19" t="n"/>
      <c r="Y21" s="19" t="n"/>
      <c r="Z21" s="19" t="n"/>
    </row>
    <row r="22" ht="13.5" customHeight="1" s="844">
      <c r="A22" s="19" t="n"/>
      <c r="B22" s="19" t="n"/>
      <c r="C22" s="949" t="n"/>
      <c r="D22" s="949" t="n"/>
      <c r="E22" s="949" t="n"/>
      <c r="F22" s="949" t="n"/>
      <c r="G22" s="949" t="n"/>
      <c r="H22" s="949" t="n"/>
      <c r="I22" s="949" t="n"/>
      <c r="J22" s="949" t="n"/>
      <c r="K22" s="949" t="n"/>
      <c r="L22" s="19" t="n"/>
      <c r="M22" s="19" t="n"/>
      <c r="N22" s="19" t="n"/>
      <c r="O22" s="19" t="n"/>
      <c r="P22" s="19" t="n"/>
      <c r="Q22" s="19" t="n"/>
      <c r="R22" s="19" t="n"/>
      <c r="S22" s="19" t="n"/>
      <c r="T22" s="19" t="n"/>
      <c r="U22" s="19" t="n"/>
      <c r="V22" s="19" t="n"/>
      <c r="W22" s="19" t="n"/>
      <c r="X22" s="19" t="n"/>
      <c r="Y22" s="19" t="n"/>
      <c r="Z22" s="19" t="n"/>
    </row>
    <row r="23" ht="13.5" customHeight="1" s="844">
      <c r="A23" s="19" t="n"/>
      <c r="B23" s="19" t="n"/>
      <c r="C23" s="949" t="n"/>
      <c r="D23" s="949" t="n"/>
      <c r="E23" s="949" t="n"/>
      <c r="F23" s="949" t="n"/>
      <c r="G23" s="949" t="n"/>
      <c r="H23" s="949" t="n"/>
      <c r="I23" s="1163" t="n"/>
      <c r="J23" s="949" t="n"/>
      <c r="K23" s="949" t="n"/>
      <c r="L23" s="19" t="n"/>
      <c r="M23" s="19" t="n"/>
      <c r="N23" s="19" t="n"/>
      <c r="O23" s="19" t="n"/>
      <c r="P23" s="19" t="n"/>
      <c r="Q23" s="19" t="n"/>
      <c r="R23" s="19" t="n"/>
      <c r="S23" s="19" t="n"/>
      <c r="T23" s="19" t="n"/>
      <c r="U23" s="19" t="n"/>
      <c r="V23" s="19" t="n"/>
      <c r="W23" s="19" t="n"/>
      <c r="X23" s="19" t="n"/>
      <c r="Y23" s="19" t="n"/>
      <c r="Z23" s="19" t="n"/>
    </row>
    <row r="24" ht="13.5" customHeight="1" s="844">
      <c r="A24" s="19" t="n"/>
      <c r="B24" s="19" t="n"/>
      <c r="C24" s="949" t="n"/>
      <c r="D24" s="949" t="n"/>
      <c r="E24" s="949" t="n"/>
      <c r="F24" s="949" t="n"/>
      <c r="G24" s="949" t="n"/>
      <c r="H24" s="949" t="n"/>
      <c r="I24" s="949" t="n"/>
      <c r="J24" s="949" t="n"/>
      <c r="K24" s="949" t="n"/>
      <c r="L24" s="19" t="n"/>
      <c r="M24" s="19" t="n"/>
      <c r="N24" s="19" t="n"/>
      <c r="O24" s="19" t="n"/>
      <c r="P24" s="19" t="n"/>
      <c r="Q24" s="19" t="n"/>
      <c r="R24" s="19" t="n"/>
      <c r="S24" s="19" t="n"/>
      <c r="T24" s="19" t="n"/>
      <c r="U24" s="19" t="n"/>
      <c r="V24" s="19" t="n"/>
      <c r="W24" s="19" t="n"/>
      <c r="X24" s="19" t="n"/>
      <c r="Y24" s="19" t="n"/>
      <c r="Z24" s="19" t="n"/>
    </row>
    <row r="25" ht="13.5" customHeight="1" s="844">
      <c r="A25" s="19" t="n"/>
      <c r="B25" s="19" t="n"/>
      <c r="C25" s="949" t="n"/>
      <c r="D25" s="949" t="n"/>
      <c r="E25" s="949" t="n"/>
      <c r="F25" s="949" t="n"/>
      <c r="G25" s="949" t="n"/>
      <c r="H25" s="949" t="n"/>
      <c r="I25" s="949" t="n"/>
      <c r="J25" s="949" t="n"/>
      <c r="K25" s="949" t="n"/>
      <c r="L25" s="19" t="n"/>
      <c r="M25" s="19" t="n"/>
      <c r="N25" s="19" t="n"/>
      <c r="O25" s="19" t="n"/>
      <c r="P25" s="19" t="n"/>
      <c r="Q25" s="19" t="n"/>
      <c r="R25" s="19" t="n"/>
      <c r="S25" s="19" t="n"/>
      <c r="T25" s="19" t="n"/>
      <c r="U25" s="19" t="n"/>
      <c r="V25" s="19" t="n"/>
      <c r="W25" s="19" t="n"/>
      <c r="X25" s="19" t="n"/>
      <c r="Y25" s="19" t="n"/>
      <c r="Z25" s="19" t="n"/>
    </row>
    <row r="26" ht="13.5" customHeight="1" s="844">
      <c r="A26" s="19" t="n"/>
      <c r="B26" s="19" t="n"/>
      <c r="C26" s="949" t="n"/>
      <c r="D26" s="949" t="n"/>
      <c r="E26" s="949" t="n"/>
      <c r="F26" s="949" t="n"/>
      <c r="G26" s="949" t="n"/>
      <c r="H26" s="949" t="n"/>
      <c r="I26" s="949" t="n"/>
      <c r="J26" s="949" t="n"/>
      <c r="K26" s="949" t="n"/>
      <c r="L26" s="19" t="n"/>
      <c r="M26" s="19" t="n"/>
      <c r="N26" s="19" t="n"/>
      <c r="O26" s="19" t="n"/>
      <c r="P26" s="19" t="n"/>
      <c r="Q26" s="19" t="n"/>
      <c r="R26" s="19" t="n"/>
      <c r="S26" s="19" t="n"/>
      <c r="T26" s="19" t="n"/>
      <c r="U26" s="19" t="n"/>
      <c r="V26" s="19" t="n"/>
      <c r="W26" s="19" t="n"/>
      <c r="X26" s="19" t="n"/>
      <c r="Y26" s="19" t="n"/>
      <c r="Z26" s="19" t="n"/>
    </row>
    <row r="27" ht="13.5" customHeight="1" s="844">
      <c r="A27" s="19" t="n"/>
      <c r="B27" s="19" t="n"/>
      <c r="C27" s="949" t="n"/>
      <c r="D27" s="949" t="n"/>
      <c r="E27" s="949" t="n"/>
      <c r="F27" s="949" t="n"/>
      <c r="G27" s="949" t="n"/>
      <c r="H27" s="949" t="n"/>
      <c r="I27" s="949" t="n"/>
      <c r="J27" s="949" t="n"/>
      <c r="K27" s="949" t="n"/>
      <c r="L27" s="19" t="n"/>
      <c r="M27" s="19" t="n"/>
      <c r="N27" s="19" t="n"/>
      <c r="O27" s="19" t="n"/>
      <c r="P27" s="19" t="n"/>
      <c r="Q27" s="19" t="n"/>
      <c r="R27" s="19" t="n"/>
      <c r="S27" s="19" t="n"/>
      <c r="T27" s="19" t="n"/>
      <c r="U27" s="19" t="n"/>
      <c r="V27" s="19" t="n"/>
      <c r="W27" s="19" t="n"/>
      <c r="X27" s="19" t="n"/>
      <c r="Y27" s="19" t="n"/>
      <c r="Z27" s="19" t="n"/>
    </row>
    <row r="28" ht="13.5" customHeight="1" s="844">
      <c r="A28" s="19" t="n"/>
      <c r="B28" s="19" t="n"/>
      <c r="C28" s="949" t="n"/>
      <c r="D28" s="949" t="n"/>
      <c r="E28" s="949" t="n"/>
      <c r="F28" s="949" t="n"/>
      <c r="G28" s="949" t="n"/>
      <c r="H28" s="949" t="n"/>
      <c r="I28" s="949" t="n"/>
      <c r="J28" s="949" t="n"/>
      <c r="K28" s="949" t="n"/>
      <c r="L28" s="19" t="n"/>
      <c r="M28" s="20" t="inlineStr">
        <is>
          <t>/</t>
        </is>
      </c>
      <c r="N28" s="19" t="n"/>
      <c r="O28" s="19" t="n"/>
      <c r="P28" s="19" t="n"/>
      <c r="Q28" s="19" t="n"/>
      <c r="R28" s="19" t="n"/>
      <c r="S28" s="19" t="n"/>
      <c r="T28" s="19" t="n"/>
      <c r="U28" s="19" t="n"/>
      <c r="V28" s="19" t="n"/>
      <c r="W28" s="19" t="n"/>
      <c r="X28" s="19" t="n"/>
      <c r="Y28" s="19" t="n"/>
      <c r="Z28" s="19" t="n"/>
    </row>
    <row r="29" ht="13.5" customHeight="1" s="844">
      <c r="A29" s="19" t="n"/>
      <c r="B29" s="19" t="n"/>
      <c r="C29" s="949" t="n"/>
      <c r="D29" s="949" t="n"/>
      <c r="E29" s="949" t="n"/>
      <c r="F29" s="949" t="n"/>
      <c r="G29" s="949" t="n"/>
      <c r="H29" s="949" t="n"/>
      <c r="I29" s="949" t="n"/>
      <c r="J29" s="949" t="n"/>
      <c r="K29" s="949" t="n"/>
      <c r="L29" s="19" t="n"/>
      <c r="M29" s="19" t="n"/>
      <c r="N29" s="19" t="n"/>
      <c r="O29" s="19" t="n"/>
      <c r="P29" s="19" t="n"/>
      <c r="Q29" s="19" t="n"/>
      <c r="R29" s="19" t="n"/>
      <c r="S29" s="19" t="n"/>
      <c r="T29" s="19" t="n"/>
      <c r="U29" s="19" t="n"/>
      <c r="V29" s="19" t="n"/>
      <c r="W29" s="19" t="n"/>
      <c r="X29" s="19" t="n"/>
      <c r="Y29" s="19" t="n"/>
      <c r="Z29" s="19" t="n"/>
    </row>
    <row r="30" ht="13.5" customHeight="1" s="844">
      <c r="A30" s="19" t="n"/>
      <c r="B30" s="19" t="n"/>
      <c r="C30" s="949" t="n"/>
      <c r="D30" s="949" t="n"/>
      <c r="E30" s="949" t="n"/>
      <c r="F30" s="949" t="n"/>
      <c r="G30" s="949" t="n"/>
      <c r="H30" s="949" t="n"/>
      <c r="I30" s="949" t="n"/>
      <c r="J30" s="949" t="n"/>
      <c r="K30" s="949" t="n"/>
      <c r="L30" s="19" t="n"/>
      <c r="M30" s="19" t="n"/>
      <c r="N30" s="19" t="n"/>
      <c r="O30" s="19" t="n"/>
      <c r="P30" s="19" t="n"/>
      <c r="Q30" s="19" t="n"/>
      <c r="R30" s="19" t="n"/>
      <c r="S30" s="19" t="n"/>
      <c r="T30" s="19" t="n"/>
      <c r="U30" s="19" t="n"/>
      <c r="V30" s="19" t="n"/>
      <c r="W30" s="19" t="n"/>
      <c r="X30" s="19" t="n"/>
      <c r="Y30" s="19" t="n"/>
      <c r="Z30" s="19" t="n"/>
    </row>
    <row r="31" ht="13.5" customHeight="1" s="844">
      <c r="A31" s="41" t="n"/>
      <c r="B31" s="239" t="inlineStr">
        <is>
          <t xml:space="preserve">EUR mn </t>
        </is>
      </c>
      <c r="C31" s="1164">
        <f>C3</f>
        <v/>
      </c>
      <c r="D31" s="1164">
        <f>D3</f>
        <v/>
      </c>
      <c r="E31" s="1164">
        <f>E3</f>
        <v/>
      </c>
      <c r="F31" s="1164">
        <f>F3</f>
        <v/>
      </c>
      <c r="G31" s="1164">
        <f>G3</f>
        <v/>
      </c>
      <c r="H31" s="1164">
        <f>H3</f>
        <v/>
      </c>
      <c r="I31" s="1164">
        <f>I3</f>
        <v/>
      </c>
      <c r="J31" s="1164">
        <f>J3</f>
        <v/>
      </c>
      <c r="K31" s="1164">
        <f>K3</f>
        <v/>
      </c>
      <c r="L31" s="41" t="n"/>
      <c r="M31" s="41" t="n"/>
      <c r="N31" s="41" t="n"/>
      <c r="O31" s="41" t="n"/>
      <c r="P31" s="41" t="n"/>
      <c r="Q31" s="41" t="n"/>
      <c r="R31" s="41" t="n"/>
      <c r="S31" s="41" t="n"/>
      <c r="T31" s="41" t="n"/>
      <c r="U31" s="41" t="n"/>
      <c r="V31" s="41" t="n"/>
      <c r="W31" s="41" t="n"/>
      <c r="X31" s="41" t="n"/>
      <c r="Y31" s="41" t="n"/>
      <c r="Z31" s="41" t="n"/>
    </row>
    <row r="32" ht="13.5" customHeight="1" s="844">
      <c r="A32" s="41" t="n"/>
      <c r="B32" s="491" t="inlineStr">
        <is>
          <t>EBITDA</t>
        </is>
      </c>
      <c r="C32" s="1165">
        <f>'Income Statement'!C34/10^6</f>
        <v/>
      </c>
      <c r="D32" s="1165">
        <f>'Income Statement'!D34/10^6</f>
        <v/>
      </c>
      <c r="E32" s="1165">
        <f>'Income Statement'!E34/10^6</f>
        <v/>
      </c>
      <c r="F32" s="1165">
        <f>'Income Statement'!F34/10^6</f>
        <v/>
      </c>
      <c r="G32" s="1165">
        <f>'Income Statement'!G34/10^6</f>
        <v/>
      </c>
      <c r="H32" s="1165">
        <f>'Income Statement'!H34/10^6</f>
        <v/>
      </c>
      <c r="I32" s="1165">
        <f>'Income Statement'!I34/10^6</f>
        <v/>
      </c>
      <c r="J32" s="1165">
        <f>'Income Statement'!J34/10^6</f>
        <v/>
      </c>
      <c r="K32" s="1165">
        <f>'Income Statement'!K34/10^6</f>
        <v/>
      </c>
      <c r="L32" s="19" t="n"/>
      <c r="M32" s="41" t="n"/>
      <c r="N32" s="41" t="n"/>
      <c r="O32" s="41" t="n"/>
      <c r="P32" s="41" t="n"/>
      <c r="Q32" s="41" t="n"/>
      <c r="R32" s="41" t="n"/>
      <c r="S32" s="41" t="n"/>
      <c r="T32" s="41" t="n"/>
      <c r="U32" s="41" t="n"/>
      <c r="V32" s="41" t="n"/>
      <c r="W32" s="41" t="n"/>
      <c r="X32" s="41" t="n"/>
      <c r="Y32" s="41" t="n"/>
      <c r="Z32" s="41" t="n"/>
    </row>
    <row r="33" ht="13.5" customHeight="1" s="844">
      <c r="A33" s="259" t="n"/>
      <c r="B33" s="493" t="inlineStr">
        <is>
          <t>EBITDA Margin</t>
        </is>
      </c>
      <c r="C33" s="1166">
        <f>C32/C4</f>
        <v/>
      </c>
      <c r="D33" s="1166">
        <f>D32/D4</f>
        <v/>
      </c>
      <c r="E33" s="1167">
        <f>E32/E4</f>
        <v/>
      </c>
      <c r="F33" s="1167">
        <f>F32/F4</f>
        <v/>
      </c>
      <c r="G33" s="1167">
        <f>G32/G4</f>
        <v/>
      </c>
      <c r="H33" s="1167">
        <f>H32/H4</f>
        <v/>
      </c>
      <c r="I33" s="1167">
        <f>I32/I4</f>
        <v/>
      </c>
      <c r="J33" s="1167">
        <f>J32/J4</f>
        <v/>
      </c>
      <c r="K33" s="1167">
        <f>K32/K4</f>
        <v/>
      </c>
      <c r="L33" s="19" t="n"/>
      <c r="M33" s="259" t="n"/>
      <c r="N33" s="259" t="n"/>
      <c r="O33" s="259" t="n"/>
      <c r="P33" s="259" t="n"/>
      <c r="Q33" s="259" t="n"/>
      <c r="R33" s="259" t="n"/>
      <c r="S33" s="259" t="n"/>
      <c r="T33" s="259" t="n"/>
      <c r="U33" s="259" t="n"/>
      <c r="V33" s="259" t="n"/>
      <c r="W33" s="259" t="n"/>
      <c r="X33" s="259" t="n"/>
      <c r="Y33" s="259" t="n"/>
      <c r="Z33" s="259" t="n"/>
    </row>
    <row r="34" ht="13.5" customHeight="1" s="844">
      <c r="A34" s="259" t="n"/>
      <c r="B34" s="500" t="n"/>
      <c r="C34" s="501" t="n"/>
      <c r="D34" s="501" t="n"/>
      <c r="E34" s="501" t="n"/>
      <c r="F34" s="501" t="n"/>
      <c r="G34" s="501" t="n"/>
      <c r="H34" s="501" t="n"/>
      <c r="I34" s="501" t="n"/>
      <c r="J34" s="501" t="n"/>
      <c r="K34" s="501" t="n"/>
      <c r="L34" s="19" t="n"/>
      <c r="M34" s="259" t="n"/>
      <c r="N34" s="259" t="n"/>
      <c r="O34" s="259" t="n"/>
      <c r="P34" s="259" t="n"/>
      <c r="Q34" s="259" t="n"/>
      <c r="R34" s="259" t="n"/>
      <c r="S34" s="259" t="n"/>
      <c r="T34" s="259" t="n"/>
      <c r="U34" s="259" t="n"/>
      <c r="V34" s="259" t="n"/>
      <c r="W34" s="259" t="n"/>
      <c r="X34" s="259" t="n"/>
      <c r="Y34" s="259" t="n"/>
      <c r="Z34" s="259" t="n"/>
    </row>
    <row r="35" ht="13.5" customHeight="1" s="844">
      <c r="A35" s="259" t="n"/>
      <c r="B35" s="500" t="n"/>
      <c r="C35" s="501" t="n"/>
      <c r="D35" s="501" t="n"/>
      <c r="E35" s="501" t="n"/>
      <c r="F35" s="501" t="n"/>
      <c r="G35" s="501" t="n"/>
      <c r="H35" s="501" t="n"/>
      <c r="I35" s="501" t="n"/>
      <c r="J35" s="501" t="n"/>
      <c r="K35" s="501" t="n"/>
      <c r="L35" s="19" t="n"/>
      <c r="M35" s="259" t="n"/>
      <c r="N35" s="259" t="n"/>
      <c r="O35" s="259" t="n"/>
      <c r="P35" s="259" t="n"/>
      <c r="Q35" s="259" t="n"/>
      <c r="R35" s="259" t="n"/>
      <c r="S35" s="259" t="n"/>
      <c r="T35" s="259" t="n"/>
      <c r="U35" s="259" t="n"/>
      <c r="V35" s="259" t="n"/>
      <c r="W35" s="259" t="n"/>
      <c r="X35" s="259" t="n"/>
      <c r="Y35" s="259" t="n"/>
      <c r="Z35" s="259" t="n"/>
    </row>
    <row r="36" ht="13.5" customHeight="1" s="844">
      <c r="A36" s="259" t="n"/>
      <c r="B36" s="500" t="n"/>
      <c r="C36" s="501" t="n"/>
      <c r="D36" s="501" t="n"/>
      <c r="E36" s="501" t="n"/>
      <c r="F36" s="501" t="n"/>
      <c r="G36" s="501" t="n"/>
      <c r="H36" s="501" t="n"/>
      <c r="I36" s="501" t="n"/>
      <c r="J36" s="501" t="n"/>
      <c r="K36" s="501" t="n"/>
      <c r="L36" s="19" t="n"/>
      <c r="M36" s="259" t="n"/>
      <c r="N36" s="259" t="n"/>
      <c r="O36" s="259" t="n"/>
      <c r="P36" s="259" t="n"/>
      <c r="Q36" s="259" t="n"/>
      <c r="R36" s="259" t="n"/>
      <c r="S36" s="259" t="n"/>
      <c r="T36" s="259" t="n"/>
      <c r="U36" s="259" t="n"/>
      <c r="V36" s="259" t="n"/>
      <c r="W36" s="259" t="n"/>
      <c r="X36" s="259" t="n"/>
      <c r="Y36" s="259" t="n"/>
      <c r="Z36" s="259" t="n"/>
    </row>
    <row r="37" ht="13.5" customHeight="1" s="844">
      <c r="A37" s="259" t="n"/>
      <c r="B37" s="500" t="n"/>
      <c r="C37" s="501" t="n"/>
      <c r="D37" s="501" t="n"/>
      <c r="E37" s="501" t="n"/>
      <c r="F37" s="501" t="n"/>
      <c r="G37" s="501" t="n"/>
      <c r="H37" s="501" t="n"/>
      <c r="I37" s="501" t="n"/>
      <c r="J37" s="501" t="n"/>
      <c r="K37" s="501" t="n"/>
      <c r="L37" s="19" t="n"/>
      <c r="M37" s="259" t="n"/>
      <c r="N37" s="259" t="n"/>
      <c r="O37" s="259" t="n"/>
      <c r="P37" s="259" t="n"/>
      <c r="Q37" s="259" t="n"/>
      <c r="R37" s="259" t="n"/>
      <c r="S37" s="259" t="n"/>
      <c r="T37" s="259" t="n"/>
      <c r="U37" s="259" t="n"/>
      <c r="V37" s="259" t="n"/>
      <c r="W37" s="259" t="n"/>
      <c r="X37" s="259" t="n"/>
      <c r="Y37" s="259" t="n"/>
      <c r="Z37" s="259" t="n"/>
    </row>
    <row r="38" ht="13.5" customHeight="1" s="844">
      <c r="A38" s="259" t="n"/>
      <c r="B38" s="500" t="n"/>
      <c r="C38" s="501" t="n"/>
      <c r="D38" s="501" t="n"/>
      <c r="E38" s="501" t="n"/>
      <c r="F38" s="501" t="n"/>
      <c r="G38" s="501" t="n"/>
      <c r="H38" s="501" t="n"/>
      <c r="I38" s="501" t="n"/>
      <c r="J38" s="501" t="n"/>
      <c r="K38" s="501" t="n"/>
      <c r="L38" s="19" t="n"/>
      <c r="M38" s="259" t="n"/>
      <c r="N38" s="259" t="n"/>
      <c r="O38" s="259" t="n"/>
      <c r="P38" s="259" t="n"/>
      <c r="Q38" s="259" t="n"/>
      <c r="R38" s="259" t="n"/>
      <c r="S38" s="259" t="n"/>
      <c r="T38" s="259" t="n"/>
      <c r="U38" s="259" t="n"/>
      <c r="V38" s="259" t="n"/>
      <c r="W38" s="259" t="n"/>
      <c r="X38" s="259" t="n"/>
      <c r="Y38" s="259" t="n"/>
      <c r="Z38" s="259" t="n"/>
    </row>
    <row r="39" ht="13.5" customHeight="1" s="844">
      <c r="A39" s="259" t="n"/>
      <c r="B39" s="500" t="n"/>
      <c r="C39" s="501" t="n"/>
      <c r="D39" s="501" t="n"/>
      <c r="E39" s="501" t="n"/>
      <c r="F39" s="501" t="n"/>
      <c r="G39" s="501" t="n"/>
      <c r="H39" s="501" t="n"/>
      <c r="I39" s="501" t="n"/>
      <c r="J39" s="501" t="n"/>
      <c r="K39" s="501" t="n"/>
      <c r="L39" s="19" t="n"/>
      <c r="M39" s="259" t="n"/>
      <c r="N39" s="259" t="n"/>
      <c r="O39" s="259" t="n"/>
      <c r="P39" s="259" t="n"/>
      <c r="Q39" s="259" t="n"/>
      <c r="R39" s="259" t="n"/>
      <c r="S39" s="259" t="n"/>
      <c r="T39" s="259" t="n"/>
      <c r="U39" s="259" t="n"/>
      <c r="V39" s="259" t="n"/>
      <c r="W39" s="259" t="n"/>
      <c r="X39" s="259" t="n"/>
      <c r="Y39" s="259" t="n"/>
      <c r="Z39" s="259" t="n"/>
    </row>
    <row r="40" ht="13.5" customHeight="1" s="844">
      <c r="A40" s="259" t="n"/>
      <c r="B40" s="500" t="n"/>
      <c r="C40" s="501" t="n"/>
      <c r="D40" s="501" t="n"/>
      <c r="E40" s="501" t="n"/>
      <c r="F40" s="501" t="n"/>
      <c r="G40" s="501" t="n"/>
      <c r="H40" s="501" t="n"/>
      <c r="I40" s="501" t="n"/>
      <c r="J40" s="501" t="n"/>
      <c r="K40" s="501" t="n"/>
      <c r="L40" s="19" t="n"/>
      <c r="M40" s="259" t="n"/>
      <c r="N40" s="259" t="n"/>
      <c r="O40" s="259" t="n"/>
      <c r="P40" s="259" t="n"/>
      <c r="Q40" s="259" t="n"/>
      <c r="R40" s="259" t="n"/>
      <c r="S40" s="259" t="n"/>
      <c r="T40" s="259" t="n"/>
      <c r="U40" s="259" t="n"/>
      <c r="V40" s="259" t="n"/>
      <c r="W40" s="259" t="n"/>
      <c r="X40" s="259" t="n"/>
      <c r="Y40" s="259" t="n"/>
      <c r="Z40" s="259" t="n"/>
    </row>
    <row r="41" ht="13.5" customHeight="1" s="844">
      <c r="A41" s="259" t="n"/>
      <c r="B41" s="500" t="n"/>
      <c r="C41" s="501" t="n"/>
      <c r="D41" s="501" t="n"/>
      <c r="E41" s="501" t="n"/>
      <c r="F41" s="501" t="n"/>
      <c r="G41" s="501" t="n"/>
      <c r="H41" s="501" t="n"/>
      <c r="I41" s="501" t="n"/>
      <c r="J41" s="501" t="n"/>
      <c r="K41" s="501" t="n"/>
      <c r="L41" s="19" t="n"/>
      <c r="M41" s="259" t="n"/>
      <c r="N41" s="259" t="n"/>
      <c r="O41" s="259" t="n"/>
      <c r="P41" s="259" t="n"/>
      <c r="Q41" s="259" t="n"/>
      <c r="R41" s="259" t="n"/>
      <c r="S41" s="259" t="n"/>
      <c r="T41" s="259" t="n"/>
      <c r="U41" s="259" t="n"/>
      <c r="V41" s="259" t="n"/>
      <c r="W41" s="259" t="n"/>
      <c r="X41" s="259" t="n"/>
      <c r="Y41" s="259" t="n"/>
      <c r="Z41" s="259" t="n"/>
    </row>
    <row r="42" ht="13.5" customHeight="1" s="844">
      <c r="A42" s="259" t="n"/>
      <c r="B42" s="500" t="n"/>
      <c r="C42" s="501" t="n"/>
      <c r="D42" s="501" t="n"/>
      <c r="E42" s="501" t="n"/>
      <c r="F42" s="501" t="n"/>
      <c r="G42" s="501" t="n"/>
      <c r="H42" s="501" t="n"/>
      <c r="I42" s="501" t="n"/>
      <c r="J42" s="501" t="n"/>
      <c r="K42" s="501" t="n"/>
      <c r="L42" s="19" t="n"/>
      <c r="M42" s="259" t="n"/>
      <c r="N42" s="259" t="n"/>
      <c r="O42" s="259" t="n"/>
      <c r="P42" s="259" t="n"/>
      <c r="Q42" s="259" t="n"/>
      <c r="R42" s="259" t="n"/>
      <c r="S42" s="259" t="n"/>
      <c r="T42" s="259" t="n"/>
      <c r="U42" s="259" t="n"/>
      <c r="V42" s="259" t="n"/>
      <c r="W42" s="259" t="n"/>
      <c r="X42" s="259" t="n"/>
      <c r="Y42" s="259" t="n"/>
      <c r="Z42" s="259" t="n"/>
    </row>
    <row r="43" ht="13.5" customHeight="1" s="844">
      <c r="A43" s="259" t="n"/>
      <c r="B43" s="500" t="n"/>
      <c r="C43" s="501" t="n"/>
      <c r="D43" s="501" t="n"/>
      <c r="E43" s="501" t="n"/>
      <c r="F43" s="501" t="n"/>
      <c r="G43" s="501" t="n"/>
      <c r="H43" s="501" t="n"/>
      <c r="I43" s="501" t="n"/>
      <c r="J43" s="501" t="n"/>
      <c r="K43" s="501" t="n"/>
      <c r="L43" s="19" t="n"/>
      <c r="M43" s="259" t="n"/>
      <c r="N43" s="259" t="n"/>
      <c r="O43" s="259" t="n"/>
      <c r="P43" s="259" t="n"/>
      <c r="Q43" s="259" t="n"/>
      <c r="R43" s="259" t="n"/>
      <c r="S43" s="259" t="n"/>
      <c r="T43" s="259" t="n"/>
      <c r="U43" s="259" t="n"/>
      <c r="V43" s="259" t="n"/>
      <c r="W43" s="259" t="n"/>
      <c r="X43" s="259" t="n"/>
      <c r="Y43" s="259" t="n"/>
      <c r="Z43" s="259" t="n"/>
    </row>
    <row r="44" ht="13.5" customHeight="1" s="844">
      <c r="A44" s="259" t="n"/>
      <c r="B44" s="500" t="n"/>
      <c r="C44" s="501" t="n"/>
      <c r="D44" s="501" t="n"/>
      <c r="E44" s="501" t="n"/>
      <c r="F44" s="501" t="n"/>
      <c r="G44" s="501" t="n"/>
      <c r="H44" s="501" t="n"/>
      <c r="I44" s="501" t="n"/>
      <c r="J44" s="501" t="n"/>
      <c r="K44" s="501" t="n"/>
      <c r="L44" s="19" t="n"/>
      <c r="M44" s="259" t="n"/>
      <c r="N44" s="259" t="n"/>
      <c r="O44" s="259" t="n"/>
      <c r="P44" s="259" t="n"/>
      <c r="Q44" s="259" t="n"/>
      <c r="R44" s="259" t="n"/>
      <c r="S44" s="259" t="n"/>
      <c r="T44" s="259" t="n"/>
      <c r="U44" s="259" t="n"/>
      <c r="V44" s="259" t="n"/>
      <c r="W44" s="259" t="n"/>
      <c r="X44" s="259" t="n"/>
      <c r="Y44" s="259" t="n"/>
      <c r="Z44" s="259" t="n"/>
    </row>
    <row r="45" ht="13.5" customHeight="1" s="844">
      <c r="A45" s="259" t="n"/>
      <c r="B45" s="500" t="n"/>
      <c r="C45" s="501" t="n"/>
      <c r="D45" s="501" t="n"/>
      <c r="E45" s="501" t="n"/>
      <c r="F45" s="501" t="n"/>
      <c r="G45" s="501" t="n"/>
      <c r="H45" s="501" t="n"/>
      <c r="I45" s="501" t="n"/>
      <c r="J45" s="501" t="n"/>
      <c r="K45" s="501" t="n"/>
      <c r="L45" s="19" t="n"/>
      <c r="M45" s="259" t="n"/>
      <c r="N45" s="259" t="n"/>
      <c r="O45" s="259" t="n"/>
      <c r="P45" s="259" t="n"/>
      <c r="Q45" s="259" t="n"/>
      <c r="R45" s="259" t="n"/>
      <c r="S45" s="259" t="n"/>
      <c r="T45" s="259" t="n"/>
      <c r="U45" s="259" t="n"/>
      <c r="V45" s="259" t="n"/>
      <c r="W45" s="259" t="n"/>
      <c r="X45" s="259" t="n"/>
      <c r="Y45" s="259" t="n"/>
      <c r="Z45" s="259" t="n"/>
    </row>
    <row r="46" ht="13.5" customHeight="1" s="844">
      <c r="A46" s="259" t="n"/>
      <c r="B46" s="500" t="n"/>
      <c r="C46" s="501" t="n"/>
      <c r="D46" s="501" t="n"/>
      <c r="E46" s="501" t="n"/>
      <c r="F46" s="501" t="n"/>
      <c r="G46" s="501" t="n"/>
      <c r="H46" s="501" t="n"/>
      <c r="I46" s="501" t="n"/>
      <c r="J46" s="501" t="n"/>
      <c r="K46" s="501" t="n"/>
      <c r="L46" s="19" t="n"/>
      <c r="M46" s="259" t="n"/>
      <c r="N46" s="259" t="n"/>
      <c r="O46" s="259" t="n"/>
      <c r="P46" s="259" t="n"/>
      <c r="Q46" s="259" t="n"/>
      <c r="R46" s="259" t="n"/>
      <c r="S46" s="259" t="n"/>
      <c r="T46" s="259" t="n"/>
      <c r="U46" s="259" t="n"/>
      <c r="V46" s="259" t="n"/>
      <c r="W46" s="259" t="n"/>
      <c r="X46" s="259" t="n"/>
      <c r="Y46" s="259" t="n"/>
      <c r="Z46" s="259" t="n"/>
    </row>
    <row r="47" ht="13.5" customHeight="1" s="844">
      <c r="A47" s="259" t="n"/>
      <c r="B47" s="500" t="n"/>
      <c r="C47" s="501" t="n"/>
      <c r="D47" s="501" t="n"/>
      <c r="E47" s="501" t="n"/>
      <c r="F47" s="501" t="n"/>
      <c r="G47" s="501" t="n"/>
      <c r="H47" s="501" t="n"/>
      <c r="I47" s="501" t="n"/>
      <c r="J47" s="501" t="n"/>
      <c r="K47" s="501" t="n"/>
      <c r="L47" s="19" t="n"/>
      <c r="M47" s="259" t="n"/>
      <c r="N47" s="259" t="n"/>
      <c r="O47" s="259" t="n"/>
      <c r="P47" s="259" t="n"/>
      <c r="Q47" s="259" t="n"/>
      <c r="R47" s="259" t="n"/>
      <c r="S47" s="259" t="n"/>
      <c r="T47" s="259" t="n"/>
      <c r="U47" s="259" t="n"/>
      <c r="V47" s="259" t="n"/>
      <c r="W47" s="259" t="n"/>
      <c r="X47" s="259" t="n"/>
      <c r="Y47" s="259" t="n"/>
      <c r="Z47" s="259" t="n"/>
    </row>
    <row r="48" ht="13.5" customHeight="1" s="844">
      <c r="A48" s="41" t="n"/>
      <c r="B48" s="239" t="inlineStr">
        <is>
          <t xml:space="preserve">EUR mn </t>
        </is>
      </c>
      <c r="C48" s="1164">
        <f>C31</f>
        <v/>
      </c>
      <c r="D48" s="1164">
        <f>D31</f>
        <v/>
      </c>
      <c r="E48" s="1164">
        <f>E31</f>
        <v/>
      </c>
      <c r="F48" s="1164">
        <f>F31</f>
        <v/>
      </c>
      <c r="G48" s="1164">
        <f>G31</f>
        <v/>
      </c>
      <c r="H48" s="1164">
        <f>H31</f>
        <v/>
      </c>
      <c r="I48" s="1164">
        <f>I31</f>
        <v/>
      </c>
      <c r="J48" s="1164">
        <f>J31</f>
        <v/>
      </c>
      <c r="K48" s="1164">
        <f>K31</f>
        <v/>
      </c>
      <c r="L48" s="41" t="n"/>
      <c r="M48" s="41" t="n"/>
      <c r="N48" s="41" t="n"/>
      <c r="O48" s="41" t="n"/>
      <c r="P48" s="41" t="n"/>
      <c r="Q48" s="41" t="n"/>
      <c r="R48" s="41" t="n"/>
      <c r="S48" s="41" t="n"/>
      <c r="T48" s="41" t="n"/>
      <c r="U48" s="41" t="n"/>
      <c r="V48" s="41" t="n"/>
      <c r="W48" s="41" t="n"/>
      <c r="X48" s="41" t="n"/>
      <c r="Y48" s="41" t="n"/>
      <c r="Z48" s="41" t="n"/>
    </row>
    <row r="49" ht="13.5" customHeight="1" s="844">
      <c r="A49" s="41" t="n"/>
      <c r="B49" s="491" t="inlineStr">
        <is>
          <t>Net Profit/(Loss)</t>
        </is>
      </c>
      <c r="C49" s="1165">
        <f>'Income Statement'!C47/10^6</f>
        <v/>
      </c>
      <c r="D49" s="1165">
        <f>'Income Statement'!D47/10^6</f>
        <v/>
      </c>
      <c r="E49" s="1165">
        <f>'Income Statement'!E47/10^6</f>
        <v/>
      </c>
      <c r="F49" s="1165">
        <f>'Income Statement'!F47/10^6</f>
        <v/>
      </c>
      <c r="G49" s="1165">
        <f>'Income Statement'!G47/10^6</f>
        <v/>
      </c>
      <c r="H49" s="1165">
        <f>'Income Statement'!H47/10^6</f>
        <v/>
      </c>
      <c r="I49" s="1165">
        <f>'Income Statement'!I47/10^6</f>
        <v/>
      </c>
      <c r="J49" s="1165">
        <f>'Income Statement'!J47/10^6</f>
        <v/>
      </c>
      <c r="K49" s="1165">
        <f>'Income Statement'!K47/10^6</f>
        <v/>
      </c>
      <c r="L49" s="19" t="n"/>
      <c r="M49" s="41" t="n"/>
      <c r="N49" s="41" t="n"/>
      <c r="O49" s="41" t="n"/>
      <c r="P49" s="41" t="n"/>
      <c r="Q49" s="41" t="n"/>
      <c r="R49" s="41" t="n"/>
      <c r="S49" s="41" t="n"/>
      <c r="T49" s="41" t="n"/>
      <c r="U49" s="41" t="n"/>
      <c r="V49" s="41" t="n"/>
      <c r="W49" s="41" t="n"/>
      <c r="X49" s="41" t="n"/>
      <c r="Y49" s="41" t="n"/>
      <c r="Z49" s="41" t="n"/>
    </row>
    <row r="50" ht="13.5" customHeight="1" s="844">
      <c r="A50" s="19" t="n"/>
      <c r="B50" s="19" t="n"/>
      <c r="C50" s="949" t="n"/>
      <c r="D50" s="949" t="n"/>
      <c r="E50" s="949" t="n"/>
      <c r="F50" s="949" t="n"/>
      <c r="G50" s="949" t="n"/>
      <c r="H50" s="949" t="n"/>
      <c r="I50" s="949" t="n"/>
      <c r="J50" s="949" t="n"/>
      <c r="K50" s="949" t="n"/>
      <c r="L50" s="19" t="n"/>
      <c r="M50" s="19" t="n"/>
      <c r="N50" s="19" t="n"/>
      <c r="O50" s="19" t="n"/>
      <c r="P50" s="19" t="n"/>
      <c r="Q50" s="19" t="n"/>
      <c r="R50" s="19" t="n"/>
      <c r="S50" s="19" t="n"/>
      <c r="T50" s="19" t="n"/>
      <c r="U50" s="19" t="n"/>
      <c r="V50" s="19" t="n"/>
      <c r="W50" s="19" t="n"/>
      <c r="X50" s="19" t="n"/>
      <c r="Y50" s="19" t="n"/>
      <c r="Z50" s="19" t="n"/>
    </row>
    <row r="51" ht="13.5" customHeight="1" s="844">
      <c r="A51" s="19" t="n"/>
      <c r="B51" s="19" t="n"/>
      <c r="C51" s="1012" t="n"/>
      <c r="D51" s="1012" t="n"/>
      <c r="E51" s="1012" t="n"/>
      <c r="F51" s="1012" t="n"/>
      <c r="G51" s="1012" t="n"/>
      <c r="H51" s="1012" t="n"/>
      <c r="I51" s="1012" t="n"/>
      <c r="J51" s="1012" t="n"/>
      <c r="K51" s="1012" t="n"/>
      <c r="L51" s="19" t="n"/>
      <c r="M51" s="19" t="n"/>
      <c r="N51" s="19" t="n"/>
      <c r="O51" s="19" t="n"/>
      <c r="P51" s="19" t="n"/>
      <c r="Q51" s="19" t="n"/>
      <c r="R51" s="19" t="n"/>
      <c r="S51" s="19" t="n"/>
      <c r="T51" s="19" t="n"/>
      <c r="U51" s="19" t="n"/>
      <c r="V51" s="19" t="n"/>
      <c r="W51" s="19" t="n"/>
      <c r="X51" s="19" t="n"/>
      <c r="Y51" s="19" t="n"/>
      <c r="Z51" s="19" t="n"/>
    </row>
    <row r="52" ht="13.5" customHeight="1" s="844">
      <c r="A52" s="19" t="n"/>
      <c r="B52" s="19" t="n"/>
      <c r="C52" s="1012" t="n"/>
      <c r="D52" s="1012" t="n"/>
      <c r="E52" s="1012" t="n"/>
      <c r="F52" s="1012" t="n"/>
      <c r="G52" s="1012" t="n"/>
      <c r="H52" s="1012" t="n"/>
      <c r="I52" s="1012" t="n"/>
      <c r="J52" s="1012" t="n"/>
      <c r="K52" s="1012" t="n"/>
      <c r="L52" s="19" t="n"/>
      <c r="M52" s="19" t="n"/>
      <c r="N52" s="19" t="n"/>
      <c r="O52" s="19" t="n"/>
      <c r="P52" s="19" t="n"/>
      <c r="Q52" s="19" t="n"/>
      <c r="R52" s="19" t="n"/>
      <c r="S52" s="19" t="n"/>
      <c r="T52" s="19" t="n"/>
      <c r="U52" s="19" t="n"/>
      <c r="V52" s="19" t="n"/>
      <c r="W52" s="19" t="n"/>
      <c r="X52" s="19" t="n"/>
      <c r="Y52" s="19" t="n"/>
      <c r="Z52" s="19" t="n"/>
    </row>
    <row r="53" ht="13.5" customHeight="1" s="844">
      <c r="A53" s="19" t="n"/>
      <c r="B53" s="19" t="n"/>
      <c r="C53" s="910" t="n"/>
      <c r="D53" s="910" t="n"/>
      <c r="E53" s="502" t="n"/>
      <c r="F53" s="502" t="n"/>
      <c r="G53" s="502" t="n"/>
      <c r="H53" s="502" t="n"/>
      <c r="I53" s="502" t="n"/>
      <c r="J53" s="502" t="n"/>
      <c r="K53" s="502" t="n"/>
      <c r="L53" s="19" t="n"/>
      <c r="M53" s="19" t="n"/>
      <c r="N53" s="19" t="n"/>
      <c r="O53" s="19" t="n"/>
      <c r="P53" s="19" t="n"/>
      <c r="Q53" s="19" t="n"/>
      <c r="R53" s="19" t="n"/>
      <c r="S53" s="19" t="n"/>
      <c r="T53" s="19" t="n"/>
      <c r="U53" s="19" t="n"/>
      <c r="V53" s="19" t="n"/>
      <c r="W53" s="19" t="n"/>
      <c r="X53" s="19" t="n"/>
      <c r="Y53" s="19" t="n"/>
      <c r="Z53" s="19" t="n"/>
    </row>
    <row r="54" ht="13.5" customHeight="1" s="844">
      <c r="A54" s="19" t="n"/>
      <c r="B54" s="19" t="n"/>
      <c r="C54" s="1012" t="n"/>
      <c r="D54" s="1012" t="n"/>
      <c r="E54" s="1012" t="n"/>
      <c r="F54" s="1012" t="n"/>
      <c r="G54" s="1012" t="n"/>
      <c r="H54" s="1012" t="n"/>
      <c r="I54" s="1012" t="n"/>
      <c r="J54" s="1012" t="n"/>
      <c r="K54" s="1012" t="n"/>
      <c r="L54" s="19" t="n"/>
      <c r="M54" s="19" t="n"/>
      <c r="N54" s="19" t="n"/>
      <c r="O54" s="19" t="n"/>
      <c r="P54" s="19" t="n"/>
      <c r="Q54" s="19" t="n"/>
      <c r="R54" s="19" t="n"/>
      <c r="S54" s="19" t="n"/>
      <c r="T54" s="19" t="n"/>
      <c r="U54" s="19" t="n"/>
      <c r="V54" s="19" t="n"/>
      <c r="W54" s="19" t="n"/>
      <c r="X54" s="19" t="n"/>
      <c r="Y54" s="19" t="n"/>
      <c r="Z54" s="19" t="n"/>
    </row>
    <row r="55" ht="13.5" customHeight="1" s="844">
      <c r="A55" s="19" t="n"/>
      <c r="B55" s="19" t="n"/>
      <c r="C55" s="1012" t="n"/>
      <c r="D55" s="1012" t="n"/>
      <c r="E55" s="1012" t="n"/>
      <c r="F55" s="1012" t="n"/>
      <c r="G55" s="1012" t="n"/>
      <c r="H55" s="1012" t="n"/>
      <c r="I55" s="1012" t="n"/>
      <c r="J55" s="1012" t="n"/>
      <c r="K55" s="1012" t="n"/>
      <c r="L55" s="19" t="n"/>
      <c r="M55" s="19" t="n"/>
      <c r="N55" s="19" t="n"/>
      <c r="O55" s="19" t="n"/>
      <c r="P55" s="19" t="n"/>
      <c r="Q55" s="19" t="n"/>
      <c r="R55" s="19" t="n"/>
      <c r="S55" s="19" t="n"/>
      <c r="T55" s="19" t="n"/>
      <c r="U55" s="19" t="n"/>
      <c r="V55" s="19" t="n"/>
      <c r="W55" s="19" t="n"/>
      <c r="X55" s="19" t="n"/>
      <c r="Y55" s="19" t="n"/>
      <c r="Z55" s="19" t="n"/>
    </row>
    <row r="56" ht="13.5" customHeight="1" s="844">
      <c r="A56" s="19" t="n"/>
      <c r="B56" s="19" t="n"/>
      <c r="C56" s="1012" t="n"/>
      <c r="D56" s="1012" t="n"/>
      <c r="E56" s="1012" t="n"/>
      <c r="F56" s="1012" t="n"/>
      <c r="G56" s="1012" t="n"/>
      <c r="H56" s="1012" t="n"/>
      <c r="I56" s="1012" t="n"/>
      <c r="J56" s="1012" t="n"/>
      <c r="K56" s="1012" t="n"/>
      <c r="L56" s="19" t="n"/>
      <c r="M56" s="19" t="n"/>
      <c r="N56" s="19" t="n"/>
      <c r="O56" s="19" t="n"/>
      <c r="P56" s="19" t="n"/>
      <c r="Q56" s="19" t="n"/>
      <c r="R56" s="19" t="n"/>
      <c r="S56" s="19" t="n"/>
      <c r="T56" s="19" t="n"/>
      <c r="U56" s="19" t="n"/>
      <c r="V56" s="19" t="n"/>
      <c r="W56" s="19" t="n"/>
      <c r="X56" s="19" t="n"/>
      <c r="Y56" s="19" t="n"/>
      <c r="Z56" s="19" t="n"/>
    </row>
    <row r="57" ht="13.5" customHeight="1" s="844">
      <c r="A57" s="19" t="n"/>
      <c r="B57" s="19" t="n"/>
      <c r="C57" s="1012" t="n"/>
      <c r="D57" s="1012" t="n"/>
      <c r="E57" s="1012" t="n"/>
      <c r="F57" s="1012" t="n"/>
      <c r="G57" s="1012" t="n"/>
      <c r="H57" s="1012" t="n"/>
      <c r="I57" s="1012" t="n"/>
      <c r="J57" s="1012" t="n"/>
      <c r="K57" s="1012" t="n"/>
      <c r="L57" s="19" t="n"/>
      <c r="M57" s="19" t="n"/>
      <c r="N57" s="19" t="n"/>
      <c r="O57" s="19" t="n"/>
      <c r="P57" s="19" t="n"/>
      <c r="Q57" s="19" t="n"/>
      <c r="R57" s="19" t="n"/>
      <c r="S57" s="19" t="n"/>
      <c r="T57" s="19" t="n"/>
      <c r="U57" s="19" t="n"/>
      <c r="V57" s="19" t="n"/>
      <c r="W57" s="19" t="n"/>
      <c r="X57" s="19" t="n"/>
      <c r="Y57" s="19" t="n"/>
      <c r="Z57" s="19" t="n"/>
    </row>
    <row r="58" ht="13.5" customHeight="1" s="844">
      <c r="A58" s="19" t="n"/>
      <c r="B58" s="19" t="n"/>
      <c r="C58" s="1012" t="n"/>
      <c r="D58" s="1012" t="n"/>
      <c r="E58" s="1012" t="n"/>
      <c r="F58" s="1012" t="n"/>
      <c r="G58" s="1012" t="n"/>
      <c r="H58" s="1012" t="n"/>
      <c r="I58" s="1012" t="n"/>
      <c r="J58" s="1012" t="n"/>
      <c r="K58" s="1012" t="n"/>
      <c r="L58" s="19" t="n"/>
      <c r="M58" s="19" t="n"/>
      <c r="N58" s="19" t="n"/>
      <c r="O58" s="19" t="n"/>
      <c r="P58" s="19" t="n"/>
      <c r="Q58" s="19" t="n"/>
      <c r="R58" s="19" t="n"/>
      <c r="S58" s="19" t="n"/>
      <c r="T58" s="19" t="n"/>
      <c r="U58" s="19" t="n"/>
      <c r="V58" s="19" t="n"/>
      <c r="W58" s="19" t="n"/>
      <c r="X58" s="19" t="n"/>
      <c r="Y58" s="19" t="n"/>
      <c r="Z58" s="19" t="n"/>
    </row>
    <row r="59" ht="13.5" customHeight="1" s="844">
      <c r="A59" s="19" t="n"/>
      <c r="B59" s="19" t="n"/>
      <c r="C59" s="1012" t="n"/>
      <c r="D59" s="1012" t="n"/>
      <c r="E59" s="1012" t="n"/>
      <c r="F59" s="1012" t="n"/>
      <c r="G59" s="1012" t="n"/>
      <c r="H59" s="1012" t="n"/>
      <c r="I59" s="1012" t="n"/>
      <c r="J59" s="1012" t="n"/>
      <c r="K59" s="1012" t="n"/>
      <c r="L59" s="19" t="n"/>
      <c r="M59" s="19" t="n"/>
      <c r="N59" s="19" t="n"/>
      <c r="O59" s="19" t="n"/>
      <c r="P59" s="19" t="n"/>
      <c r="Q59" s="19" t="n"/>
      <c r="R59" s="19" t="n"/>
      <c r="S59" s="19" t="n"/>
      <c r="T59" s="19" t="n"/>
      <c r="U59" s="19" t="n"/>
      <c r="V59" s="19" t="n"/>
      <c r="W59" s="19" t="n"/>
      <c r="X59" s="19" t="n"/>
      <c r="Y59" s="19" t="n"/>
      <c r="Z59" s="19" t="n"/>
    </row>
    <row r="60" ht="13.5" customHeight="1" s="844">
      <c r="A60" s="19" t="n"/>
      <c r="B60" s="19" t="n"/>
      <c r="C60" s="1012" t="n"/>
      <c r="D60" s="1012" t="n"/>
      <c r="E60" s="1012" t="n"/>
      <c r="F60" s="1012" t="n"/>
      <c r="G60" s="1012" t="n"/>
      <c r="H60" s="1012" t="n"/>
      <c r="I60" s="1012" t="n"/>
      <c r="J60" s="1012" t="n"/>
      <c r="K60" s="1012" t="n"/>
      <c r="L60" s="19" t="n"/>
      <c r="M60" s="19" t="n"/>
      <c r="N60" s="19" t="n"/>
      <c r="O60" s="19" t="n"/>
      <c r="P60" s="19" t="n"/>
      <c r="Q60" s="19" t="n"/>
      <c r="R60" s="19" t="n"/>
      <c r="S60" s="19" t="n"/>
      <c r="T60" s="19" t="n"/>
      <c r="U60" s="19" t="n"/>
      <c r="V60" s="19" t="n"/>
      <c r="W60" s="19" t="n"/>
      <c r="X60" s="19" t="n"/>
      <c r="Y60" s="19" t="n"/>
      <c r="Z60" s="19" t="n"/>
    </row>
    <row r="61" ht="13.5" customHeight="1" s="844">
      <c r="A61" s="19" t="n"/>
      <c r="B61" s="19"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ht="13.5" customHeight="1" s="844">
      <c r="A62" s="19" t="n"/>
      <c r="B62" s="19"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ht="13.5" customHeight="1" s="844">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ht="13.5" customHeight="1" s="844">
      <c r="A64" s="19" t="n"/>
      <c r="B64" s="19"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ht="13.5" customHeight="1" s="844">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ht="13.5" customHeight="1" s="844">
      <c r="A66" s="19" t="n"/>
      <c r="B66" s="19"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ht="13.5" customHeight="1" s="844">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ht="13.5" customHeight="1" s="844">
      <c r="A68" s="19" t="n"/>
      <c r="B68" s="19"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ht="13.5" customHeight="1" s="844">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ht="13.5" customHeight="1" s="844">
      <c r="A70" s="19"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ht="13.5" customHeight="1" s="844">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ht="13.5" customHeight="1" s="844">
      <c r="A72" s="19"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ht="13.5" customHeight="1" s="844">
      <c r="A73" s="19"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ht="13.5" customHeight="1" s="844">
      <c r="A74" s="19" t="n"/>
      <c r="B74" s="19"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ht="13.5" customHeight="1" s="844">
      <c r="A75" s="19"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ht="13.5" customHeight="1" s="844">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ht="13.5" customHeight="1" s="844">
      <c r="A77" s="19"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ht="13.5" customHeight="1" s="844">
      <c r="A78" s="19" t="n"/>
      <c r="B78" s="19"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ht="13.5" customHeight="1" s="844">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ht="13.5" customHeight="1" s="844">
      <c r="A80" s="19" t="n"/>
      <c r="B80" s="19"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ht="13.5" customHeight="1" s="844">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ht="13.5" customHeight="1" s="844">
      <c r="A82" s="19" t="n"/>
      <c r="B82" s="19"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ht="13.5" customHeight="1" s="844">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ht="13.5" customHeight="1" s="844">
      <c r="A84" s="19" t="n"/>
      <c r="B84" s="19"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ht="13.5" customHeight="1" s="844">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ht="13.5" customHeight="1" s="844">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ht="13.5" customHeight="1" s="844">
      <c r="A87" s="19"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ht="13.5" customHeight="1" s="844">
      <c r="A88" s="19" t="n"/>
      <c r="B88" s="19"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ht="13.5" customHeight="1" s="844">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ht="13.5" customHeight="1" s="844">
      <c r="A90" s="19" t="n"/>
      <c r="B90" s="19"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ht="13.5" customHeight="1" s="844">
      <c r="A91" s="19"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ht="13.5" customHeight="1" s="844">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ht="13.5" customHeight="1" s="844">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ht="13.5" customHeight="1" s="844">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ht="13.5" customHeight="1" s="844">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ht="13.5" customHeight="1" s="844">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ht="13.5" customHeight="1" s="84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ht="13.5" customHeight="1" s="844">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ht="13.5" customHeight="1" s="84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ht="13.5" customHeight="1" s="844">
      <c r="A100" s="19"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ht="13.5" customHeight="1" s="844">
      <c r="A101" s="19"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ht="13.5" customHeight="1" s="84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ht="13.5" customHeight="1" s="844">
      <c r="A103" s="19"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ht="13.5" customHeight="1" s="844">
      <c r="A104" s="19"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ht="13.5" customHeight="1" s="84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ht="13.5" customHeight="1" s="844">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ht="13.5" customHeight="1" s="844">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ht="13.5" customHeight="1" s="84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ht="13.5" customHeight="1" s="844">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ht="13.5" customHeight="1" s="84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ht="13.5" customHeight="1" s="844">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ht="13.5" customHeight="1" s="844">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ht="13.5" customHeight="1" s="84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ht="13.5" customHeight="1" s="844">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ht="13.5" customHeight="1" s="84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ht="13.5" customHeight="1" s="844">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ht="13.5" customHeight="1" s="844">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ht="13.5" customHeight="1" s="844">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ht="13.5" customHeight="1" s="844">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ht="13.5" customHeight="1" s="844">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ht="13.5" customHeight="1" s="844">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ht="13.5" customHeight="1" s="844">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ht="13.5" customHeight="1" s="844">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ht="13.5" customHeight="1" s="84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ht="13.5" customHeight="1" s="84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ht="13.5" customHeight="1" s="844">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ht="13.5" customHeight="1" s="844">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ht="13.5" customHeight="1" s="84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ht="13.5" customHeight="1" s="844">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ht="13.5" customHeight="1" s="844">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ht="13.5" customHeight="1" s="84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ht="13.5" customHeight="1" s="844">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ht="13.5" customHeight="1" s="84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ht="13.5" customHeight="1" s="84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ht="13.5" customHeight="1" s="844">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ht="13.5" customHeight="1" s="84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ht="13.5" customHeight="1" s="844">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ht="13.5" customHeight="1" s="844">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ht="13.5" customHeight="1" s="844">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ht="13.5" customHeight="1" s="84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ht="13.5" customHeight="1" s="844">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ht="13.5" customHeight="1" s="844">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ht="13.5" customHeight="1" s="84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ht="13.5" customHeight="1" s="8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ht="13.5" customHeight="1" s="844">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ht="13.5" customHeight="1" s="844">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ht="13.5" customHeight="1" s="84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ht="13.5" customHeight="1" s="844">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ht="13.5" customHeight="1" s="844">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ht="13.5" customHeight="1" s="84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ht="13.5" customHeight="1" s="844">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ht="13.5" customHeight="1" s="844">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ht="13.5" customHeight="1" s="84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ht="13.5" customHeight="1" s="84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ht="13.5" customHeight="1" s="844">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ht="13.5" customHeight="1" s="84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ht="13.5" customHeight="1" s="844">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ht="13.5" customHeight="1" s="844">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ht="13.5" customHeight="1" s="844">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ht="13.5" customHeight="1" s="84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ht="13.5" customHeight="1" s="844">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ht="13.5" customHeight="1" s="844">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ht="13.5" customHeight="1" s="84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ht="13.5" customHeight="1" s="84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ht="13.5" customHeight="1" s="844">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ht="13.5" customHeight="1" s="84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ht="13.5" customHeight="1" s="844">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ht="13.5" customHeight="1" s="844">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ht="13.5" customHeight="1" s="84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ht="13.5" customHeight="1" s="844">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ht="13.5" customHeight="1" s="844">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ht="13.5" customHeight="1" s="844">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ht="13.5" customHeight="1" s="844">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ht="13.5" customHeight="1" s="84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ht="13.5" customHeight="1" s="844">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ht="13.5" customHeight="1" s="844">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ht="13.5" customHeight="1" s="84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ht="13.5" customHeight="1" s="844">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ht="13.5" customHeight="1" s="844">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ht="13.5" customHeight="1" s="84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ht="13.5" customHeight="1" s="844">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ht="13.5" customHeight="1" s="844">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ht="13.5" customHeight="1" s="84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ht="13.5" customHeight="1" s="84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ht="13.5" customHeight="1" s="84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ht="13.5" customHeight="1" s="844">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ht="13.5" customHeight="1" s="844">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ht="13.5" customHeight="1" s="84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ht="13.5" customHeight="1" s="844">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ht="13.5" customHeight="1" s="844">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ht="13.5" customHeight="1" s="844">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ht="13.5" customHeight="1" s="84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ht="13.5" customHeight="1" s="844">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ht="13.5" customHeight="1" s="84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ht="13.5" customHeight="1" s="84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ht="13.5" customHeight="1" s="844">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ht="13.5" customHeight="1" s="844">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ht="13.5" customHeight="1" s="84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ht="13.5" customHeight="1" s="844">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ht="13.5" customHeight="1" s="844">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ht="13.5" customHeight="1" s="844">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ht="13.5" customHeight="1" s="844">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ht="13.5" customHeight="1" s="84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ht="13.5" customHeight="1" s="84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ht="13.5" customHeight="1" s="844">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ht="13.5" customHeight="1" s="844">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ht="13.5" customHeight="1" s="84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ht="13.5" customHeight="1" s="844">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ht="13.5" customHeight="1" s="844">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ht="13.5" customHeight="1" s="844">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ht="13.5" customHeight="1" s="844">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ht="13.5" customHeight="1" s="84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ht="13.5" customHeight="1" s="844">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ht="13.5" customHeight="1" s="84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ht="13.5" customHeight="1" s="844">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ht="13.5" customHeight="1" s="844">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ht="13.5" customHeight="1" s="844">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ht="13.5" customHeight="1" s="844">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ht="13.5" customHeight="1" s="84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ht="13.5" customHeight="1" s="844">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ht="13.5" customHeight="1" s="844">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ht="13.5" customHeight="1" s="84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ht="13.5" customHeight="1" s="844">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ht="13.5" customHeight="1" s="84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ht="13.5" customHeight="1" s="84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ht="13.5" customHeight="1" s="844">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ht="13.5" customHeight="1" s="844">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ht="13.5" customHeight="1" s="84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ht="13.5" customHeight="1" s="844">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ht="13.5" customHeight="1" s="84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ht="13.5" customHeight="1" s="844">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ht="13.5" customHeight="1" s="844">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ht="13.5" customHeight="1" s="84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ht="13.5" customHeight="1" s="84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ht="13.5" customHeight="1" s="844">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ht="13.5" customHeight="1" s="84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ht="13.5" customHeight="1" s="844">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ht="13.5" customHeight="1" s="844">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ht="13.5" customHeight="1" s="84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ht="13.5" customHeight="1" s="844">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ht="13.5" customHeight="1" s="84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ht="13.5" customHeight="1" s="844">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ht="13.5" customHeight="1" s="84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ht="13.5" customHeight="1" s="8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ht="13.5" customHeight="1" s="84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ht="13.5" customHeight="1" s="844">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ht="13.5" customHeight="1" s="844">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ht="13.5" customHeight="1" s="844">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ht="13.5" customHeight="1" s="844">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ht="13.5" customHeight="1" s="844">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ht="13.5" customHeight="1" s="84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ht="13.5" customHeight="1" s="844">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ht="13.5" customHeight="1" s="844">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ht="13.5" customHeight="1" s="84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ht="13.5" customHeight="1" s="844">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ht="13.5" customHeight="1" s="84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ht="13.5" customHeight="1" s="844">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ht="13.5" customHeight="1" s="844">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ht="13.5" customHeight="1" s="844">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ht="13.5" customHeight="1" s="844">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ht="13.5" customHeight="1" s="844">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ht="13.5" customHeight="1" s="844">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ht="13.5" customHeight="1" s="844">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ht="13.5" customHeight="1" s="84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ht="13.5" customHeight="1" s="844">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ht="13.5" customHeight="1" s="844">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ht="13.5" customHeight="1" s="844">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ht="13.5" customHeight="1" s="844">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ht="13.5" customHeight="1" s="844">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ht="13.5" customHeight="1" s="844">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ht="13.5" customHeight="1" s="844">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ht="13.5" customHeight="1" s="844">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ht="13.5" customHeight="1" s="844">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3.5" customHeight="1" s="84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3.5" customHeight="1" s="844">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3.5" customHeight="1" s="844">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3.5" customHeight="1" s="844">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3.5" customHeight="1" s="844">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3.5" customHeight="1" s="844">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3.5" customHeight="1" s="844">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3.5" customHeight="1" s="844">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3.5" customHeight="1" s="844">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3.5" customHeight="1" s="844">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3.5" customHeight="1" s="84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3.5" customHeight="1" s="844">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3.5" customHeight="1" s="844">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3.5" customHeight="1" s="844">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3.5" customHeight="1" s="844">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3.5" customHeight="1" s="844">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3.5" customHeight="1" s="844">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3.5" customHeight="1" s="844">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3.5" customHeight="1" s="844">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3.5" customHeight="1" s="844">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3.5" customHeight="1" s="84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3.5" customHeight="1" s="844">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3.5" customHeight="1" s="844">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3.5" customHeight="1" s="844">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3.5" customHeight="1" s="844">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3.5" customHeight="1" s="844">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3.5" customHeight="1" s="844">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3.5" customHeight="1" s="844">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3.5" customHeight="1" s="844">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3.5" customHeight="1" s="844">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3.5" customHeight="1" s="84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3.5" customHeight="1" s="844">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3.5" customHeight="1" s="844">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3.5" customHeight="1" s="844">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3.5" customHeight="1" s="844">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3.5" customHeight="1" s="844">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3.5" customHeight="1" s="844">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3.5" customHeight="1" s="844">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3.5" customHeight="1" s="844">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3.5" customHeight="1" s="844">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3.5" customHeight="1" s="84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3.5" customHeight="1" s="844">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3.5" customHeight="1" s="844">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3.5" customHeight="1" s="844">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3.5" customHeight="1" s="844">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3.5" customHeight="1" s="844">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3.5" customHeight="1" s="844">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3.5" customHeight="1" s="844">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3.5" customHeight="1" s="844">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3.5" customHeight="1" s="844">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3.5" customHeight="1" s="84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3.5" customHeight="1" s="844">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3.5" customHeight="1" s="844">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3.5" customHeight="1" s="844">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3.5" customHeight="1" s="844">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3.5" customHeight="1" s="844">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3.5" customHeight="1" s="844">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3.5" customHeight="1" s="844">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3.5" customHeight="1" s="844">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3.5" customHeight="1" s="844">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3.5" customHeight="1" s="84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3.5" customHeight="1" s="844">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3.5" customHeight="1" s="844">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3.5" customHeight="1" s="844">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3.5" customHeight="1" s="844">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3.5" customHeight="1" s="844">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3.5" customHeight="1" s="844">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3.5" customHeight="1" s="844">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3.5" customHeight="1" s="844">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3.5" customHeight="1" s="844">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3.5" customHeight="1" s="8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3.5" customHeight="1" s="844">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3.5" customHeight="1" s="844">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3.5" customHeight="1" s="844">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3.5" customHeight="1" s="844">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3.5" customHeight="1" s="844">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3.5" customHeight="1" s="844">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3.5" customHeight="1" s="844">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3.5" customHeight="1" s="844">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3.5" customHeight="1" s="844">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3.5" customHeight="1" s="84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3.5" customHeight="1" s="844">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3.5" customHeight="1" s="844">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3.5" customHeight="1" s="844">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3.5" customHeight="1" s="844">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3.5" customHeight="1" s="844">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3.5" customHeight="1" s="844">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3.5" customHeight="1" s="844">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3.5" customHeight="1" s="844">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3.5" customHeight="1" s="844">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3.5" customHeight="1" s="84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3.5" customHeight="1" s="844">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3.5" customHeight="1" s="844">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3.5" customHeight="1" s="844">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3.5" customHeight="1" s="844">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3.5" customHeight="1" s="844">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3.5" customHeight="1" s="844">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3.5" customHeight="1" s="844">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3.5" customHeight="1" s="844">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3.5" customHeight="1" s="844">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3.5" customHeight="1" s="84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3.5" customHeight="1" s="844">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3.5" customHeight="1" s="844">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3.5" customHeight="1" s="844">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3.5" customHeight="1" s="844">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3.5" customHeight="1" s="844">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3.5" customHeight="1" s="844">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3.5" customHeight="1" s="844">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3.5" customHeight="1" s="844">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3.5" customHeight="1" s="844">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3.5" customHeight="1" s="84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3.5" customHeight="1" s="844">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3.5" customHeight="1" s="844">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3.5" customHeight="1" s="844">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3.5" customHeight="1" s="844">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3.5" customHeight="1" s="844">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3.5" customHeight="1" s="844">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3.5" customHeight="1" s="844">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3.5" customHeight="1" s="844">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3.5" customHeight="1" s="844">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3.5" customHeight="1" s="84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3.5" customHeight="1" s="844">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3.5" customHeight="1" s="844">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3.5" customHeight="1" s="844">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3.5" customHeight="1" s="844">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3.5" customHeight="1" s="844">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3.5" customHeight="1" s="844">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3.5" customHeight="1" s="844">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3.5" customHeight="1" s="844">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3.5" customHeight="1" s="844">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3.5" customHeight="1" s="84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3.5" customHeight="1" s="844">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3.5" customHeight="1" s="844">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3.5" customHeight="1" s="844">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3.5" customHeight="1" s="844">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3.5" customHeight="1" s="844">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3.5" customHeight="1" s="8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3.5" customHeight="1" s="8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3.5" customHeight="1" s="8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3.5" customHeight="1" s="8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3.5" customHeight="1" s="8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3.5" customHeight="1" s="8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3.5" customHeight="1" s="8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3.5" customHeight="1" s="8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3.5" customHeight="1" s="8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3.5" customHeight="1" s="8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3.5" customHeight="1" s="8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3.5" customHeight="1" s="8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3.5" customHeight="1" s="8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3.5" customHeight="1" s="8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3.5" customHeight="1" s="8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3.5" customHeight="1" s="8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3.5" customHeight="1" s="8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3.5" customHeight="1" s="8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3.5" customHeight="1" s="8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3.5" customHeight="1" s="8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3.5" customHeight="1" s="8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3.5" customHeight="1" s="8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3.5" customHeight="1" s="8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3.5" customHeight="1" s="8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3.5" customHeight="1" s="8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3.5" customHeight="1" s="8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3.5" customHeight="1" s="8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3.5" customHeight="1" s="8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3.5" customHeight="1" s="8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3.5" customHeight="1" s="8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3.5" customHeight="1" s="8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3.5" customHeight="1" s="8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3.5" customHeight="1" s="8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3.5" customHeight="1" s="8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3.5" customHeight="1" s="8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3.5" customHeight="1" s="8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3.5" customHeight="1" s="8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3.5" customHeight="1" s="8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3.5" customHeight="1" s="8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3.5" customHeight="1" s="8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3.5" customHeight="1" s="8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3.5" customHeight="1" s="8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3.5" customHeight="1" s="8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3.5" customHeight="1" s="8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3.5" customHeight="1" s="8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3.5" customHeight="1" s="8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3.5" customHeight="1" s="8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3.5" customHeight="1" s="8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3.5" customHeight="1" s="8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3.5" customHeight="1" s="8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3.5" customHeight="1" s="8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3.5" customHeight="1" s="8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3.5" customHeight="1" s="8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3.5" customHeight="1" s="8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3.5" customHeight="1" s="8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3.5" customHeight="1" s="8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3.5" customHeight="1" s="8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3.5" customHeight="1" s="8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3.5" customHeight="1" s="8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3.5" customHeight="1" s="8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3.5" customHeight="1" s="8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3.5" customHeight="1" s="8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3.5" customHeight="1" s="8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3.5" customHeight="1" s="8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3.5" customHeight="1" s="8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3.5" customHeight="1" s="8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3.5" customHeight="1" s="8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3.5" customHeight="1" s="8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3.5" customHeight="1" s="8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3.5" customHeight="1" s="8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3.5" customHeight="1" s="8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3.5" customHeight="1" s="8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3.5" customHeight="1" s="8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3.5" customHeight="1" s="8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3.5" customHeight="1" s="8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3.5" customHeight="1" s="8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3.5" customHeight="1" s="8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3.5" customHeight="1" s="8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3.5" customHeight="1" s="8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3.5" customHeight="1" s="8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3.5" customHeight="1" s="8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3.5" customHeight="1" s="8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3.5" customHeight="1" s="8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3.5" customHeight="1" s="8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3.5" customHeight="1" s="8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3.5" customHeight="1" s="8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3.5" customHeight="1" s="8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3.5" customHeight="1" s="8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3.5" customHeight="1" s="8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3.5" customHeight="1" s="8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3.5" customHeight="1" s="8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3.5" customHeight="1" s="8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3.5" customHeight="1" s="8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3.5" customHeight="1" s="8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3.5" customHeight="1" s="8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3.5" customHeight="1" s="8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3.5" customHeight="1" s="8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3.5" customHeight="1" s="8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3.5" customHeight="1" s="8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3.5" customHeight="1" s="8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3.5" customHeight="1" s="8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3.5" customHeight="1" s="8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3.5" customHeight="1" s="8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3.5" customHeight="1" s="8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3.5" customHeight="1" s="8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3.5" customHeight="1" s="8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3.5" customHeight="1" s="8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3.5" customHeight="1" s="8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3.5" customHeight="1" s="8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3.5" customHeight="1" s="8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3.5" customHeight="1" s="8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3.5" customHeight="1" s="8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3.5" customHeight="1" s="8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3.5" customHeight="1" s="8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3.5" customHeight="1" s="8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3.5" customHeight="1" s="8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3.5" customHeight="1" s="8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3.5" customHeight="1" s="8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3.5" customHeight="1" s="8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3.5" customHeight="1" s="8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3.5" customHeight="1" s="8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3.5" customHeight="1" s="8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3.5" customHeight="1" s="8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3.5" customHeight="1" s="8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3.5" customHeight="1" s="8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3.5" customHeight="1" s="8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3.5" customHeight="1" s="8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3.5" customHeight="1" s="8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3.5" customHeight="1" s="8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3.5" customHeight="1" s="8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3.5" customHeight="1" s="8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3.5" customHeight="1" s="8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3.5" customHeight="1" s="8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3.5" customHeight="1" s="8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3.5" customHeight="1" s="8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3.5" customHeight="1" s="8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3.5" customHeight="1" s="8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3.5" customHeight="1" s="8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3.5" customHeight="1" s="8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3.5" customHeight="1" s="8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3.5" customHeight="1" s="8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3.5" customHeight="1" s="8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3.5" customHeight="1" s="8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3.5" customHeight="1" s="8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3.5" customHeight="1" s="8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3.5" customHeight="1" s="8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3.5" customHeight="1" s="8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3.5" customHeight="1" s="8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3.5" customHeight="1" s="8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3.5" customHeight="1" s="8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3.5" customHeight="1" s="8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3.5" customHeight="1" s="8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3.5" customHeight="1" s="8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3.5" customHeight="1" s="8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3.5" customHeight="1" s="8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3.5" customHeight="1" s="8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3.5" customHeight="1" s="8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3.5" customHeight="1" s="8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3.5" customHeight="1" s="8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3.5" customHeight="1" s="8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3.5" customHeight="1" s="8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3.5" customHeight="1" s="8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3.5" customHeight="1" s="8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3.5" customHeight="1" s="8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3.5" customHeight="1" s="8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3.5" customHeight="1" s="8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3.5" customHeight="1" s="8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3.5" customHeight="1" s="8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3.5" customHeight="1" s="8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3.5" customHeight="1" s="8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3.5" customHeight="1" s="8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3.5" customHeight="1" s="8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3.5" customHeight="1" s="8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3.5" customHeight="1" s="8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3.5" customHeight="1" s="8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3.5" customHeight="1" s="8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3.5" customHeight="1" s="8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3.5" customHeight="1" s="8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3.5" customHeight="1" s="8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3.5" customHeight="1" s="8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3.5" customHeight="1" s="8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3.5" customHeight="1" s="8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3.5" customHeight="1" s="8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3.5" customHeight="1" s="8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3.5" customHeight="1" s="8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3.5" customHeight="1" s="8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3.5" customHeight="1" s="8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3.5" customHeight="1" s="8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3.5" customHeight="1" s="8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3.5" customHeight="1" s="8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3.5" customHeight="1" s="8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3.5" customHeight="1" s="8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3.5" customHeight="1" s="8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3.5" customHeight="1" s="8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3.5" customHeight="1" s="8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3.5" customHeight="1" s="8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3.5" customHeight="1" s="8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3.5" customHeight="1" s="8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3.5" customHeight="1" s="8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3.5" customHeight="1" s="8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3.5" customHeight="1" s="8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3.5" customHeight="1" s="8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3.5" customHeight="1" s="8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3.5" customHeight="1" s="8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3.5" customHeight="1" s="8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3.5" customHeight="1" s="8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3.5" customHeight="1" s="8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3.5" customHeight="1" s="8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3.5" customHeight="1" s="8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3.5" customHeight="1" s="8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3.5" customHeight="1" s="8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3.5" customHeight="1" s="8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3.5" customHeight="1" s="8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3.5" customHeight="1" s="8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3.5" customHeight="1" s="8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3.5" customHeight="1" s="8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3.5" customHeight="1" s="8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3.5" customHeight="1" s="8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3.5" customHeight="1" s="8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3.5" customHeight="1" s="8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3.5" customHeight="1" s="8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3.5" customHeight="1" s="8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3.5" customHeight="1" s="8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3.5" customHeight="1" s="8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3.5" customHeight="1" s="8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3.5" customHeight="1" s="8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3.5" customHeight="1" s="8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3.5" customHeight="1" s="8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3.5" customHeight="1" s="8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3.5" customHeight="1" s="8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3.5" customHeight="1" s="8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3.5" customHeight="1" s="8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3.5" customHeight="1" s="8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3.5" customHeight="1" s="8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3.5" customHeight="1" s="8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3.5" customHeight="1" s="8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3.5" customHeight="1" s="8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3.5" customHeight="1" s="8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3.5" customHeight="1" s="8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3.5" customHeight="1" s="8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3.5" customHeight="1" s="8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3.5" customHeight="1" s="8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3.5" customHeight="1" s="8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3.5" customHeight="1" s="8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3.5" customHeight="1" s="8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3.5" customHeight="1" s="8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3.5" customHeight="1" s="8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3.5" customHeight="1" s="8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3.5" customHeight="1" s="8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3.5" customHeight="1" s="8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3.5" customHeight="1" s="8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3.5" customHeight="1" s="8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3.5" customHeight="1" s="8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3.5" customHeight="1" s="8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3.5" customHeight="1" s="8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3.5" customHeight="1" s="8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3.5" customHeight="1" s="8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3.5" customHeight="1" s="8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3.5" customHeight="1" s="8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3.5" customHeight="1" s="8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3.5" customHeight="1" s="8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3.5" customHeight="1" s="8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3.5" customHeight="1" s="8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3.5" customHeight="1" s="8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3.5" customHeight="1" s="8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3.5" customHeight="1" s="8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3.5" customHeight="1" s="8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3.5" customHeight="1" s="8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3.5" customHeight="1" s="8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3.5" customHeight="1" s="8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3.5" customHeight="1" s="8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3.5" customHeight="1" s="8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3.5" customHeight="1" s="8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3.5" customHeight="1" s="8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3.5" customHeight="1" s="8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3.5" customHeight="1" s="8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3.5" customHeight="1" s="8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3.5" customHeight="1" s="8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3.5" customHeight="1" s="8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3.5" customHeight="1" s="8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3.5" customHeight="1" s="8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3.5" customHeight="1" s="8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3.5" customHeight="1" s="8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3.5" customHeight="1" s="8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3.5" customHeight="1" s="8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3.5" customHeight="1" s="8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3.5" customHeight="1" s="8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3.5" customHeight="1" s="8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3.5" customHeight="1" s="8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3.5" customHeight="1" s="8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3.5" customHeight="1" s="8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3.5" customHeight="1" s="8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3.5" customHeight="1" s="8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3.5" customHeight="1" s="8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3.5" customHeight="1" s="8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3.5" customHeight="1" s="8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3.5" customHeight="1" s="8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3.5" customHeight="1" s="8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3.5" customHeight="1" s="8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3.5" customHeight="1" s="8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3.5" customHeight="1" s="8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3.5" customHeight="1" s="8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3.5" customHeight="1" s="8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3.5" customHeight="1" s="8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3.5" customHeight="1" s="8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3.5" customHeight="1" s="8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3.5" customHeight="1" s="8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3.5" customHeight="1" s="8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3.5" customHeight="1" s="8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3.5" customHeight="1" s="8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3.5" customHeight="1" s="8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3.5" customHeight="1" s="8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3.5" customHeight="1" s="8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3.5" customHeight="1" s="8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3.5" customHeight="1" s="8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3.5" customHeight="1" s="8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3.5" customHeight="1" s="8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3.5" customHeight="1" s="8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3.5" customHeight="1" s="8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3.5" customHeight="1" s="8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3.5" customHeight="1" s="8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3.5" customHeight="1" s="8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3.5" customHeight="1" s="8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3.5" customHeight="1" s="8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3.5" customHeight="1" s="8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3.5" customHeight="1" s="8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3.5" customHeight="1" s="8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3.5" customHeight="1" s="8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3.5" customHeight="1" s="8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3.5" customHeight="1" s="8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3.5" customHeight="1" s="8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3.5" customHeight="1" s="8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3.5" customHeight="1" s="8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3.5" customHeight="1" s="8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3.5" customHeight="1" s="8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3.5" customHeight="1" s="8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3.5" customHeight="1" s="8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3.5" customHeight="1" s="8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3.5" customHeight="1" s="8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3.5" customHeight="1" s="8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3.5" customHeight="1" s="8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3.5" customHeight="1" s="8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3.5" customHeight="1" s="8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3.5" customHeight="1" s="8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3.5" customHeight="1" s="8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3.5" customHeight="1" s="8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3.5" customHeight="1" s="8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3.5" customHeight="1" s="8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3.5" customHeight="1" s="8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3.5" customHeight="1" s="8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3.5" customHeight="1" s="8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3.5" customHeight="1" s="8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3.5" customHeight="1" s="8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3.5" customHeight="1" s="8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3.5" customHeight="1" s="8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3.5" customHeight="1" s="8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3.5" customHeight="1" s="8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3.5" customHeight="1" s="8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3.5" customHeight="1" s="8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3.5" customHeight="1" s="8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3.5" customHeight="1" s="8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3.5" customHeight="1" s="8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3.5" customHeight="1" s="8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3.5" customHeight="1" s="8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3.5" customHeight="1" s="8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3.5" customHeight="1" s="8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3.5" customHeight="1" s="8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3.5" customHeight="1" s="8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3.5" customHeight="1" s="8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3.5" customHeight="1" s="8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3.5" customHeight="1" s="8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3.5" customHeight="1" s="8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3.5" customHeight="1" s="8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3.5" customHeight="1" s="8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3.5" customHeight="1" s="8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3.5" customHeight="1" s="8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3.5" customHeight="1" s="8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3.5" customHeight="1" s="8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3.5" customHeight="1" s="8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3.5" customHeight="1" s="8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3.5" customHeight="1" s="8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3.5" customHeight="1" s="8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3.5" customHeight="1" s="8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3.5" customHeight="1" s="8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3.5" customHeight="1" s="8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3.5" customHeight="1" s="8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3.5" customHeight="1" s="8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3.5" customHeight="1" s="8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3.5" customHeight="1" s="8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3.5" customHeight="1" s="8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3.5" customHeight="1" s="8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3.5" customHeight="1" s="8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3.5" customHeight="1" s="8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3.5" customHeight="1" s="8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3.5" customHeight="1" s="8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3.5" customHeight="1" s="8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3.5" customHeight="1" s="8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3.5" customHeight="1" s="8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3.5" customHeight="1" s="8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3.5" customHeight="1" s="8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3.5" customHeight="1" s="8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3.5" customHeight="1" s="8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3.5" customHeight="1" s="8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3.5" customHeight="1" s="8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3.5" customHeight="1" s="8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3.5" customHeight="1" s="8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3.5" customHeight="1" s="8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3.5" customHeight="1" s="8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3.5" customHeight="1" s="8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3.5" customHeight="1" s="8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3.5" customHeight="1" s="8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3.5" customHeight="1" s="8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3.5" customHeight="1" s="8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3.5" customHeight="1" s="8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3.5" customHeight="1" s="8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3.5" customHeight="1" s="8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3.5" customHeight="1" s="8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3.5" customHeight="1" s="8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3.5" customHeight="1" s="8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3.5" customHeight="1" s="8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3.5" customHeight="1" s="8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3.5" customHeight="1" s="8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3.5" customHeight="1" s="8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3.5" customHeight="1" s="8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3.5" customHeight="1" s="8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3.5" customHeight="1" s="8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3.5" customHeight="1" s="8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3.5" customHeight="1" s="8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3.5" customHeight="1" s="8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3.5" customHeight="1" s="8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3.5" customHeight="1" s="8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3.5" customHeight="1" s="8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3.5" customHeight="1" s="8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3.5" customHeight="1" s="8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3.5" customHeight="1" s="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3.5" customHeight="1" s="8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3.5" customHeight="1" s="8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3.5" customHeight="1" s="8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3.5" customHeight="1" s="8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3.5" customHeight="1" s="8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3.5" customHeight="1" s="8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3.5" customHeight="1" s="8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3.5" customHeight="1" s="8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3.5" customHeight="1" s="8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3.5" customHeight="1" s="8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3.5" customHeight="1" s="8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3.5" customHeight="1" s="8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3.5" customHeight="1" s="8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3.5" customHeight="1" s="8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3.5" customHeight="1" s="8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3.5" customHeight="1" s="8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3.5" customHeight="1" s="8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3.5" customHeight="1" s="8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3.5" customHeight="1" s="8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3.5" customHeight="1" s="8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3.5" customHeight="1" s="8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3.5" customHeight="1" s="8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3.5" customHeight="1" s="8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3.5" customHeight="1" s="8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3.5" customHeight="1" s="8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3.5" customHeight="1" s="8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3.5" customHeight="1" s="8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3.5" customHeight="1" s="8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3.5" customHeight="1" s="8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3.5" customHeight="1" s="8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3.5" customHeight="1" s="8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3.5" customHeight="1" s="8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3.5" customHeight="1" s="8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3.5" customHeight="1" s="8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3.5" customHeight="1" s="8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3.5" customHeight="1" s="8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3.5" customHeight="1" s="8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3.5" customHeight="1" s="8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3.5" customHeight="1" s="8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3.5" customHeight="1" s="8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3.5" customHeight="1" s="8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3.5" customHeight="1" s="8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3.5" customHeight="1" s="8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3.5" customHeight="1" s="8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3.5" customHeight="1" s="8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3.5" customHeight="1" s="8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3.5" customHeight="1" s="8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3.5" customHeight="1" s="8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3.5" customHeight="1" s="8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3.5" customHeight="1" s="8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3.5" customHeight="1" s="8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3.5" customHeight="1" s="8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3.5" customHeight="1" s="8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3.5" customHeight="1" s="8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3.5" customHeight="1" s="8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3.5" customHeight="1" s="8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3.5" customHeight="1" s="8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3.5" customHeight="1" s="8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3.5" customHeight="1" s="8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3.5" customHeight="1" s="8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3.5" customHeight="1" s="8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3.5" customHeight="1" s="8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3.5" customHeight="1" s="8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3.5" customHeight="1" s="8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3.5" customHeight="1" s="8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3.5" customHeight="1" s="8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3.5" customHeight="1" s="8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3.5" customHeight="1" s="8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3.5" customHeight="1" s="8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3.5" customHeight="1" s="8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3.5" customHeight="1" s="8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3.5" customHeight="1" s="8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3.5" customHeight="1" s="8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3.5" customHeight="1" s="8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3.5" customHeight="1" s="8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3.5" customHeight="1" s="8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3.5" customHeight="1" s="8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3.5" customHeight="1" s="8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3.5" customHeight="1" s="8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3.5" customHeight="1" s="8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3.5" customHeight="1" s="8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3.5" customHeight="1" s="8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3.5" customHeight="1" s="8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3.5" customHeight="1" s="8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3.5" customHeight="1" s="8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3.5" customHeight="1" s="8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3.5" customHeight="1" s="8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3.5" customHeight="1" s="8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3.5" customHeight="1" s="8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3.5" customHeight="1" s="8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3.5" customHeight="1" s="8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3.5" customHeight="1" s="8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3.5" customHeight="1" s="8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3.5" customHeight="1" s="8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3.5" customHeight="1" s="8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3.5" customHeight="1" s="8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3.5" customHeight="1" s="8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3.5" customHeight="1" s="8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3.5" customHeight="1" s="8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3.5" customHeight="1" s="8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3.5" customHeight="1" s="8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3.5" customHeight="1" s="8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3.5" customHeight="1" s="8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3.5" customHeight="1" s="8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3.5" customHeight="1" s="8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3.5" customHeight="1" s="8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3.5" customHeight="1" s="8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3.5" customHeight="1" s="8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3.5" customHeight="1" s="8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3.5" customHeight="1" s="8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3.5" customHeight="1" s="8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3.5" customHeight="1" s="8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3.5" customHeight="1" s="8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3.5" customHeight="1" s="8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3.5" customHeight="1" s="8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3.5" customHeight="1" s="8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3.5" customHeight="1" s="8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3.5" customHeight="1" s="8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3.5" customHeight="1" s="8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3.5" customHeight="1" s="8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3.5" customHeight="1" s="8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3.5" customHeight="1" s="8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3.5" customHeight="1" s="8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3.5" customHeight="1" s="8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3.5" customHeight="1" s="8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3.5" customHeight="1" s="8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3.5" customHeight="1" s="8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3.5" customHeight="1" s="8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3.5" customHeight="1" s="8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3.5" customHeight="1" s="8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3.5" customHeight="1" s="8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3.5" customHeight="1" s="8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3.5" customHeight="1" s="8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3.5" customHeight="1" s="8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3.5" customHeight="1" s="8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3.5" customHeight="1" s="8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3.5" customHeight="1" s="8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3.5" customHeight="1" s="8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3.5" customHeight="1" s="8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3.5" customHeight="1" s="8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3.5" customHeight="1" s="8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3.5" customHeight="1" s="8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3.5" customHeight="1" s="8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3.5" customHeight="1" s="8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3.5" customHeight="1" s="8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3.5" customHeight="1" s="8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3.5" customHeight="1" s="8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3.5" customHeight="1" s="8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3.5" customHeight="1" s="8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3.5" customHeight="1" s="8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3.5" customHeight="1" s="8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3.5" customHeight="1" s="8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3.5" customHeight="1" s="8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3.5" customHeight="1" s="8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3.5" customHeight="1" s="8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3.5" customHeight="1" s="844">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pageMargins left="0.7" right="0.7" top="0.75" bottom="0.75" header="0.511811023622047" footer="0.511811023622047"/>
  <pageSetup orientation="landscape" fitToHeight="0" horizontalDpi="300" verticalDpi="300"/>
  <drawing xmlns:r="http://schemas.openxmlformats.org/officeDocument/2006/relationships" r:id="rId1"/>
</worksheet>
</file>

<file path=xl/worksheets/sheet12.xml><?xml version="1.0" encoding="utf-8"?>
<worksheet xmlns="http://schemas.openxmlformats.org/spreadsheetml/2006/main">
  <sheetPr codeName="Sheet12">
    <outlinePr summaryBelow="1" summaryRight="1"/>
    <pageSetUpPr fitToPage="1"/>
  </sheetPr>
  <dimension ref="A1:DP220"/>
  <sheetViews>
    <sheetView showGridLines="0" zoomScaleNormal="100" workbookViewId="0">
      <pane xSplit="3" ySplit="3" topLeftCell="D4" activePane="bottomRight" state="frozen"/>
      <selection pane="topRight" activeCell="D1" sqref="D1"/>
      <selection pane="bottomLeft" activeCell="A4" sqref="A4"/>
      <selection pane="bottomRight" activeCell="D4" sqref="D4"/>
    </sheetView>
  </sheetViews>
  <sheetFormatPr baseColWidth="8" defaultColWidth="14.44140625" defaultRowHeight="14.4"/>
  <cols>
    <col width="2.6640625" customWidth="1" style="844" min="1" max="1"/>
    <col width="25" customWidth="1" style="844" min="2" max="2"/>
    <col width="14.88671875" customWidth="1" style="844" min="3" max="3"/>
    <col outlineLevel="1" width="9.5546875" customWidth="1" style="844" min="4" max="7"/>
    <col outlineLevel="1" width="16.44140625" customWidth="1" style="844" min="8" max="8"/>
    <col width="16.44140625" customWidth="1" style="844" min="9" max="10"/>
    <col width="9" customWidth="1" style="844" min="11" max="13"/>
    <col width="0.88671875" customWidth="1" style="844" min="14" max="14"/>
    <col width="9" customWidth="1" style="844" min="15" max="17"/>
    <col outlineLevel="1" width="0.88671875" customWidth="1" style="844" min="18" max="18"/>
    <col outlineLevel="1" width="9" customWidth="1" style="844" min="19" max="21"/>
    <col outlineLevel="1" width="1.109375" customWidth="1" style="844" min="22" max="22"/>
    <col width="9" customWidth="1" style="844" min="23" max="25"/>
    <col width="4.88671875" customWidth="1" style="844" min="26" max="26"/>
    <col width="5.6640625" customWidth="1" style="844" min="27" max="27"/>
    <col width="3.33203125" customWidth="1" style="844" min="28" max="73"/>
    <col width="10.109375" customWidth="1" style="844" min="74" max="74"/>
    <col outlineLevel="1" width="10" customWidth="1" style="844" min="75" max="75"/>
    <col outlineLevel="1" width="3.88671875" customWidth="1" style="844" min="76" max="76"/>
    <col outlineLevel="1" width="1.6640625" customWidth="1" style="844" min="77" max="77"/>
    <col outlineLevel="1" width="6" customWidth="1" style="844" min="78" max="79"/>
    <col outlineLevel="1" width="1.44140625" customWidth="1" style="844" min="80" max="80"/>
    <col outlineLevel="1" width="4.88671875" customWidth="1" style="844" min="81" max="82"/>
    <col outlineLevel="1" width="5.33203125" customWidth="1" style="844" min="83" max="84"/>
    <col outlineLevel="1" width="12.33203125" customWidth="1" style="844" min="85" max="85"/>
    <col outlineLevel="1" width="20.5546875" customWidth="1" style="844" min="86" max="86"/>
    <col outlineLevel="1" width="37.109375" customWidth="1" style="844" min="87" max="87"/>
    <col outlineLevel="1" width="25.6640625" customWidth="1" style="844" min="88" max="88"/>
    <col outlineLevel="1" width="13.6640625" customWidth="1" style="844" min="89" max="89"/>
    <col outlineLevel="1" width="18" customWidth="1" style="844" min="90" max="90"/>
    <col outlineLevel="1" width="16.5546875" customWidth="1" style="844" min="91" max="91"/>
    <col outlineLevel="1" width="26.6640625" customWidth="1" style="844" min="92" max="115"/>
    <col outlineLevel="1" width="22.5546875" customWidth="1" style="844" min="116" max="116"/>
    <col outlineLevel="1" width="18" customWidth="1" style="844" min="117" max="118"/>
    <col outlineLevel="1" width="14.5546875" customWidth="1" style="844" min="119" max="119"/>
    <col width="14.5546875" customWidth="1" style="844" min="120" max="120"/>
  </cols>
  <sheetData>
    <row r="1" ht="24.75" customHeight="1" s="844">
      <c r="A1" s="19" t="n"/>
      <c r="B1" s="503" t="inlineStr">
        <is>
          <t xml:space="preserve">Trading Comparable </t>
        </is>
      </c>
      <c r="C1" s="504" t="n"/>
      <c r="D1" s="505" t="n"/>
      <c r="E1" s="504" t="n"/>
      <c r="F1" s="504" t="n"/>
      <c r="G1" s="504" t="n"/>
      <c r="H1" s="506" t="n"/>
      <c r="I1" s="506" t="n"/>
      <c r="J1" s="506" t="n"/>
      <c r="K1" s="504" t="n"/>
      <c r="L1" s="504" t="n"/>
      <c r="M1" s="504" t="n"/>
      <c r="N1" s="504" t="n"/>
      <c r="O1" s="507" t="n"/>
      <c r="P1" s="504" t="n"/>
      <c r="Q1" s="504" t="n"/>
      <c r="R1" s="504" t="n"/>
      <c r="S1" s="504" t="n"/>
      <c r="T1" s="504" t="n"/>
      <c r="U1" s="504" t="n"/>
      <c r="V1" s="504" t="n"/>
      <c r="W1" s="504" t="n"/>
      <c r="X1" s="504" t="n"/>
      <c r="Y1" s="504" t="n"/>
      <c r="Z1" s="508" t="n"/>
      <c r="AA1" s="19" t="n"/>
      <c r="AB1" s="19" t="n"/>
      <c r="AC1" s="19" t="n"/>
      <c r="AD1" s="19" t="n"/>
      <c r="AE1" s="19" t="n"/>
      <c r="AF1" s="19" t="n"/>
      <c r="AG1" s="19" t="n"/>
      <c r="AH1" s="19" t="n"/>
      <c r="AI1" s="19" t="n"/>
      <c r="AJ1" s="19" t="n"/>
      <c r="AK1" s="19" t="n"/>
      <c r="AL1" s="19" t="n"/>
      <c r="AM1" s="19" t="n"/>
      <c r="AN1" s="19" t="n"/>
      <c r="AO1" s="19" t="n"/>
      <c r="AP1" s="19" t="n"/>
      <c r="AQ1" s="19" t="n"/>
      <c r="AR1" s="19" t="n"/>
      <c r="AS1" s="19" t="n"/>
      <c r="AT1" s="19" t="n"/>
      <c r="AU1" s="19" t="n"/>
      <c r="AV1" s="19" t="n"/>
      <c r="AW1" s="19" t="n"/>
      <c r="AX1" s="19" t="n"/>
      <c r="AY1" s="19" t="n"/>
      <c r="AZ1" s="19" t="n"/>
      <c r="BA1" s="19" t="n"/>
      <c r="BB1" s="19" t="n"/>
      <c r="BC1" s="19" t="n"/>
      <c r="BD1" s="19" t="n"/>
      <c r="BE1" s="19" t="n"/>
      <c r="BF1" s="19" t="n"/>
      <c r="BG1" s="19" t="n"/>
      <c r="BH1" s="19" t="n"/>
      <c r="BI1" s="19" t="n"/>
      <c r="BJ1" s="19" t="n"/>
      <c r="BK1" s="19" t="n"/>
      <c r="BL1" s="19" t="n"/>
      <c r="BM1" s="19" t="n"/>
      <c r="BN1" s="19" t="n"/>
      <c r="BO1" s="19" t="n"/>
      <c r="BP1" s="19" t="n"/>
      <c r="BQ1" s="19" t="n"/>
      <c r="BR1" s="19" t="n"/>
      <c r="BS1" s="19" t="n"/>
      <c r="BT1" s="19" t="n"/>
      <c r="BU1" s="19" t="n"/>
      <c r="BV1" s="19" t="n"/>
      <c r="BW1" s="19" t="n"/>
      <c r="BX1" s="19" t="n"/>
      <c r="BY1" s="19" t="n"/>
      <c r="BZ1" s="19" t="n"/>
      <c r="CA1" s="19" t="n"/>
      <c r="CB1" s="19" t="n"/>
      <c r="CC1" s="19" t="n"/>
      <c r="CD1" s="19" t="n"/>
      <c r="CE1" s="19" t="n"/>
      <c r="CF1" s="19" t="n"/>
      <c r="CG1" s="19" t="n"/>
      <c r="CH1" s="19" t="n"/>
      <c r="CI1" s="19" t="n"/>
      <c r="CJ1" s="19" t="n"/>
      <c r="CK1" s="19" t="n"/>
      <c r="CL1" s="19" t="n"/>
      <c r="CM1" s="19" t="n"/>
      <c r="CN1" s="19" t="n"/>
      <c r="CO1" s="19" t="n"/>
      <c r="CP1" s="19" t="n"/>
      <c r="CQ1" s="19" t="n"/>
      <c r="CR1" s="19" t="n"/>
      <c r="CS1" s="19" t="n"/>
      <c r="CT1" s="19" t="n"/>
      <c r="CU1" s="19" t="n"/>
      <c r="CV1" s="19" t="n"/>
      <c r="CW1" s="19" t="n"/>
      <c r="CX1" s="19" t="n"/>
      <c r="CY1" s="19" t="n"/>
      <c r="CZ1" s="19" t="n"/>
      <c r="DA1" s="19" t="n"/>
      <c r="DB1" s="19" t="n"/>
      <c r="DC1" s="19" t="n"/>
      <c r="DD1" s="19" t="n"/>
      <c r="DE1" s="19" t="n"/>
      <c r="DF1" s="19" t="n"/>
      <c r="DG1" s="19" t="n"/>
      <c r="DH1" s="19" t="n"/>
      <c r="DI1" s="19" t="n"/>
      <c r="DJ1" s="19" t="n"/>
      <c r="DK1" s="19" t="n"/>
      <c r="DL1" s="19" t="n"/>
      <c r="DM1" s="19" t="n"/>
      <c r="DN1" s="19" t="n"/>
      <c r="DO1" s="19" t="n"/>
      <c r="DP1" s="19" t="n"/>
    </row>
    <row r="2" ht="15" customHeight="1" s="844">
      <c r="A2" s="509" t="n"/>
      <c r="B2" s="1168" t="inlineStr">
        <is>
          <t>Company</t>
        </is>
      </c>
      <c r="C2" s="1169" t="inlineStr">
        <is>
          <t>HQ</t>
        </is>
      </c>
      <c r="D2" s="1169" t="inlineStr">
        <is>
          <t>Price ($)</t>
        </is>
      </c>
      <c r="E2" s="848" t="inlineStr">
        <is>
          <t>% of 52-Week</t>
        </is>
      </c>
      <c r="F2" s="849" t="n"/>
      <c r="G2" s="1170" t="inlineStr">
        <is>
          <t>Financial Year</t>
        </is>
      </c>
      <c r="H2" s="1170" t="inlineStr">
        <is>
          <t>LTM Revenue 
(US$ mn)</t>
        </is>
      </c>
      <c r="I2" s="1170" t="inlineStr">
        <is>
          <t>Market Cap. (US$ mn)</t>
        </is>
      </c>
      <c r="J2" s="1170" t="inlineStr">
        <is>
          <t>Enterprise Value 
(US$ mn)</t>
        </is>
      </c>
      <c r="K2" s="848" t="inlineStr">
        <is>
          <t>EV/ Revenue</t>
        </is>
      </c>
      <c r="L2" s="849" t="n"/>
      <c r="M2" s="849" t="n"/>
      <c r="N2" s="1171" t="n"/>
      <c r="O2" s="848" t="inlineStr">
        <is>
          <t>EV/ EBITDA</t>
        </is>
      </c>
      <c r="P2" s="849" t="n"/>
      <c r="Q2" s="849" t="n"/>
      <c r="R2" s="511" t="n"/>
      <c r="S2" s="848" t="inlineStr">
        <is>
          <t>EV/ EBIT</t>
        </is>
      </c>
      <c r="T2" s="849" t="n"/>
      <c r="U2" s="849" t="n"/>
      <c r="V2" s="512" t="n"/>
      <c r="W2" s="1172" t="inlineStr">
        <is>
          <t>P/ E</t>
        </is>
      </c>
      <c r="X2" s="849" t="n"/>
      <c r="Y2" s="849" t="n"/>
      <c r="Z2" s="1173" t="n"/>
      <c r="AA2" s="19" t="n"/>
      <c r="AB2" s="514" t="n"/>
      <c r="AC2" s="514" t="n"/>
      <c r="AD2" s="514" t="n"/>
      <c r="AE2" s="514" t="n"/>
      <c r="AF2" s="514" t="n"/>
      <c r="AG2" s="514" t="n"/>
      <c r="AH2" s="514" t="n"/>
      <c r="AI2" s="514" t="n"/>
      <c r="AJ2" s="514" t="n"/>
      <c r="AK2" s="514" t="n"/>
      <c r="AL2" s="514" t="n"/>
      <c r="AM2" s="514" t="n"/>
      <c r="AN2" s="514" t="n"/>
      <c r="AO2" s="514" t="n"/>
      <c r="AP2" s="514" t="n"/>
      <c r="AQ2" s="514" t="n"/>
      <c r="AR2" s="514" t="n"/>
      <c r="AS2" s="514" t="n"/>
      <c r="AT2" s="514" t="n"/>
      <c r="AU2" s="514" t="n"/>
      <c r="AV2" s="514" t="n"/>
      <c r="AW2" s="514" t="n"/>
      <c r="AX2" s="514" t="n"/>
      <c r="AY2" s="514" t="n"/>
      <c r="AZ2" s="514" t="n"/>
      <c r="BA2" s="514" t="n"/>
      <c r="BB2" s="514" t="n"/>
      <c r="BC2" s="514" t="n"/>
      <c r="BD2" s="514" t="n"/>
      <c r="BE2" s="514" t="n"/>
      <c r="BF2" s="514" t="n"/>
      <c r="BG2" s="514" t="n"/>
      <c r="BH2" s="514" t="n"/>
      <c r="BI2" s="514" t="n"/>
      <c r="BJ2" s="514" t="n"/>
      <c r="BK2" s="514" t="n"/>
      <c r="BL2" s="514" t="n"/>
      <c r="BM2" s="514" t="n"/>
      <c r="BN2" s="514" t="n"/>
      <c r="BO2" s="514" t="n"/>
      <c r="BP2" s="514" t="n"/>
      <c r="BQ2" s="514" t="n"/>
      <c r="BR2" s="514" t="n"/>
      <c r="BS2" s="514" t="n"/>
      <c r="BT2" s="514" t="n"/>
      <c r="BU2" s="514" t="n"/>
      <c r="BV2" s="514" t="n"/>
      <c r="BW2" s="514" t="n"/>
      <c r="BX2" s="852" t="n"/>
      <c r="BZ2" s="852" t="n"/>
      <c r="CA2" s="852" t="n"/>
      <c r="CC2" s="852" t="n"/>
      <c r="CD2" s="852" t="n"/>
      <c r="CF2" s="852" t="n"/>
      <c r="CG2" s="515" t="n"/>
      <c r="CH2" s="1174" t="n"/>
      <c r="CI2" s="517" t="n"/>
      <c r="CJ2" s="517" t="n"/>
      <c r="CK2" s="517" t="n"/>
      <c r="CL2" s="517" t="n"/>
      <c r="CM2" s="517" t="n"/>
      <c r="CN2" s="515" t="n"/>
      <c r="CO2" s="515" t="n"/>
      <c r="CP2" s="517" t="n"/>
      <c r="CQ2" s="517" t="n"/>
      <c r="CR2" s="517" t="n"/>
      <c r="CS2" s="517" t="n"/>
      <c r="CT2" s="517" t="n"/>
      <c r="CU2" s="517" t="n"/>
      <c r="CV2" s="517" t="n"/>
      <c r="CW2" s="517" t="n"/>
      <c r="CX2" s="517" t="n"/>
      <c r="CY2" s="517" t="n"/>
      <c r="CZ2" s="517" t="n"/>
      <c r="DA2" s="517" t="n"/>
      <c r="DB2" s="517" t="n"/>
      <c r="DC2" s="517" t="n"/>
      <c r="DD2" s="517" t="n"/>
      <c r="DE2" s="517" t="n"/>
      <c r="DF2" s="517" t="n"/>
      <c r="DG2" s="517" t="n"/>
      <c r="DH2" s="517" t="n"/>
      <c r="DI2" s="517" t="n"/>
      <c r="DJ2" s="517" t="n"/>
      <c r="DK2" s="517" t="n"/>
      <c r="DL2" s="517" t="n"/>
      <c r="DM2" s="517" t="n"/>
      <c r="DN2" s="517" t="n"/>
      <c r="DO2" s="514" t="n"/>
      <c r="DP2" s="514" t="n"/>
    </row>
    <row r="3" ht="30.75" customHeight="1" s="844">
      <c r="A3" s="509" t="n"/>
      <c r="E3" s="518" t="inlineStr">
        <is>
          <t>Low</t>
        </is>
      </c>
      <c r="F3" s="518" t="inlineStr">
        <is>
          <t>High</t>
        </is>
      </c>
      <c r="K3" s="518" t="inlineStr">
        <is>
          <t>LFY-1</t>
        </is>
      </c>
      <c r="L3" s="518" t="inlineStr">
        <is>
          <t>LFY</t>
        </is>
      </c>
      <c r="M3" s="518" t="inlineStr">
        <is>
          <t>LFY+1</t>
        </is>
      </c>
      <c r="N3" s="1175" t="n"/>
      <c r="O3" s="518">
        <f>K3</f>
        <v/>
      </c>
      <c r="P3" s="518">
        <f>L3</f>
        <v/>
      </c>
      <c r="Q3" s="518">
        <f>M3</f>
        <v/>
      </c>
      <c r="R3" s="1176" t="n"/>
      <c r="S3" s="518">
        <f>O3</f>
        <v/>
      </c>
      <c r="T3" s="518">
        <f>P3</f>
        <v/>
      </c>
      <c r="U3" s="518">
        <f>Q3</f>
        <v/>
      </c>
      <c r="V3" s="1176" t="n"/>
      <c r="W3" s="518">
        <f>S3</f>
        <v/>
      </c>
      <c r="X3" s="518">
        <f>T3</f>
        <v/>
      </c>
      <c r="Y3" s="518">
        <f>U3</f>
        <v/>
      </c>
      <c r="Z3" s="1177" t="n"/>
      <c r="AA3" s="19" t="n"/>
      <c r="AB3" s="852" t="n"/>
      <c r="AC3" s="852" t="n"/>
      <c r="AD3" s="852" t="n"/>
      <c r="AE3" s="852" t="n"/>
      <c r="AF3" s="852" t="n"/>
      <c r="AG3" s="852" t="n"/>
      <c r="AH3" s="852" t="n"/>
      <c r="AI3" s="852" t="n"/>
      <c r="AJ3" s="852" t="n"/>
      <c r="AK3" s="852" t="n"/>
      <c r="AL3" s="852" t="n"/>
      <c r="AM3" s="852" t="n"/>
      <c r="AN3" s="852" t="n"/>
      <c r="AO3" s="852" t="n"/>
      <c r="AP3" s="852" t="n"/>
      <c r="AQ3" s="852" t="n"/>
      <c r="AR3" s="852" t="n"/>
      <c r="AS3" s="852" t="n"/>
      <c r="AT3" s="852" t="n"/>
      <c r="AU3" s="852" t="n"/>
      <c r="AV3" s="852" t="n"/>
      <c r="AW3" s="852" t="n"/>
      <c r="AX3" s="852" t="n"/>
      <c r="AY3" s="852" t="n"/>
      <c r="AZ3" s="852" t="n"/>
      <c r="BA3" s="852" t="n"/>
      <c r="BB3" s="852" t="n"/>
      <c r="BC3" s="852" t="n"/>
      <c r="BD3" s="852" t="n"/>
      <c r="BE3" s="852" t="n"/>
      <c r="BF3" s="852" t="n"/>
      <c r="BG3" s="852" t="n"/>
      <c r="BH3" s="852" t="n"/>
      <c r="BI3" s="852" t="n"/>
      <c r="BJ3" s="852" t="n"/>
      <c r="BK3" s="852" t="n"/>
      <c r="BL3" s="852" t="n"/>
      <c r="BM3" s="852" t="n"/>
      <c r="BN3" s="852" t="n"/>
      <c r="BO3" s="852" t="n"/>
      <c r="BP3" s="852" t="n"/>
      <c r="BQ3" s="852" t="n"/>
      <c r="BR3" s="852" t="n"/>
      <c r="BS3" s="852" t="n"/>
      <c r="BT3" s="852" t="n"/>
      <c r="BU3" s="852" t="n"/>
      <c r="BV3" s="852" t="n"/>
      <c r="BW3" s="852" t="n"/>
      <c r="BX3" s="852" t="n"/>
      <c r="BY3" s="852" t="n"/>
      <c r="BZ3" s="852" t="n"/>
      <c r="CA3" s="852" t="n"/>
      <c r="CB3" s="852" t="n"/>
      <c r="CC3" s="852" t="n"/>
      <c r="CD3" s="852" t="n"/>
      <c r="CE3" s="852" t="n"/>
      <c r="CF3" s="852" t="n"/>
      <c r="CG3" s="515" t="n"/>
      <c r="CH3" s="517" t="n"/>
      <c r="CI3" s="517" t="n"/>
      <c r="CJ3" s="517" t="n"/>
      <c r="CK3" s="517" t="n"/>
      <c r="CL3" s="517" t="n"/>
      <c r="CM3" s="517" t="n"/>
      <c r="CN3" s="515" t="n"/>
      <c r="CO3" s="515" t="n"/>
      <c r="CP3" s="517" t="n"/>
      <c r="CQ3" s="517" t="n"/>
      <c r="CR3" s="517" t="n"/>
      <c r="CS3" s="517" t="n"/>
      <c r="CT3" s="517" t="n"/>
      <c r="CU3" s="517" t="n"/>
      <c r="CV3" s="517" t="n"/>
      <c r="CW3" s="517" t="n"/>
      <c r="CX3" s="517" t="n"/>
      <c r="CY3" s="517" t="n"/>
      <c r="CZ3" s="517" t="n"/>
      <c r="DA3" s="517" t="n"/>
      <c r="DB3" s="517" t="n"/>
      <c r="DC3" s="517" t="n"/>
      <c r="DD3" s="517" t="n"/>
      <c r="DE3" s="517" t="n"/>
      <c r="DF3" s="517" t="n"/>
      <c r="DG3" s="517" t="n"/>
      <c r="DH3" s="517" t="n"/>
      <c r="DI3" s="517" t="n"/>
      <c r="DJ3" s="517" t="n"/>
      <c r="DK3" s="517" t="n"/>
      <c r="DL3" s="517" t="n"/>
      <c r="DM3" s="517" t="n"/>
      <c r="DN3" s="517" t="n"/>
      <c r="DO3" s="514" t="n"/>
      <c r="DP3" s="514" t="n"/>
    </row>
    <row r="4" ht="15" customHeight="1" s="844">
      <c r="A4" s="509" t="n"/>
      <c r="B4" s="1178" t="n"/>
      <c r="C4" s="1179" t="n"/>
      <c r="D4" s="1179" t="n"/>
      <c r="E4" s="524" t="n"/>
      <c r="F4" s="524" t="n"/>
      <c r="G4" s="1180" t="n"/>
      <c r="H4" s="1180" t="n"/>
      <c r="I4" s="1180" t="n"/>
      <c r="J4" s="1180" t="n"/>
      <c r="K4" s="524" t="n"/>
      <c r="L4" s="524" t="n"/>
      <c r="M4" s="524" t="n"/>
      <c r="N4" s="1180" t="n"/>
      <c r="O4" s="524" t="n"/>
      <c r="P4" s="524" t="n"/>
      <c r="Q4" s="524" t="n"/>
      <c r="R4" s="1181" t="n"/>
      <c r="S4" s="524" t="n"/>
      <c r="T4" s="524" t="n"/>
      <c r="U4" s="524" t="n"/>
      <c r="V4" s="1181" t="n"/>
      <c r="W4" s="524" t="n"/>
      <c r="X4" s="524" t="n"/>
      <c r="Y4" s="524" t="n"/>
      <c r="Z4" s="1182" t="n"/>
      <c r="AA4" s="19" t="n"/>
      <c r="AB4" s="852" t="n"/>
      <c r="AC4" s="852" t="n"/>
      <c r="AD4" s="852" t="n"/>
      <c r="AE4" s="852" t="n"/>
      <c r="AF4" s="852" t="n"/>
      <c r="AG4" s="852" t="n"/>
      <c r="AH4" s="852" t="n"/>
      <c r="AI4" s="852" t="n"/>
      <c r="AJ4" s="852" t="n"/>
      <c r="AK4" s="852" t="n"/>
      <c r="AL4" s="852" t="n"/>
      <c r="AM4" s="852" t="n"/>
      <c r="AN4" s="852" t="n"/>
      <c r="AO4" s="852" t="n"/>
      <c r="AP4" s="852" t="n"/>
      <c r="AQ4" s="852" t="n"/>
      <c r="AR4" s="852" t="n"/>
      <c r="AS4" s="852" t="n"/>
      <c r="AT4" s="852" t="n"/>
      <c r="AU4" s="852" t="n"/>
      <c r="AV4" s="852" t="n"/>
      <c r="AW4" s="852" t="n"/>
      <c r="AX4" s="852" t="n"/>
      <c r="AY4" s="852" t="n"/>
      <c r="AZ4" s="852" t="n"/>
      <c r="BA4" s="852" t="n"/>
      <c r="BB4" s="852" t="n"/>
      <c r="BC4" s="852" t="n"/>
      <c r="BD4" s="852" t="n"/>
      <c r="BE4" s="852" t="n"/>
      <c r="BF4" s="852" t="n"/>
      <c r="BG4" s="852" t="n"/>
      <c r="BH4" s="852" t="n"/>
      <c r="BI4" s="852" t="n"/>
      <c r="BJ4" s="852" t="n"/>
      <c r="BK4" s="852" t="n"/>
      <c r="BL4" s="852" t="n"/>
      <c r="BM4" s="852" t="n"/>
      <c r="BN4" s="852" t="n"/>
      <c r="BO4" s="852" t="n"/>
      <c r="BP4" s="852" t="n"/>
      <c r="BQ4" s="852" t="n"/>
      <c r="BR4" s="852" t="n"/>
      <c r="BS4" s="852" t="n"/>
      <c r="BT4" s="852" t="n"/>
      <c r="BU4" s="852" t="n"/>
      <c r="BV4" s="852" t="n"/>
      <c r="BW4" s="852" t="n"/>
      <c r="BX4" s="852" t="n"/>
      <c r="BY4" s="852" t="n"/>
      <c r="BZ4" s="852" t="n"/>
      <c r="CA4" s="852" t="n"/>
      <c r="CB4" s="852" t="n"/>
      <c r="CC4" s="852" t="n"/>
      <c r="CD4" s="852" t="n"/>
      <c r="CE4" s="852" t="n"/>
      <c r="CF4" s="852" t="n"/>
      <c r="CG4" s="515" t="n"/>
      <c r="CH4" s="517" t="n"/>
      <c r="CI4" s="517" t="n"/>
      <c r="CJ4" s="517" t="n"/>
      <c r="CK4" s="517" t="n"/>
      <c r="CL4" s="517" t="n"/>
      <c r="CM4" s="517" t="n"/>
      <c r="CN4" s="515" t="n"/>
      <c r="CO4" s="515" t="n"/>
      <c r="CP4" s="517" t="n"/>
      <c r="CQ4" s="517" t="n"/>
      <c r="CR4" s="517" t="n"/>
      <c r="CS4" s="517" t="n"/>
      <c r="CT4" s="517" t="n"/>
      <c r="CU4" s="517" t="n"/>
      <c r="CV4" s="517" t="n"/>
      <c r="CW4" s="517" t="n"/>
      <c r="CX4" s="517" t="n"/>
      <c r="CY4" s="517" t="n"/>
      <c r="CZ4" s="517" t="n"/>
      <c r="DA4" s="517" t="n"/>
      <c r="DB4" s="517" t="n"/>
      <c r="DC4" s="517" t="n"/>
      <c r="DD4" s="517" t="n"/>
      <c r="DE4" s="517" t="n"/>
      <c r="DF4" s="517" t="n"/>
      <c r="DG4" s="517" t="n"/>
      <c r="DH4" s="517" t="n"/>
      <c r="DI4" s="517" t="n"/>
      <c r="DJ4" s="517" t="n"/>
      <c r="DK4" s="517" t="n"/>
      <c r="DL4" s="517" t="n"/>
      <c r="DM4" s="517" t="n"/>
      <c r="DN4" s="517" t="n"/>
      <c r="DO4" s="514" t="n"/>
      <c r="DP4" s="514" t="n"/>
    </row>
    <row r="5" ht="13.5" customHeight="1" s="844">
      <c r="A5" s="528" t="n"/>
      <c r="B5" s="529">
        <f>CI5</f>
        <v/>
      </c>
      <c r="C5" s="1183">
        <f>CJ5</f>
        <v/>
      </c>
      <c r="D5" s="531">
        <f>CK5</f>
        <v/>
      </c>
      <c r="E5" s="1184">
        <f>D5/CM5-1</f>
        <v/>
      </c>
      <c r="F5" s="1185">
        <f>1-D5/CL5</f>
        <v/>
      </c>
      <c r="G5" s="534">
        <f>CG5</f>
        <v/>
      </c>
      <c r="H5" s="1186">
        <f>CP5</f>
        <v/>
      </c>
      <c r="I5" s="1186">
        <f>CN5</f>
        <v/>
      </c>
      <c r="J5" s="1186">
        <f>CO5</f>
        <v/>
      </c>
      <c r="K5" s="536">
        <f>IFERROR(IF($J5&lt;0,"NM",IF(AND(($J5/CR5)&lt;$BX5,($J5/CR5)&gt;$BW5),($J5/CR5),"NM")),"NA")</f>
        <v/>
      </c>
      <c r="L5" s="536">
        <f>IFERROR(IF($J5&lt;0,"NM",IF(AND(($J5/CS5)&lt;$BX5,($J5/CS5)&gt;$BW5),($J5/CS5),"NM")),"NA")</f>
        <v/>
      </c>
      <c r="M5" s="537">
        <f>IFERROR(IF($J5&lt;0,"NM",IF(AND(($J5/CT5)&lt;$BX5,($J5/CT5)&gt;$BW5),($J5/CT5),"NM")),"NA")</f>
        <v/>
      </c>
      <c r="N5" s="538" t="n"/>
      <c r="O5" s="537">
        <f>IFERROR(IF($J5&lt;0,"NM",IF(AND(($J5/CX5)&lt;$CA5,($J5/CX5)&gt;$BZ5),($J5/CX5),"NM")),"NA")</f>
        <v/>
      </c>
      <c r="P5" s="537">
        <f>IFERROR(IF($J5&lt;0,"NM",IF(AND(($J5/CY5)&lt;$CA5,($J5/CY5)&gt;$BZ5),($J5/CY5),"NM")),"NA")</f>
        <v/>
      </c>
      <c r="Q5" s="537">
        <f>IFERROR(IF($J5&lt;0,"NM",IF(AND(($J5/CZ5)&lt;$CA5,($J5/CZ5)&gt;$BZ5),($J5/CZ5),"NM")),"NA")</f>
        <v/>
      </c>
      <c r="R5" s="538" t="n"/>
      <c r="S5" s="537">
        <f>IFERROR(IF($J5&lt;0,"NM",IF(AND(($J5/DD5)&lt;$CD5,($J5/DD5)&gt;$CC5),($J5/DD5),"NM")),"NA")</f>
        <v/>
      </c>
      <c r="T5" s="537">
        <f>IFERROR(IF($J5&lt;0,"NM",IF(AND(($J5/DE5)&lt;$CD5,($J5/DE5)&gt;$CC5),($J5/DE5),"NM")),"NA")</f>
        <v/>
      </c>
      <c r="U5" s="537">
        <f>IFERROR(IF($J5&lt;0,"NM",IF(AND(($J5/DF5)&lt;$CD5,($J5/DF5)&gt;$CC5),($J5/DF5),"NM")),"NA")</f>
        <v/>
      </c>
      <c r="V5" s="538" t="n"/>
      <c r="W5" s="537">
        <f>IFERROR(IF(($I5/DL5)&lt;$CF5,(IF(($I5/DL5)&gt;$CE5,($I5/DL5),"NM")),"NM"),"NA")</f>
        <v/>
      </c>
      <c r="X5" s="537">
        <f>IFERROR(IF(($I5/DM5)&lt;$CF5,(IF(($I5/DM5)&gt;$CE5,($I5/DM5),"NM")),"NM"),"NA")</f>
        <v/>
      </c>
      <c r="Y5" s="537">
        <f>IFERROR(IF(($I5/DH5)&lt;$CF5,(IF(($I5/DH5)&gt;$CE5,($I5/DH5),"NM")),"NM"),"NA")</f>
        <v/>
      </c>
      <c r="Z5" s="539" t="n"/>
      <c r="AA5" s="852" t="n"/>
      <c r="AB5" s="852" t="n"/>
      <c r="AC5" s="852" t="n"/>
      <c r="AD5" s="852" t="n"/>
      <c r="AE5" s="852" t="n"/>
      <c r="AF5" s="852" t="n"/>
      <c r="AG5" s="852" t="n"/>
      <c r="AH5" s="852" t="n"/>
      <c r="AI5" s="852" t="n"/>
      <c r="AJ5" s="852" t="n"/>
      <c r="AK5" s="852" t="n"/>
      <c r="AL5" s="852" t="n"/>
      <c r="AM5" s="852" t="n"/>
      <c r="AN5" s="852" t="n"/>
      <c r="AO5" s="852" t="n"/>
      <c r="AP5" s="852" t="n"/>
      <c r="AQ5" s="852" t="n"/>
      <c r="AR5" s="852" t="n"/>
      <c r="AS5" s="852" t="n"/>
      <c r="AT5" s="852" t="n"/>
      <c r="AU5" s="852" t="n"/>
      <c r="AV5" s="852" t="n"/>
      <c r="AW5" s="852" t="n"/>
      <c r="AX5" s="852" t="n"/>
      <c r="AY5" s="852" t="n"/>
      <c r="AZ5" s="852" t="n"/>
      <c r="BA5" s="852" t="n"/>
      <c r="BB5" s="852" t="n"/>
      <c r="BC5" s="852" t="n"/>
      <c r="BD5" s="852" t="n"/>
      <c r="BE5" s="852" t="n"/>
      <c r="BF5" s="852" t="n"/>
      <c r="BG5" s="852" t="n"/>
      <c r="BH5" s="852" t="n"/>
      <c r="BI5" s="852" t="n"/>
      <c r="BJ5" s="852" t="n"/>
      <c r="BK5" s="852" t="n"/>
      <c r="BL5" s="852" t="n"/>
      <c r="BM5" s="852" t="n"/>
      <c r="BN5" s="852" t="n"/>
      <c r="BO5" s="852" t="n"/>
      <c r="BP5" s="852" t="n"/>
      <c r="BQ5" s="852" t="n"/>
      <c r="BR5" s="852" t="n"/>
      <c r="BS5" s="852" t="n"/>
      <c r="BT5" s="852" t="n"/>
      <c r="BU5" s="852" t="n"/>
      <c r="BV5" s="852" t="n"/>
      <c r="BW5" s="540" t="n">
        <v>0</v>
      </c>
      <c r="BX5" s="540" t="n">
        <v>10</v>
      </c>
      <c r="BY5" s="514" t="n"/>
      <c r="BZ5" s="540" t="n">
        <v>0</v>
      </c>
      <c r="CA5" s="540" t="n">
        <v>50</v>
      </c>
      <c r="CB5" s="514" t="n"/>
      <c r="CC5" s="540" t="n">
        <v>0</v>
      </c>
      <c r="CD5" s="540" t="n">
        <v>50</v>
      </c>
      <c r="CE5" s="540" t="n">
        <v>0</v>
      </c>
      <c r="CF5" s="540" t="n">
        <v>50</v>
      </c>
      <c r="CG5" s="541" t="n">
        <v>2022</v>
      </c>
      <c r="CH5" s="517" t="n"/>
      <c r="CI5" s="542" t="inlineStr">
        <is>
          <t>Peer 1</t>
        </is>
      </c>
      <c r="CJ5" s="542" t="inlineStr">
        <is>
          <t>United States</t>
        </is>
      </c>
      <c r="CK5" s="543" t="n">
        <v>7.4</v>
      </c>
      <c r="CL5" s="543" t="n">
        <v>11.94</v>
      </c>
      <c r="CM5" s="543" t="n">
        <v>6.6053</v>
      </c>
      <c r="CN5" s="543" t="n">
        <v>33.52059</v>
      </c>
      <c r="CO5" s="543" t="n">
        <v>17.18059</v>
      </c>
      <c r="CP5" s="543" t="n">
        <v>50.189</v>
      </c>
      <c r="CQ5" s="543" t="n">
        <v>72.916</v>
      </c>
      <c r="CR5" s="543" t="n">
        <v>79.06100000000001</v>
      </c>
      <c r="CS5" s="543" t="n">
        <v>61.793</v>
      </c>
      <c r="CT5" s="544" t="n">
        <v>0</v>
      </c>
      <c r="CU5" s="543" t="n">
        <v>0</v>
      </c>
      <c r="CV5" s="543" t="n">
        <v>-0.843</v>
      </c>
      <c r="CW5" s="543" t="n">
        <v>-0.976</v>
      </c>
      <c r="CX5" s="543" t="n">
        <v>-0.41</v>
      </c>
      <c r="CY5" s="543" t="n">
        <v>-0.972</v>
      </c>
      <c r="CZ5" s="543" t="n">
        <v>0</v>
      </c>
      <c r="DA5" s="543" t="n">
        <v>0</v>
      </c>
      <c r="DB5" s="543" t="n">
        <v>-1.221</v>
      </c>
      <c r="DC5" s="543" t="n">
        <v>-1.601</v>
      </c>
      <c r="DD5" s="543" t="n">
        <v>-0.826</v>
      </c>
      <c r="DE5" s="543" t="n">
        <v>-1.424</v>
      </c>
      <c r="DF5" s="543" t="n">
        <v>0</v>
      </c>
      <c r="DG5" s="543" t="n">
        <v>0</v>
      </c>
      <c r="DH5" s="543" t="n">
        <v>0</v>
      </c>
      <c r="DI5" s="543" t="n">
        <v>0</v>
      </c>
      <c r="DJ5" s="543" t="n">
        <v>-0.8179999999999999</v>
      </c>
      <c r="DK5" s="543" t="n">
        <v>14.44</v>
      </c>
      <c r="DL5" s="543" t="n">
        <v>-0.371</v>
      </c>
      <c r="DM5" s="543" t="n">
        <v>-1.446</v>
      </c>
      <c r="DN5" s="545" t="inlineStr">
        <is>
          <t>CSP Inc. develops and markets IT integration solutions, security products, managed IT services, purpose built network adapters, and cluster computer systems for commercial and defense customers worldwide. It operates in two segments, Technology Solutions and High Performance Products. The Technology Solutions segment provides third-party computer hardware and software as a value added reseller to various customers in Web and infrastructure hosting, education, telecommunications, healthcare services, distribution, financial and professional services, and manufacturing industries. This segment also offers professional IT consulting services, such as planning, designing, assessment, implementation, migration, optimization, and project management; storage and virtualization solutions; enterprise security intrusion prevention, network access control, and unified threat management services; and IT security compliance services. In addition, this segment provides unified communications, wireless, and routing and switching solutions; custom software applications and solutions development and support services; optimization, maintenance, and technical support services; and managed IT services, such as monitoring, reporting, and management of alerts for the resolution and preventive general IT, as well as IT security support tasks. Further, this segment offers managed and cloud services, such as proactive monitoring and remote management of IT infrastructure, managed and hosted unified communication services, security, and backup and replication. The High Performance Products segment offers ARIA Software-Defined Security, a cyber security solution; Myricom network adapters; and multicomputer products for digital signal processing applications in the defense markets. CSP Inc. was incorporated in 1968 and is headquartered in Lowell, Massachusetts.</t>
        </is>
      </c>
      <c r="DO5" s="546" t="n"/>
      <c r="DP5" s="546" t="n"/>
    </row>
    <row r="6" ht="13.5" customHeight="1" s="844">
      <c r="A6" s="528" t="n"/>
      <c r="B6" s="529">
        <f>CI6</f>
        <v/>
      </c>
      <c r="C6" s="1183">
        <f>CJ6</f>
        <v/>
      </c>
      <c r="D6" s="531">
        <f>CK6</f>
        <v/>
      </c>
      <c r="E6" s="1184">
        <f>D6/CM6-1</f>
        <v/>
      </c>
      <c r="F6" s="1185">
        <f>1-D6/CL6</f>
        <v/>
      </c>
      <c r="G6" s="534">
        <f>CG6</f>
        <v/>
      </c>
      <c r="H6" s="1186">
        <f>CP6</f>
        <v/>
      </c>
      <c r="I6" s="1186">
        <f>CN6</f>
        <v/>
      </c>
      <c r="J6" s="1186">
        <f>CO6</f>
        <v/>
      </c>
      <c r="K6" s="536">
        <f>IFERROR(IF($J6&lt;0,"NM",IF(AND(($J6/CR6)&lt;$BX6,($J6/CR6)&gt;$BW6),($J6/CR6),"NM")),"NA")</f>
        <v/>
      </c>
      <c r="L6" s="536">
        <f>IFERROR(IF($J6&lt;0,"NM",IF(AND(($J6/CS6)&lt;$BX6,($J6/CS6)&gt;$BW6),($J6/CS6),"NM")),"NA")</f>
        <v/>
      </c>
      <c r="M6" s="536">
        <f>IFERROR(IF($J6&lt;0,"NM",IF(AND(($J6/CT6)&lt;$BX6,($J6/CT6)&gt;$BW6),($J6/CT6),"NM")),"NA")</f>
        <v/>
      </c>
      <c r="N6" s="538" t="n"/>
      <c r="O6" s="536">
        <f>IFERROR(IF($J6&lt;0,"NM",IF(AND(($J6/CX6)&lt;$CA6,($J6/CX6)&gt;$BZ6),($J6/CX6),"NM")),"NA")</f>
        <v/>
      </c>
      <c r="P6" s="536">
        <f>IFERROR(IF($J6&lt;0,"NM",IF(AND(($J6/CY6)&lt;$CA6,($J6/CY6)&gt;$BZ6),($J6/CY6),"NM")),"NA")</f>
        <v/>
      </c>
      <c r="Q6" s="536">
        <f>IFERROR(IF($J6&lt;0,"NM",IF(AND(($J6/CZ6)&lt;$CA6,($J6/CZ6)&gt;$BZ6),($J6/CZ6),"NM")),"NA")</f>
        <v/>
      </c>
      <c r="R6" s="538" t="n"/>
      <c r="S6" s="536">
        <f>IFERROR(IF($J6&lt;0,"NM",IF(AND(($J6/DD6)&lt;$CD6,($J6/DD6)&gt;$CC6),($J6/DD6),"NM")),"NA")</f>
        <v/>
      </c>
      <c r="T6" s="536">
        <f>IFERROR(IF($J6&lt;0,"NM",IF(AND(($J6/DE6)&lt;$CD6,($J6/DE6)&gt;$CC6),($J6/DE6),"NM")),"NA")</f>
        <v/>
      </c>
      <c r="U6" s="536">
        <f>IFERROR(IF($J6&lt;0,"NM",IF(AND(($J6/DF6)&lt;$CD6,($J6/DF6)&gt;$CC6),($J6/DF6),"NM")),"NA")</f>
        <v/>
      </c>
      <c r="V6" s="538" t="n"/>
      <c r="W6" s="536">
        <f>IFERROR(IF(($I6/DL6)&lt;$CF6,(IF(($I6/DL6)&gt;$CE6,($I6/DL6),"NM")),"NM"),"NA")</f>
        <v/>
      </c>
      <c r="X6" s="536">
        <f>IFERROR(IF(($I6/DM6)&lt;$CF6,(IF(($I6/DM6)&gt;$CE6,($I6/DM6),"NM")),"NM"),"NA")</f>
        <v/>
      </c>
      <c r="Y6" s="536">
        <f>IFERROR(IF(($I6/DH6)&lt;$CF6,(IF(($I6/DH6)&gt;$CE6,($I6/DH6),"NM")),"NM"),"NA")</f>
        <v/>
      </c>
      <c r="Z6" s="539" t="n"/>
      <c r="AA6" s="852" t="n"/>
      <c r="AB6" s="852" t="n"/>
      <c r="AC6" s="852" t="n"/>
      <c r="AD6" s="852" t="n"/>
      <c r="AE6" s="852" t="n"/>
      <c r="AF6" s="852" t="n"/>
      <c r="AG6" s="852" t="n"/>
      <c r="AH6" s="852" t="n"/>
      <c r="AI6" s="852" t="n"/>
      <c r="AJ6" s="852" t="n"/>
      <c r="AK6" s="852" t="n"/>
      <c r="AL6" s="852" t="n"/>
      <c r="AM6" s="852" t="n"/>
      <c r="AN6" s="852" t="n"/>
      <c r="AO6" s="852" t="n"/>
      <c r="AP6" s="852" t="n"/>
      <c r="AQ6" s="852" t="n"/>
      <c r="AR6" s="852" t="n"/>
      <c r="AS6" s="852" t="n"/>
      <c r="AT6" s="852" t="n"/>
      <c r="AU6" s="852" t="n"/>
      <c r="AV6" s="852" t="n"/>
      <c r="AW6" s="852" t="n"/>
      <c r="AX6" s="852" t="n"/>
      <c r="AY6" s="852" t="n"/>
      <c r="AZ6" s="852" t="n"/>
      <c r="BA6" s="852" t="n"/>
      <c r="BB6" s="852" t="n"/>
      <c r="BC6" s="852" t="n"/>
      <c r="BD6" s="852" t="n"/>
      <c r="BE6" s="852" t="n"/>
      <c r="BF6" s="852" t="n"/>
      <c r="BG6" s="852" t="n"/>
      <c r="BH6" s="852" t="n"/>
      <c r="BI6" s="852" t="n"/>
      <c r="BJ6" s="852" t="n"/>
      <c r="BK6" s="852" t="n"/>
      <c r="BL6" s="852" t="n"/>
      <c r="BM6" s="852" t="n"/>
      <c r="BN6" s="852" t="n"/>
      <c r="BO6" s="852" t="n"/>
      <c r="BP6" s="852" t="n"/>
      <c r="BQ6" s="852" t="n"/>
      <c r="BR6" s="852" t="n"/>
      <c r="BS6" s="852" t="n"/>
      <c r="BT6" s="852" t="n"/>
      <c r="BU6" s="852" t="n"/>
      <c r="BV6" s="852" t="n"/>
      <c r="BW6" s="540" t="n">
        <v>0</v>
      </c>
      <c r="BX6" s="540" t="n">
        <v>10</v>
      </c>
      <c r="BY6" s="514" t="n"/>
      <c r="BZ6" s="540" t="n">
        <v>0</v>
      </c>
      <c r="CA6" s="540" t="n">
        <v>50</v>
      </c>
      <c r="CB6" s="514" t="n"/>
      <c r="CC6" s="540" t="n">
        <v>0</v>
      </c>
      <c r="CD6" s="540" t="n">
        <v>50</v>
      </c>
      <c r="CE6" s="540" t="n">
        <v>0</v>
      </c>
      <c r="CF6" s="540" t="n">
        <v>50</v>
      </c>
      <c r="CG6" s="541" t="n">
        <v>2022</v>
      </c>
      <c r="CH6" s="517" t="n"/>
      <c r="CI6" s="542" t="inlineStr">
        <is>
          <t>Peer 2</t>
        </is>
      </c>
      <c r="CJ6" s="542" t="inlineStr">
        <is>
          <t>United States</t>
        </is>
      </c>
      <c r="CK6" s="543" t="n">
        <v>82.37</v>
      </c>
      <c r="CL6" s="543" t="n">
        <v>83.97499999999999</v>
      </c>
      <c r="CM6" s="543" t="n">
        <v>68.33</v>
      </c>
      <c r="CN6" s="543" t="n">
        <v>10160.66898</v>
      </c>
      <c r="CO6" s="543" t="n">
        <v>10213.46098</v>
      </c>
      <c r="CP6" s="543" t="n">
        <v>4306.929</v>
      </c>
      <c r="CQ6" s="543" t="n">
        <v>3974.837</v>
      </c>
      <c r="CR6" s="543" t="n">
        <v>4086.669</v>
      </c>
      <c r="CS6" s="543" t="n">
        <v>4169.039</v>
      </c>
      <c r="CT6" s="543" t="n">
        <v>4293.20781</v>
      </c>
      <c r="CU6" s="543" t="n">
        <v>4544.95392</v>
      </c>
      <c r="CV6" s="543" t="n">
        <v>826.639</v>
      </c>
      <c r="CW6" s="543" t="n">
        <v>724.588</v>
      </c>
      <c r="CX6" s="543" t="n">
        <v>775.518</v>
      </c>
      <c r="CY6" s="543" t="n">
        <v>793.167</v>
      </c>
      <c r="CZ6" s="543" t="n">
        <v>925.23448</v>
      </c>
      <c r="DA6" s="543" t="n">
        <v>964.93299</v>
      </c>
      <c r="DB6" s="543" t="n">
        <v>618.639</v>
      </c>
      <c r="DC6" s="543" t="n">
        <v>513.364</v>
      </c>
      <c r="DD6" s="543" t="n">
        <v>569.746</v>
      </c>
      <c r="DE6" s="543" t="n">
        <v>594.758</v>
      </c>
      <c r="DF6" s="543" t="n">
        <v>745.6615</v>
      </c>
      <c r="DG6" s="543" t="n">
        <v>798.47828</v>
      </c>
      <c r="DH6" s="543" t="n">
        <v>625.0626600000001</v>
      </c>
      <c r="DI6" s="543" t="n">
        <v>648.37691</v>
      </c>
      <c r="DJ6" s="543" t="n">
        <v>522.3440000000001</v>
      </c>
      <c r="DK6" s="543" t="n">
        <v>354.396</v>
      </c>
      <c r="DL6" s="543" t="n">
        <v>479.446</v>
      </c>
      <c r="DM6" s="543" t="n">
        <v>497.84</v>
      </c>
      <c r="DN6" s="545" t="inlineStr">
        <is>
          <t>Amdocs Limited, through its subsidiaries, provides software and services worldwide. The company designs, develops, operates, implements, supports, and markets open and modular cloud portfolio. It provides CES21, a 5G and cloud-native micro services-based market-leading customer experience suite, that enables service providers to build, deliver, and monetize advanced services; the Commerce and Care suite for order capture, handling, and customer engagement; the Monetization suite for charging, billing, policy, and revenue management; Intelligent Networking suite with a set of modular, flexible, and open service lifecycle management capabilities for network automation journeys; Market ONE, a cloud-native business ecosystem; Digital Brands Suite, a pre-integrated digital business suite for digital telecom brands and small-scale service providers; and eSIM Cloud for service providers. It also offers AI-powered, cloud-native, and home operating systems; data intelligence solutions and applications; media services for media publishers, TV networks, and video streaming and service providers; end-to-end application development and maintenance services; and ongoing services. In addition, the company provides a line of services designed for various stages of a service provider’s lifecycle includes design, delivery, quality engineering, operations, systems integration, mobile network services, consulting, and content services; managed services comprising application development, modernization and maintenance, IT and infrastructure services, testing and professional services that are designed to assist customers in the selection, implementation, operation, management, and maintenance of IT systems. It serves to the communications, cable and satellite, entertainment, and media industry service providers, as well as mobile virtual network operators and directory publishers. Amdocs Limited was founded in 1988 and is headquartered in Chesterfield, Missouri.</t>
        </is>
      </c>
      <c r="DO6" s="546" t="n"/>
      <c r="DP6" s="546" t="n"/>
    </row>
    <row r="7" ht="13.5" customHeight="1" s="844">
      <c r="A7" s="528" t="n"/>
      <c r="B7" s="529">
        <f>CI7</f>
        <v/>
      </c>
      <c r="C7" s="1183">
        <f>CJ7</f>
        <v/>
      </c>
      <c r="D7" s="531">
        <f>CK7</f>
        <v/>
      </c>
      <c r="E7" s="1184">
        <f>D7/CM7-1</f>
        <v/>
      </c>
      <c r="F7" s="1185">
        <f>1-D7/CL7</f>
        <v/>
      </c>
      <c r="G7" s="534">
        <f>CG7</f>
        <v/>
      </c>
      <c r="H7" s="1186">
        <f>CP7</f>
        <v/>
      </c>
      <c r="I7" s="1186">
        <f>CN7</f>
        <v/>
      </c>
      <c r="J7" s="1186">
        <f>CO7</f>
        <v/>
      </c>
      <c r="K7" s="536">
        <f>IFERROR(IF($J7&lt;0,"NM",IF(AND(($J7/CR7)&lt;$BX7,($J7/CR7)&gt;$BW7),($J7/CR7),"NM")),"NA")</f>
        <v/>
      </c>
      <c r="L7" s="536">
        <f>IFERROR(IF($J7&lt;0,"NM",IF(AND(($J7/CS7)&lt;$BX7,($J7/CS7)&gt;$BW7),($J7/CS7),"NM")),"NA")</f>
        <v/>
      </c>
      <c r="M7" s="536">
        <f>IFERROR(IF($J7&lt;0,"NM",IF(AND(($J7/CT7)&lt;$BX7,($J7/CT7)&gt;$BW7),($J7/CT7),"NM")),"NA")</f>
        <v/>
      </c>
      <c r="N7" s="538" t="n"/>
      <c r="O7" s="536">
        <f>IFERROR(IF($J7&lt;0,"NM",IF(AND(($J7/CX7)&lt;$CA7,($J7/CX7)&gt;$BZ7),($J7/CX7),"NM")),"NA")</f>
        <v/>
      </c>
      <c r="P7" s="536">
        <f>IFERROR(IF($J7&lt;0,"NM",IF(AND(($J7/CY7)&lt;$CA7,($J7/CY7)&gt;$BZ7),($J7/CY7),"NM")),"NA")</f>
        <v/>
      </c>
      <c r="Q7" s="536">
        <f>IFERROR(IF($J7&lt;0,"NM",IF(AND(($J7/CZ7)&lt;$CA7,($J7/CZ7)&gt;$BZ7),($J7/CZ7),"NM")),"NA")</f>
        <v/>
      </c>
      <c r="R7" s="538" t="n"/>
      <c r="S7" s="536">
        <f>IFERROR(IF($J7&lt;0,"NM",IF(AND(($J7/DD7)&lt;$CD7,($J7/DD7)&gt;$CC7),($J7/DD7),"NM")),"NA")</f>
        <v/>
      </c>
      <c r="T7" s="536">
        <f>IFERROR(IF($J7&lt;0,"NM",IF(AND(($J7/DE7)&lt;$CD7,($J7/DE7)&gt;$CC7),($J7/DE7),"NM")),"NA")</f>
        <v/>
      </c>
      <c r="U7" s="536">
        <f>IFERROR(IF($J7&lt;0,"NM",IF(AND(($J7/DF7)&lt;$CD7,($J7/DF7)&gt;$CC7),($J7/DF7),"NM")),"NA")</f>
        <v/>
      </c>
      <c r="V7" s="538" t="n"/>
      <c r="W7" s="536">
        <f>IFERROR(IF(($I7/DL7)&lt;$CF7,(IF(($I7/DL7)&gt;$CE7,($I7/DL7),"NM")),"NM"),"NA")</f>
        <v/>
      </c>
      <c r="X7" s="536">
        <f>IFERROR(IF(($I7/DM7)&lt;$CF7,(IF(($I7/DM7)&gt;$CE7,($I7/DM7),"NM")),"NM"),"NA")</f>
        <v/>
      </c>
      <c r="Y7" s="536">
        <f>IFERROR(IF(($I7/DH7)&lt;$CF7,(IF(($I7/DH7)&gt;$CE7,($I7/DH7),"NM")),"NM"),"NA")</f>
        <v/>
      </c>
      <c r="Z7" s="539" t="n"/>
      <c r="AA7" s="852" t="n"/>
      <c r="AB7" s="852" t="n"/>
      <c r="AC7" s="852" t="n"/>
      <c r="AD7" s="852" t="n"/>
      <c r="AE7" s="852" t="n"/>
      <c r="AF7" s="852" t="n"/>
      <c r="AG7" s="852" t="n"/>
      <c r="AH7" s="852" t="n"/>
      <c r="AI7" s="852" t="n"/>
      <c r="AJ7" s="852" t="n"/>
      <c r="AK7" s="852" t="n"/>
      <c r="AL7" s="852" t="n"/>
      <c r="AM7" s="852" t="n"/>
      <c r="AN7" s="852" t="n"/>
      <c r="AO7" s="852" t="n"/>
      <c r="AP7" s="852" t="n"/>
      <c r="AQ7" s="852" t="n"/>
      <c r="AR7" s="852" t="n"/>
      <c r="AS7" s="852" t="n"/>
      <c r="AT7" s="852" t="n"/>
      <c r="AU7" s="852" t="n"/>
      <c r="AV7" s="852" t="n"/>
      <c r="AW7" s="852" t="n"/>
      <c r="AX7" s="852" t="n"/>
      <c r="AY7" s="852" t="n"/>
      <c r="AZ7" s="852" t="n"/>
      <c r="BA7" s="852" t="n"/>
      <c r="BB7" s="852" t="n"/>
      <c r="BC7" s="852" t="n"/>
      <c r="BD7" s="852" t="n"/>
      <c r="BE7" s="852" t="n"/>
      <c r="BF7" s="852" t="n"/>
      <c r="BG7" s="852" t="n"/>
      <c r="BH7" s="852" t="n"/>
      <c r="BI7" s="852" t="n"/>
      <c r="BJ7" s="852" t="n"/>
      <c r="BK7" s="852" t="n"/>
      <c r="BL7" s="852" t="n"/>
      <c r="BM7" s="852" t="n"/>
      <c r="BN7" s="852" t="n"/>
      <c r="BO7" s="852" t="n"/>
      <c r="BP7" s="852" t="n"/>
      <c r="BQ7" s="852" t="n"/>
      <c r="BR7" s="852" t="n"/>
      <c r="BS7" s="852" t="n"/>
      <c r="BT7" s="852" t="n"/>
      <c r="BU7" s="852" t="n"/>
      <c r="BV7" s="852" t="n"/>
      <c r="BW7" s="540" t="n">
        <v>0</v>
      </c>
      <c r="BX7" s="540" t="n">
        <v>10</v>
      </c>
      <c r="BY7" s="514" t="n"/>
      <c r="BZ7" s="540" t="n">
        <v>0</v>
      </c>
      <c r="CA7" s="540" t="n">
        <v>50</v>
      </c>
      <c r="CB7" s="514" t="n"/>
      <c r="CC7" s="540" t="n">
        <v>0</v>
      </c>
      <c r="CD7" s="540" t="n">
        <v>50</v>
      </c>
      <c r="CE7" s="540" t="n">
        <v>0</v>
      </c>
      <c r="CF7" s="540" t="n">
        <v>50</v>
      </c>
      <c r="CG7" s="541" t="n">
        <v>2021</v>
      </c>
      <c r="CH7" s="517" t="n"/>
      <c r="CI7" s="542" t="inlineStr">
        <is>
          <t>Peer 3</t>
        </is>
      </c>
      <c r="CJ7" s="542" t="inlineStr">
        <is>
          <t>United States</t>
        </is>
      </c>
      <c r="CK7" s="543" t="n">
        <v>171.68</v>
      </c>
      <c r="CL7" s="543" t="n">
        <v>208.705</v>
      </c>
      <c r="CM7" s="543" t="n">
        <v>162.47</v>
      </c>
      <c r="CN7" s="543" t="n">
        <v>23168.42871</v>
      </c>
      <c r="CO7" s="543" t="n">
        <v>30433.02871</v>
      </c>
      <c r="CP7" s="543" t="n">
        <v>20820.8</v>
      </c>
      <c r="CQ7" s="543" t="n">
        <v>16240.5</v>
      </c>
      <c r="CR7" s="543" t="n">
        <v>18032.4</v>
      </c>
      <c r="CS7" s="543" t="n">
        <v>18467.5</v>
      </c>
      <c r="CT7" s="543" t="n">
        <v>20477.9341</v>
      </c>
      <c r="CU7" s="543" t="n">
        <v>24253.03352</v>
      </c>
      <c r="CV7" s="543" t="n">
        <v>1664.5</v>
      </c>
      <c r="CW7" s="543" t="n">
        <v>1252.9</v>
      </c>
      <c r="CX7" s="543" t="n">
        <v>1400.7</v>
      </c>
      <c r="CY7" s="543" t="n">
        <v>1609.7</v>
      </c>
      <c r="CZ7" s="543" t="n">
        <v>1732.42871</v>
      </c>
      <c r="DA7" s="543" t="n">
        <v>2095.34727</v>
      </c>
      <c r="DB7" s="543" t="n">
        <v>1473.3</v>
      </c>
      <c r="DC7" s="543" t="n">
        <v>987.3</v>
      </c>
      <c r="DD7" s="543" t="n">
        <v>1133.6</v>
      </c>
      <c r="DE7" s="543" t="n">
        <v>1184.1</v>
      </c>
      <c r="DF7" s="543" t="n">
        <v>1619.38037</v>
      </c>
      <c r="DG7" s="543" t="n">
        <v>1955.62135</v>
      </c>
      <c r="DH7" s="543" t="n">
        <v>1103.71576</v>
      </c>
      <c r="DI7" s="543" t="n">
        <v>1276.94208</v>
      </c>
      <c r="DJ7" s="543" t="n">
        <v>988.6</v>
      </c>
      <c r="DK7" s="543" t="n">
        <v>643</v>
      </c>
      <c r="DL7" s="543" t="n">
        <v>736.8</v>
      </c>
      <c r="DM7" s="543" t="n">
        <v>788.5</v>
      </c>
      <c r="DN7" s="545" t="inlineStr">
        <is>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hybrid, and cloud capabilities across data center and networking, digital workspace, and security. Its hardware products comprise notebooks/mobile devices, network communications, desktop computers, video monitors, enterprise and data storage, and others; and software products consists of application suites, security, virtualization, operating systems, and network management. The company also provides advisory and design, software development, implementation, managed, professional, configuration, and telecom services, as well as warranties; mission critical software, systems, and network solutions; and implementation and installation, and repair services to its customers through various third-party service providers. It serves government, education, and healthcare customers; and small, medium, and large business customers. The company was founded in 1984 and is headquartered in Vernon Hills, Illinois.</t>
        </is>
      </c>
      <c r="DO7" s="546" t="n"/>
      <c r="DP7" s="546" t="n"/>
    </row>
    <row r="8" ht="13.5" customHeight="1" s="844">
      <c r="A8" s="528" t="n"/>
      <c r="B8" s="529">
        <f>CI8</f>
        <v/>
      </c>
      <c r="C8" s="1183">
        <f>CJ8</f>
        <v/>
      </c>
      <c r="D8" s="531">
        <f>CK8</f>
        <v/>
      </c>
      <c r="E8" s="1184">
        <f>D8/CM8-1</f>
        <v/>
      </c>
      <c r="F8" s="1185">
        <f>1-D8/CL8</f>
        <v/>
      </c>
      <c r="G8" s="534">
        <f>CG8</f>
        <v/>
      </c>
      <c r="H8" s="1186">
        <f>CP8</f>
        <v/>
      </c>
      <c r="I8" s="1186">
        <f>CN8</f>
        <v/>
      </c>
      <c r="J8" s="1186">
        <f>CO8</f>
        <v/>
      </c>
      <c r="K8" s="536">
        <f>IFERROR(IF($J8&lt;0,"NM",IF(AND(($J8/CR8)&lt;$BX8,($J8/CR8)&gt;$BW8),($J8/CR8),"NM")),"NA")</f>
        <v/>
      </c>
      <c r="L8" s="536">
        <f>IFERROR(IF($J8&lt;0,"NM",IF(AND(($J8/CS8)&lt;$BX8,($J8/CS8)&gt;$BW8),($J8/CS8),"NM")),"NA")</f>
        <v/>
      </c>
      <c r="M8" s="536">
        <f>IFERROR(IF($J8&lt;0,"NM",IF(AND(($J8/CT8)&lt;$BX8,($J8/CT8)&gt;$BW8),($J8/CT8),"NM")),"NA")</f>
        <v/>
      </c>
      <c r="N8" s="538" t="n"/>
      <c r="O8" s="537">
        <f>IFERROR(IF($J8&lt;0,"NM",IF(AND(($J8/CX8)&lt;$CA8,($J8/CX8)&gt;$BZ8),($J8/CX8),"NM")),"NA")</f>
        <v/>
      </c>
      <c r="P8" s="537">
        <f>IFERROR(IF($J8&lt;0,"NM",IF(AND(($J8/CY8)&lt;$CA8,($J8/CY8)&gt;$BZ8),($J8/CY8),"NM")),"NA")</f>
        <v/>
      </c>
      <c r="Q8" s="537">
        <f>IFERROR(IF($J8&lt;0,"NM",IF(AND(($J8/CZ8)&lt;$CA8,($J8/CZ8)&gt;$BZ8),($J8/CZ8),"NM")),"NA")</f>
        <v/>
      </c>
      <c r="R8" s="538" t="n"/>
      <c r="S8" s="537">
        <f>IFERROR(IF($J8&lt;0,"NM",IF(AND(($J8/DD8)&lt;$CD8,($J8/DD8)&gt;$CC8),($J8/DD8),"NM")),"NA")</f>
        <v/>
      </c>
      <c r="T8" s="537">
        <f>IFERROR(IF($J8&lt;0,"NM",IF(AND(($J8/DE8)&lt;$CD8,($J8/DE8)&gt;$CC8),($J8/DE8),"NM")),"NA")</f>
        <v/>
      </c>
      <c r="U8" s="537">
        <f>IFERROR(IF($J8&lt;0,"NM",IF(AND(($J8/DF8)&lt;$CD8,($J8/DF8)&gt;$CC8),($J8/DF8),"NM")),"NA")</f>
        <v/>
      </c>
      <c r="V8" s="538" t="n"/>
      <c r="W8" s="537">
        <f>IFERROR(IF(($I8/DL8)&lt;$CF8,(IF(($I8/DL8)&gt;$CE8,($I8/DL8),"NM")),"NM"),"NA")</f>
        <v/>
      </c>
      <c r="X8" s="537">
        <f>IFERROR(IF(($I8/DM8)&lt;$CF8,(IF(($I8/DM8)&gt;$CE8,($I8/DM8),"NM")),"NM"),"NA")</f>
        <v/>
      </c>
      <c r="Y8" s="537">
        <f>IFERROR(IF(($I8/DH8)&lt;$CF8,(IF(($I8/DH8)&gt;$CE8,($I8/DH8),"NM")),"NM"),"NA")</f>
        <v/>
      </c>
      <c r="Z8" s="539" t="n"/>
      <c r="AA8" s="852" t="n"/>
      <c r="AB8" s="852" t="n"/>
      <c r="AC8" s="852" t="n"/>
      <c r="AD8" s="852" t="n"/>
      <c r="AE8" s="852" t="n"/>
      <c r="AF8" s="852" t="n"/>
      <c r="AG8" s="852" t="n"/>
      <c r="AH8" s="852" t="n"/>
      <c r="AI8" s="852" t="n"/>
      <c r="AJ8" s="852" t="n"/>
      <c r="AK8" s="852" t="n"/>
      <c r="AL8" s="852" t="n"/>
      <c r="AM8" s="852" t="n"/>
      <c r="AN8" s="852" t="n"/>
      <c r="AO8" s="852" t="n"/>
      <c r="AP8" s="852" t="n"/>
      <c r="AQ8" s="852" t="n"/>
      <c r="AR8" s="852" t="n"/>
      <c r="AS8" s="852" t="n"/>
      <c r="AT8" s="852" t="n"/>
      <c r="AU8" s="852" t="n"/>
      <c r="AV8" s="852" t="n"/>
      <c r="AW8" s="852" t="n"/>
      <c r="AX8" s="852" t="n"/>
      <c r="AY8" s="852" t="n"/>
      <c r="AZ8" s="852" t="n"/>
      <c r="BA8" s="852" t="n"/>
      <c r="BB8" s="852" t="n"/>
      <c r="BC8" s="852" t="n"/>
      <c r="BD8" s="852" t="n"/>
      <c r="BE8" s="852" t="n"/>
      <c r="BF8" s="852" t="n"/>
      <c r="BG8" s="852" t="n"/>
      <c r="BH8" s="852" t="n"/>
      <c r="BI8" s="852" t="n"/>
      <c r="BJ8" s="852" t="n"/>
      <c r="BK8" s="852" t="n"/>
      <c r="BL8" s="852" t="n"/>
      <c r="BM8" s="852" t="n"/>
      <c r="BN8" s="852" t="n"/>
      <c r="BO8" s="852" t="n"/>
      <c r="BP8" s="852" t="n"/>
      <c r="BQ8" s="852" t="n"/>
      <c r="BR8" s="852" t="n"/>
      <c r="BS8" s="852" t="n"/>
      <c r="BT8" s="852" t="n"/>
      <c r="BU8" s="852" t="n"/>
      <c r="BV8" s="852" t="n"/>
      <c r="BW8" s="540" t="n">
        <v>0</v>
      </c>
      <c r="BX8" s="540" t="n">
        <v>10</v>
      </c>
      <c r="BY8" s="514" t="n"/>
      <c r="BZ8" s="540" t="n">
        <v>0</v>
      </c>
      <c r="CA8" s="540" t="n">
        <v>50</v>
      </c>
      <c r="CB8" s="514" t="n"/>
      <c r="CC8" s="540" t="n">
        <v>0</v>
      </c>
      <c r="CD8" s="540" t="n">
        <v>50</v>
      </c>
      <c r="CE8" s="540" t="n">
        <v>0</v>
      </c>
      <c r="CF8" s="540" t="n">
        <v>50</v>
      </c>
      <c r="CG8" s="541" t="n">
        <v>2021</v>
      </c>
      <c r="CH8" s="517" t="n"/>
      <c r="CI8" s="542" t="inlineStr">
        <is>
          <t>Peer 4</t>
        </is>
      </c>
      <c r="CJ8" s="542" t="inlineStr">
        <is>
          <t>United States</t>
        </is>
      </c>
      <c r="CK8" s="543" t="n">
        <v>4.98</v>
      </c>
      <c r="CL8" s="543" t="n">
        <v>12.55</v>
      </c>
      <c r="CM8" s="543" t="n">
        <v>4.78</v>
      </c>
      <c r="CN8" s="543" t="n">
        <v>909.35839</v>
      </c>
      <c r="CO8" s="543" t="n">
        <v>643.94039</v>
      </c>
      <c r="CP8" s="543" t="n">
        <v>191.909</v>
      </c>
      <c r="CQ8" s="543" t="n">
        <v>107.314</v>
      </c>
      <c r="CR8" s="543" t="n">
        <v>116.099</v>
      </c>
      <c r="CS8" s="543" t="n">
        <v>151.533</v>
      </c>
      <c r="CT8" s="543" t="n">
        <v>195.599</v>
      </c>
      <c r="CU8" s="543" t="n">
        <v>238.88167</v>
      </c>
      <c r="CV8" s="543" t="n">
        <v>-52.253</v>
      </c>
      <c r="CW8" s="543" t="n">
        <v>-1.098</v>
      </c>
      <c r="CX8" s="543" t="n">
        <v>-17.963</v>
      </c>
      <c r="CY8" s="543" t="n">
        <v>-14.378</v>
      </c>
      <c r="CZ8" s="543" t="n">
        <v>6.64733</v>
      </c>
      <c r="DA8" s="543" t="n">
        <v>-0.0725</v>
      </c>
      <c r="DB8" s="543" t="n">
        <v>-53.491</v>
      </c>
      <c r="DC8" s="543" t="n">
        <v>-2.307</v>
      </c>
      <c r="DD8" s="543" t="n">
        <v>-19.012</v>
      </c>
      <c r="DE8" s="543" t="n">
        <v>-15.437</v>
      </c>
      <c r="DF8" s="543" t="n">
        <v>5.5444</v>
      </c>
      <c r="DG8" s="543" t="n">
        <v>-1.27033</v>
      </c>
      <c r="DH8" s="543" t="n">
        <v>18.1552</v>
      </c>
      <c r="DI8" s="543" t="n">
        <v>-2.2578</v>
      </c>
      <c r="DJ8" s="543" t="n">
        <v>-35.219</v>
      </c>
      <c r="DK8" s="543" t="n">
        <v>-3.948</v>
      </c>
      <c r="DL8" s="543" t="n">
        <v>-20.174</v>
      </c>
      <c r="DM8" s="543" t="n">
        <v>-16.996</v>
      </c>
      <c r="DN8" s="545" t="inlineStr">
        <is>
          <t>AvePoint, Inc. provides Microsoft 365 data management solutions worldwide. It offers SaaS platform cloud-hosted collaboration systems by providing suite of software products. The company focuses on data protection, governance, compliance management extensions for Microsoft 365, Dynamics 365, Sales force, and Google Workspace. In addition, the company offers software solutions for Microsoft 365, including Microsoft teams, SharePoint online, exchange online, one drive, project online, planner, yammer and other public folders. The company was incorporated in 2001 and is headquartered in Jersey City, New Jersey.</t>
        </is>
      </c>
      <c r="DO8" s="546" t="n"/>
      <c r="DP8" s="546" t="n"/>
    </row>
    <row r="9" ht="13.5" customHeight="1" s="844">
      <c r="A9" s="528" t="n"/>
      <c r="B9" s="547" t="n"/>
      <c r="C9" s="1187" t="n"/>
      <c r="D9" s="549" t="n"/>
      <c r="E9" s="1188" t="n"/>
      <c r="F9" s="1188" t="n"/>
      <c r="G9" s="551" t="n"/>
      <c r="H9" s="1189" t="n"/>
      <c r="I9" s="1189" t="n"/>
      <c r="J9" s="553" t="inlineStr">
        <is>
          <t>Mean</t>
        </is>
      </c>
      <c r="K9" s="554">
        <f>AVERAGE(K5,K6:K8)</f>
        <v/>
      </c>
      <c r="L9" s="554">
        <f>AVERAGE(L5,L6:L8)</f>
        <v/>
      </c>
      <c r="M9" s="555">
        <f>AVERAGE(M5,M6:M8)</f>
        <v/>
      </c>
      <c r="N9" s="556" t="n"/>
      <c r="O9" s="554">
        <f>AVERAGE(O5,O6:O8)</f>
        <v/>
      </c>
      <c r="P9" s="554">
        <f>AVERAGE(P5,P6:P8)</f>
        <v/>
      </c>
      <c r="Q9" s="555">
        <f>AVERAGE(Q5,Q6:Q8)</f>
        <v/>
      </c>
      <c r="R9" s="556" t="n"/>
      <c r="S9" s="554">
        <f>AVERAGE(S5,S6:S8)</f>
        <v/>
      </c>
      <c r="T9" s="554">
        <f>AVERAGE(T5,T6:T8)</f>
        <v/>
      </c>
      <c r="U9" s="554">
        <f>AVERAGE(U5,U6:U8)</f>
        <v/>
      </c>
      <c r="V9" s="556" t="n"/>
      <c r="W9" s="554">
        <f>AVERAGE(W5,W6:W8)</f>
        <v/>
      </c>
      <c r="X9" s="554">
        <f>AVERAGE(X5,X6:X8)</f>
        <v/>
      </c>
      <c r="Y9" s="554">
        <f>AVERAGE(Y5,Y6:Y8)</f>
        <v/>
      </c>
      <c r="Z9" s="539" t="n"/>
      <c r="AA9" s="852" t="n"/>
      <c r="AB9" s="852" t="n"/>
      <c r="AC9" s="852" t="n"/>
      <c r="AD9" s="852" t="n"/>
      <c r="AE9" s="852" t="n"/>
      <c r="AF9" s="852" t="n"/>
      <c r="AG9" s="852" t="n"/>
      <c r="AH9" s="852" t="n"/>
      <c r="AI9" s="852" t="n"/>
      <c r="AJ9" s="852" t="n"/>
      <c r="AK9" s="852" t="n"/>
      <c r="AL9" s="852" t="n"/>
      <c r="AM9" s="852" t="n"/>
      <c r="AN9" s="852" t="n"/>
      <c r="AO9" s="852" t="n"/>
      <c r="AP9" s="852" t="n"/>
      <c r="AQ9" s="852" t="n"/>
      <c r="AR9" s="852" t="n"/>
      <c r="AS9" s="852" t="n"/>
      <c r="AT9" s="852" t="n"/>
      <c r="AU9" s="852" t="n"/>
      <c r="AV9" s="852" t="n"/>
      <c r="AW9" s="852" t="n"/>
      <c r="AX9" s="852" t="n"/>
      <c r="AY9" s="852" t="n"/>
      <c r="AZ9" s="852" t="n"/>
      <c r="BA9" s="852" t="n"/>
      <c r="BB9" s="852" t="n"/>
      <c r="BC9" s="852" t="n"/>
      <c r="BD9" s="852" t="n"/>
      <c r="BE9" s="852" t="n"/>
      <c r="BF9" s="852" t="n"/>
      <c r="BG9" s="852" t="n"/>
      <c r="BH9" s="852" t="n"/>
      <c r="BI9" s="852" t="n"/>
      <c r="BJ9" s="852" t="n"/>
      <c r="BK9" s="852" t="n"/>
      <c r="BL9" s="852" t="n"/>
      <c r="BM9" s="852" t="n"/>
      <c r="BN9" s="852" t="n"/>
      <c r="BO9" s="852" t="n"/>
      <c r="BP9" s="852" t="n"/>
      <c r="BQ9" s="852" t="n"/>
      <c r="BR9" s="852" t="n"/>
      <c r="BS9" s="852" t="n"/>
      <c r="BT9" s="852" t="n"/>
      <c r="BU9" s="852" t="n"/>
      <c r="BV9" s="852" t="n"/>
      <c r="BW9" s="514" t="n"/>
      <c r="BX9" s="514" t="n"/>
      <c r="BY9" s="514" t="n"/>
      <c r="BZ9" s="514" t="n"/>
      <c r="CA9" s="514" t="n"/>
      <c r="CB9" s="514" t="n"/>
      <c r="CC9" s="514" t="n"/>
      <c r="CD9" s="514" t="n"/>
      <c r="CE9" s="514" t="n"/>
      <c r="CF9" s="514" t="n"/>
      <c r="CG9" s="551" t="n"/>
      <c r="CH9" s="517" t="n"/>
      <c r="CI9" s="517" t="n"/>
      <c r="CJ9" s="517" t="n"/>
      <c r="CK9" s="549" t="n"/>
      <c r="CL9" s="549" t="n"/>
      <c r="CM9" s="549" t="n"/>
      <c r="CN9" s="549" t="n"/>
      <c r="CO9" s="549" t="n"/>
      <c r="CP9" s="549" t="n"/>
      <c r="CQ9" s="549" t="n"/>
      <c r="CR9" s="549" t="n"/>
      <c r="CS9" s="549" t="n"/>
      <c r="CT9" s="549" t="n"/>
      <c r="CU9" s="549" t="n"/>
      <c r="CV9" s="549" t="n"/>
      <c r="CW9" s="549" t="n"/>
      <c r="CX9" s="549" t="n"/>
      <c r="CY9" s="549" t="n"/>
      <c r="CZ9" s="549" t="n"/>
      <c r="DA9" s="549" t="n"/>
      <c r="DB9" s="549" t="n"/>
      <c r="DC9" s="549" t="n"/>
      <c r="DD9" s="549" t="n"/>
      <c r="DE9" s="549" t="n"/>
      <c r="DF9" s="549" t="n"/>
      <c r="DG9" s="549" t="n"/>
      <c r="DH9" s="549" t="n"/>
      <c r="DI9" s="549" t="n"/>
      <c r="DJ9" s="549" t="n"/>
      <c r="DK9" s="549" t="n"/>
      <c r="DL9" s="549" t="n"/>
      <c r="DM9" s="549" t="n"/>
      <c r="DN9" s="547" t="n"/>
      <c r="DO9" s="546" t="n"/>
      <c r="DP9" s="546" t="n"/>
    </row>
    <row r="10" ht="13.5" customHeight="1" s="844">
      <c r="A10" s="528" t="n"/>
      <c r="B10" s="547" t="n"/>
      <c r="C10" s="1187" t="n"/>
      <c r="D10" s="549" t="n"/>
      <c r="E10" s="1188" t="n"/>
      <c r="F10" s="1188" t="n"/>
      <c r="G10" s="551" t="n"/>
      <c r="H10" s="1189" t="n"/>
      <c r="I10" s="1189" t="n"/>
      <c r="J10" s="553" t="inlineStr">
        <is>
          <t>Median</t>
        </is>
      </c>
      <c r="K10" s="554">
        <f>MEDIAN(K5,K6:K8)</f>
        <v/>
      </c>
      <c r="L10" s="554">
        <f>MEDIAN(L5,L6:L8)</f>
        <v/>
      </c>
      <c r="M10" s="554">
        <f>MEDIAN(M5,M6:M8)</f>
        <v/>
      </c>
      <c r="N10" s="556" t="n"/>
      <c r="O10" s="554">
        <f>MEDIAN(O5,O6:O8)</f>
        <v/>
      </c>
      <c r="P10" s="554">
        <f>MEDIAN(P5,P6:P8)</f>
        <v/>
      </c>
      <c r="Q10" s="554">
        <f>MEDIAN(Q5,Q6:Q8)</f>
        <v/>
      </c>
      <c r="R10" s="556" t="n"/>
      <c r="S10" s="554">
        <f>MEDIAN(S5,S6:S8)</f>
        <v/>
      </c>
      <c r="T10" s="554">
        <f>MEDIAN(T5,T6:T8)</f>
        <v/>
      </c>
      <c r="U10" s="554">
        <f>MEDIAN(U5,U6:U8)</f>
        <v/>
      </c>
      <c r="V10" s="556" t="n"/>
      <c r="W10" s="554">
        <f>MEDIAN(W5,W6:W8)</f>
        <v/>
      </c>
      <c r="X10" s="554">
        <f>MEDIAN(X5,X6:X8)</f>
        <v/>
      </c>
      <c r="Y10" s="554">
        <f>MEDIAN(Y5,Y6:Y8)</f>
        <v/>
      </c>
      <c r="Z10" s="539" t="n"/>
      <c r="AA10" s="852" t="n"/>
      <c r="AB10" s="852" t="n"/>
      <c r="AC10" s="852" t="n"/>
      <c r="AD10" s="852" t="n"/>
      <c r="AE10" s="852" t="n"/>
      <c r="AF10" s="852" t="n"/>
      <c r="AG10" s="852" t="n"/>
      <c r="AH10" s="852" t="n"/>
      <c r="AI10" s="852" t="n"/>
      <c r="AJ10" s="852" t="n"/>
      <c r="AK10" s="852" t="n"/>
      <c r="AL10" s="852" t="n"/>
      <c r="AM10" s="852" t="n"/>
      <c r="AN10" s="852" t="n"/>
      <c r="AO10" s="852" t="n"/>
      <c r="AP10" s="852" t="n"/>
      <c r="AQ10" s="852" t="n"/>
      <c r="AR10" s="852" t="n"/>
      <c r="AS10" s="852" t="n"/>
      <c r="AT10" s="852" t="n"/>
      <c r="AU10" s="852" t="n"/>
      <c r="AV10" s="852" t="n"/>
      <c r="AW10" s="852" t="n"/>
      <c r="AX10" s="852" t="n"/>
      <c r="AY10" s="852" t="n"/>
      <c r="AZ10" s="852" t="n"/>
      <c r="BA10" s="852" t="n"/>
      <c r="BB10" s="852" t="n"/>
      <c r="BC10" s="852" t="n"/>
      <c r="BD10" s="852" t="n"/>
      <c r="BE10" s="852" t="n"/>
      <c r="BF10" s="852" t="n"/>
      <c r="BG10" s="852" t="n"/>
      <c r="BH10" s="852" t="n"/>
      <c r="BI10" s="852" t="n"/>
      <c r="BJ10" s="852" t="n"/>
      <c r="BK10" s="852" t="n"/>
      <c r="BL10" s="852" t="n"/>
      <c r="BM10" s="852" t="n"/>
      <c r="BN10" s="852" t="n"/>
      <c r="BO10" s="852" t="n"/>
      <c r="BP10" s="852" t="n"/>
      <c r="BQ10" s="852" t="n"/>
      <c r="BR10" s="852" t="n"/>
      <c r="BS10" s="852" t="n"/>
      <c r="BT10" s="852" t="n"/>
      <c r="BU10" s="852" t="n"/>
      <c r="BV10" s="852" t="n"/>
      <c r="BW10" s="514" t="n"/>
      <c r="BX10" s="514" t="n"/>
      <c r="BY10" s="514" t="n"/>
      <c r="BZ10" s="514" t="n"/>
      <c r="CA10" s="514" t="n"/>
      <c r="CB10" s="514" t="n"/>
      <c r="CC10" s="514" t="n"/>
      <c r="CD10" s="514" t="n"/>
      <c r="CE10" s="514" t="n"/>
      <c r="CF10" s="514" t="n"/>
      <c r="CG10" s="551" t="n"/>
      <c r="CH10" s="517" t="n"/>
      <c r="CI10" s="517" t="n"/>
      <c r="CJ10" s="517" t="n"/>
      <c r="CK10" s="549" t="n"/>
      <c r="CL10" s="549" t="n"/>
      <c r="CM10" s="549" t="n"/>
      <c r="CN10" s="549" t="n"/>
      <c r="CO10" s="549" t="n"/>
      <c r="CP10" s="549" t="n"/>
      <c r="CQ10" s="549" t="n"/>
      <c r="CR10" s="549" t="n"/>
      <c r="CS10" s="549" t="n"/>
      <c r="CT10" s="549" t="n"/>
      <c r="CU10" s="549" t="n"/>
      <c r="CV10" s="549" t="n"/>
      <c r="CW10" s="549" t="n"/>
      <c r="CX10" s="549" t="n"/>
      <c r="CY10" s="549" t="n"/>
      <c r="CZ10" s="549" t="n"/>
      <c r="DA10" s="549" t="n"/>
      <c r="DB10" s="549" t="n"/>
      <c r="DC10" s="549" t="n"/>
      <c r="DD10" s="549" t="n"/>
      <c r="DE10" s="549" t="n"/>
      <c r="DF10" s="549" t="n"/>
      <c r="DG10" s="549" t="n"/>
      <c r="DH10" s="549" t="n"/>
      <c r="DI10" s="549" t="n"/>
      <c r="DJ10" s="549" t="n"/>
      <c r="DK10" s="549" t="n"/>
      <c r="DL10" s="549" t="n"/>
      <c r="DM10" s="549" t="n"/>
      <c r="DN10" s="547" t="n"/>
      <c r="DO10" s="546" t="n"/>
      <c r="DP10" s="546" t="n"/>
    </row>
    <row r="11" ht="13.5" customHeight="1" s="844">
      <c r="A11" s="528" t="n"/>
      <c r="B11" s="547" t="n"/>
      <c r="C11" s="1187" t="n"/>
      <c r="D11" s="549" t="n"/>
      <c r="E11" s="1188" t="n"/>
      <c r="F11" s="1188" t="n"/>
      <c r="G11" s="551" t="n"/>
      <c r="H11" s="1189" t="n"/>
      <c r="I11" s="1189" t="n"/>
      <c r="J11" s="553" t="inlineStr">
        <is>
          <t>Minimum</t>
        </is>
      </c>
      <c r="K11" s="554">
        <f>MIN(K5,K6:K8)</f>
        <v/>
      </c>
      <c r="L11" s="554">
        <f>MIN(L5,L6:L8)</f>
        <v/>
      </c>
      <c r="M11" s="554">
        <f>MIN(M5,M6:M8)</f>
        <v/>
      </c>
      <c r="N11" s="556" t="n"/>
      <c r="O11" s="554">
        <f>MIN(O5,O6:O8)</f>
        <v/>
      </c>
      <c r="P11" s="554">
        <f>MIN(P5,P6:P8)</f>
        <v/>
      </c>
      <c r="Q11" s="554">
        <f>MIN(Q5,Q6:Q8)</f>
        <v/>
      </c>
      <c r="R11" s="556" t="n"/>
      <c r="S11" s="554">
        <f>MIN(S5,S6:S8)</f>
        <v/>
      </c>
      <c r="T11" s="554">
        <f>MIN(T5,T6:T8)</f>
        <v/>
      </c>
      <c r="U11" s="554">
        <f>MIN(U5,U6:U8)</f>
        <v/>
      </c>
      <c r="V11" s="556" t="n"/>
      <c r="W11" s="554">
        <f>MIN(W5,W6:W8)</f>
        <v/>
      </c>
      <c r="X11" s="554">
        <f>MIN(X5,X6:X8)</f>
        <v/>
      </c>
      <c r="Y11" s="554">
        <f>MIN(Y5,Y6:Y8)</f>
        <v/>
      </c>
      <c r="Z11" s="539" t="n"/>
      <c r="AA11" s="852" t="n"/>
      <c r="AB11" s="852" t="n"/>
      <c r="AC11" s="852" t="n"/>
      <c r="AD11" s="852" t="n"/>
      <c r="AE11" s="852" t="n"/>
      <c r="AF11" s="852" t="n"/>
      <c r="AG11" s="852" t="n"/>
      <c r="AH11" s="852" t="n"/>
      <c r="AI11" s="852" t="n"/>
      <c r="AJ11" s="852" t="n"/>
      <c r="AK11" s="852" t="n"/>
      <c r="AL11" s="852" t="n"/>
      <c r="AM11" s="852" t="n"/>
      <c r="AN11" s="852" t="n"/>
      <c r="AO11" s="852" t="n"/>
      <c r="AP11" s="852" t="n"/>
      <c r="AQ11" s="852" t="n"/>
      <c r="AR11" s="852" t="n"/>
      <c r="AS11" s="852" t="n"/>
      <c r="AT11" s="852" t="n"/>
      <c r="AU11" s="852" t="n"/>
      <c r="AV11" s="852" t="n"/>
      <c r="AW11" s="852" t="n"/>
      <c r="AX11" s="852" t="n"/>
      <c r="AY11" s="852" t="n"/>
      <c r="AZ11" s="852" t="n"/>
      <c r="BA11" s="852" t="n"/>
      <c r="BB11" s="852" t="n"/>
      <c r="BC11" s="852" t="n"/>
      <c r="BD11" s="852" t="n"/>
      <c r="BE11" s="852" t="n"/>
      <c r="BF11" s="852" t="n"/>
      <c r="BG11" s="852" t="n"/>
      <c r="BH11" s="852" t="n"/>
      <c r="BI11" s="852" t="n"/>
      <c r="BJ11" s="852" t="n"/>
      <c r="BK11" s="852" t="n"/>
      <c r="BL11" s="852" t="n"/>
      <c r="BM11" s="852" t="n"/>
      <c r="BN11" s="852" t="n"/>
      <c r="BO11" s="852" t="n"/>
      <c r="BP11" s="852" t="n"/>
      <c r="BQ11" s="852" t="n"/>
      <c r="BR11" s="852" t="n"/>
      <c r="BS11" s="852" t="n"/>
      <c r="BT11" s="852" t="n"/>
      <c r="BU11" s="852" t="n"/>
      <c r="BV11" s="852" t="n"/>
      <c r="BW11" s="514" t="n"/>
      <c r="BX11" s="514" t="n"/>
      <c r="BY11" s="514" t="n"/>
      <c r="BZ11" s="514" t="n"/>
      <c r="CA11" s="514" t="n"/>
      <c r="CB11" s="514" t="n"/>
      <c r="CC11" s="514" t="n"/>
      <c r="CD11" s="514" t="n"/>
      <c r="CE11" s="514" t="n"/>
      <c r="CF11" s="514" t="n"/>
      <c r="CG11" s="551" t="n"/>
      <c r="CH11" s="517" t="n"/>
      <c r="CI11" s="517" t="n"/>
      <c r="CJ11" s="517" t="n"/>
      <c r="CK11" s="549" t="n"/>
      <c r="CL11" s="549" t="n"/>
      <c r="CM11" s="549" t="n"/>
      <c r="CN11" s="549" t="n"/>
      <c r="CO11" s="549" t="n"/>
      <c r="CP11" s="549" t="n"/>
      <c r="CQ11" s="549" t="n"/>
      <c r="CR11" s="549" t="n"/>
      <c r="CS11" s="549" t="n"/>
      <c r="CT11" s="549" t="n"/>
      <c r="CU11" s="549" t="n"/>
      <c r="CV11" s="549" t="n"/>
      <c r="CW11" s="549" t="n"/>
      <c r="CX11" s="549" t="n"/>
      <c r="CY11" s="549" t="n"/>
      <c r="CZ11" s="549" t="n"/>
      <c r="DA11" s="549" t="n"/>
      <c r="DB11" s="549" t="n"/>
      <c r="DC11" s="549" t="n"/>
      <c r="DD11" s="549" t="n"/>
      <c r="DE11" s="549" t="n"/>
      <c r="DF11" s="549" t="n"/>
      <c r="DG11" s="549" t="n"/>
      <c r="DH11" s="549" t="n"/>
      <c r="DI11" s="549" t="n"/>
      <c r="DJ11" s="549" t="n"/>
      <c r="DK11" s="549" t="n"/>
      <c r="DL11" s="549" t="n"/>
      <c r="DM11" s="549" t="n"/>
      <c r="DN11" s="547" t="n"/>
      <c r="DO11" s="546" t="n"/>
      <c r="DP11" s="546" t="n"/>
    </row>
    <row r="12" ht="13.5" customHeight="1" s="844">
      <c r="A12" s="528" t="n"/>
      <c r="B12" s="547" t="n"/>
      <c r="C12" s="1187" t="n"/>
      <c r="D12" s="549" t="n"/>
      <c r="E12" s="1188" t="n"/>
      <c r="F12" s="1188" t="n"/>
      <c r="G12" s="551" t="n"/>
      <c r="H12" s="1189" t="n"/>
      <c r="I12" s="1189" t="n"/>
      <c r="J12" s="553" t="inlineStr">
        <is>
          <t>Maximum</t>
        </is>
      </c>
      <c r="K12" s="554">
        <f>MAX(K5,K6:K8)</f>
        <v/>
      </c>
      <c r="L12" s="554">
        <f>MAX(L5,L6:L8)</f>
        <v/>
      </c>
      <c r="M12" s="554">
        <f>MAX(M5,M6:M8)</f>
        <v/>
      </c>
      <c r="N12" s="556" t="n"/>
      <c r="O12" s="554">
        <f>MAX(O5,O6:O8)</f>
        <v/>
      </c>
      <c r="P12" s="554">
        <f>MAX(P5,P6:P8)</f>
        <v/>
      </c>
      <c r="Q12" s="554">
        <f>MAX(Q5,Q6:Q8)</f>
        <v/>
      </c>
      <c r="R12" s="556" t="n"/>
      <c r="S12" s="554">
        <f>MAX(S5,S6:S8)</f>
        <v/>
      </c>
      <c r="T12" s="554">
        <f>MAX(T5,T6:T8)</f>
        <v/>
      </c>
      <c r="U12" s="554">
        <f>MAX(U5,U6:U8)</f>
        <v/>
      </c>
      <c r="V12" s="556" t="n"/>
      <c r="W12" s="554">
        <f>MAX(W5,W6:W8)</f>
        <v/>
      </c>
      <c r="X12" s="554">
        <f>MAX(X5,X6:X8)</f>
        <v/>
      </c>
      <c r="Y12" s="554">
        <f>MAX(Y5,Y6:Y8)</f>
        <v/>
      </c>
      <c r="Z12" s="539" t="n"/>
      <c r="AA12" s="852" t="n"/>
      <c r="AB12" s="852" t="n"/>
      <c r="AC12" s="852" t="n"/>
      <c r="AD12" s="852" t="n"/>
      <c r="AE12" s="852" t="n"/>
      <c r="AF12" s="852" t="n"/>
      <c r="AG12" s="852" t="n"/>
      <c r="AH12" s="852" t="n"/>
      <c r="AI12" s="852" t="n"/>
      <c r="AJ12" s="852" t="n"/>
      <c r="AK12" s="852" t="n"/>
      <c r="AL12" s="852" t="n"/>
      <c r="AM12" s="852" t="n"/>
      <c r="AN12" s="852" t="n"/>
      <c r="AO12" s="852" t="n"/>
      <c r="AP12" s="852" t="n"/>
      <c r="AQ12" s="852" t="n"/>
      <c r="AR12" s="852" t="n"/>
      <c r="AS12" s="852" t="n"/>
      <c r="AT12" s="852" t="n"/>
      <c r="AU12" s="852" t="n"/>
      <c r="AV12" s="852" t="n"/>
      <c r="AW12" s="852" t="n"/>
      <c r="AX12" s="852" t="n"/>
      <c r="AY12" s="852" t="n"/>
      <c r="AZ12" s="852" t="n"/>
      <c r="BA12" s="852" t="n"/>
      <c r="BB12" s="852" t="n"/>
      <c r="BC12" s="852" t="n"/>
      <c r="BD12" s="852" t="n"/>
      <c r="BE12" s="852" t="n"/>
      <c r="BF12" s="852" t="n"/>
      <c r="BG12" s="852" t="n"/>
      <c r="BH12" s="852" t="n"/>
      <c r="BI12" s="852" t="n"/>
      <c r="BJ12" s="852" t="n"/>
      <c r="BK12" s="852" t="n"/>
      <c r="BL12" s="852" t="n"/>
      <c r="BM12" s="852" t="n"/>
      <c r="BN12" s="852" t="n"/>
      <c r="BO12" s="852" t="n"/>
      <c r="BP12" s="852" t="n"/>
      <c r="BQ12" s="852" t="n"/>
      <c r="BR12" s="852" t="n"/>
      <c r="BS12" s="852" t="n"/>
      <c r="BT12" s="852" t="n"/>
      <c r="BU12" s="852" t="n"/>
      <c r="BV12" s="852" t="n"/>
      <c r="BW12" s="514" t="n"/>
      <c r="BX12" s="514" t="n"/>
      <c r="BY12" s="514" t="n"/>
      <c r="BZ12" s="514" t="n"/>
      <c r="CA12" s="514" t="n"/>
      <c r="CB12" s="514" t="n"/>
      <c r="CC12" s="514" t="n"/>
      <c r="CD12" s="514" t="n"/>
      <c r="CE12" s="514" t="n"/>
      <c r="CF12" s="514" t="n"/>
      <c r="CG12" s="551" t="n"/>
      <c r="CH12" s="517" t="n"/>
      <c r="CI12" s="517" t="n"/>
      <c r="CJ12" s="517" t="n"/>
      <c r="CK12" s="549" t="n"/>
      <c r="CL12" s="549" t="n"/>
      <c r="CM12" s="549" t="n"/>
      <c r="CN12" s="549" t="n"/>
      <c r="CO12" s="549" t="n"/>
      <c r="CP12" s="549" t="n"/>
      <c r="CQ12" s="549" t="n"/>
      <c r="CR12" s="549" t="n"/>
      <c r="CS12" s="549" t="n"/>
      <c r="CT12" s="549" t="n"/>
      <c r="CU12" s="549" t="n"/>
      <c r="CV12" s="549" t="n"/>
      <c r="CW12" s="549" t="n"/>
      <c r="CX12" s="549" t="n"/>
      <c r="CY12" s="549" t="n"/>
      <c r="CZ12" s="549" t="n"/>
      <c r="DA12" s="549" t="n"/>
      <c r="DB12" s="549" t="n"/>
      <c r="DC12" s="549" t="n"/>
      <c r="DD12" s="549" t="n"/>
      <c r="DE12" s="549" t="n"/>
      <c r="DF12" s="549" t="n"/>
      <c r="DG12" s="549" t="n"/>
      <c r="DH12" s="549" t="n"/>
      <c r="DI12" s="549" t="n"/>
      <c r="DJ12" s="549" t="n"/>
      <c r="DK12" s="549" t="n"/>
      <c r="DL12" s="549" t="n"/>
      <c r="DM12" s="549" t="n"/>
      <c r="DN12" s="547" t="n"/>
      <c r="DO12" s="546" t="n"/>
      <c r="DP12" s="546" t="n"/>
    </row>
    <row r="13" ht="18" customHeight="1" s="844">
      <c r="A13" s="19" t="n"/>
      <c r="B13" s="852" t="n"/>
      <c r="C13" s="547" t="n"/>
      <c r="D13" s="547" t="n"/>
      <c r="E13" s="547" t="n"/>
      <c r="F13" s="514" t="n"/>
      <c r="G13" s="514" t="n"/>
      <c r="H13" s="517" t="n"/>
      <c r="I13" s="517" t="n"/>
      <c r="J13" s="517" t="n"/>
      <c r="K13" s="547" t="n"/>
      <c r="L13" s="547" t="n"/>
      <c r="M13" s="547" t="n"/>
      <c r="N13" s="547" t="n"/>
      <c r="O13" s="514" t="n"/>
      <c r="P13" s="514" t="n"/>
      <c r="Q13" s="514" t="n"/>
      <c r="R13" s="514" t="n"/>
      <c r="S13" s="514" t="n"/>
      <c r="T13" s="514" t="n"/>
      <c r="U13" s="514" t="n"/>
      <c r="V13" s="546" t="n"/>
      <c r="W13" s="514" t="n"/>
      <c r="X13" s="514" t="n"/>
      <c r="Y13" s="514" t="n"/>
      <c r="Z13" s="19" t="n"/>
      <c r="AA13" s="41"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19" t="n"/>
      <c r="AY13" s="19" t="n"/>
      <c r="AZ13" s="19" t="n"/>
      <c r="BA13" s="19" t="n"/>
      <c r="BB13" s="19" t="n"/>
      <c r="BC13" s="19" t="n"/>
      <c r="BD13" s="19" t="n"/>
      <c r="BE13" s="19" t="n"/>
      <c r="BF13" s="19" t="n"/>
      <c r="BG13" s="19" t="n"/>
      <c r="BH13" s="19" t="n"/>
      <c r="BI13" s="19" t="n"/>
      <c r="BJ13" s="19" t="n"/>
      <c r="BK13" s="19" t="n"/>
      <c r="BL13" s="19" t="n"/>
      <c r="BM13" s="19" t="n"/>
      <c r="BN13" s="19" t="n"/>
      <c r="BO13" s="19" t="n"/>
      <c r="BP13" s="19" t="n"/>
      <c r="BQ13" s="19" t="n"/>
      <c r="BR13" s="19" t="n"/>
      <c r="BS13" s="19" t="n"/>
      <c r="BT13" s="19" t="n"/>
      <c r="BU13" s="19" t="n"/>
      <c r="BV13" s="19" t="n"/>
      <c r="BW13" s="19" t="n"/>
      <c r="BX13" s="19" t="n"/>
      <c r="BY13" s="19" t="n"/>
      <c r="BZ13" s="19" t="n"/>
      <c r="CA13" s="19" t="n"/>
      <c r="CB13" s="19" t="n"/>
      <c r="CC13" s="19" t="n"/>
      <c r="CD13" s="19" t="n"/>
      <c r="CE13" s="19" t="n"/>
      <c r="CF13" s="19" t="n"/>
      <c r="CG13" s="19" t="n"/>
      <c r="CH13" s="546" t="n"/>
      <c r="CI13" s="500" t="n"/>
      <c r="CJ13" s="500" t="n"/>
      <c r="CK13" s="23" t="n"/>
      <c r="CL13" s="23" t="n"/>
      <c r="CM13" s="23" t="n"/>
      <c r="CN13" s="23" t="n"/>
      <c r="CO13" s="23" t="n"/>
      <c r="CP13" s="23" t="n"/>
      <c r="CQ13" s="23" t="n"/>
      <c r="CR13" s="23" t="n"/>
      <c r="CS13" s="23" t="n"/>
      <c r="CT13" s="23" t="n"/>
      <c r="CU13" s="23" t="n"/>
      <c r="CV13" s="23" t="n"/>
      <c r="CW13" s="23" t="n"/>
      <c r="CX13" s="23" t="n"/>
      <c r="CY13" s="23" t="n"/>
      <c r="CZ13" s="557" t="n"/>
      <c r="DA13" s="557" t="n"/>
      <c r="DB13" s="23" t="n"/>
      <c r="DC13" s="23" t="n"/>
      <c r="DD13" s="23" t="n"/>
      <c r="DE13" s="23" t="n"/>
      <c r="DF13" s="23" t="n"/>
      <c r="DG13" s="23" t="n"/>
      <c r="DH13" s="23" t="n"/>
      <c r="DI13" s="23" t="n"/>
      <c r="DJ13" s="23" t="n"/>
      <c r="DK13" s="23" t="n"/>
      <c r="DL13" s="23" t="n"/>
      <c r="DM13" s="23" t="n"/>
      <c r="DN13" s="23" t="n"/>
      <c r="DO13" s="23" t="n"/>
      <c r="DP13" s="23" t="n"/>
    </row>
    <row r="14" ht="18" customHeight="1" s="844">
      <c r="A14" s="19" t="n"/>
      <c r="B14" s="514" t="n"/>
      <c r="C14" s="547" t="n"/>
      <c r="D14" s="547" t="n"/>
      <c r="E14" s="547" t="n"/>
      <c r="F14" s="514" t="n"/>
      <c r="G14" s="514" t="n"/>
      <c r="H14" s="517" t="n"/>
      <c r="I14" s="517" t="n"/>
      <c r="J14" s="517" t="n"/>
      <c r="K14" s="547" t="n"/>
      <c r="L14" s="547" t="n"/>
      <c r="M14" s="547" t="n"/>
      <c r="N14" s="547" t="n"/>
      <c r="O14" s="547" t="n"/>
      <c r="P14" s="547" t="n"/>
      <c r="Q14" s="547" t="n"/>
      <c r="R14" s="514" t="n"/>
      <c r="S14" s="547" t="n"/>
      <c r="T14" s="547" t="n"/>
      <c r="U14" s="547" t="n"/>
      <c r="V14" s="546" t="n"/>
      <c r="W14" s="547" t="n"/>
      <c r="X14" s="547" t="n"/>
      <c r="Y14" s="547" t="n"/>
      <c r="Z14" s="19" t="n"/>
      <c r="AA14" s="41"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19" t="n"/>
      <c r="AY14" s="19" t="n"/>
      <c r="AZ14" s="19" t="n"/>
      <c r="BA14" s="19" t="n"/>
      <c r="BB14" s="19" t="n"/>
      <c r="BC14" s="19" t="n"/>
      <c r="BD14" s="19" t="n"/>
      <c r="BE14" s="19" t="n"/>
      <c r="BF14" s="19" t="n"/>
      <c r="BG14" s="19" t="n"/>
      <c r="BH14" s="19" t="n"/>
      <c r="BI14" s="19" t="n"/>
      <c r="BJ14" s="19" t="n"/>
      <c r="BK14" s="19" t="n"/>
      <c r="BL14" s="19" t="n"/>
      <c r="BM14" s="19" t="n"/>
      <c r="BN14" s="19" t="n"/>
      <c r="BO14" s="19" t="n"/>
      <c r="BP14" s="19" t="n"/>
      <c r="BQ14" s="19" t="n"/>
      <c r="BR14" s="19" t="n"/>
      <c r="BS14" s="19" t="n"/>
      <c r="BT14" s="19" t="n"/>
      <c r="BU14" s="19" t="n"/>
      <c r="BV14" s="19" t="n"/>
      <c r="BW14" s="19" t="n"/>
      <c r="BX14" s="19" t="n"/>
      <c r="BY14" s="19" t="n"/>
      <c r="BZ14" s="19" t="n"/>
      <c r="CA14" s="19" t="n"/>
      <c r="CB14" s="19" t="n"/>
      <c r="CC14" s="19" t="n"/>
      <c r="CD14" s="19" t="n"/>
      <c r="CE14" s="19" t="n"/>
      <c r="CF14" s="19" t="n"/>
      <c r="CG14" s="19" t="n"/>
      <c r="CH14" s="546" t="n"/>
      <c r="CI14" s="500" t="n"/>
      <c r="CJ14" s="500" t="n"/>
      <c r="CK14" s="23" t="n"/>
      <c r="CL14" s="23" t="n"/>
      <c r="CM14" s="23" t="n"/>
      <c r="CN14" s="23" t="n"/>
      <c r="CO14" s="23" t="n"/>
      <c r="CP14" s="23" t="n"/>
      <c r="CQ14" s="23" t="n"/>
      <c r="CR14" s="23" t="n"/>
      <c r="CS14" s="23" t="n"/>
      <c r="CT14" s="23" t="n"/>
      <c r="CU14" s="23" t="n"/>
      <c r="CV14" s="23" t="n"/>
      <c r="CW14" s="23" t="n"/>
      <c r="CX14" s="23" t="n"/>
      <c r="CY14" s="23" t="n"/>
      <c r="CZ14" s="557" t="n"/>
      <c r="DA14" s="557" t="n"/>
      <c r="DB14" s="23" t="n"/>
      <c r="DC14" s="23" t="n"/>
      <c r="DD14" s="23" t="n"/>
      <c r="DE14" s="23" t="n"/>
      <c r="DF14" s="23" t="n"/>
      <c r="DG14" s="23" t="n"/>
      <c r="DH14" s="23" t="n"/>
      <c r="DI14" s="23" t="n"/>
      <c r="DJ14" s="23" t="n"/>
      <c r="DK14" s="23" t="n"/>
      <c r="DL14" s="23" t="n"/>
      <c r="DM14" s="23" t="n"/>
      <c r="DN14" s="23" t="n"/>
      <c r="DO14" s="23" t="n"/>
      <c r="DP14" s="23" t="n"/>
    </row>
    <row r="15" ht="18" customHeight="1" s="844">
      <c r="A15" s="19" t="n"/>
      <c r="B15" s="19" t="n"/>
      <c r="C15" s="500" t="n"/>
      <c r="D15" s="500" t="n"/>
      <c r="E15" s="500" t="n"/>
      <c r="F15" s="19" t="n"/>
      <c r="G15" s="19" t="n"/>
      <c r="H15" s="558" t="n"/>
      <c r="I15" s="558" t="n"/>
      <c r="J15" s="558" t="n"/>
      <c r="K15" s="500" t="n"/>
      <c r="L15" s="500" t="n"/>
      <c r="M15" s="500" t="n"/>
      <c r="N15" s="500" t="n"/>
      <c r="O15" s="19" t="n"/>
      <c r="P15" s="19" t="n"/>
      <c r="Q15" s="19" t="n"/>
      <c r="R15" s="19" t="n"/>
      <c r="S15" s="19" t="n"/>
      <c r="T15" s="19" t="n"/>
      <c r="U15" s="19" t="n"/>
      <c r="V15" s="23" t="n"/>
      <c r="W15" s="19" t="n"/>
      <c r="X15" s="19" t="n"/>
      <c r="Y15" s="19" t="n"/>
      <c r="Z15" s="19" t="n"/>
      <c r="AA15" s="41"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19" t="n"/>
      <c r="AY15" s="19" t="n"/>
      <c r="AZ15" s="19" t="n"/>
      <c r="BA15" s="19" t="n"/>
      <c r="BB15" s="19" t="n"/>
      <c r="BC15" s="19" t="n"/>
      <c r="BD15" s="19" t="n"/>
      <c r="BE15" s="19" t="n"/>
      <c r="BF15" s="19" t="n"/>
      <c r="BG15" s="19" t="n"/>
      <c r="BH15" s="19" t="n"/>
      <c r="BI15" s="19" t="n"/>
      <c r="BJ15" s="19" t="n"/>
      <c r="BK15" s="19" t="n"/>
      <c r="BL15" s="19" t="n"/>
      <c r="BM15" s="19" t="n"/>
      <c r="BN15" s="19" t="n"/>
      <c r="BO15" s="19" t="n"/>
      <c r="BP15" s="19" t="n"/>
      <c r="BQ15" s="19" t="n"/>
      <c r="BR15" s="19" t="n"/>
      <c r="BS15" s="19" t="n"/>
      <c r="BT15" s="19" t="n"/>
      <c r="BU15" s="19" t="n"/>
      <c r="BV15" s="19" t="n"/>
      <c r="BW15" s="19" t="n"/>
      <c r="BX15" s="19" t="n"/>
      <c r="BY15" s="19" t="n"/>
      <c r="BZ15" s="19" t="n"/>
      <c r="CA15" s="19" t="n"/>
      <c r="CB15" s="19" t="n"/>
      <c r="CC15" s="19" t="n"/>
      <c r="CD15" s="19" t="n"/>
      <c r="CE15" s="19" t="n"/>
      <c r="CF15" s="19" t="n"/>
      <c r="CG15" s="19" t="n"/>
      <c r="CH15" s="546" t="n"/>
      <c r="CI15" s="500" t="n"/>
      <c r="CJ15" s="500" t="n"/>
      <c r="CK15" s="23" t="n"/>
      <c r="CL15" s="23" t="n"/>
      <c r="CM15" s="23" t="n"/>
      <c r="CN15" s="23" t="n"/>
      <c r="CO15" s="23" t="n"/>
      <c r="CP15" s="23" t="n"/>
      <c r="CQ15" s="23" t="n"/>
      <c r="CR15" s="23" t="n"/>
      <c r="CS15" s="23" t="n"/>
      <c r="CT15" s="23" t="n"/>
      <c r="CU15" s="23" t="n"/>
      <c r="CV15" s="23" t="n"/>
      <c r="CW15" s="23" t="n"/>
      <c r="CX15" s="23" t="n"/>
      <c r="CY15" s="23" t="n"/>
      <c r="CZ15" s="23" t="n"/>
      <c r="DA15" s="23" t="n"/>
      <c r="DB15" s="23" t="n"/>
      <c r="DC15" s="23" t="n"/>
      <c r="DD15" s="23" t="n"/>
      <c r="DE15" s="23" t="n"/>
      <c r="DF15" s="23" t="n"/>
      <c r="DG15" s="23" t="n"/>
      <c r="DH15" s="23" t="n"/>
      <c r="DI15" s="23" t="n"/>
      <c r="DJ15" s="23" t="n"/>
      <c r="DK15" s="23" t="n"/>
      <c r="DL15" s="23" t="n"/>
      <c r="DM15" s="23" t="n"/>
      <c r="DN15" s="23" t="n"/>
      <c r="DO15" s="23" t="n"/>
      <c r="DP15" s="23" t="n"/>
    </row>
    <row r="16" ht="18" customHeight="1" s="844">
      <c r="A16" s="19" t="n"/>
      <c r="B16" s="19" t="n"/>
      <c r="C16" s="500" t="n"/>
      <c r="D16" s="500" t="n"/>
      <c r="E16" s="500" t="n"/>
      <c r="F16" s="19" t="n"/>
      <c r="G16" s="19" t="n"/>
      <c r="H16" s="558" t="n"/>
      <c r="I16" s="558" t="n"/>
      <c r="J16" s="558" t="n"/>
      <c r="K16" s="500" t="n"/>
      <c r="L16" s="500" t="n"/>
      <c r="M16" s="500" t="n"/>
      <c r="N16" s="500" t="n"/>
      <c r="O16" s="19" t="n"/>
      <c r="P16" s="19" t="n"/>
      <c r="Q16" s="19" t="n"/>
      <c r="R16" s="19" t="n"/>
      <c r="S16" s="19" t="n"/>
      <c r="T16" s="19" t="n"/>
      <c r="U16" s="19" t="n"/>
      <c r="V16" s="23" t="n"/>
      <c r="W16" s="19" t="n"/>
      <c r="X16" s="19" t="n"/>
      <c r="Y16" s="19" t="n"/>
      <c r="Z16" s="19" t="n"/>
      <c r="AA16" s="41"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19" t="n"/>
      <c r="AY16" s="19" t="n"/>
      <c r="AZ16" s="19" t="n"/>
      <c r="BA16" s="19" t="n"/>
      <c r="BB16" s="19" t="n"/>
      <c r="BC16" s="19" t="n"/>
      <c r="BD16" s="19" t="n"/>
      <c r="BE16" s="19" t="n"/>
      <c r="BF16" s="19" t="n"/>
      <c r="BG16" s="19" t="n"/>
      <c r="BH16" s="19" t="n"/>
      <c r="BI16" s="19" t="n"/>
      <c r="BJ16" s="19" t="n"/>
      <c r="BK16" s="19" t="n"/>
      <c r="BL16" s="19" t="n"/>
      <c r="BM16" s="19" t="n"/>
      <c r="BN16" s="19" t="n"/>
      <c r="BO16" s="19" t="n"/>
      <c r="BP16" s="19" t="n"/>
      <c r="BQ16" s="19" t="n"/>
      <c r="BR16" s="19" t="n"/>
      <c r="BS16" s="19" t="n"/>
      <c r="BT16" s="19" t="n"/>
      <c r="BU16" s="19" t="n"/>
      <c r="BV16" s="19" t="n"/>
      <c r="BW16" s="19" t="n"/>
      <c r="BX16" s="19" t="n"/>
      <c r="BY16" s="19" t="n"/>
      <c r="BZ16" s="19" t="n"/>
      <c r="CA16" s="19" t="n"/>
      <c r="CB16" s="19" t="n"/>
      <c r="CC16" s="19" t="n"/>
      <c r="CD16" s="19" t="n"/>
      <c r="CE16" s="19" t="n"/>
      <c r="CF16" s="19" t="n"/>
      <c r="CG16" s="19" t="n"/>
      <c r="CH16" s="546" t="n"/>
      <c r="CI16" s="500" t="n"/>
      <c r="CJ16" s="500" t="n"/>
      <c r="CK16" s="23" t="n"/>
      <c r="CL16" s="23" t="n"/>
      <c r="CM16" s="23" t="n"/>
      <c r="CN16" s="23" t="n"/>
      <c r="CO16" s="23" t="n"/>
      <c r="CP16" s="23" t="n"/>
      <c r="CQ16" s="23" t="n"/>
      <c r="CR16" s="23" t="n"/>
      <c r="CS16" s="23" t="n"/>
      <c r="CT16" s="23" t="n"/>
      <c r="CU16" s="23" t="n"/>
      <c r="CV16" s="23" t="n"/>
      <c r="CW16" s="23" t="n"/>
      <c r="CX16" s="23" t="n"/>
      <c r="CY16" s="23" t="n"/>
      <c r="CZ16" s="23" t="n"/>
      <c r="DA16" s="23" t="n"/>
      <c r="DB16" s="23" t="n"/>
      <c r="DC16" s="23" t="n"/>
      <c r="DD16" s="23" t="n"/>
      <c r="DE16" s="23" t="n"/>
      <c r="DF16" s="23" t="n"/>
      <c r="DG16" s="23" t="n"/>
      <c r="DH16" s="23" t="n"/>
      <c r="DI16" s="23" t="n"/>
      <c r="DJ16" s="23" t="n"/>
      <c r="DK16" s="23" t="n"/>
      <c r="DL16" s="23" t="n"/>
      <c r="DM16" s="23" t="n"/>
      <c r="DN16" s="23" t="n"/>
      <c r="DO16" s="23" t="n"/>
      <c r="DP16" s="23" t="n"/>
    </row>
    <row r="17" ht="18" customHeight="1" s="844">
      <c r="A17" s="19" t="n"/>
      <c r="B17" s="19" t="n"/>
      <c r="C17" s="500" t="n"/>
      <c r="D17" s="500" t="n"/>
      <c r="E17" s="500" t="n"/>
      <c r="F17" s="19" t="n"/>
      <c r="G17" s="19" t="n"/>
      <c r="H17" s="558" t="n"/>
      <c r="I17" s="558" t="n"/>
      <c r="J17" s="558" t="n"/>
      <c r="K17" s="500" t="n"/>
      <c r="L17" s="500" t="n"/>
      <c r="M17" s="500" t="n"/>
      <c r="N17" s="500" t="n"/>
      <c r="O17" s="19" t="n"/>
      <c r="P17" s="19" t="n"/>
      <c r="Q17" s="19" t="n"/>
      <c r="R17" s="19" t="n"/>
      <c r="S17" s="19" t="n"/>
      <c r="T17" s="19" t="n"/>
      <c r="U17" s="19" t="n"/>
      <c r="V17" s="23" t="n"/>
      <c r="W17" s="19"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19" t="n"/>
      <c r="AY17" s="19" t="n"/>
      <c r="AZ17" s="19" t="n"/>
      <c r="BA17" s="19" t="n"/>
      <c r="BB17" s="19" t="n"/>
      <c r="BC17" s="19" t="n"/>
      <c r="BD17" s="19" t="n"/>
      <c r="BE17" s="19" t="n"/>
      <c r="BF17" s="19" t="n"/>
      <c r="BG17" s="19" t="n"/>
      <c r="BH17" s="19" t="n"/>
      <c r="BI17" s="19" t="n"/>
      <c r="BJ17" s="19" t="n"/>
      <c r="BK17" s="19" t="n"/>
      <c r="BL17" s="19" t="n"/>
      <c r="BM17" s="19" t="n"/>
      <c r="BN17" s="19" t="n"/>
      <c r="BO17" s="19" t="n"/>
      <c r="BP17" s="19" t="n"/>
      <c r="BQ17" s="19" t="n"/>
      <c r="BR17" s="19" t="n"/>
      <c r="BS17" s="19" t="n"/>
      <c r="BT17" s="19" t="n"/>
      <c r="BU17" s="19" t="n"/>
      <c r="BV17" s="19" t="n"/>
      <c r="BW17" s="19" t="n"/>
      <c r="BX17" s="19" t="n"/>
      <c r="BY17" s="19" t="n"/>
      <c r="BZ17" s="19" t="n"/>
      <c r="CA17" s="19" t="n"/>
      <c r="CB17" s="19" t="n"/>
      <c r="CC17" s="19" t="n"/>
      <c r="CD17" s="19" t="n"/>
      <c r="CE17" s="19" t="n"/>
      <c r="CF17" s="19" t="n"/>
      <c r="CG17" s="19" t="n"/>
      <c r="CH17" s="546" t="n"/>
      <c r="CI17" s="500" t="n"/>
      <c r="CJ17" s="500" t="n"/>
      <c r="CK17" s="23" t="n"/>
      <c r="CL17" s="23" t="n"/>
      <c r="CM17" s="23" t="n"/>
      <c r="CN17" s="23" t="n"/>
      <c r="CO17" s="23" t="n"/>
      <c r="CP17" s="23" t="n"/>
      <c r="CQ17" s="23" t="n"/>
      <c r="CR17" s="23" t="n"/>
      <c r="CS17" s="23" t="n"/>
      <c r="CT17" s="23" t="n"/>
      <c r="CU17" s="23" t="n"/>
      <c r="CV17" s="23" t="n"/>
      <c r="CW17" s="23" t="n"/>
      <c r="CX17" s="23" t="n"/>
      <c r="CY17" s="23" t="n"/>
      <c r="CZ17" s="23" t="n"/>
      <c r="DA17" s="23" t="n"/>
      <c r="DB17" s="23" t="n"/>
      <c r="DC17" s="23" t="n"/>
      <c r="DD17" s="23" t="n"/>
      <c r="DE17" s="23" t="n"/>
      <c r="DF17" s="23" t="n"/>
      <c r="DG17" s="23" t="n"/>
      <c r="DH17" s="23" t="n"/>
      <c r="DI17" s="23" t="n"/>
      <c r="DJ17" s="23" t="n"/>
      <c r="DK17" s="23" t="n"/>
      <c r="DL17" s="23" t="n"/>
      <c r="DM17" s="23" t="n"/>
      <c r="DN17" s="23" t="n"/>
      <c r="DO17" s="23" t="n"/>
      <c r="DP17" s="23" t="n"/>
    </row>
    <row r="18" ht="18" customHeight="1" s="844">
      <c r="A18" s="19" t="n"/>
      <c r="B18" s="19" t="n"/>
      <c r="C18" s="500" t="n"/>
      <c r="D18" s="500" t="n"/>
      <c r="E18" s="500" t="n"/>
      <c r="F18" s="19" t="n"/>
      <c r="G18" s="19" t="n"/>
      <c r="H18" s="558" t="n"/>
      <c r="I18" s="558" t="n"/>
      <c r="J18" s="558" t="n"/>
      <c r="K18" s="500" t="n"/>
      <c r="L18" s="500" t="n"/>
      <c r="M18" s="500" t="n"/>
      <c r="N18" s="500" t="n"/>
      <c r="O18" s="19" t="n"/>
      <c r="P18" s="19" t="n"/>
      <c r="Q18" s="19" t="n"/>
      <c r="R18" s="19" t="n"/>
      <c r="S18" s="19" t="n"/>
      <c r="T18" s="19" t="n"/>
      <c r="U18" s="19" t="n"/>
      <c r="V18" s="23" t="n"/>
      <c r="W18" s="19"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19" t="n"/>
      <c r="AY18" s="19" t="n"/>
      <c r="AZ18" s="19" t="n"/>
      <c r="BA18" s="19" t="n"/>
      <c r="BB18" s="19" t="n"/>
      <c r="BC18" s="19" t="n"/>
      <c r="BD18" s="19" t="n"/>
      <c r="BE18" s="19" t="n"/>
      <c r="BF18" s="19" t="n"/>
      <c r="BG18" s="19" t="n"/>
      <c r="BH18" s="19" t="n"/>
      <c r="BI18" s="19" t="n"/>
      <c r="BJ18" s="19" t="n"/>
      <c r="BK18" s="19" t="n"/>
      <c r="BL18" s="19" t="n"/>
      <c r="BM18" s="19" t="n"/>
      <c r="BN18" s="19" t="n"/>
      <c r="BO18" s="19" t="n"/>
      <c r="BP18" s="19" t="n"/>
      <c r="BQ18" s="19" t="n"/>
      <c r="BR18" s="19" t="n"/>
      <c r="BS18" s="19" t="n"/>
      <c r="BT18" s="19" t="n"/>
      <c r="BU18" s="19" t="n"/>
      <c r="BV18" s="19" t="n"/>
      <c r="BW18" s="19" t="n"/>
      <c r="BX18" s="19" t="n"/>
      <c r="BY18" s="19" t="n"/>
      <c r="BZ18" s="19" t="n"/>
      <c r="CA18" s="19" t="n"/>
      <c r="CB18" s="19" t="n"/>
      <c r="CC18" s="19" t="n"/>
      <c r="CD18" s="19" t="n"/>
      <c r="CE18" s="19" t="n"/>
      <c r="CF18" s="19" t="n"/>
      <c r="CG18" s="19" t="n"/>
      <c r="CH18" s="546" t="n"/>
      <c r="CI18" s="500" t="n"/>
      <c r="CJ18" s="500" t="n"/>
      <c r="CK18" s="23" t="n"/>
      <c r="CL18" s="23" t="n"/>
      <c r="CM18" s="23" t="n"/>
      <c r="CN18" s="23" t="n"/>
      <c r="CO18" s="23" t="n"/>
      <c r="CP18" s="23" t="n"/>
      <c r="CQ18" s="23" t="n"/>
      <c r="CR18" s="23" t="n"/>
      <c r="CS18" s="23" t="n"/>
      <c r="CT18" s="23" t="n"/>
      <c r="CU18" s="23" t="n"/>
      <c r="CV18" s="23" t="n"/>
      <c r="CW18" s="23" t="n"/>
      <c r="CX18" s="23" t="n"/>
      <c r="CY18" s="23" t="n"/>
      <c r="CZ18" s="23" t="n"/>
      <c r="DA18" s="23" t="n"/>
      <c r="DB18" s="23" t="n"/>
      <c r="DC18" s="23" t="n"/>
      <c r="DD18" s="23" t="n"/>
      <c r="DE18" s="23" t="n"/>
      <c r="DF18" s="23" t="n"/>
      <c r="DG18" s="23" t="n"/>
      <c r="DH18" s="23" t="n"/>
      <c r="DI18" s="23" t="n"/>
      <c r="DJ18" s="23" t="n"/>
      <c r="DK18" s="23" t="n"/>
      <c r="DL18" s="23" t="n"/>
      <c r="DM18" s="23" t="n"/>
      <c r="DN18" s="23" t="n"/>
      <c r="DO18" s="23" t="n"/>
      <c r="DP18" s="23" t="n"/>
    </row>
    <row r="19" ht="18" customHeight="1" s="844">
      <c r="A19" s="19" t="n"/>
      <c r="B19" s="19" t="n"/>
      <c r="C19" s="500" t="n"/>
      <c r="D19" s="500" t="n"/>
      <c r="E19" s="500" t="n"/>
      <c r="F19" s="19" t="n"/>
      <c r="G19" s="19" t="n"/>
      <c r="H19" s="558" t="n"/>
      <c r="I19" s="558" t="n"/>
      <c r="J19" s="558" t="n"/>
      <c r="K19" s="500" t="n"/>
      <c r="L19" s="500" t="n"/>
      <c r="M19" s="500" t="n"/>
      <c r="N19" s="500" t="n"/>
      <c r="O19" s="19" t="n"/>
      <c r="P19" s="19" t="n"/>
      <c r="Q19" s="19" t="n"/>
      <c r="R19" s="19" t="n"/>
      <c r="S19" s="19" t="n"/>
      <c r="T19" s="19" t="n"/>
      <c r="U19" s="19" t="n"/>
      <c r="V19" s="23" t="n"/>
      <c r="W19" s="19"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19" t="n"/>
      <c r="AY19" s="19" t="n"/>
      <c r="AZ19" s="19" t="n"/>
      <c r="BA19" s="19" t="n"/>
      <c r="BB19" s="19" t="n"/>
      <c r="BC19" s="19" t="n"/>
      <c r="BD19" s="19" t="n"/>
      <c r="BE19" s="19" t="n"/>
      <c r="BF19" s="19" t="n"/>
      <c r="BG19" s="19" t="n"/>
      <c r="BH19" s="19" t="n"/>
      <c r="BI19" s="19" t="n"/>
      <c r="BJ19" s="19" t="n"/>
      <c r="BK19" s="19" t="n"/>
      <c r="BL19" s="19" t="n"/>
      <c r="BM19" s="19" t="n"/>
      <c r="BN19" s="19" t="n"/>
      <c r="BO19" s="19" t="n"/>
      <c r="BP19" s="19" t="n"/>
      <c r="BQ19" s="19" t="n"/>
      <c r="BR19" s="19" t="n"/>
      <c r="BS19" s="19" t="n"/>
      <c r="BT19" s="19" t="n"/>
      <c r="BU19" s="19" t="n"/>
      <c r="BV19" s="19" t="n"/>
      <c r="BW19" s="19" t="n"/>
      <c r="BX19" s="19" t="n"/>
      <c r="BY19" s="19" t="n"/>
      <c r="BZ19" s="19" t="n"/>
      <c r="CA19" s="19" t="n"/>
      <c r="CB19" s="19" t="n"/>
      <c r="CC19" s="19" t="n"/>
      <c r="CD19" s="19" t="n"/>
      <c r="CE19" s="19" t="n"/>
      <c r="CF19" s="19" t="n"/>
      <c r="CG19" s="19" t="n"/>
      <c r="CH19" s="546" t="n"/>
      <c r="CI19" s="500" t="n"/>
      <c r="CJ19" s="500" t="n"/>
      <c r="CK19" s="23" t="n"/>
      <c r="CL19" s="23" t="n"/>
      <c r="CM19" s="23" t="n"/>
      <c r="CN19" s="23" t="n"/>
      <c r="CO19" s="23" t="n"/>
      <c r="CP19" s="23" t="n"/>
      <c r="CQ19" s="23" t="n"/>
      <c r="CR19" s="23" t="n"/>
      <c r="CS19" s="23" t="n"/>
      <c r="CT19" s="23" t="n"/>
      <c r="CU19" s="23" t="n"/>
      <c r="CV19" s="23" t="n"/>
      <c r="CW19" s="23" t="n"/>
      <c r="CX19" s="23" t="n"/>
      <c r="CY19" s="23" t="n"/>
      <c r="CZ19" s="23" t="n"/>
      <c r="DA19" s="23" t="n"/>
      <c r="DB19" s="23" t="n"/>
      <c r="DC19" s="23" t="n"/>
      <c r="DD19" s="23" t="n"/>
      <c r="DE19" s="23" t="n"/>
      <c r="DF19" s="23" t="n"/>
      <c r="DG19" s="23" t="n"/>
      <c r="DH19" s="23" t="n"/>
      <c r="DI19" s="23" t="n"/>
      <c r="DJ19" s="23" t="n"/>
      <c r="DK19" s="23" t="n"/>
      <c r="DL19" s="23" t="n"/>
      <c r="DM19" s="23" t="n"/>
      <c r="DN19" s="23" t="n"/>
      <c r="DO19" s="23" t="n"/>
      <c r="DP19" s="23" t="n"/>
    </row>
    <row r="20" ht="18" customHeight="1" s="844">
      <c r="A20" s="19" t="n"/>
      <c r="B20" s="19" t="n"/>
      <c r="C20" s="500" t="n"/>
      <c r="D20" s="500" t="n"/>
      <c r="E20" s="500" t="n"/>
      <c r="F20" s="19" t="n"/>
      <c r="G20" s="19" t="n"/>
      <c r="H20" s="558" t="n"/>
      <c r="I20" s="558" t="n"/>
      <c r="J20" s="558" t="n"/>
      <c r="K20" s="500" t="n"/>
      <c r="L20" s="500" t="n"/>
      <c r="M20" s="500" t="n"/>
      <c r="N20" s="500" t="n"/>
      <c r="O20" s="19" t="n"/>
      <c r="P20" s="19" t="n"/>
      <c r="Q20" s="19" t="n"/>
      <c r="R20" s="19" t="n"/>
      <c r="S20" s="19" t="n"/>
      <c r="T20" s="19" t="n"/>
      <c r="U20" s="19" t="n"/>
      <c r="V20" s="23" t="n"/>
      <c r="W20" s="19"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19" t="n"/>
      <c r="AY20" s="19" t="n"/>
      <c r="AZ20" s="19" t="n"/>
      <c r="BA20" s="19" t="n"/>
      <c r="BB20" s="19" t="n"/>
      <c r="BC20" s="19" t="n"/>
      <c r="BD20" s="19" t="n"/>
      <c r="BE20" s="19" t="n"/>
      <c r="BF20" s="19" t="n"/>
      <c r="BG20" s="19" t="n"/>
      <c r="BH20" s="19" t="n"/>
      <c r="BI20" s="19" t="n"/>
      <c r="BJ20" s="19" t="n"/>
      <c r="BK20" s="19" t="n"/>
      <c r="BL20" s="19" t="n"/>
      <c r="BM20" s="19" t="n"/>
      <c r="BN20" s="19" t="n"/>
      <c r="BO20" s="19" t="n"/>
      <c r="BP20" s="19" t="n"/>
      <c r="BQ20" s="19" t="n"/>
      <c r="BR20" s="19" t="n"/>
      <c r="BS20" s="19" t="n"/>
      <c r="BT20" s="19" t="n"/>
      <c r="BU20" s="19" t="n"/>
      <c r="BV20" s="19" t="n"/>
      <c r="BW20" s="19" t="n"/>
      <c r="BX20" s="19" t="n"/>
      <c r="BY20" s="19" t="n"/>
      <c r="BZ20" s="19" t="n"/>
      <c r="CA20" s="19" t="n"/>
      <c r="CB20" s="19" t="n"/>
      <c r="CC20" s="19" t="n"/>
      <c r="CD20" s="19" t="n"/>
      <c r="CE20" s="19" t="n"/>
      <c r="CF20" s="19" t="n"/>
      <c r="CG20" s="19" t="n"/>
      <c r="CH20" s="546" t="n"/>
      <c r="CI20" s="500" t="n"/>
      <c r="CJ20" s="500" t="n"/>
      <c r="CK20" s="23" t="n"/>
      <c r="CL20" s="23" t="n"/>
      <c r="CM20" s="23" t="n"/>
      <c r="CN20" s="23" t="n"/>
      <c r="CO20" s="23" t="n"/>
      <c r="CP20" s="23" t="n"/>
      <c r="CQ20" s="23" t="n"/>
      <c r="CR20" s="23" t="n"/>
      <c r="CS20" s="23" t="n"/>
      <c r="CT20" s="23" t="n"/>
      <c r="CU20" s="23" t="n"/>
      <c r="CV20" s="23" t="n"/>
      <c r="CW20" s="23" t="n"/>
      <c r="CX20" s="23" t="n"/>
      <c r="CY20" s="23" t="n"/>
      <c r="CZ20" s="23" t="n"/>
      <c r="DA20" s="23" t="n"/>
      <c r="DB20" s="23" t="n"/>
      <c r="DC20" s="23" t="n"/>
      <c r="DD20" s="23" t="n"/>
      <c r="DE20" s="23" t="n"/>
      <c r="DF20" s="23" t="n"/>
      <c r="DG20" s="23" t="n"/>
      <c r="DH20" s="23" t="n"/>
      <c r="DI20" s="23" t="n"/>
      <c r="DJ20" s="23" t="n"/>
      <c r="DK20" s="23" t="n"/>
      <c r="DL20" s="23" t="n"/>
      <c r="DM20" s="23" t="n"/>
      <c r="DN20" s="23" t="n"/>
      <c r="DO20" s="23" t="n"/>
      <c r="DP20" s="23" t="n"/>
    </row>
    <row r="21" ht="18" customHeight="1" s="844">
      <c r="A21" s="19" t="n"/>
      <c r="B21" s="19" t="n"/>
      <c r="C21" s="500" t="n"/>
      <c r="D21" s="500" t="n"/>
      <c r="E21" s="500" t="n"/>
      <c r="F21" s="19" t="n"/>
      <c r="G21" s="19" t="n"/>
      <c r="H21" s="558" t="n"/>
      <c r="I21" s="558" t="n"/>
      <c r="J21" s="558" t="n"/>
      <c r="K21" s="500" t="n"/>
      <c r="L21" s="500" t="n"/>
      <c r="M21" s="500" t="n"/>
      <c r="N21" s="500" t="n"/>
      <c r="O21" s="19" t="n"/>
      <c r="P21" s="19" t="n"/>
      <c r="Q21" s="19" t="n"/>
      <c r="R21" s="19" t="n"/>
      <c r="S21" s="19" t="n"/>
      <c r="T21" s="19" t="n"/>
      <c r="U21" s="19" t="n"/>
      <c r="V21" s="23" t="n"/>
      <c r="W21" s="19"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19" t="n"/>
      <c r="AY21" s="19" t="n"/>
      <c r="AZ21" s="19" t="n"/>
      <c r="BA21" s="19" t="n"/>
      <c r="BB21" s="19" t="n"/>
      <c r="BC21" s="19" t="n"/>
      <c r="BD21" s="19" t="n"/>
      <c r="BE21" s="19" t="n"/>
      <c r="BF21" s="19" t="n"/>
      <c r="BG21" s="19" t="n"/>
      <c r="BH21" s="19" t="n"/>
      <c r="BI21" s="19" t="n"/>
      <c r="BJ21" s="19" t="n"/>
      <c r="BK21" s="19" t="n"/>
      <c r="BL21" s="19" t="n"/>
      <c r="BM21" s="19" t="n"/>
      <c r="BN21" s="19" t="n"/>
      <c r="BO21" s="19" t="n"/>
      <c r="BP21" s="19" t="n"/>
      <c r="BQ21" s="19" t="n"/>
      <c r="BR21" s="19" t="n"/>
      <c r="BS21" s="19" t="n"/>
      <c r="BT21" s="19" t="n"/>
      <c r="BU21" s="19" t="n"/>
      <c r="BV21" s="19" t="n"/>
      <c r="BW21" s="19" t="n"/>
      <c r="BX21" s="19" t="n"/>
      <c r="BY21" s="19" t="n"/>
      <c r="BZ21" s="19" t="n"/>
      <c r="CA21" s="19" t="n"/>
      <c r="CB21" s="19" t="n"/>
      <c r="CC21" s="19" t="n"/>
      <c r="CD21" s="19" t="n"/>
      <c r="CE21" s="19" t="n"/>
      <c r="CF21" s="19" t="n"/>
      <c r="CG21" s="19" t="n"/>
      <c r="CH21" s="546" t="n"/>
      <c r="CI21" s="500" t="n"/>
      <c r="CJ21" s="500" t="n"/>
      <c r="CK21" s="23" t="n"/>
      <c r="CL21" s="23" t="n"/>
      <c r="CM21" s="23" t="n"/>
      <c r="CN21" s="23" t="n"/>
      <c r="CO21" s="23" t="n"/>
      <c r="CP21" s="23" t="n"/>
      <c r="CQ21" s="23" t="n"/>
      <c r="CR21" s="23" t="n"/>
      <c r="CS21" s="23" t="n"/>
      <c r="CT21" s="23" t="n"/>
      <c r="CU21" s="23" t="n"/>
      <c r="CV21" s="23" t="n"/>
      <c r="CW21" s="23" t="n"/>
      <c r="CX21" s="23" t="n"/>
      <c r="CY21" s="23" t="n"/>
      <c r="CZ21" s="23" t="n"/>
      <c r="DA21" s="23" t="n"/>
      <c r="DB21" s="23" t="n"/>
      <c r="DC21" s="23" t="n"/>
      <c r="DD21" s="23" t="n"/>
      <c r="DE21" s="23" t="n"/>
      <c r="DF21" s="23" t="n"/>
      <c r="DG21" s="23" t="n"/>
      <c r="DH21" s="23" t="n"/>
      <c r="DI21" s="23" t="n"/>
      <c r="DJ21" s="23" t="n"/>
      <c r="DK21" s="23" t="n"/>
      <c r="DL21" s="23" t="n"/>
      <c r="DM21" s="23" t="n"/>
      <c r="DN21" s="23" t="n"/>
      <c r="DO21" s="23" t="n"/>
      <c r="DP21" s="23" t="n"/>
    </row>
    <row r="22" ht="18" customHeight="1" s="844">
      <c r="A22" s="19" t="n"/>
      <c r="B22" s="19" t="n"/>
      <c r="C22" s="500" t="n"/>
      <c r="D22" s="500" t="n"/>
      <c r="E22" s="500" t="n"/>
      <c r="F22" s="19" t="n"/>
      <c r="G22" s="19" t="n"/>
      <c r="H22" s="558" t="n"/>
      <c r="I22" s="558" t="n"/>
      <c r="J22" s="558" t="n"/>
      <c r="K22" s="500" t="n"/>
      <c r="L22" s="500" t="n"/>
      <c r="M22" s="500" t="n"/>
      <c r="N22" s="500" t="n"/>
      <c r="O22" s="19" t="n"/>
      <c r="P22" s="19" t="n"/>
      <c r="Q22" s="19" t="n"/>
      <c r="R22" s="19" t="n"/>
      <c r="S22" s="19" t="n"/>
      <c r="T22" s="19" t="n"/>
      <c r="U22" s="19" t="n"/>
      <c r="V22" s="23" t="n"/>
      <c r="W22" s="19"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19" t="n"/>
      <c r="AY22" s="19" t="n"/>
      <c r="AZ22" s="19" t="n"/>
      <c r="BA22" s="19" t="n"/>
      <c r="BB22" s="19" t="n"/>
      <c r="BC22" s="19" t="n"/>
      <c r="BD22" s="19" t="n"/>
      <c r="BE22" s="19" t="n"/>
      <c r="BF22" s="19" t="n"/>
      <c r="BG22" s="19" t="n"/>
      <c r="BH22" s="19" t="n"/>
      <c r="BI22" s="19" t="n"/>
      <c r="BJ22" s="19" t="n"/>
      <c r="BK22" s="19" t="n"/>
      <c r="BL22" s="19" t="n"/>
      <c r="BM22" s="19" t="n"/>
      <c r="BN22" s="19" t="n"/>
      <c r="BO22" s="19" t="n"/>
      <c r="BP22" s="19" t="n"/>
      <c r="BQ22" s="19" t="n"/>
      <c r="BR22" s="19" t="n"/>
      <c r="BS22" s="19" t="n"/>
      <c r="BT22" s="19" t="n"/>
      <c r="BU22" s="19" t="n"/>
      <c r="BV22" s="19" t="n"/>
      <c r="BW22" s="19" t="n"/>
      <c r="BX22" s="19" t="n"/>
      <c r="BY22" s="19" t="n"/>
      <c r="BZ22" s="19" t="n"/>
      <c r="CA22" s="19" t="n"/>
      <c r="CB22" s="19" t="n"/>
      <c r="CC22" s="19" t="n"/>
      <c r="CD22" s="19" t="n"/>
      <c r="CE22" s="19" t="n"/>
      <c r="CF22" s="19" t="n"/>
      <c r="CG22" s="19" t="n"/>
      <c r="CH22" s="546" t="n"/>
      <c r="CI22" s="500" t="n"/>
      <c r="CJ22" s="500" t="n"/>
      <c r="CK22" s="23" t="n"/>
      <c r="CL22" s="23" t="n"/>
      <c r="CM22" s="23" t="n"/>
      <c r="CN22" s="23" t="n"/>
      <c r="CO22" s="23" t="n"/>
      <c r="CP22" s="23" t="n"/>
      <c r="CQ22" s="23" t="n"/>
      <c r="CR22" s="23" t="n"/>
      <c r="CS22" s="23" t="n"/>
      <c r="CT22" s="23" t="n"/>
      <c r="CU22" s="23" t="n"/>
      <c r="CV22" s="23" t="n"/>
      <c r="CW22" s="23" t="n"/>
      <c r="CX22" s="23" t="n"/>
      <c r="CY22" s="23" t="n"/>
      <c r="CZ22" s="23" t="n"/>
      <c r="DA22" s="23" t="n"/>
      <c r="DB22" s="23" t="n"/>
      <c r="DC22" s="23" t="n"/>
      <c r="DD22" s="23" t="n"/>
      <c r="DE22" s="23" t="n"/>
      <c r="DF22" s="23" t="n"/>
      <c r="DG22" s="23" t="n"/>
      <c r="DH22" s="23" t="n"/>
      <c r="DI22" s="23" t="n"/>
      <c r="DJ22" s="23" t="n"/>
      <c r="DK22" s="23" t="n"/>
      <c r="DL22" s="23" t="n"/>
      <c r="DM22" s="23" t="n"/>
      <c r="DN22" s="23" t="n"/>
      <c r="DO22" s="23" t="n"/>
      <c r="DP22" s="23" t="n"/>
    </row>
    <row r="23" ht="18" customHeight="1" s="844">
      <c r="A23" s="19" t="n"/>
      <c r="B23" s="19" t="n"/>
      <c r="C23" s="500" t="n"/>
      <c r="D23" s="500" t="n"/>
      <c r="E23" s="500" t="n"/>
      <c r="F23" s="19" t="n"/>
      <c r="G23" s="19" t="n"/>
      <c r="H23" s="558" t="n"/>
      <c r="I23" s="558" t="n"/>
      <c r="J23" s="558" t="n"/>
      <c r="K23" s="500" t="n"/>
      <c r="L23" s="500" t="n"/>
      <c r="M23" s="500" t="n"/>
      <c r="N23" s="500" t="n"/>
      <c r="O23" s="19" t="n"/>
      <c r="P23" s="19" t="n"/>
      <c r="Q23" s="19" t="n"/>
      <c r="R23" s="19" t="n"/>
      <c r="S23" s="19" t="n"/>
      <c r="T23" s="19" t="n"/>
      <c r="U23" s="19" t="n"/>
      <c r="V23" s="23" t="n"/>
      <c r="W23" s="19"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19" t="n"/>
      <c r="AY23" s="19" t="n"/>
      <c r="AZ23" s="19" t="n"/>
      <c r="BA23" s="19" t="n"/>
      <c r="BB23" s="19" t="n"/>
      <c r="BC23" s="19" t="n"/>
      <c r="BD23" s="19" t="n"/>
      <c r="BE23" s="19" t="n"/>
      <c r="BF23" s="19" t="n"/>
      <c r="BG23" s="19" t="n"/>
      <c r="BH23" s="19" t="n"/>
      <c r="BI23" s="19" t="n"/>
      <c r="BJ23" s="19" t="n"/>
      <c r="BK23" s="19" t="n"/>
      <c r="BL23" s="19" t="n"/>
      <c r="BM23" s="19" t="n"/>
      <c r="BN23" s="19" t="n"/>
      <c r="BO23" s="19" t="n"/>
      <c r="BP23" s="19" t="n"/>
      <c r="BQ23" s="19" t="n"/>
      <c r="BR23" s="19" t="n"/>
      <c r="BS23" s="19" t="n"/>
      <c r="BT23" s="19" t="n"/>
      <c r="BU23" s="19" t="n"/>
      <c r="BV23" s="19" t="n"/>
      <c r="BW23" s="19" t="n"/>
      <c r="BX23" s="19" t="n"/>
      <c r="BY23" s="19" t="n"/>
      <c r="BZ23" s="19" t="n"/>
      <c r="CA23" s="19" t="n"/>
      <c r="CB23" s="19" t="n"/>
      <c r="CC23" s="19" t="n"/>
      <c r="CD23" s="19" t="n"/>
      <c r="CE23" s="19" t="n"/>
      <c r="CF23" s="19" t="n"/>
      <c r="CG23" s="19" t="n"/>
      <c r="CH23" s="546" t="n"/>
      <c r="CI23" s="500" t="n"/>
      <c r="CJ23" s="500" t="n"/>
      <c r="CK23" s="23" t="n"/>
      <c r="CL23" s="23" t="n"/>
      <c r="CM23" s="23" t="n"/>
      <c r="CN23" s="23" t="n"/>
      <c r="CO23" s="23" t="n"/>
      <c r="CP23" s="23" t="n"/>
      <c r="CQ23" s="23" t="n"/>
      <c r="CR23" s="23" t="n"/>
      <c r="CS23" s="23" t="n"/>
      <c r="CT23" s="23" t="n"/>
      <c r="CU23" s="23" t="n"/>
      <c r="CV23" s="23" t="n"/>
      <c r="CW23" s="23" t="n"/>
      <c r="CX23" s="23" t="n"/>
      <c r="CY23" s="23" t="n"/>
      <c r="CZ23" s="23" t="n"/>
      <c r="DA23" s="23" t="n"/>
      <c r="DB23" s="23" t="n"/>
      <c r="DC23" s="23" t="n"/>
      <c r="DD23" s="23" t="n"/>
      <c r="DE23" s="23" t="n"/>
      <c r="DF23" s="23" t="n"/>
      <c r="DG23" s="23" t="n"/>
      <c r="DH23" s="23" t="n"/>
      <c r="DI23" s="23" t="n"/>
      <c r="DJ23" s="23" t="n"/>
      <c r="DK23" s="23" t="n"/>
      <c r="DL23" s="23" t="n"/>
      <c r="DM23" s="23" t="n"/>
      <c r="DN23" s="23" t="n"/>
      <c r="DO23" s="23" t="n"/>
      <c r="DP23" s="23" t="n"/>
    </row>
    <row r="24" ht="18" customHeight="1" s="844">
      <c r="A24" s="19" t="n"/>
      <c r="B24" s="19" t="n"/>
      <c r="C24" s="500" t="n"/>
      <c r="D24" s="500" t="n"/>
      <c r="E24" s="500" t="n"/>
      <c r="F24" s="19" t="n"/>
      <c r="G24" s="19" t="n"/>
      <c r="H24" s="558" t="n"/>
      <c r="I24" s="558" t="n"/>
      <c r="J24" s="558" t="n"/>
      <c r="K24" s="500" t="n"/>
      <c r="L24" s="500" t="n"/>
      <c r="M24" s="500" t="n"/>
      <c r="N24" s="500" t="n"/>
      <c r="O24" s="19" t="n"/>
      <c r="P24" s="19" t="n"/>
      <c r="Q24" s="19" t="n"/>
      <c r="R24" s="19" t="n"/>
      <c r="S24" s="19" t="n"/>
      <c r="T24" s="19" t="n"/>
      <c r="U24" s="19" t="n"/>
      <c r="V24" s="23" t="n"/>
      <c r="W24" s="19"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19" t="n"/>
      <c r="AY24" s="19" t="n"/>
      <c r="AZ24" s="19" t="n"/>
      <c r="BA24" s="19" t="n"/>
      <c r="BB24" s="19" t="n"/>
      <c r="BC24" s="19" t="n"/>
      <c r="BD24" s="19" t="n"/>
      <c r="BE24" s="19" t="n"/>
      <c r="BF24" s="19" t="n"/>
      <c r="BG24" s="19" t="n"/>
      <c r="BH24" s="19" t="n"/>
      <c r="BI24" s="19" t="n"/>
      <c r="BJ24" s="19" t="n"/>
      <c r="BK24" s="19" t="n"/>
      <c r="BL24" s="19" t="n"/>
      <c r="BM24" s="19" t="n"/>
      <c r="BN24" s="19" t="n"/>
      <c r="BO24" s="19" t="n"/>
      <c r="BP24" s="19" t="n"/>
      <c r="BQ24" s="19" t="n"/>
      <c r="BR24" s="19" t="n"/>
      <c r="BS24" s="19" t="n"/>
      <c r="BT24" s="19" t="n"/>
      <c r="BU24" s="19" t="n"/>
      <c r="BV24" s="19" t="n"/>
      <c r="BW24" s="19" t="n"/>
      <c r="BX24" s="19" t="n"/>
      <c r="BY24" s="19" t="n"/>
      <c r="BZ24" s="19" t="n"/>
      <c r="CA24" s="19" t="n"/>
      <c r="CB24" s="19" t="n"/>
      <c r="CC24" s="19" t="n"/>
      <c r="CD24" s="19" t="n"/>
      <c r="CE24" s="19" t="n"/>
      <c r="CF24" s="19" t="n"/>
      <c r="CG24" s="19" t="n"/>
      <c r="CH24" s="546" t="n"/>
      <c r="CI24" s="500" t="n"/>
      <c r="CJ24" s="500" t="n"/>
      <c r="CK24" s="23" t="n"/>
      <c r="CL24" s="23" t="n"/>
      <c r="CM24" s="23" t="n"/>
      <c r="CN24" s="23" t="n"/>
      <c r="CO24" s="23" t="n"/>
      <c r="CP24" s="23" t="n"/>
      <c r="CQ24" s="23" t="n"/>
      <c r="CR24" s="23" t="n"/>
      <c r="CS24" s="23" t="n"/>
      <c r="CT24" s="23" t="n"/>
      <c r="CU24" s="23" t="n"/>
      <c r="CV24" s="23" t="n"/>
      <c r="CW24" s="23" t="n"/>
      <c r="CX24" s="23" t="n"/>
      <c r="CY24" s="23" t="n"/>
      <c r="CZ24" s="23" t="n"/>
      <c r="DA24" s="23" t="n"/>
      <c r="DB24" s="23" t="n"/>
      <c r="DC24" s="23" t="n"/>
      <c r="DD24" s="23" t="n"/>
      <c r="DE24" s="23" t="n"/>
      <c r="DF24" s="23" t="n"/>
      <c r="DG24" s="23" t="n"/>
      <c r="DH24" s="23" t="n"/>
      <c r="DI24" s="23" t="n"/>
      <c r="DJ24" s="23" t="n"/>
      <c r="DK24" s="23" t="n"/>
      <c r="DL24" s="23" t="n"/>
      <c r="DM24" s="23" t="n"/>
      <c r="DN24" s="23" t="n"/>
      <c r="DO24" s="23" t="n"/>
      <c r="DP24" s="23" t="n"/>
    </row>
    <row r="25" ht="18" customHeight="1" s="844">
      <c r="A25" s="19" t="n"/>
      <c r="B25" s="19" t="n"/>
      <c r="C25" s="500" t="n"/>
      <c r="D25" s="500" t="n"/>
      <c r="E25" s="500" t="n"/>
      <c r="F25" s="19" t="n"/>
      <c r="G25" s="19" t="n"/>
      <c r="H25" s="558" t="n"/>
      <c r="I25" s="558" t="n"/>
      <c r="J25" s="558" t="n"/>
      <c r="K25" s="500" t="n"/>
      <c r="L25" s="500" t="n"/>
      <c r="M25" s="500" t="n"/>
      <c r="N25" s="500" t="n"/>
      <c r="O25" s="19" t="n"/>
      <c r="P25" s="19" t="n"/>
      <c r="Q25" s="19" t="n"/>
      <c r="R25" s="19" t="n"/>
      <c r="S25" s="19" t="n"/>
      <c r="T25" s="19" t="n"/>
      <c r="U25" s="19" t="n"/>
      <c r="V25" s="23" t="n"/>
      <c r="W25" s="19"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19" t="n"/>
      <c r="AY25" s="19" t="n"/>
      <c r="AZ25" s="19" t="n"/>
      <c r="BA25" s="19" t="n"/>
      <c r="BB25" s="19" t="n"/>
      <c r="BC25" s="19" t="n"/>
      <c r="BD25" s="19" t="n"/>
      <c r="BE25" s="19" t="n"/>
      <c r="BF25" s="19" t="n"/>
      <c r="BG25" s="19" t="n"/>
      <c r="BH25" s="19" t="n"/>
      <c r="BI25" s="19" t="n"/>
      <c r="BJ25" s="19" t="n"/>
      <c r="BK25" s="19" t="n"/>
      <c r="BL25" s="19" t="n"/>
      <c r="BM25" s="19" t="n"/>
      <c r="BN25" s="19" t="n"/>
      <c r="BO25" s="19" t="n"/>
      <c r="BP25" s="19" t="n"/>
      <c r="BQ25" s="19" t="n"/>
      <c r="BR25" s="19" t="n"/>
      <c r="BS25" s="19" t="n"/>
      <c r="BT25" s="19" t="n"/>
      <c r="BU25" s="19" t="n"/>
      <c r="BV25" s="19" t="n"/>
      <c r="BW25" s="19" t="n"/>
      <c r="BX25" s="19" t="n"/>
      <c r="BY25" s="19" t="n"/>
      <c r="BZ25" s="19" t="n"/>
      <c r="CA25" s="19" t="n"/>
      <c r="CB25" s="19" t="n"/>
      <c r="CC25" s="19" t="n"/>
      <c r="CD25" s="19" t="n"/>
      <c r="CE25" s="19" t="n"/>
      <c r="CF25" s="19" t="n"/>
      <c r="CG25" s="19" t="n"/>
      <c r="CH25" s="546" t="n"/>
      <c r="CI25" s="500" t="n"/>
      <c r="CJ25" s="500" t="n"/>
      <c r="CK25" s="23" t="n"/>
      <c r="CL25" s="23" t="n"/>
      <c r="CM25" s="23" t="n"/>
      <c r="CN25" s="23" t="n"/>
      <c r="CO25" s="23" t="n"/>
      <c r="CP25" s="23" t="n"/>
      <c r="CQ25" s="23" t="n"/>
      <c r="CR25" s="23" t="n"/>
      <c r="CS25" s="23" t="n"/>
      <c r="CT25" s="23" t="n"/>
      <c r="CU25" s="23" t="n"/>
      <c r="CV25" s="23" t="n"/>
      <c r="CW25" s="23" t="n"/>
      <c r="CX25" s="23" t="n"/>
      <c r="CY25" s="23" t="n"/>
      <c r="CZ25" s="23" t="n"/>
      <c r="DA25" s="23" t="n"/>
      <c r="DB25" s="23" t="n"/>
      <c r="DC25" s="23" t="n"/>
      <c r="DD25" s="23" t="n"/>
      <c r="DE25" s="23" t="n"/>
      <c r="DF25" s="23" t="n"/>
      <c r="DG25" s="23" t="n"/>
      <c r="DH25" s="23" t="n"/>
      <c r="DI25" s="23" t="n"/>
      <c r="DJ25" s="23" t="n"/>
      <c r="DK25" s="23" t="n"/>
      <c r="DL25" s="23" t="n"/>
      <c r="DM25" s="23" t="n"/>
      <c r="DN25" s="23" t="n"/>
      <c r="DO25" s="23" t="n"/>
      <c r="DP25" s="23" t="n"/>
    </row>
    <row r="26" ht="18" customHeight="1" s="844">
      <c r="A26" s="19" t="n"/>
      <c r="B26" s="19" t="n"/>
      <c r="C26" s="500" t="n"/>
      <c r="D26" s="500" t="n"/>
      <c r="E26" s="500" t="n"/>
      <c r="F26" s="19" t="n"/>
      <c r="G26" s="19" t="n"/>
      <c r="H26" s="558" t="n"/>
      <c r="I26" s="558" t="n"/>
      <c r="J26" s="558" t="n"/>
      <c r="K26" s="500" t="n"/>
      <c r="L26" s="500" t="n"/>
      <c r="M26" s="500" t="n"/>
      <c r="N26" s="500" t="n"/>
      <c r="O26" s="19" t="n"/>
      <c r="P26" s="19" t="n"/>
      <c r="Q26" s="19" t="n"/>
      <c r="R26" s="19" t="n"/>
      <c r="S26" s="19" t="n"/>
      <c r="T26" s="19" t="n"/>
      <c r="U26" s="19" t="n"/>
      <c r="V26" s="23" t="n"/>
      <c r="W26" s="19"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19" t="n"/>
      <c r="AY26" s="19" t="n"/>
      <c r="AZ26" s="19" t="n"/>
      <c r="BA26" s="19" t="n"/>
      <c r="BB26" s="19" t="n"/>
      <c r="BC26" s="19" t="n"/>
      <c r="BD26" s="19" t="n"/>
      <c r="BE26" s="19" t="n"/>
      <c r="BF26" s="19" t="n"/>
      <c r="BG26" s="19" t="n"/>
      <c r="BH26" s="19" t="n"/>
      <c r="BI26" s="19" t="n"/>
      <c r="BJ26" s="19" t="n"/>
      <c r="BK26" s="19" t="n"/>
      <c r="BL26" s="19" t="n"/>
      <c r="BM26" s="19" t="n"/>
      <c r="BN26" s="19" t="n"/>
      <c r="BO26" s="19" t="n"/>
      <c r="BP26" s="19" t="n"/>
      <c r="BQ26" s="19" t="n"/>
      <c r="BR26" s="19" t="n"/>
      <c r="BS26" s="19" t="n"/>
      <c r="BT26" s="19" t="n"/>
      <c r="BU26" s="19" t="n"/>
      <c r="BV26" s="19" t="n"/>
      <c r="BW26" s="19" t="n"/>
      <c r="BX26" s="19" t="n"/>
      <c r="BY26" s="19" t="n"/>
      <c r="BZ26" s="19" t="n"/>
      <c r="CA26" s="19" t="n"/>
      <c r="CB26" s="19" t="n"/>
      <c r="CC26" s="19" t="n"/>
      <c r="CD26" s="19" t="n"/>
      <c r="CE26" s="19" t="n"/>
      <c r="CF26" s="19" t="n"/>
      <c r="CG26" s="19" t="n"/>
      <c r="CH26" s="546" t="n"/>
      <c r="CI26" s="500" t="n"/>
      <c r="CJ26" s="500" t="n"/>
      <c r="CK26" s="23" t="n"/>
      <c r="CL26" s="23" t="n"/>
      <c r="CM26" s="23" t="n"/>
      <c r="CN26" s="23" t="n"/>
      <c r="CO26" s="23" t="n"/>
      <c r="CP26" s="23" t="n"/>
      <c r="CQ26" s="23" t="n"/>
      <c r="CR26" s="23" t="n"/>
      <c r="CS26" s="23" t="n"/>
      <c r="CT26" s="23" t="n"/>
      <c r="CU26" s="23" t="n"/>
      <c r="CV26" s="23" t="n"/>
      <c r="CW26" s="23" t="n"/>
      <c r="CX26" s="23" t="n"/>
      <c r="CY26" s="23" t="n"/>
      <c r="CZ26" s="23" t="n"/>
      <c r="DA26" s="23" t="n"/>
      <c r="DB26" s="23" t="n"/>
      <c r="DC26" s="23" t="n"/>
      <c r="DD26" s="23" t="n"/>
      <c r="DE26" s="23" t="n"/>
      <c r="DF26" s="23" t="n"/>
      <c r="DG26" s="23" t="n"/>
      <c r="DH26" s="23" t="n"/>
      <c r="DI26" s="23" t="n"/>
      <c r="DJ26" s="23" t="n"/>
      <c r="DK26" s="23" t="n"/>
      <c r="DL26" s="23" t="n"/>
      <c r="DM26" s="23" t="n"/>
      <c r="DN26" s="23" t="n"/>
      <c r="DO26" s="23" t="n"/>
      <c r="DP26" s="23" t="n"/>
    </row>
    <row r="27" ht="18" customHeight="1" s="844">
      <c r="A27" s="19" t="n"/>
      <c r="B27" s="19" t="n"/>
      <c r="C27" s="500" t="n"/>
      <c r="D27" s="500" t="n"/>
      <c r="E27" s="500" t="n"/>
      <c r="F27" s="19" t="n"/>
      <c r="G27" s="19" t="n"/>
      <c r="H27" s="558" t="n"/>
      <c r="I27" s="558" t="n"/>
      <c r="J27" s="558" t="n"/>
      <c r="K27" s="500" t="n"/>
      <c r="L27" s="500" t="n"/>
      <c r="M27" s="500" t="n"/>
      <c r="N27" s="500" t="n"/>
      <c r="O27" s="19" t="n"/>
      <c r="P27" s="19" t="n"/>
      <c r="Q27" s="19" t="n"/>
      <c r="R27" s="19" t="n"/>
      <c r="S27" s="19" t="n"/>
      <c r="T27" s="19" t="n"/>
      <c r="U27" s="19" t="n"/>
      <c r="V27" s="23" t="n"/>
      <c r="W27" s="19"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19" t="n"/>
      <c r="AY27" s="19" t="n"/>
      <c r="AZ27" s="19" t="n"/>
      <c r="BA27" s="19" t="n"/>
      <c r="BB27" s="19" t="n"/>
      <c r="BC27" s="19" t="n"/>
      <c r="BD27" s="19" t="n"/>
      <c r="BE27" s="19" t="n"/>
      <c r="BF27" s="19" t="n"/>
      <c r="BG27" s="19" t="n"/>
      <c r="BH27" s="19" t="n"/>
      <c r="BI27" s="19" t="n"/>
      <c r="BJ27" s="19" t="n"/>
      <c r="BK27" s="19" t="n"/>
      <c r="BL27" s="19" t="n"/>
      <c r="BM27" s="19" t="n"/>
      <c r="BN27" s="19" t="n"/>
      <c r="BO27" s="19" t="n"/>
      <c r="BP27" s="19" t="n"/>
      <c r="BQ27" s="19" t="n"/>
      <c r="BR27" s="19" t="n"/>
      <c r="BS27" s="19" t="n"/>
      <c r="BT27" s="19" t="n"/>
      <c r="BU27" s="19" t="n"/>
      <c r="BV27" s="19" t="n"/>
      <c r="BW27" s="19" t="n"/>
      <c r="BX27" s="19" t="n"/>
      <c r="BY27" s="19" t="n"/>
      <c r="BZ27" s="19" t="n"/>
      <c r="CA27" s="19" t="n"/>
      <c r="CB27" s="19" t="n"/>
      <c r="CC27" s="19" t="n"/>
      <c r="CD27" s="19" t="n"/>
      <c r="CE27" s="19" t="n"/>
      <c r="CF27" s="19" t="n"/>
      <c r="CG27" s="19" t="n"/>
      <c r="CH27" s="546" t="n"/>
      <c r="CI27" s="500" t="n"/>
      <c r="CJ27" s="500" t="n"/>
      <c r="CK27" s="23" t="n"/>
      <c r="CL27" s="23" t="n"/>
      <c r="CM27" s="23" t="n"/>
      <c r="CN27" s="23" t="n"/>
      <c r="CO27" s="23" t="n"/>
      <c r="CP27" s="23" t="n"/>
      <c r="CQ27" s="23" t="n"/>
      <c r="CR27" s="23" t="n"/>
      <c r="CS27" s="23" t="n"/>
      <c r="CT27" s="23" t="n"/>
      <c r="CU27" s="23" t="n"/>
      <c r="CV27" s="23" t="n"/>
      <c r="CW27" s="23" t="n"/>
      <c r="CX27" s="23" t="n"/>
      <c r="CY27" s="23" t="n"/>
      <c r="CZ27" s="23" t="n"/>
      <c r="DA27" s="23" t="n"/>
      <c r="DB27" s="23" t="n"/>
      <c r="DC27" s="23" t="n"/>
      <c r="DD27" s="23" t="n"/>
      <c r="DE27" s="23" t="n"/>
      <c r="DF27" s="23" t="n"/>
      <c r="DG27" s="23" t="n"/>
      <c r="DH27" s="23" t="n"/>
      <c r="DI27" s="23" t="n"/>
      <c r="DJ27" s="23" t="n"/>
      <c r="DK27" s="23" t="n"/>
      <c r="DL27" s="23" t="n"/>
      <c r="DM27" s="23" t="n"/>
      <c r="DN27" s="23" t="n"/>
      <c r="DO27" s="23" t="n"/>
      <c r="DP27" s="23" t="n"/>
    </row>
    <row r="28" ht="18" customHeight="1" s="844">
      <c r="A28" s="19" t="n"/>
      <c r="B28" s="19" t="n"/>
      <c r="C28" s="500" t="n"/>
      <c r="D28" s="500" t="n"/>
      <c r="E28" s="500" t="n"/>
      <c r="F28" s="19" t="n"/>
      <c r="G28" s="19" t="n"/>
      <c r="H28" s="558" t="n"/>
      <c r="I28" s="558" t="n"/>
      <c r="J28" s="558" t="n"/>
      <c r="K28" s="500" t="n"/>
      <c r="L28" s="500" t="n"/>
      <c r="M28" s="500" t="n"/>
      <c r="N28" s="500" t="n"/>
      <c r="O28" s="19" t="n"/>
      <c r="P28" s="19" t="n"/>
      <c r="Q28" s="19" t="n"/>
      <c r="R28" s="19" t="n"/>
      <c r="S28" s="19" t="n"/>
      <c r="T28" s="19" t="n"/>
      <c r="U28" s="19" t="n"/>
      <c r="V28" s="23" t="n"/>
      <c r="W28" s="19"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19" t="n"/>
      <c r="AY28" s="19" t="n"/>
      <c r="AZ28" s="19" t="n"/>
      <c r="BA28" s="19" t="n"/>
      <c r="BB28" s="19" t="n"/>
      <c r="BC28" s="19" t="n"/>
      <c r="BD28" s="19" t="n"/>
      <c r="BE28" s="19" t="n"/>
      <c r="BF28" s="19" t="n"/>
      <c r="BG28" s="19" t="n"/>
      <c r="BH28" s="19" t="n"/>
      <c r="BI28" s="19" t="n"/>
      <c r="BJ28" s="19" t="n"/>
      <c r="BK28" s="19" t="n"/>
      <c r="BL28" s="19" t="n"/>
      <c r="BM28" s="19" t="n"/>
      <c r="BN28" s="19" t="n"/>
      <c r="BO28" s="19" t="n"/>
      <c r="BP28" s="19" t="n"/>
      <c r="BQ28" s="19" t="n"/>
      <c r="BR28" s="19" t="n"/>
      <c r="BS28" s="19" t="n"/>
      <c r="BT28" s="19" t="n"/>
      <c r="BU28" s="19" t="n"/>
      <c r="BV28" s="19" t="n"/>
      <c r="BW28" s="19" t="n"/>
      <c r="BX28" s="19" t="n"/>
      <c r="BY28" s="19" t="n"/>
      <c r="BZ28" s="19" t="n"/>
      <c r="CA28" s="19" t="n"/>
      <c r="CB28" s="19" t="n"/>
      <c r="CC28" s="19" t="n"/>
      <c r="CD28" s="19" t="n"/>
      <c r="CE28" s="19" t="n"/>
      <c r="CF28" s="19" t="n"/>
      <c r="CG28" s="19" t="n"/>
      <c r="CH28" s="546" t="n"/>
      <c r="CI28" s="500" t="n"/>
      <c r="CJ28" s="500" t="n"/>
      <c r="CK28" s="23" t="n"/>
      <c r="CL28" s="23" t="n"/>
      <c r="CM28" s="23" t="n"/>
      <c r="CN28" s="23" t="n"/>
      <c r="CO28" s="23" t="n"/>
      <c r="CP28" s="23" t="n"/>
      <c r="CQ28" s="23" t="n"/>
      <c r="CR28" s="23" t="n"/>
      <c r="CS28" s="23" t="n"/>
      <c r="CT28" s="23" t="n"/>
      <c r="CU28" s="23" t="n"/>
      <c r="CV28" s="23" t="n"/>
      <c r="CW28" s="23" t="n"/>
      <c r="CX28" s="23" t="n"/>
      <c r="CY28" s="23" t="n"/>
      <c r="CZ28" s="23" t="n"/>
      <c r="DA28" s="23" t="n"/>
      <c r="DB28" s="23" t="n"/>
      <c r="DC28" s="23" t="n"/>
      <c r="DD28" s="23" t="n"/>
      <c r="DE28" s="23" t="n"/>
      <c r="DF28" s="23" t="n"/>
      <c r="DG28" s="23" t="n"/>
      <c r="DH28" s="23" t="n"/>
      <c r="DI28" s="23" t="n"/>
      <c r="DJ28" s="23" t="n"/>
      <c r="DK28" s="23" t="n"/>
      <c r="DL28" s="23" t="n"/>
      <c r="DM28" s="23" t="n"/>
      <c r="DN28" s="23" t="n"/>
      <c r="DO28" s="23" t="n"/>
      <c r="DP28" s="23" t="n"/>
    </row>
    <row r="29" ht="18" customHeight="1" s="844">
      <c r="A29" s="19" t="n"/>
      <c r="B29" s="19" t="n"/>
      <c r="C29" s="500" t="n"/>
      <c r="D29" s="500" t="n"/>
      <c r="E29" s="500" t="n"/>
      <c r="F29" s="19" t="n"/>
      <c r="G29" s="19" t="n"/>
      <c r="H29" s="558" t="n"/>
      <c r="I29" s="558" t="n"/>
      <c r="J29" s="558" t="n"/>
      <c r="K29" s="500" t="n"/>
      <c r="L29" s="500" t="n"/>
      <c r="M29" s="500" t="n"/>
      <c r="N29" s="500" t="n"/>
      <c r="O29" s="19" t="n"/>
      <c r="P29" s="19" t="n"/>
      <c r="Q29" s="19" t="n"/>
      <c r="R29" s="19" t="n"/>
      <c r="S29" s="19" t="n"/>
      <c r="T29" s="19" t="n"/>
      <c r="U29" s="19" t="n"/>
      <c r="V29" s="23" t="n"/>
      <c r="W29" s="19"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19" t="n"/>
      <c r="AY29" s="19" t="n"/>
      <c r="AZ29" s="19" t="n"/>
      <c r="BA29" s="19" t="n"/>
      <c r="BB29" s="19" t="n"/>
      <c r="BC29" s="19" t="n"/>
      <c r="BD29" s="19" t="n"/>
      <c r="BE29" s="19" t="n"/>
      <c r="BF29" s="19" t="n"/>
      <c r="BG29" s="19" t="n"/>
      <c r="BH29" s="19" t="n"/>
      <c r="BI29" s="19" t="n"/>
      <c r="BJ29" s="19" t="n"/>
      <c r="BK29" s="19" t="n"/>
      <c r="BL29" s="19" t="n"/>
      <c r="BM29" s="19" t="n"/>
      <c r="BN29" s="19" t="n"/>
      <c r="BO29" s="19" t="n"/>
      <c r="BP29" s="19" t="n"/>
      <c r="BQ29" s="19" t="n"/>
      <c r="BR29" s="19" t="n"/>
      <c r="BS29" s="19" t="n"/>
      <c r="BT29" s="19" t="n"/>
      <c r="BU29" s="19" t="n"/>
      <c r="BV29" s="19" t="n"/>
      <c r="BW29" s="19" t="n"/>
      <c r="BX29" s="19" t="n"/>
      <c r="BY29" s="19" t="n"/>
      <c r="BZ29" s="19" t="n"/>
      <c r="CA29" s="19" t="n"/>
      <c r="CB29" s="19" t="n"/>
      <c r="CC29" s="19" t="n"/>
      <c r="CD29" s="19" t="n"/>
      <c r="CE29" s="19" t="n"/>
      <c r="CF29" s="19" t="n"/>
      <c r="CG29" s="19" t="n"/>
      <c r="CH29" s="546" t="n"/>
      <c r="CI29" s="500" t="n"/>
      <c r="CJ29" s="500" t="n"/>
      <c r="CK29" s="23" t="n"/>
      <c r="CL29" s="23" t="n"/>
      <c r="CM29" s="23" t="n"/>
      <c r="CN29" s="23" t="n"/>
      <c r="CO29" s="23" t="n"/>
      <c r="CP29" s="23" t="n"/>
      <c r="CQ29" s="23" t="n"/>
      <c r="CR29" s="23" t="n"/>
      <c r="CS29" s="23" t="n"/>
      <c r="CT29" s="23" t="n"/>
      <c r="CU29" s="23" t="n"/>
      <c r="CV29" s="23" t="n"/>
      <c r="CW29" s="23" t="n"/>
      <c r="CX29" s="23" t="n"/>
      <c r="CY29" s="23" t="n"/>
      <c r="CZ29" s="23" t="n"/>
      <c r="DA29" s="23" t="n"/>
      <c r="DB29" s="23" t="n"/>
      <c r="DC29" s="23" t="n"/>
      <c r="DD29" s="23" t="n"/>
      <c r="DE29" s="23" t="n"/>
      <c r="DF29" s="23" t="n"/>
      <c r="DG29" s="23" t="n"/>
      <c r="DH29" s="23" t="n"/>
      <c r="DI29" s="23" t="n"/>
      <c r="DJ29" s="23" t="n"/>
      <c r="DK29" s="23" t="n"/>
      <c r="DL29" s="23" t="n"/>
      <c r="DM29" s="23" t="n"/>
      <c r="DN29" s="23" t="n"/>
      <c r="DO29" s="23" t="n"/>
      <c r="DP29" s="23" t="n"/>
    </row>
    <row r="30" ht="18" customHeight="1" s="844">
      <c r="A30" s="19" t="n"/>
      <c r="B30" s="19" t="n"/>
      <c r="C30" s="500" t="n"/>
      <c r="D30" s="500" t="n"/>
      <c r="E30" s="500" t="n"/>
      <c r="F30" s="19" t="n"/>
      <c r="G30" s="19" t="n"/>
      <c r="H30" s="558" t="n"/>
      <c r="I30" s="558" t="n"/>
      <c r="J30" s="558" t="n"/>
      <c r="K30" s="500" t="n"/>
      <c r="L30" s="500" t="n"/>
      <c r="M30" s="500" t="n"/>
      <c r="N30" s="500" t="n"/>
      <c r="O30" s="19" t="n"/>
      <c r="P30" s="19" t="n"/>
      <c r="Q30" s="19" t="n"/>
      <c r="R30" s="19" t="n"/>
      <c r="S30" s="19" t="n"/>
      <c r="T30" s="19" t="n"/>
      <c r="U30" s="19" t="n"/>
      <c r="V30" s="23" t="n"/>
      <c r="W30" s="19"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19" t="n"/>
      <c r="AY30" s="19" t="n"/>
      <c r="AZ30" s="19" t="n"/>
      <c r="BA30" s="19" t="n"/>
      <c r="BB30" s="19" t="n"/>
      <c r="BC30" s="19" t="n"/>
      <c r="BD30" s="19" t="n"/>
      <c r="BE30" s="19" t="n"/>
      <c r="BF30" s="19" t="n"/>
      <c r="BG30" s="19" t="n"/>
      <c r="BH30" s="19" t="n"/>
      <c r="BI30" s="19" t="n"/>
      <c r="BJ30" s="19" t="n"/>
      <c r="BK30" s="19" t="n"/>
      <c r="BL30" s="19" t="n"/>
      <c r="BM30" s="19" t="n"/>
      <c r="BN30" s="19" t="n"/>
      <c r="BO30" s="19" t="n"/>
      <c r="BP30" s="19" t="n"/>
      <c r="BQ30" s="19" t="n"/>
      <c r="BR30" s="19" t="n"/>
      <c r="BS30" s="19" t="n"/>
      <c r="BT30" s="19" t="n"/>
      <c r="BU30" s="19" t="n"/>
      <c r="BV30" s="19" t="n"/>
      <c r="BW30" s="19" t="n"/>
      <c r="BX30" s="19" t="n"/>
      <c r="BY30" s="19" t="n"/>
      <c r="BZ30" s="19" t="n"/>
      <c r="CA30" s="19" t="n"/>
      <c r="CB30" s="19" t="n"/>
      <c r="CC30" s="19" t="n"/>
      <c r="CD30" s="19" t="n"/>
      <c r="CE30" s="19" t="n"/>
      <c r="CF30" s="19" t="n"/>
      <c r="CG30" s="19" t="n"/>
      <c r="CH30" s="546" t="n"/>
      <c r="CI30" s="500" t="n"/>
      <c r="CJ30" s="500" t="n"/>
      <c r="CK30" s="23" t="n"/>
      <c r="CL30" s="23" t="n"/>
      <c r="CM30" s="23" t="n"/>
      <c r="CN30" s="23" t="n"/>
      <c r="CO30" s="23" t="n"/>
      <c r="CP30" s="23" t="n"/>
      <c r="CQ30" s="23" t="n"/>
      <c r="CR30" s="23" t="n"/>
      <c r="CS30" s="23" t="n"/>
      <c r="CT30" s="23" t="n"/>
      <c r="CU30" s="23" t="n"/>
      <c r="CV30" s="23" t="n"/>
      <c r="CW30" s="23" t="n"/>
      <c r="CX30" s="23" t="n"/>
      <c r="CY30" s="23" t="n"/>
      <c r="CZ30" s="23" t="n"/>
      <c r="DA30" s="23" t="n"/>
      <c r="DB30" s="23" t="n"/>
      <c r="DC30" s="23" t="n"/>
      <c r="DD30" s="23" t="n"/>
      <c r="DE30" s="23" t="n"/>
      <c r="DF30" s="23" t="n"/>
      <c r="DG30" s="23" t="n"/>
      <c r="DH30" s="23" t="n"/>
      <c r="DI30" s="23" t="n"/>
      <c r="DJ30" s="23" t="n"/>
      <c r="DK30" s="23" t="n"/>
      <c r="DL30" s="23" t="n"/>
      <c r="DM30" s="23" t="n"/>
      <c r="DN30" s="23" t="n"/>
      <c r="DO30" s="23" t="n"/>
      <c r="DP30" s="23" t="n"/>
    </row>
    <row r="31" ht="18" customHeight="1" s="844">
      <c r="A31" s="19" t="n"/>
      <c r="B31" s="19" t="n"/>
      <c r="C31" s="500" t="n"/>
      <c r="D31" s="500" t="n"/>
      <c r="E31" s="500" t="n"/>
      <c r="F31" s="19" t="n"/>
      <c r="G31" s="19" t="n"/>
      <c r="H31" s="558" t="n"/>
      <c r="I31" s="558" t="n"/>
      <c r="J31" s="558" t="n"/>
      <c r="K31" s="500" t="n"/>
      <c r="L31" s="500" t="n"/>
      <c r="M31" s="500" t="n"/>
      <c r="N31" s="500" t="n"/>
      <c r="O31" s="19" t="n"/>
      <c r="P31" s="19" t="n"/>
      <c r="Q31" s="19" t="n"/>
      <c r="R31" s="19" t="n"/>
      <c r="S31" s="19" t="n"/>
      <c r="T31" s="19" t="n"/>
      <c r="U31" s="19" t="n"/>
      <c r="V31" s="23" t="n"/>
      <c r="W31" s="19"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19" t="n"/>
      <c r="AY31" s="19" t="n"/>
      <c r="AZ31" s="19" t="n"/>
      <c r="BA31" s="19" t="n"/>
      <c r="BB31" s="19" t="n"/>
      <c r="BC31" s="19" t="n"/>
      <c r="BD31" s="19" t="n"/>
      <c r="BE31" s="19" t="n"/>
      <c r="BF31" s="19" t="n"/>
      <c r="BG31" s="19" t="n"/>
      <c r="BH31" s="19" t="n"/>
      <c r="BI31" s="19" t="n"/>
      <c r="BJ31" s="19" t="n"/>
      <c r="BK31" s="19" t="n"/>
      <c r="BL31" s="19" t="n"/>
      <c r="BM31" s="19" t="n"/>
      <c r="BN31" s="19" t="n"/>
      <c r="BO31" s="19" t="n"/>
      <c r="BP31" s="19" t="n"/>
      <c r="BQ31" s="19" t="n"/>
      <c r="BR31" s="19" t="n"/>
      <c r="BS31" s="19" t="n"/>
      <c r="BT31" s="19" t="n"/>
      <c r="BU31" s="19" t="n"/>
      <c r="BV31" s="19" t="n"/>
      <c r="BW31" s="19" t="n"/>
      <c r="BX31" s="19" t="n"/>
      <c r="BY31" s="19" t="n"/>
      <c r="BZ31" s="19" t="n"/>
      <c r="CA31" s="19" t="n"/>
      <c r="CB31" s="19" t="n"/>
      <c r="CC31" s="19" t="n"/>
      <c r="CD31" s="19" t="n"/>
      <c r="CE31" s="19" t="n"/>
      <c r="CF31" s="19" t="n"/>
      <c r="CG31" s="19" t="n"/>
      <c r="CH31" s="546" t="n"/>
      <c r="CI31" s="500" t="n"/>
      <c r="CJ31" s="500" t="n"/>
      <c r="CK31" s="23" t="n"/>
      <c r="CL31" s="23" t="n"/>
      <c r="CM31" s="23" t="n"/>
      <c r="CN31" s="23" t="n"/>
      <c r="CO31" s="23" t="n"/>
      <c r="CP31" s="23" t="n"/>
      <c r="CQ31" s="23" t="n"/>
      <c r="CR31" s="23" t="n"/>
      <c r="CS31" s="23" t="n"/>
      <c r="CT31" s="23" t="n"/>
      <c r="CU31" s="23" t="n"/>
      <c r="CV31" s="23" t="n"/>
      <c r="CW31" s="23" t="n"/>
      <c r="CX31" s="23" t="n"/>
      <c r="CY31" s="23" t="n"/>
      <c r="CZ31" s="23" t="n"/>
      <c r="DA31" s="23" t="n"/>
      <c r="DB31" s="23" t="n"/>
      <c r="DC31" s="23" t="n"/>
      <c r="DD31" s="23" t="n"/>
      <c r="DE31" s="23" t="n"/>
      <c r="DF31" s="23" t="n"/>
      <c r="DG31" s="23" t="n"/>
      <c r="DH31" s="23" t="n"/>
      <c r="DI31" s="23" t="n"/>
      <c r="DJ31" s="23" t="n"/>
      <c r="DK31" s="23" t="n"/>
      <c r="DL31" s="23" t="n"/>
      <c r="DM31" s="23" t="n"/>
      <c r="DN31" s="23" t="n"/>
      <c r="DO31" s="23" t="n"/>
      <c r="DP31" s="23" t="n"/>
    </row>
    <row r="32" ht="18" customHeight="1" s="844">
      <c r="A32" s="19" t="n"/>
      <c r="B32" s="19" t="n"/>
      <c r="C32" s="500" t="n"/>
      <c r="D32" s="500" t="n"/>
      <c r="E32" s="500" t="n"/>
      <c r="F32" s="19" t="n"/>
      <c r="G32" s="19" t="n"/>
      <c r="H32" s="558" t="n"/>
      <c r="I32" s="558" t="n"/>
      <c r="J32" s="558" t="n"/>
      <c r="K32" s="500" t="n"/>
      <c r="L32" s="500" t="n"/>
      <c r="M32" s="500" t="n"/>
      <c r="N32" s="500" t="n"/>
      <c r="O32" s="19" t="n"/>
      <c r="P32" s="19" t="n"/>
      <c r="Q32" s="19" t="n"/>
      <c r="R32" s="19" t="n"/>
      <c r="S32" s="19" t="n"/>
      <c r="T32" s="19" t="n"/>
      <c r="U32" s="19" t="n"/>
      <c r="V32" s="23" t="n"/>
      <c r="W32" s="19"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19" t="n"/>
      <c r="AY32" s="19" t="n"/>
      <c r="AZ32" s="19" t="n"/>
      <c r="BA32" s="19" t="n"/>
      <c r="BB32" s="19" t="n"/>
      <c r="BC32" s="19" t="n"/>
      <c r="BD32" s="19" t="n"/>
      <c r="BE32" s="19" t="n"/>
      <c r="BF32" s="19" t="n"/>
      <c r="BG32" s="19" t="n"/>
      <c r="BH32" s="19" t="n"/>
      <c r="BI32" s="19" t="n"/>
      <c r="BJ32" s="19" t="n"/>
      <c r="BK32" s="19" t="n"/>
      <c r="BL32" s="19" t="n"/>
      <c r="BM32" s="19" t="n"/>
      <c r="BN32" s="19" t="n"/>
      <c r="BO32" s="19" t="n"/>
      <c r="BP32" s="19" t="n"/>
      <c r="BQ32" s="19" t="n"/>
      <c r="BR32" s="19" t="n"/>
      <c r="BS32" s="19" t="n"/>
      <c r="BT32" s="19" t="n"/>
      <c r="BU32" s="19" t="n"/>
      <c r="BV32" s="19" t="n"/>
      <c r="BW32" s="19" t="n"/>
      <c r="BX32" s="19" t="n"/>
      <c r="BY32" s="19" t="n"/>
      <c r="BZ32" s="19" t="n"/>
      <c r="CA32" s="19" t="n"/>
      <c r="CB32" s="19" t="n"/>
      <c r="CC32" s="19" t="n"/>
      <c r="CD32" s="19" t="n"/>
      <c r="CE32" s="19" t="n"/>
      <c r="CF32" s="19" t="n"/>
      <c r="CG32" s="19" t="n"/>
      <c r="CH32" s="546" t="n"/>
      <c r="CI32" s="500" t="n"/>
      <c r="CJ32" s="500" t="n"/>
      <c r="CK32" s="23" t="n"/>
      <c r="CL32" s="23" t="n"/>
      <c r="CM32" s="23" t="n"/>
      <c r="CN32" s="23" t="n"/>
      <c r="CO32" s="23" t="n"/>
      <c r="CP32" s="23" t="n"/>
      <c r="CQ32" s="23" t="n"/>
      <c r="CR32" s="23" t="n"/>
      <c r="CS32" s="23" t="n"/>
      <c r="CT32" s="23" t="n"/>
      <c r="CU32" s="23" t="n"/>
      <c r="CV32" s="23" t="n"/>
      <c r="CW32" s="23" t="n"/>
      <c r="CX32" s="23" t="n"/>
      <c r="CY32" s="23" t="n"/>
      <c r="CZ32" s="23" t="n"/>
      <c r="DA32" s="23" t="n"/>
      <c r="DB32" s="23" t="n"/>
      <c r="DC32" s="23" t="n"/>
      <c r="DD32" s="23" t="n"/>
      <c r="DE32" s="23" t="n"/>
      <c r="DF32" s="23" t="n"/>
      <c r="DG32" s="23" t="n"/>
      <c r="DH32" s="23" t="n"/>
      <c r="DI32" s="23" t="n"/>
      <c r="DJ32" s="23" t="n"/>
      <c r="DK32" s="23" t="n"/>
      <c r="DL32" s="23" t="n"/>
      <c r="DM32" s="23" t="n"/>
      <c r="DN32" s="23" t="n"/>
      <c r="DO32" s="23" t="n"/>
      <c r="DP32" s="23" t="n"/>
    </row>
    <row r="33" ht="18" customHeight="1" s="844">
      <c r="A33" s="19" t="n"/>
      <c r="B33" s="19" t="n"/>
      <c r="C33" s="500" t="n"/>
      <c r="D33" s="500" t="n"/>
      <c r="E33" s="500" t="n"/>
      <c r="F33" s="19" t="n"/>
      <c r="G33" s="19" t="n"/>
      <c r="H33" s="558" t="n"/>
      <c r="I33" s="558" t="n"/>
      <c r="J33" s="558" t="n"/>
      <c r="K33" s="500" t="n"/>
      <c r="L33" s="500" t="n"/>
      <c r="M33" s="500" t="n"/>
      <c r="N33" s="500" t="n"/>
      <c r="O33" s="19" t="n"/>
      <c r="P33" s="19" t="n"/>
      <c r="Q33" s="19" t="n"/>
      <c r="R33" s="19" t="n"/>
      <c r="S33" s="19" t="n"/>
      <c r="T33" s="19" t="n"/>
      <c r="U33" s="19" t="n"/>
      <c r="V33" s="23" t="n"/>
      <c r="W33" s="19"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19" t="n"/>
      <c r="AY33" s="19" t="n"/>
      <c r="AZ33" s="19" t="n"/>
      <c r="BA33" s="19" t="n"/>
      <c r="BB33" s="19" t="n"/>
      <c r="BC33" s="19" t="n"/>
      <c r="BD33" s="19" t="n"/>
      <c r="BE33" s="19" t="n"/>
      <c r="BF33" s="19" t="n"/>
      <c r="BG33" s="19" t="n"/>
      <c r="BH33" s="19" t="n"/>
      <c r="BI33" s="19" t="n"/>
      <c r="BJ33" s="19" t="n"/>
      <c r="BK33" s="19" t="n"/>
      <c r="BL33" s="19" t="n"/>
      <c r="BM33" s="19" t="n"/>
      <c r="BN33" s="19" t="n"/>
      <c r="BO33" s="19" t="n"/>
      <c r="BP33" s="19" t="n"/>
      <c r="BQ33" s="19" t="n"/>
      <c r="BR33" s="19" t="n"/>
      <c r="BS33" s="19" t="n"/>
      <c r="BT33" s="19" t="n"/>
      <c r="BU33" s="19" t="n"/>
      <c r="BV33" s="19" t="n"/>
      <c r="BW33" s="19" t="n"/>
      <c r="BX33" s="19" t="n"/>
      <c r="BY33" s="19" t="n"/>
      <c r="BZ33" s="19" t="n"/>
      <c r="CA33" s="19" t="n"/>
      <c r="CB33" s="19" t="n"/>
      <c r="CC33" s="19" t="n"/>
      <c r="CD33" s="19" t="n"/>
      <c r="CE33" s="19" t="n"/>
      <c r="CF33" s="19" t="n"/>
      <c r="CG33" s="19" t="n"/>
      <c r="CH33" s="546" t="n"/>
      <c r="CI33" s="500" t="n"/>
      <c r="CJ33" s="500" t="n"/>
      <c r="CK33" s="23" t="n"/>
      <c r="CL33" s="23" t="n"/>
      <c r="CM33" s="23" t="n"/>
      <c r="CN33" s="23" t="n"/>
      <c r="CO33" s="23" t="n"/>
      <c r="CP33" s="23" t="n"/>
      <c r="CQ33" s="23" t="n"/>
      <c r="CR33" s="23" t="n"/>
      <c r="CS33" s="23" t="n"/>
      <c r="CT33" s="23" t="n"/>
      <c r="CU33" s="23" t="n"/>
      <c r="CV33" s="23" t="n"/>
      <c r="CW33" s="23" t="n"/>
      <c r="CX33" s="23" t="n"/>
      <c r="CY33" s="23" t="n"/>
      <c r="CZ33" s="23" t="n"/>
      <c r="DA33" s="23" t="n"/>
      <c r="DB33" s="23" t="n"/>
      <c r="DC33" s="23" t="n"/>
      <c r="DD33" s="23" t="n"/>
      <c r="DE33" s="23" t="n"/>
      <c r="DF33" s="23" t="n"/>
      <c r="DG33" s="23" t="n"/>
      <c r="DH33" s="23" t="n"/>
      <c r="DI33" s="23" t="n"/>
      <c r="DJ33" s="23" t="n"/>
      <c r="DK33" s="23" t="n"/>
      <c r="DL33" s="23" t="n"/>
      <c r="DM33" s="23" t="n"/>
      <c r="DN33" s="23" t="n"/>
      <c r="DO33" s="23" t="n"/>
      <c r="DP33" s="23" t="n"/>
    </row>
    <row r="34" ht="18" customHeight="1" s="844">
      <c r="A34" s="19" t="n"/>
      <c r="B34" s="19" t="n"/>
      <c r="C34" s="500" t="n"/>
      <c r="D34" s="500" t="n"/>
      <c r="E34" s="500" t="n"/>
      <c r="F34" s="19" t="n"/>
      <c r="G34" s="19" t="n"/>
      <c r="H34" s="558" t="n"/>
      <c r="I34" s="558" t="n"/>
      <c r="J34" s="558" t="n"/>
      <c r="K34" s="500" t="n"/>
      <c r="L34" s="500" t="n"/>
      <c r="M34" s="500" t="n"/>
      <c r="N34" s="500" t="n"/>
      <c r="O34" s="19" t="n"/>
      <c r="P34" s="19" t="n"/>
      <c r="Q34" s="19" t="n"/>
      <c r="R34" s="19" t="n"/>
      <c r="S34" s="19" t="n"/>
      <c r="T34" s="19" t="n"/>
      <c r="U34" s="19" t="n"/>
      <c r="V34" s="23" t="n"/>
      <c r="W34" s="19"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19" t="n"/>
      <c r="AY34" s="19" t="n"/>
      <c r="AZ34" s="19" t="n"/>
      <c r="BA34" s="19" t="n"/>
      <c r="BB34" s="19" t="n"/>
      <c r="BC34" s="19" t="n"/>
      <c r="BD34" s="19" t="n"/>
      <c r="BE34" s="19" t="n"/>
      <c r="BF34" s="19" t="n"/>
      <c r="BG34" s="19" t="n"/>
      <c r="BH34" s="19" t="n"/>
      <c r="BI34" s="19" t="n"/>
      <c r="BJ34" s="19" t="n"/>
      <c r="BK34" s="19" t="n"/>
      <c r="BL34" s="19" t="n"/>
      <c r="BM34" s="19" t="n"/>
      <c r="BN34" s="19" t="n"/>
      <c r="BO34" s="19" t="n"/>
      <c r="BP34" s="19" t="n"/>
      <c r="BQ34" s="19" t="n"/>
      <c r="BR34" s="19" t="n"/>
      <c r="BS34" s="19" t="n"/>
      <c r="BT34" s="19" t="n"/>
      <c r="BU34" s="19" t="n"/>
      <c r="BV34" s="19" t="n"/>
      <c r="BW34" s="19" t="n"/>
      <c r="BX34" s="19" t="n"/>
      <c r="BY34" s="19" t="n"/>
      <c r="BZ34" s="19" t="n"/>
      <c r="CA34" s="19" t="n"/>
      <c r="CB34" s="19" t="n"/>
      <c r="CC34" s="19" t="n"/>
      <c r="CD34" s="19" t="n"/>
      <c r="CE34" s="19" t="n"/>
      <c r="CF34" s="19" t="n"/>
      <c r="CG34" s="19" t="n"/>
      <c r="CH34" s="546" t="n"/>
      <c r="CI34" s="500" t="n"/>
      <c r="CJ34" s="500" t="n"/>
      <c r="CK34" s="23" t="n"/>
      <c r="CL34" s="23" t="n"/>
      <c r="CM34" s="23" t="n"/>
      <c r="CN34" s="23" t="n"/>
      <c r="CO34" s="23" t="n"/>
      <c r="CP34" s="23" t="n"/>
      <c r="CQ34" s="23" t="n"/>
      <c r="CR34" s="23" t="n"/>
      <c r="CS34" s="23" t="n"/>
      <c r="CT34" s="23" t="n"/>
      <c r="CU34" s="23" t="n"/>
      <c r="CV34" s="23" t="n"/>
      <c r="CW34" s="23" t="n"/>
      <c r="CX34" s="23" t="n"/>
      <c r="CY34" s="23" t="n"/>
      <c r="CZ34" s="23" t="n"/>
      <c r="DA34" s="23" t="n"/>
      <c r="DB34" s="23" t="n"/>
      <c r="DC34" s="23" t="n"/>
      <c r="DD34" s="23" t="n"/>
      <c r="DE34" s="23" t="n"/>
      <c r="DF34" s="23" t="n"/>
      <c r="DG34" s="23" t="n"/>
      <c r="DH34" s="23" t="n"/>
      <c r="DI34" s="23" t="n"/>
      <c r="DJ34" s="23" t="n"/>
      <c r="DK34" s="23" t="n"/>
      <c r="DL34" s="23" t="n"/>
      <c r="DM34" s="23" t="n"/>
      <c r="DN34" s="23" t="n"/>
      <c r="DO34" s="23" t="n"/>
      <c r="DP34" s="23" t="n"/>
    </row>
    <row r="35" ht="18" customHeight="1" s="844">
      <c r="A35" s="19" t="n"/>
      <c r="B35" s="19" t="n"/>
      <c r="C35" s="500" t="n"/>
      <c r="D35" s="500" t="n"/>
      <c r="E35" s="500" t="n"/>
      <c r="F35" s="19" t="n"/>
      <c r="G35" s="19" t="n"/>
      <c r="H35" s="558" t="n"/>
      <c r="I35" s="558" t="n"/>
      <c r="J35" s="558" t="n"/>
      <c r="K35" s="500" t="n"/>
      <c r="L35" s="500" t="n"/>
      <c r="M35" s="500" t="n"/>
      <c r="N35" s="500" t="n"/>
      <c r="O35" s="19" t="n"/>
      <c r="P35" s="19" t="n"/>
      <c r="Q35" s="19" t="n"/>
      <c r="R35" s="19" t="n"/>
      <c r="S35" s="19" t="n"/>
      <c r="T35" s="19" t="n"/>
      <c r="U35" s="19" t="n"/>
      <c r="V35" s="23" t="n"/>
      <c r="W35" s="19"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19" t="n"/>
      <c r="AY35" s="19" t="n"/>
      <c r="AZ35" s="19" t="n"/>
      <c r="BA35" s="19" t="n"/>
      <c r="BB35" s="19" t="n"/>
      <c r="BC35" s="19" t="n"/>
      <c r="BD35" s="19" t="n"/>
      <c r="BE35" s="19" t="n"/>
      <c r="BF35" s="19" t="n"/>
      <c r="BG35" s="19" t="n"/>
      <c r="BH35" s="19" t="n"/>
      <c r="BI35" s="19" t="n"/>
      <c r="BJ35" s="19" t="n"/>
      <c r="BK35" s="19" t="n"/>
      <c r="BL35" s="19" t="n"/>
      <c r="BM35" s="19" t="n"/>
      <c r="BN35" s="19" t="n"/>
      <c r="BO35" s="19" t="n"/>
      <c r="BP35" s="19" t="n"/>
      <c r="BQ35" s="19" t="n"/>
      <c r="BR35" s="19" t="n"/>
      <c r="BS35" s="19" t="n"/>
      <c r="BT35" s="19" t="n"/>
      <c r="BU35" s="19" t="n"/>
      <c r="BV35" s="19" t="n"/>
      <c r="BW35" s="19" t="n"/>
      <c r="BX35" s="19" t="n"/>
      <c r="BY35" s="19" t="n"/>
      <c r="BZ35" s="19" t="n"/>
      <c r="CA35" s="19" t="n"/>
      <c r="CB35" s="19" t="n"/>
      <c r="CC35" s="19" t="n"/>
      <c r="CD35" s="19" t="n"/>
      <c r="CE35" s="19" t="n"/>
      <c r="CF35" s="19" t="n"/>
      <c r="CG35" s="19" t="n"/>
      <c r="CH35" s="546" t="n"/>
      <c r="CI35" s="500" t="n"/>
      <c r="CJ35" s="500" t="n"/>
      <c r="CK35" s="23" t="n"/>
      <c r="CL35" s="23" t="n"/>
      <c r="CM35" s="23" t="n"/>
      <c r="CN35" s="23" t="n"/>
      <c r="CO35" s="23" t="n"/>
      <c r="CP35" s="23" t="n"/>
      <c r="CQ35" s="23" t="n"/>
      <c r="CR35" s="23" t="n"/>
      <c r="CS35" s="23" t="n"/>
      <c r="CT35" s="23" t="n"/>
      <c r="CU35" s="23" t="n"/>
      <c r="CV35" s="23" t="n"/>
      <c r="CW35" s="23" t="n"/>
      <c r="CX35" s="23" t="n"/>
      <c r="CY35" s="23" t="n"/>
      <c r="CZ35" s="23" t="n"/>
      <c r="DA35" s="23" t="n"/>
      <c r="DB35" s="23" t="n"/>
      <c r="DC35" s="23" t="n"/>
      <c r="DD35" s="23" t="n"/>
      <c r="DE35" s="23" t="n"/>
      <c r="DF35" s="23" t="n"/>
      <c r="DG35" s="23" t="n"/>
      <c r="DH35" s="23" t="n"/>
      <c r="DI35" s="23" t="n"/>
      <c r="DJ35" s="23" t="n"/>
      <c r="DK35" s="23" t="n"/>
      <c r="DL35" s="23" t="n"/>
      <c r="DM35" s="23" t="n"/>
      <c r="DN35" s="23" t="n"/>
      <c r="DO35" s="23" t="n"/>
      <c r="DP35" s="23" t="n"/>
    </row>
    <row r="36" ht="18" customHeight="1" s="844">
      <c r="A36" s="19" t="n"/>
      <c r="B36" s="19" t="n"/>
      <c r="C36" s="500" t="n"/>
      <c r="D36" s="500" t="n"/>
      <c r="E36" s="500" t="n"/>
      <c r="F36" s="19" t="n"/>
      <c r="G36" s="19" t="n"/>
      <c r="H36" s="558" t="n"/>
      <c r="I36" s="558" t="n"/>
      <c r="J36" s="558" t="n"/>
      <c r="K36" s="500" t="n"/>
      <c r="L36" s="500" t="n"/>
      <c r="M36" s="500" t="n"/>
      <c r="N36" s="500" t="n"/>
      <c r="O36" s="19" t="n"/>
      <c r="P36" s="19" t="n"/>
      <c r="Q36" s="19" t="n"/>
      <c r="R36" s="19" t="n"/>
      <c r="S36" s="19" t="n"/>
      <c r="T36" s="19" t="n"/>
      <c r="U36" s="19" t="n"/>
      <c r="V36" s="23" t="n"/>
      <c r="W36" s="19"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19" t="n"/>
      <c r="AY36" s="19" t="n"/>
      <c r="AZ36" s="19" t="n"/>
      <c r="BA36" s="19" t="n"/>
      <c r="BB36" s="19" t="n"/>
      <c r="BC36" s="19" t="n"/>
      <c r="BD36" s="19" t="n"/>
      <c r="BE36" s="19" t="n"/>
      <c r="BF36" s="19" t="n"/>
      <c r="BG36" s="19" t="n"/>
      <c r="BH36" s="19" t="n"/>
      <c r="BI36" s="19" t="n"/>
      <c r="BJ36" s="19" t="n"/>
      <c r="BK36" s="19" t="n"/>
      <c r="BL36" s="19" t="n"/>
      <c r="BM36" s="19" t="n"/>
      <c r="BN36" s="19" t="n"/>
      <c r="BO36" s="19" t="n"/>
      <c r="BP36" s="19" t="n"/>
      <c r="BQ36" s="19" t="n"/>
      <c r="BR36" s="19" t="n"/>
      <c r="BS36" s="19" t="n"/>
      <c r="BT36" s="19" t="n"/>
      <c r="BU36" s="19" t="n"/>
      <c r="BV36" s="19" t="n"/>
      <c r="BW36" s="19" t="n"/>
      <c r="BX36" s="19" t="n"/>
      <c r="BY36" s="19" t="n"/>
      <c r="BZ36" s="19" t="n"/>
      <c r="CA36" s="19" t="n"/>
      <c r="CB36" s="19" t="n"/>
      <c r="CC36" s="19" t="n"/>
      <c r="CD36" s="19" t="n"/>
      <c r="CE36" s="19" t="n"/>
      <c r="CF36" s="19" t="n"/>
      <c r="CG36" s="19" t="n"/>
      <c r="CH36" s="546" t="n"/>
      <c r="CI36" s="500" t="n"/>
      <c r="CJ36" s="500" t="n"/>
      <c r="CK36" s="23" t="n"/>
      <c r="CL36" s="23" t="n"/>
      <c r="CM36" s="23" t="n"/>
      <c r="CN36" s="23" t="n"/>
      <c r="CO36" s="23" t="n"/>
      <c r="CP36" s="23" t="n"/>
      <c r="CQ36" s="23" t="n"/>
      <c r="CR36" s="23" t="n"/>
      <c r="CS36" s="23" t="n"/>
      <c r="CT36" s="23" t="n"/>
      <c r="CU36" s="23" t="n"/>
      <c r="CV36" s="23" t="n"/>
      <c r="CW36" s="23" t="n"/>
      <c r="CX36" s="23" t="n"/>
      <c r="CY36" s="23" t="n"/>
      <c r="CZ36" s="23" t="n"/>
      <c r="DA36" s="23" t="n"/>
      <c r="DB36" s="23" t="n"/>
      <c r="DC36" s="23" t="n"/>
      <c r="DD36" s="23" t="n"/>
      <c r="DE36" s="23" t="n"/>
      <c r="DF36" s="23" t="n"/>
      <c r="DG36" s="23" t="n"/>
      <c r="DH36" s="23" t="n"/>
      <c r="DI36" s="23" t="n"/>
      <c r="DJ36" s="23" t="n"/>
      <c r="DK36" s="23" t="n"/>
      <c r="DL36" s="23" t="n"/>
      <c r="DM36" s="23" t="n"/>
      <c r="DN36" s="23" t="n"/>
      <c r="DO36" s="23" t="n"/>
      <c r="DP36" s="23" t="n"/>
    </row>
    <row r="37" ht="18" customHeight="1" s="844">
      <c r="A37" s="19" t="n"/>
      <c r="B37" s="19" t="n"/>
      <c r="C37" s="500" t="n"/>
      <c r="D37" s="500" t="n"/>
      <c r="E37" s="500" t="n"/>
      <c r="F37" s="19" t="n"/>
      <c r="G37" s="19" t="n"/>
      <c r="H37" s="558" t="n"/>
      <c r="I37" s="558" t="n"/>
      <c r="J37" s="558" t="n"/>
      <c r="K37" s="500" t="n"/>
      <c r="L37" s="500" t="n"/>
      <c r="M37" s="500" t="n"/>
      <c r="N37" s="500" t="n"/>
      <c r="O37" s="19" t="n"/>
      <c r="P37" s="19" t="n"/>
      <c r="Q37" s="19" t="n"/>
      <c r="R37" s="19" t="n"/>
      <c r="S37" s="19" t="n"/>
      <c r="T37" s="19" t="n"/>
      <c r="U37" s="19" t="n"/>
      <c r="V37" s="23" t="n"/>
      <c r="W37" s="19"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19" t="n"/>
      <c r="AY37" s="19" t="n"/>
      <c r="AZ37" s="19" t="n"/>
      <c r="BA37" s="19" t="n"/>
      <c r="BB37" s="19" t="n"/>
      <c r="BC37" s="19" t="n"/>
      <c r="BD37" s="19" t="n"/>
      <c r="BE37" s="19" t="n"/>
      <c r="BF37" s="19" t="n"/>
      <c r="BG37" s="19" t="n"/>
      <c r="BH37" s="19" t="n"/>
      <c r="BI37" s="19" t="n"/>
      <c r="BJ37" s="19" t="n"/>
      <c r="BK37" s="19" t="n"/>
      <c r="BL37" s="19" t="n"/>
      <c r="BM37" s="19" t="n"/>
      <c r="BN37" s="19" t="n"/>
      <c r="BO37" s="19" t="n"/>
      <c r="BP37" s="19" t="n"/>
      <c r="BQ37" s="19" t="n"/>
      <c r="BR37" s="19" t="n"/>
      <c r="BS37" s="19" t="n"/>
      <c r="BT37" s="19" t="n"/>
      <c r="BU37" s="19" t="n"/>
      <c r="BV37" s="19" t="n"/>
      <c r="BW37" s="19" t="n"/>
      <c r="BX37" s="19" t="n"/>
      <c r="BY37" s="19" t="n"/>
      <c r="BZ37" s="19" t="n"/>
      <c r="CA37" s="19" t="n"/>
      <c r="CB37" s="19" t="n"/>
      <c r="CC37" s="19" t="n"/>
      <c r="CD37" s="19" t="n"/>
      <c r="CE37" s="19" t="n"/>
      <c r="CF37" s="19" t="n"/>
      <c r="CG37" s="19" t="n"/>
      <c r="CH37" s="546" t="n"/>
      <c r="CI37" s="500" t="n"/>
      <c r="CJ37" s="500" t="n"/>
      <c r="CK37" s="23" t="n"/>
      <c r="CL37" s="23" t="n"/>
      <c r="CM37" s="23" t="n"/>
      <c r="CN37" s="23" t="n"/>
      <c r="CO37" s="23" t="n"/>
      <c r="CP37" s="23" t="n"/>
      <c r="CQ37" s="23" t="n"/>
      <c r="CR37" s="23" t="n"/>
      <c r="CS37" s="23" t="n"/>
      <c r="CT37" s="23" t="n"/>
      <c r="CU37" s="23" t="n"/>
      <c r="CV37" s="23" t="n"/>
      <c r="CW37" s="23" t="n"/>
      <c r="CX37" s="23" t="n"/>
      <c r="CY37" s="23" t="n"/>
      <c r="CZ37" s="23" t="n"/>
      <c r="DA37" s="23" t="n"/>
      <c r="DB37" s="23" t="n"/>
      <c r="DC37" s="23" t="n"/>
      <c r="DD37" s="23" t="n"/>
      <c r="DE37" s="23" t="n"/>
      <c r="DF37" s="23" t="n"/>
      <c r="DG37" s="23" t="n"/>
      <c r="DH37" s="23" t="n"/>
      <c r="DI37" s="23" t="n"/>
      <c r="DJ37" s="23" t="n"/>
      <c r="DK37" s="23" t="n"/>
      <c r="DL37" s="23" t="n"/>
      <c r="DM37" s="23" t="n"/>
      <c r="DN37" s="23" t="n"/>
      <c r="DO37" s="23" t="n"/>
      <c r="DP37" s="23" t="n"/>
    </row>
    <row r="38" ht="18" customHeight="1" s="844">
      <c r="A38" s="19" t="n"/>
      <c r="B38" s="19" t="n"/>
      <c r="C38" s="500" t="n"/>
      <c r="D38" s="500" t="n"/>
      <c r="E38" s="500" t="n"/>
      <c r="F38" s="19" t="n"/>
      <c r="G38" s="19" t="n"/>
      <c r="H38" s="558" t="n"/>
      <c r="I38" s="558" t="n"/>
      <c r="J38" s="558" t="n"/>
      <c r="K38" s="500" t="n"/>
      <c r="L38" s="500" t="n"/>
      <c r="M38" s="500" t="n"/>
      <c r="N38" s="500" t="n"/>
      <c r="O38" s="19" t="n"/>
      <c r="P38" s="19" t="n"/>
      <c r="Q38" s="19" t="n"/>
      <c r="R38" s="19" t="n"/>
      <c r="S38" s="19" t="n"/>
      <c r="T38" s="19" t="n"/>
      <c r="U38" s="19" t="n"/>
      <c r="V38" s="23" t="n"/>
      <c r="W38" s="19"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19" t="n"/>
      <c r="AY38" s="19" t="n"/>
      <c r="AZ38" s="19" t="n"/>
      <c r="BA38" s="19" t="n"/>
      <c r="BB38" s="19" t="n"/>
      <c r="BC38" s="19" t="n"/>
      <c r="BD38" s="19" t="n"/>
      <c r="BE38" s="19" t="n"/>
      <c r="BF38" s="19" t="n"/>
      <c r="BG38" s="19" t="n"/>
      <c r="BH38" s="19" t="n"/>
      <c r="BI38" s="19" t="n"/>
      <c r="BJ38" s="19" t="n"/>
      <c r="BK38" s="19" t="n"/>
      <c r="BL38" s="19" t="n"/>
      <c r="BM38" s="19" t="n"/>
      <c r="BN38" s="19" t="n"/>
      <c r="BO38" s="19" t="n"/>
      <c r="BP38" s="19" t="n"/>
      <c r="BQ38" s="19" t="n"/>
      <c r="BR38" s="19" t="n"/>
      <c r="BS38" s="19" t="n"/>
      <c r="BT38" s="19" t="n"/>
      <c r="BU38" s="19" t="n"/>
      <c r="BV38" s="19" t="n"/>
      <c r="BW38" s="19" t="n"/>
      <c r="BX38" s="19" t="n"/>
      <c r="BY38" s="19" t="n"/>
      <c r="BZ38" s="19" t="n"/>
      <c r="CA38" s="19" t="n"/>
      <c r="CB38" s="19" t="n"/>
      <c r="CC38" s="19" t="n"/>
      <c r="CD38" s="19" t="n"/>
      <c r="CE38" s="19" t="n"/>
      <c r="CF38" s="19" t="n"/>
      <c r="CG38" s="19" t="n"/>
      <c r="CH38" s="546" t="n"/>
      <c r="CI38" s="500" t="n"/>
      <c r="CJ38" s="500" t="n"/>
      <c r="CK38" s="23" t="n"/>
      <c r="CL38" s="23" t="n"/>
      <c r="CM38" s="23" t="n"/>
      <c r="CN38" s="23" t="n"/>
      <c r="CO38" s="23" t="n"/>
      <c r="CP38" s="23" t="n"/>
      <c r="CQ38" s="23" t="n"/>
      <c r="CR38" s="23" t="n"/>
      <c r="CS38" s="23" t="n"/>
      <c r="CT38" s="23" t="n"/>
      <c r="CU38" s="23" t="n"/>
      <c r="CV38" s="23" t="n"/>
      <c r="CW38" s="23" t="n"/>
      <c r="CX38" s="23" t="n"/>
      <c r="CY38" s="23" t="n"/>
      <c r="CZ38" s="23" t="n"/>
      <c r="DA38" s="23" t="n"/>
      <c r="DB38" s="23" t="n"/>
      <c r="DC38" s="23" t="n"/>
      <c r="DD38" s="23" t="n"/>
      <c r="DE38" s="23" t="n"/>
      <c r="DF38" s="23" t="n"/>
      <c r="DG38" s="23" t="n"/>
      <c r="DH38" s="23" t="n"/>
      <c r="DI38" s="23" t="n"/>
      <c r="DJ38" s="23" t="n"/>
      <c r="DK38" s="23" t="n"/>
      <c r="DL38" s="23" t="n"/>
      <c r="DM38" s="23" t="n"/>
      <c r="DN38" s="23" t="n"/>
      <c r="DO38" s="23" t="n"/>
      <c r="DP38" s="23" t="n"/>
    </row>
    <row r="39" ht="18" customHeight="1" s="844">
      <c r="A39" s="19" t="n"/>
      <c r="B39" s="19" t="n"/>
      <c r="C39" s="500" t="n"/>
      <c r="D39" s="500" t="n"/>
      <c r="E39" s="500" t="n"/>
      <c r="F39" s="19" t="n"/>
      <c r="G39" s="19" t="n"/>
      <c r="H39" s="558" t="n"/>
      <c r="I39" s="558" t="n"/>
      <c r="J39" s="558" t="n"/>
      <c r="K39" s="500" t="n"/>
      <c r="L39" s="500" t="n"/>
      <c r="M39" s="500" t="n"/>
      <c r="N39" s="500" t="n"/>
      <c r="O39" s="19" t="n"/>
      <c r="P39" s="19" t="n"/>
      <c r="Q39" s="19" t="n"/>
      <c r="R39" s="19" t="n"/>
      <c r="S39" s="19" t="n"/>
      <c r="T39" s="19" t="n"/>
      <c r="U39" s="19" t="n"/>
      <c r="V39" s="23" t="n"/>
      <c r="W39" s="19"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19" t="n"/>
      <c r="AY39" s="19" t="n"/>
      <c r="AZ39" s="19" t="n"/>
      <c r="BA39" s="19" t="n"/>
      <c r="BB39" s="19" t="n"/>
      <c r="BC39" s="19" t="n"/>
      <c r="BD39" s="19" t="n"/>
      <c r="BE39" s="19" t="n"/>
      <c r="BF39" s="19" t="n"/>
      <c r="BG39" s="19" t="n"/>
      <c r="BH39" s="19" t="n"/>
      <c r="BI39" s="19" t="n"/>
      <c r="BJ39" s="19" t="n"/>
      <c r="BK39" s="19" t="n"/>
      <c r="BL39" s="19" t="n"/>
      <c r="BM39" s="19" t="n"/>
      <c r="BN39" s="19" t="n"/>
      <c r="BO39" s="19" t="n"/>
      <c r="BP39" s="19" t="n"/>
      <c r="BQ39" s="19" t="n"/>
      <c r="BR39" s="19" t="n"/>
      <c r="BS39" s="19" t="n"/>
      <c r="BT39" s="19" t="n"/>
      <c r="BU39" s="19" t="n"/>
      <c r="BV39" s="19" t="n"/>
      <c r="BW39" s="19" t="n"/>
      <c r="BX39" s="19" t="n"/>
      <c r="BY39" s="19" t="n"/>
      <c r="BZ39" s="19" t="n"/>
      <c r="CA39" s="19" t="n"/>
      <c r="CB39" s="19" t="n"/>
      <c r="CC39" s="19" t="n"/>
      <c r="CD39" s="19" t="n"/>
      <c r="CE39" s="19" t="n"/>
      <c r="CF39" s="19" t="n"/>
      <c r="CG39" s="19" t="n"/>
      <c r="CH39" s="546" t="n"/>
      <c r="CI39" s="500" t="n"/>
      <c r="CJ39" s="500" t="n"/>
      <c r="CK39" s="23" t="n"/>
      <c r="CL39" s="23" t="n"/>
      <c r="CM39" s="23" t="n"/>
      <c r="CN39" s="23" t="n"/>
      <c r="CO39" s="23" t="n"/>
      <c r="CP39" s="23" t="n"/>
      <c r="CQ39" s="23" t="n"/>
      <c r="CR39" s="23" t="n"/>
      <c r="CS39" s="23" t="n"/>
      <c r="CT39" s="23" t="n"/>
      <c r="CU39" s="23" t="n"/>
      <c r="CV39" s="23" t="n"/>
      <c r="CW39" s="23" t="n"/>
      <c r="CX39" s="23" t="n"/>
      <c r="CY39" s="23" t="n"/>
      <c r="CZ39" s="23" t="n"/>
      <c r="DA39" s="23" t="n"/>
      <c r="DB39" s="23" t="n"/>
      <c r="DC39" s="23" t="n"/>
      <c r="DD39" s="23" t="n"/>
      <c r="DE39" s="23" t="n"/>
      <c r="DF39" s="23" t="n"/>
      <c r="DG39" s="23" t="n"/>
      <c r="DH39" s="23" t="n"/>
      <c r="DI39" s="23" t="n"/>
      <c r="DJ39" s="23" t="n"/>
      <c r="DK39" s="23" t="n"/>
      <c r="DL39" s="23" t="n"/>
      <c r="DM39" s="23" t="n"/>
      <c r="DN39" s="23" t="n"/>
      <c r="DO39" s="23" t="n"/>
      <c r="DP39" s="23" t="n"/>
    </row>
    <row r="40" ht="18" customHeight="1" s="844">
      <c r="A40" s="19" t="n"/>
      <c r="B40" s="19" t="n"/>
      <c r="C40" s="500" t="n"/>
      <c r="D40" s="500" t="n"/>
      <c r="E40" s="500" t="n"/>
      <c r="F40" s="19" t="n"/>
      <c r="G40" s="19" t="n"/>
      <c r="H40" s="558" t="n"/>
      <c r="I40" s="558" t="n"/>
      <c r="J40" s="558" t="n"/>
      <c r="K40" s="500" t="n"/>
      <c r="L40" s="500" t="n"/>
      <c r="M40" s="500" t="n"/>
      <c r="N40" s="500" t="n"/>
      <c r="O40" s="19" t="n"/>
      <c r="P40" s="19" t="n"/>
      <c r="Q40" s="19" t="n"/>
      <c r="R40" s="19" t="n"/>
      <c r="S40" s="19" t="n"/>
      <c r="T40" s="19" t="n"/>
      <c r="U40" s="19" t="n"/>
      <c r="V40" s="23" t="n"/>
      <c r="W40" s="19"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19" t="n"/>
      <c r="AY40" s="19" t="n"/>
      <c r="AZ40" s="19" t="n"/>
      <c r="BA40" s="19" t="n"/>
      <c r="BB40" s="19" t="n"/>
      <c r="BC40" s="19" t="n"/>
      <c r="BD40" s="19" t="n"/>
      <c r="BE40" s="19" t="n"/>
      <c r="BF40" s="19" t="n"/>
      <c r="BG40" s="19" t="n"/>
      <c r="BH40" s="19" t="n"/>
      <c r="BI40" s="19" t="n"/>
      <c r="BJ40" s="19" t="n"/>
      <c r="BK40" s="19" t="n"/>
      <c r="BL40" s="19" t="n"/>
      <c r="BM40" s="19" t="n"/>
      <c r="BN40" s="19" t="n"/>
      <c r="BO40" s="19" t="n"/>
      <c r="BP40" s="19" t="n"/>
      <c r="BQ40" s="19" t="n"/>
      <c r="BR40" s="19" t="n"/>
      <c r="BS40" s="19" t="n"/>
      <c r="BT40" s="19" t="n"/>
      <c r="BU40" s="19" t="n"/>
      <c r="BV40" s="19" t="n"/>
      <c r="BW40" s="19" t="n"/>
      <c r="BX40" s="19" t="n"/>
      <c r="BY40" s="19" t="n"/>
      <c r="BZ40" s="19" t="n"/>
      <c r="CA40" s="19" t="n"/>
      <c r="CB40" s="19" t="n"/>
      <c r="CC40" s="19" t="n"/>
      <c r="CD40" s="19" t="n"/>
      <c r="CE40" s="19" t="n"/>
      <c r="CF40" s="19" t="n"/>
      <c r="CG40" s="19" t="n"/>
      <c r="CH40" s="546" t="n"/>
      <c r="CI40" s="500" t="n"/>
      <c r="CJ40" s="500" t="n"/>
      <c r="CK40" s="23" t="n"/>
      <c r="CL40" s="23" t="n"/>
      <c r="CM40" s="23" t="n"/>
      <c r="CN40" s="23" t="n"/>
      <c r="CO40" s="23" t="n"/>
      <c r="CP40" s="23" t="n"/>
      <c r="CQ40" s="23" t="n"/>
      <c r="CR40" s="23" t="n"/>
      <c r="CS40" s="23" t="n"/>
      <c r="CT40" s="23" t="n"/>
      <c r="CU40" s="23" t="n"/>
      <c r="CV40" s="23" t="n"/>
      <c r="CW40" s="23" t="n"/>
      <c r="CX40" s="23" t="n"/>
      <c r="CY40" s="23" t="n"/>
      <c r="CZ40" s="23" t="n"/>
      <c r="DA40" s="23" t="n"/>
      <c r="DB40" s="23" t="n"/>
      <c r="DC40" s="23" t="n"/>
      <c r="DD40" s="23" t="n"/>
      <c r="DE40" s="23" t="n"/>
      <c r="DF40" s="23" t="n"/>
      <c r="DG40" s="23" t="n"/>
      <c r="DH40" s="23" t="n"/>
      <c r="DI40" s="23" t="n"/>
      <c r="DJ40" s="23" t="n"/>
      <c r="DK40" s="23" t="n"/>
      <c r="DL40" s="23" t="n"/>
      <c r="DM40" s="23" t="n"/>
      <c r="DN40" s="23" t="n"/>
      <c r="DO40" s="23" t="n"/>
      <c r="DP40" s="23" t="n"/>
    </row>
    <row r="41" ht="18" customHeight="1" s="844">
      <c r="A41" s="19" t="n"/>
      <c r="B41" s="19" t="n"/>
      <c r="C41" s="500" t="n"/>
      <c r="D41" s="500" t="n"/>
      <c r="E41" s="500" t="n"/>
      <c r="F41" s="19" t="n"/>
      <c r="G41" s="19" t="n"/>
      <c r="H41" s="558" t="n"/>
      <c r="I41" s="558" t="n"/>
      <c r="J41" s="558" t="n"/>
      <c r="K41" s="500" t="n"/>
      <c r="L41" s="500" t="n"/>
      <c r="M41" s="500" t="n"/>
      <c r="N41" s="500" t="n"/>
      <c r="O41" s="19" t="n"/>
      <c r="P41" s="19" t="n"/>
      <c r="Q41" s="19" t="n"/>
      <c r="R41" s="19" t="n"/>
      <c r="S41" s="19" t="n"/>
      <c r="T41" s="19" t="n"/>
      <c r="U41" s="19" t="n"/>
      <c r="V41" s="23" t="n"/>
      <c r="W41" s="19"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19" t="n"/>
      <c r="AY41" s="19" t="n"/>
      <c r="AZ41" s="19" t="n"/>
      <c r="BA41" s="19" t="n"/>
      <c r="BB41" s="19" t="n"/>
      <c r="BC41" s="19" t="n"/>
      <c r="BD41" s="19" t="n"/>
      <c r="BE41" s="19" t="n"/>
      <c r="BF41" s="19" t="n"/>
      <c r="BG41" s="19" t="n"/>
      <c r="BH41" s="19" t="n"/>
      <c r="BI41" s="19" t="n"/>
      <c r="BJ41" s="19" t="n"/>
      <c r="BK41" s="19" t="n"/>
      <c r="BL41" s="19" t="n"/>
      <c r="BM41" s="19" t="n"/>
      <c r="BN41" s="19" t="n"/>
      <c r="BO41" s="19" t="n"/>
      <c r="BP41" s="19" t="n"/>
      <c r="BQ41" s="19" t="n"/>
      <c r="BR41" s="19" t="n"/>
      <c r="BS41" s="19" t="n"/>
      <c r="BT41" s="19" t="n"/>
      <c r="BU41" s="19" t="n"/>
      <c r="BV41" s="19" t="n"/>
      <c r="BW41" s="19" t="n"/>
      <c r="BX41" s="19" t="n"/>
      <c r="BY41" s="19" t="n"/>
      <c r="BZ41" s="19" t="n"/>
      <c r="CA41" s="19" t="n"/>
      <c r="CB41" s="19" t="n"/>
      <c r="CC41" s="19" t="n"/>
      <c r="CD41" s="19" t="n"/>
      <c r="CE41" s="19" t="n"/>
      <c r="CF41" s="19" t="n"/>
      <c r="CG41" s="19" t="n"/>
      <c r="CH41" s="546" t="n"/>
      <c r="CI41" s="500" t="n"/>
      <c r="CJ41" s="500" t="n"/>
      <c r="CK41" s="23" t="n"/>
      <c r="CL41" s="23" t="n"/>
      <c r="CM41" s="23" t="n"/>
      <c r="CN41" s="23" t="n"/>
      <c r="CO41" s="23" t="n"/>
      <c r="CP41" s="23" t="n"/>
      <c r="CQ41" s="23" t="n"/>
      <c r="CR41" s="23" t="n"/>
      <c r="CS41" s="23" t="n"/>
      <c r="CT41" s="23" t="n"/>
      <c r="CU41" s="23" t="n"/>
      <c r="CV41" s="23" t="n"/>
      <c r="CW41" s="23" t="n"/>
      <c r="CX41" s="23" t="n"/>
      <c r="CY41" s="23" t="n"/>
      <c r="CZ41" s="23" t="n"/>
      <c r="DA41" s="23" t="n"/>
      <c r="DB41" s="23" t="n"/>
      <c r="DC41" s="23" t="n"/>
      <c r="DD41" s="23" t="n"/>
      <c r="DE41" s="23" t="n"/>
      <c r="DF41" s="23" t="n"/>
      <c r="DG41" s="23" t="n"/>
      <c r="DH41" s="23" t="n"/>
      <c r="DI41" s="23" t="n"/>
      <c r="DJ41" s="23" t="n"/>
      <c r="DK41" s="23" t="n"/>
      <c r="DL41" s="23" t="n"/>
      <c r="DM41" s="23" t="n"/>
      <c r="DN41" s="23" t="n"/>
      <c r="DO41" s="23" t="n"/>
      <c r="DP41" s="23" t="n"/>
    </row>
    <row r="42" ht="18" customHeight="1" s="844">
      <c r="A42" s="19" t="n"/>
      <c r="B42" s="19" t="n"/>
      <c r="C42" s="500" t="n"/>
      <c r="D42" s="500" t="n"/>
      <c r="E42" s="500" t="n"/>
      <c r="F42" s="19" t="n"/>
      <c r="G42" s="19" t="n"/>
      <c r="H42" s="558" t="n"/>
      <c r="I42" s="558" t="n"/>
      <c r="J42" s="558" t="n"/>
      <c r="K42" s="500" t="n"/>
      <c r="L42" s="500" t="n"/>
      <c r="M42" s="500" t="n"/>
      <c r="N42" s="500" t="n"/>
      <c r="O42" s="19" t="n"/>
      <c r="P42" s="19" t="n"/>
      <c r="Q42" s="19" t="n"/>
      <c r="R42" s="19" t="n"/>
      <c r="S42" s="19" t="n"/>
      <c r="T42" s="19" t="n"/>
      <c r="U42" s="19" t="n"/>
      <c r="V42" s="23" t="n"/>
      <c r="W42" s="19"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19" t="n"/>
      <c r="AY42" s="19" t="n"/>
      <c r="AZ42" s="19" t="n"/>
      <c r="BA42" s="19" t="n"/>
      <c r="BB42" s="19" t="n"/>
      <c r="BC42" s="19" t="n"/>
      <c r="BD42" s="19" t="n"/>
      <c r="BE42" s="19" t="n"/>
      <c r="BF42" s="19" t="n"/>
      <c r="BG42" s="19" t="n"/>
      <c r="BH42" s="19" t="n"/>
      <c r="BI42" s="19" t="n"/>
      <c r="BJ42" s="19" t="n"/>
      <c r="BK42" s="19" t="n"/>
      <c r="BL42" s="19" t="n"/>
      <c r="BM42" s="19" t="n"/>
      <c r="BN42" s="19" t="n"/>
      <c r="BO42" s="19" t="n"/>
      <c r="BP42" s="19" t="n"/>
      <c r="BQ42" s="19" t="n"/>
      <c r="BR42" s="19" t="n"/>
      <c r="BS42" s="19" t="n"/>
      <c r="BT42" s="19" t="n"/>
      <c r="BU42" s="19" t="n"/>
      <c r="BV42" s="19" t="n"/>
      <c r="BW42" s="19" t="n"/>
      <c r="BX42" s="19" t="n"/>
      <c r="BY42" s="19" t="n"/>
      <c r="BZ42" s="19" t="n"/>
      <c r="CA42" s="19" t="n"/>
      <c r="CB42" s="19" t="n"/>
      <c r="CC42" s="19" t="n"/>
      <c r="CD42" s="19" t="n"/>
      <c r="CE42" s="19" t="n"/>
      <c r="CF42" s="19" t="n"/>
      <c r="CG42" s="19" t="n"/>
      <c r="CH42" s="546" t="n"/>
      <c r="CI42" s="500" t="n"/>
      <c r="CJ42" s="500" t="n"/>
      <c r="CK42" s="23" t="n"/>
      <c r="CL42" s="23" t="n"/>
      <c r="CM42" s="23" t="n"/>
      <c r="CN42" s="23" t="n"/>
      <c r="CO42" s="23" t="n"/>
      <c r="CP42" s="23" t="n"/>
      <c r="CQ42" s="23" t="n"/>
      <c r="CR42" s="23" t="n"/>
      <c r="CS42" s="23" t="n"/>
      <c r="CT42" s="23" t="n"/>
      <c r="CU42" s="23" t="n"/>
      <c r="CV42" s="23" t="n"/>
      <c r="CW42" s="23" t="n"/>
      <c r="CX42" s="23" t="n"/>
      <c r="CY42" s="23" t="n"/>
      <c r="CZ42" s="23" t="n"/>
      <c r="DA42" s="23" t="n"/>
      <c r="DB42" s="23" t="n"/>
      <c r="DC42" s="23" t="n"/>
      <c r="DD42" s="23" t="n"/>
      <c r="DE42" s="23" t="n"/>
      <c r="DF42" s="23" t="n"/>
      <c r="DG42" s="23" t="n"/>
      <c r="DH42" s="23" t="n"/>
      <c r="DI42" s="23" t="n"/>
      <c r="DJ42" s="23" t="n"/>
      <c r="DK42" s="23" t="n"/>
      <c r="DL42" s="23" t="n"/>
      <c r="DM42" s="23" t="n"/>
      <c r="DN42" s="23" t="n"/>
      <c r="DO42" s="23" t="n"/>
      <c r="DP42" s="23" t="n"/>
    </row>
    <row r="43" ht="18" customHeight="1" s="844">
      <c r="A43" s="19" t="n"/>
      <c r="B43" s="19" t="n"/>
      <c r="C43" s="500" t="n"/>
      <c r="D43" s="500" t="n"/>
      <c r="E43" s="500" t="n"/>
      <c r="F43" s="19" t="n"/>
      <c r="G43" s="19" t="n"/>
      <c r="H43" s="558" t="n"/>
      <c r="I43" s="558" t="n"/>
      <c r="J43" s="558" t="n"/>
      <c r="K43" s="500" t="n"/>
      <c r="L43" s="500" t="n"/>
      <c r="M43" s="500" t="n"/>
      <c r="N43" s="500" t="n"/>
      <c r="O43" s="19" t="n"/>
      <c r="P43" s="19" t="n"/>
      <c r="Q43" s="19" t="n"/>
      <c r="R43" s="19" t="n"/>
      <c r="S43" s="19" t="n"/>
      <c r="T43" s="19" t="n"/>
      <c r="U43" s="19" t="n"/>
      <c r="V43" s="23" t="n"/>
      <c r="W43" s="19"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19" t="n"/>
      <c r="AY43" s="19" t="n"/>
      <c r="AZ43" s="19" t="n"/>
      <c r="BA43" s="19" t="n"/>
      <c r="BB43" s="19" t="n"/>
      <c r="BC43" s="19" t="n"/>
      <c r="BD43" s="19" t="n"/>
      <c r="BE43" s="19" t="n"/>
      <c r="BF43" s="19" t="n"/>
      <c r="BG43" s="19" t="n"/>
      <c r="BH43" s="19" t="n"/>
      <c r="BI43" s="19" t="n"/>
      <c r="BJ43" s="19" t="n"/>
      <c r="BK43" s="19" t="n"/>
      <c r="BL43" s="19" t="n"/>
      <c r="BM43" s="19" t="n"/>
      <c r="BN43" s="19" t="n"/>
      <c r="BO43" s="19" t="n"/>
      <c r="BP43" s="19" t="n"/>
      <c r="BQ43" s="19" t="n"/>
      <c r="BR43" s="19" t="n"/>
      <c r="BS43" s="19" t="n"/>
      <c r="BT43" s="19" t="n"/>
      <c r="BU43" s="19" t="n"/>
      <c r="BV43" s="19" t="n"/>
      <c r="BW43" s="19" t="n"/>
      <c r="BX43" s="19" t="n"/>
      <c r="BY43" s="19" t="n"/>
      <c r="BZ43" s="19" t="n"/>
      <c r="CA43" s="19" t="n"/>
      <c r="CB43" s="19" t="n"/>
      <c r="CC43" s="19" t="n"/>
      <c r="CD43" s="19" t="n"/>
      <c r="CE43" s="19" t="n"/>
      <c r="CF43" s="19" t="n"/>
      <c r="CG43" s="19" t="n"/>
      <c r="CH43" s="546" t="n"/>
      <c r="CI43" s="500" t="n"/>
      <c r="CJ43" s="500" t="n"/>
      <c r="CK43" s="23" t="n"/>
      <c r="CL43" s="23" t="n"/>
      <c r="CM43" s="23" t="n"/>
      <c r="CN43" s="23" t="n"/>
      <c r="CO43" s="23" t="n"/>
      <c r="CP43" s="23" t="n"/>
      <c r="CQ43" s="23" t="n"/>
      <c r="CR43" s="23" t="n"/>
      <c r="CS43" s="23" t="n"/>
      <c r="CT43" s="23" t="n"/>
      <c r="CU43" s="23" t="n"/>
      <c r="CV43" s="23" t="n"/>
      <c r="CW43" s="23" t="n"/>
      <c r="CX43" s="23" t="n"/>
      <c r="CY43" s="23" t="n"/>
      <c r="CZ43" s="23" t="n"/>
      <c r="DA43" s="23" t="n"/>
      <c r="DB43" s="23" t="n"/>
      <c r="DC43" s="23" t="n"/>
      <c r="DD43" s="23" t="n"/>
      <c r="DE43" s="23" t="n"/>
      <c r="DF43" s="23" t="n"/>
      <c r="DG43" s="23" t="n"/>
      <c r="DH43" s="23" t="n"/>
      <c r="DI43" s="23" t="n"/>
      <c r="DJ43" s="23" t="n"/>
      <c r="DK43" s="23" t="n"/>
      <c r="DL43" s="23" t="n"/>
      <c r="DM43" s="23" t="n"/>
      <c r="DN43" s="23" t="n"/>
      <c r="DO43" s="23" t="n"/>
      <c r="DP43" s="23" t="n"/>
    </row>
    <row r="44" ht="18" customHeight="1" s="844">
      <c r="A44" s="19" t="n"/>
      <c r="B44" s="19" t="n"/>
      <c r="C44" s="500" t="n"/>
      <c r="D44" s="500" t="n"/>
      <c r="E44" s="500" t="n"/>
      <c r="F44" s="19" t="n"/>
      <c r="G44" s="19" t="n"/>
      <c r="H44" s="558" t="n"/>
      <c r="I44" s="558" t="n"/>
      <c r="J44" s="558" t="n"/>
      <c r="K44" s="500" t="n"/>
      <c r="L44" s="500" t="n"/>
      <c r="M44" s="500" t="n"/>
      <c r="N44" s="500" t="n"/>
      <c r="O44" s="19" t="n"/>
      <c r="P44" s="19" t="n"/>
      <c r="Q44" s="19" t="n"/>
      <c r="R44" s="19" t="n"/>
      <c r="S44" s="19" t="n"/>
      <c r="T44" s="19" t="n"/>
      <c r="U44" s="19" t="n"/>
      <c r="V44" s="23" t="n"/>
      <c r="W44" s="19"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19" t="n"/>
      <c r="AY44" s="19" t="n"/>
      <c r="AZ44" s="19" t="n"/>
      <c r="BA44" s="19" t="n"/>
      <c r="BB44" s="19" t="n"/>
      <c r="BC44" s="19" t="n"/>
      <c r="BD44" s="19" t="n"/>
      <c r="BE44" s="19" t="n"/>
      <c r="BF44" s="19" t="n"/>
      <c r="BG44" s="19" t="n"/>
      <c r="BH44" s="19" t="n"/>
      <c r="BI44" s="19" t="n"/>
      <c r="BJ44" s="19" t="n"/>
      <c r="BK44" s="19" t="n"/>
      <c r="BL44" s="19" t="n"/>
      <c r="BM44" s="19" t="n"/>
      <c r="BN44" s="19" t="n"/>
      <c r="BO44" s="19" t="n"/>
      <c r="BP44" s="19" t="n"/>
      <c r="BQ44" s="19" t="n"/>
      <c r="BR44" s="19" t="n"/>
      <c r="BS44" s="19" t="n"/>
      <c r="BT44" s="19" t="n"/>
      <c r="BU44" s="19" t="n"/>
      <c r="BV44" s="19" t="n"/>
      <c r="BW44" s="19" t="n"/>
      <c r="BX44" s="19" t="n"/>
      <c r="BY44" s="19" t="n"/>
      <c r="BZ44" s="19" t="n"/>
      <c r="CA44" s="19" t="n"/>
      <c r="CB44" s="19" t="n"/>
      <c r="CC44" s="19" t="n"/>
      <c r="CD44" s="19" t="n"/>
      <c r="CE44" s="19" t="n"/>
      <c r="CF44" s="19" t="n"/>
      <c r="CG44" s="19" t="n"/>
      <c r="CH44" s="546" t="n"/>
      <c r="CI44" s="500" t="n"/>
      <c r="CJ44" s="500" t="n"/>
      <c r="CK44" s="23" t="n"/>
      <c r="CL44" s="23" t="n"/>
      <c r="CM44" s="23" t="n"/>
      <c r="CN44" s="23" t="n"/>
      <c r="CO44" s="23" t="n"/>
      <c r="CP44" s="23" t="n"/>
      <c r="CQ44" s="23" t="n"/>
      <c r="CR44" s="23" t="n"/>
      <c r="CS44" s="23" t="n"/>
      <c r="CT44" s="23" t="n"/>
      <c r="CU44" s="23" t="n"/>
      <c r="CV44" s="23" t="n"/>
      <c r="CW44" s="23" t="n"/>
      <c r="CX44" s="23" t="n"/>
      <c r="CY44" s="23" t="n"/>
      <c r="CZ44" s="23" t="n"/>
      <c r="DA44" s="23" t="n"/>
      <c r="DB44" s="23" t="n"/>
      <c r="DC44" s="23" t="n"/>
      <c r="DD44" s="23" t="n"/>
      <c r="DE44" s="23" t="n"/>
      <c r="DF44" s="23" t="n"/>
      <c r="DG44" s="23" t="n"/>
      <c r="DH44" s="23" t="n"/>
      <c r="DI44" s="23" t="n"/>
      <c r="DJ44" s="23" t="n"/>
      <c r="DK44" s="23" t="n"/>
      <c r="DL44" s="23" t="n"/>
      <c r="DM44" s="23" t="n"/>
      <c r="DN44" s="23" t="n"/>
      <c r="DO44" s="23" t="n"/>
      <c r="DP44" s="23" t="n"/>
    </row>
    <row r="45" ht="18" customHeight="1" s="844">
      <c r="A45" s="19" t="n"/>
      <c r="B45" s="19" t="n"/>
      <c r="C45" s="500" t="n"/>
      <c r="D45" s="500" t="n"/>
      <c r="E45" s="500" t="n"/>
      <c r="F45" s="19" t="n"/>
      <c r="G45" s="19" t="n"/>
      <c r="H45" s="558" t="n"/>
      <c r="I45" s="558" t="n"/>
      <c r="J45" s="558" t="n"/>
      <c r="K45" s="500" t="n"/>
      <c r="L45" s="500" t="n"/>
      <c r="M45" s="500" t="n"/>
      <c r="N45" s="500" t="n"/>
      <c r="O45" s="19" t="n"/>
      <c r="P45" s="19" t="n"/>
      <c r="Q45" s="19" t="n"/>
      <c r="R45" s="19" t="n"/>
      <c r="S45" s="19" t="n"/>
      <c r="T45" s="19" t="n"/>
      <c r="U45" s="19" t="n"/>
      <c r="V45" s="23" t="n"/>
      <c r="W45" s="19"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19" t="n"/>
      <c r="AY45" s="19" t="n"/>
      <c r="AZ45" s="19" t="n"/>
      <c r="BA45" s="19" t="n"/>
      <c r="BB45" s="19" t="n"/>
      <c r="BC45" s="19" t="n"/>
      <c r="BD45" s="19" t="n"/>
      <c r="BE45" s="19" t="n"/>
      <c r="BF45" s="19" t="n"/>
      <c r="BG45" s="19" t="n"/>
      <c r="BH45" s="19" t="n"/>
      <c r="BI45" s="19" t="n"/>
      <c r="BJ45" s="19" t="n"/>
      <c r="BK45" s="19" t="n"/>
      <c r="BL45" s="19" t="n"/>
      <c r="BM45" s="19" t="n"/>
      <c r="BN45" s="19" t="n"/>
      <c r="BO45" s="19" t="n"/>
      <c r="BP45" s="19" t="n"/>
      <c r="BQ45" s="19" t="n"/>
      <c r="BR45" s="19" t="n"/>
      <c r="BS45" s="19" t="n"/>
      <c r="BT45" s="19" t="n"/>
      <c r="BU45" s="19" t="n"/>
      <c r="BV45" s="19" t="n"/>
      <c r="BW45" s="19" t="n"/>
      <c r="BX45" s="19" t="n"/>
      <c r="BY45" s="19" t="n"/>
      <c r="BZ45" s="19" t="n"/>
      <c r="CA45" s="19" t="n"/>
      <c r="CB45" s="19" t="n"/>
      <c r="CC45" s="19" t="n"/>
      <c r="CD45" s="19" t="n"/>
      <c r="CE45" s="19" t="n"/>
      <c r="CF45" s="19" t="n"/>
      <c r="CG45" s="19" t="n"/>
      <c r="CH45" s="546" t="n"/>
      <c r="CI45" s="500" t="n"/>
      <c r="CJ45" s="500" t="n"/>
      <c r="CK45" s="23" t="n"/>
      <c r="CL45" s="23" t="n"/>
      <c r="CM45" s="23" t="n"/>
      <c r="CN45" s="23" t="n"/>
      <c r="CO45" s="23" t="n"/>
      <c r="CP45" s="23" t="n"/>
      <c r="CQ45" s="23" t="n"/>
      <c r="CR45" s="23" t="n"/>
      <c r="CS45" s="23" t="n"/>
      <c r="CT45" s="23" t="n"/>
      <c r="CU45" s="23" t="n"/>
      <c r="CV45" s="23" t="n"/>
      <c r="CW45" s="23" t="n"/>
      <c r="CX45" s="23" t="n"/>
      <c r="CY45" s="23" t="n"/>
      <c r="CZ45" s="23" t="n"/>
      <c r="DA45" s="23" t="n"/>
      <c r="DB45" s="23" t="n"/>
      <c r="DC45" s="23" t="n"/>
      <c r="DD45" s="23" t="n"/>
      <c r="DE45" s="23" t="n"/>
      <c r="DF45" s="23" t="n"/>
      <c r="DG45" s="23" t="n"/>
      <c r="DH45" s="23" t="n"/>
      <c r="DI45" s="23" t="n"/>
      <c r="DJ45" s="23" t="n"/>
      <c r="DK45" s="23" t="n"/>
      <c r="DL45" s="23" t="n"/>
      <c r="DM45" s="23" t="n"/>
      <c r="DN45" s="23" t="n"/>
      <c r="DO45" s="23" t="n"/>
      <c r="DP45" s="23" t="n"/>
    </row>
    <row r="46" ht="18" customHeight="1" s="844">
      <c r="A46" s="19" t="n"/>
      <c r="B46" s="19" t="n"/>
      <c r="C46" s="500" t="n"/>
      <c r="D46" s="500" t="n"/>
      <c r="E46" s="500" t="n"/>
      <c r="F46" s="19" t="n"/>
      <c r="G46" s="19" t="n"/>
      <c r="H46" s="558" t="n"/>
      <c r="I46" s="558" t="n"/>
      <c r="J46" s="558" t="n"/>
      <c r="K46" s="500" t="n"/>
      <c r="L46" s="500" t="n"/>
      <c r="M46" s="500" t="n"/>
      <c r="N46" s="500" t="n"/>
      <c r="O46" s="19" t="n"/>
      <c r="P46" s="19" t="n"/>
      <c r="Q46" s="19" t="n"/>
      <c r="R46" s="19" t="n"/>
      <c r="S46" s="19" t="n"/>
      <c r="T46" s="19" t="n"/>
      <c r="U46" s="19" t="n"/>
      <c r="V46" s="23" t="n"/>
      <c r="W46" s="19"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19" t="n"/>
      <c r="AY46" s="19" t="n"/>
      <c r="AZ46" s="19" t="n"/>
      <c r="BA46" s="19" t="n"/>
      <c r="BB46" s="19" t="n"/>
      <c r="BC46" s="19" t="n"/>
      <c r="BD46" s="19" t="n"/>
      <c r="BE46" s="19" t="n"/>
      <c r="BF46" s="19" t="n"/>
      <c r="BG46" s="19" t="n"/>
      <c r="BH46" s="19" t="n"/>
      <c r="BI46" s="19" t="n"/>
      <c r="BJ46" s="19" t="n"/>
      <c r="BK46" s="19" t="n"/>
      <c r="BL46" s="19" t="n"/>
      <c r="BM46" s="19" t="n"/>
      <c r="BN46" s="19" t="n"/>
      <c r="BO46" s="19" t="n"/>
      <c r="BP46" s="19" t="n"/>
      <c r="BQ46" s="19" t="n"/>
      <c r="BR46" s="19" t="n"/>
      <c r="BS46" s="19" t="n"/>
      <c r="BT46" s="19" t="n"/>
      <c r="BU46" s="19" t="n"/>
      <c r="BV46" s="19" t="n"/>
      <c r="BW46" s="19" t="n"/>
      <c r="BX46" s="19" t="n"/>
      <c r="BY46" s="19" t="n"/>
      <c r="BZ46" s="19" t="n"/>
      <c r="CA46" s="19" t="n"/>
      <c r="CB46" s="19" t="n"/>
      <c r="CC46" s="19" t="n"/>
      <c r="CD46" s="19" t="n"/>
      <c r="CE46" s="19" t="n"/>
      <c r="CF46" s="19" t="n"/>
      <c r="CG46" s="19" t="n"/>
      <c r="CH46" s="546" t="n"/>
      <c r="CI46" s="500" t="n"/>
      <c r="CJ46" s="500" t="n"/>
      <c r="CK46" s="23" t="n"/>
      <c r="CL46" s="23" t="n"/>
      <c r="CM46" s="23" t="n"/>
      <c r="CN46" s="23" t="n"/>
      <c r="CO46" s="23" t="n"/>
      <c r="CP46" s="23" t="n"/>
      <c r="CQ46" s="23" t="n"/>
      <c r="CR46" s="23" t="n"/>
      <c r="CS46" s="23" t="n"/>
      <c r="CT46" s="23" t="n"/>
      <c r="CU46" s="23" t="n"/>
      <c r="CV46" s="23" t="n"/>
      <c r="CW46" s="23" t="n"/>
      <c r="CX46" s="23" t="n"/>
      <c r="CY46" s="23" t="n"/>
      <c r="CZ46" s="23" t="n"/>
      <c r="DA46" s="23" t="n"/>
      <c r="DB46" s="23" t="n"/>
      <c r="DC46" s="23" t="n"/>
      <c r="DD46" s="23" t="n"/>
      <c r="DE46" s="23" t="n"/>
      <c r="DF46" s="23" t="n"/>
      <c r="DG46" s="23" t="n"/>
      <c r="DH46" s="23" t="n"/>
      <c r="DI46" s="23" t="n"/>
      <c r="DJ46" s="23" t="n"/>
      <c r="DK46" s="23" t="n"/>
      <c r="DL46" s="23" t="n"/>
      <c r="DM46" s="23" t="n"/>
      <c r="DN46" s="23" t="n"/>
      <c r="DO46" s="23" t="n"/>
      <c r="DP46" s="23" t="n"/>
    </row>
    <row r="47" ht="18" customHeight="1" s="844">
      <c r="A47" s="19" t="n"/>
      <c r="B47" s="19" t="n"/>
      <c r="C47" s="500" t="n"/>
      <c r="D47" s="500" t="n"/>
      <c r="E47" s="500" t="n"/>
      <c r="F47" s="19" t="n"/>
      <c r="G47" s="19" t="n"/>
      <c r="H47" s="558" t="n"/>
      <c r="I47" s="558" t="n"/>
      <c r="J47" s="558" t="n"/>
      <c r="K47" s="500" t="n"/>
      <c r="L47" s="500" t="n"/>
      <c r="M47" s="500" t="n"/>
      <c r="N47" s="500" t="n"/>
      <c r="O47" s="19" t="n"/>
      <c r="P47" s="19" t="n"/>
      <c r="Q47" s="19" t="n"/>
      <c r="R47" s="19" t="n"/>
      <c r="S47" s="19" t="n"/>
      <c r="T47" s="19" t="n"/>
      <c r="U47" s="19" t="n"/>
      <c r="V47" s="23" t="n"/>
      <c r="W47" s="19"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19" t="n"/>
      <c r="AY47" s="19" t="n"/>
      <c r="AZ47" s="19" t="n"/>
      <c r="BA47" s="19" t="n"/>
      <c r="BB47" s="19" t="n"/>
      <c r="BC47" s="19" t="n"/>
      <c r="BD47" s="19" t="n"/>
      <c r="BE47" s="19" t="n"/>
      <c r="BF47" s="19" t="n"/>
      <c r="BG47" s="19" t="n"/>
      <c r="BH47" s="19" t="n"/>
      <c r="BI47" s="19" t="n"/>
      <c r="BJ47" s="19" t="n"/>
      <c r="BK47" s="19" t="n"/>
      <c r="BL47" s="19" t="n"/>
      <c r="BM47" s="19" t="n"/>
      <c r="BN47" s="19" t="n"/>
      <c r="BO47" s="19" t="n"/>
      <c r="BP47" s="19" t="n"/>
      <c r="BQ47" s="19" t="n"/>
      <c r="BR47" s="19" t="n"/>
      <c r="BS47" s="19" t="n"/>
      <c r="BT47" s="19" t="n"/>
      <c r="BU47" s="19" t="n"/>
      <c r="BV47" s="19" t="n"/>
      <c r="BW47" s="19" t="n"/>
      <c r="BX47" s="19" t="n"/>
      <c r="BY47" s="19" t="n"/>
      <c r="BZ47" s="19" t="n"/>
      <c r="CA47" s="19" t="n"/>
      <c r="CB47" s="19" t="n"/>
      <c r="CC47" s="19" t="n"/>
      <c r="CD47" s="19" t="n"/>
      <c r="CE47" s="19" t="n"/>
      <c r="CF47" s="19" t="n"/>
      <c r="CG47" s="19" t="n"/>
      <c r="CH47" s="546" t="n"/>
      <c r="CI47" s="500" t="n"/>
      <c r="CJ47" s="500" t="n"/>
      <c r="CK47" s="23" t="n"/>
      <c r="CL47" s="23" t="n"/>
      <c r="CM47" s="23" t="n"/>
      <c r="CN47" s="23" t="n"/>
      <c r="CO47" s="23" t="n"/>
      <c r="CP47" s="23" t="n"/>
      <c r="CQ47" s="23" t="n"/>
      <c r="CR47" s="23" t="n"/>
      <c r="CS47" s="23" t="n"/>
      <c r="CT47" s="23" t="n"/>
      <c r="CU47" s="23" t="n"/>
      <c r="CV47" s="23" t="n"/>
      <c r="CW47" s="23" t="n"/>
      <c r="CX47" s="23" t="n"/>
      <c r="CY47" s="23" t="n"/>
      <c r="CZ47" s="23" t="n"/>
      <c r="DA47" s="23" t="n"/>
      <c r="DB47" s="23" t="n"/>
      <c r="DC47" s="23" t="n"/>
      <c r="DD47" s="23" t="n"/>
      <c r="DE47" s="23" t="n"/>
      <c r="DF47" s="23" t="n"/>
      <c r="DG47" s="23" t="n"/>
      <c r="DH47" s="23" t="n"/>
      <c r="DI47" s="23" t="n"/>
      <c r="DJ47" s="23" t="n"/>
      <c r="DK47" s="23" t="n"/>
      <c r="DL47" s="23" t="n"/>
      <c r="DM47" s="23" t="n"/>
      <c r="DN47" s="23" t="n"/>
      <c r="DO47" s="23" t="n"/>
      <c r="DP47" s="23" t="n"/>
    </row>
    <row r="48" ht="18" customHeight="1" s="844">
      <c r="A48" s="19" t="n"/>
      <c r="B48" s="19" t="n"/>
      <c r="C48" s="500" t="n"/>
      <c r="D48" s="500" t="n"/>
      <c r="E48" s="500" t="n"/>
      <c r="F48" s="19" t="n"/>
      <c r="G48" s="19" t="n"/>
      <c r="H48" s="558" t="n"/>
      <c r="I48" s="558" t="n"/>
      <c r="J48" s="558" t="n"/>
      <c r="K48" s="500" t="n"/>
      <c r="L48" s="500" t="n"/>
      <c r="M48" s="500" t="n"/>
      <c r="N48" s="500" t="n"/>
      <c r="O48" s="19" t="n"/>
      <c r="P48" s="19" t="n"/>
      <c r="Q48" s="19" t="n"/>
      <c r="R48" s="19" t="n"/>
      <c r="S48" s="19" t="n"/>
      <c r="T48" s="19" t="n"/>
      <c r="U48" s="19" t="n"/>
      <c r="V48" s="23" t="n"/>
      <c r="W48" s="19"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19" t="n"/>
      <c r="AY48" s="19" t="n"/>
      <c r="AZ48" s="19" t="n"/>
      <c r="BA48" s="19" t="n"/>
      <c r="BB48" s="19" t="n"/>
      <c r="BC48" s="19" t="n"/>
      <c r="BD48" s="19" t="n"/>
      <c r="BE48" s="19" t="n"/>
      <c r="BF48" s="19" t="n"/>
      <c r="BG48" s="19" t="n"/>
      <c r="BH48" s="19" t="n"/>
      <c r="BI48" s="19" t="n"/>
      <c r="BJ48" s="19" t="n"/>
      <c r="BK48" s="19" t="n"/>
      <c r="BL48" s="19" t="n"/>
      <c r="BM48" s="19" t="n"/>
      <c r="BN48" s="19" t="n"/>
      <c r="BO48" s="19" t="n"/>
      <c r="BP48" s="19" t="n"/>
      <c r="BQ48" s="19" t="n"/>
      <c r="BR48" s="19" t="n"/>
      <c r="BS48" s="19" t="n"/>
      <c r="BT48" s="19" t="n"/>
      <c r="BU48" s="19" t="n"/>
      <c r="BV48" s="19" t="n"/>
      <c r="BW48" s="19" t="n"/>
      <c r="BX48" s="19" t="n"/>
      <c r="BY48" s="19" t="n"/>
      <c r="BZ48" s="19" t="n"/>
      <c r="CA48" s="19" t="n"/>
      <c r="CB48" s="19" t="n"/>
      <c r="CC48" s="19" t="n"/>
      <c r="CD48" s="19" t="n"/>
      <c r="CE48" s="19" t="n"/>
      <c r="CF48" s="19" t="n"/>
      <c r="CG48" s="19" t="n"/>
      <c r="CH48" s="546" t="n"/>
      <c r="CI48" s="500" t="n"/>
      <c r="CJ48" s="500" t="n"/>
      <c r="CK48" s="23" t="n"/>
      <c r="CL48" s="23" t="n"/>
      <c r="CM48" s="23" t="n"/>
      <c r="CN48" s="23" t="n"/>
      <c r="CO48" s="23" t="n"/>
      <c r="CP48" s="23" t="n"/>
      <c r="CQ48" s="23" t="n"/>
      <c r="CR48" s="23" t="n"/>
      <c r="CS48" s="23" t="n"/>
      <c r="CT48" s="23" t="n"/>
      <c r="CU48" s="23" t="n"/>
      <c r="CV48" s="23" t="n"/>
      <c r="CW48" s="23" t="n"/>
      <c r="CX48" s="23" t="n"/>
      <c r="CY48" s="23" t="n"/>
      <c r="CZ48" s="23" t="n"/>
      <c r="DA48" s="23" t="n"/>
      <c r="DB48" s="23" t="n"/>
      <c r="DC48" s="23" t="n"/>
      <c r="DD48" s="23" t="n"/>
      <c r="DE48" s="23" t="n"/>
      <c r="DF48" s="23" t="n"/>
      <c r="DG48" s="23" t="n"/>
      <c r="DH48" s="23" t="n"/>
      <c r="DI48" s="23" t="n"/>
      <c r="DJ48" s="23" t="n"/>
      <c r="DK48" s="23" t="n"/>
      <c r="DL48" s="23" t="n"/>
      <c r="DM48" s="23" t="n"/>
      <c r="DN48" s="23" t="n"/>
      <c r="DO48" s="23" t="n"/>
      <c r="DP48" s="23" t="n"/>
    </row>
    <row r="49" ht="18" customHeight="1" s="844">
      <c r="A49" s="19" t="n"/>
      <c r="B49" s="19" t="n"/>
      <c r="C49" s="500" t="n"/>
      <c r="D49" s="500" t="n"/>
      <c r="E49" s="500" t="n"/>
      <c r="F49" s="19" t="n"/>
      <c r="G49" s="19" t="n"/>
      <c r="H49" s="558" t="n"/>
      <c r="I49" s="558" t="n"/>
      <c r="J49" s="558" t="n"/>
      <c r="K49" s="500" t="n"/>
      <c r="L49" s="500" t="n"/>
      <c r="M49" s="500" t="n"/>
      <c r="N49" s="500" t="n"/>
      <c r="O49" s="19" t="n"/>
      <c r="P49" s="19" t="n"/>
      <c r="Q49" s="19" t="n"/>
      <c r="R49" s="19" t="n"/>
      <c r="S49" s="19" t="n"/>
      <c r="T49" s="19" t="n"/>
      <c r="U49" s="19" t="n"/>
      <c r="V49" s="23" t="n"/>
      <c r="W49" s="19"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19" t="n"/>
      <c r="AY49" s="19" t="n"/>
      <c r="AZ49" s="19" t="n"/>
      <c r="BA49" s="19" t="n"/>
      <c r="BB49" s="19" t="n"/>
      <c r="BC49" s="19" t="n"/>
      <c r="BD49" s="19" t="n"/>
      <c r="BE49" s="19" t="n"/>
      <c r="BF49" s="19" t="n"/>
      <c r="BG49" s="19" t="n"/>
      <c r="BH49" s="19" t="n"/>
      <c r="BI49" s="19" t="n"/>
      <c r="BJ49" s="19" t="n"/>
      <c r="BK49" s="19" t="n"/>
      <c r="BL49" s="19" t="n"/>
      <c r="BM49" s="19" t="n"/>
      <c r="BN49" s="19" t="n"/>
      <c r="BO49" s="19" t="n"/>
      <c r="BP49" s="19" t="n"/>
      <c r="BQ49" s="19" t="n"/>
      <c r="BR49" s="19" t="n"/>
      <c r="BS49" s="19" t="n"/>
      <c r="BT49" s="19" t="n"/>
      <c r="BU49" s="19" t="n"/>
      <c r="BV49" s="19" t="n"/>
      <c r="BW49" s="19" t="n"/>
      <c r="BX49" s="19" t="n"/>
      <c r="BY49" s="19" t="n"/>
      <c r="BZ49" s="19" t="n"/>
      <c r="CA49" s="19" t="n"/>
      <c r="CB49" s="19" t="n"/>
      <c r="CC49" s="19" t="n"/>
      <c r="CD49" s="19" t="n"/>
      <c r="CE49" s="19" t="n"/>
      <c r="CF49" s="19" t="n"/>
      <c r="CG49" s="19" t="n"/>
      <c r="CH49" s="546" t="n"/>
      <c r="CI49" s="500" t="n"/>
      <c r="CJ49" s="500" t="n"/>
      <c r="CK49" s="23" t="n"/>
      <c r="CL49" s="23" t="n"/>
      <c r="CM49" s="23" t="n"/>
      <c r="CN49" s="23" t="n"/>
      <c r="CO49" s="23" t="n"/>
      <c r="CP49" s="23" t="n"/>
      <c r="CQ49" s="23" t="n"/>
      <c r="CR49" s="23" t="n"/>
      <c r="CS49" s="23" t="n"/>
      <c r="CT49" s="23" t="n"/>
      <c r="CU49" s="23" t="n"/>
      <c r="CV49" s="23" t="n"/>
      <c r="CW49" s="23" t="n"/>
      <c r="CX49" s="23" t="n"/>
      <c r="CY49" s="23" t="n"/>
      <c r="CZ49" s="23" t="n"/>
      <c r="DA49" s="23" t="n"/>
      <c r="DB49" s="23" t="n"/>
      <c r="DC49" s="23" t="n"/>
      <c r="DD49" s="23" t="n"/>
      <c r="DE49" s="23" t="n"/>
      <c r="DF49" s="23" t="n"/>
      <c r="DG49" s="23" t="n"/>
      <c r="DH49" s="23" t="n"/>
      <c r="DI49" s="23" t="n"/>
      <c r="DJ49" s="23" t="n"/>
      <c r="DK49" s="23" t="n"/>
      <c r="DL49" s="23" t="n"/>
      <c r="DM49" s="23" t="n"/>
      <c r="DN49" s="23" t="n"/>
      <c r="DO49" s="23" t="n"/>
      <c r="DP49" s="23" t="n"/>
    </row>
    <row r="50" ht="18" customHeight="1" s="844">
      <c r="A50" s="19" t="n"/>
      <c r="B50" s="19" t="n"/>
      <c r="C50" s="500" t="n"/>
      <c r="D50" s="500" t="n"/>
      <c r="E50" s="500" t="n"/>
      <c r="F50" s="19" t="n"/>
      <c r="G50" s="19" t="n"/>
      <c r="H50" s="558" t="n"/>
      <c r="I50" s="558" t="n"/>
      <c r="J50" s="558" t="n"/>
      <c r="K50" s="500" t="n"/>
      <c r="L50" s="500" t="n"/>
      <c r="M50" s="500" t="n"/>
      <c r="N50" s="500" t="n"/>
      <c r="O50" s="19" t="n"/>
      <c r="P50" s="19" t="n"/>
      <c r="Q50" s="19" t="n"/>
      <c r="R50" s="19" t="n"/>
      <c r="S50" s="19" t="n"/>
      <c r="T50" s="19" t="n"/>
      <c r="U50" s="19" t="n"/>
      <c r="V50" s="23" t="n"/>
      <c r="W50" s="19"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19" t="n"/>
      <c r="AY50" s="19" t="n"/>
      <c r="AZ50" s="19" t="n"/>
      <c r="BA50" s="19" t="n"/>
      <c r="BB50" s="19" t="n"/>
      <c r="BC50" s="19" t="n"/>
      <c r="BD50" s="19" t="n"/>
      <c r="BE50" s="19" t="n"/>
      <c r="BF50" s="19" t="n"/>
      <c r="BG50" s="19" t="n"/>
      <c r="BH50" s="19" t="n"/>
      <c r="BI50" s="19" t="n"/>
      <c r="BJ50" s="19" t="n"/>
      <c r="BK50" s="19" t="n"/>
      <c r="BL50" s="19" t="n"/>
      <c r="BM50" s="19" t="n"/>
      <c r="BN50" s="19" t="n"/>
      <c r="BO50" s="19" t="n"/>
      <c r="BP50" s="19" t="n"/>
      <c r="BQ50" s="19" t="n"/>
      <c r="BR50" s="19" t="n"/>
      <c r="BS50" s="19" t="n"/>
      <c r="BT50" s="19" t="n"/>
      <c r="BU50" s="19" t="n"/>
      <c r="BV50" s="19" t="n"/>
      <c r="BW50" s="19" t="n"/>
      <c r="BX50" s="19" t="n"/>
      <c r="BY50" s="19" t="n"/>
      <c r="BZ50" s="19" t="n"/>
      <c r="CA50" s="19" t="n"/>
      <c r="CB50" s="19" t="n"/>
      <c r="CC50" s="19" t="n"/>
      <c r="CD50" s="19" t="n"/>
      <c r="CE50" s="19" t="n"/>
      <c r="CF50" s="19" t="n"/>
      <c r="CG50" s="19" t="n"/>
      <c r="CH50" s="546" t="n"/>
      <c r="CI50" s="500" t="n"/>
      <c r="CJ50" s="500" t="n"/>
      <c r="CK50" s="23" t="n"/>
      <c r="CL50" s="23" t="n"/>
      <c r="CM50" s="23" t="n"/>
      <c r="CN50" s="23" t="n"/>
      <c r="CO50" s="23" t="n"/>
      <c r="CP50" s="23" t="n"/>
      <c r="CQ50" s="23" t="n"/>
      <c r="CR50" s="23" t="n"/>
      <c r="CS50" s="23" t="n"/>
      <c r="CT50" s="23" t="n"/>
      <c r="CU50" s="23" t="n"/>
      <c r="CV50" s="23" t="n"/>
      <c r="CW50" s="23" t="n"/>
      <c r="CX50" s="23" t="n"/>
      <c r="CY50" s="23" t="n"/>
      <c r="CZ50" s="23" t="n"/>
      <c r="DA50" s="23" t="n"/>
      <c r="DB50" s="23" t="n"/>
      <c r="DC50" s="23" t="n"/>
      <c r="DD50" s="23" t="n"/>
      <c r="DE50" s="23" t="n"/>
      <c r="DF50" s="23" t="n"/>
      <c r="DG50" s="23" t="n"/>
      <c r="DH50" s="23" t="n"/>
      <c r="DI50" s="23" t="n"/>
      <c r="DJ50" s="23" t="n"/>
      <c r="DK50" s="23" t="n"/>
      <c r="DL50" s="23" t="n"/>
      <c r="DM50" s="23" t="n"/>
      <c r="DN50" s="23" t="n"/>
      <c r="DO50" s="23" t="n"/>
      <c r="DP50" s="23" t="n"/>
    </row>
    <row r="51" ht="18" customHeight="1" s="844">
      <c r="A51" s="19" t="n"/>
      <c r="B51" s="19" t="n"/>
      <c r="C51" s="500" t="n"/>
      <c r="D51" s="500" t="n"/>
      <c r="E51" s="500" t="n"/>
      <c r="F51" s="19" t="n"/>
      <c r="G51" s="19" t="n"/>
      <c r="H51" s="558" t="n"/>
      <c r="I51" s="558" t="n"/>
      <c r="J51" s="558" t="n"/>
      <c r="K51" s="500" t="n"/>
      <c r="L51" s="500" t="n"/>
      <c r="M51" s="500" t="n"/>
      <c r="N51" s="500" t="n"/>
      <c r="O51" s="19" t="n"/>
      <c r="P51" s="19" t="n"/>
      <c r="Q51" s="19" t="n"/>
      <c r="R51" s="19" t="n"/>
      <c r="S51" s="19" t="n"/>
      <c r="T51" s="19" t="n"/>
      <c r="U51" s="19" t="n"/>
      <c r="V51" s="23" t="n"/>
      <c r="W51" s="19"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19" t="n"/>
      <c r="AY51" s="19" t="n"/>
      <c r="AZ51" s="19" t="n"/>
      <c r="BA51" s="19" t="n"/>
      <c r="BB51" s="19" t="n"/>
      <c r="BC51" s="19" t="n"/>
      <c r="BD51" s="19" t="n"/>
      <c r="BE51" s="19" t="n"/>
      <c r="BF51" s="19" t="n"/>
      <c r="BG51" s="19" t="n"/>
      <c r="BH51" s="19" t="n"/>
      <c r="BI51" s="19" t="n"/>
      <c r="BJ51" s="19" t="n"/>
      <c r="BK51" s="19" t="n"/>
      <c r="BL51" s="19" t="n"/>
      <c r="BM51" s="19" t="n"/>
      <c r="BN51" s="19" t="n"/>
      <c r="BO51" s="19" t="n"/>
      <c r="BP51" s="19" t="n"/>
      <c r="BQ51" s="19" t="n"/>
      <c r="BR51" s="19" t="n"/>
      <c r="BS51" s="19" t="n"/>
      <c r="BT51" s="19" t="n"/>
      <c r="BU51" s="19" t="n"/>
      <c r="BV51" s="19" t="n"/>
      <c r="BW51" s="19" t="n"/>
      <c r="BX51" s="19" t="n"/>
      <c r="BY51" s="19" t="n"/>
      <c r="BZ51" s="19" t="n"/>
      <c r="CA51" s="19" t="n"/>
      <c r="CB51" s="19" t="n"/>
      <c r="CC51" s="19" t="n"/>
      <c r="CD51" s="19" t="n"/>
      <c r="CE51" s="19" t="n"/>
      <c r="CF51" s="19" t="n"/>
      <c r="CG51" s="19" t="n"/>
      <c r="CH51" s="546" t="n"/>
      <c r="CI51" s="500" t="n"/>
      <c r="CJ51" s="500" t="n"/>
      <c r="CK51" s="23" t="n"/>
      <c r="CL51" s="23" t="n"/>
      <c r="CM51" s="23" t="n"/>
      <c r="CN51" s="23" t="n"/>
      <c r="CO51" s="23" t="n"/>
      <c r="CP51" s="23" t="n"/>
      <c r="CQ51" s="23" t="n"/>
      <c r="CR51" s="23" t="n"/>
      <c r="CS51" s="23" t="n"/>
      <c r="CT51" s="23" t="n"/>
      <c r="CU51" s="23" t="n"/>
      <c r="CV51" s="23" t="n"/>
      <c r="CW51" s="23" t="n"/>
      <c r="CX51" s="23" t="n"/>
      <c r="CY51" s="23" t="n"/>
      <c r="CZ51" s="23" t="n"/>
      <c r="DA51" s="23" t="n"/>
      <c r="DB51" s="23" t="n"/>
      <c r="DC51" s="23" t="n"/>
      <c r="DD51" s="23" t="n"/>
      <c r="DE51" s="23" t="n"/>
      <c r="DF51" s="23" t="n"/>
      <c r="DG51" s="23" t="n"/>
      <c r="DH51" s="23" t="n"/>
      <c r="DI51" s="23" t="n"/>
      <c r="DJ51" s="23" t="n"/>
      <c r="DK51" s="23" t="n"/>
      <c r="DL51" s="23" t="n"/>
      <c r="DM51" s="23" t="n"/>
      <c r="DN51" s="23" t="n"/>
      <c r="DO51" s="23" t="n"/>
      <c r="DP51" s="23" t="n"/>
    </row>
    <row r="52" ht="18" customHeight="1" s="844">
      <c r="A52" s="19" t="n"/>
      <c r="B52" s="19" t="n"/>
      <c r="C52" s="500" t="n"/>
      <c r="D52" s="500" t="n"/>
      <c r="E52" s="500" t="n"/>
      <c r="F52" s="19" t="n"/>
      <c r="G52" s="19" t="n"/>
      <c r="H52" s="558" t="n"/>
      <c r="I52" s="558" t="n"/>
      <c r="J52" s="558" t="n"/>
      <c r="K52" s="500" t="n"/>
      <c r="L52" s="500" t="n"/>
      <c r="M52" s="500" t="n"/>
      <c r="N52" s="500" t="n"/>
      <c r="O52" s="19" t="n"/>
      <c r="P52" s="19" t="n"/>
      <c r="Q52" s="19" t="n"/>
      <c r="R52" s="19" t="n"/>
      <c r="S52" s="19" t="n"/>
      <c r="T52" s="19" t="n"/>
      <c r="U52" s="19" t="n"/>
      <c r="V52" s="23" t="n"/>
      <c r="W52" s="19"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19" t="n"/>
      <c r="AY52" s="19" t="n"/>
      <c r="AZ52" s="19" t="n"/>
      <c r="BA52" s="19" t="n"/>
      <c r="BB52" s="19" t="n"/>
      <c r="BC52" s="19" t="n"/>
      <c r="BD52" s="19" t="n"/>
      <c r="BE52" s="19" t="n"/>
      <c r="BF52" s="19" t="n"/>
      <c r="BG52" s="19" t="n"/>
      <c r="BH52" s="19" t="n"/>
      <c r="BI52" s="19" t="n"/>
      <c r="BJ52" s="19" t="n"/>
      <c r="BK52" s="19" t="n"/>
      <c r="BL52" s="19" t="n"/>
      <c r="BM52" s="19" t="n"/>
      <c r="BN52" s="19" t="n"/>
      <c r="BO52" s="19" t="n"/>
      <c r="BP52" s="19" t="n"/>
      <c r="BQ52" s="19" t="n"/>
      <c r="BR52" s="19" t="n"/>
      <c r="BS52" s="19" t="n"/>
      <c r="BT52" s="19" t="n"/>
      <c r="BU52" s="19" t="n"/>
      <c r="BV52" s="19" t="n"/>
      <c r="BW52" s="19" t="n"/>
      <c r="BX52" s="19" t="n"/>
      <c r="BY52" s="19" t="n"/>
      <c r="BZ52" s="19" t="n"/>
      <c r="CA52" s="19" t="n"/>
      <c r="CB52" s="19" t="n"/>
      <c r="CC52" s="19" t="n"/>
      <c r="CD52" s="19" t="n"/>
      <c r="CE52" s="19" t="n"/>
      <c r="CF52" s="19" t="n"/>
      <c r="CG52" s="19" t="n"/>
      <c r="CH52" s="546" t="n"/>
      <c r="CI52" s="500" t="n"/>
      <c r="CJ52" s="500" t="n"/>
      <c r="CK52" s="23" t="n"/>
      <c r="CL52" s="23" t="n"/>
      <c r="CM52" s="23" t="n"/>
      <c r="CN52" s="23" t="n"/>
      <c r="CO52" s="23" t="n"/>
      <c r="CP52" s="23" t="n"/>
      <c r="CQ52" s="23" t="n"/>
      <c r="CR52" s="23" t="n"/>
      <c r="CS52" s="23" t="n"/>
      <c r="CT52" s="23" t="n"/>
      <c r="CU52" s="23" t="n"/>
      <c r="CV52" s="23" t="n"/>
      <c r="CW52" s="23" t="n"/>
      <c r="CX52" s="23" t="n"/>
      <c r="CY52" s="23" t="n"/>
      <c r="CZ52" s="23" t="n"/>
      <c r="DA52" s="23" t="n"/>
      <c r="DB52" s="23" t="n"/>
      <c r="DC52" s="23" t="n"/>
      <c r="DD52" s="23" t="n"/>
      <c r="DE52" s="23" t="n"/>
      <c r="DF52" s="23" t="n"/>
      <c r="DG52" s="23" t="n"/>
      <c r="DH52" s="23" t="n"/>
      <c r="DI52" s="23" t="n"/>
      <c r="DJ52" s="23" t="n"/>
      <c r="DK52" s="23" t="n"/>
      <c r="DL52" s="23" t="n"/>
      <c r="DM52" s="23" t="n"/>
      <c r="DN52" s="23" t="n"/>
      <c r="DO52" s="23" t="n"/>
      <c r="DP52" s="23" t="n"/>
    </row>
    <row r="53" ht="18" customHeight="1" s="844">
      <c r="A53" s="19" t="n"/>
      <c r="B53" s="19" t="n"/>
      <c r="C53" s="500" t="n"/>
      <c r="D53" s="500" t="n"/>
      <c r="E53" s="500" t="n"/>
      <c r="F53" s="19" t="n"/>
      <c r="G53" s="19" t="n"/>
      <c r="H53" s="558" t="n"/>
      <c r="I53" s="558" t="n"/>
      <c r="J53" s="558" t="n"/>
      <c r="K53" s="500" t="n"/>
      <c r="L53" s="500" t="n"/>
      <c r="M53" s="500" t="n"/>
      <c r="N53" s="500" t="n"/>
      <c r="O53" s="19" t="n"/>
      <c r="P53" s="19" t="n"/>
      <c r="Q53" s="19" t="n"/>
      <c r="R53" s="19" t="n"/>
      <c r="S53" s="19" t="n"/>
      <c r="T53" s="19" t="n"/>
      <c r="U53" s="19" t="n"/>
      <c r="V53" s="23" t="n"/>
      <c r="W53" s="19"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19" t="n"/>
      <c r="AY53" s="19" t="n"/>
      <c r="AZ53" s="19" t="n"/>
      <c r="BA53" s="19" t="n"/>
      <c r="BB53" s="19" t="n"/>
      <c r="BC53" s="19" t="n"/>
      <c r="BD53" s="19" t="n"/>
      <c r="BE53" s="19" t="n"/>
      <c r="BF53" s="19" t="n"/>
      <c r="BG53" s="19" t="n"/>
      <c r="BH53" s="19" t="n"/>
      <c r="BI53" s="19" t="n"/>
      <c r="BJ53" s="19" t="n"/>
      <c r="BK53" s="19" t="n"/>
      <c r="BL53" s="19" t="n"/>
      <c r="BM53" s="19" t="n"/>
      <c r="BN53" s="19" t="n"/>
      <c r="BO53" s="19" t="n"/>
      <c r="BP53" s="19" t="n"/>
      <c r="BQ53" s="19" t="n"/>
      <c r="BR53" s="19" t="n"/>
      <c r="BS53" s="19" t="n"/>
      <c r="BT53" s="19" t="n"/>
      <c r="BU53" s="19" t="n"/>
      <c r="BV53" s="19" t="n"/>
      <c r="BW53" s="19" t="n"/>
      <c r="BX53" s="19" t="n"/>
      <c r="BY53" s="19" t="n"/>
      <c r="BZ53" s="19" t="n"/>
      <c r="CA53" s="19" t="n"/>
      <c r="CB53" s="19" t="n"/>
      <c r="CC53" s="19" t="n"/>
      <c r="CD53" s="19" t="n"/>
      <c r="CE53" s="19" t="n"/>
      <c r="CF53" s="19" t="n"/>
      <c r="CG53" s="19" t="n"/>
      <c r="CH53" s="546" t="n"/>
      <c r="CI53" s="500" t="n"/>
      <c r="CJ53" s="500" t="n"/>
      <c r="CK53" s="23" t="n"/>
      <c r="CL53" s="23" t="n"/>
      <c r="CM53" s="23" t="n"/>
      <c r="CN53" s="23" t="n"/>
      <c r="CO53" s="23" t="n"/>
      <c r="CP53" s="23" t="n"/>
      <c r="CQ53" s="23" t="n"/>
      <c r="CR53" s="23" t="n"/>
      <c r="CS53" s="23" t="n"/>
      <c r="CT53" s="23" t="n"/>
      <c r="CU53" s="23" t="n"/>
      <c r="CV53" s="23" t="n"/>
      <c r="CW53" s="23" t="n"/>
      <c r="CX53" s="23" t="n"/>
      <c r="CY53" s="23" t="n"/>
      <c r="CZ53" s="23" t="n"/>
      <c r="DA53" s="23" t="n"/>
      <c r="DB53" s="23" t="n"/>
      <c r="DC53" s="23" t="n"/>
      <c r="DD53" s="23" t="n"/>
      <c r="DE53" s="23" t="n"/>
      <c r="DF53" s="23" t="n"/>
      <c r="DG53" s="23" t="n"/>
      <c r="DH53" s="23" t="n"/>
      <c r="DI53" s="23" t="n"/>
      <c r="DJ53" s="23" t="n"/>
      <c r="DK53" s="23" t="n"/>
      <c r="DL53" s="23" t="n"/>
      <c r="DM53" s="23" t="n"/>
      <c r="DN53" s="23" t="n"/>
      <c r="DO53" s="23" t="n"/>
      <c r="DP53" s="23" t="n"/>
    </row>
    <row r="54" ht="18" customHeight="1" s="844">
      <c r="A54" s="19" t="n"/>
      <c r="B54" s="19" t="n"/>
      <c r="C54" s="500" t="n"/>
      <c r="D54" s="500" t="n"/>
      <c r="E54" s="500" t="n"/>
      <c r="F54" s="19" t="n"/>
      <c r="G54" s="19" t="n"/>
      <c r="H54" s="558" t="n"/>
      <c r="I54" s="558" t="n"/>
      <c r="J54" s="558" t="n"/>
      <c r="K54" s="500" t="n"/>
      <c r="L54" s="500" t="n"/>
      <c r="M54" s="500" t="n"/>
      <c r="N54" s="500" t="n"/>
      <c r="O54" s="19" t="n"/>
      <c r="P54" s="19" t="n"/>
      <c r="Q54" s="19" t="n"/>
      <c r="R54" s="19" t="n"/>
      <c r="S54" s="19" t="n"/>
      <c r="T54" s="19" t="n"/>
      <c r="U54" s="19" t="n"/>
      <c r="V54" s="23" t="n"/>
      <c r="W54" s="19"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19" t="n"/>
      <c r="AY54" s="19" t="n"/>
      <c r="AZ54" s="19" t="n"/>
      <c r="BA54" s="19" t="n"/>
      <c r="BB54" s="19" t="n"/>
      <c r="BC54" s="19" t="n"/>
      <c r="BD54" s="19" t="n"/>
      <c r="BE54" s="19" t="n"/>
      <c r="BF54" s="19" t="n"/>
      <c r="BG54" s="19" t="n"/>
      <c r="BH54" s="19" t="n"/>
      <c r="BI54" s="19" t="n"/>
      <c r="BJ54" s="19" t="n"/>
      <c r="BK54" s="19" t="n"/>
      <c r="BL54" s="19" t="n"/>
      <c r="BM54" s="19" t="n"/>
      <c r="BN54" s="19" t="n"/>
      <c r="BO54" s="19" t="n"/>
      <c r="BP54" s="19" t="n"/>
      <c r="BQ54" s="19" t="n"/>
      <c r="BR54" s="19" t="n"/>
      <c r="BS54" s="19" t="n"/>
      <c r="BT54" s="19" t="n"/>
      <c r="BU54" s="19" t="n"/>
      <c r="BV54" s="19" t="n"/>
      <c r="BW54" s="19" t="n"/>
      <c r="BX54" s="19" t="n"/>
      <c r="BY54" s="19" t="n"/>
      <c r="BZ54" s="19" t="n"/>
      <c r="CA54" s="19" t="n"/>
      <c r="CB54" s="19" t="n"/>
      <c r="CC54" s="19" t="n"/>
      <c r="CD54" s="19" t="n"/>
      <c r="CE54" s="19" t="n"/>
      <c r="CF54" s="19" t="n"/>
      <c r="CG54" s="19" t="n"/>
      <c r="CH54" s="546" t="n"/>
      <c r="CI54" s="500" t="n"/>
      <c r="CJ54" s="500" t="n"/>
      <c r="CK54" s="23" t="n"/>
      <c r="CL54" s="23" t="n"/>
      <c r="CM54" s="23" t="n"/>
      <c r="CN54" s="23" t="n"/>
      <c r="CO54" s="23" t="n"/>
      <c r="CP54" s="23" t="n"/>
      <c r="CQ54" s="23" t="n"/>
      <c r="CR54" s="23" t="n"/>
      <c r="CS54" s="23" t="n"/>
      <c r="CT54" s="23" t="n"/>
      <c r="CU54" s="23" t="n"/>
      <c r="CV54" s="23" t="n"/>
      <c r="CW54" s="23" t="n"/>
      <c r="CX54" s="23" t="n"/>
      <c r="CY54" s="23" t="n"/>
      <c r="CZ54" s="23" t="n"/>
      <c r="DA54" s="23" t="n"/>
      <c r="DB54" s="23" t="n"/>
      <c r="DC54" s="23" t="n"/>
      <c r="DD54" s="23" t="n"/>
      <c r="DE54" s="23" t="n"/>
      <c r="DF54" s="23" t="n"/>
      <c r="DG54" s="23" t="n"/>
      <c r="DH54" s="23" t="n"/>
      <c r="DI54" s="23" t="n"/>
      <c r="DJ54" s="23" t="n"/>
      <c r="DK54" s="23" t="n"/>
      <c r="DL54" s="23" t="n"/>
      <c r="DM54" s="23" t="n"/>
      <c r="DN54" s="23" t="n"/>
      <c r="DO54" s="23" t="n"/>
      <c r="DP54" s="23" t="n"/>
    </row>
    <row r="55" ht="18" customHeight="1" s="844">
      <c r="A55" s="19" t="n"/>
      <c r="B55" s="19" t="n"/>
      <c r="C55" s="500" t="n"/>
      <c r="D55" s="500" t="n"/>
      <c r="E55" s="500" t="n"/>
      <c r="F55" s="19" t="n"/>
      <c r="G55" s="19" t="n"/>
      <c r="H55" s="558" t="n"/>
      <c r="I55" s="558" t="n"/>
      <c r="J55" s="558" t="n"/>
      <c r="K55" s="500" t="n"/>
      <c r="L55" s="500" t="n"/>
      <c r="M55" s="500" t="n"/>
      <c r="N55" s="500" t="n"/>
      <c r="O55" s="19" t="n"/>
      <c r="P55" s="19" t="n"/>
      <c r="Q55" s="19" t="n"/>
      <c r="R55" s="19" t="n"/>
      <c r="S55" s="19" t="n"/>
      <c r="T55" s="19" t="n"/>
      <c r="U55" s="19" t="n"/>
      <c r="V55" s="23" t="n"/>
      <c r="W55" s="19"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19" t="n"/>
      <c r="AY55" s="19" t="n"/>
      <c r="AZ55" s="19" t="n"/>
      <c r="BA55" s="19" t="n"/>
      <c r="BB55" s="19" t="n"/>
      <c r="BC55" s="19" t="n"/>
      <c r="BD55" s="19" t="n"/>
      <c r="BE55" s="19" t="n"/>
      <c r="BF55" s="19" t="n"/>
      <c r="BG55" s="19" t="n"/>
      <c r="BH55" s="19" t="n"/>
      <c r="BI55" s="19" t="n"/>
      <c r="BJ55" s="19" t="n"/>
      <c r="BK55" s="19" t="n"/>
      <c r="BL55" s="19" t="n"/>
      <c r="BM55" s="19" t="n"/>
      <c r="BN55" s="19" t="n"/>
      <c r="BO55" s="19" t="n"/>
      <c r="BP55" s="19" t="n"/>
      <c r="BQ55" s="19" t="n"/>
      <c r="BR55" s="19" t="n"/>
      <c r="BS55" s="19" t="n"/>
      <c r="BT55" s="19" t="n"/>
      <c r="BU55" s="19" t="n"/>
      <c r="BV55" s="19" t="n"/>
      <c r="BW55" s="19" t="n"/>
      <c r="BX55" s="19" t="n"/>
      <c r="BY55" s="19" t="n"/>
      <c r="BZ55" s="19" t="n"/>
      <c r="CA55" s="19" t="n"/>
      <c r="CB55" s="19" t="n"/>
      <c r="CC55" s="19" t="n"/>
      <c r="CD55" s="19" t="n"/>
      <c r="CE55" s="19" t="n"/>
      <c r="CF55" s="19" t="n"/>
      <c r="CG55" s="19" t="n"/>
      <c r="CH55" s="546" t="n"/>
      <c r="CI55" s="500" t="n"/>
      <c r="CJ55" s="500" t="n"/>
      <c r="CK55" s="23" t="n"/>
      <c r="CL55" s="23" t="n"/>
      <c r="CM55" s="23" t="n"/>
      <c r="CN55" s="23" t="n"/>
      <c r="CO55" s="23" t="n"/>
      <c r="CP55" s="23" t="n"/>
      <c r="CQ55" s="23" t="n"/>
      <c r="CR55" s="23" t="n"/>
      <c r="CS55" s="23" t="n"/>
      <c r="CT55" s="23" t="n"/>
      <c r="CU55" s="23" t="n"/>
      <c r="CV55" s="23" t="n"/>
      <c r="CW55" s="23" t="n"/>
      <c r="CX55" s="23" t="n"/>
      <c r="CY55" s="23" t="n"/>
      <c r="CZ55" s="23" t="n"/>
      <c r="DA55" s="23" t="n"/>
      <c r="DB55" s="23" t="n"/>
      <c r="DC55" s="23" t="n"/>
      <c r="DD55" s="23" t="n"/>
      <c r="DE55" s="23" t="n"/>
      <c r="DF55" s="23" t="n"/>
      <c r="DG55" s="23" t="n"/>
      <c r="DH55" s="23" t="n"/>
      <c r="DI55" s="23" t="n"/>
      <c r="DJ55" s="23" t="n"/>
      <c r="DK55" s="23" t="n"/>
      <c r="DL55" s="23" t="n"/>
      <c r="DM55" s="23" t="n"/>
      <c r="DN55" s="23" t="n"/>
      <c r="DO55" s="23" t="n"/>
      <c r="DP55" s="23" t="n"/>
    </row>
    <row r="56" ht="18" customHeight="1" s="844">
      <c r="A56" s="19" t="n"/>
      <c r="B56" s="19" t="n"/>
      <c r="C56" s="500" t="n"/>
      <c r="D56" s="500" t="n"/>
      <c r="E56" s="500" t="n"/>
      <c r="F56" s="19" t="n"/>
      <c r="G56" s="19" t="n"/>
      <c r="H56" s="558" t="n"/>
      <c r="I56" s="558" t="n"/>
      <c r="J56" s="558" t="n"/>
      <c r="K56" s="500" t="n"/>
      <c r="L56" s="500" t="n"/>
      <c r="M56" s="500" t="n"/>
      <c r="N56" s="500" t="n"/>
      <c r="O56" s="19" t="n"/>
      <c r="P56" s="19" t="n"/>
      <c r="Q56" s="19" t="n"/>
      <c r="R56" s="19" t="n"/>
      <c r="S56" s="19" t="n"/>
      <c r="T56" s="19" t="n"/>
      <c r="U56" s="19" t="n"/>
      <c r="V56" s="23" t="n"/>
      <c r="W56" s="19"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19" t="n"/>
      <c r="AY56" s="19" t="n"/>
      <c r="AZ56" s="19" t="n"/>
      <c r="BA56" s="19" t="n"/>
      <c r="BB56" s="19" t="n"/>
      <c r="BC56" s="19" t="n"/>
      <c r="BD56" s="19" t="n"/>
      <c r="BE56" s="19" t="n"/>
      <c r="BF56" s="19" t="n"/>
      <c r="BG56" s="19" t="n"/>
      <c r="BH56" s="19" t="n"/>
      <c r="BI56" s="19" t="n"/>
      <c r="BJ56" s="19" t="n"/>
      <c r="BK56" s="19" t="n"/>
      <c r="BL56" s="19" t="n"/>
      <c r="BM56" s="19" t="n"/>
      <c r="BN56" s="19" t="n"/>
      <c r="BO56" s="19" t="n"/>
      <c r="BP56" s="19" t="n"/>
      <c r="BQ56" s="19" t="n"/>
      <c r="BR56" s="19" t="n"/>
      <c r="BS56" s="19" t="n"/>
      <c r="BT56" s="19" t="n"/>
      <c r="BU56" s="19" t="n"/>
      <c r="BV56" s="19" t="n"/>
      <c r="BW56" s="19" t="n"/>
      <c r="BX56" s="19" t="n"/>
      <c r="BY56" s="19" t="n"/>
      <c r="BZ56" s="19" t="n"/>
      <c r="CA56" s="19" t="n"/>
      <c r="CB56" s="19" t="n"/>
      <c r="CC56" s="19" t="n"/>
      <c r="CD56" s="19" t="n"/>
      <c r="CE56" s="19" t="n"/>
      <c r="CF56" s="19" t="n"/>
      <c r="CG56" s="19" t="n"/>
      <c r="CH56" s="546" t="n"/>
      <c r="CI56" s="500" t="n"/>
      <c r="CJ56" s="500" t="n"/>
      <c r="CK56" s="23" t="n"/>
      <c r="CL56" s="23" t="n"/>
      <c r="CM56" s="23" t="n"/>
      <c r="CN56" s="23" t="n"/>
      <c r="CO56" s="23" t="n"/>
      <c r="CP56" s="23" t="n"/>
      <c r="CQ56" s="23" t="n"/>
      <c r="CR56" s="23" t="n"/>
      <c r="CS56" s="23" t="n"/>
      <c r="CT56" s="23" t="n"/>
      <c r="CU56" s="23" t="n"/>
      <c r="CV56" s="23" t="n"/>
      <c r="CW56" s="23" t="n"/>
      <c r="CX56" s="23" t="n"/>
      <c r="CY56" s="23" t="n"/>
      <c r="CZ56" s="23" t="n"/>
      <c r="DA56" s="23" t="n"/>
      <c r="DB56" s="23" t="n"/>
      <c r="DC56" s="23" t="n"/>
      <c r="DD56" s="23" t="n"/>
      <c r="DE56" s="23" t="n"/>
      <c r="DF56" s="23" t="n"/>
      <c r="DG56" s="23" t="n"/>
      <c r="DH56" s="23" t="n"/>
      <c r="DI56" s="23" t="n"/>
      <c r="DJ56" s="23" t="n"/>
      <c r="DK56" s="23" t="n"/>
      <c r="DL56" s="23" t="n"/>
      <c r="DM56" s="23" t="n"/>
      <c r="DN56" s="23" t="n"/>
      <c r="DO56" s="23" t="n"/>
      <c r="DP56" s="23" t="n"/>
    </row>
    <row r="57" ht="18" customHeight="1" s="844">
      <c r="A57" s="19" t="n"/>
      <c r="B57" s="19" t="n"/>
      <c r="C57" s="500" t="n"/>
      <c r="D57" s="500" t="n"/>
      <c r="E57" s="500" t="n"/>
      <c r="F57" s="19" t="n"/>
      <c r="G57" s="19" t="n"/>
      <c r="H57" s="558" t="n"/>
      <c r="I57" s="558" t="n"/>
      <c r="J57" s="558" t="n"/>
      <c r="K57" s="500" t="n"/>
      <c r="L57" s="500" t="n"/>
      <c r="M57" s="500" t="n"/>
      <c r="N57" s="500" t="n"/>
      <c r="O57" s="19" t="n"/>
      <c r="P57" s="19" t="n"/>
      <c r="Q57" s="19" t="n"/>
      <c r="R57" s="19" t="n"/>
      <c r="S57" s="19" t="n"/>
      <c r="T57" s="19" t="n"/>
      <c r="U57" s="19" t="n"/>
      <c r="V57" s="23" t="n"/>
      <c r="W57" s="19"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19" t="n"/>
      <c r="AY57" s="19" t="n"/>
      <c r="AZ57" s="19" t="n"/>
      <c r="BA57" s="19" t="n"/>
      <c r="BB57" s="19" t="n"/>
      <c r="BC57" s="19" t="n"/>
      <c r="BD57" s="19" t="n"/>
      <c r="BE57" s="19" t="n"/>
      <c r="BF57" s="19" t="n"/>
      <c r="BG57" s="19" t="n"/>
      <c r="BH57" s="19" t="n"/>
      <c r="BI57" s="19" t="n"/>
      <c r="BJ57" s="19" t="n"/>
      <c r="BK57" s="19" t="n"/>
      <c r="BL57" s="19" t="n"/>
      <c r="BM57" s="19" t="n"/>
      <c r="BN57" s="19" t="n"/>
      <c r="BO57" s="19" t="n"/>
      <c r="BP57" s="19" t="n"/>
      <c r="BQ57" s="19" t="n"/>
      <c r="BR57" s="19" t="n"/>
      <c r="BS57" s="19" t="n"/>
      <c r="BT57" s="19" t="n"/>
      <c r="BU57" s="19" t="n"/>
      <c r="BV57" s="19" t="n"/>
      <c r="BW57" s="19" t="n"/>
      <c r="BX57" s="19" t="n"/>
      <c r="BY57" s="19" t="n"/>
      <c r="BZ57" s="19" t="n"/>
      <c r="CA57" s="19" t="n"/>
      <c r="CB57" s="19" t="n"/>
      <c r="CC57" s="19" t="n"/>
      <c r="CD57" s="19" t="n"/>
      <c r="CE57" s="19" t="n"/>
      <c r="CF57" s="19" t="n"/>
      <c r="CG57" s="19" t="n"/>
      <c r="CH57" s="546" t="n"/>
      <c r="CI57" s="500" t="n"/>
      <c r="CJ57" s="500" t="n"/>
      <c r="CK57" s="23" t="n"/>
      <c r="CL57" s="23" t="n"/>
      <c r="CM57" s="23" t="n"/>
      <c r="CN57" s="23" t="n"/>
      <c r="CO57" s="23" t="n"/>
      <c r="CP57" s="23" t="n"/>
      <c r="CQ57" s="23" t="n"/>
      <c r="CR57" s="23" t="n"/>
      <c r="CS57" s="23" t="n"/>
      <c r="CT57" s="23" t="n"/>
      <c r="CU57" s="23" t="n"/>
      <c r="CV57" s="23" t="n"/>
      <c r="CW57" s="23" t="n"/>
      <c r="CX57" s="23" t="n"/>
      <c r="CY57" s="23" t="n"/>
      <c r="CZ57" s="23" t="n"/>
      <c r="DA57" s="23" t="n"/>
      <c r="DB57" s="23" t="n"/>
      <c r="DC57" s="23" t="n"/>
      <c r="DD57" s="23" t="n"/>
      <c r="DE57" s="23" t="n"/>
      <c r="DF57" s="23" t="n"/>
      <c r="DG57" s="23" t="n"/>
      <c r="DH57" s="23" t="n"/>
      <c r="DI57" s="23" t="n"/>
      <c r="DJ57" s="23" t="n"/>
      <c r="DK57" s="23" t="n"/>
      <c r="DL57" s="23" t="n"/>
      <c r="DM57" s="23" t="n"/>
      <c r="DN57" s="23" t="n"/>
      <c r="DO57" s="23" t="n"/>
      <c r="DP57" s="23" t="n"/>
    </row>
    <row r="58" ht="18" customHeight="1" s="844">
      <c r="A58" s="19" t="n"/>
      <c r="B58" s="19" t="n"/>
      <c r="C58" s="500" t="n"/>
      <c r="D58" s="500" t="n"/>
      <c r="E58" s="500" t="n"/>
      <c r="F58" s="19" t="n"/>
      <c r="G58" s="19" t="n"/>
      <c r="H58" s="558" t="n"/>
      <c r="I58" s="558" t="n"/>
      <c r="J58" s="558" t="n"/>
      <c r="K58" s="500" t="n"/>
      <c r="L58" s="500" t="n"/>
      <c r="M58" s="500" t="n"/>
      <c r="N58" s="500" t="n"/>
      <c r="O58" s="19" t="n"/>
      <c r="P58" s="19" t="n"/>
      <c r="Q58" s="19" t="n"/>
      <c r="R58" s="19" t="n"/>
      <c r="S58" s="19" t="n"/>
      <c r="T58" s="19" t="n"/>
      <c r="U58" s="19" t="n"/>
      <c r="V58" s="23" t="n"/>
      <c r="W58" s="19"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19" t="n"/>
      <c r="AY58" s="19" t="n"/>
      <c r="AZ58" s="19" t="n"/>
      <c r="BA58" s="19" t="n"/>
      <c r="BB58" s="19" t="n"/>
      <c r="BC58" s="19" t="n"/>
      <c r="BD58" s="19" t="n"/>
      <c r="BE58" s="19" t="n"/>
      <c r="BF58" s="19" t="n"/>
      <c r="BG58" s="19" t="n"/>
      <c r="BH58" s="19" t="n"/>
      <c r="BI58" s="19" t="n"/>
      <c r="BJ58" s="19" t="n"/>
      <c r="BK58" s="19" t="n"/>
      <c r="BL58" s="19" t="n"/>
      <c r="BM58" s="19" t="n"/>
      <c r="BN58" s="19" t="n"/>
      <c r="BO58" s="19" t="n"/>
      <c r="BP58" s="19" t="n"/>
      <c r="BQ58" s="19" t="n"/>
      <c r="BR58" s="19" t="n"/>
      <c r="BS58" s="19" t="n"/>
      <c r="BT58" s="19" t="n"/>
      <c r="BU58" s="19" t="n"/>
      <c r="BV58" s="19" t="n"/>
      <c r="BW58" s="19" t="n"/>
      <c r="BX58" s="19" t="n"/>
      <c r="BY58" s="19" t="n"/>
      <c r="BZ58" s="19" t="n"/>
      <c r="CA58" s="19" t="n"/>
      <c r="CB58" s="19" t="n"/>
      <c r="CC58" s="19" t="n"/>
      <c r="CD58" s="19" t="n"/>
      <c r="CE58" s="19" t="n"/>
      <c r="CF58" s="19" t="n"/>
      <c r="CG58" s="19" t="n"/>
      <c r="CH58" s="546" t="n"/>
      <c r="CI58" s="500" t="n"/>
      <c r="CJ58" s="500" t="n"/>
      <c r="CK58" s="23" t="n"/>
      <c r="CL58" s="23" t="n"/>
      <c r="CM58" s="23" t="n"/>
      <c r="CN58" s="23" t="n"/>
      <c r="CO58" s="23" t="n"/>
      <c r="CP58" s="23" t="n"/>
      <c r="CQ58" s="23" t="n"/>
      <c r="CR58" s="23" t="n"/>
      <c r="CS58" s="23" t="n"/>
      <c r="CT58" s="23" t="n"/>
      <c r="CU58" s="23" t="n"/>
      <c r="CV58" s="23" t="n"/>
      <c r="CW58" s="23" t="n"/>
      <c r="CX58" s="23" t="n"/>
      <c r="CY58" s="23" t="n"/>
      <c r="CZ58" s="23" t="n"/>
      <c r="DA58" s="23" t="n"/>
      <c r="DB58" s="23" t="n"/>
      <c r="DC58" s="23" t="n"/>
      <c r="DD58" s="23" t="n"/>
      <c r="DE58" s="23" t="n"/>
      <c r="DF58" s="23" t="n"/>
      <c r="DG58" s="23" t="n"/>
      <c r="DH58" s="23" t="n"/>
      <c r="DI58" s="23" t="n"/>
      <c r="DJ58" s="23" t="n"/>
      <c r="DK58" s="23" t="n"/>
      <c r="DL58" s="23" t="n"/>
      <c r="DM58" s="23" t="n"/>
      <c r="DN58" s="23" t="n"/>
      <c r="DO58" s="23" t="n"/>
      <c r="DP58" s="23" t="n"/>
    </row>
    <row r="59" ht="18" customHeight="1" s="844">
      <c r="A59" s="19" t="n"/>
      <c r="B59" s="19" t="n"/>
      <c r="C59" s="500" t="n"/>
      <c r="D59" s="500" t="n"/>
      <c r="E59" s="500" t="n"/>
      <c r="F59" s="19" t="n"/>
      <c r="G59" s="19" t="n"/>
      <c r="H59" s="558" t="n"/>
      <c r="I59" s="558" t="n"/>
      <c r="J59" s="558" t="n"/>
      <c r="K59" s="500" t="n"/>
      <c r="L59" s="500" t="n"/>
      <c r="M59" s="500" t="n"/>
      <c r="N59" s="500" t="n"/>
      <c r="O59" s="19" t="n"/>
      <c r="P59" s="19" t="n"/>
      <c r="Q59" s="19" t="n"/>
      <c r="R59" s="19" t="n"/>
      <c r="S59" s="19" t="n"/>
      <c r="T59" s="19" t="n"/>
      <c r="U59" s="19" t="n"/>
      <c r="V59" s="23" t="n"/>
      <c r="W59" s="19"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19" t="n"/>
      <c r="AY59" s="19" t="n"/>
      <c r="AZ59" s="19" t="n"/>
      <c r="BA59" s="19" t="n"/>
      <c r="BB59" s="19" t="n"/>
      <c r="BC59" s="19" t="n"/>
      <c r="BD59" s="19" t="n"/>
      <c r="BE59" s="19" t="n"/>
      <c r="BF59" s="19" t="n"/>
      <c r="BG59" s="19" t="n"/>
      <c r="BH59" s="19" t="n"/>
      <c r="BI59" s="19" t="n"/>
      <c r="BJ59" s="19" t="n"/>
      <c r="BK59" s="19" t="n"/>
      <c r="BL59" s="19" t="n"/>
      <c r="BM59" s="19" t="n"/>
      <c r="BN59" s="19" t="n"/>
      <c r="BO59" s="19" t="n"/>
      <c r="BP59" s="19" t="n"/>
      <c r="BQ59" s="19" t="n"/>
      <c r="BR59" s="19" t="n"/>
      <c r="BS59" s="19" t="n"/>
      <c r="BT59" s="19" t="n"/>
      <c r="BU59" s="19" t="n"/>
      <c r="BV59" s="19" t="n"/>
      <c r="BW59" s="19" t="n"/>
      <c r="BX59" s="19" t="n"/>
      <c r="BY59" s="19" t="n"/>
      <c r="BZ59" s="19" t="n"/>
      <c r="CA59" s="19" t="n"/>
      <c r="CB59" s="19" t="n"/>
      <c r="CC59" s="19" t="n"/>
      <c r="CD59" s="19" t="n"/>
      <c r="CE59" s="19" t="n"/>
      <c r="CF59" s="19" t="n"/>
      <c r="CG59" s="19" t="n"/>
      <c r="CH59" s="546" t="n"/>
      <c r="CI59" s="500" t="n"/>
      <c r="CJ59" s="500" t="n"/>
      <c r="CK59" s="23" t="n"/>
      <c r="CL59" s="23" t="n"/>
      <c r="CM59" s="23" t="n"/>
      <c r="CN59" s="23" t="n"/>
      <c r="CO59" s="23" t="n"/>
      <c r="CP59" s="23" t="n"/>
      <c r="CQ59" s="23" t="n"/>
      <c r="CR59" s="23" t="n"/>
      <c r="CS59" s="23" t="n"/>
      <c r="CT59" s="23" t="n"/>
      <c r="CU59" s="23" t="n"/>
      <c r="CV59" s="23" t="n"/>
      <c r="CW59" s="23" t="n"/>
      <c r="CX59" s="23" t="n"/>
      <c r="CY59" s="23" t="n"/>
      <c r="CZ59" s="23" t="n"/>
      <c r="DA59" s="23" t="n"/>
      <c r="DB59" s="23" t="n"/>
      <c r="DC59" s="23" t="n"/>
      <c r="DD59" s="23" t="n"/>
      <c r="DE59" s="23" t="n"/>
      <c r="DF59" s="23" t="n"/>
      <c r="DG59" s="23" t="n"/>
      <c r="DH59" s="23" t="n"/>
      <c r="DI59" s="23" t="n"/>
      <c r="DJ59" s="23" t="n"/>
      <c r="DK59" s="23" t="n"/>
      <c r="DL59" s="23" t="n"/>
      <c r="DM59" s="23" t="n"/>
      <c r="DN59" s="23" t="n"/>
      <c r="DO59" s="23" t="n"/>
      <c r="DP59" s="23" t="n"/>
    </row>
    <row r="60" ht="18" customHeight="1" s="844">
      <c r="A60" s="19" t="n"/>
      <c r="B60" s="19" t="n"/>
      <c r="C60" s="500" t="n"/>
      <c r="D60" s="500" t="n"/>
      <c r="E60" s="500" t="n"/>
      <c r="F60" s="19" t="n"/>
      <c r="G60" s="19" t="n"/>
      <c r="H60" s="558" t="n"/>
      <c r="I60" s="558" t="n"/>
      <c r="J60" s="558" t="n"/>
      <c r="K60" s="500" t="n"/>
      <c r="L60" s="500" t="n"/>
      <c r="M60" s="500" t="n"/>
      <c r="N60" s="500" t="n"/>
      <c r="O60" s="19" t="n"/>
      <c r="P60" s="19" t="n"/>
      <c r="Q60" s="19" t="n"/>
      <c r="R60" s="19" t="n"/>
      <c r="S60" s="19" t="n"/>
      <c r="T60" s="19" t="n"/>
      <c r="U60" s="19" t="n"/>
      <c r="V60" s="23" t="n"/>
      <c r="W60" s="19"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19" t="n"/>
      <c r="AY60" s="19" t="n"/>
      <c r="AZ60" s="19" t="n"/>
      <c r="BA60" s="19" t="n"/>
      <c r="BB60" s="19" t="n"/>
      <c r="BC60" s="19" t="n"/>
      <c r="BD60" s="19" t="n"/>
      <c r="BE60" s="19" t="n"/>
      <c r="BF60" s="19" t="n"/>
      <c r="BG60" s="19" t="n"/>
      <c r="BH60" s="19" t="n"/>
      <c r="BI60" s="19" t="n"/>
      <c r="BJ60" s="19" t="n"/>
      <c r="BK60" s="19" t="n"/>
      <c r="BL60" s="19" t="n"/>
      <c r="BM60" s="19" t="n"/>
      <c r="BN60" s="19" t="n"/>
      <c r="BO60" s="19" t="n"/>
      <c r="BP60" s="19" t="n"/>
      <c r="BQ60" s="19" t="n"/>
      <c r="BR60" s="19" t="n"/>
      <c r="BS60" s="19" t="n"/>
      <c r="BT60" s="19" t="n"/>
      <c r="BU60" s="19" t="n"/>
      <c r="BV60" s="19" t="n"/>
      <c r="BW60" s="19" t="n"/>
      <c r="BX60" s="19" t="n"/>
      <c r="BY60" s="19" t="n"/>
      <c r="BZ60" s="19" t="n"/>
      <c r="CA60" s="19" t="n"/>
      <c r="CB60" s="19" t="n"/>
      <c r="CC60" s="19" t="n"/>
      <c r="CD60" s="19" t="n"/>
      <c r="CE60" s="19" t="n"/>
      <c r="CF60" s="19" t="n"/>
      <c r="CG60" s="19" t="n"/>
      <c r="CH60" s="546" t="n"/>
      <c r="CI60" s="500" t="n"/>
      <c r="CJ60" s="500" t="n"/>
      <c r="CK60" s="23" t="n"/>
      <c r="CL60" s="23" t="n"/>
      <c r="CM60" s="23" t="n"/>
      <c r="CN60" s="23" t="n"/>
      <c r="CO60" s="23" t="n"/>
      <c r="CP60" s="23" t="n"/>
      <c r="CQ60" s="23" t="n"/>
      <c r="CR60" s="23" t="n"/>
      <c r="CS60" s="23" t="n"/>
      <c r="CT60" s="23" t="n"/>
      <c r="CU60" s="23" t="n"/>
      <c r="CV60" s="23" t="n"/>
      <c r="CW60" s="23" t="n"/>
      <c r="CX60" s="23" t="n"/>
      <c r="CY60" s="23" t="n"/>
      <c r="CZ60" s="23" t="n"/>
      <c r="DA60" s="23" t="n"/>
      <c r="DB60" s="23" t="n"/>
      <c r="DC60" s="23" t="n"/>
      <c r="DD60" s="23" t="n"/>
      <c r="DE60" s="23" t="n"/>
      <c r="DF60" s="23" t="n"/>
      <c r="DG60" s="23" t="n"/>
      <c r="DH60" s="23" t="n"/>
      <c r="DI60" s="23" t="n"/>
      <c r="DJ60" s="23" t="n"/>
      <c r="DK60" s="23" t="n"/>
      <c r="DL60" s="23" t="n"/>
      <c r="DM60" s="23" t="n"/>
      <c r="DN60" s="23" t="n"/>
      <c r="DO60" s="23" t="n"/>
      <c r="DP60" s="23" t="n"/>
    </row>
    <row r="61" ht="18" customHeight="1" s="844">
      <c r="A61" s="19" t="n"/>
      <c r="B61" s="19" t="n"/>
      <c r="C61" s="500" t="n"/>
      <c r="D61" s="500" t="n"/>
      <c r="E61" s="500" t="n"/>
      <c r="F61" s="19" t="n"/>
      <c r="G61" s="19" t="n"/>
      <c r="H61" s="558" t="n"/>
      <c r="I61" s="558" t="n"/>
      <c r="J61" s="558" t="n"/>
      <c r="K61" s="500" t="n"/>
      <c r="L61" s="500" t="n"/>
      <c r="M61" s="500" t="n"/>
      <c r="N61" s="500" t="n"/>
      <c r="O61" s="19" t="n"/>
      <c r="P61" s="19" t="n"/>
      <c r="Q61" s="19" t="n"/>
      <c r="R61" s="19" t="n"/>
      <c r="S61" s="19" t="n"/>
      <c r="T61" s="19" t="n"/>
      <c r="U61" s="19" t="n"/>
      <c r="V61" s="23" t="n"/>
      <c r="W61" s="19"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19" t="n"/>
      <c r="AY61" s="19" t="n"/>
      <c r="AZ61" s="19" t="n"/>
      <c r="BA61" s="19" t="n"/>
      <c r="BB61" s="19" t="n"/>
      <c r="BC61" s="19" t="n"/>
      <c r="BD61" s="19" t="n"/>
      <c r="BE61" s="19" t="n"/>
      <c r="BF61" s="19" t="n"/>
      <c r="BG61" s="19" t="n"/>
      <c r="BH61" s="19" t="n"/>
      <c r="BI61" s="19" t="n"/>
      <c r="BJ61" s="19" t="n"/>
      <c r="BK61" s="19" t="n"/>
      <c r="BL61" s="19" t="n"/>
      <c r="BM61" s="19" t="n"/>
      <c r="BN61" s="19" t="n"/>
      <c r="BO61" s="19" t="n"/>
      <c r="BP61" s="19" t="n"/>
      <c r="BQ61" s="19" t="n"/>
      <c r="BR61" s="19" t="n"/>
      <c r="BS61" s="19" t="n"/>
      <c r="BT61" s="19" t="n"/>
      <c r="BU61" s="19" t="n"/>
      <c r="BV61" s="19" t="n"/>
      <c r="BW61" s="19" t="n"/>
      <c r="BX61" s="19" t="n"/>
      <c r="BY61" s="19" t="n"/>
      <c r="BZ61" s="19" t="n"/>
      <c r="CA61" s="19" t="n"/>
      <c r="CB61" s="19" t="n"/>
      <c r="CC61" s="19" t="n"/>
      <c r="CD61" s="19" t="n"/>
      <c r="CE61" s="19" t="n"/>
      <c r="CF61" s="19" t="n"/>
      <c r="CG61" s="19" t="n"/>
      <c r="CH61" s="546" t="n"/>
      <c r="CI61" s="500" t="n"/>
      <c r="CJ61" s="500" t="n"/>
      <c r="CK61" s="23" t="n"/>
      <c r="CL61" s="23" t="n"/>
      <c r="CM61" s="23" t="n"/>
      <c r="CN61" s="23" t="n"/>
      <c r="CO61" s="23" t="n"/>
      <c r="CP61" s="23" t="n"/>
      <c r="CQ61" s="23" t="n"/>
      <c r="CR61" s="23" t="n"/>
      <c r="CS61" s="23" t="n"/>
      <c r="CT61" s="23" t="n"/>
      <c r="CU61" s="23" t="n"/>
      <c r="CV61" s="23" t="n"/>
      <c r="CW61" s="23" t="n"/>
      <c r="CX61" s="23" t="n"/>
      <c r="CY61" s="23" t="n"/>
      <c r="CZ61" s="23" t="n"/>
      <c r="DA61" s="23" t="n"/>
      <c r="DB61" s="23" t="n"/>
      <c r="DC61" s="23" t="n"/>
      <c r="DD61" s="23" t="n"/>
      <c r="DE61" s="23" t="n"/>
      <c r="DF61" s="23" t="n"/>
      <c r="DG61" s="23" t="n"/>
      <c r="DH61" s="23" t="n"/>
      <c r="DI61" s="23" t="n"/>
      <c r="DJ61" s="23" t="n"/>
      <c r="DK61" s="23" t="n"/>
      <c r="DL61" s="23" t="n"/>
      <c r="DM61" s="23" t="n"/>
      <c r="DN61" s="23" t="n"/>
      <c r="DO61" s="23" t="n"/>
      <c r="DP61" s="23" t="n"/>
    </row>
    <row r="62" ht="18" customHeight="1" s="844">
      <c r="A62" s="19" t="n"/>
      <c r="B62" s="19" t="n"/>
      <c r="C62" s="500" t="n"/>
      <c r="D62" s="500" t="n"/>
      <c r="E62" s="500" t="n"/>
      <c r="F62" s="19" t="n"/>
      <c r="G62" s="19" t="n"/>
      <c r="H62" s="558" t="n"/>
      <c r="I62" s="558" t="n"/>
      <c r="J62" s="558" t="n"/>
      <c r="K62" s="500" t="n"/>
      <c r="L62" s="500" t="n"/>
      <c r="M62" s="500" t="n"/>
      <c r="N62" s="500" t="n"/>
      <c r="O62" s="19" t="n"/>
      <c r="P62" s="19" t="n"/>
      <c r="Q62" s="19" t="n"/>
      <c r="R62" s="19" t="n"/>
      <c r="S62" s="19" t="n"/>
      <c r="T62" s="19" t="n"/>
      <c r="U62" s="19" t="n"/>
      <c r="V62" s="23" t="n"/>
      <c r="W62" s="19"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19" t="n"/>
      <c r="AY62" s="19" t="n"/>
      <c r="AZ62" s="19" t="n"/>
      <c r="BA62" s="19" t="n"/>
      <c r="BB62" s="19" t="n"/>
      <c r="BC62" s="19" t="n"/>
      <c r="BD62" s="19" t="n"/>
      <c r="BE62" s="19" t="n"/>
      <c r="BF62" s="19" t="n"/>
      <c r="BG62" s="19" t="n"/>
      <c r="BH62" s="19" t="n"/>
      <c r="BI62" s="19" t="n"/>
      <c r="BJ62" s="19" t="n"/>
      <c r="BK62" s="19" t="n"/>
      <c r="BL62" s="19" t="n"/>
      <c r="BM62" s="19" t="n"/>
      <c r="BN62" s="19" t="n"/>
      <c r="BO62" s="19" t="n"/>
      <c r="BP62" s="19" t="n"/>
      <c r="BQ62" s="19" t="n"/>
      <c r="BR62" s="19" t="n"/>
      <c r="BS62" s="19" t="n"/>
      <c r="BT62" s="19" t="n"/>
      <c r="BU62" s="19" t="n"/>
      <c r="BV62" s="19" t="n"/>
      <c r="BW62" s="19" t="n"/>
      <c r="BX62" s="19" t="n"/>
      <c r="BY62" s="19" t="n"/>
      <c r="BZ62" s="19" t="n"/>
      <c r="CA62" s="19" t="n"/>
      <c r="CB62" s="19" t="n"/>
      <c r="CC62" s="19" t="n"/>
      <c r="CD62" s="19" t="n"/>
      <c r="CE62" s="19" t="n"/>
      <c r="CF62" s="19" t="n"/>
      <c r="CG62" s="19" t="n"/>
      <c r="CH62" s="546" t="n"/>
      <c r="CI62" s="500" t="n"/>
      <c r="CJ62" s="500" t="n"/>
      <c r="CK62" s="23" t="n"/>
      <c r="CL62" s="23" t="n"/>
      <c r="CM62" s="23" t="n"/>
      <c r="CN62" s="23" t="n"/>
      <c r="CO62" s="23" t="n"/>
      <c r="CP62" s="23" t="n"/>
      <c r="CQ62" s="23" t="n"/>
      <c r="CR62" s="23" t="n"/>
      <c r="CS62" s="23" t="n"/>
      <c r="CT62" s="23" t="n"/>
      <c r="CU62" s="23" t="n"/>
      <c r="CV62" s="23" t="n"/>
      <c r="CW62" s="23" t="n"/>
      <c r="CX62" s="23" t="n"/>
      <c r="CY62" s="23" t="n"/>
      <c r="CZ62" s="23" t="n"/>
      <c r="DA62" s="23" t="n"/>
      <c r="DB62" s="23" t="n"/>
      <c r="DC62" s="23" t="n"/>
      <c r="DD62" s="23" t="n"/>
      <c r="DE62" s="23" t="n"/>
      <c r="DF62" s="23" t="n"/>
      <c r="DG62" s="23" t="n"/>
      <c r="DH62" s="23" t="n"/>
      <c r="DI62" s="23" t="n"/>
      <c r="DJ62" s="23" t="n"/>
      <c r="DK62" s="23" t="n"/>
      <c r="DL62" s="23" t="n"/>
      <c r="DM62" s="23" t="n"/>
      <c r="DN62" s="23" t="n"/>
      <c r="DO62" s="23" t="n"/>
      <c r="DP62" s="23" t="n"/>
    </row>
    <row r="63" ht="18" customHeight="1" s="844">
      <c r="A63" s="19" t="n"/>
      <c r="B63" s="19" t="n"/>
      <c r="C63" s="500" t="n"/>
      <c r="D63" s="500" t="n"/>
      <c r="E63" s="500" t="n"/>
      <c r="F63" s="19" t="n"/>
      <c r="G63" s="19" t="n"/>
      <c r="H63" s="558" t="n"/>
      <c r="I63" s="558" t="n"/>
      <c r="J63" s="558" t="n"/>
      <c r="K63" s="500" t="n"/>
      <c r="L63" s="500" t="n"/>
      <c r="M63" s="500" t="n"/>
      <c r="N63" s="500" t="n"/>
      <c r="O63" s="19" t="n"/>
      <c r="P63" s="19" t="n"/>
      <c r="Q63" s="19" t="n"/>
      <c r="R63" s="19" t="n"/>
      <c r="S63" s="19" t="n"/>
      <c r="T63" s="19" t="n"/>
      <c r="U63" s="19" t="n"/>
      <c r="V63" s="23" t="n"/>
      <c r="W63" s="19"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19" t="n"/>
      <c r="AY63" s="19" t="n"/>
      <c r="AZ63" s="19" t="n"/>
      <c r="BA63" s="19" t="n"/>
      <c r="BB63" s="19" t="n"/>
      <c r="BC63" s="19" t="n"/>
      <c r="BD63" s="19" t="n"/>
      <c r="BE63" s="19" t="n"/>
      <c r="BF63" s="19" t="n"/>
      <c r="BG63" s="19" t="n"/>
      <c r="BH63" s="19" t="n"/>
      <c r="BI63" s="19" t="n"/>
      <c r="BJ63" s="19" t="n"/>
      <c r="BK63" s="19" t="n"/>
      <c r="BL63" s="19" t="n"/>
      <c r="BM63" s="19" t="n"/>
      <c r="BN63" s="19" t="n"/>
      <c r="BO63" s="19" t="n"/>
      <c r="BP63" s="19" t="n"/>
      <c r="BQ63" s="19" t="n"/>
      <c r="BR63" s="19" t="n"/>
      <c r="BS63" s="19" t="n"/>
      <c r="BT63" s="19" t="n"/>
      <c r="BU63" s="19" t="n"/>
      <c r="BV63" s="19" t="n"/>
      <c r="BW63" s="19" t="n"/>
      <c r="BX63" s="19" t="n"/>
      <c r="BY63" s="19" t="n"/>
      <c r="BZ63" s="19" t="n"/>
      <c r="CA63" s="19" t="n"/>
      <c r="CB63" s="19" t="n"/>
      <c r="CC63" s="19" t="n"/>
      <c r="CD63" s="19" t="n"/>
      <c r="CE63" s="19" t="n"/>
      <c r="CF63" s="19" t="n"/>
      <c r="CG63" s="19" t="n"/>
      <c r="CH63" s="546" t="n"/>
      <c r="CI63" s="500" t="n"/>
      <c r="CJ63" s="500" t="n"/>
      <c r="CK63" s="23" t="n"/>
      <c r="CL63" s="23" t="n"/>
      <c r="CM63" s="23" t="n"/>
      <c r="CN63" s="23" t="n"/>
      <c r="CO63" s="23" t="n"/>
      <c r="CP63" s="23" t="n"/>
      <c r="CQ63" s="23" t="n"/>
      <c r="CR63" s="23" t="n"/>
      <c r="CS63" s="23" t="n"/>
      <c r="CT63" s="23" t="n"/>
      <c r="CU63" s="23" t="n"/>
      <c r="CV63" s="23" t="n"/>
      <c r="CW63" s="23" t="n"/>
      <c r="CX63" s="23" t="n"/>
      <c r="CY63" s="23" t="n"/>
      <c r="CZ63" s="23" t="n"/>
      <c r="DA63" s="23" t="n"/>
      <c r="DB63" s="23" t="n"/>
      <c r="DC63" s="23" t="n"/>
      <c r="DD63" s="23" t="n"/>
      <c r="DE63" s="23" t="n"/>
      <c r="DF63" s="23" t="n"/>
      <c r="DG63" s="23" t="n"/>
      <c r="DH63" s="23" t="n"/>
      <c r="DI63" s="23" t="n"/>
      <c r="DJ63" s="23" t="n"/>
      <c r="DK63" s="23" t="n"/>
      <c r="DL63" s="23" t="n"/>
      <c r="DM63" s="23" t="n"/>
      <c r="DN63" s="23" t="n"/>
      <c r="DO63" s="23" t="n"/>
      <c r="DP63" s="23" t="n"/>
    </row>
    <row r="64" ht="18" customHeight="1" s="844">
      <c r="A64" s="19" t="n"/>
      <c r="B64" s="19" t="n"/>
      <c r="C64" s="500" t="n"/>
      <c r="D64" s="500" t="n"/>
      <c r="E64" s="500" t="n"/>
      <c r="F64" s="19" t="n"/>
      <c r="G64" s="19" t="n"/>
      <c r="H64" s="558" t="n"/>
      <c r="I64" s="558" t="n"/>
      <c r="J64" s="558" t="n"/>
      <c r="K64" s="500" t="n"/>
      <c r="L64" s="500" t="n"/>
      <c r="M64" s="500" t="n"/>
      <c r="N64" s="500" t="n"/>
      <c r="O64" s="19" t="n"/>
      <c r="P64" s="19" t="n"/>
      <c r="Q64" s="19" t="n"/>
      <c r="R64" s="19" t="n"/>
      <c r="S64" s="19" t="n"/>
      <c r="T64" s="19" t="n"/>
      <c r="U64" s="19" t="n"/>
      <c r="V64" s="23" t="n"/>
      <c r="W64" s="19"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19" t="n"/>
      <c r="AY64" s="19" t="n"/>
      <c r="AZ64" s="19" t="n"/>
      <c r="BA64" s="19" t="n"/>
      <c r="BB64" s="19" t="n"/>
      <c r="BC64" s="19" t="n"/>
      <c r="BD64" s="19" t="n"/>
      <c r="BE64" s="19" t="n"/>
      <c r="BF64" s="19" t="n"/>
      <c r="BG64" s="19" t="n"/>
      <c r="BH64" s="19" t="n"/>
      <c r="BI64" s="19" t="n"/>
      <c r="BJ64" s="19" t="n"/>
      <c r="BK64" s="19" t="n"/>
      <c r="BL64" s="19" t="n"/>
      <c r="BM64" s="19" t="n"/>
      <c r="BN64" s="19" t="n"/>
      <c r="BO64" s="19" t="n"/>
      <c r="BP64" s="19" t="n"/>
      <c r="BQ64" s="19" t="n"/>
      <c r="BR64" s="19" t="n"/>
      <c r="BS64" s="19" t="n"/>
      <c r="BT64" s="19" t="n"/>
      <c r="BU64" s="19" t="n"/>
      <c r="BV64" s="19" t="n"/>
      <c r="BW64" s="19" t="n"/>
      <c r="BX64" s="19" t="n"/>
      <c r="BY64" s="19" t="n"/>
      <c r="BZ64" s="19" t="n"/>
      <c r="CA64" s="19" t="n"/>
      <c r="CB64" s="19" t="n"/>
      <c r="CC64" s="19" t="n"/>
      <c r="CD64" s="19" t="n"/>
      <c r="CE64" s="19" t="n"/>
      <c r="CF64" s="19" t="n"/>
      <c r="CG64" s="19" t="n"/>
      <c r="CH64" s="546" t="n"/>
      <c r="CI64" s="500" t="n"/>
      <c r="CJ64" s="500" t="n"/>
      <c r="CK64" s="23" t="n"/>
      <c r="CL64" s="23" t="n"/>
      <c r="CM64" s="23" t="n"/>
      <c r="CN64" s="23" t="n"/>
      <c r="CO64" s="23" t="n"/>
      <c r="CP64" s="23" t="n"/>
      <c r="CQ64" s="23" t="n"/>
      <c r="CR64" s="23" t="n"/>
      <c r="CS64" s="23" t="n"/>
      <c r="CT64" s="23" t="n"/>
      <c r="CU64" s="23" t="n"/>
      <c r="CV64" s="23" t="n"/>
      <c r="CW64" s="23" t="n"/>
      <c r="CX64" s="23" t="n"/>
      <c r="CY64" s="23" t="n"/>
      <c r="CZ64" s="23" t="n"/>
      <c r="DA64" s="23" t="n"/>
      <c r="DB64" s="23" t="n"/>
      <c r="DC64" s="23" t="n"/>
      <c r="DD64" s="23" t="n"/>
      <c r="DE64" s="23" t="n"/>
      <c r="DF64" s="23" t="n"/>
      <c r="DG64" s="23" t="n"/>
      <c r="DH64" s="23" t="n"/>
      <c r="DI64" s="23" t="n"/>
      <c r="DJ64" s="23" t="n"/>
      <c r="DK64" s="23" t="n"/>
      <c r="DL64" s="23" t="n"/>
      <c r="DM64" s="23" t="n"/>
      <c r="DN64" s="23" t="n"/>
      <c r="DO64" s="23" t="n"/>
      <c r="DP64" s="23" t="n"/>
    </row>
    <row r="65" ht="18" customHeight="1" s="844">
      <c r="A65" s="19" t="n"/>
      <c r="B65" s="19" t="n"/>
      <c r="C65" s="500" t="n"/>
      <c r="D65" s="500" t="n"/>
      <c r="E65" s="500" t="n"/>
      <c r="F65" s="19" t="n"/>
      <c r="G65" s="19" t="n"/>
      <c r="H65" s="558" t="n"/>
      <c r="I65" s="558" t="n"/>
      <c r="J65" s="558" t="n"/>
      <c r="K65" s="500" t="n"/>
      <c r="L65" s="500" t="n"/>
      <c r="M65" s="500" t="n"/>
      <c r="N65" s="500" t="n"/>
      <c r="O65" s="19" t="n"/>
      <c r="P65" s="19" t="n"/>
      <c r="Q65" s="19" t="n"/>
      <c r="R65" s="19" t="n"/>
      <c r="S65" s="19" t="n"/>
      <c r="T65" s="19" t="n"/>
      <c r="U65" s="19" t="n"/>
      <c r="V65" s="23" t="n"/>
      <c r="W65" s="19"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19" t="n"/>
      <c r="AY65" s="19" t="n"/>
      <c r="AZ65" s="19" t="n"/>
      <c r="BA65" s="19" t="n"/>
      <c r="BB65" s="19" t="n"/>
      <c r="BC65" s="19" t="n"/>
      <c r="BD65" s="19" t="n"/>
      <c r="BE65" s="19" t="n"/>
      <c r="BF65" s="19" t="n"/>
      <c r="BG65" s="19" t="n"/>
      <c r="BH65" s="19" t="n"/>
      <c r="BI65" s="19" t="n"/>
      <c r="BJ65" s="19" t="n"/>
      <c r="BK65" s="19" t="n"/>
      <c r="BL65" s="19" t="n"/>
      <c r="BM65" s="19" t="n"/>
      <c r="BN65" s="19" t="n"/>
      <c r="BO65" s="19" t="n"/>
      <c r="BP65" s="19" t="n"/>
      <c r="BQ65" s="19" t="n"/>
      <c r="BR65" s="19" t="n"/>
      <c r="BS65" s="19" t="n"/>
      <c r="BT65" s="19" t="n"/>
      <c r="BU65" s="19" t="n"/>
      <c r="BV65" s="19" t="n"/>
      <c r="BW65" s="19" t="n"/>
      <c r="BX65" s="19" t="n"/>
      <c r="BY65" s="19" t="n"/>
      <c r="BZ65" s="19" t="n"/>
      <c r="CA65" s="19" t="n"/>
      <c r="CB65" s="19" t="n"/>
      <c r="CC65" s="19" t="n"/>
      <c r="CD65" s="19" t="n"/>
      <c r="CE65" s="19" t="n"/>
      <c r="CF65" s="19" t="n"/>
      <c r="CG65" s="19" t="n"/>
      <c r="CH65" s="546" t="n"/>
      <c r="CI65" s="500" t="n"/>
      <c r="CJ65" s="500" t="n"/>
      <c r="CK65" s="23" t="n"/>
      <c r="CL65" s="23" t="n"/>
      <c r="CM65" s="23" t="n"/>
      <c r="CN65" s="23" t="n"/>
      <c r="CO65" s="23" t="n"/>
      <c r="CP65" s="23" t="n"/>
      <c r="CQ65" s="23" t="n"/>
      <c r="CR65" s="23" t="n"/>
      <c r="CS65" s="23" t="n"/>
      <c r="CT65" s="23" t="n"/>
      <c r="CU65" s="23" t="n"/>
      <c r="CV65" s="23" t="n"/>
      <c r="CW65" s="23" t="n"/>
      <c r="CX65" s="23" t="n"/>
      <c r="CY65" s="23" t="n"/>
      <c r="CZ65" s="23" t="n"/>
      <c r="DA65" s="23" t="n"/>
      <c r="DB65" s="23" t="n"/>
      <c r="DC65" s="23" t="n"/>
      <c r="DD65" s="23" t="n"/>
      <c r="DE65" s="23" t="n"/>
      <c r="DF65" s="23" t="n"/>
      <c r="DG65" s="23" t="n"/>
      <c r="DH65" s="23" t="n"/>
      <c r="DI65" s="23" t="n"/>
      <c r="DJ65" s="23" t="n"/>
      <c r="DK65" s="23" t="n"/>
      <c r="DL65" s="23" t="n"/>
      <c r="DM65" s="23" t="n"/>
      <c r="DN65" s="23" t="n"/>
      <c r="DO65" s="23" t="n"/>
      <c r="DP65" s="23" t="n"/>
    </row>
    <row r="66" ht="18" customHeight="1" s="844">
      <c r="A66" s="19" t="n"/>
      <c r="B66" s="19" t="n"/>
      <c r="C66" s="500" t="n"/>
      <c r="D66" s="500" t="n"/>
      <c r="E66" s="500" t="n"/>
      <c r="F66" s="19" t="n"/>
      <c r="G66" s="19" t="n"/>
      <c r="H66" s="558" t="n"/>
      <c r="I66" s="558" t="n"/>
      <c r="J66" s="558" t="n"/>
      <c r="K66" s="500" t="n"/>
      <c r="L66" s="500" t="n"/>
      <c r="M66" s="500" t="n"/>
      <c r="N66" s="500" t="n"/>
      <c r="O66" s="19" t="n"/>
      <c r="P66" s="19" t="n"/>
      <c r="Q66" s="19" t="n"/>
      <c r="R66" s="19" t="n"/>
      <c r="S66" s="19" t="n"/>
      <c r="T66" s="19" t="n"/>
      <c r="U66" s="19" t="n"/>
      <c r="V66" s="23" t="n"/>
      <c r="W66" s="19"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19" t="n"/>
      <c r="AY66" s="19" t="n"/>
      <c r="AZ66" s="19" t="n"/>
      <c r="BA66" s="19" t="n"/>
      <c r="BB66" s="19" t="n"/>
      <c r="BC66" s="19" t="n"/>
      <c r="BD66" s="19" t="n"/>
      <c r="BE66" s="19" t="n"/>
      <c r="BF66" s="19" t="n"/>
      <c r="BG66" s="19" t="n"/>
      <c r="BH66" s="19" t="n"/>
      <c r="BI66" s="19" t="n"/>
      <c r="BJ66" s="19" t="n"/>
      <c r="BK66" s="19" t="n"/>
      <c r="BL66" s="19" t="n"/>
      <c r="BM66" s="19" t="n"/>
      <c r="BN66" s="19" t="n"/>
      <c r="BO66" s="19" t="n"/>
      <c r="BP66" s="19" t="n"/>
      <c r="BQ66" s="19" t="n"/>
      <c r="BR66" s="19" t="n"/>
      <c r="BS66" s="19" t="n"/>
      <c r="BT66" s="19" t="n"/>
      <c r="BU66" s="19" t="n"/>
      <c r="BV66" s="19" t="n"/>
      <c r="BW66" s="19" t="n"/>
      <c r="BX66" s="19" t="n"/>
      <c r="BY66" s="19" t="n"/>
      <c r="BZ66" s="19" t="n"/>
      <c r="CA66" s="19" t="n"/>
      <c r="CB66" s="19" t="n"/>
      <c r="CC66" s="19" t="n"/>
      <c r="CD66" s="19" t="n"/>
      <c r="CE66" s="19" t="n"/>
      <c r="CF66" s="19" t="n"/>
      <c r="CG66" s="19" t="n"/>
      <c r="CH66" s="546" t="n"/>
      <c r="CI66" s="500" t="n"/>
      <c r="CJ66" s="500" t="n"/>
      <c r="CK66" s="23" t="n"/>
      <c r="CL66" s="23" t="n"/>
      <c r="CM66" s="23" t="n"/>
      <c r="CN66" s="23" t="n"/>
      <c r="CO66" s="23" t="n"/>
      <c r="CP66" s="23" t="n"/>
      <c r="CQ66" s="23" t="n"/>
      <c r="CR66" s="23" t="n"/>
      <c r="CS66" s="23" t="n"/>
      <c r="CT66" s="23" t="n"/>
      <c r="CU66" s="23" t="n"/>
      <c r="CV66" s="23" t="n"/>
      <c r="CW66" s="23" t="n"/>
      <c r="CX66" s="23" t="n"/>
      <c r="CY66" s="23" t="n"/>
      <c r="CZ66" s="23" t="n"/>
      <c r="DA66" s="23" t="n"/>
      <c r="DB66" s="23" t="n"/>
      <c r="DC66" s="23" t="n"/>
      <c r="DD66" s="23" t="n"/>
      <c r="DE66" s="23" t="n"/>
      <c r="DF66" s="23" t="n"/>
      <c r="DG66" s="23" t="n"/>
      <c r="DH66" s="23" t="n"/>
      <c r="DI66" s="23" t="n"/>
      <c r="DJ66" s="23" t="n"/>
      <c r="DK66" s="23" t="n"/>
      <c r="DL66" s="23" t="n"/>
      <c r="DM66" s="23" t="n"/>
      <c r="DN66" s="23" t="n"/>
      <c r="DO66" s="23" t="n"/>
      <c r="DP66" s="23" t="n"/>
    </row>
    <row r="67" ht="18" customHeight="1" s="844">
      <c r="A67" s="19" t="n"/>
      <c r="B67" s="19" t="n"/>
      <c r="C67" s="500" t="n"/>
      <c r="D67" s="500" t="n"/>
      <c r="E67" s="500" t="n"/>
      <c r="F67" s="19" t="n"/>
      <c r="G67" s="19" t="n"/>
      <c r="H67" s="558" t="n"/>
      <c r="I67" s="558" t="n"/>
      <c r="J67" s="558" t="n"/>
      <c r="K67" s="500" t="n"/>
      <c r="L67" s="500" t="n"/>
      <c r="M67" s="500" t="n"/>
      <c r="N67" s="500" t="n"/>
      <c r="O67" s="19" t="n"/>
      <c r="P67" s="19" t="n"/>
      <c r="Q67" s="19" t="n"/>
      <c r="R67" s="19" t="n"/>
      <c r="S67" s="19" t="n"/>
      <c r="T67" s="19" t="n"/>
      <c r="U67" s="19" t="n"/>
      <c r="V67" s="23" t="n"/>
      <c r="W67" s="19"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19" t="n"/>
      <c r="AY67" s="19" t="n"/>
      <c r="AZ67" s="19" t="n"/>
      <c r="BA67" s="19" t="n"/>
      <c r="BB67" s="19" t="n"/>
      <c r="BC67" s="19" t="n"/>
      <c r="BD67" s="19" t="n"/>
      <c r="BE67" s="19" t="n"/>
      <c r="BF67" s="19" t="n"/>
      <c r="BG67" s="19" t="n"/>
      <c r="BH67" s="19" t="n"/>
      <c r="BI67" s="19" t="n"/>
      <c r="BJ67" s="19" t="n"/>
      <c r="BK67" s="19" t="n"/>
      <c r="BL67" s="19" t="n"/>
      <c r="BM67" s="19" t="n"/>
      <c r="BN67" s="19" t="n"/>
      <c r="BO67" s="19" t="n"/>
      <c r="BP67" s="19" t="n"/>
      <c r="BQ67" s="19" t="n"/>
      <c r="BR67" s="19" t="n"/>
      <c r="BS67" s="19" t="n"/>
      <c r="BT67" s="19" t="n"/>
      <c r="BU67" s="19" t="n"/>
      <c r="BV67" s="19" t="n"/>
      <c r="BW67" s="19" t="n"/>
      <c r="BX67" s="19" t="n"/>
      <c r="BY67" s="19" t="n"/>
      <c r="BZ67" s="19" t="n"/>
      <c r="CA67" s="19" t="n"/>
      <c r="CB67" s="19" t="n"/>
      <c r="CC67" s="19" t="n"/>
      <c r="CD67" s="19" t="n"/>
      <c r="CE67" s="19" t="n"/>
      <c r="CF67" s="19" t="n"/>
      <c r="CG67" s="19" t="n"/>
      <c r="CH67" s="546" t="n"/>
      <c r="CI67" s="500" t="n"/>
      <c r="CJ67" s="500" t="n"/>
      <c r="CK67" s="23" t="n"/>
      <c r="CL67" s="23" t="n"/>
      <c r="CM67" s="23" t="n"/>
      <c r="CN67" s="23" t="n"/>
      <c r="CO67" s="23" t="n"/>
      <c r="CP67" s="23" t="n"/>
      <c r="CQ67" s="23" t="n"/>
      <c r="CR67" s="23" t="n"/>
      <c r="CS67" s="23" t="n"/>
      <c r="CT67" s="23" t="n"/>
      <c r="CU67" s="23" t="n"/>
      <c r="CV67" s="23" t="n"/>
      <c r="CW67" s="23" t="n"/>
      <c r="CX67" s="23" t="n"/>
      <c r="CY67" s="23" t="n"/>
      <c r="CZ67" s="23" t="n"/>
      <c r="DA67" s="23" t="n"/>
      <c r="DB67" s="23" t="n"/>
      <c r="DC67" s="23" t="n"/>
      <c r="DD67" s="23" t="n"/>
      <c r="DE67" s="23" t="n"/>
      <c r="DF67" s="23" t="n"/>
      <c r="DG67" s="23" t="n"/>
      <c r="DH67" s="23" t="n"/>
      <c r="DI67" s="23" t="n"/>
      <c r="DJ67" s="23" t="n"/>
      <c r="DK67" s="23" t="n"/>
      <c r="DL67" s="23" t="n"/>
      <c r="DM67" s="23" t="n"/>
      <c r="DN67" s="23" t="n"/>
      <c r="DO67" s="23" t="n"/>
      <c r="DP67" s="23" t="n"/>
    </row>
    <row r="68" ht="18" customHeight="1" s="844">
      <c r="A68" s="19" t="n"/>
      <c r="B68" s="19" t="n"/>
      <c r="C68" s="500" t="n"/>
      <c r="D68" s="500" t="n"/>
      <c r="E68" s="500" t="n"/>
      <c r="F68" s="19" t="n"/>
      <c r="G68" s="19" t="n"/>
      <c r="H68" s="558" t="n"/>
      <c r="I68" s="558" t="n"/>
      <c r="J68" s="558" t="n"/>
      <c r="K68" s="500" t="n"/>
      <c r="L68" s="500" t="n"/>
      <c r="M68" s="500" t="n"/>
      <c r="N68" s="500" t="n"/>
      <c r="O68" s="19" t="n"/>
      <c r="P68" s="19" t="n"/>
      <c r="Q68" s="19" t="n"/>
      <c r="R68" s="19" t="n"/>
      <c r="S68" s="19" t="n"/>
      <c r="T68" s="19" t="n"/>
      <c r="U68" s="19" t="n"/>
      <c r="V68" s="23" t="n"/>
      <c r="W68" s="19"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19" t="n"/>
      <c r="AY68" s="19" t="n"/>
      <c r="AZ68" s="19" t="n"/>
      <c r="BA68" s="19" t="n"/>
      <c r="BB68" s="19" t="n"/>
      <c r="BC68" s="19" t="n"/>
      <c r="BD68" s="19" t="n"/>
      <c r="BE68" s="19" t="n"/>
      <c r="BF68" s="19" t="n"/>
      <c r="BG68" s="19" t="n"/>
      <c r="BH68" s="19" t="n"/>
      <c r="BI68" s="19" t="n"/>
      <c r="BJ68" s="19" t="n"/>
      <c r="BK68" s="19" t="n"/>
      <c r="BL68" s="19" t="n"/>
      <c r="BM68" s="19" t="n"/>
      <c r="BN68" s="19" t="n"/>
      <c r="BO68" s="19" t="n"/>
      <c r="BP68" s="19" t="n"/>
      <c r="BQ68" s="19" t="n"/>
      <c r="BR68" s="19" t="n"/>
      <c r="BS68" s="19" t="n"/>
      <c r="BT68" s="19" t="n"/>
      <c r="BU68" s="19" t="n"/>
      <c r="BV68" s="19" t="n"/>
      <c r="BW68" s="19" t="n"/>
      <c r="BX68" s="19" t="n"/>
      <c r="BY68" s="19" t="n"/>
      <c r="BZ68" s="19" t="n"/>
      <c r="CA68" s="19" t="n"/>
      <c r="CB68" s="19" t="n"/>
      <c r="CC68" s="19" t="n"/>
      <c r="CD68" s="19" t="n"/>
      <c r="CE68" s="19" t="n"/>
      <c r="CF68" s="19" t="n"/>
      <c r="CG68" s="19" t="n"/>
      <c r="CH68" s="546" t="n"/>
      <c r="CI68" s="500" t="n"/>
      <c r="CJ68" s="500" t="n"/>
      <c r="CK68" s="23" t="n"/>
      <c r="CL68" s="23" t="n"/>
      <c r="CM68" s="23" t="n"/>
      <c r="CN68" s="23" t="n"/>
      <c r="CO68" s="23" t="n"/>
      <c r="CP68" s="23" t="n"/>
      <c r="CQ68" s="23" t="n"/>
      <c r="CR68" s="23" t="n"/>
      <c r="CS68" s="23" t="n"/>
      <c r="CT68" s="23" t="n"/>
      <c r="CU68" s="23" t="n"/>
      <c r="CV68" s="23" t="n"/>
      <c r="CW68" s="23" t="n"/>
      <c r="CX68" s="23" t="n"/>
      <c r="CY68" s="23" t="n"/>
      <c r="CZ68" s="23" t="n"/>
      <c r="DA68" s="23" t="n"/>
      <c r="DB68" s="23" t="n"/>
      <c r="DC68" s="23" t="n"/>
      <c r="DD68" s="23" t="n"/>
      <c r="DE68" s="23" t="n"/>
      <c r="DF68" s="23" t="n"/>
      <c r="DG68" s="23" t="n"/>
      <c r="DH68" s="23" t="n"/>
      <c r="DI68" s="23" t="n"/>
      <c r="DJ68" s="23" t="n"/>
      <c r="DK68" s="23" t="n"/>
      <c r="DL68" s="23" t="n"/>
      <c r="DM68" s="23" t="n"/>
      <c r="DN68" s="23" t="n"/>
      <c r="DO68" s="23" t="n"/>
      <c r="DP68" s="23" t="n"/>
    </row>
    <row r="69" ht="18" customHeight="1" s="844">
      <c r="A69" s="19" t="n"/>
      <c r="B69" s="19" t="n"/>
      <c r="C69" s="500" t="n"/>
      <c r="D69" s="500" t="n"/>
      <c r="E69" s="500" t="n"/>
      <c r="F69" s="19" t="n"/>
      <c r="G69" s="19" t="n"/>
      <c r="H69" s="558" t="n"/>
      <c r="I69" s="558" t="n"/>
      <c r="J69" s="558" t="n"/>
      <c r="K69" s="500" t="n"/>
      <c r="L69" s="500" t="n"/>
      <c r="M69" s="500" t="n"/>
      <c r="N69" s="500" t="n"/>
      <c r="O69" s="19" t="n"/>
      <c r="P69" s="19" t="n"/>
      <c r="Q69" s="19" t="n"/>
      <c r="R69" s="19" t="n"/>
      <c r="S69" s="19" t="n"/>
      <c r="T69" s="19" t="n"/>
      <c r="U69" s="19" t="n"/>
      <c r="V69" s="23" t="n"/>
      <c r="W69" s="19"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19" t="n"/>
      <c r="AY69" s="19" t="n"/>
      <c r="AZ69" s="19" t="n"/>
      <c r="BA69" s="19" t="n"/>
      <c r="BB69" s="19" t="n"/>
      <c r="BC69" s="19" t="n"/>
      <c r="BD69" s="19" t="n"/>
      <c r="BE69" s="19" t="n"/>
      <c r="BF69" s="19" t="n"/>
      <c r="BG69" s="19" t="n"/>
      <c r="BH69" s="19" t="n"/>
      <c r="BI69" s="19" t="n"/>
      <c r="BJ69" s="19" t="n"/>
      <c r="BK69" s="19" t="n"/>
      <c r="BL69" s="19" t="n"/>
      <c r="BM69" s="19" t="n"/>
      <c r="BN69" s="19" t="n"/>
      <c r="BO69" s="19" t="n"/>
      <c r="BP69" s="19" t="n"/>
      <c r="BQ69" s="19" t="n"/>
      <c r="BR69" s="19" t="n"/>
      <c r="BS69" s="19" t="n"/>
      <c r="BT69" s="19" t="n"/>
      <c r="BU69" s="19" t="n"/>
      <c r="BV69" s="19" t="n"/>
      <c r="BW69" s="19" t="n"/>
      <c r="BX69" s="19" t="n"/>
      <c r="BY69" s="19" t="n"/>
      <c r="BZ69" s="19" t="n"/>
      <c r="CA69" s="19" t="n"/>
      <c r="CB69" s="19" t="n"/>
      <c r="CC69" s="19" t="n"/>
      <c r="CD69" s="19" t="n"/>
      <c r="CE69" s="19" t="n"/>
      <c r="CF69" s="19" t="n"/>
      <c r="CG69" s="19" t="n"/>
      <c r="CH69" s="546" t="n"/>
      <c r="CI69" s="500" t="n"/>
      <c r="CJ69" s="500" t="n"/>
      <c r="CK69" s="23" t="n"/>
      <c r="CL69" s="23" t="n"/>
      <c r="CM69" s="23" t="n"/>
      <c r="CN69" s="23" t="n"/>
      <c r="CO69" s="23" t="n"/>
      <c r="CP69" s="23" t="n"/>
      <c r="CQ69" s="23" t="n"/>
      <c r="CR69" s="23" t="n"/>
      <c r="CS69" s="23" t="n"/>
      <c r="CT69" s="23" t="n"/>
      <c r="CU69" s="23" t="n"/>
      <c r="CV69" s="23" t="n"/>
      <c r="CW69" s="23" t="n"/>
      <c r="CX69" s="23" t="n"/>
      <c r="CY69" s="23" t="n"/>
      <c r="CZ69" s="23" t="n"/>
      <c r="DA69" s="23" t="n"/>
      <c r="DB69" s="23" t="n"/>
      <c r="DC69" s="23" t="n"/>
      <c r="DD69" s="23" t="n"/>
      <c r="DE69" s="23" t="n"/>
      <c r="DF69" s="23" t="n"/>
      <c r="DG69" s="23" t="n"/>
      <c r="DH69" s="23" t="n"/>
      <c r="DI69" s="23" t="n"/>
      <c r="DJ69" s="23" t="n"/>
      <c r="DK69" s="23" t="n"/>
      <c r="DL69" s="23" t="n"/>
      <c r="DM69" s="23" t="n"/>
      <c r="DN69" s="23" t="n"/>
      <c r="DO69" s="23" t="n"/>
      <c r="DP69" s="23" t="n"/>
    </row>
    <row r="70" ht="18" customHeight="1" s="844">
      <c r="A70" s="19" t="n"/>
      <c r="B70" s="19" t="n"/>
      <c r="C70" s="500" t="n"/>
      <c r="D70" s="500" t="n"/>
      <c r="E70" s="500" t="n"/>
      <c r="F70" s="19" t="n"/>
      <c r="G70" s="19" t="n"/>
      <c r="H70" s="558" t="n"/>
      <c r="I70" s="558" t="n"/>
      <c r="J70" s="558" t="n"/>
      <c r="K70" s="500" t="n"/>
      <c r="L70" s="500" t="n"/>
      <c r="M70" s="500" t="n"/>
      <c r="N70" s="500" t="n"/>
      <c r="O70" s="19" t="n"/>
      <c r="P70" s="19" t="n"/>
      <c r="Q70" s="19" t="n"/>
      <c r="R70" s="19" t="n"/>
      <c r="S70" s="19" t="n"/>
      <c r="T70" s="19" t="n"/>
      <c r="U70" s="19" t="n"/>
      <c r="V70" s="23" t="n"/>
      <c r="W70" s="19"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19" t="n"/>
      <c r="AY70" s="19" t="n"/>
      <c r="AZ70" s="19" t="n"/>
      <c r="BA70" s="19" t="n"/>
      <c r="BB70" s="19" t="n"/>
      <c r="BC70" s="19" t="n"/>
      <c r="BD70" s="19" t="n"/>
      <c r="BE70" s="19" t="n"/>
      <c r="BF70" s="19" t="n"/>
      <c r="BG70" s="19" t="n"/>
      <c r="BH70" s="19" t="n"/>
      <c r="BI70" s="19" t="n"/>
      <c r="BJ70" s="19" t="n"/>
      <c r="BK70" s="19" t="n"/>
      <c r="BL70" s="19" t="n"/>
      <c r="BM70" s="19" t="n"/>
      <c r="BN70" s="19" t="n"/>
      <c r="BO70" s="19" t="n"/>
      <c r="BP70" s="19" t="n"/>
      <c r="BQ70" s="19" t="n"/>
      <c r="BR70" s="19" t="n"/>
      <c r="BS70" s="19" t="n"/>
      <c r="BT70" s="19" t="n"/>
      <c r="BU70" s="19" t="n"/>
      <c r="BV70" s="19" t="n"/>
      <c r="BW70" s="19" t="n"/>
      <c r="BX70" s="19" t="n"/>
      <c r="BY70" s="19" t="n"/>
      <c r="BZ70" s="19" t="n"/>
      <c r="CA70" s="19" t="n"/>
      <c r="CB70" s="19" t="n"/>
      <c r="CC70" s="19" t="n"/>
      <c r="CD70" s="19" t="n"/>
      <c r="CE70" s="19" t="n"/>
      <c r="CF70" s="19" t="n"/>
      <c r="CG70" s="19" t="n"/>
      <c r="CH70" s="546" t="n"/>
      <c r="CI70" s="500" t="n"/>
      <c r="CJ70" s="500" t="n"/>
      <c r="CK70" s="23" t="n"/>
      <c r="CL70" s="23" t="n"/>
      <c r="CM70" s="23" t="n"/>
      <c r="CN70" s="23" t="n"/>
      <c r="CO70" s="23" t="n"/>
      <c r="CP70" s="23" t="n"/>
      <c r="CQ70" s="23" t="n"/>
      <c r="CR70" s="23" t="n"/>
      <c r="CS70" s="23" t="n"/>
      <c r="CT70" s="23" t="n"/>
      <c r="CU70" s="23" t="n"/>
      <c r="CV70" s="23" t="n"/>
      <c r="CW70" s="23" t="n"/>
      <c r="CX70" s="23" t="n"/>
      <c r="CY70" s="23" t="n"/>
      <c r="CZ70" s="23" t="n"/>
      <c r="DA70" s="23" t="n"/>
      <c r="DB70" s="23" t="n"/>
      <c r="DC70" s="23" t="n"/>
      <c r="DD70" s="23" t="n"/>
      <c r="DE70" s="23" t="n"/>
      <c r="DF70" s="23" t="n"/>
      <c r="DG70" s="23" t="n"/>
      <c r="DH70" s="23" t="n"/>
      <c r="DI70" s="23" t="n"/>
      <c r="DJ70" s="23" t="n"/>
      <c r="DK70" s="23" t="n"/>
      <c r="DL70" s="23" t="n"/>
      <c r="DM70" s="23" t="n"/>
      <c r="DN70" s="23" t="n"/>
      <c r="DO70" s="23" t="n"/>
      <c r="DP70" s="23" t="n"/>
    </row>
    <row r="71" ht="18" customHeight="1" s="844">
      <c r="A71" s="19" t="n"/>
      <c r="B71" s="19" t="n"/>
      <c r="C71" s="500" t="n"/>
      <c r="D71" s="500" t="n"/>
      <c r="E71" s="500" t="n"/>
      <c r="F71" s="19" t="n"/>
      <c r="G71" s="19" t="n"/>
      <c r="H71" s="558" t="n"/>
      <c r="I71" s="558" t="n"/>
      <c r="J71" s="558" t="n"/>
      <c r="K71" s="500" t="n"/>
      <c r="L71" s="500" t="n"/>
      <c r="M71" s="500" t="n"/>
      <c r="N71" s="500" t="n"/>
      <c r="O71" s="19" t="n"/>
      <c r="P71" s="19" t="n"/>
      <c r="Q71" s="19" t="n"/>
      <c r="R71" s="19" t="n"/>
      <c r="S71" s="19" t="n"/>
      <c r="T71" s="19" t="n"/>
      <c r="U71" s="19" t="n"/>
      <c r="V71" s="23" t="n"/>
      <c r="W71" s="19"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19" t="n"/>
      <c r="AY71" s="19" t="n"/>
      <c r="AZ71" s="19" t="n"/>
      <c r="BA71" s="19" t="n"/>
      <c r="BB71" s="19" t="n"/>
      <c r="BC71" s="19" t="n"/>
      <c r="BD71" s="19" t="n"/>
      <c r="BE71" s="19" t="n"/>
      <c r="BF71" s="19" t="n"/>
      <c r="BG71" s="19" t="n"/>
      <c r="BH71" s="19" t="n"/>
      <c r="BI71" s="19" t="n"/>
      <c r="BJ71" s="19" t="n"/>
      <c r="BK71" s="19" t="n"/>
      <c r="BL71" s="19" t="n"/>
      <c r="BM71" s="19" t="n"/>
      <c r="BN71" s="19" t="n"/>
      <c r="BO71" s="19" t="n"/>
      <c r="BP71" s="19" t="n"/>
      <c r="BQ71" s="19" t="n"/>
      <c r="BR71" s="19" t="n"/>
      <c r="BS71" s="19" t="n"/>
      <c r="BT71" s="19" t="n"/>
      <c r="BU71" s="19" t="n"/>
      <c r="BV71" s="19" t="n"/>
      <c r="BW71" s="19" t="n"/>
      <c r="BX71" s="19" t="n"/>
      <c r="BY71" s="19" t="n"/>
      <c r="BZ71" s="19" t="n"/>
      <c r="CA71" s="19" t="n"/>
      <c r="CB71" s="19" t="n"/>
      <c r="CC71" s="19" t="n"/>
      <c r="CD71" s="19" t="n"/>
      <c r="CE71" s="19" t="n"/>
      <c r="CF71" s="19" t="n"/>
      <c r="CG71" s="19" t="n"/>
      <c r="CH71" s="546" t="n"/>
      <c r="CI71" s="500" t="n"/>
      <c r="CJ71" s="500" t="n"/>
      <c r="CK71" s="23" t="n"/>
      <c r="CL71" s="23" t="n"/>
      <c r="CM71" s="23" t="n"/>
      <c r="CN71" s="23" t="n"/>
      <c r="CO71" s="23" t="n"/>
      <c r="CP71" s="23" t="n"/>
      <c r="CQ71" s="23" t="n"/>
      <c r="CR71" s="23" t="n"/>
      <c r="CS71" s="23" t="n"/>
      <c r="CT71" s="23" t="n"/>
      <c r="CU71" s="23" t="n"/>
      <c r="CV71" s="23" t="n"/>
      <c r="CW71" s="23" t="n"/>
      <c r="CX71" s="23" t="n"/>
      <c r="CY71" s="23" t="n"/>
      <c r="CZ71" s="23" t="n"/>
      <c r="DA71" s="23" t="n"/>
      <c r="DB71" s="23" t="n"/>
      <c r="DC71" s="23" t="n"/>
      <c r="DD71" s="23" t="n"/>
      <c r="DE71" s="23" t="n"/>
      <c r="DF71" s="23" t="n"/>
      <c r="DG71" s="23" t="n"/>
      <c r="DH71" s="23" t="n"/>
      <c r="DI71" s="23" t="n"/>
      <c r="DJ71" s="23" t="n"/>
      <c r="DK71" s="23" t="n"/>
      <c r="DL71" s="23" t="n"/>
      <c r="DM71" s="23" t="n"/>
      <c r="DN71" s="23" t="n"/>
      <c r="DO71" s="23" t="n"/>
      <c r="DP71" s="23" t="n"/>
    </row>
    <row r="72" ht="18" customHeight="1" s="844">
      <c r="A72" s="19" t="n"/>
      <c r="B72" s="19" t="n"/>
      <c r="C72" s="500" t="n"/>
      <c r="D72" s="500" t="n"/>
      <c r="E72" s="500" t="n"/>
      <c r="F72" s="19" t="n"/>
      <c r="G72" s="19" t="n"/>
      <c r="H72" s="558" t="n"/>
      <c r="I72" s="558" t="n"/>
      <c r="J72" s="558" t="n"/>
      <c r="K72" s="500" t="n"/>
      <c r="L72" s="500" t="n"/>
      <c r="M72" s="500" t="n"/>
      <c r="N72" s="500" t="n"/>
      <c r="O72" s="19" t="n"/>
      <c r="P72" s="19" t="n"/>
      <c r="Q72" s="19" t="n"/>
      <c r="R72" s="19" t="n"/>
      <c r="S72" s="19" t="n"/>
      <c r="T72" s="19" t="n"/>
      <c r="U72" s="19" t="n"/>
      <c r="V72" s="23" t="n"/>
      <c r="W72" s="19"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19" t="n"/>
      <c r="AY72" s="19" t="n"/>
      <c r="AZ72" s="19" t="n"/>
      <c r="BA72" s="19" t="n"/>
      <c r="BB72" s="19" t="n"/>
      <c r="BC72" s="19" t="n"/>
      <c r="BD72" s="19" t="n"/>
      <c r="BE72" s="19" t="n"/>
      <c r="BF72" s="19" t="n"/>
      <c r="BG72" s="19" t="n"/>
      <c r="BH72" s="19" t="n"/>
      <c r="BI72" s="19" t="n"/>
      <c r="BJ72" s="19" t="n"/>
      <c r="BK72" s="19" t="n"/>
      <c r="BL72" s="19" t="n"/>
      <c r="BM72" s="19" t="n"/>
      <c r="BN72" s="19" t="n"/>
      <c r="BO72" s="19" t="n"/>
      <c r="BP72" s="19" t="n"/>
      <c r="BQ72" s="19" t="n"/>
      <c r="BR72" s="19" t="n"/>
      <c r="BS72" s="19" t="n"/>
      <c r="BT72" s="19" t="n"/>
      <c r="BU72" s="19" t="n"/>
      <c r="BV72" s="19" t="n"/>
      <c r="BW72" s="19" t="n"/>
      <c r="BX72" s="19" t="n"/>
      <c r="BY72" s="19" t="n"/>
      <c r="BZ72" s="19" t="n"/>
      <c r="CA72" s="19" t="n"/>
      <c r="CB72" s="19" t="n"/>
      <c r="CC72" s="19" t="n"/>
      <c r="CD72" s="19" t="n"/>
      <c r="CE72" s="19" t="n"/>
      <c r="CF72" s="19" t="n"/>
      <c r="CG72" s="19" t="n"/>
      <c r="CH72" s="546" t="n"/>
      <c r="CI72" s="500" t="n"/>
      <c r="CJ72" s="500" t="n"/>
      <c r="CK72" s="23" t="n"/>
      <c r="CL72" s="23" t="n"/>
      <c r="CM72" s="23" t="n"/>
      <c r="CN72" s="23" t="n"/>
      <c r="CO72" s="23" t="n"/>
      <c r="CP72" s="23" t="n"/>
      <c r="CQ72" s="23" t="n"/>
      <c r="CR72" s="23" t="n"/>
      <c r="CS72" s="23" t="n"/>
      <c r="CT72" s="23" t="n"/>
      <c r="CU72" s="23" t="n"/>
      <c r="CV72" s="23" t="n"/>
      <c r="CW72" s="23" t="n"/>
      <c r="CX72" s="23" t="n"/>
      <c r="CY72" s="23" t="n"/>
      <c r="CZ72" s="23" t="n"/>
      <c r="DA72" s="23" t="n"/>
      <c r="DB72" s="23" t="n"/>
      <c r="DC72" s="23" t="n"/>
      <c r="DD72" s="23" t="n"/>
      <c r="DE72" s="23" t="n"/>
      <c r="DF72" s="23" t="n"/>
      <c r="DG72" s="23" t="n"/>
      <c r="DH72" s="23" t="n"/>
      <c r="DI72" s="23" t="n"/>
      <c r="DJ72" s="23" t="n"/>
      <c r="DK72" s="23" t="n"/>
      <c r="DL72" s="23" t="n"/>
      <c r="DM72" s="23" t="n"/>
      <c r="DN72" s="23" t="n"/>
      <c r="DO72" s="23" t="n"/>
      <c r="DP72" s="23" t="n"/>
    </row>
    <row r="73" ht="18" customHeight="1" s="844">
      <c r="A73" s="19" t="n"/>
      <c r="B73" s="19" t="n"/>
      <c r="C73" s="500" t="n"/>
      <c r="D73" s="500" t="n"/>
      <c r="E73" s="500" t="n"/>
      <c r="F73" s="19" t="n"/>
      <c r="G73" s="19" t="n"/>
      <c r="H73" s="558" t="n"/>
      <c r="I73" s="558" t="n"/>
      <c r="J73" s="558" t="n"/>
      <c r="K73" s="500" t="n"/>
      <c r="L73" s="500" t="n"/>
      <c r="M73" s="500" t="n"/>
      <c r="N73" s="500" t="n"/>
      <c r="O73" s="19" t="n"/>
      <c r="P73" s="19" t="n"/>
      <c r="Q73" s="19" t="n"/>
      <c r="R73" s="19" t="n"/>
      <c r="S73" s="19" t="n"/>
      <c r="T73" s="19" t="n"/>
      <c r="U73" s="19" t="n"/>
      <c r="V73" s="23" t="n"/>
      <c r="W73" s="19"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19" t="n"/>
      <c r="AY73" s="19" t="n"/>
      <c r="AZ73" s="19" t="n"/>
      <c r="BA73" s="19" t="n"/>
      <c r="BB73" s="19" t="n"/>
      <c r="BC73" s="19" t="n"/>
      <c r="BD73" s="19" t="n"/>
      <c r="BE73" s="19" t="n"/>
      <c r="BF73" s="19" t="n"/>
      <c r="BG73" s="19" t="n"/>
      <c r="BH73" s="19" t="n"/>
      <c r="BI73" s="19" t="n"/>
      <c r="BJ73" s="19" t="n"/>
      <c r="BK73" s="19" t="n"/>
      <c r="BL73" s="19" t="n"/>
      <c r="BM73" s="19" t="n"/>
      <c r="BN73" s="19" t="n"/>
      <c r="BO73" s="19" t="n"/>
      <c r="BP73" s="19" t="n"/>
      <c r="BQ73" s="19" t="n"/>
      <c r="BR73" s="19" t="n"/>
      <c r="BS73" s="19" t="n"/>
      <c r="BT73" s="19" t="n"/>
      <c r="BU73" s="19" t="n"/>
      <c r="BV73" s="19" t="n"/>
      <c r="BW73" s="19" t="n"/>
      <c r="BX73" s="19" t="n"/>
      <c r="BY73" s="19" t="n"/>
      <c r="BZ73" s="19" t="n"/>
      <c r="CA73" s="19" t="n"/>
      <c r="CB73" s="19" t="n"/>
      <c r="CC73" s="19" t="n"/>
      <c r="CD73" s="19" t="n"/>
      <c r="CE73" s="19" t="n"/>
      <c r="CF73" s="19" t="n"/>
      <c r="CG73" s="19" t="n"/>
      <c r="CH73" s="546" t="n"/>
      <c r="CI73" s="500" t="n"/>
      <c r="CJ73" s="500" t="n"/>
      <c r="CK73" s="23" t="n"/>
      <c r="CL73" s="23" t="n"/>
      <c r="CM73" s="23" t="n"/>
      <c r="CN73" s="23" t="n"/>
      <c r="CO73" s="23" t="n"/>
      <c r="CP73" s="23" t="n"/>
      <c r="CQ73" s="23" t="n"/>
      <c r="CR73" s="23" t="n"/>
      <c r="CS73" s="23" t="n"/>
      <c r="CT73" s="23" t="n"/>
      <c r="CU73" s="23" t="n"/>
      <c r="CV73" s="23" t="n"/>
      <c r="CW73" s="23" t="n"/>
      <c r="CX73" s="23" t="n"/>
      <c r="CY73" s="23" t="n"/>
      <c r="CZ73" s="23" t="n"/>
      <c r="DA73" s="23" t="n"/>
      <c r="DB73" s="23" t="n"/>
      <c r="DC73" s="23" t="n"/>
      <c r="DD73" s="23" t="n"/>
      <c r="DE73" s="23" t="n"/>
      <c r="DF73" s="23" t="n"/>
      <c r="DG73" s="23" t="n"/>
      <c r="DH73" s="23" t="n"/>
      <c r="DI73" s="23" t="n"/>
      <c r="DJ73" s="23" t="n"/>
      <c r="DK73" s="23" t="n"/>
      <c r="DL73" s="23" t="n"/>
      <c r="DM73" s="23" t="n"/>
      <c r="DN73" s="23" t="n"/>
      <c r="DO73" s="23" t="n"/>
      <c r="DP73" s="23" t="n"/>
    </row>
    <row r="74" ht="18" customHeight="1" s="844">
      <c r="A74" s="19" t="n"/>
      <c r="B74" s="19" t="n"/>
      <c r="C74" s="500" t="n"/>
      <c r="D74" s="500" t="n"/>
      <c r="E74" s="500" t="n"/>
      <c r="F74" s="19" t="n"/>
      <c r="G74" s="19" t="n"/>
      <c r="H74" s="558" t="n"/>
      <c r="I74" s="558" t="n"/>
      <c r="J74" s="558" t="n"/>
      <c r="K74" s="500" t="n"/>
      <c r="L74" s="500" t="n"/>
      <c r="M74" s="500" t="n"/>
      <c r="N74" s="500" t="n"/>
      <c r="O74" s="19" t="n"/>
      <c r="P74" s="19" t="n"/>
      <c r="Q74" s="19" t="n"/>
      <c r="R74" s="19" t="n"/>
      <c r="S74" s="19" t="n"/>
      <c r="T74" s="19" t="n"/>
      <c r="U74" s="19" t="n"/>
      <c r="V74" s="23" t="n"/>
      <c r="W74" s="19"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19" t="n"/>
      <c r="AY74" s="19" t="n"/>
      <c r="AZ74" s="19" t="n"/>
      <c r="BA74" s="19" t="n"/>
      <c r="BB74" s="19" t="n"/>
      <c r="BC74" s="19" t="n"/>
      <c r="BD74" s="19" t="n"/>
      <c r="BE74" s="19" t="n"/>
      <c r="BF74" s="19" t="n"/>
      <c r="BG74" s="19" t="n"/>
      <c r="BH74" s="19" t="n"/>
      <c r="BI74" s="19" t="n"/>
      <c r="BJ74" s="19" t="n"/>
      <c r="BK74" s="19" t="n"/>
      <c r="BL74" s="19" t="n"/>
      <c r="BM74" s="19" t="n"/>
      <c r="BN74" s="19" t="n"/>
      <c r="BO74" s="19" t="n"/>
      <c r="BP74" s="19" t="n"/>
      <c r="BQ74" s="19" t="n"/>
      <c r="BR74" s="19" t="n"/>
      <c r="BS74" s="19" t="n"/>
      <c r="BT74" s="19" t="n"/>
      <c r="BU74" s="19" t="n"/>
      <c r="BV74" s="19" t="n"/>
      <c r="BW74" s="19" t="n"/>
      <c r="BX74" s="19" t="n"/>
      <c r="BY74" s="19" t="n"/>
      <c r="BZ74" s="19" t="n"/>
      <c r="CA74" s="19" t="n"/>
      <c r="CB74" s="19" t="n"/>
      <c r="CC74" s="19" t="n"/>
      <c r="CD74" s="19" t="n"/>
      <c r="CE74" s="19" t="n"/>
      <c r="CF74" s="19" t="n"/>
      <c r="CG74" s="19" t="n"/>
      <c r="CH74" s="546" t="n"/>
      <c r="CI74" s="500" t="n"/>
      <c r="CJ74" s="500" t="n"/>
      <c r="CK74" s="23" t="n"/>
      <c r="CL74" s="23" t="n"/>
      <c r="CM74" s="23" t="n"/>
      <c r="CN74" s="23" t="n"/>
      <c r="CO74" s="23" t="n"/>
      <c r="CP74" s="23" t="n"/>
      <c r="CQ74" s="23" t="n"/>
      <c r="CR74" s="23" t="n"/>
      <c r="CS74" s="23" t="n"/>
      <c r="CT74" s="23" t="n"/>
      <c r="CU74" s="23" t="n"/>
      <c r="CV74" s="23" t="n"/>
      <c r="CW74" s="23" t="n"/>
      <c r="CX74" s="23" t="n"/>
      <c r="CY74" s="23" t="n"/>
      <c r="CZ74" s="23" t="n"/>
      <c r="DA74" s="23" t="n"/>
      <c r="DB74" s="23" t="n"/>
      <c r="DC74" s="23" t="n"/>
      <c r="DD74" s="23" t="n"/>
      <c r="DE74" s="23" t="n"/>
      <c r="DF74" s="23" t="n"/>
      <c r="DG74" s="23" t="n"/>
      <c r="DH74" s="23" t="n"/>
      <c r="DI74" s="23" t="n"/>
      <c r="DJ74" s="23" t="n"/>
      <c r="DK74" s="23" t="n"/>
      <c r="DL74" s="23" t="n"/>
      <c r="DM74" s="23" t="n"/>
      <c r="DN74" s="23" t="n"/>
      <c r="DO74" s="23" t="n"/>
      <c r="DP74" s="23" t="n"/>
    </row>
    <row r="75" ht="18" customHeight="1" s="844">
      <c r="A75" s="19" t="n"/>
      <c r="B75" s="19" t="n"/>
      <c r="C75" s="500" t="n"/>
      <c r="D75" s="500" t="n"/>
      <c r="E75" s="500" t="n"/>
      <c r="F75" s="19" t="n"/>
      <c r="G75" s="19" t="n"/>
      <c r="H75" s="558" t="n"/>
      <c r="I75" s="558" t="n"/>
      <c r="J75" s="558" t="n"/>
      <c r="K75" s="500" t="n"/>
      <c r="L75" s="500" t="n"/>
      <c r="M75" s="500" t="n"/>
      <c r="N75" s="500" t="n"/>
      <c r="O75" s="19" t="n"/>
      <c r="P75" s="19" t="n"/>
      <c r="Q75" s="19" t="n"/>
      <c r="R75" s="19" t="n"/>
      <c r="S75" s="19" t="n"/>
      <c r="T75" s="19" t="n"/>
      <c r="U75" s="19" t="n"/>
      <c r="V75" s="23" t="n"/>
      <c r="W75" s="19"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19" t="n"/>
      <c r="AY75" s="19" t="n"/>
      <c r="AZ75" s="19" t="n"/>
      <c r="BA75" s="19" t="n"/>
      <c r="BB75" s="19" t="n"/>
      <c r="BC75" s="19" t="n"/>
      <c r="BD75" s="19" t="n"/>
      <c r="BE75" s="19" t="n"/>
      <c r="BF75" s="19" t="n"/>
      <c r="BG75" s="19" t="n"/>
      <c r="BH75" s="19" t="n"/>
      <c r="BI75" s="19" t="n"/>
      <c r="BJ75" s="19" t="n"/>
      <c r="BK75" s="19" t="n"/>
      <c r="BL75" s="19" t="n"/>
      <c r="BM75" s="19" t="n"/>
      <c r="BN75" s="19" t="n"/>
      <c r="BO75" s="19" t="n"/>
      <c r="BP75" s="19" t="n"/>
      <c r="BQ75" s="19" t="n"/>
      <c r="BR75" s="19" t="n"/>
      <c r="BS75" s="19" t="n"/>
      <c r="BT75" s="19" t="n"/>
      <c r="BU75" s="19" t="n"/>
      <c r="BV75" s="19" t="n"/>
      <c r="BW75" s="19" t="n"/>
      <c r="BX75" s="19" t="n"/>
      <c r="BY75" s="19" t="n"/>
      <c r="BZ75" s="19" t="n"/>
      <c r="CA75" s="19" t="n"/>
      <c r="CB75" s="19" t="n"/>
      <c r="CC75" s="19" t="n"/>
      <c r="CD75" s="19" t="n"/>
      <c r="CE75" s="19" t="n"/>
      <c r="CF75" s="19" t="n"/>
      <c r="CG75" s="19" t="n"/>
      <c r="CH75" s="546" t="n"/>
      <c r="CI75" s="500" t="n"/>
      <c r="CJ75" s="500" t="n"/>
      <c r="CK75" s="23" t="n"/>
      <c r="CL75" s="23" t="n"/>
      <c r="CM75" s="23" t="n"/>
      <c r="CN75" s="23" t="n"/>
      <c r="CO75" s="23" t="n"/>
      <c r="CP75" s="23" t="n"/>
      <c r="CQ75" s="23" t="n"/>
      <c r="CR75" s="23" t="n"/>
      <c r="CS75" s="23" t="n"/>
      <c r="CT75" s="23" t="n"/>
      <c r="CU75" s="23" t="n"/>
      <c r="CV75" s="23" t="n"/>
      <c r="CW75" s="23" t="n"/>
      <c r="CX75" s="23" t="n"/>
      <c r="CY75" s="23" t="n"/>
      <c r="CZ75" s="23" t="n"/>
      <c r="DA75" s="23" t="n"/>
      <c r="DB75" s="23" t="n"/>
      <c r="DC75" s="23" t="n"/>
      <c r="DD75" s="23" t="n"/>
      <c r="DE75" s="23" t="n"/>
      <c r="DF75" s="23" t="n"/>
      <c r="DG75" s="23" t="n"/>
      <c r="DH75" s="23" t="n"/>
      <c r="DI75" s="23" t="n"/>
      <c r="DJ75" s="23" t="n"/>
      <c r="DK75" s="23" t="n"/>
      <c r="DL75" s="23" t="n"/>
      <c r="DM75" s="23" t="n"/>
      <c r="DN75" s="23" t="n"/>
      <c r="DO75" s="23" t="n"/>
      <c r="DP75" s="23" t="n"/>
    </row>
    <row r="76" ht="18" customHeight="1" s="844">
      <c r="A76" s="19" t="n"/>
      <c r="B76" s="19" t="n"/>
      <c r="C76" s="500" t="n"/>
      <c r="D76" s="500" t="n"/>
      <c r="E76" s="500" t="n"/>
      <c r="F76" s="19" t="n"/>
      <c r="G76" s="19" t="n"/>
      <c r="H76" s="558" t="n"/>
      <c r="I76" s="558" t="n"/>
      <c r="J76" s="558" t="n"/>
      <c r="K76" s="500" t="n"/>
      <c r="L76" s="500" t="n"/>
      <c r="M76" s="500" t="n"/>
      <c r="N76" s="500" t="n"/>
      <c r="O76" s="19" t="n"/>
      <c r="P76" s="19" t="n"/>
      <c r="Q76" s="19" t="n"/>
      <c r="R76" s="19" t="n"/>
      <c r="S76" s="19" t="n"/>
      <c r="T76" s="19" t="n"/>
      <c r="U76" s="19" t="n"/>
      <c r="V76" s="23" t="n"/>
      <c r="W76" s="19"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19" t="n"/>
      <c r="AY76" s="19" t="n"/>
      <c r="AZ76" s="19" t="n"/>
      <c r="BA76" s="19" t="n"/>
      <c r="BB76" s="19" t="n"/>
      <c r="BC76" s="19" t="n"/>
      <c r="BD76" s="19" t="n"/>
      <c r="BE76" s="19" t="n"/>
      <c r="BF76" s="19" t="n"/>
      <c r="BG76" s="19" t="n"/>
      <c r="BH76" s="19" t="n"/>
      <c r="BI76" s="19" t="n"/>
      <c r="BJ76" s="19" t="n"/>
      <c r="BK76" s="19" t="n"/>
      <c r="BL76" s="19" t="n"/>
      <c r="BM76" s="19" t="n"/>
      <c r="BN76" s="19" t="n"/>
      <c r="BO76" s="19" t="n"/>
      <c r="BP76" s="19" t="n"/>
      <c r="BQ76" s="19" t="n"/>
      <c r="BR76" s="19" t="n"/>
      <c r="BS76" s="19" t="n"/>
      <c r="BT76" s="19" t="n"/>
      <c r="BU76" s="19" t="n"/>
      <c r="BV76" s="19" t="n"/>
      <c r="BW76" s="19" t="n"/>
      <c r="BX76" s="19" t="n"/>
      <c r="BY76" s="19" t="n"/>
      <c r="BZ76" s="19" t="n"/>
      <c r="CA76" s="19" t="n"/>
      <c r="CB76" s="19" t="n"/>
      <c r="CC76" s="19" t="n"/>
      <c r="CD76" s="19" t="n"/>
      <c r="CE76" s="19" t="n"/>
      <c r="CF76" s="19" t="n"/>
      <c r="CG76" s="19" t="n"/>
      <c r="CH76" s="546" t="n"/>
      <c r="CI76" s="500" t="n"/>
      <c r="CJ76" s="500" t="n"/>
      <c r="CK76" s="23" t="n"/>
      <c r="CL76" s="23" t="n"/>
      <c r="CM76" s="23" t="n"/>
      <c r="CN76" s="23" t="n"/>
      <c r="CO76" s="23" t="n"/>
      <c r="CP76" s="23" t="n"/>
      <c r="CQ76" s="23" t="n"/>
      <c r="CR76" s="23" t="n"/>
      <c r="CS76" s="23" t="n"/>
      <c r="CT76" s="23" t="n"/>
      <c r="CU76" s="23" t="n"/>
      <c r="CV76" s="23" t="n"/>
      <c r="CW76" s="23" t="n"/>
      <c r="CX76" s="23" t="n"/>
      <c r="CY76" s="23" t="n"/>
      <c r="CZ76" s="23" t="n"/>
      <c r="DA76" s="23" t="n"/>
      <c r="DB76" s="23" t="n"/>
      <c r="DC76" s="23" t="n"/>
      <c r="DD76" s="23" t="n"/>
      <c r="DE76" s="23" t="n"/>
      <c r="DF76" s="23" t="n"/>
      <c r="DG76" s="23" t="n"/>
      <c r="DH76" s="23" t="n"/>
      <c r="DI76" s="23" t="n"/>
      <c r="DJ76" s="23" t="n"/>
      <c r="DK76" s="23" t="n"/>
      <c r="DL76" s="23" t="n"/>
      <c r="DM76" s="23" t="n"/>
      <c r="DN76" s="23" t="n"/>
      <c r="DO76" s="23" t="n"/>
      <c r="DP76" s="23" t="n"/>
    </row>
    <row r="77" ht="18" customHeight="1" s="844">
      <c r="A77" s="19" t="n"/>
      <c r="B77" s="19" t="n"/>
      <c r="C77" s="500" t="n"/>
      <c r="D77" s="500" t="n"/>
      <c r="E77" s="500" t="n"/>
      <c r="F77" s="19" t="n"/>
      <c r="G77" s="19" t="n"/>
      <c r="H77" s="558" t="n"/>
      <c r="I77" s="558" t="n"/>
      <c r="J77" s="558" t="n"/>
      <c r="K77" s="500" t="n"/>
      <c r="L77" s="500" t="n"/>
      <c r="M77" s="500" t="n"/>
      <c r="N77" s="500" t="n"/>
      <c r="O77" s="19" t="n"/>
      <c r="P77" s="19" t="n"/>
      <c r="Q77" s="19" t="n"/>
      <c r="R77" s="19" t="n"/>
      <c r="S77" s="19" t="n"/>
      <c r="T77" s="19" t="n"/>
      <c r="U77" s="19" t="n"/>
      <c r="V77" s="23" t="n"/>
      <c r="W77" s="19"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19" t="n"/>
      <c r="AY77" s="19" t="n"/>
      <c r="AZ77" s="19" t="n"/>
      <c r="BA77" s="19" t="n"/>
      <c r="BB77" s="19" t="n"/>
      <c r="BC77" s="19" t="n"/>
      <c r="BD77" s="19" t="n"/>
      <c r="BE77" s="19" t="n"/>
      <c r="BF77" s="19" t="n"/>
      <c r="BG77" s="19" t="n"/>
      <c r="BH77" s="19" t="n"/>
      <c r="BI77" s="19" t="n"/>
      <c r="BJ77" s="19" t="n"/>
      <c r="BK77" s="19" t="n"/>
      <c r="BL77" s="19" t="n"/>
      <c r="BM77" s="19" t="n"/>
      <c r="BN77" s="19" t="n"/>
      <c r="BO77" s="19" t="n"/>
      <c r="BP77" s="19" t="n"/>
      <c r="BQ77" s="19" t="n"/>
      <c r="BR77" s="19" t="n"/>
      <c r="BS77" s="19" t="n"/>
      <c r="BT77" s="19" t="n"/>
      <c r="BU77" s="19" t="n"/>
      <c r="BV77" s="19" t="n"/>
      <c r="BW77" s="19" t="n"/>
      <c r="BX77" s="19" t="n"/>
      <c r="BY77" s="19" t="n"/>
      <c r="BZ77" s="19" t="n"/>
      <c r="CA77" s="19" t="n"/>
      <c r="CB77" s="19" t="n"/>
      <c r="CC77" s="19" t="n"/>
      <c r="CD77" s="19" t="n"/>
      <c r="CE77" s="19" t="n"/>
      <c r="CF77" s="19" t="n"/>
      <c r="CG77" s="19" t="n"/>
      <c r="CH77" s="546" t="n"/>
      <c r="CI77" s="500" t="n"/>
      <c r="CJ77" s="500" t="n"/>
      <c r="CK77" s="23" t="n"/>
      <c r="CL77" s="23" t="n"/>
      <c r="CM77" s="23" t="n"/>
      <c r="CN77" s="23" t="n"/>
      <c r="CO77" s="23" t="n"/>
      <c r="CP77" s="23" t="n"/>
      <c r="CQ77" s="23" t="n"/>
      <c r="CR77" s="23" t="n"/>
      <c r="CS77" s="23" t="n"/>
      <c r="CT77" s="23" t="n"/>
      <c r="CU77" s="23" t="n"/>
      <c r="CV77" s="23" t="n"/>
      <c r="CW77" s="23" t="n"/>
      <c r="CX77" s="23" t="n"/>
      <c r="CY77" s="23" t="n"/>
      <c r="CZ77" s="23" t="n"/>
      <c r="DA77" s="23" t="n"/>
      <c r="DB77" s="23" t="n"/>
      <c r="DC77" s="23" t="n"/>
      <c r="DD77" s="23" t="n"/>
      <c r="DE77" s="23" t="n"/>
      <c r="DF77" s="23" t="n"/>
      <c r="DG77" s="23" t="n"/>
      <c r="DH77" s="23" t="n"/>
      <c r="DI77" s="23" t="n"/>
      <c r="DJ77" s="23" t="n"/>
      <c r="DK77" s="23" t="n"/>
      <c r="DL77" s="23" t="n"/>
      <c r="DM77" s="23" t="n"/>
      <c r="DN77" s="23" t="n"/>
      <c r="DO77" s="23" t="n"/>
      <c r="DP77" s="23" t="n"/>
    </row>
    <row r="78" ht="18" customHeight="1" s="844">
      <c r="A78" s="19" t="n"/>
      <c r="B78" s="19" t="n"/>
      <c r="C78" s="500" t="n"/>
      <c r="D78" s="500" t="n"/>
      <c r="E78" s="500" t="n"/>
      <c r="F78" s="19" t="n"/>
      <c r="G78" s="19" t="n"/>
      <c r="H78" s="558" t="n"/>
      <c r="I78" s="558" t="n"/>
      <c r="J78" s="558" t="n"/>
      <c r="K78" s="500" t="n"/>
      <c r="L78" s="500" t="n"/>
      <c r="M78" s="500" t="n"/>
      <c r="N78" s="500" t="n"/>
      <c r="O78" s="19" t="n"/>
      <c r="P78" s="19" t="n"/>
      <c r="Q78" s="19" t="n"/>
      <c r="R78" s="19" t="n"/>
      <c r="S78" s="19" t="n"/>
      <c r="T78" s="19" t="n"/>
      <c r="U78" s="19" t="n"/>
      <c r="V78" s="23" t="n"/>
      <c r="W78" s="19"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19" t="n"/>
      <c r="AY78" s="19" t="n"/>
      <c r="AZ78" s="19" t="n"/>
      <c r="BA78" s="19" t="n"/>
      <c r="BB78" s="19" t="n"/>
      <c r="BC78" s="19" t="n"/>
      <c r="BD78" s="19" t="n"/>
      <c r="BE78" s="19" t="n"/>
      <c r="BF78" s="19" t="n"/>
      <c r="BG78" s="19" t="n"/>
      <c r="BH78" s="19" t="n"/>
      <c r="BI78" s="19" t="n"/>
      <c r="BJ78" s="19" t="n"/>
      <c r="BK78" s="19" t="n"/>
      <c r="BL78" s="19" t="n"/>
      <c r="BM78" s="19" t="n"/>
      <c r="BN78" s="19" t="n"/>
      <c r="BO78" s="19" t="n"/>
      <c r="BP78" s="19" t="n"/>
      <c r="BQ78" s="19" t="n"/>
      <c r="BR78" s="19" t="n"/>
      <c r="BS78" s="19" t="n"/>
      <c r="BT78" s="19" t="n"/>
      <c r="BU78" s="19" t="n"/>
      <c r="BV78" s="19" t="n"/>
      <c r="BW78" s="19" t="n"/>
      <c r="BX78" s="19" t="n"/>
      <c r="BY78" s="19" t="n"/>
      <c r="BZ78" s="19" t="n"/>
      <c r="CA78" s="19" t="n"/>
      <c r="CB78" s="19" t="n"/>
      <c r="CC78" s="19" t="n"/>
      <c r="CD78" s="19" t="n"/>
      <c r="CE78" s="19" t="n"/>
      <c r="CF78" s="19" t="n"/>
      <c r="CG78" s="19" t="n"/>
      <c r="CH78" s="546" t="n"/>
      <c r="CI78" s="500" t="n"/>
      <c r="CJ78" s="500" t="n"/>
      <c r="CK78" s="23" t="n"/>
      <c r="CL78" s="23" t="n"/>
      <c r="CM78" s="23" t="n"/>
      <c r="CN78" s="23" t="n"/>
      <c r="CO78" s="23" t="n"/>
      <c r="CP78" s="23" t="n"/>
      <c r="CQ78" s="23" t="n"/>
      <c r="CR78" s="23" t="n"/>
      <c r="CS78" s="23" t="n"/>
      <c r="CT78" s="23" t="n"/>
      <c r="CU78" s="23" t="n"/>
      <c r="CV78" s="23" t="n"/>
      <c r="CW78" s="23" t="n"/>
      <c r="CX78" s="23" t="n"/>
      <c r="CY78" s="23" t="n"/>
      <c r="CZ78" s="23" t="n"/>
      <c r="DA78" s="23" t="n"/>
      <c r="DB78" s="23" t="n"/>
      <c r="DC78" s="23" t="n"/>
      <c r="DD78" s="23" t="n"/>
      <c r="DE78" s="23" t="n"/>
      <c r="DF78" s="23" t="n"/>
      <c r="DG78" s="23" t="n"/>
      <c r="DH78" s="23" t="n"/>
      <c r="DI78" s="23" t="n"/>
      <c r="DJ78" s="23" t="n"/>
      <c r="DK78" s="23" t="n"/>
      <c r="DL78" s="23" t="n"/>
      <c r="DM78" s="23" t="n"/>
      <c r="DN78" s="23" t="n"/>
      <c r="DO78" s="23" t="n"/>
      <c r="DP78" s="23" t="n"/>
    </row>
    <row r="79" ht="18" customHeight="1" s="844">
      <c r="A79" s="19" t="n"/>
      <c r="B79" s="19" t="n"/>
      <c r="C79" s="500" t="n"/>
      <c r="D79" s="500" t="n"/>
      <c r="E79" s="500" t="n"/>
      <c r="F79" s="19" t="n"/>
      <c r="G79" s="19" t="n"/>
      <c r="H79" s="558" t="n"/>
      <c r="I79" s="558" t="n"/>
      <c r="J79" s="558" t="n"/>
      <c r="K79" s="500" t="n"/>
      <c r="L79" s="500" t="n"/>
      <c r="M79" s="500" t="n"/>
      <c r="N79" s="500" t="n"/>
      <c r="O79" s="19" t="n"/>
      <c r="P79" s="19" t="n"/>
      <c r="Q79" s="19" t="n"/>
      <c r="R79" s="19" t="n"/>
      <c r="S79" s="19" t="n"/>
      <c r="T79" s="19" t="n"/>
      <c r="U79" s="19" t="n"/>
      <c r="V79" s="23" t="n"/>
      <c r="W79" s="19"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19" t="n"/>
      <c r="AY79" s="19" t="n"/>
      <c r="AZ79" s="19" t="n"/>
      <c r="BA79" s="19" t="n"/>
      <c r="BB79" s="19" t="n"/>
      <c r="BC79" s="19" t="n"/>
      <c r="BD79" s="19" t="n"/>
      <c r="BE79" s="19" t="n"/>
      <c r="BF79" s="19" t="n"/>
      <c r="BG79" s="19" t="n"/>
      <c r="BH79" s="19" t="n"/>
      <c r="BI79" s="19" t="n"/>
      <c r="BJ79" s="19" t="n"/>
      <c r="BK79" s="19" t="n"/>
      <c r="BL79" s="19" t="n"/>
      <c r="BM79" s="19" t="n"/>
      <c r="BN79" s="19" t="n"/>
      <c r="BO79" s="19" t="n"/>
      <c r="BP79" s="19" t="n"/>
      <c r="BQ79" s="19" t="n"/>
      <c r="BR79" s="19" t="n"/>
      <c r="BS79" s="19" t="n"/>
      <c r="BT79" s="19" t="n"/>
      <c r="BU79" s="19" t="n"/>
      <c r="BV79" s="19" t="n"/>
      <c r="BW79" s="19" t="n"/>
      <c r="BX79" s="19" t="n"/>
      <c r="BY79" s="19" t="n"/>
      <c r="BZ79" s="19" t="n"/>
      <c r="CA79" s="19" t="n"/>
      <c r="CB79" s="19" t="n"/>
      <c r="CC79" s="19" t="n"/>
      <c r="CD79" s="19" t="n"/>
      <c r="CE79" s="19" t="n"/>
      <c r="CF79" s="19" t="n"/>
      <c r="CG79" s="19" t="n"/>
      <c r="CH79" s="546" t="n"/>
      <c r="CI79" s="500" t="n"/>
      <c r="CJ79" s="500" t="n"/>
      <c r="CK79" s="23" t="n"/>
      <c r="CL79" s="23" t="n"/>
      <c r="CM79" s="23" t="n"/>
      <c r="CN79" s="23" t="n"/>
      <c r="CO79" s="23" t="n"/>
      <c r="CP79" s="23" t="n"/>
      <c r="CQ79" s="23" t="n"/>
      <c r="CR79" s="23" t="n"/>
      <c r="CS79" s="23" t="n"/>
      <c r="CT79" s="23" t="n"/>
      <c r="CU79" s="23" t="n"/>
      <c r="CV79" s="23" t="n"/>
      <c r="CW79" s="23" t="n"/>
      <c r="CX79" s="23" t="n"/>
      <c r="CY79" s="23" t="n"/>
      <c r="CZ79" s="23" t="n"/>
      <c r="DA79" s="23" t="n"/>
      <c r="DB79" s="23" t="n"/>
      <c r="DC79" s="23" t="n"/>
      <c r="DD79" s="23" t="n"/>
      <c r="DE79" s="23" t="n"/>
      <c r="DF79" s="23" t="n"/>
      <c r="DG79" s="23" t="n"/>
      <c r="DH79" s="23" t="n"/>
      <c r="DI79" s="23" t="n"/>
      <c r="DJ79" s="23" t="n"/>
      <c r="DK79" s="23" t="n"/>
      <c r="DL79" s="23" t="n"/>
      <c r="DM79" s="23" t="n"/>
      <c r="DN79" s="23" t="n"/>
      <c r="DO79" s="23" t="n"/>
      <c r="DP79" s="23" t="n"/>
    </row>
    <row r="80" ht="18" customHeight="1" s="844">
      <c r="A80" s="19" t="n"/>
      <c r="B80" s="19" t="n"/>
      <c r="C80" s="500" t="n"/>
      <c r="D80" s="500" t="n"/>
      <c r="E80" s="500" t="n"/>
      <c r="F80" s="19" t="n"/>
      <c r="G80" s="19" t="n"/>
      <c r="H80" s="558" t="n"/>
      <c r="I80" s="558" t="n"/>
      <c r="J80" s="558" t="n"/>
      <c r="K80" s="500" t="n"/>
      <c r="L80" s="500" t="n"/>
      <c r="M80" s="500" t="n"/>
      <c r="N80" s="500" t="n"/>
      <c r="O80" s="19" t="n"/>
      <c r="P80" s="19" t="n"/>
      <c r="Q80" s="19" t="n"/>
      <c r="R80" s="19" t="n"/>
      <c r="S80" s="19" t="n"/>
      <c r="T80" s="19" t="n"/>
      <c r="U80" s="19" t="n"/>
      <c r="V80" s="23" t="n"/>
      <c r="W80" s="19"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19" t="n"/>
      <c r="AY80" s="19" t="n"/>
      <c r="AZ80" s="19" t="n"/>
      <c r="BA80" s="19" t="n"/>
      <c r="BB80" s="19" t="n"/>
      <c r="BC80" s="19" t="n"/>
      <c r="BD80" s="19" t="n"/>
      <c r="BE80" s="19" t="n"/>
      <c r="BF80" s="19" t="n"/>
      <c r="BG80" s="19" t="n"/>
      <c r="BH80" s="19" t="n"/>
      <c r="BI80" s="19" t="n"/>
      <c r="BJ80" s="19" t="n"/>
      <c r="BK80" s="19" t="n"/>
      <c r="BL80" s="19" t="n"/>
      <c r="BM80" s="19" t="n"/>
      <c r="BN80" s="19" t="n"/>
      <c r="BO80" s="19" t="n"/>
      <c r="BP80" s="19" t="n"/>
      <c r="BQ80" s="19" t="n"/>
      <c r="BR80" s="19" t="n"/>
      <c r="BS80" s="19" t="n"/>
      <c r="BT80" s="19" t="n"/>
      <c r="BU80" s="19" t="n"/>
      <c r="BV80" s="19" t="n"/>
      <c r="BW80" s="19" t="n"/>
      <c r="BX80" s="19" t="n"/>
      <c r="BY80" s="19" t="n"/>
      <c r="BZ80" s="19" t="n"/>
      <c r="CA80" s="19" t="n"/>
      <c r="CB80" s="19" t="n"/>
      <c r="CC80" s="19" t="n"/>
      <c r="CD80" s="19" t="n"/>
      <c r="CE80" s="19" t="n"/>
      <c r="CF80" s="19" t="n"/>
      <c r="CG80" s="19" t="n"/>
      <c r="CH80" s="546" t="n"/>
      <c r="CI80" s="500" t="n"/>
      <c r="CJ80" s="500" t="n"/>
      <c r="CK80" s="23" t="n"/>
      <c r="CL80" s="23" t="n"/>
      <c r="CM80" s="23" t="n"/>
      <c r="CN80" s="23" t="n"/>
      <c r="CO80" s="23" t="n"/>
      <c r="CP80" s="23" t="n"/>
      <c r="CQ80" s="23" t="n"/>
      <c r="CR80" s="23" t="n"/>
      <c r="CS80" s="23" t="n"/>
      <c r="CT80" s="23" t="n"/>
      <c r="CU80" s="23" t="n"/>
      <c r="CV80" s="23" t="n"/>
      <c r="CW80" s="23" t="n"/>
      <c r="CX80" s="23" t="n"/>
      <c r="CY80" s="23" t="n"/>
      <c r="CZ80" s="23" t="n"/>
      <c r="DA80" s="23" t="n"/>
      <c r="DB80" s="23" t="n"/>
      <c r="DC80" s="23" t="n"/>
      <c r="DD80" s="23" t="n"/>
      <c r="DE80" s="23" t="n"/>
      <c r="DF80" s="23" t="n"/>
      <c r="DG80" s="23" t="n"/>
      <c r="DH80" s="23" t="n"/>
      <c r="DI80" s="23" t="n"/>
      <c r="DJ80" s="23" t="n"/>
      <c r="DK80" s="23" t="n"/>
      <c r="DL80" s="23" t="n"/>
      <c r="DM80" s="23" t="n"/>
      <c r="DN80" s="23" t="n"/>
      <c r="DO80" s="23" t="n"/>
      <c r="DP80" s="23" t="n"/>
    </row>
    <row r="81" ht="18" customHeight="1" s="844">
      <c r="A81" s="19" t="n"/>
      <c r="B81" s="19" t="n"/>
      <c r="C81" s="500" t="n"/>
      <c r="D81" s="500" t="n"/>
      <c r="E81" s="500" t="n"/>
      <c r="F81" s="19" t="n"/>
      <c r="G81" s="19" t="n"/>
      <c r="H81" s="558" t="n"/>
      <c r="I81" s="558" t="n"/>
      <c r="J81" s="558" t="n"/>
      <c r="K81" s="500" t="n"/>
      <c r="L81" s="500" t="n"/>
      <c r="M81" s="500" t="n"/>
      <c r="N81" s="500" t="n"/>
      <c r="O81" s="19" t="n"/>
      <c r="P81" s="19" t="n"/>
      <c r="Q81" s="19" t="n"/>
      <c r="R81" s="19" t="n"/>
      <c r="S81" s="19" t="n"/>
      <c r="T81" s="19" t="n"/>
      <c r="U81" s="19" t="n"/>
      <c r="V81" s="23" t="n"/>
      <c r="W81" s="19"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19" t="n"/>
      <c r="AY81" s="19" t="n"/>
      <c r="AZ81" s="19" t="n"/>
      <c r="BA81" s="19" t="n"/>
      <c r="BB81" s="19" t="n"/>
      <c r="BC81" s="19" t="n"/>
      <c r="BD81" s="19" t="n"/>
      <c r="BE81" s="19" t="n"/>
      <c r="BF81" s="19" t="n"/>
      <c r="BG81" s="19" t="n"/>
      <c r="BH81" s="19" t="n"/>
      <c r="BI81" s="19" t="n"/>
      <c r="BJ81" s="19" t="n"/>
      <c r="BK81" s="19" t="n"/>
      <c r="BL81" s="19" t="n"/>
      <c r="BM81" s="19" t="n"/>
      <c r="BN81" s="19" t="n"/>
      <c r="BO81" s="19" t="n"/>
      <c r="BP81" s="19" t="n"/>
      <c r="BQ81" s="19" t="n"/>
      <c r="BR81" s="19" t="n"/>
      <c r="BS81" s="19" t="n"/>
      <c r="BT81" s="19" t="n"/>
      <c r="BU81" s="19" t="n"/>
      <c r="BV81" s="19" t="n"/>
      <c r="BW81" s="19" t="n"/>
      <c r="BX81" s="19" t="n"/>
      <c r="BY81" s="19" t="n"/>
      <c r="BZ81" s="19" t="n"/>
      <c r="CA81" s="19" t="n"/>
      <c r="CB81" s="19" t="n"/>
      <c r="CC81" s="19" t="n"/>
      <c r="CD81" s="19" t="n"/>
      <c r="CE81" s="19" t="n"/>
      <c r="CF81" s="19" t="n"/>
      <c r="CG81" s="19" t="n"/>
      <c r="CH81" s="546" t="n"/>
      <c r="CI81" s="500" t="n"/>
      <c r="CJ81" s="500" t="n"/>
      <c r="CK81" s="23" t="n"/>
      <c r="CL81" s="23" t="n"/>
      <c r="CM81" s="23" t="n"/>
      <c r="CN81" s="23" t="n"/>
      <c r="CO81" s="23" t="n"/>
      <c r="CP81" s="23" t="n"/>
      <c r="CQ81" s="23" t="n"/>
      <c r="CR81" s="23" t="n"/>
      <c r="CS81" s="23" t="n"/>
      <c r="CT81" s="23" t="n"/>
      <c r="CU81" s="23" t="n"/>
      <c r="CV81" s="23" t="n"/>
      <c r="CW81" s="23" t="n"/>
      <c r="CX81" s="23" t="n"/>
      <c r="CY81" s="23" t="n"/>
      <c r="CZ81" s="23" t="n"/>
      <c r="DA81" s="23" t="n"/>
      <c r="DB81" s="23" t="n"/>
      <c r="DC81" s="23" t="n"/>
      <c r="DD81" s="23" t="n"/>
      <c r="DE81" s="23" t="n"/>
      <c r="DF81" s="23" t="n"/>
      <c r="DG81" s="23" t="n"/>
      <c r="DH81" s="23" t="n"/>
      <c r="DI81" s="23" t="n"/>
      <c r="DJ81" s="23" t="n"/>
      <c r="DK81" s="23" t="n"/>
      <c r="DL81" s="23" t="n"/>
      <c r="DM81" s="23" t="n"/>
      <c r="DN81" s="23" t="n"/>
      <c r="DO81" s="23" t="n"/>
      <c r="DP81" s="23" t="n"/>
    </row>
    <row r="82" ht="18" customHeight="1" s="844">
      <c r="A82" s="19" t="n"/>
      <c r="B82" s="19" t="n"/>
      <c r="C82" s="500" t="n"/>
      <c r="D82" s="500" t="n"/>
      <c r="E82" s="500" t="n"/>
      <c r="F82" s="19" t="n"/>
      <c r="G82" s="19" t="n"/>
      <c r="H82" s="558" t="n"/>
      <c r="I82" s="558" t="n"/>
      <c r="J82" s="558" t="n"/>
      <c r="K82" s="500" t="n"/>
      <c r="L82" s="500" t="n"/>
      <c r="M82" s="500" t="n"/>
      <c r="N82" s="500" t="n"/>
      <c r="O82" s="19" t="n"/>
      <c r="P82" s="19" t="n"/>
      <c r="Q82" s="19" t="n"/>
      <c r="R82" s="19" t="n"/>
      <c r="S82" s="19" t="n"/>
      <c r="T82" s="19" t="n"/>
      <c r="U82" s="19" t="n"/>
      <c r="V82" s="23" t="n"/>
      <c r="W82" s="19"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19" t="n"/>
      <c r="AY82" s="19" t="n"/>
      <c r="AZ82" s="19" t="n"/>
      <c r="BA82" s="19" t="n"/>
      <c r="BB82" s="19" t="n"/>
      <c r="BC82" s="19" t="n"/>
      <c r="BD82" s="19" t="n"/>
      <c r="BE82" s="19" t="n"/>
      <c r="BF82" s="19" t="n"/>
      <c r="BG82" s="19" t="n"/>
      <c r="BH82" s="19" t="n"/>
      <c r="BI82" s="19" t="n"/>
      <c r="BJ82" s="19" t="n"/>
      <c r="BK82" s="19" t="n"/>
      <c r="BL82" s="19" t="n"/>
      <c r="BM82" s="19" t="n"/>
      <c r="BN82" s="19" t="n"/>
      <c r="BO82" s="19" t="n"/>
      <c r="BP82" s="19" t="n"/>
      <c r="BQ82" s="19" t="n"/>
      <c r="BR82" s="19" t="n"/>
      <c r="BS82" s="19" t="n"/>
      <c r="BT82" s="19" t="n"/>
      <c r="BU82" s="19" t="n"/>
      <c r="BV82" s="19" t="n"/>
      <c r="BW82" s="19" t="n"/>
      <c r="BX82" s="19" t="n"/>
      <c r="BY82" s="19" t="n"/>
      <c r="BZ82" s="19" t="n"/>
      <c r="CA82" s="19" t="n"/>
      <c r="CB82" s="19" t="n"/>
      <c r="CC82" s="19" t="n"/>
      <c r="CD82" s="19" t="n"/>
      <c r="CE82" s="19" t="n"/>
      <c r="CF82" s="19" t="n"/>
      <c r="CG82" s="19" t="n"/>
      <c r="CH82" s="546" t="n"/>
      <c r="CI82" s="500" t="n"/>
      <c r="CJ82" s="500" t="n"/>
      <c r="CK82" s="23" t="n"/>
      <c r="CL82" s="23" t="n"/>
      <c r="CM82" s="23" t="n"/>
      <c r="CN82" s="23" t="n"/>
      <c r="CO82" s="23" t="n"/>
      <c r="CP82" s="23" t="n"/>
      <c r="CQ82" s="23" t="n"/>
      <c r="CR82" s="23" t="n"/>
      <c r="CS82" s="23" t="n"/>
      <c r="CT82" s="23" t="n"/>
      <c r="CU82" s="23" t="n"/>
      <c r="CV82" s="23" t="n"/>
      <c r="CW82" s="23" t="n"/>
      <c r="CX82" s="23" t="n"/>
      <c r="CY82" s="23" t="n"/>
      <c r="CZ82" s="23" t="n"/>
      <c r="DA82" s="23" t="n"/>
      <c r="DB82" s="23" t="n"/>
      <c r="DC82" s="23" t="n"/>
      <c r="DD82" s="23" t="n"/>
      <c r="DE82" s="23" t="n"/>
      <c r="DF82" s="23" t="n"/>
      <c r="DG82" s="23" t="n"/>
      <c r="DH82" s="23" t="n"/>
      <c r="DI82" s="23" t="n"/>
      <c r="DJ82" s="23" t="n"/>
      <c r="DK82" s="23" t="n"/>
      <c r="DL82" s="23" t="n"/>
      <c r="DM82" s="23" t="n"/>
      <c r="DN82" s="23" t="n"/>
      <c r="DO82" s="23" t="n"/>
      <c r="DP82" s="23" t="n"/>
    </row>
    <row r="83" ht="18" customHeight="1" s="844">
      <c r="A83" s="19" t="n"/>
      <c r="B83" s="19" t="n"/>
      <c r="C83" s="500" t="n"/>
      <c r="D83" s="500" t="n"/>
      <c r="E83" s="500" t="n"/>
      <c r="F83" s="19" t="n"/>
      <c r="G83" s="19" t="n"/>
      <c r="H83" s="558" t="n"/>
      <c r="I83" s="558" t="n"/>
      <c r="J83" s="558" t="n"/>
      <c r="K83" s="500" t="n"/>
      <c r="L83" s="500" t="n"/>
      <c r="M83" s="500" t="n"/>
      <c r="N83" s="500" t="n"/>
      <c r="O83" s="19" t="n"/>
      <c r="P83" s="19" t="n"/>
      <c r="Q83" s="19" t="n"/>
      <c r="R83" s="19" t="n"/>
      <c r="S83" s="19" t="n"/>
      <c r="T83" s="19" t="n"/>
      <c r="U83" s="19" t="n"/>
      <c r="V83" s="23" t="n"/>
      <c r="W83" s="19"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19" t="n"/>
      <c r="AY83" s="19" t="n"/>
      <c r="AZ83" s="19" t="n"/>
      <c r="BA83" s="19" t="n"/>
      <c r="BB83" s="19" t="n"/>
      <c r="BC83" s="19" t="n"/>
      <c r="BD83" s="19" t="n"/>
      <c r="BE83" s="19" t="n"/>
      <c r="BF83" s="19" t="n"/>
      <c r="BG83" s="19" t="n"/>
      <c r="BH83" s="19" t="n"/>
      <c r="BI83" s="19" t="n"/>
      <c r="BJ83" s="19" t="n"/>
      <c r="BK83" s="19" t="n"/>
      <c r="BL83" s="19" t="n"/>
      <c r="BM83" s="19" t="n"/>
      <c r="BN83" s="19" t="n"/>
      <c r="BO83" s="19" t="n"/>
      <c r="BP83" s="19" t="n"/>
      <c r="BQ83" s="19" t="n"/>
      <c r="BR83" s="19" t="n"/>
      <c r="BS83" s="19" t="n"/>
      <c r="BT83" s="19" t="n"/>
      <c r="BU83" s="19" t="n"/>
      <c r="BV83" s="19" t="n"/>
      <c r="BW83" s="19" t="n"/>
      <c r="BX83" s="19" t="n"/>
      <c r="BY83" s="19" t="n"/>
      <c r="BZ83" s="19" t="n"/>
      <c r="CA83" s="19" t="n"/>
      <c r="CB83" s="19" t="n"/>
      <c r="CC83" s="19" t="n"/>
      <c r="CD83" s="19" t="n"/>
      <c r="CE83" s="19" t="n"/>
      <c r="CF83" s="19" t="n"/>
      <c r="CG83" s="19" t="n"/>
      <c r="CH83" s="546" t="n"/>
      <c r="CI83" s="500" t="n"/>
      <c r="CJ83" s="500" t="n"/>
      <c r="CK83" s="23" t="n"/>
      <c r="CL83" s="23" t="n"/>
      <c r="CM83" s="23" t="n"/>
      <c r="CN83" s="23" t="n"/>
      <c r="CO83" s="23" t="n"/>
      <c r="CP83" s="23" t="n"/>
      <c r="CQ83" s="23" t="n"/>
      <c r="CR83" s="23" t="n"/>
      <c r="CS83" s="23" t="n"/>
      <c r="CT83" s="23" t="n"/>
      <c r="CU83" s="23" t="n"/>
      <c r="CV83" s="23" t="n"/>
      <c r="CW83" s="23" t="n"/>
      <c r="CX83" s="23" t="n"/>
      <c r="CY83" s="23" t="n"/>
      <c r="CZ83" s="23" t="n"/>
      <c r="DA83" s="23" t="n"/>
      <c r="DB83" s="23" t="n"/>
      <c r="DC83" s="23" t="n"/>
      <c r="DD83" s="23" t="n"/>
      <c r="DE83" s="23" t="n"/>
      <c r="DF83" s="23" t="n"/>
      <c r="DG83" s="23" t="n"/>
      <c r="DH83" s="23" t="n"/>
      <c r="DI83" s="23" t="n"/>
      <c r="DJ83" s="23" t="n"/>
      <c r="DK83" s="23" t="n"/>
      <c r="DL83" s="23" t="n"/>
      <c r="DM83" s="23" t="n"/>
      <c r="DN83" s="23" t="n"/>
      <c r="DO83" s="23" t="n"/>
      <c r="DP83" s="23" t="n"/>
    </row>
    <row r="84" ht="18" customHeight="1" s="844">
      <c r="A84" s="19" t="n"/>
      <c r="B84" s="19" t="n"/>
      <c r="C84" s="500" t="n"/>
      <c r="D84" s="500" t="n"/>
      <c r="E84" s="500" t="n"/>
      <c r="F84" s="19" t="n"/>
      <c r="G84" s="19" t="n"/>
      <c r="H84" s="558" t="n"/>
      <c r="I84" s="558" t="n"/>
      <c r="J84" s="558" t="n"/>
      <c r="K84" s="500" t="n"/>
      <c r="L84" s="500" t="n"/>
      <c r="M84" s="500" t="n"/>
      <c r="N84" s="500" t="n"/>
      <c r="O84" s="19" t="n"/>
      <c r="P84" s="19" t="n"/>
      <c r="Q84" s="19" t="n"/>
      <c r="R84" s="19" t="n"/>
      <c r="S84" s="19" t="n"/>
      <c r="T84" s="19" t="n"/>
      <c r="U84" s="19" t="n"/>
      <c r="V84" s="23" t="n"/>
      <c r="W84" s="19"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19" t="n"/>
      <c r="AY84" s="19" t="n"/>
      <c r="AZ84" s="19" t="n"/>
      <c r="BA84" s="19" t="n"/>
      <c r="BB84" s="19" t="n"/>
      <c r="BC84" s="19" t="n"/>
      <c r="BD84" s="19" t="n"/>
      <c r="BE84" s="19" t="n"/>
      <c r="BF84" s="19" t="n"/>
      <c r="BG84" s="19" t="n"/>
      <c r="BH84" s="19" t="n"/>
      <c r="BI84" s="19" t="n"/>
      <c r="BJ84" s="19" t="n"/>
      <c r="BK84" s="19" t="n"/>
      <c r="BL84" s="19" t="n"/>
      <c r="BM84" s="19" t="n"/>
      <c r="BN84" s="19" t="n"/>
      <c r="BO84" s="19" t="n"/>
      <c r="BP84" s="19" t="n"/>
      <c r="BQ84" s="19" t="n"/>
      <c r="BR84" s="19" t="n"/>
      <c r="BS84" s="19" t="n"/>
      <c r="BT84" s="19" t="n"/>
      <c r="BU84" s="19" t="n"/>
      <c r="BV84" s="19" t="n"/>
      <c r="BW84" s="19" t="n"/>
      <c r="BX84" s="19" t="n"/>
      <c r="BY84" s="19" t="n"/>
      <c r="BZ84" s="19" t="n"/>
      <c r="CA84" s="19" t="n"/>
      <c r="CB84" s="19" t="n"/>
      <c r="CC84" s="19" t="n"/>
      <c r="CD84" s="19" t="n"/>
      <c r="CE84" s="19" t="n"/>
      <c r="CF84" s="19" t="n"/>
      <c r="CG84" s="19" t="n"/>
      <c r="CH84" s="546" t="n"/>
      <c r="CI84" s="500" t="n"/>
      <c r="CJ84" s="500" t="n"/>
      <c r="CK84" s="23" t="n"/>
      <c r="CL84" s="23" t="n"/>
      <c r="CM84" s="23" t="n"/>
      <c r="CN84" s="23" t="n"/>
      <c r="CO84" s="23" t="n"/>
      <c r="CP84" s="23" t="n"/>
      <c r="CQ84" s="23" t="n"/>
      <c r="CR84" s="23" t="n"/>
      <c r="CS84" s="23" t="n"/>
      <c r="CT84" s="23" t="n"/>
      <c r="CU84" s="23" t="n"/>
      <c r="CV84" s="23" t="n"/>
      <c r="CW84" s="23" t="n"/>
      <c r="CX84" s="23" t="n"/>
      <c r="CY84" s="23" t="n"/>
      <c r="CZ84" s="23" t="n"/>
      <c r="DA84" s="23" t="n"/>
      <c r="DB84" s="23" t="n"/>
      <c r="DC84" s="23" t="n"/>
      <c r="DD84" s="23" t="n"/>
      <c r="DE84" s="23" t="n"/>
      <c r="DF84" s="23" t="n"/>
      <c r="DG84" s="23" t="n"/>
      <c r="DH84" s="23" t="n"/>
      <c r="DI84" s="23" t="n"/>
      <c r="DJ84" s="23" t="n"/>
      <c r="DK84" s="23" t="n"/>
      <c r="DL84" s="23" t="n"/>
      <c r="DM84" s="23" t="n"/>
      <c r="DN84" s="23" t="n"/>
      <c r="DO84" s="23" t="n"/>
      <c r="DP84" s="23" t="n"/>
    </row>
    <row r="85" ht="18" customHeight="1" s="844">
      <c r="A85" s="19" t="n"/>
      <c r="B85" s="19" t="n"/>
      <c r="C85" s="500" t="n"/>
      <c r="D85" s="500" t="n"/>
      <c r="E85" s="500" t="n"/>
      <c r="F85" s="19" t="n"/>
      <c r="G85" s="19" t="n"/>
      <c r="H85" s="558" t="n"/>
      <c r="I85" s="558" t="n"/>
      <c r="J85" s="558" t="n"/>
      <c r="K85" s="500" t="n"/>
      <c r="L85" s="500" t="n"/>
      <c r="M85" s="500" t="n"/>
      <c r="N85" s="500" t="n"/>
      <c r="O85" s="19" t="n"/>
      <c r="P85" s="19" t="n"/>
      <c r="Q85" s="19" t="n"/>
      <c r="R85" s="19" t="n"/>
      <c r="S85" s="19" t="n"/>
      <c r="T85" s="19" t="n"/>
      <c r="U85" s="19" t="n"/>
      <c r="V85" s="23" t="n"/>
      <c r="W85" s="19"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19" t="n"/>
      <c r="AY85" s="19" t="n"/>
      <c r="AZ85" s="19" t="n"/>
      <c r="BA85" s="19" t="n"/>
      <c r="BB85" s="19" t="n"/>
      <c r="BC85" s="19" t="n"/>
      <c r="BD85" s="19" t="n"/>
      <c r="BE85" s="19" t="n"/>
      <c r="BF85" s="19" t="n"/>
      <c r="BG85" s="19" t="n"/>
      <c r="BH85" s="19" t="n"/>
      <c r="BI85" s="19" t="n"/>
      <c r="BJ85" s="19" t="n"/>
      <c r="BK85" s="19" t="n"/>
      <c r="BL85" s="19" t="n"/>
      <c r="BM85" s="19" t="n"/>
      <c r="BN85" s="19" t="n"/>
      <c r="BO85" s="19" t="n"/>
      <c r="BP85" s="19" t="n"/>
      <c r="BQ85" s="19" t="n"/>
      <c r="BR85" s="19" t="n"/>
      <c r="BS85" s="19" t="n"/>
      <c r="BT85" s="19" t="n"/>
      <c r="BU85" s="19" t="n"/>
      <c r="BV85" s="19" t="n"/>
      <c r="BW85" s="19" t="n"/>
      <c r="BX85" s="19" t="n"/>
      <c r="BY85" s="19" t="n"/>
      <c r="BZ85" s="19" t="n"/>
      <c r="CA85" s="19" t="n"/>
      <c r="CB85" s="19" t="n"/>
      <c r="CC85" s="19" t="n"/>
      <c r="CD85" s="19" t="n"/>
      <c r="CE85" s="19" t="n"/>
      <c r="CF85" s="19" t="n"/>
      <c r="CG85" s="19" t="n"/>
      <c r="CH85" s="546" t="n"/>
      <c r="CI85" s="500" t="n"/>
      <c r="CJ85" s="500" t="n"/>
      <c r="CK85" s="23" t="n"/>
      <c r="CL85" s="23" t="n"/>
      <c r="CM85" s="23" t="n"/>
      <c r="CN85" s="23" t="n"/>
      <c r="CO85" s="23" t="n"/>
      <c r="CP85" s="23" t="n"/>
      <c r="CQ85" s="23" t="n"/>
      <c r="CR85" s="23" t="n"/>
      <c r="CS85" s="23" t="n"/>
      <c r="CT85" s="23" t="n"/>
      <c r="CU85" s="23" t="n"/>
      <c r="CV85" s="23" t="n"/>
      <c r="CW85" s="23" t="n"/>
      <c r="CX85" s="23" t="n"/>
      <c r="CY85" s="23" t="n"/>
      <c r="CZ85" s="23" t="n"/>
      <c r="DA85" s="23" t="n"/>
      <c r="DB85" s="23" t="n"/>
      <c r="DC85" s="23" t="n"/>
      <c r="DD85" s="23" t="n"/>
      <c r="DE85" s="23" t="n"/>
      <c r="DF85" s="23" t="n"/>
      <c r="DG85" s="23" t="n"/>
      <c r="DH85" s="23" t="n"/>
      <c r="DI85" s="23" t="n"/>
      <c r="DJ85" s="23" t="n"/>
      <c r="DK85" s="23" t="n"/>
      <c r="DL85" s="23" t="n"/>
      <c r="DM85" s="23" t="n"/>
      <c r="DN85" s="23" t="n"/>
      <c r="DO85" s="23" t="n"/>
      <c r="DP85" s="23" t="n"/>
    </row>
    <row r="86" ht="18" customHeight="1" s="844">
      <c r="A86" s="19" t="n"/>
      <c r="B86" s="19" t="n"/>
      <c r="C86" s="500" t="n"/>
      <c r="D86" s="500" t="n"/>
      <c r="E86" s="500" t="n"/>
      <c r="F86" s="19" t="n"/>
      <c r="G86" s="19" t="n"/>
      <c r="H86" s="558" t="n"/>
      <c r="I86" s="558" t="n"/>
      <c r="J86" s="558" t="n"/>
      <c r="K86" s="500" t="n"/>
      <c r="L86" s="500" t="n"/>
      <c r="M86" s="500" t="n"/>
      <c r="N86" s="500" t="n"/>
      <c r="O86" s="19" t="n"/>
      <c r="P86" s="19" t="n"/>
      <c r="Q86" s="19" t="n"/>
      <c r="R86" s="19" t="n"/>
      <c r="S86" s="19" t="n"/>
      <c r="T86" s="19" t="n"/>
      <c r="U86" s="19" t="n"/>
      <c r="V86" s="23" t="n"/>
      <c r="W86" s="19"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19" t="n"/>
      <c r="AY86" s="19" t="n"/>
      <c r="AZ86" s="19" t="n"/>
      <c r="BA86" s="19" t="n"/>
      <c r="BB86" s="19" t="n"/>
      <c r="BC86" s="19" t="n"/>
      <c r="BD86" s="19" t="n"/>
      <c r="BE86" s="19" t="n"/>
      <c r="BF86" s="19" t="n"/>
      <c r="BG86" s="19" t="n"/>
      <c r="BH86" s="19" t="n"/>
      <c r="BI86" s="19" t="n"/>
      <c r="BJ86" s="19" t="n"/>
      <c r="BK86" s="19" t="n"/>
      <c r="BL86" s="19" t="n"/>
      <c r="BM86" s="19" t="n"/>
      <c r="BN86" s="19" t="n"/>
      <c r="BO86" s="19" t="n"/>
      <c r="BP86" s="19" t="n"/>
      <c r="BQ86" s="19" t="n"/>
      <c r="BR86" s="19" t="n"/>
      <c r="BS86" s="19" t="n"/>
      <c r="BT86" s="19" t="n"/>
      <c r="BU86" s="19" t="n"/>
      <c r="BV86" s="19" t="n"/>
      <c r="BW86" s="19" t="n"/>
      <c r="BX86" s="19" t="n"/>
      <c r="BY86" s="19" t="n"/>
      <c r="BZ86" s="19" t="n"/>
      <c r="CA86" s="19" t="n"/>
      <c r="CB86" s="19" t="n"/>
      <c r="CC86" s="19" t="n"/>
      <c r="CD86" s="19" t="n"/>
      <c r="CE86" s="19" t="n"/>
      <c r="CF86" s="19" t="n"/>
      <c r="CG86" s="19" t="n"/>
      <c r="CH86" s="546" t="n"/>
      <c r="CI86" s="500" t="n"/>
      <c r="CJ86" s="500" t="n"/>
      <c r="CK86" s="23" t="n"/>
      <c r="CL86" s="23" t="n"/>
      <c r="CM86" s="23" t="n"/>
      <c r="CN86" s="23" t="n"/>
      <c r="CO86" s="23" t="n"/>
      <c r="CP86" s="23" t="n"/>
      <c r="CQ86" s="23" t="n"/>
      <c r="CR86" s="23" t="n"/>
      <c r="CS86" s="23" t="n"/>
      <c r="CT86" s="23" t="n"/>
      <c r="CU86" s="23" t="n"/>
      <c r="CV86" s="23" t="n"/>
      <c r="CW86" s="23" t="n"/>
      <c r="CX86" s="23" t="n"/>
      <c r="CY86" s="23" t="n"/>
      <c r="CZ86" s="23" t="n"/>
      <c r="DA86" s="23" t="n"/>
      <c r="DB86" s="23" t="n"/>
      <c r="DC86" s="23" t="n"/>
      <c r="DD86" s="23" t="n"/>
      <c r="DE86" s="23" t="n"/>
      <c r="DF86" s="23" t="n"/>
      <c r="DG86" s="23" t="n"/>
      <c r="DH86" s="23" t="n"/>
      <c r="DI86" s="23" t="n"/>
      <c r="DJ86" s="23" t="n"/>
      <c r="DK86" s="23" t="n"/>
      <c r="DL86" s="23" t="n"/>
      <c r="DM86" s="23" t="n"/>
      <c r="DN86" s="23" t="n"/>
      <c r="DO86" s="23" t="n"/>
      <c r="DP86" s="23" t="n"/>
    </row>
    <row r="87" ht="18" customHeight="1" s="844">
      <c r="A87" s="19" t="n"/>
      <c r="B87" s="19" t="n"/>
      <c r="C87" s="500" t="n"/>
      <c r="D87" s="500" t="n"/>
      <c r="E87" s="500" t="n"/>
      <c r="F87" s="19" t="n"/>
      <c r="G87" s="19" t="n"/>
      <c r="H87" s="558" t="n"/>
      <c r="I87" s="558" t="n"/>
      <c r="J87" s="558" t="n"/>
      <c r="K87" s="500" t="n"/>
      <c r="L87" s="500" t="n"/>
      <c r="M87" s="500" t="n"/>
      <c r="N87" s="500" t="n"/>
      <c r="O87" s="19" t="n"/>
      <c r="P87" s="19" t="n"/>
      <c r="Q87" s="19" t="n"/>
      <c r="R87" s="19" t="n"/>
      <c r="S87" s="19" t="n"/>
      <c r="T87" s="19" t="n"/>
      <c r="U87" s="19" t="n"/>
      <c r="V87" s="23" t="n"/>
      <c r="W87" s="19"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19" t="n"/>
      <c r="AY87" s="19" t="n"/>
      <c r="AZ87" s="19" t="n"/>
      <c r="BA87" s="19" t="n"/>
      <c r="BB87" s="19" t="n"/>
      <c r="BC87" s="19" t="n"/>
      <c r="BD87" s="19" t="n"/>
      <c r="BE87" s="19" t="n"/>
      <c r="BF87" s="19" t="n"/>
      <c r="BG87" s="19" t="n"/>
      <c r="BH87" s="19" t="n"/>
      <c r="BI87" s="19" t="n"/>
      <c r="BJ87" s="19" t="n"/>
      <c r="BK87" s="19" t="n"/>
      <c r="BL87" s="19" t="n"/>
      <c r="BM87" s="19" t="n"/>
      <c r="BN87" s="19" t="n"/>
      <c r="BO87" s="19" t="n"/>
      <c r="BP87" s="19" t="n"/>
      <c r="BQ87" s="19" t="n"/>
      <c r="BR87" s="19" t="n"/>
      <c r="BS87" s="19" t="n"/>
      <c r="BT87" s="19" t="n"/>
      <c r="BU87" s="19" t="n"/>
      <c r="BV87" s="19" t="n"/>
      <c r="BW87" s="19" t="n"/>
      <c r="BX87" s="19" t="n"/>
      <c r="BY87" s="19" t="n"/>
      <c r="BZ87" s="19" t="n"/>
      <c r="CA87" s="19" t="n"/>
      <c r="CB87" s="19" t="n"/>
      <c r="CC87" s="19" t="n"/>
      <c r="CD87" s="19" t="n"/>
      <c r="CE87" s="19" t="n"/>
      <c r="CF87" s="19" t="n"/>
      <c r="CG87" s="19" t="n"/>
      <c r="CH87" s="546" t="n"/>
      <c r="CI87" s="500" t="n"/>
      <c r="CJ87" s="500" t="n"/>
      <c r="CK87" s="23" t="n"/>
      <c r="CL87" s="23" t="n"/>
      <c r="CM87" s="23" t="n"/>
      <c r="CN87" s="23" t="n"/>
      <c r="CO87" s="23" t="n"/>
      <c r="CP87" s="23" t="n"/>
      <c r="CQ87" s="23" t="n"/>
      <c r="CR87" s="23" t="n"/>
      <c r="CS87" s="23" t="n"/>
      <c r="CT87" s="23" t="n"/>
      <c r="CU87" s="23" t="n"/>
      <c r="CV87" s="23" t="n"/>
      <c r="CW87" s="23" t="n"/>
      <c r="CX87" s="23" t="n"/>
      <c r="CY87" s="23" t="n"/>
      <c r="CZ87" s="23" t="n"/>
      <c r="DA87" s="23" t="n"/>
      <c r="DB87" s="23" t="n"/>
      <c r="DC87" s="23" t="n"/>
      <c r="DD87" s="23" t="n"/>
      <c r="DE87" s="23" t="n"/>
      <c r="DF87" s="23" t="n"/>
      <c r="DG87" s="23" t="n"/>
      <c r="DH87" s="23" t="n"/>
      <c r="DI87" s="23" t="n"/>
      <c r="DJ87" s="23" t="n"/>
      <c r="DK87" s="23" t="n"/>
      <c r="DL87" s="23" t="n"/>
      <c r="DM87" s="23" t="n"/>
      <c r="DN87" s="23" t="n"/>
      <c r="DO87" s="23" t="n"/>
      <c r="DP87" s="23" t="n"/>
    </row>
    <row r="88" ht="18" customHeight="1" s="844">
      <c r="A88" s="19" t="n"/>
      <c r="B88" s="19" t="n"/>
      <c r="C88" s="500" t="n"/>
      <c r="D88" s="500" t="n"/>
      <c r="E88" s="500" t="n"/>
      <c r="F88" s="19" t="n"/>
      <c r="G88" s="19" t="n"/>
      <c r="H88" s="558" t="n"/>
      <c r="I88" s="558" t="n"/>
      <c r="J88" s="558" t="n"/>
      <c r="K88" s="500" t="n"/>
      <c r="L88" s="500" t="n"/>
      <c r="M88" s="500" t="n"/>
      <c r="N88" s="500" t="n"/>
      <c r="O88" s="19" t="n"/>
      <c r="P88" s="19" t="n"/>
      <c r="Q88" s="19" t="n"/>
      <c r="R88" s="19" t="n"/>
      <c r="S88" s="19" t="n"/>
      <c r="T88" s="19" t="n"/>
      <c r="U88" s="19" t="n"/>
      <c r="V88" s="23" t="n"/>
      <c r="W88" s="19"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19" t="n"/>
      <c r="AY88" s="19" t="n"/>
      <c r="AZ88" s="19" t="n"/>
      <c r="BA88" s="19" t="n"/>
      <c r="BB88" s="19" t="n"/>
      <c r="BC88" s="19" t="n"/>
      <c r="BD88" s="19" t="n"/>
      <c r="BE88" s="19" t="n"/>
      <c r="BF88" s="19" t="n"/>
      <c r="BG88" s="19" t="n"/>
      <c r="BH88" s="19" t="n"/>
      <c r="BI88" s="19" t="n"/>
      <c r="BJ88" s="19" t="n"/>
      <c r="BK88" s="19" t="n"/>
      <c r="BL88" s="19" t="n"/>
      <c r="BM88" s="19" t="n"/>
      <c r="BN88" s="19" t="n"/>
      <c r="BO88" s="19" t="n"/>
      <c r="BP88" s="19" t="n"/>
      <c r="BQ88" s="19" t="n"/>
      <c r="BR88" s="19" t="n"/>
      <c r="BS88" s="19" t="n"/>
      <c r="BT88" s="19" t="n"/>
      <c r="BU88" s="19" t="n"/>
      <c r="BV88" s="19" t="n"/>
      <c r="BW88" s="19" t="n"/>
      <c r="BX88" s="19" t="n"/>
      <c r="BY88" s="19" t="n"/>
      <c r="BZ88" s="19" t="n"/>
      <c r="CA88" s="19" t="n"/>
      <c r="CB88" s="19" t="n"/>
      <c r="CC88" s="19" t="n"/>
      <c r="CD88" s="19" t="n"/>
      <c r="CE88" s="19" t="n"/>
      <c r="CF88" s="19" t="n"/>
      <c r="CG88" s="19" t="n"/>
      <c r="CH88" s="546" t="n"/>
      <c r="CI88" s="500" t="n"/>
      <c r="CJ88" s="500" t="n"/>
      <c r="CK88" s="23" t="n"/>
      <c r="CL88" s="23" t="n"/>
      <c r="CM88" s="23" t="n"/>
      <c r="CN88" s="23" t="n"/>
      <c r="CO88" s="23" t="n"/>
      <c r="CP88" s="23" t="n"/>
      <c r="CQ88" s="23" t="n"/>
      <c r="CR88" s="23" t="n"/>
      <c r="CS88" s="23" t="n"/>
      <c r="CT88" s="23" t="n"/>
      <c r="CU88" s="23" t="n"/>
      <c r="CV88" s="23" t="n"/>
      <c r="CW88" s="23" t="n"/>
      <c r="CX88" s="23" t="n"/>
      <c r="CY88" s="23" t="n"/>
      <c r="CZ88" s="23" t="n"/>
      <c r="DA88" s="23" t="n"/>
      <c r="DB88" s="23" t="n"/>
      <c r="DC88" s="23" t="n"/>
      <c r="DD88" s="23" t="n"/>
      <c r="DE88" s="23" t="n"/>
      <c r="DF88" s="23" t="n"/>
      <c r="DG88" s="23" t="n"/>
      <c r="DH88" s="23" t="n"/>
      <c r="DI88" s="23" t="n"/>
      <c r="DJ88" s="23" t="n"/>
      <c r="DK88" s="23" t="n"/>
      <c r="DL88" s="23" t="n"/>
      <c r="DM88" s="23" t="n"/>
      <c r="DN88" s="23" t="n"/>
      <c r="DO88" s="23" t="n"/>
      <c r="DP88" s="23" t="n"/>
    </row>
    <row r="89" ht="18" customHeight="1" s="844">
      <c r="A89" s="19" t="n"/>
      <c r="B89" s="19" t="n"/>
      <c r="C89" s="500" t="n"/>
      <c r="D89" s="500" t="n"/>
      <c r="E89" s="500" t="n"/>
      <c r="F89" s="19" t="n"/>
      <c r="G89" s="19" t="n"/>
      <c r="H89" s="558" t="n"/>
      <c r="I89" s="558" t="n"/>
      <c r="J89" s="558" t="n"/>
      <c r="K89" s="500" t="n"/>
      <c r="L89" s="500" t="n"/>
      <c r="M89" s="500" t="n"/>
      <c r="N89" s="500" t="n"/>
      <c r="O89" s="19" t="n"/>
      <c r="P89" s="19" t="n"/>
      <c r="Q89" s="19" t="n"/>
      <c r="R89" s="19" t="n"/>
      <c r="S89" s="19" t="n"/>
      <c r="T89" s="19" t="n"/>
      <c r="U89" s="19" t="n"/>
      <c r="V89" s="23" t="n"/>
      <c r="W89" s="19"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19" t="n"/>
      <c r="AY89" s="19" t="n"/>
      <c r="AZ89" s="19" t="n"/>
      <c r="BA89" s="19" t="n"/>
      <c r="BB89" s="19" t="n"/>
      <c r="BC89" s="19" t="n"/>
      <c r="BD89" s="19" t="n"/>
      <c r="BE89" s="19" t="n"/>
      <c r="BF89" s="19" t="n"/>
      <c r="BG89" s="19" t="n"/>
      <c r="BH89" s="19" t="n"/>
      <c r="BI89" s="19" t="n"/>
      <c r="BJ89" s="19" t="n"/>
      <c r="BK89" s="19" t="n"/>
      <c r="BL89" s="19" t="n"/>
      <c r="BM89" s="19" t="n"/>
      <c r="BN89" s="19" t="n"/>
      <c r="BO89" s="19" t="n"/>
      <c r="BP89" s="19" t="n"/>
      <c r="BQ89" s="19" t="n"/>
      <c r="BR89" s="19" t="n"/>
      <c r="BS89" s="19" t="n"/>
      <c r="BT89" s="19" t="n"/>
      <c r="BU89" s="19" t="n"/>
      <c r="BV89" s="19" t="n"/>
      <c r="BW89" s="19" t="n"/>
      <c r="BX89" s="19" t="n"/>
      <c r="BY89" s="19" t="n"/>
      <c r="BZ89" s="19" t="n"/>
      <c r="CA89" s="19" t="n"/>
      <c r="CB89" s="19" t="n"/>
      <c r="CC89" s="19" t="n"/>
      <c r="CD89" s="19" t="n"/>
      <c r="CE89" s="19" t="n"/>
      <c r="CF89" s="19" t="n"/>
      <c r="CG89" s="19" t="n"/>
      <c r="CH89" s="546" t="n"/>
      <c r="CI89" s="500" t="n"/>
      <c r="CJ89" s="500" t="n"/>
      <c r="CK89" s="23" t="n"/>
      <c r="CL89" s="23" t="n"/>
      <c r="CM89" s="23" t="n"/>
      <c r="CN89" s="23" t="n"/>
      <c r="CO89" s="23" t="n"/>
      <c r="CP89" s="23" t="n"/>
      <c r="CQ89" s="23" t="n"/>
      <c r="CR89" s="23" t="n"/>
      <c r="CS89" s="23" t="n"/>
      <c r="CT89" s="23" t="n"/>
      <c r="CU89" s="23" t="n"/>
      <c r="CV89" s="23" t="n"/>
      <c r="CW89" s="23" t="n"/>
      <c r="CX89" s="23" t="n"/>
      <c r="CY89" s="23" t="n"/>
      <c r="CZ89" s="23" t="n"/>
      <c r="DA89" s="23" t="n"/>
      <c r="DB89" s="23" t="n"/>
      <c r="DC89" s="23" t="n"/>
      <c r="DD89" s="23" t="n"/>
      <c r="DE89" s="23" t="n"/>
      <c r="DF89" s="23" t="n"/>
      <c r="DG89" s="23" t="n"/>
      <c r="DH89" s="23" t="n"/>
      <c r="DI89" s="23" t="n"/>
      <c r="DJ89" s="23" t="n"/>
      <c r="DK89" s="23" t="n"/>
      <c r="DL89" s="23" t="n"/>
      <c r="DM89" s="23" t="n"/>
      <c r="DN89" s="23" t="n"/>
      <c r="DO89" s="23" t="n"/>
      <c r="DP89" s="23" t="n"/>
    </row>
    <row r="90" ht="18" customHeight="1" s="844">
      <c r="A90" s="19" t="n"/>
      <c r="B90" s="19" t="n"/>
      <c r="C90" s="500" t="n"/>
      <c r="D90" s="500" t="n"/>
      <c r="E90" s="500" t="n"/>
      <c r="F90" s="19" t="n"/>
      <c r="G90" s="19" t="n"/>
      <c r="H90" s="558" t="n"/>
      <c r="I90" s="558" t="n"/>
      <c r="J90" s="558" t="n"/>
      <c r="K90" s="500" t="n"/>
      <c r="L90" s="500" t="n"/>
      <c r="M90" s="500" t="n"/>
      <c r="N90" s="500" t="n"/>
      <c r="O90" s="19" t="n"/>
      <c r="P90" s="19" t="n"/>
      <c r="Q90" s="19" t="n"/>
      <c r="R90" s="19" t="n"/>
      <c r="S90" s="19" t="n"/>
      <c r="T90" s="19" t="n"/>
      <c r="U90" s="19" t="n"/>
      <c r="V90" s="23" t="n"/>
      <c r="W90" s="19"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19" t="n"/>
      <c r="AY90" s="19" t="n"/>
      <c r="AZ90" s="19" t="n"/>
      <c r="BA90" s="19" t="n"/>
      <c r="BB90" s="19" t="n"/>
      <c r="BC90" s="19" t="n"/>
      <c r="BD90" s="19" t="n"/>
      <c r="BE90" s="19" t="n"/>
      <c r="BF90" s="19" t="n"/>
      <c r="BG90" s="19" t="n"/>
      <c r="BH90" s="19" t="n"/>
      <c r="BI90" s="19" t="n"/>
      <c r="BJ90" s="19" t="n"/>
      <c r="BK90" s="19" t="n"/>
      <c r="BL90" s="19" t="n"/>
      <c r="BM90" s="19" t="n"/>
      <c r="BN90" s="19" t="n"/>
      <c r="BO90" s="19" t="n"/>
      <c r="BP90" s="19" t="n"/>
      <c r="BQ90" s="19" t="n"/>
      <c r="BR90" s="19" t="n"/>
      <c r="BS90" s="19" t="n"/>
      <c r="BT90" s="19" t="n"/>
      <c r="BU90" s="19" t="n"/>
      <c r="BV90" s="19" t="n"/>
      <c r="BW90" s="19" t="n"/>
      <c r="BX90" s="19" t="n"/>
      <c r="BY90" s="19" t="n"/>
      <c r="BZ90" s="19" t="n"/>
      <c r="CA90" s="19" t="n"/>
      <c r="CB90" s="19" t="n"/>
      <c r="CC90" s="19" t="n"/>
      <c r="CD90" s="19" t="n"/>
      <c r="CE90" s="19" t="n"/>
      <c r="CF90" s="19" t="n"/>
      <c r="CG90" s="19" t="n"/>
      <c r="CH90" s="546" t="n"/>
      <c r="CI90" s="500" t="n"/>
      <c r="CJ90" s="500" t="n"/>
      <c r="CK90" s="23" t="n"/>
      <c r="CL90" s="23" t="n"/>
      <c r="CM90" s="23" t="n"/>
      <c r="CN90" s="23" t="n"/>
      <c r="CO90" s="23" t="n"/>
      <c r="CP90" s="23" t="n"/>
      <c r="CQ90" s="23" t="n"/>
      <c r="CR90" s="23" t="n"/>
      <c r="CS90" s="23" t="n"/>
      <c r="CT90" s="23" t="n"/>
      <c r="CU90" s="23" t="n"/>
      <c r="CV90" s="23" t="n"/>
      <c r="CW90" s="23" t="n"/>
      <c r="CX90" s="23" t="n"/>
      <c r="CY90" s="23" t="n"/>
      <c r="CZ90" s="23" t="n"/>
      <c r="DA90" s="23" t="n"/>
      <c r="DB90" s="23" t="n"/>
      <c r="DC90" s="23" t="n"/>
      <c r="DD90" s="23" t="n"/>
      <c r="DE90" s="23" t="n"/>
      <c r="DF90" s="23" t="n"/>
      <c r="DG90" s="23" t="n"/>
      <c r="DH90" s="23" t="n"/>
      <c r="DI90" s="23" t="n"/>
      <c r="DJ90" s="23" t="n"/>
      <c r="DK90" s="23" t="n"/>
      <c r="DL90" s="23" t="n"/>
      <c r="DM90" s="23" t="n"/>
      <c r="DN90" s="23" t="n"/>
      <c r="DO90" s="23" t="n"/>
      <c r="DP90" s="23" t="n"/>
    </row>
    <row r="91" ht="18" customHeight="1" s="844">
      <c r="A91" s="19" t="n"/>
      <c r="B91" s="19" t="n"/>
      <c r="C91" s="500" t="n"/>
      <c r="D91" s="500" t="n"/>
      <c r="E91" s="500" t="n"/>
      <c r="F91" s="19" t="n"/>
      <c r="G91" s="19" t="n"/>
      <c r="H91" s="558" t="n"/>
      <c r="I91" s="558" t="n"/>
      <c r="J91" s="558" t="n"/>
      <c r="K91" s="500" t="n"/>
      <c r="L91" s="500" t="n"/>
      <c r="M91" s="500" t="n"/>
      <c r="N91" s="500" t="n"/>
      <c r="O91" s="19" t="n"/>
      <c r="P91" s="19" t="n"/>
      <c r="Q91" s="19" t="n"/>
      <c r="R91" s="19" t="n"/>
      <c r="S91" s="19" t="n"/>
      <c r="T91" s="19" t="n"/>
      <c r="U91" s="19" t="n"/>
      <c r="V91" s="23" t="n"/>
      <c r="W91" s="19"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19" t="n"/>
      <c r="AY91" s="19" t="n"/>
      <c r="AZ91" s="19" t="n"/>
      <c r="BA91" s="19" t="n"/>
      <c r="BB91" s="19" t="n"/>
      <c r="BC91" s="19" t="n"/>
      <c r="BD91" s="19" t="n"/>
      <c r="BE91" s="19" t="n"/>
      <c r="BF91" s="19" t="n"/>
      <c r="BG91" s="19" t="n"/>
      <c r="BH91" s="19" t="n"/>
      <c r="BI91" s="19" t="n"/>
      <c r="BJ91" s="19" t="n"/>
      <c r="BK91" s="19" t="n"/>
      <c r="BL91" s="19" t="n"/>
      <c r="BM91" s="19" t="n"/>
      <c r="BN91" s="19" t="n"/>
      <c r="BO91" s="19" t="n"/>
      <c r="BP91" s="19" t="n"/>
      <c r="BQ91" s="19" t="n"/>
      <c r="BR91" s="19" t="n"/>
      <c r="BS91" s="19" t="n"/>
      <c r="BT91" s="19" t="n"/>
      <c r="BU91" s="19" t="n"/>
      <c r="BV91" s="19" t="n"/>
      <c r="BW91" s="19" t="n"/>
      <c r="BX91" s="19" t="n"/>
      <c r="BY91" s="19" t="n"/>
      <c r="BZ91" s="19" t="n"/>
      <c r="CA91" s="19" t="n"/>
      <c r="CB91" s="19" t="n"/>
      <c r="CC91" s="19" t="n"/>
      <c r="CD91" s="19" t="n"/>
      <c r="CE91" s="19" t="n"/>
      <c r="CF91" s="19" t="n"/>
      <c r="CG91" s="19" t="n"/>
      <c r="CH91" s="546" t="n"/>
      <c r="CI91" s="500" t="n"/>
      <c r="CJ91" s="500" t="n"/>
      <c r="CK91" s="23" t="n"/>
      <c r="CL91" s="23" t="n"/>
      <c r="CM91" s="23" t="n"/>
      <c r="CN91" s="23" t="n"/>
      <c r="CO91" s="23" t="n"/>
      <c r="CP91" s="23" t="n"/>
      <c r="CQ91" s="23" t="n"/>
      <c r="CR91" s="23" t="n"/>
      <c r="CS91" s="23" t="n"/>
      <c r="CT91" s="23" t="n"/>
      <c r="CU91" s="23" t="n"/>
      <c r="CV91" s="23" t="n"/>
      <c r="CW91" s="23" t="n"/>
      <c r="CX91" s="23" t="n"/>
      <c r="CY91" s="23" t="n"/>
      <c r="CZ91" s="23" t="n"/>
      <c r="DA91" s="23" t="n"/>
      <c r="DB91" s="23" t="n"/>
      <c r="DC91" s="23" t="n"/>
      <c r="DD91" s="23" t="n"/>
      <c r="DE91" s="23" t="n"/>
      <c r="DF91" s="23" t="n"/>
      <c r="DG91" s="23" t="n"/>
      <c r="DH91" s="23" t="n"/>
      <c r="DI91" s="23" t="n"/>
      <c r="DJ91" s="23" t="n"/>
      <c r="DK91" s="23" t="n"/>
      <c r="DL91" s="23" t="n"/>
      <c r="DM91" s="23" t="n"/>
      <c r="DN91" s="23" t="n"/>
      <c r="DO91" s="23" t="n"/>
      <c r="DP91" s="23" t="n"/>
    </row>
    <row r="92" ht="18" customHeight="1" s="844">
      <c r="A92" s="19" t="n"/>
      <c r="B92" s="19" t="n"/>
      <c r="C92" s="500" t="n"/>
      <c r="D92" s="500" t="n"/>
      <c r="E92" s="500" t="n"/>
      <c r="F92" s="19" t="n"/>
      <c r="G92" s="19" t="n"/>
      <c r="H92" s="558" t="n"/>
      <c r="I92" s="558" t="n"/>
      <c r="J92" s="558" t="n"/>
      <c r="K92" s="500" t="n"/>
      <c r="L92" s="500" t="n"/>
      <c r="M92" s="500" t="n"/>
      <c r="N92" s="500" t="n"/>
      <c r="O92" s="19" t="n"/>
      <c r="P92" s="19" t="n"/>
      <c r="Q92" s="19" t="n"/>
      <c r="R92" s="19" t="n"/>
      <c r="S92" s="19" t="n"/>
      <c r="T92" s="19" t="n"/>
      <c r="U92" s="19" t="n"/>
      <c r="V92" s="23" t="n"/>
      <c r="W92" s="19"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19" t="n"/>
      <c r="AY92" s="19" t="n"/>
      <c r="AZ92" s="19" t="n"/>
      <c r="BA92" s="19" t="n"/>
      <c r="BB92" s="19" t="n"/>
      <c r="BC92" s="19" t="n"/>
      <c r="BD92" s="19" t="n"/>
      <c r="BE92" s="19" t="n"/>
      <c r="BF92" s="19" t="n"/>
      <c r="BG92" s="19" t="n"/>
      <c r="BH92" s="19" t="n"/>
      <c r="BI92" s="19" t="n"/>
      <c r="BJ92" s="19" t="n"/>
      <c r="BK92" s="19" t="n"/>
      <c r="BL92" s="19" t="n"/>
      <c r="BM92" s="19" t="n"/>
      <c r="BN92" s="19" t="n"/>
      <c r="BO92" s="19" t="n"/>
      <c r="BP92" s="19" t="n"/>
      <c r="BQ92" s="19" t="n"/>
      <c r="BR92" s="19" t="n"/>
      <c r="BS92" s="19" t="n"/>
      <c r="BT92" s="19" t="n"/>
      <c r="BU92" s="19" t="n"/>
      <c r="BV92" s="19" t="n"/>
      <c r="BW92" s="19" t="n"/>
      <c r="BX92" s="19" t="n"/>
      <c r="BY92" s="19" t="n"/>
      <c r="BZ92" s="19" t="n"/>
      <c r="CA92" s="19" t="n"/>
      <c r="CB92" s="19" t="n"/>
      <c r="CC92" s="19" t="n"/>
      <c r="CD92" s="19" t="n"/>
      <c r="CE92" s="19" t="n"/>
      <c r="CF92" s="19" t="n"/>
      <c r="CG92" s="19" t="n"/>
      <c r="CH92" s="546" t="n"/>
      <c r="CI92" s="500" t="n"/>
      <c r="CJ92" s="500" t="n"/>
      <c r="CK92" s="23" t="n"/>
      <c r="CL92" s="23" t="n"/>
      <c r="CM92" s="23" t="n"/>
      <c r="CN92" s="23" t="n"/>
      <c r="CO92" s="23" t="n"/>
      <c r="CP92" s="23" t="n"/>
      <c r="CQ92" s="23" t="n"/>
      <c r="CR92" s="23" t="n"/>
      <c r="CS92" s="23" t="n"/>
      <c r="CT92" s="23" t="n"/>
      <c r="CU92" s="23" t="n"/>
      <c r="CV92" s="23" t="n"/>
      <c r="CW92" s="23" t="n"/>
      <c r="CX92" s="23" t="n"/>
      <c r="CY92" s="23" t="n"/>
      <c r="CZ92" s="23" t="n"/>
      <c r="DA92" s="23" t="n"/>
      <c r="DB92" s="23" t="n"/>
      <c r="DC92" s="23" t="n"/>
      <c r="DD92" s="23" t="n"/>
      <c r="DE92" s="23" t="n"/>
      <c r="DF92" s="23" t="n"/>
      <c r="DG92" s="23" t="n"/>
      <c r="DH92" s="23" t="n"/>
      <c r="DI92" s="23" t="n"/>
      <c r="DJ92" s="23" t="n"/>
      <c r="DK92" s="23" t="n"/>
      <c r="DL92" s="23" t="n"/>
      <c r="DM92" s="23" t="n"/>
      <c r="DN92" s="23" t="n"/>
      <c r="DO92" s="23" t="n"/>
      <c r="DP92" s="23" t="n"/>
    </row>
    <row r="93" ht="18" customHeight="1" s="844">
      <c r="A93" s="19" t="n"/>
      <c r="B93" s="19" t="n"/>
      <c r="C93" s="500" t="n"/>
      <c r="D93" s="500" t="n"/>
      <c r="E93" s="500" t="n"/>
      <c r="F93" s="19" t="n"/>
      <c r="G93" s="19" t="n"/>
      <c r="H93" s="558" t="n"/>
      <c r="I93" s="558" t="n"/>
      <c r="J93" s="558" t="n"/>
      <c r="K93" s="500" t="n"/>
      <c r="L93" s="500" t="n"/>
      <c r="M93" s="500" t="n"/>
      <c r="N93" s="500" t="n"/>
      <c r="O93" s="19" t="n"/>
      <c r="P93" s="19" t="n"/>
      <c r="Q93" s="19" t="n"/>
      <c r="R93" s="19" t="n"/>
      <c r="S93" s="19" t="n"/>
      <c r="T93" s="19" t="n"/>
      <c r="U93" s="19" t="n"/>
      <c r="V93" s="23" t="n"/>
      <c r="W93" s="19"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19" t="n"/>
      <c r="AY93" s="19" t="n"/>
      <c r="AZ93" s="19" t="n"/>
      <c r="BA93" s="19" t="n"/>
      <c r="BB93" s="19" t="n"/>
      <c r="BC93" s="19" t="n"/>
      <c r="BD93" s="19" t="n"/>
      <c r="BE93" s="19" t="n"/>
      <c r="BF93" s="19" t="n"/>
      <c r="BG93" s="19" t="n"/>
      <c r="BH93" s="19" t="n"/>
      <c r="BI93" s="19" t="n"/>
      <c r="BJ93" s="19" t="n"/>
      <c r="BK93" s="19" t="n"/>
      <c r="BL93" s="19" t="n"/>
      <c r="BM93" s="19" t="n"/>
      <c r="BN93" s="19" t="n"/>
      <c r="BO93" s="19" t="n"/>
      <c r="BP93" s="19" t="n"/>
      <c r="BQ93" s="19" t="n"/>
      <c r="BR93" s="19" t="n"/>
      <c r="BS93" s="19" t="n"/>
      <c r="BT93" s="19" t="n"/>
      <c r="BU93" s="19" t="n"/>
      <c r="BV93" s="19" t="n"/>
      <c r="BW93" s="19" t="n"/>
      <c r="BX93" s="19" t="n"/>
      <c r="BY93" s="19" t="n"/>
      <c r="BZ93" s="19" t="n"/>
      <c r="CA93" s="19" t="n"/>
      <c r="CB93" s="19" t="n"/>
      <c r="CC93" s="19" t="n"/>
      <c r="CD93" s="19" t="n"/>
      <c r="CE93" s="19" t="n"/>
      <c r="CF93" s="19" t="n"/>
      <c r="CG93" s="19" t="n"/>
      <c r="CH93" s="546" t="n"/>
      <c r="CI93" s="500" t="n"/>
      <c r="CJ93" s="500" t="n"/>
      <c r="CK93" s="23" t="n"/>
      <c r="CL93" s="23" t="n"/>
      <c r="CM93" s="23" t="n"/>
      <c r="CN93" s="23" t="n"/>
      <c r="CO93" s="23" t="n"/>
      <c r="CP93" s="23" t="n"/>
      <c r="CQ93" s="23" t="n"/>
      <c r="CR93" s="23" t="n"/>
      <c r="CS93" s="23" t="n"/>
      <c r="CT93" s="23" t="n"/>
      <c r="CU93" s="23" t="n"/>
      <c r="CV93" s="23" t="n"/>
      <c r="CW93" s="23" t="n"/>
      <c r="CX93" s="23" t="n"/>
      <c r="CY93" s="23" t="n"/>
      <c r="CZ93" s="23" t="n"/>
      <c r="DA93" s="23" t="n"/>
      <c r="DB93" s="23" t="n"/>
      <c r="DC93" s="23" t="n"/>
      <c r="DD93" s="23" t="n"/>
      <c r="DE93" s="23" t="n"/>
      <c r="DF93" s="23" t="n"/>
      <c r="DG93" s="23" t="n"/>
      <c r="DH93" s="23" t="n"/>
      <c r="DI93" s="23" t="n"/>
      <c r="DJ93" s="23" t="n"/>
      <c r="DK93" s="23" t="n"/>
      <c r="DL93" s="23" t="n"/>
      <c r="DM93" s="23" t="n"/>
      <c r="DN93" s="23" t="n"/>
      <c r="DO93" s="23" t="n"/>
      <c r="DP93" s="23" t="n"/>
    </row>
    <row r="94" ht="18" customHeight="1" s="844">
      <c r="A94" s="19" t="n"/>
      <c r="B94" s="19" t="n"/>
      <c r="C94" s="500" t="n"/>
      <c r="D94" s="500" t="n"/>
      <c r="E94" s="500" t="n"/>
      <c r="F94" s="19" t="n"/>
      <c r="G94" s="19" t="n"/>
      <c r="H94" s="558" t="n"/>
      <c r="I94" s="558" t="n"/>
      <c r="J94" s="558" t="n"/>
      <c r="K94" s="500" t="n"/>
      <c r="L94" s="500" t="n"/>
      <c r="M94" s="500" t="n"/>
      <c r="N94" s="500" t="n"/>
      <c r="O94" s="19" t="n"/>
      <c r="P94" s="19" t="n"/>
      <c r="Q94" s="19" t="n"/>
      <c r="R94" s="19" t="n"/>
      <c r="S94" s="19" t="n"/>
      <c r="T94" s="19" t="n"/>
      <c r="U94" s="19" t="n"/>
      <c r="V94" s="23" t="n"/>
      <c r="W94" s="19"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19" t="n"/>
      <c r="AY94" s="19" t="n"/>
      <c r="AZ94" s="19" t="n"/>
      <c r="BA94" s="19" t="n"/>
      <c r="BB94" s="19" t="n"/>
      <c r="BC94" s="19" t="n"/>
      <c r="BD94" s="19" t="n"/>
      <c r="BE94" s="19" t="n"/>
      <c r="BF94" s="19" t="n"/>
      <c r="BG94" s="19" t="n"/>
      <c r="BH94" s="19" t="n"/>
      <c r="BI94" s="19" t="n"/>
      <c r="BJ94" s="19" t="n"/>
      <c r="BK94" s="19" t="n"/>
      <c r="BL94" s="19" t="n"/>
      <c r="BM94" s="19" t="n"/>
      <c r="BN94" s="19" t="n"/>
      <c r="BO94" s="19" t="n"/>
      <c r="BP94" s="19" t="n"/>
      <c r="BQ94" s="19" t="n"/>
      <c r="BR94" s="19" t="n"/>
      <c r="BS94" s="19" t="n"/>
      <c r="BT94" s="19" t="n"/>
      <c r="BU94" s="19" t="n"/>
      <c r="BV94" s="19" t="n"/>
      <c r="BW94" s="19" t="n"/>
      <c r="BX94" s="19" t="n"/>
      <c r="BY94" s="19" t="n"/>
      <c r="BZ94" s="19" t="n"/>
      <c r="CA94" s="19" t="n"/>
      <c r="CB94" s="19" t="n"/>
      <c r="CC94" s="19" t="n"/>
      <c r="CD94" s="19" t="n"/>
      <c r="CE94" s="19" t="n"/>
      <c r="CF94" s="19" t="n"/>
      <c r="CG94" s="19" t="n"/>
      <c r="CH94" s="546" t="n"/>
      <c r="CI94" s="500" t="n"/>
      <c r="CJ94" s="500" t="n"/>
      <c r="CK94" s="23" t="n"/>
      <c r="CL94" s="23" t="n"/>
      <c r="CM94" s="23" t="n"/>
      <c r="CN94" s="23" t="n"/>
      <c r="CO94" s="23" t="n"/>
      <c r="CP94" s="23" t="n"/>
      <c r="CQ94" s="23" t="n"/>
      <c r="CR94" s="23" t="n"/>
      <c r="CS94" s="23" t="n"/>
      <c r="CT94" s="23" t="n"/>
      <c r="CU94" s="23" t="n"/>
      <c r="CV94" s="23" t="n"/>
      <c r="CW94" s="23" t="n"/>
      <c r="CX94" s="23" t="n"/>
      <c r="CY94" s="23" t="n"/>
      <c r="CZ94" s="23" t="n"/>
      <c r="DA94" s="23" t="n"/>
      <c r="DB94" s="23" t="n"/>
      <c r="DC94" s="23" t="n"/>
      <c r="DD94" s="23" t="n"/>
      <c r="DE94" s="23" t="n"/>
      <c r="DF94" s="23" t="n"/>
      <c r="DG94" s="23" t="n"/>
      <c r="DH94" s="23" t="n"/>
      <c r="DI94" s="23" t="n"/>
      <c r="DJ94" s="23" t="n"/>
      <c r="DK94" s="23" t="n"/>
      <c r="DL94" s="23" t="n"/>
      <c r="DM94" s="23" t="n"/>
      <c r="DN94" s="23" t="n"/>
      <c r="DO94" s="23" t="n"/>
      <c r="DP94" s="23" t="n"/>
    </row>
    <row r="95" ht="18" customHeight="1" s="844">
      <c r="A95" s="19" t="n"/>
      <c r="B95" s="19" t="n"/>
      <c r="C95" s="500" t="n"/>
      <c r="D95" s="500" t="n"/>
      <c r="E95" s="500" t="n"/>
      <c r="F95" s="19" t="n"/>
      <c r="G95" s="19" t="n"/>
      <c r="H95" s="558" t="n"/>
      <c r="I95" s="558" t="n"/>
      <c r="J95" s="558" t="n"/>
      <c r="K95" s="500" t="n"/>
      <c r="L95" s="500" t="n"/>
      <c r="M95" s="500" t="n"/>
      <c r="N95" s="500" t="n"/>
      <c r="O95" s="19" t="n"/>
      <c r="P95" s="19" t="n"/>
      <c r="Q95" s="19" t="n"/>
      <c r="R95" s="19" t="n"/>
      <c r="S95" s="19" t="n"/>
      <c r="T95" s="19" t="n"/>
      <c r="U95" s="19" t="n"/>
      <c r="V95" s="23" t="n"/>
      <c r="W95" s="19"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19" t="n"/>
      <c r="AY95" s="19" t="n"/>
      <c r="AZ95" s="19" t="n"/>
      <c r="BA95" s="19" t="n"/>
      <c r="BB95" s="19" t="n"/>
      <c r="BC95" s="19" t="n"/>
      <c r="BD95" s="19" t="n"/>
      <c r="BE95" s="19" t="n"/>
      <c r="BF95" s="19" t="n"/>
      <c r="BG95" s="19" t="n"/>
      <c r="BH95" s="19" t="n"/>
      <c r="BI95" s="19" t="n"/>
      <c r="BJ95" s="19" t="n"/>
      <c r="BK95" s="19" t="n"/>
      <c r="BL95" s="19" t="n"/>
      <c r="BM95" s="19" t="n"/>
      <c r="BN95" s="19" t="n"/>
      <c r="BO95" s="19" t="n"/>
      <c r="BP95" s="19" t="n"/>
      <c r="BQ95" s="19" t="n"/>
      <c r="BR95" s="19" t="n"/>
      <c r="BS95" s="19" t="n"/>
      <c r="BT95" s="19" t="n"/>
      <c r="BU95" s="19" t="n"/>
      <c r="BV95" s="19" t="n"/>
      <c r="BW95" s="19" t="n"/>
      <c r="BX95" s="19" t="n"/>
      <c r="BY95" s="19" t="n"/>
      <c r="BZ95" s="19" t="n"/>
      <c r="CA95" s="19" t="n"/>
      <c r="CB95" s="19" t="n"/>
      <c r="CC95" s="19" t="n"/>
      <c r="CD95" s="19" t="n"/>
      <c r="CE95" s="19" t="n"/>
      <c r="CF95" s="19" t="n"/>
      <c r="CG95" s="19" t="n"/>
      <c r="CH95" s="546" t="n"/>
      <c r="CI95" s="500" t="n"/>
      <c r="CJ95" s="500" t="n"/>
      <c r="CK95" s="23" t="n"/>
      <c r="CL95" s="23" t="n"/>
      <c r="CM95" s="23" t="n"/>
      <c r="CN95" s="23" t="n"/>
      <c r="CO95" s="23" t="n"/>
      <c r="CP95" s="23" t="n"/>
      <c r="CQ95" s="23" t="n"/>
      <c r="CR95" s="23" t="n"/>
      <c r="CS95" s="23" t="n"/>
      <c r="CT95" s="23" t="n"/>
      <c r="CU95" s="23" t="n"/>
      <c r="CV95" s="23" t="n"/>
      <c r="CW95" s="23" t="n"/>
      <c r="CX95" s="23" t="n"/>
      <c r="CY95" s="23" t="n"/>
      <c r="CZ95" s="23" t="n"/>
      <c r="DA95" s="23" t="n"/>
      <c r="DB95" s="23" t="n"/>
      <c r="DC95" s="23" t="n"/>
      <c r="DD95" s="23" t="n"/>
      <c r="DE95" s="23" t="n"/>
      <c r="DF95" s="23" t="n"/>
      <c r="DG95" s="23" t="n"/>
      <c r="DH95" s="23" t="n"/>
      <c r="DI95" s="23" t="n"/>
      <c r="DJ95" s="23" t="n"/>
      <c r="DK95" s="23" t="n"/>
      <c r="DL95" s="23" t="n"/>
      <c r="DM95" s="23" t="n"/>
      <c r="DN95" s="23" t="n"/>
      <c r="DO95" s="23" t="n"/>
      <c r="DP95" s="23" t="n"/>
    </row>
    <row r="96" ht="18" customHeight="1" s="844">
      <c r="A96" s="19" t="n"/>
      <c r="B96" s="19" t="n"/>
      <c r="C96" s="500" t="n"/>
      <c r="D96" s="500" t="n"/>
      <c r="E96" s="500" t="n"/>
      <c r="F96" s="19" t="n"/>
      <c r="G96" s="19" t="n"/>
      <c r="H96" s="558" t="n"/>
      <c r="I96" s="558" t="n"/>
      <c r="J96" s="558" t="n"/>
      <c r="K96" s="500" t="n"/>
      <c r="L96" s="500" t="n"/>
      <c r="M96" s="500" t="n"/>
      <c r="N96" s="500" t="n"/>
      <c r="O96" s="19" t="n"/>
      <c r="P96" s="19" t="n"/>
      <c r="Q96" s="19" t="n"/>
      <c r="R96" s="19" t="n"/>
      <c r="S96" s="19" t="n"/>
      <c r="T96" s="19" t="n"/>
      <c r="U96" s="19" t="n"/>
      <c r="V96" s="23" t="n"/>
      <c r="W96" s="19"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19" t="n"/>
      <c r="AY96" s="19" t="n"/>
      <c r="AZ96" s="19" t="n"/>
      <c r="BA96" s="19" t="n"/>
      <c r="BB96" s="19" t="n"/>
      <c r="BC96" s="19" t="n"/>
      <c r="BD96" s="19" t="n"/>
      <c r="BE96" s="19" t="n"/>
      <c r="BF96" s="19" t="n"/>
      <c r="BG96" s="19" t="n"/>
      <c r="BH96" s="19" t="n"/>
      <c r="BI96" s="19" t="n"/>
      <c r="BJ96" s="19" t="n"/>
      <c r="BK96" s="19" t="n"/>
      <c r="BL96" s="19" t="n"/>
      <c r="BM96" s="19" t="n"/>
      <c r="BN96" s="19" t="n"/>
      <c r="BO96" s="19" t="n"/>
      <c r="BP96" s="19" t="n"/>
      <c r="BQ96" s="19" t="n"/>
      <c r="BR96" s="19" t="n"/>
      <c r="BS96" s="19" t="n"/>
      <c r="BT96" s="19" t="n"/>
      <c r="BU96" s="19" t="n"/>
      <c r="BV96" s="19" t="n"/>
      <c r="BW96" s="19" t="n"/>
      <c r="BX96" s="19" t="n"/>
      <c r="BY96" s="19" t="n"/>
      <c r="BZ96" s="19" t="n"/>
      <c r="CA96" s="19" t="n"/>
      <c r="CB96" s="19" t="n"/>
      <c r="CC96" s="19" t="n"/>
      <c r="CD96" s="19" t="n"/>
      <c r="CE96" s="19" t="n"/>
      <c r="CF96" s="19" t="n"/>
      <c r="CG96" s="19" t="n"/>
      <c r="CH96" s="546" t="n"/>
      <c r="CI96" s="500" t="n"/>
      <c r="CJ96" s="500" t="n"/>
      <c r="CK96" s="23" t="n"/>
      <c r="CL96" s="23" t="n"/>
      <c r="CM96" s="23" t="n"/>
      <c r="CN96" s="23" t="n"/>
      <c r="CO96" s="23" t="n"/>
      <c r="CP96" s="23" t="n"/>
      <c r="CQ96" s="23" t="n"/>
      <c r="CR96" s="23" t="n"/>
      <c r="CS96" s="23" t="n"/>
      <c r="CT96" s="23" t="n"/>
      <c r="CU96" s="23" t="n"/>
      <c r="CV96" s="23" t="n"/>
      <c r="CW96" s="23" t="n"/>
      <c r="CX96" s="23" t="n"/>
      <c r="CY96" s="23" t="n"/>
      <c r="CZ96" s="23" t="n"/>
      <c r="DA96" s="23" t="n"/>
      <c r="DB96" s="23" t="n"/>
      <c r="DC96" s="23" t="n"/>
      <c r="DD96" s="23" t="n"/>
      <c r="DE96" s="23" t="n"/>
      <c r="DF96" s="23" t="n"/>
      <c r="DG96" s="23" t="n"/>
      <c r="DH96" s="23" t="n"/>
      <c r="DI96" s="23" t="n"/>
      <c r="DJ96" s="23" t="n"/>
      <c r="DK96" s="23" t="n"/>
      <c r="DL96" s="23" t="n"/>
      <c r="DM96" s="23" t="n"/>
      <c r="DN96" s="23" t="n"/>
      <c r="DO96" s="23" t="n"/>
      <c r="DP96" s="23" t="n"/>
    </row>
    <row r="97" ht="18" customHeight="1" s="844">
      <c r="A97" s="19" t="n"/>
      <c r="B97" s="19" t="n"/>
      <c r="C97" s="500" t="n"/>
      <c r="D97" s="500" t="n"/>
      <c r="E97" s="500" t="n"/>
      <c r="F97" s="19" t="n"/>
      <c r="G97" s="19" t="n"/>
      <c r="H97" s="558" t="n"/>
      <c r="I97" s="558" t="n"/>
      <c r="J97" s="558" t="n"/>
      <c r="K97" s="500" t="n"/>
      <c r="L97" s="500" t="n"/>
      <c r="M97" s="500" t="n"/>
      <c r="N97" s="500" t="n"/>
      <c r="O97" s="19" t="n"/>
      <c r="P97" s="19" t="n"/>
      <c r="Q97" s="19" t="n"/>
      <c r="R97" s="19" t="n"/>
      <c r="S97" s="19" t="n"/>
      <c r="T97" s="19" t="n"/>
      <c r="U97" s="19" t="n"/>
      <c r="V97" s="23" t="n"/>
      <c r="W97" s="19"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19" t="n"/>
      <c r="AY97" s="19" t="n"/>
      <c r="AZ97" s="19" t="n"/>
      <c r="BA97" s="19" t="n"/>
      <c r="BB97" s="19" t="n"/>
      <c r="BC97" s="19" t="n"/>
      <c r="BD97" s="19" t="n"/>
      <c r="BE97" s="19" t="n"/>
      <c r="BF97" s="19" t="n"/>
      <c r="BG97" s="19" t="n"/>
      <c r="BH97" s="19" t="n"/>
      <c r="BI97" s="19" t="n"/>
      <c r="BJ97" s="19" t="n"/>
      <c r="BK97" s="19" t="n"/>
      <c r="BL97" s="19" t="n"/>
      <c r="BM97" s="19" t="n"/>
      <c r="BN97" s="19" t="n"/>
      <c r="BO97" s="19" t="n"/>
      <c r="BP97" s="19" t="n"/>
      <c r="BQ97" s="19" t="n"/>
      <c r="BR97" s="19" t="n"/>
      <c r="BS97" s="19" t="n"/>
      <c r="BT97" s="19" t="n"/>
      <c r="BU97" s="19" t="n"/>
      <c r="BV97" s="19" t="n"/>
      <c r="BW97" s="19" t="n"/>
      <c r="BX97" s="19" t="n"/>
      <c r="BY97" s="19" t="n"/>
      <c r="BZ97" s="19" t="n"/>
      <c r="CA97" s="19" t="n"/>
      <c r="CB97" s="19" t="n"/>
      <c r="CC97" s="19" t="n"/>
      <c r="CD97" s="19" t="n"/>
      <c r="CE97" s="19" t="n"/>
      <c r="CF97" s="19" t="n"/>
      <c r="CG97" s="19" t="n"/>
      <c r="CH97" s="546" t="n"/>
      <c r="CI97" s="500" t="n"/>
      <c r="CJ97" s="500" t="n"/>
      <c r="CK97" s="23" t="n"/>
      <c r="CL97" s="23" t="n"/>
      <c r="CM97" s="23" t="n"/>
      <c r="CN97" s="23" t="n"/>
      <c r="CO97" s="23" t="n"/>
      <c r="CP97" s="23" t="n"/>
      <c r="CQ97" s="23" t="n"/>
      <c r="CR97" s="23" t="n"/>
      <c r="CS97" s="23" t="n"/>
      <c r="CT97" s="23" t="n"/>
      <c r="CU97" s="23" t="n"/>
      <c r="CV97" s="23" t="n"/>
      <c r="CW97" s="23" t="n"/>
      <c r="CX97" s="23" t="n"/>
      <c r="CY97" s="23" t="n"/>
      <c r="CZ97" s="23" t="n"/>
      <c r="DA97" s="23" t="n"/>
      <c r="DB97" s="23" t="n"/>
      <c r="DC97" s="23" t="n"/>
      <c r="DD97" s="23" t="n"/>
      <c r="DE97" s="23" t="n"/>
      <c r="DF97" s="23" t="n"/>
      <c r="DG97" s="23" t="n"/>
      <c r="DH97" s="23" t="n"/>
      <c r="DI97" s="23" t="n"/>
      <c r="DJ97" s="23" t="n"/>
      <c r="DK97" s="23" t="n"/>
      <c r="DL97" s="23" t="n"/>
      <c r="DM97" s="23" t="n"/>
      <c r="DN97" s="23" t="n"/>
      <c r="DO97" s="23" t="n"/>
      <c r="DP97" s="23" t="n"/>
    </row>
    <row r="98" ht="18" customHeight="1" s="844">
      <c r="A98" s="19" t="n"/>
      <c r="B98" s="19" t="n"/>
      <c r="C98" s="500" t="n"/>
      <c r="D98" s="500" t="n"/>
      <c r="E98" s="500" t="n"/>
      <c r="F98" s="19" t="n"/>
      <c r="G98" s="19" t="n"/>
      <c r="H98" s="558" t="n"/>
      <c r="I98" s="558" t="n"/>
      <c r="J98" s="558" t="n"/>
      <c r="K98" s="500" t="n"/>
      <c r="L98" s="500" t="n"/>
      <c r="M98" s="500" t="n"/>
      <c r="N98" s="500" t="n"/>
      <c r="O98" s="19" t="n"/>
      <c r="P98" s="19" t="n"/>
      <c r="Q98" s="19" t="n"/>
      <c r="R98" s="19" t="n"/>
      <c r="S98" s="19" t="n"/>
      <c r="T98" s="19" t="n"/>
      <c r="U98" s="19" t="n"/>
      <c r="V98" s="23" t="n"/>
      <c r="W98" s="19"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19" t="n"/>
      <c r="AY98" s="19" t="n"/>
      <c r="AZ98" s="19" t="n"/>
      <c r="BA98" s="19" t="n"/>
      <c r="BB98" s="19" t="n"/>
      <c r="BC98" s="19" t="n"/>
      <c r="BD98" s="19" t="n"/>
      <c r="BE98" s="19" t="n"/>
      <c r="BF98" s="19" t="n"/>
      <c r="BG98" s="19" t="n"/>
      <c r="BH98" s="19" t="n"/>
      <c r="BI98" s="19" t="n"/>
      <c r="BJ98" s="19" t="n"/>
      <c r="BK98" s="19" t="n"/>
      <c r="BL98" s="19" t="n"/>
      <c r="BM98" s="19" t="n"/>
      <c r="BN98" s="19" t="n"/>
      <c r="BO98" s="19" t="n"/>
      <c r="BP98" s="19" t="n"/>
      <c r="BQ98" s="19" t="n"/>
      <c r="BR98" s="19" t="n"/>
      <c r="BS98" s="19" t="n"/>
      <c r="BT98" s="19" t="n"/>
      <c r="BU98" s="19" t="n"/>
      <c r="BV98" s="19" t="n"/>
      <c r="BW98" s="19" t="n"/>
      <c r="BX98" s="19" t="n"/>
      <c r="BY98" s="19" t="n"/>
      <c r="BZ98" s="19" t="n"/>
      <c r="CA98" s="19" t="n"/>
      <c r="CB98" s="19" t="n"/>
      <c r="CC98" s="19" t="n"/>
      <c r="CD98" s="19" t="n"/>
      <c r="CE98" s="19" t="n"/>
      <c r="CF98" s="19" t="n"/>
      <c r="CG98" s="19" t="n"/>
      <c r="CH98" s="546" t="n"/>
      <c r="CI98" s="500" t="n"/>
      <c r="CJ98" s="500" t="n"/>
      <c r="CK98" s="23" t="n"/>
      <c r="CL98" s="23" t="n"/>
      <c r="CM98" s="23" t="n"/>
      <c r="CN98" s="23" t="n"/>
      <c r="CO98" s="23" t="n"/>
      <c r="CP98" s="23" t="n"/>
      <c r="CQ98" s="23" t="n"/>
      <c r="CR98" s="23" t="n"/>
      <c r="CS98" s="23" t="n"/>
      <c r="CT98" s="23" t="n"/>
      <c r="CU98" s="23" t="n"/>
      <c r="CV98" s="23" t="n"/>
      <c r="CW98" s="23" t="n"/>
      <c r="CX98" s="23" t="n"/>
      <c r="CY98" s="23" t="n"/>
      <c r="CZ98" s="23" t="n"/>
      <c r="DA98" s="23" t="n"/>
      <c r="DB98" s="23" t="n"/>
      <c r="DC98" s="23" t="n"/>
      <c r="DD98" s="23" t="n"/>
      <c r="DE98" s="23" t="n"/>
      <c r="DF98" s="23" t="n"/>
      <c r="DG98" s="23" t="n"/>
      <c r="DH98" s="23" t="n"/>
      <c r="DI98" s="23" t="n"/>
      <c r="DJ98" s="23" t="n"/>
      <c r="DK98" s="23" t="n"/>
      <c r="DL98" s="23" t="n"/>
      <c r="DM98" s="23" t="n"/>
      <c r="DN98" s="23" t="n"/>
      <c r="DO98" s="23" t="n"/>
      <c r="DP98" s="23" t="n"/>
    </row>
    <row r="99" ht="18" customHeight="1" s="844">
      <c r="A99" s="19" t="n"/>
      <c r="B99" s="19" t="n"/>
      <c r="C99" s="500" t="n"/>
      <c r="D99" s="500" t="n"/>
      <c r="E99" s="500" t="n"/>
      <c r="F99" s="19" t="n"/>
      <c r="G99" s="19" t="n"/>
      <c r="H99" s="558" t="n"/>
      <c r="I99" s="558" t="n"/>
      <c r="J99" s="558" t="n"/>
      <c r="K99" s="500" t="n"/>
      <c r="L99" s="500" t="n"/>
      <c r="M99" s="500" t="n"/>
      <c r="N99" s="500" t="n"/>
      <c r="O99" s="19" t="n"/>
      <c r="P99" s="19" t="n"/>
      <c r="Q99" s="19" t="n"/>
      <c r="R99" s="19" t="n"/>
      <c r="S99" s="19" t="n"/>
      <c r="T99" s="19" t="n"/>
      <c r="U99" s="19" t="n"/>
      <c r="V99" s="23" t="n"/>
      <c r="W99" s="19"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19" t="n"/>
      <c r="AY99" s="19" t="n"/>
      <c r="AZ99" s="19" t="n"/>
      <c r="BA99" s="19" t="n"/>
      <c r="BB99" s="19" t="n"/>
      <c r="BC99" s="19" t="n"/>
      <c r="BD99" s="19" t="n"/>
      <c r="BE99" s="19" t="n"/>
      <c r="BF99" s="19" t="n"/>
      <c r="BG99" s="19" t="n"/>
      <c r="BH99" s="19" t="n"/>
      <c r="BI99" s="19" t="n"/>
      <c r="BJ99" s="19" t="n"/>
      <c r="BK99" s="19" t="n"/>
      <c r="BL99" s="19" t="n"/>
      <c r="BM99" s="19" t="n"/>
      <c r="BN99" s="19" t="n"/>
      <c r="BO99" s="19" t="n"/>
      <c r="BP99" s="19" t="n"/>
      <c r="BQ99" s="19" t="n"/>
      <c r="BR99" s="19" t="n"/>
      <c r="BS99" s="19" t="n"/>
      <c r="BT99" s="19" t="n"/>
      <c r="BU99" s="19" t="n"/>
      <c r="BV99" s="19" t="n"/>
      <c r="BW99" s="19" t="n"/>
      <c r="BX99" s="19" t="n"/>
      <c r="BY99" s="19" t="n"/>
      <c r="BZ99" s="19" t="n"/>
      <c r="CA99" s="19" t="n"/>
      <c r="CB99" s="19" t="n"/>
      <c r="CC99" s="19" t="n"/>
      <c r="CD99" s="19" t="n"/>
      <c r="CE99" s="19" t="n"/>
      <c r="CF99" s="19" t="n"/>
      <c r="CG99" s="19" t="n"/>
      <c r="CH99" s="546" t="n"/>
      <c r="CI99" s="500" t="n"/>
      <c r="CJ99" s="500" t="n"/>
      <c r="CK99" s="23" t="n"/>
      <c r="CL99" s="23" t="n"/>
      <c r="CM99" s="23" t="n"/>
      <c r="CN99" s="23" t="n"/>
      <c r="CO99" s="23" t="n"/>
      <c r="CP99" s="23" t="n"/>
      <c r="CQ99" s="23" t="n"/>
      <c r="CR99" s="23" t="n"/>
      <c r="CS99" s="23" t="n"/>
      <c r="CT99" s="23" t="n"/>
      <c r="CU99" s="23" t="n"/>
      <c r="CV99" s="23" t="n"/>
      <c r="CW99" s="23" t="n"/>
      <c r="CX99" s="23" t="n"/>
      <c r="CY99" s="23" t="n"/>
      <c r="CZ99" s="23" t="n"/>
      <c r="DA99" s="23" t="n"/>
      <c r="DB99" s="23" t="n"/>
      <c r="DC99" s="23" t="n"/>
      <c r="DD99" s="23" t="n"/>
      <c r="DE99" s="23" t="n"/>
      <c r="DF99" s="23" t="n"/>
      <c r="DG99" s="23" t="n"/>
      <c r="DH99" s="23" t="n"/>
      <c r="DI99" s="23" t="n"/>
      <c r="DJ99" s="23" t="n"/>
      <c r="DK99" s="23" t="n"/>
      <c r="DL99" s="23" t="n"/>
      <c r="DM99" s="23" t="n"/>
      <c r="DN99" s="23" t="n"/>
      <c r="DO99" s="23" t="n"/>
      <c r="DP99" s="23" t="n"/>
    </row>
    <row r="100" ht="18" customHeight="1" s="844">
      <c r="A100" s="19" t="n"/>
      <c r="B100" s="19" t="n"/>
      <c r="C100" s="500" t="n"/>
      <c r="D100" s="500" t="n"/>
      <c r="E100" s="500" t="n"/>
      <c r="F100" s="19" t="n"/>
      <c r="G100" s="19" t="n"/>
      <c r="H100" s="558" t="n"/>
      <c r="I100" s="558" t="n"/>
      <c r="J100" s="558" t="n"/>
      <c r="K100" s="500" t="n"/>
      <c r="L100" s="500" t="n"/>
      <c r="M100" s="500" t="n"/>
      <c r="N100" s="500" t="n"/>
      <c r="O100" s="19" t="n"/>
      <c r="P100" s="19" t="n"/>
      <c r="Q100" s="19" t="n"/>
      <c r="R100" s="19" t="n"/>
      <c r="S100" s="19" t="n"/>
      <c r="T100" s="19" t="n"/>
      <c r="U100" s="19" t="n"/>
      <c r="V100" s="23" t="n"/>
      <c r="W100" s="19"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19" t="n"/>
      <c r="AY100" s="19" t="n"/>
      <c r="AZ100" s="19" t="n"/>
      <c r="BA100" s="19" t="n"/>
      <c r="BB100" s="19" t="n"/>
      <c r="BC100" s="19" t="n"/>
      <c r="BD100" s="19" t="n"/>
      <c r="BE100" s="19" t="n"/>
      <c r="BF100" s="19" t="n"/>
      <c r="BG100" s="19" t="n"/>
      <c r="BH100" s="19" t="n"/>
      <c r="BI100" s="19" t="n"/>
      <c r="BJ100" s="19" t="n"/>
      <c r="BK100" s="19" t="n"/>
      <c r="BL100" s="19" t="n"/>
      <c r="BM100" s="19" t="n"/>
      <c r="BN100" s="19" t="n"/>
      <c r="BO100" s="19" t="n"/>
      <c r="BP100" s="19" t="n"/>
      <c r="BQ100" s="19" t="n"/>
      <c r="BR100" s="19" t="n"/>
      <c r="BS100" s="19" t="n"/>
      <c r="BT100" s="19" t="n"/>
      <c r="BU100" s="19" t="n"/>
      <c r="BV100" s="19" t="n"/>
      <c r="BW100" s="19" t="n"/>
      <c r="BX100" s="19" t="n"/>
      <c r="BY100" s="19" t="n"/>
      <c r="BZ100" s="19" t="n"/>
      <c r="CA100" s="19" t="n"/>
      <c r="CB100" s="19" t="n"/>
      <c r="CC100" s="19" t="n"/>
      <c r="CD100" s="19" t="n"/>
      <c r="CE100" s="19" t="n"/>
      <c r="CF100" s="19" t="n"/>
      <c r="CG100" s="19" t="n"/>
      <c r="CH100" s="546" t="n"/>
      <c r="CI100" s="500" t="n"/>
      <c r="CJ100" s="500" t="n"/>
      <c r="CK100" s="23" t="n"/>
      <c r="CL100" s="23" t="n"/>
      <c r="CM100" s="23" t="n"/>
      <c r="CN100" s="23" t="n"/>
      <c r="CO100" s="23" t="n"/>
      <c r="CP100" s="23" t="n"/>
      <c r="CQ100" s="23" t="n"/>
      <c r="CR100" s="23" t="n"/>
      <c r="CS100" s="23" t="n"/>
      <c r="CT100" s="23" t="n"/>
      <c r="CU100" s="23" t="n"/>
      <c r="CV100" s="23" t="n"/>
      <c r="CW100" s="23" t="n"/>
      <c r="CX100" s="23" t="n"/>
      <c r="CY100" s="23" t="n"/>
      <c r="CZ100" s="23" t="n"/>
      <c r="DA100" s="23" t="n"/>
      <c r="DB100" s="23" t="n"/>
      <c r="DC100" s="23" t="n"/>
      <c r="DD100" s="23" t="n"/>
      <c r="DE100" s="23" t="n"/>
      <c r="DF100" s="23" t="n"/>
      <c r="DG100" s="23" t="n"/>
      <c r="DH100" s="23" t="n"/>
      <c r="DI100" s="23" t="n"/>
      <c r="DJ100" s="23" t="n"/>
      <c r="DK100" s="23" t="n"/>
      <c r="DL100" s="23" t="n"/>
      <c r="DM100" s="23" t="n"/>
      <c r="DN100" s="23" t="n"/>
      <c r="DO100" s="23" t="n"/>
      <c r="DP100" s="23" t="n"/>
    </row>
    <row r="101" ht="18" customHeight="1" s="844">
      <c r="A101" s="19" t="n"/>
      <c r="B101" s="19" t="n"/>
      <c r="C101" s="500" t="n"/>
      <c r="D101" s="500" t="n"/>
      <c r="E101" s="500" t="n"/>
      <c r="F101" s="19" t="n"/>
      <c r="G101" s="19" t="n"/>
      <c r="H101" s="558" t="n"/>
      <c r="I101" s="558" t="n"/>
      <c r="J101" s="558" t="n"/>
      <c r="K101" s="500" t="n"/>
      <c r="L101" s="500" t="n"/>
      <c r="M101" s="500" t="n"/>
      <c r="N101" s="500" t="n"/>
      <c r="O101" s="19" t="n"/>
      <c r="P101" s="19" t="n"/>
      <c r="Q101" s="19" t="n"/>
      <c r="R101" s="19" t="n"/>
      <c r="S101" s="19" t="n"/>
      <c r="T101" s="19" t="n"/>
      <c r="U101" s="19" t="n"/>
      <c r="V101" s="23" t="n"/>
      <c r="W101" s="19"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19" t="n"/>
      <c r="AY101" s="19" t="n"/>
      <c r="AZ101" s="19" t="n"/>
      <c r="BA101" s="19" t="n"/>
      <c r="BB101" s="19" t="n"/>
      <c r="BC101" s="19" t="n"/>
      <c r="BD101" s="19" t="n"/>
      <c r="BE101" s="19" t="n"/>
      <c r="BF101" s="19" t="n"/>
      <c r="BG101" s="19" t="n"/>
      <c r="BH101" s="19" t="n"/>
      <c r="BI101" s="19" t="n"/>
      <c r="BJ101" s="19" t="n"/>
      <c r="BK101" s="19" t="n"/>
      <c r="BL101" s="19" t="n"/>
      <c r="BM101" s="19" t="n"/>
      <c r="BN101" s="19" t="n"/>
      <c r="BO101" s="19" t="n"/>
      <c r="BP101" s="19" t="n"/>
      <c r="BQ101" s="19" t="n"/>
      <c r="BR101" s="19" t="n"/>
      <c r="BS101" s="19" t="n"/>
      <c r="BT101" s="19" t="n"/>
      <c r="BU101" s="19" t="n"/>
      <c r="BV101" s="19" t="n"/>
      <c r="BW101" s="19" t="n"/>
      <c r="BX101" s="19" t="n"/>
      <c r="BY101" s="19" t="n"/>
      <c r="BZ101" s="19" t="n"/>
      <c r="CA101" s="19" t="n"/>
      <c r="CB101" s="19" t="n"/>
      <c r="CC101" s="19" t="n"/>
      <c r="CD101" s="19" t="n"/>
      <c r="CE101" s="19" t="n"/>
      <c r="CF101" s="19" t="n"/>
      <c r="CG101" s="19" t="n"/>
      <c r="CH101" s="546" t="n"/>
      <c r="CI101" s="500" t="n"/>
      <c r="CJ101" s="500" t="n"/>
      <c r="CK101" s="23" t="n"/>
      <c r="CL101" s="23" t="n"/>
      <c r="CM101" s="23" t="n"/>
      <c r="CN101" s="23" t="n"/>
      <c r="CO101" s="23" t="n"/>
      <c r="CP101" s="23" t="n"/>
      <c r="CQ101" s="23" t="n"/>
      <c r="CR101" s="23" t="n"/>
      <c r="CS101" s="23" t="n"/>
      <c r="CT101" s="23" t="n"/>
      <c r="CU101" s="23" t="n"/>
      <c r="CV101" s="23" t="n"/>
      <c r="CW101" s="23" t="n"/>
      <c r="CX101" s="23" t="n"/>
      <c r="CY101" s="23" t="n"/>
      <c r="CZ101" s="23" t="n"/>
      <c r="DA101" s="23" t="n"/>
      <c r="DB101" s="23" t="n"/>
      <c r="DC101" s="23" t="n"/>
      <c r="DD101" s="23" t="n"/>
      <c r="DE101" s="23" t="n"/>
      <c r="DF101" s="23" t="n"/>
      <c r="DG101" s="23" t="n"/>
      <c r="DH101" s="23" t="n"/>
      <c r="DI101" s="23" t="n"/>
      <c r="DJ101" s="23" t="n"/>
      <c r="DK101" s="23" t="n"/>
      <c r="DL101" s="23" t="n"/>
      <c r="DM101" s="23" t="n"/>
      <c r="DN101" s="23" t="n"/>
      <c r="DO101" s="23" t="n"/>
      <c r="DP101" s="23" t="n"/>
    </row>
    <row r="102" ht="18" customHeight="1" s="844">
      <c r="A102" s="19" t="n"/>
      <c r="B102" s="19" t="n"/>
      <c r="C102" s="500" t="n"/>
      <c r="D102" s="500" t="n"/>
      <c r="E102" s="500" t="n"/>
      <c r="F102" s="19" t="n"/>
      <c r="G102" s="19" t="n"/>
      <c r="H102" s="558" t="n"/>
      <c r="I102" s="558" t="n"/>
      <c r="J102" s="558" t="n"/>
      <c r="K102" s="500" t="n"/>
      <c r="L102" s="500" t="n"/>
      <c r="M102" s="500" t="n"/>
      <c r="N102" s="500" t="n"/>
      <c r="O102" s="19" t="n"/>
      <c r="P102" s="19" t="n"/>
      <c r="Q102" s="19" t="n"/>
      <c r="R102" s="19" t="n"/>
      <c r="S102" s="19" t="n"/>
      <c r="T102" s="19" t="n"/>
      <c r="U102" s="19" t="n"/>
      <c r="V102" s="23" t="n"/>
      <c r="W102" s="19"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19" t="n"/>
      <c r="AY102" s="19" t="n"/>
      <c r="AZ102" s="19" t="n"/>
      <c r="BA102" s="19" t="n"/>
      <c r="BB102" s="19" t="n"/>
      <c r="BC102" s="19" t="n"/>
      <c r="BD102" s="19" t="n"/>
      <c r="BE102" s="19" t="n"/>
      <c r="BF102" s="19" t="n"/>
      <c r="BG102" s="19" t="n"/>
      <c r="BH102" s="19" t="n"/>
      <c r="BI102" s="19" t="n"/>
      <c r="BJ102" s="19" t="n"/>
      <c r="BK102" s="19" t="n"/>
      <c r="BL102" s="19" t="n"/>
      <c r="BM102" s="19" t="n"/>
      <c r="BN102" s="19" t="n"/>
      <c r="BO102" s="19" t="n"/>
      <c r="BP102" s="19" t="n"/>
      <c r="BQ102" s="19" t="n"/>
      <c r="BR102" s="19" t="n"/>
      <c r="BS102" s="19" t="n"/>
      <c r="BT102" s="19" t="n"/>
      <c r="BU102" s="19" t="n"/>
      <c r="BV102" s="19" t="n"/>
      <c r="BW102" s="19" t="n"/>
      <c r="BX102" s="19" t="n"/>
      <c r="BY102" s="19" t="n"/>
      <c r="BZ102" s="19" t="n"/>
      <c r="CA102" s="19" t="n"/>
      <c r="CB102" s="19" t="n"/>
      <c r="CC102" s="19" t="n"/>
      <c r="CD102" s="19" t="n"/>
      <c r="CE102" s="19" t="n"/>
      <c r="CF102" s="19" t="n"/>
      <c r="CG102" s="19" t="n"/>
      <c r="CH102" s="546" t="n"/>
      <c r="CI102" s="500" t="n"/>
      <c r="CJ102" s="500" t="n"/>
      <c r="CK102" s="23" t="n"/>
      <c r="CL102" s="23" t="n"/>
      <c r="CM102" s="23" t="n"/>
      <c r="CN102" s="23" t="n"/>
      <c r="CO102" s="23" t="n"/>
      <c r="CP102" s="23" t="n"/>
      <c r="CQ102" s="23" t="n"/>
      <c r="CR102" s="23" t="n"/>
      <c r="CS102" s="23" t="n"/>
      <c r="CT102" s="23" t="n"/>
      <c r="CU102" s="23" t="n"/>
      <c r="CV102" s="23" t="n"/>
      <c r="CW102" s="23" t="n"/>
      <c r="CX102" s="23" t="n"/>
      <c r="CY102" s="23" t="n"/>
      <c r="CZ102" s="23" t="n"/>
      <c r="DA102" s="23" t="n"/>
      <c r="DB102" s="23" t="n"/>
      <c r="DC102" s="23" t="n"/>
      <c r="DD102" s="23" t="n"/>
      <c r="DE102" s="23" t="n"/>
      <c r="DF102" s="23" t="n"/>
      <c r="DG102" s="23" t="n"/>
      <c r="DH102" s="23" t="n"/>
      <c r="DI102" s="23" t="n"/>
      <c r="DJ102" s="23" t="n"/>
      <c r="DK102" s="23" t="n"/>
      <c r="DL102" s="23" t="n"/>
      <c r="DM102" s="23" t="n"/>
      <c r="DN102" s="23" t="n"/>
      <c r="DO102" s="23" t="n"/>
      <c r="DP102" s="23" t="n"/>
    </row>
    <row r="103" ht="18" customHeight="1" s="844">
      <c r="A103" s="19" t="n"/>
      <c r="B103" s="19" t="n"/>
      <c r="C103" s="500" t="n"/>
      <c r="D103" s="500" t="n"/>
      <c r="E103" s="500" t="n"/>
      <c r="F103" s="19" t="n"/>
      <c r="G103" s="19" t="n"/>
      <c r="H103" s="558" t="n"/>
      <c r="I103" s="558" t="n"/>
      <c r="J103" s="558" t="n"/>
      <c r="K103" s="500" t="n"/>
      <c r="L103" s="500" t="n"/>
      <c r="M103" s="500" t="n"/>
      <c r="N103" s="500" t="n"/>
      <c r="O103" s="19" t="n"/>
      <c r="P103" s="19" t="n"/>
      <c r="Q103" s="19" t="n"/>
      <c r="R103" s="19" t="n"/>
      <c r="S103" s="19" t="n"/>
      <c r="T103" s="19" t="n"/>
      <c r="U103" s="19" t="n"/>
      <c r="V103" s="23" t="n"/>
      <c r="W103" s="19"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19" t="n"/>
      <c r="AY103" s="19" t="n"/>
      <c r="AZ103" s="19" t="n"/>
      <c r="BA103" s="19" t="n"/>
      <c r="BB103" s="19" t="n"/>
      <c r="BC103" s="19" t="n"/>
      <c r="BD103" s="19" t="n"/>
      <c r="BE103" s="19" t="n"/>
      <c r="BF103" s="19" t="n"/>
      <c r="BG103" s="19" t="n"/>
      <c r="BH103" s="19" t="n"/>
      <c r="BI103" s="19" t="n"/>
      <c r="BJ103" s="19" t="n"/>
      <c r="BK103" s="19" t="n"/>
      <c r="BL103" s="19" t="n"/>
      <c r="BM103" s="19" t="n"/>
      <c r="BN103" s="19" t="n"/>
      <c r="BO103" s="19" t="n"/>
      <c r="BP103" s="19" t="n"/>
      <c r="BQ103" s="19" t="n"/>
      <c r="BR103" s="19" t="n"/>
      <c r="BS103" s="19" t="n"/>
      <c r="BT103" s="19" t="n"/>
      <c r="BU103" s="19" t="n"/>
      <c r="BV103" s="19" t="n"/>
      <c r="BW103" s="19" t="n"/>
      <c r="BX103" s="19" t="n"/>
      <c r="BY103" s="19" t="n"/>
      <c r="BZ103" s="19" t="n"/>
      <c r="CA103" s="19" t="n"/>
      <c r="CB103" s="19" t="n"/>
      <c r="CC103" s="19" t="n"/>
      <c r="CD103" s="19" t="n"/>
      <c r="CE103" s="19" t="n"/>
      <c r="CF103" s="19" t="n"/>
      <c r="CG103" s="19" t="n"/>
      <c r="CH103" s="546" t="n"/>
      <c r="CI103" s="500" t="n"/>
      <c r="CJ103" s="500" t="n"/>
      <c r="CK103" s="23" t="n"/>
      <c r="CL103" s="23" t="n"/>
      <c r="CM103" s="23" t="n"/>
      <c r="CN103" s="23" t="n"/>
      <c r="CO103" s="23" t="n"/>
      <c r="CP103" s="23" t="n"/>
      <c r="CQ103" s="23" t="n"/>
      <c r="CR103" s="23" t="n"/>
      <c r="CS103" s="23" t="n"/>
      <c r="CT103" s="23" t="n"/>
      <c r="CU103" s="23" t="n"/>
      <c r="CV103" s="23" t="n"/>
      <c r="CW103" s="23" t="n"/>
      <c r="CX103" s="23" t="n"/>
      <c r="CY103" s="23" t="n"/>
      <c r="CZ103" s="23" t="n"/>
      <c r="DA103" s="23" t="n"/>
      <c r="DB103" s="23" t="n"/>
      <c r="DC103" s="23" t="n"/>
      <c r="DD103" s="23" t="n"/>
      <c r="DE103" s="23" t="n"/>
      <c r="DF103" s="23" t="n"/>
      <c r="DG103" s="23" t="n"/>
      <c r="DH103" s="23" t="n"/>
      <c r="DI103" s="23" t="n"/>
      <c r="DJ103" s="23" t="n"/>
      <c r="DK103" s="23" t="n"/>
      <c r="DL103" s="23" t="n"/>
      <c r="DM103" s="23" t="n"/>
      <c r="DN103" s="23" t="n"/>
      <c r="DO103" s="23" t="n"/>
      <c r="DP103" s="23" t="n"/>
    </row>
    <row r="104" ht="18" customHeight="1" s="844">
      <c r="A104" s="19" t="n"/>
      <c r="B104" s="19" t="n"/>
      <c r="C104" s="500" t="n"/>
      <c r="D104" s="500" t="n"/>
      <c r="E104" s="500" t="n"/>
      <c r="F104" s="19" t="n"/>
      <c r="G104" s="19" t="n"/>
      <c r="H104" s="558" t="n"/>
      <c r="I104" s="558" t="n"/>
      <c r="J104" s="558" t="n"/>
      <c r="K104" s="500" t="n"/>
      <c r="L104" s="500" t="n"/>
      <c r="M104" s="500" t="n"/>
      <c r="N104" s="500" t="n"/>
      <c r="O104" s="19" t="n"/>
      <c r="P104" s="19" t="n"/>
      <c r="Q104" s="19" t="n"/>
      <c r="R104" s="19" t="n"/>
      <c r="S104" s="19" t="n"/>
      <c r="T104" s="19" t="n"/>
      <c r="U104" s="19" t="n"/>
      <c r="V104" s="23" t="n"/>
      <c r="W104" s="19"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19" t="n"/>
      <c r="AY104" s="19" t="n"/>
      <c r="AZ104" s="19" t="n"/>
      <c r="BA104" s="19" t="n"/>
      <c r="BB104" s="19" t="n"/>
      <c r="BC104" s="19" t="n"/>
      <c r="BD104" s="19" t="n"/>
      <c r="BE104" s="19" t="n"/>
      <c r="BF104" s="19" t="n"/>
      <c r="BG104" s="19" t="n"/>
      <c r="BH104" s="19" t="n"/>
      <c r="BI104" s="19" t="n"/>
      <c r="BJ104" s="19" t="n"/>
      <c r="BK104" s="19" t="n"/>
      <c r="BL104" s="19" t="n"/>
      <c r="BM104" s="19" t="n"/>
      <c r="BN104" s="19" t="n"/>
      <c r="BO104" s="19" t="n"/>
      <c r="BP104" s="19" t="n"/>
      <c r="BQ104" s="19" t="n"/>
      <c r="BR104" s="19" t="n"/>
      <c r="BS104" s="19" t="n"/>
      <c r="BT104" s="19" t="n"/>
      <c r="BU104" s="19" t="n"/>
      <c r="BV104" s="19" t="n"/>
      <c r="BW104" s="19" t="n"/>
      <c r="BX104" s="19" t="n"/>
      <c r="BY104" s="19" t="n"/>
      <c r="BZ104" s="19" t="n"/>
      <c r="CA104" s="19" t="n"/>
      <c r="CB104" s="19" t="n"/>
      <c r="CC104" s="19" t="n"/>
      <c r="CD104" s="19" t="n"/>
      <c r="CE104" s="19" t="n"/>
      <c r="CF104" s="19" t="n"/>
      <c r="CG104" s="19" t="n"/>
      <c r="CH104" s="546" t="n"/>
      <c r="CI104" s="500" t="n"/>
      <c r="CJ104" s="500" t="n"/>
      <c r="CK104" s="23" t="n"/>
      <c r="CL104" s="23" t="n"/>
      <c r="CM104" s="23" t="n"/>
      <c r="CN104" s="23" t="n"/>
      <c r="CO104" s="23" t="n"/>
      <c r="CP104" s="23" t="n"/>
      <c r="CQ104" s="23" t="n"/>
      <c r="CR104" s="23" t="n"/>
      <c r="CS104" s="23" t="n"/>
      <c r="CT104" s="23" t="n"/>
      <c r="CU104" s="23" t="n"/>
      <c r="CV104" s="23" t="n"/>
      <c r="CW104" s="23" t="n"/>
      <c r="CX104" s="23" t="n"/>
      <c r="CY104" s="23" t="n"/>
      <c r="CZ104" s="23" t="n"/>
      <c r="DA104" s="23" t="n"/>
      <c r="DB104" s="23" t="n"/>
      <c r="DC104" s="23" t="n"/>
      <c r="DD104" s="23" t="n"/>
      <c r="DE104" s="23" t="n"/>
      <c r="DF104" s="23" t="n"/>
      <c r="DG104" s="23" t="n"/>
      <c r="DH104" s="23" t="n"/>
      <c r="DI104" s="23" t="n"/>
      <c r="DJ104" s="23" t="n"/>
      <c r="DK104" s="23" t="n"/>
      <c r="DL104" s="23" t="n"/>
      <c r="DM104" s="23" t="n"/>
      <c r="DN104" s="23" t="n"/>
      <c r="DO104" s="23" t="n"/>
      <c r="DP104" s="23" t="n"/>
    </row>
    <row r="105" ht="18" customHeight="1" s="844">
      <c r="A105" s="19" t="n"/>
      <c r="B105" s="19" t="n"/>
      <c r="C105" s="500" t="n"/>
      <c r="D105" s="500" t="n"/>
      <c r="E105" s="500" t="n"/>
      <c r="F105" s="19" t="n"/>
      <c r="G105" s="19" t="n"/>
      <c r="H105" s="558" t="n"/>
      <c r="I105" s="558" t="n"/>
      <c r="J105" s="558" t="n"/>
      <c r="K105" s="500" t="n"/>
      <c r="L105" s="500" t="n"/>
      <c r="M105" s="500" t="n"/>
      <c r="N105" s="500" t="n"/>
      <c r="O105" s="19" t="n"/>
      <c r="P105" s="19" t="n"/>
      <c r="Q105" s="19" t="n"/>
      <c r="R105" s="19" t="n"/>
      <c r="S105" s="19" t="n"/>
      <c r="T105" s="19" t="n"/>
      <c r="U105" s="19" t="n"/>
      <c r="V105" s="23" t="n"/>
      <c r="W105" s="19"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19" t="n"/>
      <c r="AY105" s="19" t="n"/>
      <c r="AZ105" s="19" t="n"/>
      <c r="BA105" s="19" t="n"/>
      <c r="BB105" s="19" t="n"/>
      <c r="BC105" s="19" t="n"/>
      <c r="BD105" s="19" t="n"/>
      <c r="BE105" s="19" t="n"/>
      <c r="BF105" s="19" t="n"/>
      <c r="BG105" s="19" t="n"/>
      <c r="BH105" s="19" t="n"/>
      <c r="BI105" s="19" t="n"/>
      <c r="BJ105" s="19" t="n"/>
      <c r="BK105" s="19" t="n"/>
      <c r="BL105" s="19" t="n"/>
      <c r="BM105" s="19" t="n"/>
      <c r="BN105" s="19" t="n"/>
      <c r="BO105" s="19" t="n"/>
      <c r="BP105" s="19" t="n"/>
      <c r="BQ105" s="19" t="n"/>
      <c r="BR105" s="19" t="n"/>
      <c r="BS105" s="19" t="n"/>
      <c r="BT105" s="19" t="n"/>
      <c r="BU105" s="19" t="n"/>
      <c r="BV105" s="19" t="n"/>
      <c r="BW105" s="19" t="n"/>
      <c r="BX105" s="19" t="n"/>
      <c r="BY105" s="19" t="n"/>
      <c r="BZ105" s="19" t="n"/>
      <c r="CA105" s="19" t="n"/>
      <c r="CB105" s="19" t="n"/>
      <c r="CC105" s="19" t="n"/>
      <c r="CD105" s="19" t="n"/>
      <c r="CE105" s="19" t="n"/>
      <c r="CF105" s="19" t="n"/>
      <c r="CG105" s="19" t="n"/>
      <c r="CH105" s="546" t="n"/>
      <c r="CI105" s="500" t="n"/>
      <c r="CJ105" s="500" t="n"/>
      <c r="CK105" s="23" t="n"/>
      <c r="CL105" s="23" t="n"/>
      <c r="CM105" s="23" t="n"/>
      <c r="CN105" s="23" t="n"/>
      <c r="CO105" s="23" t="n"/>
      <c r="CP105" s="23" t="n"/>
      <c r="CQ105" s="23" t="n"/>
      <c r="CR105" s="23" t="n"/>
      <c r="CS105" s="23" t="n"/>
      <c r="CT105" s="23" t="n"/>
      <c r="CU105" s="23" t="n"/>
      <c r="CV105" s="23" t="n"/>
      <c r="CW105" s="23" t="n"/>
      <c r="CX105" s="23" t="n"/>
      <c r="CY105" s="23" t="n"/>
      <c r="CZ105" s="23" t="n"/>
      <c r="DA105" s="23" t="n"/>
      <c r="DB105" s="23" t="n"/>
      <c r="DC105" s="23" t="n"/>
      <c r="DD105" s="23" t="n"/>
      <c r="DE105" s="23" t="n"/>
      <c r="DF105" s="23" t="n"/>
      <c r="DG105" s="23" t="n"/>
      <c r="DH105" s="23" t="n"/>
      <c r="DI105" s="23" t="n"/>
      <c r="DJ105" s="23" t="n"/>
      <c r="DK105" s="23" t="n"/>
      <c r="DL105" s="23" t="n"/>
      <c r="DM105" s="23" t="n"/>
      <c r="DN105" s="23" t="n"/>
      <c r="DO105" s="23" t="n"/>
      <c r="DP105" s="23" t="n"/>
    </row>
    <row r="106" ht="18" customHeight="1" s="844">
      <c r="A106" s="19" t="n"/>
      <c r="B106" s="19" t="n"/>
      <c r="C106" s="500" t="n"/>
      <c r="D106" s="500" t="n"/>
      <c r="E106" s="500" t="n"/>
      <c r="F106" s="19" t="n"/>
      <c r="G106" s="19" t="n"/>
      <c r="H106" s="558" t="n"/>
      <c r="I106" s="558" t="n"/>
      <c r="J106" s="558" t="n"/>
      <c r="K106" s="500" t="n"/>
      <c r="L106" s="500" t="n"/>
      <c r="M106" s="500" t="n"/>
      <c r="N106" s="500" t="n"/>
      <c r="O106" s="19" t="n"/>
      <c r="P106" s="19" t="n"/>
      <c r="Q106" s="19" t="n"/>
      <c r="R106" s="19" t="n"/>
      <c r="S106" s="19" t="n"/>
      <c r="T106" s="19" t="n"/>
      <c r="U106" s="19" t="n"/>
      <c r="V106" s="23" t="n"/>
      <c r="W106" s="19"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19" t="n"/>
      <c r="AY106" s="19" t="n"/>
      <c r="AZ106" s="19" t="n"/>
      <c r="BA106" s="19" t="n"/>
      <c r="BB106" s="19" t="n"/>
      <c r="BC106" s="19" t="n"/>
      <c r="BD106" s="19" t="n"/>
      <c r="BE106" s="19" t="n"/>
      <c r="BF106" s="19" t="n"/>
      <c r="BG106" s="19" t="n"/>
      <c r="BH106" s="19" t="n"/>
      <c r="BI106" s="19" t="n"/>
      <c r="BJ106" s="19" t="n"/>
      <c r="BK106" s="19" t="n"/>
      <c r="BL106" s="19" t="n"/>
      <c r="BM106" s="19" t="n"/>
      <c r="BN106" s="19" t="n"/>
      <c r="BO106" s="19" t="n"/>
      <c r="BP106" s="19" t="n"/>
      <c r="BQ106" s="19" t="n"/>
      <c r="BR106" s="19" t="n"/>
      <c r="BS106" s="19" t="n"/>
      <c r="BT106" s="19" t="n"/>
      <c r="BU106" s="19" t="n"/>
      <c r="BV106" s="19" t="n"/>
      <c r="BW106" s="19" t="n"/>
      <c r="BX106" s="19" t="n"/>
      <c r="BY106" s="19" t="n"/>
      <c r="BZ106" s="19" t="n"/>
      <c r="CA106" s="19" t="n"/>
      <c r="CB106" s="19" t="n"/>
      <c r="CC106" s="19" t="n"/>
      <c r="CD106" s="19" t="n"/>
      <c r="CE106" s="19" t="n"/>
      <c r="CF106" s="19" t="n"/>
      <c r="CG106" s="19" t="n"/>
      <c r="CH106" s="546" t="n"/>
      <c r="CI106" s="500" t="n"/>
      <c r="CJ106" s="500" t="n"/>
      <c r="CK106" s="23" t="n"/>
      <c r="CL106" s="23" t="n"/>
      <c r="CM106" s="23" t="n"/>
      <c r="CN106" s="23" t="n"/>
      <c r="CO106" s="23" t="n"/>
      <c r="CP106" s="23" t="n"/>
      <c r="CQ106" s="23" t="n"/>
      <c r="CR106" s="23" t="n"/>
      <c r="CS106" s="23" t="n"/>
      <c r="CT106" s="23" t="n"/>
      <c r="CU106" s="23" t="n"/>
      <c r="CV106" s="23" t="n"/>
      <c r="CW106" s="23" t="n"/>
      <c r="CX106" s="23" t="n"/>
      <c r="CY106" s="23" t="n"/>
      <c r="CZ106" s="23" t="n"/>
      <c r="DA106" s="23" t="n"/>
      <c r="DB106" s="23" t="n"/>
      <c r="DC106" s="23" t="n"/>
      <c r="DD106" s="23" t="n"/>
      <c r="DE106" s="23" t="n"/>
      <c r="DF106" s="23" t="n"/>
      <c r="DG106" s="23" t="n"/>
      <c r="DH106" s="23" t="n"/>
      <c r="DI106" s="23" t="n"/>
      <c r="DJ106" s="23" t="n"/>
      <c r="DK106" s="23" t="n"/>
      <c r="DL106" s="23" t="n"/>
      <c r="DM106" s="23" t="n"/>
      <c r="DN106" s="23" t="n"/>
      <c r="DO106" s="23" t="n"/>
      <c r="DP106" s="23" t="n"/>
    </row>
    <row r="107" ht="18" customHeight="1" s="844">
      <c r="A107" s="19" t="n"/>
      <c r="B107" s="19" t="n"/>
      <c r="C107" s="500" t="n"/>
      <c r="D107" s="500" t="n"/>
      <c r="E107" s="500" t="n"/>
      <c r="F107" s="19" t="n"/>
      <c r="G107" s="19" t="n"/>
      <c r="H107" s="558" t="n"/>
      <c r="I107" s="558" t="n"/>
      <c r="J107" s="558" t="n"/>
      <c r="K107" s="500" t="n"/>
      <c r="L107" s="500" t="n"/>
      <c r="M107" s="500" t="n"/>
      <c r="N107" s="500" t="n"/>
      <c r="O107" s="19" t="n"/>
      <c r="P107" s="19" t="n"/>
      <c r="Q107" s="19" t="n"/>
      <c r="R107" s="19" t="n"/>
      <c r="S107" s="19" t="n"/>
      <c r="T107" s="19" t="n"/>
      <c r="U107" s="19" t="n"/>
      <c r="V107" s="23" t="n"/>
      <c r="W107" s="19"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19" t="n"/>
      <c r="AY107" s="19" t="n"/>
      <c r="AZ107" s="19" t="n"/>
      <c r="BA107" s="19" t="n"/>
      <c r="BB107" s="19" t="n"/>
      <c r="BC107" s="19" t="n"/>
      <c r="BD107" s="19" t="n"/>
      <c r="BE107" s="19" t="n"/>
      <c r="BF107" s="19" t="n"/>
      <c r="BG107" s="19" t="n"/>
      <c r="BH107" s="19" t="n"/>
      <c r="BI107" s="19" t="n"/>
      <c r="BJ107" s="19" t="n"/>
      <c r="BK107" s="19" t="n"/>
      <c r="BL107" s="19" t="n"/>
      <c r="BM107" s="19" t="n"/>
      <c r="BN107" s="19" t="n"/>
      <c r="BO107" s="19" t="n"/>
      <c r="BP107" s="19" t="n"/>
      <c r="BQ107" s="19" t="n"/>
      <c r="BR107" s="19" t="n"/>
      <c r="BS107" s="19" t="n"/>
      <c r="BT107" s="19" t="n"/>
      <c r="BU107" s="19" t="n"/>
      <c r="BV107" s="19" t="n"/>
      <c r="BW107" s="19" t="n"/>
      <c r="BX107" s="19" t="n"/>
      <c r="BY107" s="19" t="n"/>
      <c r="BZ107" s="19" t="n"/>
      <c r="CA107" s="19" t="n"/>
      <c r="CB107" s="19" t="n"/>
      <c r="CC107" s="19" t="n"/>
      <c r="CD107" s="19" t="n"/>
      <c r="CE107" s="19" t="n"/>
      <c r="CF107" s="19" t="n"/>
      <c r="CG107" s="19" t="n"/>
      <c r="CH107" s="546" t="n"/>
      <c r="CI107" s="500" t="n"/>
      <c r="CJ107" s="500" t="n"/>
      <c r="CK107" s="23" t="n"/>
      <c r="CL107" s="23" t="n"/>
      <c r="CM107" s="23" t="n"/>
      <c r="CN107" s="23" t="n"/>
      <c r="CO107" s="23" t="n"/>
      <c r="CP107" s="23" t="n"/>
      <c r="CQ107" s="23" t="n"/>
      <c r="CR107" s="23" t="n"/>
      <c r="CS107" s="23" t="n"/>
      <c r="CT107" s="23" t="n"/>
      <c r="CU107" s="23" t="n"/>
      <c r="CV107" s="23" t="n"/>
      <c r="CW107" s="23" t="n"/>
      <c r="CX107" s="23" t="n"/>
      <c r="CY107" s="23" t="n"/>
      <c r="CZ107" s="23" t="n"/>
      <c r="DA107" s="23" t="n"/>
      <c r="DB107" s="23" t="n"/>
      <c r="DC107" s="23" t="n"/>
      <c r="DD107" s="23" t="n"/>
      <c r="DE107" s="23" t="n"/>
      <c r="DF107" s="23" t="n"/>
      <c r="DG107" s="23" t="n"/>
      <c r="DH107" s="23" t="n"/>
      <c r="DI107" s="23" t="n"/>
      <c r="DJ107" s="23" t="n"/>
      <c r="DK107" s="23" t="n"/>
      <c r="DL107" s="23" t="n"/>
      <c r="DM107" s="23" t="n"/>
      <c r="DN107" s="23" t="n"/>
      <c r="DO107" s="23" t="n"/>
      <c r="DP107" s="23" t="n"/>
    </row>
    <row r="108" ht="18" customHeight="1" s="844">
      <c r="A108" s="19" t="n"/>
      <c r="B108" s="19" t="n"/>
      <c r="C108" s="500" t="n"/>
      <c r="D108" s="500" t="n"/>
      <c r="E108" s="500" t="n"/>
      <c r="F108" s="19" t="n"/>
      <c r="G108" s="19" t="n"/>
      <c r="H108" s="558" t="n"/>
      <c r="I108" s="558" t="n"/>
      <c r="J108" s="558" t="n"/>
      <c r="K108" s="500" t="n"/>
      <c r="L108" s="500" t="n"/>
      <c r="M108" s="500" t="n"/>
      <c r="N108" s="500" t="n"/>
      <c r="O108" s="19" t="n"/>
      <c r="P108" s="19" t="n"/>
      <c r="Q108" s="19" t="n"/>
      <c r="R108" s="19" t="n"/>
      <c r="S108" s="19" t="n"/>
      <c r="T108" s="19" t="n"/>
      <c r="U108" s="19" t="n"/>
      <c r="V108" s="23" t="n"/>
      <c r="W108" s="19"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19" t="n"/>
      <c r="AY108" s="19" t="n"/>
      <c r="AZ108" s="19" t="n"/>
      <c r="BA108" s="19" t="n"/>
      <c r="BB108" s="19" t="n"/>
      <c r="BC108" s="19" t="n"/>
      <c r="BD108" s="19" t="n"/>
      <c r="BE108" s="19" t="n"/>
      <c r="BF108" s="19" t="n"/>
      <c r="BG108" s="19" t="n"/>
      <c r="BH108" s="19" t="n"/>
      <c r="BI108" s="19" t="n"/>
      <c r="BJ108" s="19" t="n"/>
      <c r="BK108" s="19" t="n"/>
      <c r="BL108" s="19" t="n"/>
      <c r="BM108" s="19" t="n"/>
      <c r="BN108" s="19" t="n"/>
      <c r="BO108" s="19" t="n"/>
      <c r="BP108" s="19" t="n"/>
      <c r="BQ108" s="19" t="n"/>
      <c r="BR108" s="19" t="n"/>
      <c r="BS108" s="19" t="n"/>
      <c r="BT108" s="19" t="n"/>
      <c r="BU108" s="19" t="n"/>
      <c r="BV108" s="19" t="n"/>
      <c r="BW108" s="19" t="n"/>
      <c r="BX108" s="19" t="n"/>
      <c r="BY108" s="19" t="n"/>
      <c r="BZ108" s="19" t="n"/>
      <c r="CA108" s="19" t="n"/>
      <c r="CB108" s="19" t="n"/>
      <c r="CC108" s="19" t="n"/>
      <c r="CD108" s="19" t="n"/>
      <c r="CE108" s="19" t="n"/>
      <c r="CF108" s="19" t="n"/>
      <c r="CG108" s="19" t="n"/>
      <c r="CH108" s="546" t="n"/>
      <c r="CI108" s="500" t="n"/>
      <c r="CJ108" s="500" t="n"/>
      <c r="CK108" s="23" t="n"/>
      <c r="CL108" s="23" t="n"/>
      <c r="CM108" s="23" t="n"/>
      <c r="CN108" s="23" t="n"/>
      <c r="CO108" s="23" t="n"/>
      <c r="CP108" s="23" t="n"/>
      <c r="CQ108" s="23" t="n"/>
      <c r="CR108" s="23" t="n"/>
      <c r="CS108" s="23" t="n"/>
      <c r="CT108" s="23" t="n"/>
      <c r="CU108" s="23" t="n"/>
      <c r="CV108" s="23" t="n"/>
      <c r="CW108" s="23" t="n"/>
      <c r="CX108" s="23" t="n"/>
      <c r="CY108" s="23" t="n"/>
      <c r="CZ108" s="23" t="n"/>
      <c r="DA108" s="23" t="n"/>
      <c r="DB108" s="23" t="n"/>
      <c r="DC108" s="23" t="n"/>
      <c r="DD108" s="23" t="n"/>
      <c r="DE108" s="23" t="n"/>
      <c r="DF108" s="23" t="n"/>
      <c r="DG108" s="23" t="n"/>
      <c r="DH108" s="23" t="n"/>
      <c r="DI108" s="23" t="n"/>
      <c r="DJ108" s="23" t="n"/>
      <c r="DK108" s="23" t="n"/>
      <c r="DL108" s="23" t="n"/>
      <c r="DM108" s="23" t="n"/>
      <c r="DN108" s="23" t="n"/>
      <c r="DO108" s="23" t="n"/>
      <c r="DP108" s="23" t="n"/>
    </row>
    <row r="109" ht="18" customHeight="1" s="844">
      <c r="A109" s="19" t="n"/>
      <c r="B109" s="19" t="n"/>
      <c r="C109" s="500" t="n"/>
      <c r="D109" s="500" t="n"/>
      <c r="E109" s="500" t="n"/>
      <c r="F109" s="19" t="n"/>
      <c r="G109" s="19" t="n"/>
      <c r="H109" s="558" t="n"/>
      <c r="I109" s="558" t="n"/>
      <c r="J109" s="558" t="n"/>
      <c r="K109" s="500" t="n"/>
      <c r="L109" s="500" t="n"/>
      <c r="M109" s="500" t="n"/>
      <c r="N109" s="500" t="n"/>
      <c r="O109" s="19" t="n"/>
      <c r="P109" s="19" t="n"/>
      <c r="Q109" s="19" t="n"/>
      <c r="R109" s="19" t="n"/>
      <c r="S109" s="19" t="n"/>
      <c r="T109" s="19" t="n"/>
      <c r="U109" s="19" t="n"/>
      <c r="V109" s="23" t="n"/>
      <c r="W109" s="19"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19" t="n"/>
      <c r="AY109" s="19" t="n"/>
      <c r="AZ109" s="19" t="n"/>
      <c r="BA109" s="19" t="n"/>
      <c r="BB109" s="19" t="n"/>
      <c r="BC109" s="19" t="n"/>
      <c r="BD109" s="19" t="n"/>
      <c r="BE109" s="19" t="n"/>
      <c r="BF109" s="19" t="n"/>
      <c r="BG109" s="19" t="n"/>
      <c r="BH109" s="19" t="n"/>
      <c r="BI109" s="19" t="n"/>
      <c r="BJ109" s="19" t="n"/>
      <c r="BK109" s="19" t="n"/>
      <c r="BL109" s="19" t="n"/>
      <c r="BM109" s="19" t="n"/>
      <c r="BN109" s="19" t="n"/>
      <c r="BO109" s="19" t="n"/>
      <c r="BP109" s="19" t="n"/>
      <c r="BQ109" s="19" t="n"/>
      <c r="BR109" s="19" t="n"/>
      <c r="BS109" s="19" t="n"/>
      <c r="BT109" s="19" t="n"/>
      <c r="BU109" s="19" t="n"/>
      <c r="BV109" s="19" t="n"/>
      <c r="BW109" s="19" t="n"/>
      <c r="BX109" s="19" t="n"/>
      <c r="BY109" s="19" t="n"/>
      <c r="BZ109" s="19" t="n"/>
      <c r="CA109" s="19" t="n"/>
      <c r="CB109" s="19" t="n"/>
      <c r="CC109" s="19" t="n"/>
      <c r="CD109" s="19" t="n"/>
      <c r="CE109" s="19" t="n"/>
      <c r="CF109" s="19" t="n"/>
      <c r="CG109" s="19" t="n"/>
      <c r="CH109" s="546" t="n"/>
      <c r="CI109" s="500" t="n"/>
      <c r="CJ109" s="500" t="n"/>
      <c r="CK109" s="23" t="n"/>
      <c r="CL109" s="23" t="n"/>
      <c r="CM109" s="23" t="n"/>
      <c r="CN109" s="23" t="n"/>
      <c r="CO109" s="23" t="n"/>
      <c r="CP109" s="23" t="n"/>
      <c r="CQ109" s="23" t="n"/>
      <c r="CR109" s="23" t="n"/>
      <c r="CS109" s="23" t="n"/>
      <c r="CT109" s="23" t="n"/>
      <c r="CU109" s="23" t="n"/>
      <c r="CV109" s="23" t="n"/>
      <c r="CW109" s="23" t="n"/>
      <c r="CX109" s="23" t="n"/>
      <c r="CY109" s="23" t="n"/>
      <c r="CZ109" s="23" t="n"/>
      <c r="DA109" s="23" t="n"/>
      <c r="DB109" s="23" t="n"/>
      <c r="DC109" s="23" t="n"/>
      <c r="DD109" s="23" t="n"/>
      <c r="DE109" s="23" t="n"/>
      <c r="DF109" s="23" t="n"/>
      <c r="DG109" s="23" t="n"/>
      <c r="DH109" s="23" t="n"/>
      <c r="DI109" s="23" t="n"/>
      <c r="DJ109" s="23" t="n"/>
      <c r="DK109" s="23" t="n"/>
      <c r="DL109" s="23" t="n"/>
      <c r="DM109" s="23" t="n"/>
      <c r="DN109" s="23" t="n"/>
      <c r="DO109" s="23" t="n"/>
      <c r="DP109" s="23" t="n"/>
    </row>
    <row r="110" ht="18" customHeight="1" s="844">
      <c r="A110" s="19" t="n"/>
      <c r="B110" s="19" t="n"/>
      <c r="C110" s="500" t="n"/>
      <c r="D110" s="500" t="n"/>
      <c r="E110" s="500" t="n"/>
      <c r="F110" s="19" t="n"/>
      <c r="G110" s="19" t="n"/>
      <c r="H110" s="558" t="n"/>
      <c r="I110" s="558" t="n"/>
      <c r="J110" s="558" t="n"/>
      <c r="K110" s="500" t="n"/>
      <c r="L110" s="500" t="n"/>
      <c r="M110" s="500" t="n"/>
      <c r="N110" s="500" t="n"/>
      <c r="O110" s="19" t="n"/>
      <c r="P110" s="19" t="n"/>
      <c r="Q110" s="19" t="n"/>
      <c r="R110" s="19" t="n"/>
      <c r="S110" s="19" t="n"/>
      <c r="T110" s="19" t="n"/>
      <c r="U110" s="19" t="n"/>
      <c r="V110" s="23" t="n"/>
      <c r="W110" s="19"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19" t="n"/>
      <c r="AY110" s="19" t="n"/>
      <c r="AZ110" s="19" t="n"/>
      <c r="BA110" s="19" t="n"/>
      <c r="BB110" s="19" t="n"/>
      <c r="BC110" s="19" t="n"/>
      <c r="BD110" s="19" t="n"/>
      <c r="BE110" s="19" t="n"/>
      <c r="BF110" s="19" t="n"/>
      <c r="BG110" s="19" t="n"/>
      <c r="BH110" s="19" t="n"/>
      <c r="BI110" s="19" t="n"/>
      <c r="BJ110" s="19" t="n"/>
      <c r="BK110" s="19" t="n"/>
      <c r="BL110" s="19" t="n"/>
      <c r="BM110" s="19" t="n"/>
      <c r="BN110" s="19" t="n"/>
      <c r="BO110" s="19" t="n"/>
      <c r="BP110" s="19" t="n"/>
      <c r="BQ110" s="19" t="n"/>
      <c r="BR110" s="19" t="n"/>
      <c r="BS110" s="19" t="n"/>
      <c r="BT110" s="19" t="n"/>
      <c r="BU110" s="19" t="n"/>
      <c r="BV110" s="19" t="n"/>
      <c r="BW110" s="19" t="n"/>
      <c r="BX110" s="19" t="n"/>
      <c r="BY110" s="19" t="n"/>
      <c r="BZ110" s="19" t="n"/>
      <c r="CA110" s="19" t="n"/>
      <c r="CB110" s="19" t="n"/>
      <c r="CC110" s="19" t="n"/>
      <c r="CD110" s="19" t="n"/>
      <c r="CE110" s="19" t="n"/>
      <c r="CF110" s="19" t="n"/>
      <c r="CG110" s="19" t="n"/>
      <c r="CH110" s="546" t="n"/>
      <c r="CI110" s="500" t="n"/>
      <c r="CJ110" s="500" t="n"/>
      <c r="CK110" s="23" t="n"/>
      <c r="CL110" s="23" t="n"/>
      <c r="CM110" s="23" t="n"/>
      <c r="CN110" s="23" t="n"/>
      <c r="CO110" s="23" t="n"/>
      <c r="CP110" s="23" t="n"/>
      <c r="CQ110" s="23" t="n"/>
      <c r="CR110" s="23" t="n"/>
      <c r="CS110" s="23" t="n"/>
      <c r="CT110" s="23" t="n"/>
      <c r="CU110" s="23" t="n"/>
      <c r="CV110" s="23" t="n"/>
      <c r="CW110" s="23" t="n"/>
      <c r="CX110" s="23" t="n"/>
      <c r="CY110" s="23" t="n"/>
      <c r="CZ110" s="23" t="n"/>
      <c r="DA110" s="23" t="n"/>
      <c r="DB110" s="23" t="n"/>
      <c r="DC110" s="23" t="n"/>
      <c r="DD110" s="23" t="n"/>
      <c r="DE110" s="23" t="n"/>
      <c r="DF110" s="23" t="n"/>
      <c r="DG110" s="23" t="n"/>
      <c r="DH110" s="23" t="n"/>
      <c r="DI110" s="23" t="n"/>
      <c r="DJ110" s="23" t="n"/>
      <c r="DK110" s="23" t="n"/>
      <c r="DL110" s="23" t="n"/>
      <c r="DM110" s="23" t="n"/>
      <c r="DN110" s="23" t="n"/>
      <c r="DO110" s="23" t="n"/>
      <c r="DP110" s="23" t="n"/>
    </row>
    <row r="111" ht="18" customHeight="1" s="844">
      <c r="A111" s="19" t="n"/>
      <c r="B111" s="19" t="n"/>
      <c r="C111" s="500" t="n"/>
      <c r="D111" s="500" t="n"/>
      <c r="E111" s="500" t="n"/>
      <c r="F111" s="19" t="n"/>
      <c r="G111" s="19" t="n"/>
      <c r="H111" s="558" t="n"/>
      <c r="I111" s="558" t="n"/>
      <c r="J111" s="558" t="n"/>
      <c r="K111" s="500" t="n"/>
      <c r="L111" s="500" t="n"/>
      <c r="M111" s="500" t="n"/>
      <c r="N111" s="500" t="n"/>
      <c r="O111" s="19" t="n"/>
      <c r="P111" s="19" t="n"/>
      <c r="Q111" s="19" t="n"/>
      <c r="R111" s="19" t="n"/>
      <c r="S111" s="19" t="n"/>
      <c r="T111" s="19" t="n"/>
      <c r="U111" s="19" t="n"/>
      <c r="V111" s="23" t="n"/>
      <c r="W111" s="19"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19" t="n"/>
      <c r="AY111" s="19" t="n"/>
      <c r="AZ111" s="19" t="n"/>
      <c r="BA111" s="19" t="n"/>
      <c r="BB111" s="19" t="n"/>
      <c r="BC111" s="19" t="n"/>
      <c r="BD111" s="19" t="n"/>
      <c r="BE111" s="19" t="n"/>
      <c r="BF111" s="19" t="n"/>
      <c r="BG111" s="19" t="n"/>
      <c r="BH111" s="19" t="n"/>
      <c r="BI111" s="19" t="n"/>
      <c r="BJ111" s="19" t="n"/>
      <c r="BK111" s="19" t="n"/>
      <c r="BL111" s="19" t="n"/>
      <c r="BM111" s="19" t="n"/>
      <c r="BN111" s="19" t="n"/>
      <c r="BO111" s="19" t="n"/>
      <c r="BP111" s="19" t="n"/>
      <c r="BQ111" s="19" t="n"/>
      <c r="BR111" s="19" t="n"/>
      <c r="BS111" s="19" t="n"/>
      <c r="BT111" s="19" t="n"/>
      <c r="BU111" s="19" t="n"/>
      <c r="BV111" s="19" t="n"/>
      <c r="BW111" s="19" t="n"/>
      <c r="BX111" s="19" t="n"/>
      <c r="BY111" s="19" t="n"/>
      <c r="BZ111" s="19" t="n"/>
      <c r="CA111" s="19" t="n"/>
      <c r="CB111" s="19" t="n"/>
      <c r="CC111" s="19" t="n"/>
      <c r="CD111" s="19" t="n"/>
      <c r="CE111" s="19" t="n"/>
      <c r="CF111" s="19" t="n"/>
      <c r="CG111" s="19" t="n"/>
      <c r="CH111" s="546" t="n"/>
      <c r="CI111" s="500" t="n"/>
      <c r="CJ111" s="500" t="n"/>
      <c r="CK111" s="23" t="n"/>
      <c r="CL111" s="23" t="n"/>
      <c r="CM111" s="23" t="n"/>
      <c r="CN111" s="23" t="n"/>
      <c r="CO111" s="23" t="n"/>
      <c r="CP111" s="23" t="n"/>
      <c r="CQ111" s="23" t="n"/>
      <c r="CR111" s="23" t="n"/>
      <c r="CS111" s="23" t="n"/>
      <c r="CT111" s="23" t="n"/>
      <c r="CU111" s="23" t="n"/>
      <c r="CV111" s="23" t="n"/>
      <c r="CW111" s="23" t="n"/>
      <c r="CX111" s="23" t="n"/>
      <c r="CY111" s="23" t="n"/>
      <c r="CZ111" s="23" t="n"/>
      <c r="DA111" s="23" t="n"/>
      <c r="DB111" s="23" t="n"/>
      <c r="DC111" s="23" t="n"/>
      <c r="DD111" s="23" t="n"/>
      <c r="DE111" s="23" t="n"/>
      <c r="DF111" s="23" t="n"/>
      <c r="DG111" s="23" t="n"/>
      <c r="DH111" s="23" t="n"/>
      <c r="DI111" s="23" t="n"/>
      <c r="DJ111" s="23" t="n"/>
      <c r="DK111" s="23" t="n"/>
      <c r="DL111" s="23" t="n"/>
      <c r="DM111" s="23" t="n"/>
      <c r="DN111" s="23" t="n"/>
      <c r="DO111" s="23" t="n"/>
      <c r="DP111" s="23" t="n"/>
    </row>
    <row r="112" ht="18" customHeight="1" s="844">
      <c r="A112" s="19" t="n"/>
      <c r="B112" s="19" t="n"/>
      <c r="C112" s="500" t="n"/>
      <c r="D112" s="500" t="n"/>
      <c r="E112" s="500" t="n"/>
      <c r="F112" s="19" t="n"/>
      <c r="G112" s="19" t="n"/>
      <c r="H112" s="558" t="n"/>
      <c r="I112" s="558" t="n"/>
      <c r="J112" s="558" t="n"/>
      <c r="K112" s="500" t="n"/>
      <c r="L112" s="500" t="n"/>
      <c r="M112" s="500" t="n"/>
      <c r="N112" s="500" t="n"/>
      <c r="O112" s="19" t="n"/>
      <c r="P112" s="19" t="n"/>
      <c r="Q112" s="19" t="n"/>
      <c r="R112" s="19" t="n"/>
      <c r="S112" s="19" t="n"/>
      <c r="T112" s="19" t="n"/>
      <c r="U112" s="19" t="n"/>
      <c r="V112" s="23" t="n"/>
      <c r="W112" s="19"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19" t="n"/>
      <c r="AY112" s="19" t="n"/>
      <c r="AZ112" s="19" t="n"/>
      <c r="BA112" s="19" t="n"/>
      <c r="BB112" s="19" t="n"/>
      <c r="BC112" s="19" t="n"/>
      <c r="BD112" s="19" t="n"/>
      <c r="BE112" s="19" t="n"/>
      <c r="BF112" s="19" t="n"/>
      <c r="BG112" s="19" t="n"/>
      <c r="BH112" s="19" t="n"/>
      <c r="BI112" s="19" t="n"/>
      <c r="BJ112" s="19" t="n"/>
      <c r="BK112" s="19" t="n"/>
      <c r="BL112" s="19" t="n"/>
      <c r="BM112" s="19" t="n"/>
      <c r="BN112" s="19" t="n"/>
      <c r="BO112" s="19" t="n"/>
      <c r="BP112" s="19" t="n"/>
      <c r="BQ112" s="19" t="n"/>
      <c r="BR112" s="19" t="n"/>
      <c r="BS112" s="19" t="n"/>
      <c r="BT112" s="19" t="n"/>
      <c r="BU112" s="19" t="n"/>
      <c r="BV112" s="19" t="n"/>
      <c r="BW112" s="19" t="n"/>
      <c r="BX112" s="19" t="n"/>
      <c r="BY112" s="19" t="n"/>
      <c r="BZ112" s="19" t="n"/>
      <c r="CA112" s="19" t="n"/>
      <c r="CB112" s="19" t="n"/>
      <c r="CC112" s="19" t="n"/>
      <c r="CD112" s="19" t="n"/>
      <c r="CE112" s="19" t="n"/>
      <c r="CF112" s="19" t="n"/>
      <c r="CG112" s="19" t="n"/>
      <c r="CH112" s="546" t="n"/>
      <c r="CI112" s="500" t="n"/>
      <c r="CJ112" s="500" t="n"/>
      <c r="CK112" s="23" t="n"/>
      <c r="CL112" s="23" t="n"/>
      <c r="CM112" s="23" t="n"/>
      <c r="CN112" s="23" t="n"/>
      <c r="CO112" s="23" t="n"/>
      <c r="CP112" s="23" t="n"/>
      <c r="CQ112" s="23" t="n"/>
      <c r="CR112" s="23" t="n"/>
      <c r="CS112" s="23" t="n"/>
      <c r="CT112" s="23" t="n"/>
      <c r="CU112" s="23" t="n"/>
      <c r="CV112" s="23" t="n"/>
      <c r="CW112" s="23" t="n"/>
      <c r="CX112" s="23" t="n"/>
      <c r="CY112" s="23" t="n"/>
      <c r="CZ112" s="23" t="n"/>
      <c r="DA112" s="23" t="n"/>
      <c r="DB112" s="23" t="n"/>
      <c r="DC112" s="23" t="n"/>
      <c r="DD112" s="23" t="n"/>
      <c r="DE112" s="23" t="n"/>
      <c r="DF112" s="23" t="n"/>
      <c r="DG112" s="23" t="n"/>
      <c r="DH112" s="23" t="n"/>
      <c r="DI112" s="23" t="n"/>
      <c r="DJ112" s="23" t="n"/>
      <c r="DK112" s="23" t="n"/>
      <c r="DL112" s="23" t="n"/>
      <c r="DM112" s="23" t="n"/>
      <c r="DN112" s="23" t="n"/>
      <c r="DO112" s="23" t="n"/>
      <c r="DP112" s="23" t="n"/>
    </row>
    <row r="113" ht="18" customHeight="1" s="844">
      <c r="A113" s="19" t="n"/>
      <c r="B113" s="19" t="n"/>
      <c r="C113" s="500" t="n"/>
      <c r="D113" s="500" t="n"/>
      <c r="E113" s="500" t="n"/>
      <c r="F113" s="19" t="n"/>
      <c r="G113" s="19" t="n"/>
      <c r="H113" s="558" t="n"/>
      <c r="I113" s="558" t="n"/>
      <c r="J113" s="558" t="n"/>
      <c r="K113" s="500" t="n"/>
      <c r="L113" s="500" t="n"/>
      <c r="M113" s="500" t="n"/>
      <c r="N113" s="500" t="n"/>
      <c r="O113" s="19" t="n"/>
      <c r="P113" s="19" t="n"/>
      <c r="Q113" s="19" t="n"/>
      <c r="R113" s="19" t="n"/>
      <c r="S113" s="19" t="n"/>
      <c r="T113" s="19" t="n"/>
      <c r="U113" s="19" t="n"/>
      <c r="V113" s="23" t="n"/>
      <c r="W113" s="19"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19" t="n"/>
      <c r="AY113" s="19" t="n"/>
      <c r="AZ113" s="19" t="n"/>
      <c r="BA113" s="19" t="n"/>
      <c r="BB113" s="19" t="n"/>
      <c r="BC113" s="19" t="n"/>
      <c r="BD113" s="19" t="n"/>
      <c r="BE113" s="19" t="n"/>
      <c r="BF113" s="19" t="n"/>
      <c r="BG113" s="19" t="n"/>
      <c r="BH113" s="19" t="n"/>
      <c r="BI113" s="19" t="n"/>
      <c r="BJ113" s="19" t="n"/>
      <c r="BK113" s="19" t="n"/>
      <c r="BL113" s="19" t="n"/>
      <c r="BM113" s="19" t="n"/>
      <c r="BN113" s="19" t="n"/>
      <c r="BO113" s="19" t="n"/>
      <c r="BP113" s="19" t="n"/>
      <c r="BQ113" s="19" t="n"/>
      <c r="BR113" s="19" t="n"/>
      <c r="BS113" s="19" t="n"/>
      <c r="BT113" s="19" t="n"/>
      <c r="BU113" s="19" t="n"/>
      <c r="BV113" s="19" t="n"/>
      <c r="BW113" s="19" t="n"/>
      <c r="BX113" s="19" t="n"/>
      <c r="BY113" s="19" t="n"/>
      <c r="BZ113" s="19" t="n"/>
      <c r="CA113" s="19" t="n"/>
      <c r="CB113" s="19" t="n"/>
      <c r="CC113" s="19" t="n"/>
      <c r="CD113" s="19" t="n"/>
      <c r="CE113" s="19" t="n"/>
      <c r="CF113" s="19" t="n"/>
      <c r="CG113" s="19" t="n"/>
      <c r="CH113" s="546" t="n"/>
      <c r="CI113" s="500" t="n"/>
      <c r="CJ113" s="500" t="n"/>
      <c r="CK113" s="23" t="n"/>
      <c r="CL113" s="23" t="n"/>
      <c r="CM113" s="23" t="n"/>
      <c r="CN113" s="23" t="n"/>
      <c r="CO113" s="23" t="n"/>
      <c r="CP113" s="23" t="n"/>
      <c r="CQ113" s="23" t="n"/>
      <c r="CR113" s="23" t="n"/>
      <c r="CS113" s="23" t="n"/>
      <c r="CT113" s="23" t="n"/>
      <c r="CU113" s="23" t="n"/>
      <c r="CV113" s="23" t="n"/>
      <c r="CW113" s="23" t="n"/>
      <c r="CX113" s="23" t="n"/>
      <c r="CY113" s="23" t="n"/>
      <c r="CZ113" s="23" t="n"/>
      <c r="DA113" s="23" t="n"/>
      <c r="DB113" s="23" t="n"/>
      <c r="DC113" s="23" t="n"/>
      <c r="DD113" s="23" t="n"/>
      <c r="DE113" s="23" t="n"/>
      <c r="DF113" s="23" t="n"/>
      <c r="DG113" s="23" t="n"/>
      <c r="DH113" s="23" t="n"/>
      <c r="DI113" s="23" t="n"/>
      <c r="DJ113" s="23" t="n"/>
      <c r="DK113" s="23" t="n"/>
      <c r="DL113" s="23" t="n"/>
      <c r="DM113" s="23" t="n"/>
      <c r="DN113" s="23" t="n"/>
      <c r="DO113" s="23" t="n"/>
      <c r="DP113" s="23" t="n"/>
    </row>
    <row r="114" ht="18" customHeight="1" s="844">
      <c r="A114" s="19" t="n"/>
      <c r="B114" s="19" t="n"/>
      <c r="C114" s="500" t="n"/>
      <c r="D114" s="500" t="n"/>
      <c r="E114" s="500" t="n"/>
      <c r="F114" s="19" t="n"/>
      <c r="G114" s="19" t="n"/>
      <c r="H114" s="558" t="n"/>
      <c r="I114" s="558" t="n"/>
      <c r="J114" s="558" t="n"/>
      <c r="K114" s="500" t="n"/>
      <c r="L114" s="500" t="n"/>
      <c r="M114" s="500" t="n"/>
      <c r="N114" s="500" t="n"/>
      <c r="O114" s="19" t="n"/>
      <c r="P114" s="19" t="n"/>
      <c r="Q114" s="19" t="n"/>
      <c r="R114" s="19" t="n"/>
      <c r="S114" s="19" t="n"/>
      <c r="T114" s="19" t="n"/>
      <c r="U114" s="19" t="n"/>
      <c r="V114" s="23" t="n"/>
      <c r="W114" s="19"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19" t="n"/>
      <c r="AY114" s="19" t="n"/>
      <c r="AZ114" s="19" t="n"/>
      <c r="BA114" s="19" t="n"/>
      <c r="BB114" s="19" t="n"/>
      <c r="BC114" s="19" t="n"/>
      <c r="BD114" s="19" t="n"/>
      <c r="BE114" s="19" t="n"/>
      <c r="BF114" s="19" t="n"/>
      <c r="BG114" s="19" t="n"/>
      <c r="BH114" s="19" t="n"/>
      <c r="BI114" s="19" t="n"/>
      <c r="BJ114" s="19" t="n"/>
      <c r="BK114" s="19" t="n"/>
      <c r="BL114" s="19" t="n"/>
      <c r="BM114" s="19" t="n"/>
      <c r="BN114" s="19" t="n"/>
      <c r="BO114" s="19" t="n"/>
      <c r="BP114" s="19" t="n"/>
      <c r="BQ114" s="19" t="n"/>
      <c r="BR114" s="19" t="n"/>
      <c r="BS114" s="19" t="n"/>
      <c r="BT114" s="19" t="n"/>
      <c r="BU114" s="19" t="n"/>
      <c r="BV114" s="19" t="n"/>
      <c r="BW114" s="19" t="n"/>
      <c r="BX114" s="19" t="n"/>
      <c r="BY114" s="19" t="n"/>
      <c r="BZ114" s="19" t="n"/>
      <c r="CA114" s="19" t="n"/>
      <c r="CB114" s="19" t="n"/>
      <c r="CC114" s="19" t="n"/>
      <c r="CD114" s="19" t="n"/>
      <c r="CE114" s="19" t="n"/>
      <c r="CF114" s="19" t="n"/>
      <c r="CG114" s="19" t="n"/>
      <c r="CH114" s="546" t="n"/>
      <c r="CI114" s="500" t="n"/>
      <c r="CJ114" s="500" t="n"/>
      <c r="CK114" s="23" t="n"/>
      <c r="CL114" s="23" t="n"/>
      <c r="CM114" s="23" t="n"/>
      <c r="CN114" s="23" t="n"/>
      <c r="CO114" s="23" t="n"/>
      <c r="CP114" s="23" t="n"/>
      <c r="CQ114" s="23" t="n"/>
      <c r="CR114" s="23" t="n"/>
      <c r="CS114" s="23" t="n"/>
      <c r="CT114" s="23" t="n"/>
      <c r="CU114" s="23" t="n"/>
      <c r="CV114" s="23" t="n"/>
      <c r="CW114" s="23" t="n"/>
      <c r="CX114" s="23" t="n"/>
      <c r="CY114" s="23" t="n"/>
      <c r="CZ114" s="23" t="n"/>
      <c r="DA114" s="23" t="n"/>
      <c r="DB114" s="23" t="n"/>
      <c r="DC114" s="23" t="n"/>
      <c r="DD114" s="23" t="n"/>
      <c r="DE114" s="23" t="n"/>
      <c r="DF114" s="23" t="n"/>
      <c r="DG114" s="23" t="n"/>
      <c r="DH114" s="23" t="n"/>
      <c r="DI114" s="23" t="n"/>
      <c r="DJ114" s="23" t="n"/>
      <c r="DK114" s="23" t="n"/>
      <c r="DL114" s="23" t="n"/>
      <c r="DM114" s="23" t="n"/>
      <c r="DN114" s="23" t="n"/>
      <c r="DO114" s="23" t="n"/>
      <c r="DP114" s="23" t="n"/>
    </row>
    <row r="115" ht="18" customHeight="1" s="844">
      <c r="A115" s="19" t="n"/>
      <c r="B115" s="19" t="n"/>
      <c r="C115" s="500" t="n"/>
      <c r="D115" s="500" t="n"/>
      <c r="E115" s="500" t="n"/>
      <c r="F115" s="19" t="n"/>
      <c r="G115" s="19" t="n"/>
      <c r="H115" s="558" t="n"/>
      <c r="I115" s="558" t="n"/>
      <c r="J115" s="558" t="n"/>
      <c r="K115" s="500" t="n"/>
      <c r="L115" s="500" t="n"/>
      <c r="M115" s="500" t="n"/>
      <c r="N115" s="500" t="n"/>
      <c r="O115" s="19" t="n"/>
      <c r="P115" s="19" t="n"/>
      <c r="Q115" s="19" t="n"/>
      <c r="R115" s="19" t="n"/>
      <c r="S115" s="19" t="n"/>
      <c r="T115" s="19" t="n"/>
      <c r="U115" s="19" t="n"/>
      <c r="V115" s="23" t="n"/>
      <c r="W115" s="19"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19" t="n"/>
      <c r="AY115" s="19" t="n"/>
      <c r="AZ115" s="19" t="n"/>
      <c r="BA115" s="19" t="n"/>
      <c r="BB115" s="19" t="n"/>
      <c r="BC115" s="19" t="n"/>
      <c r="BD115" s="19" t="n"/>
      <c r="BE115" s="19" t="n"/>
      <c r="BF115" s="19" t="n"/>
      <c r="BG115" s="19" t="n"/>
      <c r="BH115" s="19" t="n"/>
      <c r="BI115" s="19" t="n"/>
      <c r="BJ115" s="19" t="n"/>
      <c r="BK115" s="19" t="n"/>
      <c r="BL115" s="19" t="n"/>
      <c r="BM115" s="19" t="n"/>
      <c r="BN115" s="19" t="n"/>
      <c r="BO115" s="19" t="n"/>
      <c r="BP115" s="19" t="n"/>
      <c r="BQ115" s="19" t="n"/>
      <c r="BR115" s="19" t="n"/>
      <c r="BS115" s="19" t="n"/>
      <c r="BT115" s="19" t="n"/>
      <c r="BU115" s="19" t="n"/>
      <c r="BV115" s="19" t="n"/>
      <c r="BW115" s="19" t="n"/>
      <c r="BX115" s="19" t="n"/>
      <c r="BY115" s="19" t="n"/>
      <c r="BZ115" s="19" t="n"/>
      <c r="CA115" s="19" t="n"/>
      <c r="CB115" s="19" t="n"/>
      <c r="CC115" s="19" t="n"/>
      <c r="CD115" s="19" t="n"/>
      <c r="CE115" s="19" t="n"/>
      <c r="CF115" s="19" t="n"/>
      <c r="CG115" s="19" t="n"/>
      <c r="CH115" s="546" t="n"/>
      <c r="CI115" s="500" t="n"/>
      <c r="CJ115" s="500" t="n"/>
      <c r="CK115" s="23" t="n"/>
      <c r="CL115" s="23" t="n"/>
      <c r="CM115" s="23" t="n"/>
      <c r="CN115" s="23" t="n"/>
      <c r="CO115" s="23" t="n"/>
      <c r="CP115" s="23" t="n"/>
      <c r="CQ115" s="23" t="n"/>
      <c r="CR115" s="23" t="n"/>
      <c r="CS115" s="23" t="n"/>
      <c r="CT115" s="23" t="n"/>
      <c r="CU115" s="23" t="n"/>
      <c r="CV115" s="23" t="n"/>
      <c r="CW115" s="23" t="n"/>
      <c r="CX115" s="23" t="n"/>
      <c r="CY115" s="23" t="n"/>
      <c r="CZ115" s="23" t="n"/>
      <c r="DA115" s="23" t="n"/>
      <c r="DB115" s="23" t="n"/>
      <c r="DC115" s="23" t="n"/>
      <c r="DD115" s="23" t="n"/>
      <c r="DE115" s="23" t="n"/>
      <c r="DF115" s="23" t="n"/>
      <c r="DG115" s="23" t="n"/>
      <c r="DH115" s="23" t="n"/>
      <c r="DI115" s="23" t="n"/>
      <c r="DJ115" s="23" t="n"/>
      <c r="DK115" s="23" t="n"/>
      <c r="DL115" s="23" t="n"/>
      <c r="DM115" s="23" t="n"/>
      <c r="DN115" s="23" t="n"/>
      <c r="DO115" s="23" t="n"/>
      <c r="DP115" s="23" t="n"/>
    </row>
    <row r="116" ht="18" customHeight="1" s="844">
      <c r="A116" s="19" t="n"/>
      <c r="B116" s="19" t="n"/>
      <c r="C116" s="500" t="n"/>
      <c r="D116" s="500" t="n"/>
      <c r="E116" s="500" t="n"/>
      <c r="F116" s="19" t="n"/>
      <c r="G116" s="19" t="n"/>
      <c r="H116" s="558" t="n"/>
      <c r="I116" s="558" t="n"/>
      <c r="J116" s="558" t="n"/>
      <c r="K116" s="500" t="n"/>
      <c r="L116" s="500" t="n"/>
      <c r="M116" s="500" t="n"/>
      <c r="N116" s="500" t="n"/>
      <c r="O116" s="19" t="n"/>
      <c r="P116" s="19" t="n"/>
      <c r="Q116" s="19" t="n"/>
      <c r="R116" s="19" t="n"/>
      <c r="S116" s="19" t="n"/>
      <c r="T116" s="19" t="n"/>
      <c r="U116" s="19" t="n"/>
      <c r="V116" s="23" t="n"/>
      <c r="W116" s="19"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19" t="n"/>
      <c r="AY116" s="19" t="n"/>
      <c r="AZ116" s="19" t="n"/>
      <c r="BA116" s="19" t="n"/>
      <c r="BB116" s="19" t="n"/>
      <c r="BC116" s="19" t="n"/>
      <c r="BD116" s="19" t="n"/>
      <c r="BE116" s="19" t="n"/>
      <c r="BF116" s="19" t="n"/>
      <c r="BG116" s="19" t="n"/>
      <c r="BH116" s="19" t="n"/>
      <c r="BI116" s="19" t="n"/>
      <c r="BJ116" s="19" t="n"/>
      <c r="BK116" s="19" t="n"/>
      <c r="BL116" s="19" t="n"/>
      <c r="BM116" s="19" t="n"/>
      <c r="BN116" s="19" t="n"/>
      <c r="BO116" s="19" t="n"/>
      <c r="BP116" s="19" t="n"/>
      <c r="BQ116" s="19" t="n"/>
      <c r="BR116" s="19" t="n"/>
      <c r="BS116" s="19" t="n"/>
      <c r="BT116" s="19" t="n"/>
      <c r="BU116" s="19" t="n"/>
      <c r="BV116" s="19" t="n"/>
      <c r="BW116" s="19" t="n"/>
      <c r="BX116" s="19" t="n"/>
      <c r="BY116" s="19" t="n"/>
      <c r="BZ116" s="19" t="n"/>
      <c r="CA116" s="19" t="n"/>
      <c r="CB116" s="19" t="n"/>
      <c r="CC116" s="19" t="n"/>
      <c r="CD116" s="19" t="n"/>
      <c r="CE116" s="19" t="n"/>
      <c r="CF116" s="19" t="n"/>
      <c r="CG116" s="19" t="n"/>
      <c r="CH116" s="546" t="n"/>
      <c r="CI116" s="500" t="n"/>
      <c r="CJ116" s="500" t="n"/>
      <c r="CK116" s="23" t="n"/>
      <c r="CL116" s="23" t="n"/>
      <c r="CM116" s="23" t="n"/>
      <c r="CN116" s="23" t="n"/>
      <c r="CO116" s="23" t="n"/>
      <c r="CP116" s="23" t="n"/>
      <c r="CQ116" s="23" t="n"/>
      <c r="CR116" s="23" t="n"/>
      <c r="CS116" s="23" t="n"/>
      <c r="CT116" s="23" t="n"/>
      <c r="CU116" s="23" t="n"/>
      <c r="CV116" s="23" t="n"/>
      <c r="CW116" s="23" t="n"/>
      <c r="CX116" s="23" t="n"/>
      <c r="CY116" s="23" t="n"/>
      <c r="CZ116" s="23" t="n"/>
      <c r="DA116" s="23" t="n"/>
      <c r="DB116" s="23" t="n"/>
      <c r="DC116" s="23" t="n"/>
      <c r="DD116" s="23" t="n"/>
      <c r="DE116" s="23" t="n"/>
      <c r="DF116" s="23" t="n"/>
      <c r="DG116" s="23" t="n"/>
      <c r="DH116" s="23" t="n"/>
      <c r="DI116" s="23" t="n"/>
      <c r="DJ116" s="23" t="n"/>
      <c r="DK116" s="23" t="n"/>
      <c r="DL116" s="23" t="n"/>
      <c r="DM116" s="23" t="n"/>
      <c r="DN116" s="23" t="n"/>
      <c r="DO116" s="23" t="n"/>
      <c r="DP116" s="23" t="n"/>
    </row>
    <row r="117" ht="18" customHeight="1" s="844">
      <c r="A117" s="19" t="n"/>
      <c r="B117" s="19" t="n"/>
      <c r="C117" s="500" t="n"/>
      <c r="D117" s="500" t="n"/>
      <c r="E117" s="500" t="n"/>
      <c r="F117" s="19" t="n"/>
      <c r="G117" s="19" t="n"/>
      <c r="H117" s="558" t="n"/>
      <c r="I117" s="558" t="n"/>
      <c r="J117" s="558" t="n"/>
      <c r="K117" s="500" t="n"/>
      <c r="L117" s="500" t="n"/>
      <c r="M117" s="500" t="n"/>
      <c r="N117" s="500" t="n"/>
      <c r="O117" s="19" t="n"/>
      <c r="P117" s="19" t="n"/>
      <c r="Q117" s="19" t="n"/>
      <c r="R117" s="19" t="n"/>
      <c r="S117" s="19" t="n"/>
      <c r="T117" s="19" t="n"/>
      <c r="U117" s="19" t="n"/>
      <c r="V117" s="23" t="n"/>
      <c r="W117" s="19"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19" t="n"/>
      <c r="AY117" s="19" t="n"/>
      <c r="AZ117" s="19" t="n"/>
      <c r="BA117" s="19" t="n"/>
      <c r="BB117" s="19" t="n"/>
      <c r="BC117" s="19" t="n"/>
      <c r="BD117" s="19" t="n"/>
      <c r="BE117" s="19" t="n"/>
      <c r="BF117" s="19" t="n"/>
      <c r="BG117" s="19" t="n"/>
      <c r="BH117" s="19" t="n"/>
      <c r="BI117" s="19" t="n"/>
      <c r="BJ117" s="19" t="n"/>
      <c r="BK117" s="19" t="n"/>
      <c r="BL117" s="19" t="n"/>
      <c r="BM117" s="19" t="n"/>
      <c r="BN117" s="19" t="n"/>
      <c r="BO117" s="19" t="n"/>
      <c r="BP117" s="19" t="n"/>
      <c r="BQ117" s="19" t="n"/>
      <c r="BR117" s="19" t="n"/>
      <c r="BS117" s="19" t="n"/>
      <c r="BT117" s="19" t="n"/>
      <c r="BU117" s="19" t="n"/>
      <c r="BV117" s="19" t="n"/>
      <c r="BW117" s="19" t="n"/>
      <c r="BX117" s="19" t="n"/>
      <c r="BY117" s="19" t="n"/>
      <c r="BZ117" s="19" t="n"/>
      <c r="CA117" s="19" t="n"/>
      <c r="CB117" s="19" t="n"/>
      <c r="CC117" s="19" t="n"/>
      <c r="CD117" s="19" t="n"/>
      <c r="CE117" s="19" t="n"/>
      <c r="CF117" s="19" t="n"/>
      <c r="CG117" s="19" t="n"/>
      <c r="CH117" s="546" t="n"/>
      <c r="CI117" s="500" t="n"/>
      <c r="CJ117" s="500" t="n"/>
      <c r="CK117" s="23" t="n"/>
      <c r="CL117" s="23" t="n"/>
      <c r="CM117" s="23" t="n"/>
      <c r="CN117" s="23" t="n"/>
      <c r="CO117" s="23" t="n"/>
      <c r="CP117" s="23" t="n"/>
      <c r="CQ117" s="23" t="n"/>
      <c r="CR117" s="23" t="n"/>
      <c r="CS117" s="23" t="n"/>
      <c r="CT117" s="23" t="n"/>
      <c r="CU117" s="23" t="n"/>
      <c r="CV117" s="23" t="n"/>
      <c r="CW117" s="23" t="n"/>
      <c r="CX117" s="23" t="n"/>
      <c r="CY117" s="23" t="n"/>
      <c r="CZ117" s="23" t="n"/>
      <c r="DA117" s="23" t="n"/>
      <c r="DB117" s="23" t="n"/>
      <c r="DC117" s="23" t="n"/>
      <c r="DD117" s="23" t="n"/>
      <c r="DE117" s="23" t="n"/>
      <c r="DF117" s="23" t="n"/>
      <c r="DG117" s="23" t="n"/>
      <c r="DH117" s="23" t="n"/>
      <c r="DI117" s="23" t="n"/>
      <c r="DJ117" s="23" t="n"/>
      <c r="DK117" s="23" t="n"/>
      <c r="DL117" s="23" t="n"/>
      <c r="DM117" s="23" t="n"/>
      <c r="DN117" s="23" t="n"/>
      <c r="DO117" s="23" t="n"/>
      <c r="DP117" s="23" t="n"/>
    </row>
    <row r="118" ht="18" customHeight="1" s="844">
      <c r="A118" s="19" t="n"/>
      <c r="B118" s="19" t="n"/>
      <c r="C118" s="500" t="n"/>
      <c r="D118" s="500" t="n"/>
      <c r="E118" s="500" t="n"/>
      <c r="F118" s="19" t="n"/>
      <c r="G118" s="19" t="n"/>
      <c r="H118" s="558" t="n"/>
      <c r="I118" s="558" t="n"/>
      <c r="J118" s="558" t="n"/>
      <c r="K118" s="500" t="n"/>
      <c r="L118" s="500" t="n"/>
      <c r="M118" s="500" t="n"/>
      <c r="N118" s="500" t="n"/>
      <c r="O118" s="19" t="n"/>
      <c r="P118" s="19" t="n"/>
      <c r="Q118" s="19" t="n"/>
      <c r="R118" s="19" t="n"/>
      <c r="S118" s="19" t="n"/>
      <c r="T118" s="19" t="n"/>
      <c r="U118" s="19" t="n"/>
      <c r="V118" s="23" t="n"/>
      <c r="W118" s="19"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19" t="n"/>
      <c r="AY118" s="19" t="n"/>
      <c r="AZ118" s="19" t="n"/>
      <c r="BA118" s="19" t="n"/>
      <c r="BB118" s="19" t="n"/>
      <c r="BC118" s="19" t="n"/>
      <c r="BD118" s="19" t="n"/>
      <c r="BE118" s="19" t="n"/>
      <c r="BF118" s="19" t="n"/>
      <c r="BG118" s="19" t="n"/>
      <c r="BH118" s="19" t="n"/>
      <c r="BI118" s="19" t="n"/>
      <c r="BJ118" s="19" t="n"/>
      <c r="BK118" s="19" t="n"/>
      <c r="BL118" s="19" t="n"/>
      <c r="BM118" s="19" t="n"/>
      <c r="BN118" s="19" t="n"/>
      <c r="BO118" s="19" t="n"/>
      <c r="BP118" s="19" t="n"/>
      <c r="BQ118" s="19" t="n"/>
      <c r="BR118" s="19" t="n"/>
      <c r="BS118" s="19" t="n"/>
      <c r="BT118" s="19" t="n"/>
      <c r="BU118" s="19" t="n"/>
      <c r="BV118" s="19" t="n"/>
      <c r="BW118" s="19" t="n"/>
      <c r="BX118" s="19" t="n"/>
      <c r="BY118" s="19" t="n"/>
      <c r="BZ118" s="19" t="n"/>
      <c r="CA118" s="19" t="n"/>
      <c r="CB118" s="19" t="n"/>
      <c r="CC118" s="19" t="n"/>
      <c r="CD118" s="19" t="n"/>
      <c r="CE118" s="19" t="n"/>
      <c r="CF118" s="19" t="n"/>
      <c r="CG118" s="19" t="n"/>
      <c r="CH118" s="546" t="n"/>
      <c r="CI118" s="500" t="n"/>
      <c r="CJ118" s="500" t="n"/>
      <c r="CK118" s="23" t="n"/>
      <c r="CL118" s="23" t="n"/>
      <c r="CM118" s="23" t="n"/>
      <c r="CN118" s="23" t="n"/>
      <c r="CO118" s="23" t="n"/>
      <c r="CP118" s="23" t="n"/>
      <c r="CQ118" s="23" t="n"/>
      <c r="CR118" s="23" t="n"/>
      <c r="CS118" s="23" t="n"/>
      <c r="CT118" s="23" t="n"/>
      <c r="CU118" s="23" t="n"/>
      <c r="CV118" s="23" t="n"/>
      <c r="CW118" s="23" t="n"/>
      <c r="CX118" s="23" t="n"/>
      <c r="CY118" s="23" t="n"/>
      <c r="CZ118" s="23" t="n"/>
      <c r="DA118" s="23" t="n"/>
      <c r="DB118" s="23" t="n"/>
      <c r="DC118" s="23" t="n"/>
      <c r="DD118" s="23" t="n"/>
      <c r="DE118" s="23" t="n"/>
      <c r="DF118" s="23" t="n"/>
      <c r="DG118" s="23" t="n"/>
      <c r="DH118" s="23" t="n"/>
      <c r="DI118" s="23" t="n"/>
      <c r="DJ118" s="23" t="n"/>
      <c r="DK118" s="23" t="n"/>
      <c r="DL118" s="23" t="n"/>
      <c r="DM118" s="23" t="n"/>
      <c r="DN118" s="23" t="n"/>
      <c r="DO118" s="23" t="n"/>
      <c r="DP118" s="23" t="n"/>
    </row>
    <row r="119" ht="18" customHeight="1" s="844">
      <c r="A119" s="19" t="n"/>
      <c r="B119" s="19" t="n"/>
      <c r="C119" s="500" t="n"/>
      <c r="D119" s="500" t="n"/>
      <c r="E119" s="500" t="n"/>
      <c r="F119" s="19" t="n"/>
      <c r="G119" s="19" t="n"/>
      <c r="H119" s="558" t="n"/>
      <c r="I119" s="558" t="n"/>
      <c r="J119" s="558" t="n"/>
      <c r="K119" s="500" t="n"/>
      <c r="L119" s="500" t="n"/>
      <c r="M119" s="500" t="n"/>
      <c r="N119" s="500" t="n"/>
      <c r="O119" s="19" t="n"/>
      <c r="P119" s="19" t="n"/>
      <c r="Q119" s="19" t="n"/>
      <c r="R119" s="19" t="n"/>
      <c r="S119" s="19" t="n"/>
      <c r="T119" s="19" t="n"/>
      <c r="U119" s="19" t="n"/>
      <c r="V119" s="23" t="n"/>
      <c r="W119" s="19"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19" t="n"/>
      <c r="AY119" s="19" t="n"/>
      <c r="AZ119" s="19" t="n"/>
      <c r="BA119" s="19" t="n"/>
      <c r="BB119" s="19" t="n"/>
      <c r="BC119" s="19" t="n"/>
      <c r="BD119" s="19" t="n"/>
      <c r="BE119" s="19" t="n"/>
      <c r="BF119" s="19" t="n"/>
      <c r="BG119" s="19" t="n"/>
      <c r="BH119" s="19" t="n"/>
      <c r="BI119" s="19" t="n"/>
      <c r="BJ119" s="19" t="n"/>
      <c r="BK119" s="19" t="n"/>
      <c r="BL119" s="19" t="n"/>
      <c r="BM119" s="19" t="n"/>
      <c r="BN119" s="19" t="n"/>
      <c r="BO119" s="19" t="n"/>
      <c r="BP119" s="19" t="n"/>
      <c r="BQ119" s="19" t="n"/>
      <c r="BR119" s="19" t="n"/>
      <c r="BS119" s="19" t="n"/>
      <c r="BT119" s="19" t="n"/>
      <c r="BU119" s="19" t="n"/>
      <c r="BV119" s="19" t="n"/>
      <c r="BW119" s="19" t="n"/>
      <c r="BX119" s="19" t="n"/>
      <c r="BY119" s="19" t="n"/>
      <c r="BZ119" s="19" t="n"/>
      <c r="CA119" s="19" t="n"/>
      <c r="CB119" s="19" t="n"/>
      <c r="CC119" s="19" t="n"/>
      <c r="CD119" s="19" t="n"/>
      <c r="CE119" s="19" t="n"/>
      <c r="CF119" s="19" t="n"/>
      <c r="CG119" s="19" t="n"/>
      <c r="CH119" s="546" t="n"/>
      <c r="CI119" s="500" t="n"/>
      <c r="CJ119" s="500" t="n"/>
      <c r="CK119" s="23" t="n"/>
      <c r="CL119" s="23" t="n"/>
      <c r="CM119" s="23" t="n"/>
      <c r="CN119" s="23" t="n"/>
      <c r="CO119" s="23" t="n"/>
      <c r="CP119" s="23" t="n"/>
      <c r="CQ119" s="23" t="n"/>
      <c r="CR119" s="23" t="n"/>
      <c r="CS119" s="23" t="n"/>
      <c r="CT119" s="23" t="n"/>
      <c r="CU119" s="23" t="n"/>
      <c r="CV119" s="23" t="n"/>
      <c r="CW119" s="23" t="n"/>
      <c r="CX119" s="23" t="n"/>
      <c r="CY119" s="23" t="n"/>
      <c r="CZ119" s="23" t="n"/>
      <c r="DA119" s="23" t="n"/>
      <c r="DB119" s="23" t="n"/>
      <c r="DC119" s="23" t="n"/>
      <c r="DD119" s="23" t="n"/>
      <c r="DE119" s="23" t="n"/>
      <c r="DF119" s="23" t="n"/>
      <c r="DG119" s="23" t="n"/>
      <c r="DH119" s="23" t="n"/>
      <c r="DI119" s="23" t="n"/>
      <c r="DJ119" s="23" t="n"/>
      <c r="DK119" s="23" t="n"/>
      <c r="DL119" s="23" t="n"/>
      <c r="DM119" s="23" t="n"/>
      <c r="DN119" s="23" t="n"/>
      <c r="DO119" s="23" t="n"/>
      <c r="DP119" s="23" t="n"/>
    </row>
    <row r="120" ht="18" customHeight="1" s="844">
      <c r="A120" s="19" t="n"/>
      <c r="B120" s="19" t="n"/>
      <c r="C120" s="500" t="n"/>
      <c r="D120" s="500" t="n"/>
      <c r="E120" s="500" t="n"/>
      <c r="F120" s="19" t="n"/>
      <c r="G120" s="19" t="n"/>
      <c r="H120" s="558" t="n"/>
      <c r="I120" s="558" t="n"/>
      <c r="J120" s="558" t="n"/>
      <c r="K120" s="500" t="n"/>
      <c r="L120" s="500" t="n"/>
      <c r="M120" s="500" t="n"/>
      <c r="N120" s="500" t="n"/>
      <c r="O120" s="19" t="n"/>
      <c r="P120" s="19" t="n"/>
      <c r="Q120" s="19" t="n"/>
      <c r="R120" s="19" t="n"/>
      <c r="S120" s="19" t="n"/>
      <c r="T120" s="19" t="n"/>
      <c r="U120" s="19" t="n"/>
      <c r="V120" s="23" t="n"/>
      <c r="W120" s="19"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19" t="n"/>
      <c r="AY120" s="19" t="n"/>
      <c r="AZ120" s="19" t="n"/>
      <c r="BA120" s="19" t="n"/>
      <c r="BB120" s="19" t="n"/>
      <c r="BC120" s="19" t="n"/>
      <c r="BD120" s="19" t="n"/>
      <c r="BE120" s="19" t="n"/>
      <c r="BF120" s="19" t="n"/>
      <c r="BG120" s="19" t="n"/>
      <c r="BH120" s="19" t="n"/>
      <c r="BI120" s="19" t="n"/>
      <c r="BJ120" s="19" t="n"/>
      <c r="BK120" s="19" t="n"/>
      <c r="BL120" s="19" t="n"/>
      <c r="BM120" s="19" t="n"/>
      <c r="BN120" s="19" t="n"/>
      <c r="BO120" s="19" t="n"/>
      <c r="BP120" s="19" t="n"/>
      <c r="BQ120" s="19" t="n"/>
      <c r="BR120" s="19" t="n"/>
      <c r="BS120" s="19" t="n"/>
      <c r="BT120" s="19" t="n"/>
      <c r="BU120" s="19" t="n"/>
      <c r="BV120" s="19" t="n"/>
      <c r="BW120" s="19" t="n"/>
      <c r="BX120" s="19" t="n"/>
      <c r="BY120" s="19" t="n"/>
      <c r="BZ120" s="19" t="n"/>
      <c r="CA120" s="19" t="n"/>
      <c r="CB120" s="19" t="n"/>
      <c r="CC120" s="19" t="n"/>
      <c r="CD120" s="19" t="n"/>
      <c r="CE120" s="19" t="n"/>
      <c r="CF120" s="19" t="n"/>
      <c r="CG120" s="19" t="n"/>
      <c r="CH120" s="546" t="n"/>
      <c r="CI120" s="500" t="n"/>
      <c r="CJ120" s="500" t="n"/>
      <c r="CK120" s="23" t="n"/>
      <c r="CL120" s="23" t="n"/>
      <c r="CM120" s="23" t="n"/>
      <c r="CN120" s="23" t="n"/>
      <c r="CO120" s="23" t="n"/>
      <c r="CP120" s="23" t="n"/>
      <c r="CQ120" s="23" t="n"/>
      <c r="CR120" s="23" t="n"/>
      <c r="CS120" s="23" t="n"/>
      <c r="CT120" s="23" t="n"/>
      <c r="CU120" s="23" t="n"/>
      <c r="CV120" s="23" t="n"/>
      <c r="CW120" s="23" t="n"/>
      <c r="CX120" s="23" t="n"/>
      <c r="CY120" s="23" t="n"/>
      <c r="CZ120" s="23" t="n"/>
      <c r="DA120" s="23" t="n"/>
      <c r="DB120" s="23" t="n"/>
      <c r="DC120" s="23" t="n"/>
      <c r="DD120" s="23" t="n"/>
      <c r="DE120" s="23" t="n"/>
      <c r="DF120" s="23" t="n"/>
      <c r="DG120" s="23" t="n"/>
      <c r="DH120" s="23" t="n"/>
      <c r="DI120" s="23" t="n"/>
      <c r="DJ120" s="23" t="n"/>
      <c r="DK120" s="23" t="n"/>
      <c r="DL120" s="23" t="n"/>
      <c r="DM120" s="23" t="n"/>
      <c r="DN120" s="23" t="n"/>
      <c r="DO120" s="23" t="n"/>
      <c r="DP120" s="23" t="n"/>
    </row>
    <row r="121" ht="18" customHeight="1" s="844">
      <c r="A121" s="19" t="n"/>
      <c r="B121" s="19" t="n"/>
      <c r="C121" s="500" t="n"/>
      <c r="D121" s="500" t="n"/>
      <c r="E121" s="500" t="n"/>
      <c r="F121" s="19" t="n"/>
      <c r="G121" s="19" t="n"/>
      <c r="H121" s="558" t="n"/>
      <c r="I121" s="558" t="n"/>
      <c r="J121" s="558" t="n"/>
      <c r="K121" s="500" t="n"/>
      <c r="L121" s="500" t="n"/>
      <c r="M121" s="500" t="n"/>
      <c r="N121" s="500" t="n"/>
      <c r="O121" s="19" t="n"/>
      <c r="P121" s="19" t="n"/>
      <c r="Q121" s="19" t="n"/>
      <c r="R121" s="19" t="n"/>
      <c r="S121" s="19" t="n"/>
      <c r="T121" s="19" t="n"/>
      <c r="U121" s="19" t="n"/>
      <c r="V121" s="23" t="n"/>
      <c r="W121" s="19"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19" t="n"/>
      <c r="AY121" s="19" t="n"/>
      <c r="AZ121" s="19" t="n"/>
      <c r="BA121" s="19" t="n"/>
      <c r="BB121" s="19" t="n"/>
      <c r="BC121" s="19" t="n"/>
      <c r="BD121" s="19" t="n"/>
      <c r="BE121" s="19" t="n"/>
      <c r="BF121" s="19" t="n"/>
      <c r="BG121" s="19" t="n"/>
      <c r="BH121" s="19" t="n"/>
      <c r="BI121" s="19" t="n"/>
      <c r="BJ121" s="19" t="n"/>
      <c r="BK121" s="19" t="n"/>
      <c r="BL121" s="19" t="n"/>
      <c r="BM121" s="19" t="n"/>
      <c r="BN121" s="19" t="n"/>
      <c r="BO121" s="19" t="n"/>
      <c r="BP121" s="19" t="n"/>
      <c r="BQ121" s="19" t="n"/>
      <c r="BR121" s="19" t="n"/>
      <c r="BS121" s="19" t="n"/>
      <c r="BT121" s="19" t="n"/>
      <c r="BU121" s="19" t="n"/>
      <c r="BV121" s="19" t="n"/>
      <c r="BW121" s="19" t="n"/>
      <c r="BX121" s="19" t="n"/>
      <c r="BY121" s="19" t="n"/>
      <c r="BZ121" s="19" t="n"/>
      <c r="CA121" s="19" t="n"/>
      <c r="CB121" s="19" t="n"/>
      <c r="CC121" s="19" t="n"/>
      <c r="CD121" s="19" t="n"/>
      <c r="CE121" s="19" t="n"/>
      <c r="CF121" s="19" t="n"/>
      <c r="CG121" s="19" t="n"/>
      <c r="CH121" s="546" t="n"/>
      <c r="CI121" s="500" t="n"/>
      <c r="CJ121" s="500" t="n"/>
      <c r="CK121" s="23" t="n"/>
      <c r="CL121" s="23" t="n"/>
      <c r="CM121" s="23" t="n"/>
      <c r="CN121" s="23" t="n"/>
      <c r="CO121" s="23" t="n"/>
      <c r="CP121" s="23" t="n"/>
      <c r="CQ121" s="23" t="n"/>
      <c r="CR121" s="23" t="n"/>
      <c r="CS121" s="23" t="n"/>
      <c r="CT121" s="23" t="n"/>
      <c r="CU121" s="23" t="n"/>
      <c r="CV121" s="23" t="n"/>
      <c r="CW121" s="23" t="n"/>
      <c r="CX121" s="23" t="n"/>
      <c r="CY121" s="23" t="n"/>
      <c r="CZ121" s="23" t="n"/>
      <c r="DA121" s="23" t="n"/>
      <c r="DB121" s="23" t="n"/>
      <c r="DC121" s="23" t="n"/>
      <c r="DD121" s="23" t="n"/>
      <c r="DE121" s="23" t="n"/>
      <c r="DF121" s="23" t="n"/>
      <c r="DG121" s="23" t="n"/>
      <c r="DH121" s="23" t="n"/>
      <c r="DI121" s="23" t="n"/>
      <c r="DJ121" s="23" t="n"/>
      <c r="DK121" s="23" t="n"/>
      <c r="DL121" s="23" t="n"/>
      <c r="DM121" s="23" t="n"/>
      <c r="DN121" s="23" t="n"/>
      <c r="DO121" s="23" t="n"/>
      <c r="DP121" s="23" t="n"/>
    </row>
    <row r="122" ht="18" customHeight="1" s="844">
      <c r="A122" s="19" t="n"/>
      <c r="B122" s="19" t="n"/>
      <c r="C122" s="500" t="n"/>
      <c r="D122" s="500" t="n"/>
      <c r="E122" s="500" t="n"/>
      <c r="F122" s="19" t="n"/>
      <c r="G122" s="19" t="n"/>
      <c r="H122" s="558" t="n"/>
      <c r="I122" s="558" t="n"/>
      <c r="J122" s="558" t="n"/>
      <c r="K122" s="500" t="n"/>
      <c r="L122" s="500" t="n"/>
      <c r="M122" s="500" t="n"/>
      <c r="N122" s="500" t="n"/>
      <c r="O122" s="19" t="n"/>
      <c r="P122" s="19" t="n"/>
      <c r="Q122" s="19" t="n"/>
      <c r="R122" s="19" t="n"/>
      <c r="S122" s="19" t="n"/>
      <c r="T122" s="19" t="n"/>
      <c r="U122" s="19" t="n"/>
      <c r="V122" s="23" t="n"/>
      <c r="W122" s="19"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19" t="n"/>
      <c r="AY122" s="19" t="n"/>
      <c r="AZ122" s="19" t="n"/>
      <c r="BA122" s="19" t="n"/>
      <c r="BB122" s="19" t="n"/>
      <c r="BC122" s="19" t="n"/>
      <c r="BD122" s="19" t="n"/>
      <c r="BE122" s="19" t="n"/>
      <c r="BF122" s="19" t="n"/>
      <c r="BG122" s="19" t="n"/>
      <c r="BH122" s="19" t="n"/>
      <c r="BI122" s="19" t="n"/>
      <c r="BJ122" s="19" t="n"/>
      <c r="BK122" s="19" t="n"/>
      <c r="BL122" s="19" t="n"/>
      <c r="BM122" s="19" t="n"/>
      <c r="BN122" s="19" t="n"/>
      <c r="BO122" s="19" t="n"/>
      <c r="BP122" s="19" t="n"/>
      <c r="BQ122" s="19" t="n"/>
      <c r="BR122" s="19" t="n"/>
      <c r="BS122" s="19" t="n"/>
      <c r="BT122" s="19" t="n"/>
      <c r="BU122" s="19" t="n"/>
      <c r="BV122" s="19" t="n"/>
      <c r="BW122" s="19" t="n"/>
      <c r="BX122" s="19" t="n"/>
      <c r="BY122" s="19" t="n"/>
      <c r="BZ122" s="19" t="n"/>
      <c r="CA122" s="19" t="n"/>
      <c r="CB122" s="19" t="n"/>
      <c r="CC122" s="19" t="n"/>
      <c r="CD122" s="19" t="n"/>
      <c r="CE122" s="19" t="n"/>
      <c r="CF122" s="19" t="n"/>
      <c r="CG122" s="19" t="n"/>
      <c r="CH122" s="546" t="n"/>
      <c r="CI122" s="500" t="n"/>
      <c r="CJ122" s="500" t="n"/>
      <c r="CK122" s="23" t="n"/>
      <c r="CL122" s="23" t="n"/>
      <c r="CM122" s="23" t="n"/>
      <c r="CN122" s="23" t="n"/>
      <c r="CO122" s="23" t="n"/>
      <c r="CP122" s="23" t="n"/>
      <c r="CQ122" s="23" t="n"/>
      <c r="CR122" s="23" t="n"/>
      <c r="CS122" s="23" t="n"/>
      <c r="CT122" s="23" t="n"/>
      <c r="CU122" s="23" t="n"/>
      <c r="CV122" s="23" t="n"/>
      <c r="CW122" s="23" t="n"/>
      <c r="CX122" s="23" t="n"/>
      <c r="CY122" s="23" t="n"/>
      <c r="CZ122" s="23" t="n"/>
      <c r="DA122" s="23" t="n"/>
      <c r="DB122" s="23" t="n"/>
      <c r="DC122" s="23" t="n"/>
      <c r="DD122" s="23" t="n"/>
      <c r="DE122" s="23" t="n"/>
      <c r="DF122" s="23" t="n"/>
      <c r="DG122" s="23" t="n"/>
      <c r="DH122" s="23" t="n"/>
      <c r="DI122" s="23" t="n"/>
      <c r="DJ122" s="23" t="n"/>
      <c r="DK122" s="23" t="n"/>
      <c r="DL122" s="23" t="n"/>
      <c r="DM122" s="23" t="n"/>
      <c r="DN122" s="23" t="n"/>
      <c r="DO122" s="23" t="n"/>
      <c r="DP122" s="23" t="n"/>
    </row>
    <row r="123" ht="18" customHeight="1" s="844">
      <c r="A123" s="19" t="n"/>
      <c r="B123" s="19" t="n"/>
      <c r="C123" s="500" t="n"/>
      <c r="D123" s="500" t="n"/>
      <c r="E123" s="500" t="n"/>
      <c r="F123" s="19" t="n"/>
      <c r="G123" s="19" t="n"/>
      <c r="H123" s="558" t="n"/>
      <c r="I123" s="558" t="n"/>
      <c r="J123" s="558" t="n"/>
      <c r="K123" s="500" t="n"/>
      <c r="L123" s="500" t="n"/>
      <c r="M123" s="500" t="n"/>
      <c r="N123" s="500" t="n"/>
      <c r="O123" s="19" t="n"/>
      <c r="P123" s="19" t="n"/>
      <c r="Q123" s="19" t="n"/>
      <c r="R123" s="19" t="n"/>
      <c r="S123" s="19" t="n"/>
      <c r="T123" s="19" t="n"/>
      <c r="U123" s="19" t="n"/>
      <c r="V123" s="23" t="n"/>
      <c r="W123" s="19"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19" t="n"/>
      <c r="AY123" s="19" t="n"/>
      <c r="AZ123" s="19" t="n"/>
      <c r="BA123" s="19" t="n"/>
      <c r="BB123" s="19" t="n"/>
      <c r="BC123" s="19" t="n"/>
      <c r="BD123" s="19" t="n"/>
      <c r="BE123" s="19" t="n"/>
      <c r="BF123" s="19" t="n"/>
      <c r="BG123" s="19" t="n"/>
      <c r="BH123" s="19" t="n"/>
      <c r="BI123" s="19" t="n"/>
      <c r="BJ123" s="19" t="n"/>
      <c r="BK123" s="19" t="n"/>
      <c r="BL123" s="19" t="n"/>
      <c r="BM123" s="19" t="n"/>
      <c r="BN123" s="19" t="n"/>
      <c r="BO123" s="19" t="n"/>
      <c r="BP123" s="19" t="n"/>
      <c r="BQ123" s="19" t="n"/>
      <c r="BR123" s="19" t="n"/>
      <c r="BS123" s="19" t="n"/>
      <c r="BT123" s="19" t="n"/>
      <c r="BU123" s="19" t="n"/>
      <c r="BV123" s="19" t="n"/>
      <c r="BW123" s="19" t="n"/>
      <c r="BX123" s="19" t="n"/>
      <c r="BY123" s="19" t="n"/>
      <c r="BZ123" s="19" t="n"/>
      <c r="CA123" s="19" t="n"/>
      <c r="CB123" s="19" t="n"/>
      <c r="CC123" s="19" t="n"/>
      <c r="CD123" s="19" t="n"/>
      <c r="CE123" s="19" t="n"/>
      <c r="CF123" s="19" t="n"/>
      <c r="CG123" s="19" t="n"/>
      <c r="CH123" s="546" t="n"/>
      <c r="CI123" s="500" t="n"/>
      <c r="CJ123" s="500" t="n"/>
      <c r="CK123" s="23" t="n"/>
      <c r="CL123" s="23" t="n"/>
      <c r="CM123" s="23" t="n"/>
      <c r="CN123" s="23" t="n"/>
      <c r="CO123" s="23" t="n"/>
      <c r="CP123" s="23" t="n"/>
      <c r="CQ123" s="23" t="n"/>
      <c r="CR123" s="23" t="n"/>
      <c r="CS123" s="23" t="n"/>
      <c r="CT123" s="23" t="n"/>
      <c r="CU123" s="23" t="n"/>
      <c r="CV123" s="23" t="n"/>
      <c r="CW123" s="23" t="n"/>
      <c r="CX123" s="23" t="n"/>
      <c r="CY123" s="23" t="n"/>
      <c r="CZ123" s="23" t="n"/>
      <c r="DA123" s="23" t="n"/>
      <c r="DB123" s="23" t="n"/>
      <c r="DC123" s="23" t="n"/>
      <c r="DD123" s="23" t="n"/>
      <c r="DE123" s="23" t="n"/>
      <c r="DF123" s="23" t="n"/>
      <c r="DG123" s="23" t="n"/>
      <c r="DH123" s="23" t="n"/>
      <c r="DI123" s="23" t="n"/>
      <c r="DJ123" s="23" t="n"/>
      <c r="DK123" s="23" t="n"/>
      <c r="DL123" s="23" t="n"/>
      <c r="DM123" s="23" t="n"/>
      <c r="DN123" s="23" t="n"/>
      <c r="DO123" s="23" t="n"/>
      <c r="DP123" s="23" t="n"/>
    </row>
    <row r="124" ht="18" customHeight="1" s="844">
      <c r="A124" s="19" t="n"/>
      <c r="B124" s="19" t="n"/>
      <c r="C124" s="500" t="n"/>
      <c r="D124" s="500" t="n"/>
      <c r="E124" s="500" t="n"/>
      <c r="F124" s="19" t="n"/>
      <c r="G124" s="19" t="n"/>
      <c r="H124" s="558" t="n"/>
      <c r="I124" s="558" t="n"/>
      <c r="J124" s="558" t="n"/>
      <c r="K124" s="500" t="n"/>
      <c r="L124" s="500" t="n"/>
      <c r="M124" s="500" t="n"/>
      <c r="N124" s="500" t="n"/>
      <c r="O124" s="19" t="n"/>
      <c r="P124" s="19" t="n"/>
      <c r="Q124" s="19" t="n"/>
      <c r="R124" s="19" t="n"/>
      <c r="S124" s="19" t="n"/>
      <c r="T124" s="19" t="n"/>
      <c r="U124" s="19" t="n"/>
      <c r="V124" s="23" t="n"/>
      <c r="W124" s="19"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19" t="n"/>
      <c r="AY124" s="19" t="n"/>
      <c r="AZ124" s="19" t="n"/>
      <c r="BA124" s="19" t="n"/>
      <c r="BB124" s="19" t="n"/>
      <c r="BC124" s="19" t="n"/>
      <c r="BD124" s="19" t="n"/>
      <c r="BE124" s="19" t="n"/>
      <c r="BF124" s="19" t="n"/>
      <c r="BG124" s="19" t="n"/>
      <c r="BH124" s="19" t="n"/>
      <c r="BI124" s="19" t="n"/>
      <c r="BJ124" s="19" t="n"/>
      <c r="BK124" s="19" t="n"/>
      <c r="BL124" s="19" t="n"/>
      <c r="BM124" s="19" t="n"/>
      <c r="BN124" s="19" t="n"/>
      <c r="BO124" s="19" t="n"/>
      <c r="BP124" s="19" t="n"/>
      <c r="BQ124" s="19" t="n"/>
      <c r="BR124" s="19" t="n"/>
      <c r="BS124" s="19" t="n"/>
      <c r="BT124" s="19" t="n"/>
      <c r="BU124" s="19" t="n"/>
      <c r="BV124" s="19" t="n"/>
      <c r="BW124" s="19" t="n"/>
      <c r="BX124" s="19" t="n"/>
      <c r="BY124" s="19" t="n"/>
      <c r="BZ124" s="19" t="n"/>
      <c r="CA124" s="19" t="n"/>
      <c r="CB124" s="19" t="n"/>
      <c r="CC124" s="19" t="n"/>
      <c r="CD124" s="19" t="n"/>
      <c r="CE124" s="19" t="n"/>
      <c r="CF124" s="19" t="n"/>
      <c r="CG124" s="19" t="n"/>
      <c r="CH124" s="546" t="n"/>
      <c r="CI124" s="500" t="n"/>
      <c r="CJ124" s="500" t="n"/>
      <c r="CK124" s="23" t="n"/>
      <c r="CL124" s="23" t="n"/>
      <c r="CM124" s="23" t="n"/>
      <c r="CN124" s="23" t="n"/>
      <c r="CO124" s="23" t="n"/>
      <c r="CP124" s="23" t="n"/>
      <c r="CQ124" s="23" t="n"/>
      <c r="CR124" s="23" t="n"/>
      <c r="CS124" s="23" t="n"/>
      <c r="CT124" s="23" t="n"/>
      <c r="CU124" s="23" t="n"/>
      <c r="CV124" s="23" t="n"/>
      <c r="CW124" s="23" t="n"/>
      <c r="CX124" s="23" t="n"/>
      <c r="CY124" s="23" t="n"/>
      <c r="CZ124" s="23" t="n"/>
      <c r="DA124" s="23" t="n"/>
      <c r="DB124" s="23" t="n"/>
      <c r="DC124" s="23" t="n"/>
      <c r="DD124" s="23" t="n"/>
      <c r="DE124" s="23" t="n"/>
      <c r="DF124" s="23" t="n"/>
      <c r="DG124" s="23" t="n"/>
      <c r="DH124" s="23" t="n"/>
      <c r="DI124" s="23" t="n"/>
      <c r="DJ124" s="23" t="n"/>
      <c r="DK124" s="23" t="n"/>
      <c r="DL124" s="23" t="n"/>
      <c r="DM124" s="23" t="n"/>
      <c r="DN124" s="23" t="n"/>
      <c r="DO124" s="23" t="n"/>
      <c r="DP124" s="23" t="n"/>
    </row>
    <row r="125" ht="18" customHeight="1" s="844">
      <c r="A125" s="19" t="n"/>
      <c r="B125" s="19" t="n"/>
      <c r="C125" s="500" t="n"/>
      <c r="D125" s="500" t="n"/>
      <c r="E125" s="500" t="n"/>
      <c r="F125" s="19" t="n"/>
      <c r="G125" s="19" t="n"/>
      <c r="H125" s="558" t="n"/>
      <c r="I125" s="558" t="n"/>
      <c r="J125" s="558" t="n"/>
      <c r="K125" s="500" t="n"/>
      <c r="L125" s="500" t="n"/>
      <c r="M125" s="500" t="n"/>
      <c r="N125" s="500" t="n"/>
      <c r="O125" s="19" t="n"/>
      <c r="P125" s="19" t="n"/>
      <c r="Q125" s="19" t="n"/>
      <c r="R125" s="19" t="n"/>
      <c r="S125" s="19" t="n"/>
      <c r="T125" s="19" t="n"/>
      <c r="U125" s="19" t="n"/>
      <c r="V125" s="23" t="n"/>
      <c r="W125" s="19"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19" t="n"/>
      <c r="AY125" s="19" t="n"/>
      <c r="AZ125" s="19" t="n"/>
      <c r="BA125" s="19" t="n"/>
      <c r="BB125" s="19" t="n"/>
      <c r="BC125" s="19" t="n"/>
      <c r="BD125" s="19" t="n"/>
      <c r="BE125" s="19" t="n"/>
      <c r="BF125" s="19" t="n"/>
      <c r="BG125" s="19" t="n"/>
      <c r="BH125" s="19" t="n"/>
      <c r="BI125" s="19" t="n"/>
      <c r="BJ125" s="19" t="n"/>
      <c r="BK125" s="19" t="n"/>
      <c r="BL125" s="19" t="n"/>
      <c r="BM125" s="19" t="n"/>
      <c r="BN125" s="19" t="n"/>
      <c r="BO125" s="19" t="n"/>
      <c r="BP125" s="19" t="n"/>
      <c r="BQ125" s="19" t="n"/>
      <c r="BR125" s="19" t="n"/>
      <c r="BS125" s="19" t="n"/>
      <c r="BT125" s="19" t="n"/>
      <c r="BU125" s="19" t="n"/>
      <c r="BV125" s="19" t="n"/>
      <c r="BW125" s="19" t="n"/>
      <c r="BX125" s="19" t="n"/>
      <c r="BY125" s="19" t="n"/>
      <c r="BZ125" s="19" t="n"/>
      <c r="CA125" s="19" t="n"/>
      <c r="CB125" s="19" t="n"/>
      <c r="CC125" s="19" t="n"/>
      <c r="CD125" s="19" t="n"/>
      <c r="CE125" s="19" t="n"/>
      <c r="CF125" s="19" t="n"/>
      <c r="CG125" s="19" t="n"/>
      <c r="CH125" s="546" t="n"/>
      <c r="CI125" s="500" t="n"/>
      <c r="CJ125" s="500" t="n"/>
      <c r="CK125" s="23" t="n"/>
      <c r="CL125" s="23" t="n"/>
      <c r="CM125" s="23" t="n"/>
      <c r="CN125" s="23" t="n"/>
      <c r="CO125" s="23" t="n"/>
      <c r="CP125" s="23" t="n"/>
      <c r="CQ125" s="23" t="n"/>
      <c r="CR125" s="23" t="n"/>
      <c r="CS125" s="23" t="n"/>
      <c r="CT125" s="23" t="n"/>
      <c r="CU125" s="23" t="n"/>
      <c r="CV125" s="23" t="n"/>
      <c r="CW125" s="23" t="n"/>
      <c r="CX125" s="23" t="n"/>
      <c r="CY125" s="23" t="n"/>
      <c r="CZ125" s="23" t="n"/>
      <c r="DA125" s="23" t="n"/>
      <c r="DB125" s="23" t="n"/>
      <c r="DC125" s="23" t="n"/>
      <c r="DD125" s="23" t="n"/>
      <c r="DE125" s="23" t="n"/>
      <c r="DF125" s="23" t="n"/>
      <c r="DG125" s="23" t="n"/>
      <c r="DH125" s="23" t="n"/>
      <c r="DI125" s="23" t="n"/>
      <c r="DJ125" s="23" t="n"/>
      <c r="DK125" s="23" t="n"/>
      <c r="DL125" s="23" t="n"/>
      <c r="DM125" s="23" t="n"/>
      <c r="DN125" s="23" t="n"/>
      <c r="DO125" s="23" t="n"/>
      <c r="DP125" s="23" t="n"/>
    </row>
    <row r="126" ht="18" customHeight="1" s="844">
      <c r="A126" s="19" t="n"/>
      <c r="B126" s="19" t="n"/>
      <c r="C126" s="500" t="n"/>
      <c r="D126" s="500" t="n"/>
      <c r="E126" s="500" t="n"/>
      <c r="F126" s="19" t="n"/>
      <c r="G126" s="19" t="n"/>
      <c r="H126" s="558" t="n"/>
      <c r="I126" s="558" t="n"/>
      <c r="J126" s="558" t="n"/>
      <c r="K126" s="500" t="n"/>
      <c r="L126" s="500" t="n"/>
      <c r="M126" s="500" t="n"/>
      <c r="N126" s="500" t="n"/>
      <c r="O126" s="19" t="n"/>
      <c r="P126" s="19" t="n"/>
      <c r="Q126" s="19" t="n"/>
      <c r="R126" s="19" t="n"/>
      <c r="S126" s="19" t="n"/>
      <c r="T126" s="19" t="n"/>
      <c r="U126" s="19" t="n"/>
      <c r="V126" s="23" t="n"/>
      <c r="W126" s="19"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19" t="n"/>
      <c r="AY126" s="19" t="n"/>
      <c r="AZ126" s="19" t="n"/>
      <c r="BA126" s="19" t="n"/>
      <c r="BB126" s="19" t="n"/>
      <c r="BC126" s="19" t="n"/>
      <c r="BD126" s="19" t="n"/>
      <c r="BE126" s="19" t="n"/>
      <c r="BF126" s="19" t="n"/>
      <c r="BG126" s="19" t="n"/>
      <c r="BH126" s="19" t="n"/>
      <c r="BI126" s="19" t="n"/>
      <c r="BJ126" s="19" t="n"/>
      <c r="BK126" s="19" t="n"/>
      <c r="BL126" s="19" t="n"/>
      <c r="BM126" s="19" t="n"/>
      <c r="BN126" s="19" t="n"/>
      <c r="BO126" s="19" t="n"/>
      <c r="BP126" s="19" t="n"/>
      <c r="BQ126" s="19" t="n"/>
      <c r="BR126" s="19" t="n"/>
      <c r="BS126" s="19" t="n"/>
      <c r="BT126" s="19" t="n"/>
      <c r="BU126" s="19" t="n"/>
      <c r="BV126" s="19" t="n"/>
      <c r="BW126" s="19" t="n"/>
      <c r="BX126" s="19" t="n"/>
      <c r="BY126" s="19" t="n"/>
      <c r="BZ126" s="19" t="n"/>
      <c r="CA126" s="19" t="n"/>
      <c r="CB126" s="19" t="n"/>
      <c r="CC126" s="19" t="n"/>
      <c r="CD126" s="19" t="n"/>
      <c r="CE126" s="19" t="n"/>
      <c r="CF126" s="19" t="n"/>
      <c r="CG126" s="19" t="n"/>
      <c r="CH126" s="546" t="n"/>
      <c r="CI126" s="500" t="n"/>
      <c r="CJ126" s="500" t="n"/>
      <c r="CK126" s="23" t="n"/>
      <c r="CL126" s="23" t="n"/>
      <c r="CM126" s="23" t="n"/>
      <c r="CN126" s="23" t="n"/>
      <c r="CO126" s="23" t="n"/>
      <c r="CP126" s="23" t="n"/>
      <c r="CQ126" s="23" t="n"/>
      <c r="CR126" s="23" t="n"/>
      <c r="CS126" s="23" t="n"/>
      <c r="CT126" s="23" t="n"/>
      <c r="CU126" s="23" t="n"/>
      <c r="CV126" s="23" t="n"/>
      <c r="CW126" s="23" t="n"/>
      <c r="CX126" s="23" t="n"/>
      <c r="CY126" s="23" t="n"/>
      <c r="CZ126" s="23" t="n"/>
      <c r="DA126" s="23" t="n"/>
      <c r="DB126" s="23" t="n"/>
      <c r="DC126" s="23" t="n"/>
      <c r="DD126" s="23" t="n"/>
      <c r="DE126" s="23" t="n"/>
      <c r="DF126" s="23" t="n"/>
      <c r="DG126" s="23" t="n"/>
      <c r="DH126" s="23" t="n"/>
      <c r="DI126" s="23" t="n"/>
      <c r="DJ126" s="23" t="n"/>
      <c r="DK126" s="23" t="n"/>
      <c r="DL126" s="23" t="n"/>
      <c r="DM126" s="23" t="n"/>
      <c r="DN126" s="23" t="n"/>
      <c r="DO126" s="23" t="n"/>
      <c r="DP126" s="23" t="n"/>
    </row>
    <row r="127" ht="18" customHeight="1" s="844">
      <c r="A127" s="19" t="n"/>
      <c r="B127" s="19" t="n"/>
      <c r="C127" s="500" t="n"/>
      <c r="D127" s="500" t="n"/>
      <c r="E127" s="500" t="n"/>
      <c r="F127" s="19" t="n"/>
      <c r="G127" s="19" t="n"/>
      <c r="H127" s="558" t="n"/>
      <c r="I127" s="558" t="n"/>
      <c r="J127" s="558" t="n"/>
      <c r="K127" s="500" t="n"/>
      <c r="L127" s="500" t="n"/>
      <c r="M127" s="500" t="n"/>
      <c r="N127" s="500" t="n"/>
      <c r="O127" s="19" t="n"/>
      <c r="P127" s="19" t="n"/>
      <c r="Q127" s="19" t="n"/>
      <c r="R127" s="19" t="n"/>
      <c r="S127" s="19" t="n"/>
      <c r="T127" s="19" t="n"/>
      <c r="U127" s="19" t="n"/>
      <c r="V127" s="23" t="n"/>
      <c r="W127" s="19"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19" t="n"/>
      <c r="AY127" s="19" t="n"/>
      <c r="AZ127" s="19" t="n"/>
      <c r="BA127" s="19" t="n"/>
      <c r="BB127" s="19" t="n"/>
      <c r="BC127" s="19" t="n"/>
      <c r="BD127" s="19" t="n"/>
      <c r="BE127" s="19" t="n"/>
      <c r="BF127" s="19" t="n"/>
      <c r="BG127" s="19" t="n"/>
      <c r="BH127" s="19" t="n"/>
      <c r="BI127" s="19" t="n"/>
      <c r="BJ127" s="19" t="n"/>
      <c r="BK127" s="19" t="n"/>
      <c r="BL127" s="19" t="n"/>
      <c r="BM127" s="19" t="n"/>
      <c r="BN127" s="19" t="n"/>
      <c r="BO127" s="19" t="n"/>
      <c r="BP127" s="19" t="n"/>
      <c r="BQ127" s="19" t="n"/>
      <c r="BR127" s="19" t="n"/>
      <c r="BS127" s="19" t="n"/>
      <c r="BT127" s="19" t="n"/>
      <c r="BU127" s="19" t="n"/>
      <c r="BV127" s="19" t="n"/>
      <c r="BW127" s="19" t="n"/>
      <c r="BX127" s="19" t="n"/>
      <c r="BY127" s="19" t="n"/>
      <c r="BZ127" s="19" t="n"/>
      <c r="CA127" s="19" t="n"/>
      <c r="CB127" s="19" t="n"/>
      <c r="CC127" s="19" t="n"/>
      <c r="CD127" s="19" t="n"/>
      <c r="CE127" s="19" t="n"/>
      <c r="CF127" s="19" t="n"/>
      <c r="CG127" s="19" t="n"/>
      <c r="CH127" s="546" t="n"/>
      <c r="CI127" s="500" t="n"/>
      <c r="CJ127" s="500" t="n"/>
      <c r="CK127" s="23" t="n"/>
      <c r="CL127" s="23" t="n"/>
      <c r="CM127" s="23" t="n"/>
      <c r="CN127" s="23" t="n"/>
      <c r="CO127" s="23" t="n"/>
      <c r="CP127" s="23" t="n"/>
      <c r="CQ127" s="23" t="n"/>
      <c r="CR127" s="23" t="n"/>
      <c r="CS127" s="23" t="n"/>
      <c r="CT127" s="23" t="n"/>
      <c r="CU127" s="23" t="n"/>
      <c r="CV127" s="23" t="n"/>
      <c r="CW127" s="23" t="n"/>
      <c r="CX127" s="23" t="n"/>
      <c r="CY127" s="23" t="n"/>
      <c r="CZ127" s="23" t="n"/>
      <c r="DA127" s="23" t="n"/>
      <c r="DB127" s="23" t="n"/>
      <c r="DC127" s="23" t="n"/>
      <c r="DD127" s="23" t="n"/>
      <c r="DE127" s="23" t="n"/>
      <c r="DF127" s="23" t="n"/>
      <c r="DG127" s="23" t="n"/>
      <c r="DH127" s="23" t="n"/>
      <c r="DI127" s="23" t="n"/>
      <c r="DJ127" s="23" t="n"/>
      <c r="DK127" s="23" t="n"/>
      <c r="DL127" s="23" t="n"/>
      <c r="DM127" s="23" t="n"/>
      <c r="DN127" s="23" t="n"/>
      <c r="DO127" s="23" t="n"/>
      <c r="DP127" s="23" t="n"/>
    </row>
    <row r="128" ht="18" customHeight="1" s="844">
      <c r="A128" s="19" t="n"/>
      <c r="B128" s="19" t="n"/>
      <c r="C128" s="500" t="n"/>
      <c r="D128" s="500" t="n"/>
      <c r="E128" s="500" t="n"/>
      <c r="F128" s="19" t="n"/>
      <c r="G128" s="19" t="n"/>
      <c r="H128" s="558" t="n"/>
      <c r="I128" s="558" t="n"/>
      <c r="J128" s="558" t="n"/>
      <c r="K128" s="500" t="n"/>
      <c r="L128" s="500" t="n"/>
      <c r="M128" s="500" t="n"/>
      <c r="N128" s="500" t="n"/>
      <c r="O128" s="19" t="n"/>
      <c r="P128" s="19" t="n"/>
      <c r="Q128" s="19" t="n"/>
      <c r="R128" s="19" t="n"/>
      <c r="S128" s="19" t="n"/>
      <c r="T128" s="19" t="n"/>
      <c r="U128" s="19" t="n"/>
      <c r="V128" s="23" t="n"/>
      <c r="W128" s="19"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19" t="n"/>
      <c r="AY128" s="19" t="n"/>
      <c r="AZ128" s="19" t="n"/>
      <c r="BA128" s="19" t="n"/>
      <c r="BB128" s="19" t="n"/>
      <c r="BC128" s="19" t="n"/>
      <c r="BD128" s="19" t="n"/>
      <c r="BE128" s="19" t="n"/>
      <c r="BF128" s="19" t="n"/>
      <c r="BG128" s="19" t="n"/>
      <c r="BH128" s="19" t="n"/>
      <c r="BI128" s="19" t="n"/>
      <c r="BJ128" s="19" t="n"/>
      <c r="BK128" s="19" t="n"/>
      <c r="BL128" s="19" t="n"/>
      <c r="BM128" s="19" t="n"/>
      <c r="BN128" s="19" t="n"/>
      <c r="BO128" s="19" t="n"/>
      <c r="BP128" s="19" t="n"/>
      <c r="BQ128" s="19" t="n"/>
      <c r="BR128" s="19" t="n"/>
      <c r="BS128" s="19" t="n"/>
      <c r="BT128" s="19" t="n"/>
      <c r="BU128" s="19" t="n"/>
      <c r="BV128" s="19" t="n"/>
      <c r="BW128" s="19" t="n"/>
      <c r="BX128" s="19" t="n"/>
      <c r="BY128" s="19" t="n"/>
      <c r="BZ128" s="19" t="n"/>
      <c r="CA128" s="19" t="n"/>
      <c r="CB128" s="19" t="n"/>
      <c r="CC128" s="19" t="n"/>
      <c r="CD128" s="19" t="n"/>
      <c r="CE128" s="19" t="n"/>
      <c r="CF128" s="19" t="n"/>
      <c r="CG128" s="19" t="n"/>
      <c r="CH128" s="546" t="n"/>
      <c r="CI128" s="500" t="n"/>
      <c r="CJ128" s="500" t="n"/>
      <c r="CK128" s="23" t="n"/>
      <c r="CL128" s="23" t="n"/>
      <c r="CM128" s="23" t="n"/>
      <c r="CN128" s="23" t="n"/>
      <c r="CO128" s="23" t="n"/>
      <c r="CP128" s="23" t="n"/>
      <c r="CQ128" s="23" t="n"/>
      <c r="CR128" s="23" t="n"/>
      <c r="CS128" s="23" t="n"/>
      <c r="CT128" s="23" t="n"/>
      <c r="CU128" s="23" t="n"/>
      <c r="CV128" s="23" t="n"/>
      <c r="CW128" s="23" t="n"/>
      <c r="CX128" s="23" t="n"/>
      <c r="CY128" s="23" t="n"/>
      <c r="CZ128" s="23" t="n"/>
      <c r="DA128" s="23" t="n"/>
      <c r="DB128" s="23" t="n"/>
      <c r="DC128" s="23" t="n"/>
      <c r="DD128" s="23" t="n"/>
      <c r="DE128" s="23" t="n"/>
      <c r="DF128" s="23" t="n"/>
      <c r="DG128" s="23" t="n"/>
      <c r="DH128" s="23" t="n"/>
      <c r="DI128" s="23" t="n"/>
      <c r="DJ128" s="23" t="n"/>
      <c r="DK128" s="23" t="n"/>
      <c r="DL128" s="23" t="n"/>
      <c r="DM128" s="23" t="n"/>
      <c r="DN128" s="23" t="n"/>
      <c r="DO128" s="23" t="n"/>
      <c r="DP128" s="23" t="n"/>
    </row>
    <row r="129" ht="18" customHeight="1" s="844">
      <c r="A129" s="19" t="n"/>
      <c r="B129" s="19" t="n"/>
      <c r="C129" s="500" t="n"/>
      <c r="D129" s="500" t="n"/>
      <c r="E129" s="500" t="n"/>
      <c r="F129" s="19" t="n"/>
      <c r="G129" s="19" t="n"/>
      <c r="H129" s="558" t="n"/>
      <c r="I129" s="558" t="n"/>
      <c r="J129" s="558" t="n"/>
      <c r="K129" s="500" t="n"/>
      <c r="L129" s="500" t="n"/>
      <c r="M129" s="500" t="n"/>
      <c r="N129" s="500" t="n"/>
      <c r="O129" s="19" t="n"/>
      <c r="P129" s="19" t="n"/>
      <c r="Q129" s="19" t="n"/>
      <c r="R129" s="19" t="n"/>
      <c r="S129" s="19" t="n"/>
      <c r="T129" s="19" t="n"/>
      <c r="U129" s="19" t="n"/>
      <c r="V129" s="23" t="n"/>
      <c r="W129" s="19"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19" t="n"/>
      <c r="AY129" s="19" t="n"/>
      <c r="AZ129" s="19" t="n"/>
      <c r="BA129" s="19" t="n"/>
      <c r="BB129" s="19" t="n"/>
      <c r="BC129" s="19" t="n"/>
      <c r="BD129" s="19" t="n"/>
      <c r="BE129" s="19" t="n"/>
      <c r="BF129" s="19" t="n"/>
      <c r="BG129" s="19" t="n"/>
      <c r="BH129" s="19" t="n"/>
      <c r="BI129" s="19" t="n"/>
      <c r="BJ129" s="19" t="n"/>
      <c r="BK129" s="19" t="n"/>
      <c r="BL129" s="19" t="n"/>
      <c r="BM129" s="19" t="n"/>
      <c r="BN129" s="19" t="n"/>
      <c r="BO129" s="19" t="n"/>
      <c r="BP129" s="19" t="n"/>
      <c r="BQ129" s="19" t="n"/>
      <c r="BR129" s="19" t="n"/>
      <c r="BS129" s="19" t="n"/>
      <c r="BT129" s="19" t="n"/>
      <c r="BU129" s="19" t="n"/>
      <c r="BV129" s="19" t="n"/>
      <c r="BW129" s="19" t="n"/>
      <c r="BX129" s="19" t="n"/>
      <c r="BY129" s="19" t="n"/>
      <c r="BZ129" s="19" t="n"/>
      <c r="CA129" s="19" t="n"/>
      <c r="CB129" s="19" t="n"/>
      <c r="CC129" s="19" t="n"/>
      <c r="CD129" s="19" t="n"/>
      <c r="CE129" s="19" t="n"/>
      <c r="CF129" s="19" t="n"/>
      <c r="CG129" s="19" t="n"/>
      <c r="CH129" s="546" t="n"/>
      <c r="CI129" s="500" t="n"/>
      <c r="CJ129" s="500" t="n"/>
      <c r="CK129" s="23" t="n"/>
      <c r="CL129" s="23" t="n"/>
      <c r="CM129" s="23" t="n"/>
      <c r="CN129" s="23" t="n"/>
      <c r="CO129" s="23" t="n"/>
      <c r="CP129" s="23" t="n"/>
      <c r="CQ129" s="23" t="n"/>
      <c r="CR129" s="23" t="n"/>
      <c r="CS129" s="23" t="n"/>
      <c r="CT129" s="23" t="n"/>
      <c r="CU129" s="23" t="n"/>
      <c r="CV129" s="23" t="n"/>
      <c r="CW129" s="23" t="n"/>
      <c r="CX129" s="23" t="n"/>
      <c r="CY129" s="23" t="n"/>
      <c r="CZ129" s="23" t="n"/>
      <c r="DA129" s="23" t="n"/>
      <c r="DB129" s="23" t="n"/>
      <c r="DC129" s="23" t="n"/>
      <c r="DD129" s="23" t="n"/>
      <c r="DE129" s="23" t="n"/>
      <c r="DF129" s="23" t="n"/>
      <c r="DG129" s="23" t="n"/>
      <c r="DH129" s="23" t="n"/>
      <c r="DI129" s="23" t="n"/>
      <c r="DJ129" s="23" t="n"/>
      <c r="DK129" s="23" t="n"/>
      <c r="DL129" s="23" t="n"/>
      <c r="DM129" s="23" t="n"/>
      <c r="DN129" s="23" t="n"/>
      <c r="DO129" s="23" t="n"/>
      <c r="DP129" s="23" t="n"/>
    </row>
    <row r="130" ht="18" customHeight="1" s="844">
      <c r="A130" s="19" t="n"/>
      <c r="B130" s="19" t="n"/>
      <c r="C130" s="500" t="n"/>
      <c r="D130" s="500" t="n"/>
      <c r="E130" s="500" t="n"/>
      <c r="F130" s="19" t="n"/>
      <c r="G130" s="19" t="n"/>
      <c r="H130" s="558" t="n"/>
      <c r="I130" s="558" t="n"/>
      <c r="J130" s="558" t="n"/>
      <c r="K130" s="500" t="n"/>
      <c r="L130" s="500" t="n"/>
      <c r="M130" s="500" t="n"/>
      <c r="N130" s="500" t="n"/>
      <c r="O130" s="19" t="n"/>
      <c r="P130" s="19" t="n"/>
      <c r="Q130" s="19" t="n"/>
      <c r="R130" s="19" t="n"/>
      <c r="S130" s="19" t="n"/>
      <c r="T130" s="19" t="n"/>
      <c r="U130" s="19" t="n"/>
      <c r="V130" s="23" t="n"/>
      <c r="W130" s="19"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19" t="n"/>
      <c r="AY130" s="19" t="n"/>
      <c r="AZ130" s="19" t="n"/>
      <c r="BA130" s="19" t="n"/>
      <c r="BB130" s="19" t="n"/>
      <c r="BC130" s="19" t="n"/>
      <c r="BD130" s="19" t="n"/>
      <c r="BE130" s="19" t="n"/>
      <c r="BF130" s="19" t="n"/>
      <c r="BG130" s="19" t="n"/>
      <c r="BH130" s="19" t="n"/>
      <c r="BI130" s="19" t="n"/>
      <c r="BJ130" s="19" t="n"/>
      <c r="BK130" s="19" t="n"/>
      <c r="BL130" s="19" t="n"/>
      <c r="BM130" s="19" t="n"/>
      <c r="BN130" s="19" t="n"/>
      <c r="BO130" s="19" t="n"/>
      <c r="BP130" s="19" t="n"/>
      <c r="BQ130" s="19" t="n"/>
      <c r="BR130" s="19" t="n"/>
      <c r="BS130" s="19" t="n"/>
      <c r="BT130" s="19" t="n"/>
      <c r="BU130" s="19" t="n"/>
      <c r="BV130" s="19" t="n"/>
      <c r="BW130" s="19" t="n"/>
      <c r="BX130" s="19" t="n"/>
      <c r="BY130" s="19" t="n"/>
      <c r="BZ130" s="19" t="n"/>
      <c r="CA130" s="19" t="n"/>
      <c r="CB130" s="19" t="n"/>
      <c r="CC130" s="19" t="n"/>
      <c r="CD130" s="19" t="n"/>
      <c r="CE130" s="19" t="n"/>
      <c r="CF130" s="19" t="n"/>
      <c r="CG130" s="19" t="n"/>
      <c r="CH130" s="546" t="n"/>
      <c r="CI130" s="500" t="n"/>
      <c r="CJ130" s="500" t="n"/>
      <c r="CK130" s="23" t="n"/>
      <c r="CL130" s="23" t="n"/>
      <c r="CM130" s="23" t="n"/>
      <c r="CN130" s="23" t="n"/>
      <c r="CO130" s="23" t="n"/>
      <c r="CP130" s="23" t="n"/>
      <c r="CQ130" s="23" t="n"/>
      <c r="CR130" s="23" t="n"/>
      <c r="CS130" s="23" t="n"/>
      <c r="CT130" s="23" t="n"/>
      <c r="CU130" s="23" t="n"/>
      <c r="CV130" s="23" t="n"/>
      <c r="CW130" s="23" t="n"/>
      <c r="CX130" s="23" t="n"/>
      <c r="CY130" s="23" t="n"/>
      <c r="CZ130" s="23" t="n"/>
      <c r="DA130" s="23" t="n"/>
      <c r="DB130" s="23" t="n"/>
      <c r="DC130" s="23" t="n"/>
      <c r="DD130" s="23" t="n"/>
      <c r="DE130" s="23" t="n"/>
      <c r="DF130" s="23" t="n"/>
      <c r="DG130" s="23" t="n"/>
      <c r="DH130" s="23" t="n"/>
      <c r="DI130" s="23" t="n"/>
      <c r="DJ130" s="23" t="n"/>
      <c r="DK130" s="23" t="n"/>
      <c r="DL130" s="23" t="n"/>
      <c r="DM130" s="23" t="n"/>
      <c r="DN130" s="23" t="n"/>
      <c r="DO130" s="23" t="n"/>
      <c r="DP130" s="23" t="n"/>
    </row>
    <row r="131" ht="18" customHeight="1" s="844">
      <c r="A131" s="19" t="n"/>
      <c r="B131" s="19" t="n"/>
      <c r="C131" s="500" t="n"/>
      <c r="D131" s="500" t="n"/>
      <c r="E131" s="500" t="n"/>
      <c r="F131" s="19" t="n"/>
      <c r="G131" s="19" t="n"/>
      <c r="H131" s="558" t="n"/>
      <c r="I131" s="558" t="n"/>
      <c r="J131" s="558" t="n"/>
      <c r="K131" s="500" t="n"/>
      <c r="L131" s="500" t="n"/>
      <c r="M131" s="500" t="n"/>
      <c r="N131" s="500" t="n"/>
      <c r="O131" s="19" t="n"/>
      <c r="P131" s="19" t="n"/>
      <c r="Q131" s="19" t="n"/>
      <c r="R131" s="19" t="n"/>
      <c r="S131" s="19" t="n"/>
      <c r="T131" s="19" t="n"/>
      <c r="U131" s="19" t="n"/>
      <c r="V131" s="23" t="n"/>
      <c r="W131" s="19"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19" t="n"/>
      <c r="AY131" s="19" t="n"/>
      <c r="AZ131" s="19" t="n"/>
      <c r="BA131" s="19" t="n"/>
      <c r="BB131" s="19" t="n"/>
      <c r="BC131" s="19" t="n"/>
      <c r="BD131" s="19" t="n"/>
      <c r="BE131" s="19" t="n"/>
      <c r="BF131" s="19" t="n"/>
      <c r="BG131" s="19" t="n"/>
      <c r="BH131" s="19" t="n"/>
      <c r="BI131" s="19" t="n"/>
      <c r="BJ131" s="19" t="n"/>
      <c r="BK131" s="19" t="n"/>
      <c r="BL131" s="19" t="n"/>
      <c r="BM131" s="19" t="n"/>
      <c r="BN131" s="19" t="n"/>
      <c r="BO131" s="19" t="n"/>
      <c r="BP131" s="19" t="n"/>
      <c r="BQ131" s="19" t="n"/>
      <c r="BR131" s="19" t="n"/>
      <c r="BS131" s="19" t="n"/>
      <c r="BT131" s="19" t="n"/>
      <c r="BU131" s="19" t="n"/>
      <c r="BV131" s="19" t="n"/>
      <c r="BW131" s="19" t="n"/>
      <c r="BX131" s="19" t="n"/>
      <c r="BY131" s="19" t="n"/>
      <c r="BZ131" s="19" t="n"/>
      <c r="CA131" s="19" t="n"/>
      <c r="CB131" s="19" t="n"/>
      <c r="CC131" s="19" t="n"/>
      <c r="CD131" s="19" t="n"/>
      <c r="CE131" s="19" t="n"/>
      <c r="CF131" s="19" t="n"/>
      <c r="CG131" s="19" t="n"/>
      <c r="CH131" s="546" t="n"/>
      <c r="CI131" s="500" t="n"/>
      <c r="CJ131" s="500" t="n"/>
      <c r="CK131" s="23" t="n"/>
      <c r="CL131" s="23" t="n"/>
      <c r="CM131" s="23" t="n"/>
      <c r="CN131" s="23" t="n"/>
      <c r="CO131" s="23" t="n"/>
      <c r="CP131" s="23" t="n"/>
      <c r="CQ131" s="23" t="n"/>
      <c r="CR131" s="23" t="n"/>
      <c r="CS131" s="23" t="n"/>
      <c r="CT131" s="23" t="n"/>
      <c r="CU131" s="23" t="n"/>
      <c r="CV131" s="23" t="n"/>
      <c r="CW131" s="23" t="n"/>
      <c r="CX131" s="23" t="n"/>
      <c r="CY131" s="23" t="n"/>
      <c r="CZ131" s="23" t="n"/>
      <c r="DA131" s="23" t="n"/>
      <c r="DB131" s="23" t="n"/>
      <c r="DC131" s="23" t="n"/>
      <c r="DD131" s="23" t="n"/>
      <c r="DE131" s="23" t="n"/>
      <c r="DF131" s="23" t="n"/>
      <c r="DG131" s="23" t="n"/>
      <c r="DH131" s="23" t="n"/>
      <c r="DI131" s="23" t="n"/>
      <c r="DJ131" s="23" t="n"/>
      <c r="DK131" s="23" t="n"/>
      <c r="DL131" s="23" t="n"/>
      <c r="DM131" s="23" t="n"/>
      <c r="DN131" s="23" t="n"/>
      <c r="DO131" s="23" t="n"/>
      <c r="DP131" s="23" t="n"/>
    </row>
    <row r="132" ht="18" customHeight="1" s="844">
      <c r="A132" s="19" t="n"/>
      <c r="B132" s="19" t="n"/>
      <c r="C132" s="500" t="n"/>
      <c r="D132" s="500" t="n"/>
      <c r="E132" s="500" t="n"/>
      <c r="F132" s="19" t="n"/>
      <c r="G132" s="19" t="n"/>
      <c r="H132" s="558" t="n"/>
      <c r="I132" s="558" t="n"/>
      <c r="J132" s="558" t="n"/>
      <c r="K132" s="500" t="n"/>
      <c r="L132" s="500" t="n"/>
      <c r="M132" s="500" t="n"/>
      <c r="N132" s="500" t="n"/>
      <c r="O132" s="19" t="n"/>
      <c r="P132" s="19" t="n"/>
      <c r="Q132" s="19" t="n"/>
      <c r="R132" s="19" t="n"/>
      <c r="S132" s="19" t="n"/>
      <c r="T132" s="19" t="n"/>
      <c r="U132" s="19" t="n"/>
      <c r="V132" s="23" t="n"/>
      <c r="W132" s="19"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19" t="n"/>
      <c r="AY132" s="19" t="n"/>
      <c r="AZ132" s="19" t="n"/>
      <c r="BA132" s="19" t="n"/>
      <c r="BB132" s="19" t="n"/>
      <c r="BC132" s="19" t="n"/>
      <c r="BD132" s="19" t="n"/>
      <c r="BE132" s="19" t="n"/>
      <c r="BF132" s="19" t="n"/>
      <c r="BG132" s="19" t="n"/>
      <c r="BH132" s="19" t="n"/>
      <c r="BI132" s="19" t="n"/>
      <c r="BJ132" s="19" t="n"/>
      <c r="BK132" s="19" t="n"/>
      <c r="BL132" s="19" t="n"/>
      <c r="BM132" s="19" t="n"/>
      <c r="BN132" s="19" t="n"/>
      <c r="BO132" s="19" t="n"/>
      <c r="BP132" s="19" t="n"/>
      <c r="BQ132" s="19" t="n"/>
      <c r="BR132" s="19" t="n"/>
      <c r="BS132" s="19" t="n"/>
      <c r="BT132" s="19" t="n"/>
      <c r="BU132" s="19" t="n"/>
      <c r="BV132" s="19" t="n"/>
      <c r="BW132" s="19" t="n"/>
      <c r="BX132" s="19" t="n"/>
      <c r="BY132" s="19" t="n"/>
      <c r="BZ132" s="19" t="n"/>
      <c r="CA132" s="19" t="n"/>
      <c r="CB132" s="19" t="n"/>
      <c r="CC132" s="19" t="n"/>
      <c r="CD132" s="19" t="n"/>
      <c r="CE132" s="19" t="n"/>
      <c r="CF132" s="19" t="n"/>
      <c r="CG132" s="19" t="n"/>
      <c r="CH132" s="546" t="n"/>
      <c r="CI132" s="500" t="n"/>
      <c r="CJ132" s="500" t="n"/>
      <c r="CK132" s="23" t="n"/>
      <c r="CL132" s="23" t="n"/>
      <c r="CM132" s="23" t="n"/>
      <c r="CN132" s="23" t="n"/>
      <c r="CO132" s="23" t="n"/>
      <c r="CP132" s="23" t="n"/>
      <c r="CQ132" s="23" t="n"/>
      <c r="CR132" s="23" t="n"/>
      <c r="CS132" s="23" t="n"/>
      <c r="CT132" s="23" t="n"/>
      <c r="CU132" s="23" t="n"/>
      <c r="CV132" s="23" t="n"/>
      <c r="CW132" s="23" t="n"/>
      <c r="CX132" s="23" t="n"/>
      <c r="CY132" s="23" t="n"/>
      <c r="CZ132" s="23" t="n"/>
      <c r="DA132" s="23" t="n"/>
      <c r="DB132" s="23" t="n"/>
      <c r="DC132" s="23" t="n"/>
      <c r="DD132" s="23" t="n"/>
      <c r="DE132" s="23" t="n"/>
      <c r="DF132" s="23" t="n"/>
      <c r="DG132" s="23" t="n"/>
      <c r="DH132" s="23" t="n"/>
      <c r="DI132" s="23" t="n"/>
      <c r="DJ132" s="23" t="n"/>
      <c r="DK132" s="23" t="n"/>
      <c r="DL132" s="23" t="n"/>
      <c r="DM132" s="23" t="n"/>
      <c r="DN132" s="23" t="n"/>
      <c r="DO132" s="23" t="n"/>
      <c r="DP132" s="23" t="n"/>
    </row>
    <row r="133" ht="18" customHeight="1" s="844">
      <c r="A133" s="19" t="n"/>
      <c r="B133" s="19" t="n"/>
      <c r="C133" s="500" t="n"/>
      <c r="D133" s="500" t="n"/>
      <c r="E133" s="500" t="n"/>
      <c r="F133" s="19" t="n"/>
      <c r="G133" s="19" t="n"/>
      <c r="H133" s="558" t="n"/>
      <c r="I133" s="558" t="n"/>
      <c r="J133" s="558" t="n"/>
      <c r="K133" s="500" t="n"/>
      <c r="L133" s="500" t="n"/>
      <c r="M133" s="500" t="n"/>
      <c r="N133" s="500" t="n"/>
      <c r="O133" s="19" t="n"/>
      <c r="P133" s="19" t="n"/>
      <c r="Q133" s="19" t="n"/>
      <c r="R133" s="19" t="n"/>
      <c r="S133" s="19" t="n"/>
      <c r="T133" s="19" t="n"/>
      <c r="U133" s="19" t="n"/>
      <c r="V133" s="23" t="n"/>
      <c r="W133" s="19"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19" t="n"/>
      <c r="AY133" s="19" t="n"/>
      <c r="AZ133" s="19" t="n"/>
      <c r="BA133" s="19" t="n"/>
      <c r="BB133" s="19" t="n"/>
      <c r="BC133" s="19" t="n"/>
      <c r="BD133" s="19" t="n"/>
      <c r="BE133" s="19" t="n"/>
      <c r="BF133" s="19" t="n"/>
      <c r="BG133" s="19" t="n"/>
      <c r="BH133" s="19" t="n"/>
      <c r="BI133" s="19" t="n"/>
      <c r="BJ133" s="19" t="n"/>
      <c r="BK133" s="19" t="n"/>
      <c r="BL133" s="19" t="n"/>
      <c r="BM133" s="19" t="n"/>
      <c r="BN133" s="19" t="n"/>
      <c r="BO133" s="19" t="n"/>
      <c r="BP133" s="19" t="n"/>
      <c r="BQ133" s="19" t="n"/>
      <c r="BR133" s="19" t="n"/>
      <c r="BS133" s="19" t="n"/>
      <c r="BT133" s="19" t="n"/>
      <c r="BU133" s="19" t="n"/>
      <c r="BV133" s="19" t="n"/>
      <c r="BW133" s="19" t="n"/>
      <c r="BX133" s="19" t="n"/>
      <c r="BY133" s="19" t="n"/>
      <c r="BZ133" s="19" t="n"/>
      <c r="CA133" s="19" t="n"/>
      <c r="CB133" s="19" t="n"/>
      <c r="CC133" s="19" t="n"/>
      <c r="CD133" s="19" t="n"/>
      <c r="CE133" s="19" t="n"/>
      <c r="CF133" s="19" t="n"/>
      <c r="CG133" s="19" t="n"/>
      <c r="CH133" s="546" t="n"/>
      <c r="CI133" s="500" t="n"/>
      <c r="CJ133" s="500" t="n"/>
      <c r="CK133" s="23" t="n"/>
      <c r="CL133" s="23" t="n"/>
      <c r="CM133" s="23" t="n"/>
      <c r="CN133" s="23" t="n"/>
      <c r="CO133" s="23" t="n"/>
      <c r="CP133" s="23" t="n"/>
      <c r="CQ133" s="23" t="n"/>
      <c r="CR133" s="23" t="n"/>
      <c r="CS133" s="23" t="n"/>
      <c r="CT133" s="23" t="n"/>
      <c r="CU133" s="23" t="n"/>
      <c r="CV133" s="23" t="n"/>
      <c r="CW133" s="23" t="n"/>
      <c r="CX133" s="23" t="n"/>
      <c r="CY133" s="23" t="n"/>
      <c r="CZ133" s="23" t="n"/>
      <c r="DA133" s="23" t="n"/>
      <c r="DB133" s="23" t="n"/>
      <c r="DC133" s="23" t="n"/>
      <c r="DD133" s="23" t="n"/>
      <c r="DE133" s="23" t="n"/>
      <c r="DF133" s="23" t="n"/>
      <c r="DG133" s="23" t="n"/>
      <c r="DH133" s="23" t="n"/>
      <c r="DI133" s="23" t="n"/>
      <c r="DJ133" s="23" t="n"/>
      <c r="DK133" s="23" t="n"/>
      <c r="DL133" s="23" t="n"/>
      <c r="DM133" s="23" t="n"/>
      <c r="DN133" s="23" t="n"/>
      <c r="DO133" s="23" t="n"/>
      <c r="DP133" s="23" t="n"/>
    </row>
    <row r="134" ht="18" customHeight="1" s="844">
      <c r="A134" s="19" t="n"/>
      <c r="B134" s="19" t="n"/>
      <c r="C134" s="500" t="n"/>
      <c r="D134" s="500" t="n"/>
      <c r="E134" s="500" t="n"/>
      <c r="F134" s="19" t="n"/>
      <c r="G134" s="19" t="n"/>
      <c r="H134" s="558" t="n"/>
      <c r="I134" s="558" t="n"/>
      <c r="J134" s="558" t="n"/>
      <c r="K134" s="500" t="n"/>
      <c r="L134" s="500" t="n"/>
      <c r="M134" s="500" t="n"/>
      <c r="N134" s="500" t="n"/>
      <c r="O134" s="19" t="n"/>
      <c r="P134" s="19" t="n"/>
      <c r="Q134" s="19" t="n"/>
      <c r="R134" s="19" t="n"/>
      <c r="S134" s="19" t="n"/>
      <c r="T134" s="19" t="n"/>
      <c r="U134" s="19" t="n"/>
      <c r="V134" s="23" t="n"/>
      <c r="W134" s="19"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19" t="n"/>
      <c r="AY134" s="19" t="n"/>
      <c r="AZ134" s="19" t="n"/>
      <c r="BA134" s="19" t="n"/>
      <c r="BB134" s="19" t="n"/>
      <c r="BC134" s="19" t="n"/>
      <c r="BD134" s="19" t="n"/>
      <c r="BE134" s="19" t="n"/>
      <c r="BF134" s="19" t="n"/>
      <c r="BG134" s="19" t="n"/>
      <c r="BH134" s="19" t="n"/>
      <c r="BI134" s="19" t="n"/>
      <c r="BJ134" s="19" t="n"/>
      <c r="BK134" s="19" t="n"/>
      <c r="BL134" s="19" t="n"/>
      <c r="BM134" s="19" t="n"/>
      <c r="BN134" s="19" t="n"/>
      <c r="BO134" s="19" t="n"/>
      <c r="BP134" s="19" t="n"/>
      <c r="BQ134" s="19" t="n"/>
      <c r="BR134" s="19" t="n"/>
      <c r="BS134" s="19" t="n"/>
      <c r="BT134" s="19" t="n"/>
      <c r="BU134" s="19" t="n"/>
      <c r="BV134" s="19" t="n"/>
      <c r="BW134" s="19" t="n"/>
      <c r="BX134" s="19" t="n"/>
      <c r="BY134" s="19" t="n"/>
      <c r="BZ134" s="19" t="n"/>
      <c r="CA134" s="19" t="n"/>
      <c r="CB134" s="19" t="n"/>
      <c r="CC134" s="19" t="n"/>
      <c r="CD134" s="19" t="n"/>
      <c r="CE134" s="19" t="n"/>
      <c r="CF134" s="19" t="n"/>
      <c r="CG134" s="19" t="n"/>
      <c r="CH134" s="546" t="n"/>
      <c r="CI134" s="500" t="n"/>
      <c r="CJ134" s="500" t="n"/>
      <c r="CK134" s="23" t="n"/>
      <c r="CL134" s="23" t="n"/>
      <c r="CM134" s="23" t="n"/>
      <c r="CN134" s="23" t="n"/>
      <c r="CO134" s="23" t="n"/>
      <c r="CP134" s="23" t="n"/>
      <c r="CQ134" s="23" t="n"/>
      <c r="CR134" s="23" t="n"/>
      <c r="CS134" s="23" t="n"/>
      <c r="CT134" s="23" t="n"/>
      <c r="CU134" s="23" t="n"/>
      <c r="CV134" s="23" t="n"/>
      <c r="CW134" s="23" t="n"/>
      <c r="CX134" s="23" t="n"/>
      <c r="CY134" s="23" t="n"/>
      <c r="CZ134" s="23" t="n"/>
      <c r="DA134" s="23" t="n"/>
      <c r="DB134" s="23" t="n"/>
      <c r="DC134" s="23" t="n"/>
      <c r="DD134" s="23" t="n"/>
      <c r="DE134" s="23" t="n"/>
      <c r="DF134" s="23" t="n"/>
      <c r="DG134" s="23" t="n"/>
      <c r="DH134" s="23" t="n"/>
      <c r="DI134" s="23" t="n"/>
      <c r="DJ134" s="23" t="n"/>
      <c r="DK134" s="23" t="n"/>
      <c r="DL134" s="23" t="n"/>
      <c r="DM134" s="23" t="n"/>
      <c r="DN134" s="23" t="n"/>
      <c r="DO134" s="23" t="n"/>
      <c r="DP134" s="23" t="n"/>
    </row>
    <row r="135" ht="18" customHeight="1" s="844">
      <c r="A135" s="19" t="n"/>
      <c r="B135" s="19" t="n"/>
      <c r="C135" s="500" t="n"/>
      <c r="D135" s="500" t="n"/>
      <c r="E135" s="500" t="n"/>
      <c r="F135" s="19" t="n"/>
      <c r="G135" s="19" t="n"/>
      <c r="H135" s="558" t="n"/>
      <c r="I135" s="558" t="n"/>
      <c r="J135" s="558" t="n"/>
      <c r="K135" s="500" t="n"/>
      <c r="L135" s="500" t="n"/>
      <c r="M135" s="500" t="n"/>
      <c r="N135" s="500" t="n"/>
      <c r="O135" s="19" t="n"/>
      <c r="P135" s="19" t="n"/>
      <c r="Q135" s="19" t="n"/>
      <c r="R135" s="19" t="n"/>
      <c r="S135" s="19" t="n"/>
      <c r="T135" s="19" t="n"/>
      <c r="U135" s="19" t="n"/>
      <c r="V135" s="23" t="n"/>
      <c r="W135" s="19"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19" t="n"/>
      <c r="AY135" s="19" t="n"/>
      <c r="AZ135" s="19" t="n"/>
      <c r="BA135" s="19" t="n"/>
      <c r="BB135" s="19" t="n"/>
      <c r="BC135" s="19" t="n"/>
      <c r="BD135" s="19" t="n"/>
      <c r="BE135" s="19" t="n"/>
      <c r="BF135" s="19" t="n"/>
      <c r="BG135" s="19" t="n"/>
      <c r="BH135" s="19" t="n"/>
      <c r="BI135" s="19" t="n"/>
      <c r="BJ135" s="19" t="n"/>
      <c r="BK135" s="19" t="n"/>
      <c r="BL135" s="19" t="n"/>
      <c r="BM135" s="19" t="n"/>
      <c r="BN135" s="19" t="n"/>
      <c r="BO135" s="19" t="n"/>
      <c r="BP135" s="19" t="n"/>
      <c r="BQ135" s="19" t="n"/>
      <c r="BR135" s="19" t="n"/>
      <c r="BS135" s="19" t="n"/>
      <c r="BT135" s="19" t="n"/>
      <c r="BU135" s="19" t="n"/>
      <c r="BV135" s="19" t="n"/>
      <c r="BW135" s="19" t="n"/>
      <c r="BX135" s="19" t="n"/>
      <c r="BY135" s="19" t="n"/>
      <c r="BZ135" s="19" t="n"/>
      <c r="CA135" s="19" t="n"/>
      <c r="CB135" s="19" t="n"/>
      <c r="CC135" s="19" t="n"/>
      <c r="CD135" s="19" t="n"/>
      <c r="CE135" s="19" t="n"/>
      <c r="CF135" s="19" t="n"/>
      <c r="CG135" s="19" t="n"/>
      <c r="CH135" s="546" t="n"/>
      <c r="CI135" s="500" t="n"/>
      <c r="CJ135" s="500" t="n"/>
      <c r="CK135" s="23" t="n"/>
      <c r="CL135" s="23" t="n"/>
      <c r="CM135" s="23" t="n"/>
      <c r="CN135" s="23" t="n"/>
      <c r="CO135" s="23" t="n"/>
      <c r="CP135" s="23" t="n"/>
      <c r="CQ135" s="23" t="n"/>
      <c r="CR135" s="23" t="n"/>
      <c r="CS135" s="23" t="n"/>
      <c r="CT135" s="23" t="n"/>
      <c r="CU135" s="23" t="n"/>
      <c r="CV135" s="23" t="n"/>
      <c r="CW135" s="23" t="n"/>
      <c r="CX135" s="23" t="n"/>
      <c r="CY135" s="23" t="n"/>
      <c r="CZ135" s="23" t="n"/>
      <c r="DA135" s="23" t="n"/>
      <c r="DB135" s="23" t="n"/>
      <c r="DC135" s="23" t="n"/>
      <c r="DD135" s="23" t="n"/>
      <c r="DE135" s="23" t="n"/>
      <c r="DF135" s="23" t="n"/>
      <c r="DG135" s="23" t="n"/>
      <c r="DH135" s="23" t="n"/>
      <c r="DI135" s="23" t="n"/>
      <c r="DJ135" s="23" t="n"/>
      <c r="DK135" s="23" t="n"/>
      <c r="DL135" s="23" t="n"/>
      <c r="DM135" s="23" t="n"/>
      <c r="DN135" s="23" t="n"/>
      <c r="DO135" s="23" t="n"/>
      <c r="DP135" s="23" t="n"/>
    </row>
    <row r="136" ht="18" customHeight="1" s="844">
      <c r="A136" s="19" t="n"/>
      <c r="B136" s="19" t="n"/>
      <c r="C136" s="500" t="n"/>
      <c r="D136" s="500" t="n"/>
      <c r="E136" s="500" t="n"/>
      <c r="F136" s="19" t="n"/>
      <c r="G136" s="19" t="n"/>
      <c r="H136" s="558" t="n"/>
      <c r="I136" s="558" t="n"/>
      <c r="J136" s="558" t="n"/>
      <c r="K136" s="500" t="n"/>
      <c r="L136" s="500" t="n"/>
      <c r="M136" s="500" t="n"/>
      <c r="N136" s="500" t="n"/>
      <c r="O136" s="19" t="n"/>
      <c r="P136" s="19" t="n"/>
      <c r="Q136" s="19" t="n"/>
      <c r="R136" s="19" t="n"/>
      <c r="S136" s="19" t="n"/>
      <c r="T136" s="19" t="n"/>
      <c r="U136" s="19" t="n"/>
      <c r="V136" s="23" t="n"/>
      <c r="W136" s="19"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19" t="n"/>
      <c r="AY136" s="19" t="n"/>
      <c r="AZ136" s="19" t="n"/>
      <c r="BA136" s="19" t="n"/>
      <c r="BB136" s="19" t="n"/>
      <c r="BC136" s="19" t="n"/>
      <c r="BD136" s="19" t="n"/>
      <c r="BE136" s="19" t="n"/>
      <c r="BF136" s="19" t="n"/>
      <c r="BG136" s="19" t="n"/>
      <c r="BH136" s="19" t="n"/>
      <c r="BI136" s="19" t="n"/>
      <c r="BJ136" s="19" t="n"/>
      <c r="BK136" s="19" t="n"/>
      <c r="BL136" s="19" t="n"/>
      <c r="BM136" s="19" t="n"/>
      <c r="BN136" s="19" t="n"/>
      <c r="BO136" s="19" t="n"/>
      <c r="BP136" s="19" t="n"/>
      <c r="BQ136" s="19" t="n"/>
      <c r="BR136" s="19" t="n"/>
      <c r="BS136" s="19" t="n"/>
      <c r="BT136" s="19" t="n"/>
      <c r="BU136" s="19" t="n"/>
      <c r="BV136" s="19" t="n"/>
      <c r="BW136" s="19" t="n"/>
      <c r="BX136" s="19" t="n"/>
      <c r="BY136" s="19" t="n"/>
      <c r="BZ136" s="19" t="n"/>
      <c r="CA136" s="19" t="n"/>
      <c r="CB136" s="19" t="n"/>
      <c r="CC136" s="19" t="n"/>
      <c r="CD136" s="19" t="n"/>
      <c r="CE136" s="19" t="n"/>
      <c r="CF136" s="19" t="n"/>
      <c r="CG136" s="19" t="n"/>
      <c r="CH136" s="546" t="n"/>
      <c r="CI136" s="500" t="n"/>
      <c r="CJ136" s="500" t="n"/>
      <c r="CK136" s="23" t="n"/>
      <c r="CL136" s="23" t="n"/>
      <c r="CM136" s="23" t="n"/>
      <c r="CN136" s="23" t="n"/>
      <c r="CO136" s="23" t="n"/>
      <c r="CP136" s="23" t="n"/>
      <c r="CQ136" s="23" t="n"/>
      <c r="CR136" s="23" t="n"/>
      <c r="CS136" s="23" t="n"/>
      <c r="CT136" s="23" t="n"/>
      <c r="CU136" s="23" t="n"/>
      <c r="CV136" s="23" t="n"/>
      <c r="CW136" s="23" t="n"/>
      <c r="CX136" s="23" t="n"/>
      <c r="CY136" s="23" t="n"/>
      <c r="CZ136" s="23" t="n"/>
      <c r="DA136" s="23" t="n"/>
      <c r="DB136" s="23" t="n"/>
      <c r="DC136" s="23" t="n"/>
      <c r="DD136" s="23" t="n"/>
      <c r="DE136" s="23" t="n"/>
      <c r="DF136" s="23" t="n"/>
      <c r="DG136" s="23" t="n"/>
      <c r="DH136" s="23" t="n"/>
      <c r="DI136" s="23" t="n"/>
      <c r="DJ136" s="23" t="n"/>
      <c r="DK136" s="23" t="n"/>
      <c r="DL136" s="23" t="n"/>
      <c r="DM136" s="23" t="n"/>
      <c r="DN136" s="23" t="n"/>
      <c r="DO136" s="23" t="n"/>
      <c r="DP136" s="23" t="n"/>
    </row>
    <row r="137" ht="18" customHeight="1" s="844">
      <c r="A137" s="19" t="n"/>
      <c r="B137" s="19" t="n"/>
      <c r="C137" s="500" t="n"/>
      <c r="D137" s="500" t="n"/>
      <c r="E137" s="500" t="n"/>
      <c r="F137" s="19" t="n"/>
      <c r="G137" s="19" t="n"/>
      <c r="H137" s="558" t="n"/>
      <c r="I137" s="558" t="n"/>
      <c r="J137" s="558" t="n"/>
      <c r="K137" s="500" t="n"/>
      <c r="L137" s="500" t="n"/>
      <c r="M137" s="500" t="n"/>
      <c r="N137" s="500" t="n"/>
      <c r="O137" s="19" t="n"/>
      <c r="P137" s="19" t="n"/>
      <c r="Q137" s="19" t="n"/>
      <c r="R137" s="19" t="n"/>
      <c r="S137" s="19" t="n"/>
      <c r="T137" s="19" t="n"/>
      <c r="U137" s="19" t="n"/>
      <c r="V137" s="23" t="n"/>
      <c r="W137" s="19"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19" t="n"/>
      <c r="AY137" s="19" t="n"/>
      <c r="AZ137" s="19" t="n"/>
      <c r="BA137" s="19" t="n"/>
      <c r="BB137" s="19" t="n"/>
      <c r="BC137" s="19" t="n"/>
      <c r="BD137" s="19" t="n"/>
      <c r="BE137" s="19" t="n"/>
      <c r="BF137" s="19" t="n"/>
      <c r="BG137" s="19" t="n"/>
      <c r="BH137" s="19" t="n"/>
      <c r="BI137" s="19" t="n"/>
      <c r="BJ137" s="19" t="n"/>
      <c r="BK137" s="19" t="n"/>
      <c r="BL137" s="19" t="n"/>
      <c r="BM137" s="19" t="n"/>
      <c r="BN137" s="19" t="n"/>
      <c r="BO137" s="19" t="n"/>
      <c r="BP137" s="19" t="n"/>
      <c r="BQ137" s="19" t="n"/>
      <c r="BR137" s="19" t="n"/>
      <c r="BS137" s="19" t="n"/>
      <c r="BT137" s="19" t="n"/>
      <c r="BU137" s="19" t="n"/>
      <c r="BV137" s="19" t="n"/>
      <c r="BW137" s="19" t="n"/>
      <c r="BX137" s="19" t="n"/>
      <c r="BY137" s="19" t="n"/>
      <c r="BZ137" s="19" t="n"/>
      <c r="CA137" s="19" t="n"/>
      <c r="CB137" s="19" t="n"/>
      <c r="CC137" s="19" t="n"/>
      <c r="CD137" s="19" t="n"/>
      <c r="CE137" s="19" t="n"/>
      <c r="CF137" s="19" t="n"/>
      <c r="CG137" s="19" t="n"/>
      <c r="CH137" s="546" t="n"/>
      <c r="CI137" s="500" t="n"/>
      <c r="CJ137" s="500" t="n"/>
      <c r="CK137" s="23" t="n"/>
      <c r="CL137" s="23" t="n"/>
      <c r="CM137" s="23" t="n"/>
      <c r="CN137" s="23" t="n"/>
      <c r="CO137" s="23" t="n"/>
      <c r="CP137" s="23" t="n"/>
      <c r="CQ137" s="23" t="n"/>
      <c r="CR137" s="23" t="n"/>
      <c r="CS137" s="23" t="n"/>
      <c r="CT137" s="23" t="n"/>
      <c r="CU137" s="23" t="n"/>
      <c r="CV137" s="23" t="n"/>
      <c r="CW137" s="23" t="n"/>
      <c r="CX137" s="23" t="n"/>
      <c r="CY137" s="23" t="n"/>
      <c r="CZ137" s="23" t="n"/>
      <c r="DA137" s="23" t="n"/>
      <c r="DB137" s="23" t="n"/>
      <c r="DC137" s="23" t="n"/>
      <c r="DD137" s="23" t="n"/>
      <c r="DE137" s="23" t="n"/>
      <c r="DF137" s="23" t="n"/>
      <c r="DG137" s="23" t="n"/>
      <c r="DH137" s="23" t="n"/>
      <c r="DI137" s="23" t="n"/>
      <c r="DJ137" s="23" t="n"/>
      <c r="DK137" s="23" t="n"/>
      <c r="DL137" s="23" t="n"/>
      <c r="DM137" s="23" t="n"/>
      <c r="DN137" s="23" t="n"/>
      <c r="DO137" s="23" t="n"/>
      <c r="DP137" s="23" t="n"/>
    </row>
    <row r="138" ht="18" customHeight="1" s="844">
      <c r="A138" s="19" t="n"/>
      <c r="B138" s="19" t="n"/>
      <c r="C138" s="500" t="n"/>
      <c r="D138" s="500" t="n"/>
      <c r="E138" s="500" t="n"/>
      <c r="F138" s="19" t="n"/>
      <c r="G138" s="19" t="n"/>
      <c r="H138" s="558" t="n"/>
      <c r="I138" s="558" t="n"/>
      <c r="J138" s="558" t="n"/>
      <c r="K138" s="500" t="n"/>
      <c r="L138" s="500" t="n"/>
      <c r="M138" s="500" t="n"/>
      <c r="N138" s="500" t="n"/>
      <c r="O138" s="19" t="n"/>
      <c r="P138" s="19" t="n"/>
      <c r="Q138" s="19" t="n"/>
      <c r="R138" s="19" t="n"/>
      <c r="S138" s="19" t="n"/>
      <c r="T138" s="19" t="n"/>
      <c r="U138" s="19" t="n"/>
      <c r="V138" s="23" t="n"/>
      <c r="W138" s="19"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19" t="n"/>
      <c r="AY138" s="19" t="n"/>
      <c r="AZ138" s="19" t="n"/>
      <c r="BA138" s="19" t="n"/>
      <c r="BB138" s="19" t="n"/>
      <c r="BC138" s="19" t="n"/>
      <c r="BD138" s="19" t="n"/>
      <c r="BE138" s="19" t="n"/>
      <c r="BF138" s="19" t="n"/>
      <c r="BG138" s="19" t="n"/>
      <c r="BH138" s="19" t="n"/>
      <c r="BI138" s="19" t="n"/>
      <c r="BJ138" s="19" t="n"/>
      <c r="BK138" s="19" t="n"/>
      <c r="BL138" s="19" t="n"/>
      <c r="BM138" s="19" t="n"/>
      <c r="BN138" s="19" t="n"/>
      <c r="BO138" s="19" t="n"/>
      <c r="BP138" s="19" t="n"/>
      <c r="BQ138" s="19" t="n"/>
      <c r="BR138" s="19" t="n"/>
      <c r="BS138" s="19" t="n"/>
      <c r="BT138" s="19" t="n"/>
      <c r="BU138" s="19" t="n"/>
      <c r="BV138" s="19" t="n"/>
      <c r="BW138" s="19" t="n"/>
      <c r="BX138" s="19" t="n"/>
      <c r="BY138" s="19" t="n"/>
      <c r="BZ138" s="19" t="n"/>
      <c r="CA138" s="19" t="n"/>
      <c r="CB138" s="19" t="n"/>
      <c r="CC138" s="19" t="n"/>
      <c r="CD138" s="19" t="n"/>
      <c r="CE138" s="19" t="n"/>
      <c r="CF138" s="19" t="n"/>
      <c r="CG138" s="19" t="n"/>
      <c r="CH138" s="546" t="n"/>
      <c r="CI138" s="500" t="n"/>
      <c r="CJ138" s="500" t="n"/>
      <c r="CK138" s="23" t="n"/>
      <c r="CL138" s="23" t="n"/>
      <c r="CM138" s="23" t="n"/>
      <c r="CN138" s="23" t="n"/>
      <c r="CO138" s="23" t="n"/>
      <c r="CP138" s="23" t="n"/>
      <c r="CQ138" s="23" t="n"/>
      <c r="CR138" s="23" t="n"/>
      <c r="CS138" s="23" t="n"/>
      <c r="CT138" s="23" t="n"/>
      <c r="CU138" s="23" t="n"/>
      <c r="CV138" s="23" t="n"/>
      <c r="CW138" s="23" t="n"/>
      <c r="CX138" s="23" t="n"/>
      <c r="CY138" s="23" t="n"/>
      <c r="CZ138" s="23" t="n"/>
      <c r="DA138" s="23" t="n"/>
      <c r="DB138" s="23" t="n"/>
      <c r="DC138" s="23" t="n"/>
      <c r="DD138" s="23" t="n"/>
      <c r="DE138" s="23" t="n"/>
      <c r="DF138" s="23" t="n"/>
      <c r="DG138" s="23" t="n"/>
      <c r="DH138" s="23" t="n"/>
      <c r="DI138" s="23" t="n"/>
      <c r="DJ138" s="23" t="n"/>
      <c r="DK138" s="23" t="n"/>
      <c r="DL138" s="23" t="n"/>
      <c r="DM138" s="23" t="n"/>
      <c r="DN138" s="23" t="n"/>
      <c r="DO138" s="23" t="n"/>
      <c r="DP138" s="23" t="n"/>
    </row>
    <row r="139" ht="18" customHeight="1" s="844">
      <c r="A139" s="19" t="n"/>
      <c r="B139" s="19" t="n"/>
      <c r="C139" s="500" t="n"/>
      <c r="D139" s="500" t="n"/>
      <c r="E139" s="500" t="n"/>
      <c r="F139" s="19" t="n"/>
      <c r="G139" s="19" t="n"/>
      <c r="H139" s="558" t="n"/>
      <c r="I139" s="558" t="n"/>
      <c r="J139" s="558" t="n"/>
      <c r="K139" s="500" t="n"/>
      <c r="L139" s="500" t="n"/>
      <c r="M139" s="500" t="n"/>
      <c r="N139" s="500" t="n"/>
      <c r="O139" s="19" t="n"/>
      <c r="P139" s="19" t="n"/>
      <c r="Q139" s="19" t="n"/>
      <c r="R139" s="19" t="n"/>
      <c r="S139" s="19" t="n"/>
      <c r="T139" s="19" t="n"/>
      <c r="U139" s="19" t="n"/>
      <c r="V139" s="23" t="n"/>
      <c r="W139" s="19"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19" t="n"/>
      <c r="AY139" s="19" t="n"/>
      <c r="AZ139" s="19" t="n"/>
      <c r="BA139" s="19" t="n"/>
      <c r="BB139" s="19" t="n"/>
      <c r="BC139" s="19" t="n"/>
      <c r="BD139" s="19" t="n"/>
      <c r="BE139" s="19" t="n"/>
      <c r="BF139" s="19" t="n"/>
      <c r="BG139" s="19" t="n"/>
      <c r="BH139" s="19" t="n"/>
      <c r="BI139" s="19" t="n"/>
      <c r="BJ139" s="19" t="n"/>
      <c r="BK139" s="19" t="n"/>
      <c r="BL139" s="19" t="n"/>
      <c r="BM139" s="19" t="n"/>
      <c r="BN139" s="19" t="n"/>
      <c r="BO139" s="19" t="n"/>
      <c r="BP139" s="19" t="n"/>
      <c r="BQ139" s="19" t="n"/>
      <c r="BR139" s="19" t="n"/>
      <c r="BS139" s="19" t="n"/>
      <c r="BT139" s="19" t="n"/>
      <c r="BU139" s="19" t="n"/>
      <c r="BV139" s="19" t="n"/>
      <c r="BW139" s="19" t="n"/>
      <c r="BX139" s="19" t="n"/>
      <c r="BY139" s="19" t="n"/>
      <c r="BZ139" s="19" t="n"/>
      <c r="CA139" s="19" t="n"/>
      <c r="CB139" s="19" t="n"/>
      <c r="CC139" s="19" t="n"/>
      <c r="CD139" s="19" t="n"/>
      <c r="CE139" s="19" t="n"/>
      <c r="CF139" s="19" t="n"/>
      <c r="CG139" s="19" t="n"/>
      <c r="CH139" s="546" t="n"/>
      <c r="CI139" s="500" t="n"/>
      <c r="CJ139" s="500" t="n"/>
      <c r="CK139" s="23" t="n"/>
      <c r="CL139" s="23" t="n"/>
      <c r="CM139" s="23" t="n"/>
      <c r="CN139" s="23" t="n"/>
      <c r="CO139" s="23" t="n"/>
      <c r="CP139" s="23" t="n"/>
      <c r="CQ139" s="23" t="n"/>
      <c r="CR139" s="23" t="n"/>
      <c r="CS139" s="23" t="n"/>
      <c r="CT139" s="23" t="n"/>
      <c r="CU139" s="23" t="n"/>
      <c r="CV139" s="23" t="n"/>
      <c r="CW139" s="23" t="n"/>
      <c r="CX139" s="23" t="n"/>
      <c r="CY139" s="23" t="n"/>
      <c r="CZ139" s="23" t="n"/>
      <c r="DA139" s="23" t="n"/>
      <c r="DB139" s="23" t="n"/>
      <c r="DC139" s="23" t="n"/>
      <c r="DD139" s="23" t="n"/>
      <c r="DE139" s="23" t="n"/>
      <c r="DF139" s="23" t="n"/>
      <c r="DG139" s="23" t="n"/>
      <c r="DH139" s="23" t="n"/>
      <c r="DI139" s="23" t="n"/>
      <c r="DJ139" s="23" t="n"/>
      <c r="DK139" s="23" t="n"/>
      <c r="DL139" s="23" t="n"/>
      <c r="DM139" s="23" t="n"/>
      <c r="DN139" s="23" t="n"/>
      <c r="DO139" s="23" t="n"/>
      <c r="DP139" s="23" t="n"/>
    </row>
    <row r="140" ht="18" customHeight="1" s="844">
      <c r="A140" s="19" t="n"/>
      <c r="B140" s="19" t="n"/>
      <c r="C140" s="500" t="n"/>
      <c r="D140" s="500" t="n"/>
      <c r="E140" s="500" t="n"/>
      <c r="F140" s="19" t="n"/>
      <c r="G140" s="19" t="n"/>
      <c r="H140" s="558" t="n"/>
      <c r="I140" s="558" t="n"/>
      <c r="J140" s="558" t="n"/>
      <c r="K140" s="500" t="n"/>
      <c r="L140" s="500" t="n"/>
      <c r="M140" s="500" t="n"/>
      <c r="N140" s="500" t="n"/>
      <c r="O140" s="19" t="n"/>
      <c r="P140" s="19" t="n"/>
      <c r="Q140" s="19" t="n"/>
      <c r="R140" s="19" t="n"/>
      <c r="S140" s="19" t="n"/>
      <c r="T140" s="19" t="n"/>
      <c r="U140" s="19" t="n"/>
      <c r="V140" s="23" t="n"/>
      <c r="W140" s="19"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19" t="n"/>
      <c r="AY140" s="19" t="n"/>
      <c r="AZ140" s="19" t="n"/>
      <c r="BA140" s="19" t="n"/>
      <c r="BB140" s="19" t="n"/>
      <c r="BC140" s="19" t="n"/>
      <c r="BD140" s="19" t="n"/>
      <c r="BE140" s="19" t="n"/>
      <c r="BF140" s="19" t="n"/>
      <c r="BG140" s="19" t="n"/>
      <c r="BH140" s="19" t="n"/>
      <c r="BI140" s="19" t="n"/>
      <c r="BJ140" s="19" t="n"/>
      <c r="BK140" s="19" t="n"/>
      <c r="BL140" s="19" t="n"/>
      <c r="BM140" s="19" t="n"/>
      <c r="BN140" s="19" t="n"/>
      <c r="BO140" s="19" t="n"/>
      <c r="BP140" s="19" t="n"/>
      <c r="BQ140" s="19" t="n"/>
      <c r="BR140" s="19" t="n"/>
      <c r="BS140" s="19" t="n"/>
      <c r="BT140" s="19" t="n"/>
      <c r="BU140" s="19" t="n"/>
      <c r="BV140" s="19" t="n"/>
      <c r="BW140" s="19" t="n"/>
      <c r="BX140" s="19" t="n"/>
      <c r="BY140" s="19" t="n"/>
      <c r="BZ140" s="19" t="n"/>
      <c r="CA140" s="19" t="n"/>
      <c r="CB140" s="19" t="n"/>
      <c r="CC140" s="19" t="n"/>
      <c r="CD140" s="19" t="n"/>
      <c r="CE140" s="19" t="n"/>
      <c r="CF140" s="19" t="n"/>
      <c r="CG140" s="19" t="n"/>
      <c r="CH140" s="546" t="n"/>
      <c r="CI140" s="500" t="n"/>
      <c r="CJ140" s="500" t="n"/>
      <c r="CK140" s="23" t="n"/>
      <c r="CL140" s="23" t="n"/>
      <c r="CM140" s="23" t="n"/>
      <c r="CN140" s="23" t="n"/>
      <c r="CO140" s="23" t="n"/>
      <c r="CP140" s="23" t="n"/>
      <c r="CQ140" s="23" t="n"/>
      <c r="CR140" s="23" t="n"/>
      <c r="CS140" s="23" t="n"/>
      <c r="CT140" s="23" t="n"/>
      <c r="CU140" s="23" t="n"/>
      <c r="CV140" s="23" t="n"/>
      <c r="CW140" s="23" t="n"/>
      <c r="CX140" s="23" t="n"/>
      <c r="CY140" s="23" t="n"/>
      <c r="CZ140" s="23" t="n"/>
      <c r="DA140" s="23" t="n"/>
      <c r="DB140" s="23" t="n"/>
      <c r="DC140" s="23" t="n"/>
      <c r="DD140" s="23" t="n"/>
      <c r="DE140" s="23" t="n"/>
      <c r="DF140" s="23" t="n"/>
      <c r="DG140" s="23" t="n"/>
      <c r="DH140" s="23" t="n"/>
      <c r="DI140" s="23" t="n"/>
      <c r="DJ140" s="23" t="n"/>
      <c r="DK140" s="23" t="n"/>
      <c r="DL140" s="23" t="n"/>
      <c r="DM140" s="23" t="n"/>
      <c r="DN140" s="23" t="n"/>
      <c r="DO140" s="23" t="n"/>
      <c r="DP140" s="23" t="n"/>
    </row>
    <row r="141" ht="18" customHeight="1" s="844">
      <c r="A141" s="19" t="n"/>
      <c r="B141" s="19" t="n"/>
      <c r="C141" s="500" t="n"/>
      <c r="D141" s="500" t="n"/>
      <c r="E141" s="500" t="n"/>
      <c r="F141" s="19" t="n"/>
      <c r="G141" s="19" t="n"/>
      <c r="H141" s="558" t="n"/>
      <c r="I141" s="558" t="n"/>
      <c r="J141" s="558" t="n"/>
      <c r="K141" s="500" t="n"/>
      <c r="L141" s="500" t="n"/>
      <c r="M141" s="500" t="n"/>
      <c r="N141" s="500" t="n"/>
      <c r="O141" s="19" t="n"/>
      <c r="P141" s="19" t="n"/>
      <c r="Q141" s="19" t="n"/>
      <c r="R141" s="19" t="n"/>
      <c r="S141" s="19" t="n"/>
      <c r="T141" s="19" t="n"/>
      <c r="U141" s="19" t="n"/>
      <c r="V141" s="23" t="n"/>
      <c r="W141" s="19"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19" t="n"/>
      <c r="AY141" s="19" t="n"/>
      <c r="AZ141" s="19" t="n"/>
      <c r="BA141" s="19" t="n"/>
      <c r="BB141" s="19" t="n"/>
      <c r="BC141" s="19" t="n"/>
      <c r="BD141" s="19" t="n"/>
      <c r="BE141" s="19" t="n"/>
      <c r="BF141" s="19" t="n"/>
      <c r="BG141" s="19" t="n"/>
      <c r="BH141" s="19" t="n"/>
      <c r="BI141" s="19" t="n"/>
      <c r="BJ141" s="19" t="n"/>
      <c r="BK141" s="19" t="n"/>
      <c r="BL141" s="19" t="n"/>
      <c r="BM141" s="19" t="n"/>
      <c r="BN141" s="19" t="n"/>
      <c r="BO141" s="19" t="n"/>
      <c r="BP141" s="19" t="n"/>
      <c r="BQ141" s="19" t="n"/>
      <c r="BR141" s="19" t="n"/>
      <c r="BS141" s="19" t="n"/>
      <c r="BT141" s="19" t="n"/>
      <c r="BU141" s="19" t="n"/>
      <c r="BV141" s="19" t="n"/>
      <c r="BW141" s="19" t="n"/>
      <c r="BX141" s="19" t="n"/>
      <c r="BY141" s="19" t="n"/>
      <c r="BZ141" s="19" t="n"/>
      <c r="CA141" s="19" t="n"/>
      <c r="CB141" s="19" t="n"/>
      <c r="CC141" s="19" t="n"/>
      <c r="CD141" s="19" t="n"/>
      <c r="CE141" s="19" t="n"/>
      <c r="CF141" s="19" t="n"/>
      <c r="CG141" s="19" t="n"/>
      <c r="CH141" s="546" t="n"/>
      <c r="CI141" s="500" t="n"/>
      <c r="CJ141" s="500" t="n"/>
      <c r="CK141" s="23" t="n"/>
      <c r="CL141" s="23" t="n"/>
      <c r="CM141" s="23" t="n"/>
      <c r="CN141" s="23" t="n"/>
      <c r="CO141" s="23" t="n"/>
      <c r="CP141" s="23" t="n"/>
      <c r="CQ141" s="23" t="n"/>
      <c r="CR141" s="23" t="n"/>
      <c r="CS141" s="23" t="n"/>
      <c r="CT141" s="23" t="n"/>
      <c r="CU141" s="23" t="n"/>
      <c r="CV141" s="23" t="n"/>
      <c r="CW141" s="23" t="n"/>
      <c r="CX141" s="23" t="n"/>
      <c r="CY141" s="23" t="n"/>
      <c r="CZ141" s="23" t="n"/>
      <c r="DA141" s="23" t="n"/>
      <c r="DB141" s="23" t="n"/>
      <c r="DC141" s="23" t="n"/>
      <c r="DD141" s="23" t="n"/>
      <c r="DE141" s="23" t="n"/>
      <c r="DF141" s="23" t="n"/>
      <c r="DG141" s="23" t="n"/>
      <c r="DH141" s="23" t="n"/>
      <c r="DI141" s="23" t="n"/>
      <c r="DJ141" s="23" t="n"/>
      <c r="DK141" s="23" t="n"/>
      <c r="DL141" s="23" t="n"/>
      <c r="DM141" s="23" t="n"/>
      <c r="DN141" s="23" t="n"/>
      <c r="DO141" s="23" t="n"/>
      <c r="DP141" s="23" t="n"/>
    </row>
    <row r="142" ht="18" customHeight="1" s="844">
      <c r="A142" s="19" t="n"/>
      <c r="B142" s="19" t="n"/>
      <c r="C142" s="500" t="n"/>
      <c r="D142" s="500" t="n"/>
      <c r="E142" s="500" t="n"/>
      <c r="F142" s="19" t="n"/>
      <c r="G142" s="19" t="n"/>
      <c r="H142" s="558" t="n"/>
      <c r="I142" s="558" t="n"/>
      <c r="J142" s="558" t="n"/>
      <c r="K142" s="500" t="n"/>
      <c r="L142" s="500" t="n"/>
      <c r="M142" s="500" t="n"/>
      <c r="N142" s="500" t="n"/>
      <c r="O142" s="19" t="n"/>
      <c r="P142" s="19" t="n"/>
      <c r="Q142" s="19" t="n"/>
      <c r="R142" s="19" t="n"/>
      <c r="S142" s="19" t="n"/>
      <c r="T142" s="19" t="n"/>
      <c r="U142" s="19" t="n"/>
      <c r="V142" s="23" t="n"/>
      <c r="W142" s="19"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19" t="n"/>
      <c r="AY142" s="19" t="n"/>
      <c r="AZ142" s="19" t="n"/>
      <c r="BA142" s="19" t="n"/>
      <c r="BB142" s="19" t="n"/>
      <c r="BC142" s="19" t="n"/>
      <c r="BD142" s="19" t="n"/>
      <c r="BE142" s="19" t="n"/>
      <c r="BF142" s="19" t="n"/>
      <c r="BG142" s="19" t="n"/>
      <c r="BH142" s="19" t="n"/>
      <c r="BI142" s="19" t="n"/>
      <c r="BJ142" s="19" t="n"/>
      <c r="BK142" s="19" t="n"/>
      <c r="BL142" s="19" t="n"/>
      <c r="BM142" s="19" t="n"/>
      <c r="BN142" s="19" t="n"/>
      <c r="BO142" s="19" t="n"/>
      <c r="BP142" s="19" t="n"/>
      <c r="BQ142" s="19" t="n"/>
      <c r="BR142" s="19" t="n"/>
      <c r="BS142" s="19" t="n"/>
      <c r="BT142" s="19" t="n"/>
      <c r="BU142" s="19" t="n"/>
      <c r="BV142" s="19" t="n"/>
      <c r="BW142" s="19" t="n"/>
      <c r="BX142" s="19" t="n"/>
      <c r="BY142" s="19" t="n"/>
      <c r="BZ142" s="19" t="n"/>
      <c r="CA142" s="19" t="n"/>
      <c r="CB142" s="19" t="n"/>
      <c r="CC142" s="19" t="n"/>
      <c r="CD142" s="19" t="n"/>
      <c r="CE142" s="19" t="n"/>
      <c r="CF142" s="19" t="n"/>
      <c r="CG142" s="19" t="n"/>
      <c r="CH142" s="546" t="n"/>
      <c r="CI142" s="500" t="n"/>
      <c r="CJ142" s="500" t="n"/>
      <c r="CK142" s="23" t="n"/>
      <c r="CL142" s="23" t="n"/>
      <c r="CM142" s="23" t="n"/>
      <c r="CN142" s="23" t="n"/>
      <c r="CO142" s="23" t="n"/>
      <c r="CP142" s="23" t="n"/>
      <c r="CQ142" s="23" t="n"/>
      <c r="CR142" s="23" t="n"/>
      <c r="CS142" s="23" t="n"/>
      <c r="CT142" s="23" t="n"/>
      <c r="CU142" s="23" t="n"/>
      <c r="CV142" s="23" t="n"/>
      <c r="CW142" s="23" t="n"/>
      <c r="CX142" s="23" t="n"/>
      <c r="CY142" s="23" t="n"/>
      <c r="CZ142" s="23" t="n"/>
      <c r="DA142" s="23" t="n"/>
      <c r="DB142" s="23" t="n"/>
      <c r="DC142" s="23" t="n"/>
      <c r="DD142" s="23" t="n"/>
      <c r="DE142" s="23" t="n"/>
      <c r="DF142" s="23" t="n"/>
      <c r="DG142" s="23" t="n"/>
      <c r="DH142" s="23" t="n"/>
      <c r="DI142" s="23" t="n"/>
      <c r="DJ142" s="23" t="n"/>
      <c r="DK142" s="23" t="n"/>
      <c r="DL142" s="23" t="n"/>
      <c r="DM142" s="23" t="n"/>
      <c r="DN142" s="23" t="n"/>
      <c r="DO142" s="23" t="n"/>
      <c r="DP142" s="23" t="n"/>
    </row>
    <row r="143" ht="18" customHeight="1" s="844">
      <c r="A143" s="19" t="n"/>
      <c r="B143" s="19" t="n"/>
      <c r="C143" s="500" t="n"/>
      <c r="D143" s="500" t="n"/>
      <c r="E143" s="500" t="n"/>
      <c r="F143" s="19" t="n"/>
      <c r="G143" s="19" t="n"/>
      <c r="H143" s="558" t="n"/>
      <c r="I143" s="558" t="n"/>
      <c r="J143" s="558" t="n"/>
      <c r="K143" s="500" t="n"/>
      <c r="L143" s="500" t="n"/>
      <c r="M143" s="500" t="n"/>
      <c r="N143" s="500" t="n"/>
      <c r="O143" s="19" t="n"/>
      <c r="P143" s="19" t="n"/>
      <c r="Q143" s="19" t="n"/>
      <c r="R143" s="19" t="n"/>
      <c r="S143" s="19" t="n"/>
      <c r="T143" s="19" t="n"/>
      <c r="U143" s="19" t="n"/>
      <c r="V143" s="23" t="n"/>
      <c r="W143" s="19"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19" t="n"/>
      <c r="AY143" s="19" t="n"/>
      <c r="AZ143" s="19" t="n"/>
      <c r="BA143" s="19" t="n"/>
      <c r="BB143" s="19" t="n"/>
      <c r="BC143" s="19" t="n"/>
      <c r="BD143" s="19" t="n"/>
      <c r="BE143" s="19" t="n"/>
      <c r="BF143" s="19" t="n"/>
      <c r="BG143" s="19" t="n"/>
      <c r="BH143" s="19" t="n"/>
      <c r="BI143" s="19" t="n"/>
      <c r="BJ143" s="19" t="n"/>
      <c r="BK143" s="19" t="n"/>
      <c r="BL143" s="19" t="n"/>
      <c r="BM143" s="19" t="n"/>
      <c r="BN143" s="19" t="n"/>
      <c r="BO143" s="19" t="n"/>
      <c r="BP143" s="19" t="n"/>
      <c r="BQ143" s="19" t="n"/>
      <c r="BR143" s="19" t="n"/>
      <c r="BS143" s="19" t="n"/>
      <c r="BT143" s="19" t="n"/>
      <c r="BU143" s="19" t="n"/>
      <c r="BV143" s="19" t="n"/>
      <c r="BW143" s="19" t="n"/>
      <c r="BX143" s="19" t="n"/>
      <c r="BY143" s="19" t="n"/>
      <c r="BZ143" s="19" t="n"/>
      <c r="CA143" s="19" t="n"/>
      <c r="CB143" s="19" t="n"/>
      <c r="CC143" s="19" t="n"/>
      <c r="CD143" s="19" t="n"/>
      <c r="CE143" s="19" t="n"/>
      <c r="CF143" s="19" t="n"/>
      <c r="CG143" s="19" t="n"/>
      <c r="CH143" s="546" t="n"/>
      <c r="CI143" s="500" t="n"/>
      <c r="CJ143" s="500" t="n"/>
      <c r="CK143" s="23" t="n"/>
      <c r="CL143" s="23" t="n"/>
      <c r="CM143" s="23" t="n"/>
      <c r="CN143" s="23" t="n"/>
      <c r="CO143" s="23" t="n"/>
      <c r="CP143" s="23" t="n"/>
      <c r="CQ143" s="23" t="n"/>
      <c r="CR143" s="23" t="n"/>
      <c r="CS143" s="23" t="n"/>
      <c r="CT143" s="23" t="n"/>
      <c r="CU143" s="23" t="n"/>
      <c r="CV143" s="23" t="n"/>
      <c r="CW143" s="23" t="n"/>
      <c r="CX143" s="23" t="n"/>
      <c r="CY143" s="23" t="n"/>
      <c r="CZ143" s="23" t="n"/>
      <c r="DA143" s="23" t="n"/>
      <c r="DB143" s="23" t="n"/>
      <c r="DC143" s="23" t="n"/>
      <c r="DD143" s="23" t="n"/>
      <c r="DE143" s="23" t="n"/>
      <c r="DF143" s="23" t="n"/>
      <c r="DG143" s="23" t="n"/>
      <c r="DH143" s="23" t="n"/>
      <c r="DI143" s="23" t="n"/>
      <c r="DJ143" s="23" t="n"/>
      <c r="DK143" s="23" t="n"/>
      <c r="DL143" s="23" t="n"/>
      <c r="DM143" s="23" t="n"/>
      <c r="DN143" s="23" t="n"/>
      <c r="DO143" s="23" t="n"/>
      <c r="DP143" s="23" t="n"/>
    </row>
    <row r="144" ht="18" customHeight="1" s="844">
      <c r="A144" s="19" t="n"/>
      <c r="B144" s="19" t="n"/>
      <c r="C144" s="500" t="n"/>
      <c r="D144" s="500" t="n"/>
      <c r="E144" s="500" t="n"/>
      <c r="F144" s="19" t="n"/>
      <c r="G144" s="19" t="n"/>
      <c r="H144" s="558" t="n"/>
      <c r="I144" s="558" t="n"/>
      <c r="J144" s="558" t="n"/>
      <c r="K144" s="500" t="n"/>
      <c r="L144" s="500" t="n"/>
      <c r="M144" s="500" t="n"/>
      <c r="N144" s="500" t="n"/>
      <c r="O144" s="19" t="n"/>
      <c r="P144" s="19" t="n"/>
      <c r="Q144" s="19" t="n"/>
      <c r="R144" s="19" t="n"/>
      <c r="S144" s="19" t="n"/>
      <c r="T144" s="19" t="n"/>
      <c r="U144" s="19" t="n"/>
      <c r="V144" s="23" t="n"/>
      <c r="W144" s="19"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19" t="n"/>
      <c r="AY144" s="19" t="n"/>
      <c r="AZ144" s="19" t="n"/>
      <c r="BA144" s="19" t="n"/>
      <c r="BB144" s="19" t="n"/>
      <c r="BC144" s="19" t="n"/>
      <c r="BD144" s="19" t="n"/>
      <c r="BE144" s="19" t="n"/>
      <c r="BF144" s="19" t="n"/>
      <c r="BG144" s="19" t="n"/>
      <c r="BH144" s="19" t="n"/>
      <c r="BI144" s="19" t="n"/>
      <c r="BJ144" s="19" t="n"/>
      <c r="BK144" s="19" t="n"/>
      <c r="BL144" s="19" t="n"/>
      <c r="BM144" s="19" t="n"/>
      <c r="BN144" s="19" t="n"/>
      <c r="BO144" s="19" t="n"/>
      <c r="BP144" s="19" t="n"/>
      <c r="BQ144" s="19" t="n"/>
      <c r="BR144" s="19" t="n"/>
      <c r="BS144" s="19" t="n"/>
      <c r="BT144" s="19" t="n"/>
      <c r="BU144" s="19" t="n"/>
      <c r="BV144" s="19" t="n"/>
      <c r="BW144" s="19" t="n"/>
      <c r="BX144" s="19" t="n"/>
      <c r="BY144" s="19" t="n"/>
      <c r="BZ144" s="19" t="n"/>
      <c r="CA144" s="19" t="n"/>
      <c r="CB144" s="19" t="n"/>
      <c r="CC144" s="19" t="n"/>
      <c r="CD144" s="19" t="n"/>
      <c r="CE144" s="19" t="n"/>
      <c r="CF144" s="19" t="n"/>
      <c r="CG144" s="19" t="n"/>
      <c r="CH144" s="546" t="n"/>
      <c r="CI144" s="500" t="n"/>
      <c r="CJ144" s="500" t="n"/>
      <c r="CK144" s="23" t="n"/>
      <c r="CL144" s="23" t="n"/>
      <c r="CM144" s="23" t="n"/>
      <c r="CN144" s="23" t="n"/>
      <c r="CO144" s="23" t="n"/>
      <c r="CP144" s="23" t="n"/>
      <c r="CQ144" s="23" t="n"/>
      <c r="CR144" s="23" t="n"/>
      <c r="CS144" s="23" t="n"/>
      <c r="CT144" s="23" t="n"/>
      <c r="CU144" s="23" t="n"/>
      <c r="CV144" s="23" t="n"/>
      <c r="CW144" s="23" t="n"/>
      <c r="CX144" s="23" t="n"/>
      <c r="CY144" s="23" t="n"/>
      <c r="CZ144" s="23" t="n"/>
      <c r="DA144" s="23" t="n"/>
      <c r="DB144" s="23" t="n"/>
      <c r="DC144" s="23" t="n"/>
      <c r="DD144" s="23" t="n"/>
      <c r="DE144" s="23" t="n"/>
      <c r="DF144" s="23" t="n"/>
      <c r="DG144" s="23" t="n"/>
      <c r="DH144" s="23" t="n"/>
      <c r="DI144" s="23" t="n"/>
      <c r="DJ144" s="23" t="n"/>
      <c r="DK144" s="23" t="n"/>
      <c r="DL144" s="23" t="n"/>
      <c r="DM144" s="23" t="n"/>
      <c r="DN144" s="23" t="n"/>
      <c r="DO144" s="23" t="n"/>
      <c r="DP144" s="23" t="n"/>
    </row>
    <row r="145" ht="18" customHeight="1" s="844">
      <c r="A145" s="19" t="n"/>
      <c r="B145" s="19" t="n"/>
      <c r="C145" s="500" t="n"/>
      <c r="D145" s="500" t="n"/>
      <c r="E145" s="500" t="n"/>
      <c r="F145" s="19" t="n"/>
      <c r="G145" s="19" t="n"/>
      <c r="H145" s="558" t="n"/>
      <c r="I145" s="558" t="n"/>
      <c r="J145" s="558" t="n"/>
      <c r="K145" s="500" t="n"/>
      <c r="L145" s="500" t="n"/>
      <c r="M145" s="500" t="n"/>
      <c r="N145" s="500" t="n"/>
      <c r="O145" s="19" t="n"/>
      <c r="P145" s="19" t="n"/>
      <c r="Q145" s="19" t="n"/>
      <c r="R145" s="19" t="n"/>
      <c r="S145" s="19" t="n"/>
      <c r="T145" s="19" t="n"/>
      <c r="U145" s="19" t="n"/>
      <c r="V145" s="23" t="n"/>
      <c r="W145" s="19"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19" t="n"/>
      <c r="AY145" s="19" t="n"/>
      <c r="AZ145" s="19" t="n"/>
      <c r="BA145" s="19" t="n"/>
      <c r="BB145" s="19" t="n"/>
      <c r="BC145" s="19" t="n"/>
      <c r="BD145" s="19" t="n"/>
      <c r="BE145" s="19" t="n"/>
      <c r="BF145" s="19" t="n"/>
      <c r="BG145" s="19" t="n"/>
      <c r="BH145" s="19" t="n"/>
      <c r="BI145" s="19" t="n"/>
      <c r="BJ145" s="19" t="n"/>
      <c r="BK145" s="19" t="n"/>
      <c r="BL145" s="19" t="n"/>
      <c r="BM145" s="19" t="n"/>
      <c r="BN145" s="19" t="n"/>
      <c r="BO145" s="19" t="n"/>
      <c r="BP145" s="19" t="n"/>
      <c r="BQ145" s="19" t="n"/>
      <c r="BR145" s="19" t="n"/>
      <c r="BS145" s="19" t="n"/>
      <c r="BT145" s="19" t="n"/>
      <c r="BU145" s="19" t="n"/>
      <c r="BV145" s="19" t="n"/>
      <c r="BW145" s="19" t="n"/>
      <c r="BX145" s="19" t="n"/>
      <c r="BY145" s="19" t="n"/>
      <c r="BZ145" s="19" t="n"/>
      <c r="CA145" s="19" t="n"/>
      <c r="CB145" s="19" t="n"/>
      <c r="CC145" s="19" t="n"/>
      <c r="CD145" s="19" t="n"/>
      <c r="CE145" s="19" t="n"/>
      <c r="CF145" s="19" t="n"/>
      <c r="CG145" s="19" t="n"/>
      <c r="CH145" s="546" t="n"/>
      <c r="CI145" s="500" t="n"/>
      <c r="CJ145" s="500" t="n"/>
      <c r="CK145" s="23" t="n"/>
      <c r="CL145" s="23" t="n"/>
      <c r="CM145" s="23" t="n"/>
      <c r="CN145" s="23" t="n"/>
      <c r="CO145" s="23" t="n"/>
      <c r="CP145" s="23" t="n"/>
      <c r="CQ145" s="23" t="n"/>
      <c r="CR145" s="23" t="n"/>
      <c r="CS145" s="23" t="n"/>
      <c r="CT145" s="23" t="n"/>
      <c r="CU145" s="23" t="n"/>
      <c r="CV145" s="23" t="n"/>
      <c r="CW145" s="23" t="n"/>
      <c r="CX145" s="23" t="n"/>
      <c r="CY145" s="23" t="n"/>
      <c r="CZ145" s="23" t="n"/>
      <c r="DA145" s="23" t="n"/>
      <c r="DB145" s="23" t="n"/>
      <c r="DC145" s="23" t="n"/>
      <c r="DD145" s="23" t="n"/>
      <c r="DE145" s="23" t="n"/>
      <c r="DF145" s="23" t="n"/>
      <c r="DG145" s="23" t="n"/>
      <c r="DH145" s="23" t="n"/>
      <c r="DI145" s="23" t="n"/>
      <c r="DJ145" s="23" t="n"/>
      <c r="DK145" s="23" t="n"/>
      <c r="DL145" s="23" t="n"/>
      <c r="DM145" s="23" t="n"/>
      <c r="DN145" s="23" t="n"/>
      <c r="DO145" s="23" t="n"/>
      <c r="DP145" s="23" t="n"/>
    </row>
    <row r="146" ht="18" customHeight="1" s="844">
      <c r="A146" s="19" t="n"/>
      <c r="B146" s="19" t="n"/>
      <c r="C146" s="500" t="n"/>
      <c r="D146" s="500" t="n"/>
      <c r="E146" s="500" t="n"/>
      <c r="F146" s="19" t="n"/>
      <c r="G146" s="19" t="n"/>
      <c r="H146" s="558" t="n"/>
      <c r="I146" s="558" t="n"/>
      <c r="J146" s="558" t="n"/>
      <c r="K146" s="500" t="n"/>
      <c r="L146" s="500" t="n"/>
      <c r="M146" s="500" t="n"/>
      <c r="N146" s="500" t="n"/>
      <c r="O146" s="19" t="n"/>
      <c r="P146" s="19" t="n"/>
      <c r="Q146" s="19" t="n"/>
      <c r="R146" s="19" t="n"/>
      <c r="S146" s="19" t="n"/>
      <c r="T146" s="19" t="n"/>
      <c r="U146" s="19" t="n"/>
      <c r="V146" s="23" t="n"/>
      <c r="W146" s="19"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19" t="n"/>
      <c r="AY146" s="19" t="n"/>
      <c r="AZ146" s="19" t="n"/>
      <c r="BA146" s="19" t="n"/>
      <c r="BB146" s="19" t="n"/>
      <c r="BC146" s="19" t="n"/>
      <c r="BD146" s="19" t="n"/>
      <c r="BE146" s="19" t="n"/>
      <c r="BF146" s="19" t="n"/>
      <c r="BG146" s="19" t="n"/>
      <c r="BH146" s="19" t="n"/>
      <c r="BI146" s="19" t="n"/>
      <c r="BJ146" s="19" t="n"/>
      <c r="BK146" s="19" t="n"/>
      <c r="BL146" s="19" t="n"/>
      <c r="BM146" s="19" t="n"/>
      <c r="BN146" s="19" t="n"/>
      <c r="BO146" s="19" t="n"/>
      <c r="BP146" s="19" t="n"/>
      <c r="BQ146" s="19" t="n"/>
      <c r="BR146" s="19" t="n"/>
      <c r="BS146" s="19" t="n"/>
      <c r="BT146" s="19" t="n"/>
      <c r="BU146" s="19" t="n"/>
      <c r="BV146" s="19" t="n"/>
      <c r="BW146" s="19" t="n"/>
      <c r="BX146" s="19" t="n"/>
      <c r="BY146" s="19" t="n"/>
      <c r="BZ146" s="19" t="n"/>
      <c r="CA146" s="19" t="n"/>
      <c r="CB146" s="19" t="n"/>
      <c r="CC146" s="19" t="n"/>
      <c r="CD146" s="19" t="n"/>
      <c r="CE146" s="19" t="n"/>
      <c r="CF146" s="19" t="n"/>
      <c r="CG146" s="19" t="n"/>
      <c r="CH146" s="546" t="n"/>
      <c r="CI146" s="500" t="n"/>
      <c r="CJ146" s="500" t="n"/>
      <c r="CK146" s="23" t="n"/>
      <c r="CL146" s="23" t="n"/>
      <c r="CM146" s="23" t="n"/>
      <c r="CN146" s="23" t="n"/>
      <c r="CO146" s="23" t="n"/>
      <c r="CP146" s="23" t="n"/>
      <c r="CQ146" s="23" t="n"/>
      <c r="CR146" s="23" t="n"/>
      <c r="CS146" s="23" t="n"/>
      <c r="CT146" s="23" t="n"/>
      <c r="CU146" s="23" t="n"/>
      <c r="CV146" s="23" t="n"/>
      <c r="CW146" s="23" t="n"/>
      <c r="CX146" s="23" t="n"/>
      <c r="CY146" s="23" t="n"/>
      <c r="CZ146" s="23" t="n"/>
      <c r="DA146" s="23" t="n"/>
      <c r="DB146" s="23" t="n"/>
      <c r="DC146" s="23" t="n"/>
      <c r="DD146" s="23" t="n"/>
      <c r="DE146" s="23" t="n"/>
      <c r="DF146" s="23" t="n"/>
      <c r="DG146" s="23" t="n"/>
      <c r="DH146" s="23" t="n"/>
      <c r="DI146" s="23" t="n"/>
      <c r="DJ146" s="23" t="n"/>
      <c r="DK146" s="23" t="n"/>
      <c r="DL146" s="23" t="n"/>
      <c r="DM146" s="23" t="n"/>
      <c r="DN146" s="23" t="n"/>
      <c r="DO146" s="23" t="n"/>
      <c r="DP146" s="23" t="n"/>
    </row>
    <row r="147" ht="18" customHeight="1" s="844">
      <c r="A147" s="19" t="n"/>
      <c r="B147" s="19" t="n"/>
      <c r="C147" s="500" t="n"/>
      <c r="D147" s="500" t="n"/>
      <c r="E147" s="500" t="n"/>
      <c r="F147" s="19" t="n"/>
      <c r="G147" s="19" t="n"/>
      <c r="H147" s="558" t="n"/>
      <c r="I147" s="558" t="n"/>
      <c r="J147" s="558" t="n"/>
      <c r="K147" s="500" t="n"/>
      <c r="L147" s="500" t="n"/>
      <c r="M147" s="500" t="n"/>
      <c r="N147" s="500" t="n"/>
      <c r="O147" s="19" t="n"/>
      <c r="P147" s="19" t="n"/>
      <c r="Q147" s="19" t="n"/>
      <c r="R147" s="19" t="n"/>
      <c r="S147" s="19" t="n"/>
      <c r="T147" s="19" t="n"/>
      <c r="U147" s="19" t="n"/>
      <c r="V147" s="23" t="n"/>
      <c r="W147" s="19"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19" t="n"/>
      <c r="AY147" s="19" t="n"/>
      <c r="AZ147" s="19" t="n"/>
      <c r="BA147" s="19" t="n"/>
      <c r="BB147" s="19" t="n"/>
      <c r="BC147" s="19" t="n"/>
      <c r="BD147" s="19" t="n"/>
      <c r="BE147" s="19" t="n"/>
      <c r="BF147" s="19" t="n"/>
      <c r="BG147" s="19" t="n"/>
      <c r="BH147" s="19" t="n"/>
      <c r="BI147" s="19" t="n"/>
      <c r="BJ147" s="19" t="n"/>
      <c r="BK147" s="19" t="n"/>
      <c r="BL147" s="19" t="n"/>
      <c r="BM147" s="19" t="n"/>
      <c r="BN147" s="19" t="n"/>
      <c r="BO147" s="19" t="n"/>
      <c r="BP147" s="19" t="n"/>
      <c r="BQ147" s="19" t="n"/>
      <c r="BR147" s="19" t="n"/>
      <c r="BS147" s="19" t="n"/>
      <c r="BT147" s="19" t="n"/>
      <c r="BU147" s="19" t="n"/>
      <c r="BV147" s="19" t="n"/>
      <c r="BW147" s="19" t="n"/>
      <c r="BX147" s="19" t="n"/>
      <c r="BY147" s="19" t="n"/>
      <c r="BZ147" s="19" t="n"/>
      <c r="CA147" s="19" t="n"/>
      <c r="CB147" s="19" t="n"/>
      <c r="CC147" s="19" t="n"/>
      <c r="CD147" s="19" t="n"/>
      <c r="CE147" s="19" t="n"/>
      <c r="CF147" s="19" t="n"/>
      <c r="CG147" s="19" t="n"/>
      <c r="CH147" s="546" t="n"/>
      <c r="CI147" s="500" t="n"/>
      <c r="CJ147" s="500" t="n"/>
      <c r="CK147" s="23" t="n"/>
      <c r="CL147" s="23" t="n"/>
      <c r="CM147" s="23" t="n"/>
      <c r="CN147" s="23" t="n"/>
      <c r="CO147" s="23" t="n"/>
      <c r="CP147" s="23" t="n"/>
      <c r="CQ147" s="23" t="n"/>
      <c r="CR147" s="23" t="n"/>
      <c r="CS147" s="23" t="n"/>
      <c r="CT147" s="23" t="n"/>
      <c r="CU147" s="23" t="n"/>
      <c r="CV147" s="23" t="n"/>
      <c r="CW147" s="23" t="n"/>
      <c r="CX147" s="23" t="n"/>
      <c r="CY147" s="23" t="n"/>
      <c r="CZ147" s="23" t="n"/>
      <c r="DA147" s="23" t="n"/>
      <c r="DB147" s="23" t="n"/>
      <c r="DC147" s="23" t="n"/>
      <c r="DD147" s="23" t="n"/>
      <c r="DE147" s="23" t="n"/>
      <c r="DF147" s="23" t="n"/>
      <c r="DG147" s="23" t="n"/>
      <c r="DH147" s="23" t="n"/>
      <c r="DI147" s="23" t="n"/>
      <c r="DJ147" s="23" t="n"/>
      <c r="DK147" s="23" t="n"/>
      <c r="DL147" s="23" t="n"/>
      <c r="DM147" s="23" t="n"/>
      <c r="DN147" s="23" t="n"/>
      <c r="DO147" s="23" t="n"/>
      <c r="DP147" s="23" t="n"/>
    </row>
    <row r="148" ht="18" customHeight="1" s="844">
      <c r="A148" s="19" t="n"/>
      <c r="B148" s="19" t="n"/>
      <c r="C148" s="500" t="n"/>
      <c r="D148" s="500" t="n"/>
      <c r="E148" s="500" t="n"/>
      <c r="F148" s="19" t="n"/>
      <c r="G148" s="19" t="n"/>
      <c r="H148" s="558" t="n"/>
      <c r="I148" s="558" t="n"/>
      <c r="J148" s="558" t="n"/>
      <c r="K148" s="500" t="n"/>
      <c r="L148" s="500" t="n"/>
      <c r="M148" s="500" t="n"/>
      <c r="N148" s="500" t="n"/>
      <c r="O148" s="19" t="n"/>
      <c r="P148" s="19" t="n"/>
      <c r="Q148" s="19" t="n"/>
      <c r="R148" s="19" t="n"/>
      <c r="S148" s="19" t="n"/>
      <c r="T148" s="19" t="n"/>
      <c r="U148" s="19" t="n"/>
      <c r="V148" s="23" t="n"/>
      <c r="W148" s="19"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19" t="n"/>
      <c r="AY148" s="19" t="n"/>
      <c r="AZ148" s="19" t="n"/>
      <c r="BA148" s="19" t="n"/>
      <c r="BB148" s="19" t="n"/>
      <c r="BC148" s="19" t="n"/>
      <c r="BD148" s="19" t="n"/>
      <c r="BE148" s="19" t="n"/>
      <c r="BF148" s="19" t="n"/>
      <c r="BG148" s="19" t="n"/>
      <c r="BH148" s="19" t="n"/>
      <c r="BI148" s="19" t="n"/>
      <c r="BJ148" s="19" t="n"/>
      <c r="BK148" s="19" t="n"/>
      <c r="BL148" s="19" t="n"/>
      <c r="BM148" s="19" t="n"/>
      <c r="BN148" s="19" t="n"/>
      <c r="BO148" s="19" t="n"/>
      <c r="BP148" s="19" t="n"/>
      <c r="BQ148" s="19" t="n"/>
      <c r="BR148" s="19" t="n"/>
      <c r="BS148" s="19" t="n"/>
      <c r="BT148" s="19" t="n"/>
      <c r="BU148" s="19" t="n"/>
      <c r="BV148" s="19" t="n"/>
      <c r="BW148" s="19" t="n"/>
      <c r="BX148" s="19" t="n"/>
      <c r="BY148" s="19" t="n"/>
      <c r="BZ148" s="19" t="n"/>
      <c r="CA148" s="19" t="n"/>
      <c r="CB148" s="19" t="n"/>
      <c r="CC148" s="19" t="n"/>
      <c r="CD148" s="19" t="n"/>
      <c r="CE148" s="19" t="n"/>
      <c r="CF148" s="19" t="n"/>
      <c r="CG148" s="19" t="n"/>
      <c r="CH148" s="546" t="n"/>
      <c r="CI148" s="500" t="n"/>
      <c r="CJ148" s="500" t="n"/>
      <c r="CK148" s="23" t="n"/>
      <c r="CL148" s="23" t="n"/>
      <c r="CM148" s="23" t="n"/>
      <c r="CN148" s="23" t="n"/>
      <c r="CO148" s="23" t="n"/>
      <c r="CP148" s="23" t="n"/>
      <c r="CQ148" s="23" t="n"/>
      <c r="CR148" s="23" t="n"/>
      <c r="CS148" s="23" t="n"/>
      <c r="CT148" s="23" t="n"/>
      <c r="CU148" s="23" t="n"/>
      <c r="CV148" s="23" t="n"/>
      <c r="CW148" s="23" t="n"/>
      <c r="CX148" s="23" t="n"/>
      <c r="CY148" s="23" t="n"/>
      <c r="CZ148" s="23" t="n"/>
      <c r="DA148" s="23" t="n"/>
      <c r="DB148" s="23" t="n"/>
      <c r="DC148" s="23" t="n"/>
      <c r="DD148" s="23" t="n"/>
      <c r="DE148" s="23" t="n"/>
      <c r="DF148" s="23" t="n"/>
      <c r="DG148" s="23" t="n"/>
      <c r="DH148" s="23" t="n"/>
      <c r="DI148" s="23" t="n"/>
      <c r="DJ148" s="23" t="n"/>
      <c r="DK148" s="23" t="n"/>
      <c r="DL148" s="23" t="n"/>
      <c r="DM148" s="23" t="n"/>
      <c r="DN148" s="23" t="n"/>
      <c r="DO148" s="23" t="n"/>
      <c r="DP148" s="23" t="n"/>
    </row>
    <row r="149" ht="18" customHeight="1" s="844">
      <c r="A149" s="19" t="n"/>
      <c r="B149" s="19" t="n"/>
      <c r="C149" s="500" t="n"/>
      <c r="D149" s="500" t="n"/>
      <c r="E149" s="500" t="n"/>
      <c r="F149" s="19" t="n"/>
      <c r="G149" s="19" t="n"/>
      <c r="H149" s="558" t="n"/>
      <c r="I149" s="558" t="n"/>
      <c r="J149" s="558" t="n"/>
      <c r="K149" s="500" t="n"/>
      <c r="L149" s="500" t="n"/>
      <c r="M149" s="500" t="n"/>
      <c r="N149" s="500" t="n"/>
      <c r="O149" s="19" t="n"/>
      <c r="P149" s="19" t="n"/>
      <c r="Q149" s="19" t="n"/>
      <c r="R149" s="19" t="n"/>
      <c r="S149" s="19" t="n"/>
      <c r="T149" s="19" t="n"/>
      <c r="U149" s="19" t="n"/>
      <c r="V149" s="23" t="n"/>
      <c r="W149" s="19"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19" t="n"/>
      <c r="AY149" s="19" t="n"/>
      <c r="AZ149" s="19" t="n"/>
      <c r="BA149" s="19" t="n"/>
      <c r="BB149" s="19" t="n"/>
      <c r="BC149" s="19" t="n"/>
      <c r="BD149" s="19" t="n"/>
      <c r="BE149" s="19" t="n"/>
      <c r="BF149" s="19" t="n"/>
      <c r="BG149" s="19" t="n"/>
      <c r="BH149" s="19" t="n"/>
      <c r="BI149" s="19" t="n"/>
      <c r="BJ149" s="19" t="n"/>
      <c r="BK149" s="19" t="n"/>
      <c r="BL149" s="19" t="n"/>
      <c r="BM149" s="19" t="n"/>
      <c r="BN149" s="19" t="n"/>
      <c r="BO149" s="19" t="n"/>
      <c r="BP149" s="19" t="n"/>
      <c r="BQ149" s="19" t="n"/>
      <c r="BR149" s="19" t="n"/>
      <c r="BS149" s="19" t="n"/>
      <c r="BT149" s="19" t="n"/>
      <c r="BU149" s="19" t="n"/>
      <c r="BV149" s="19" t="n"/>
      <c r="BW149" s="19" t="n"/>
      <c r="BX149" s="19" t="n"/>
      <c r="BY149" s="19" t="n"/>
      <c r="BZ149" s="19" t="n"/>
      <c r="CA149" s="19" t="n"/>
      <c r="CB149" s="19" t="n"/>
      <c r="CC149" s="19" t="n"/>
      <c r="CD149" s="19" t="n"/>
      <c r="CE149" s="19" t="n"/>
      <c r="CF149" s="19" t="n"/>
      <c r="CG149" s="19" t="n"/>
      <c r="CH149" s="546" t="n"/>
      <c r="CI149" s="500" t="n"/>
      <c r="CJ149" s="500" t="n"/>
      <c r="CK149" s="23" t="n"/>
      <c r="CL149" s="23" t="n"/>
      <c r="CM149" s="23" t="n"/>
      <c r="CN149" s="23" t="n"/>
      <c r="CO149" s="23" t="n"/>
      <c r="CP149" s="23" t="n"/>
      <c r="CQ149" s="23" t="n"/>
      <c r="CR149" s="23" t="n"/>
      <c r="CS149" s="23" t="n"/>
      <c r="CT149" s="23" t="n"/>
      <c r="CU149" s="23" t="n"/>
      <c r="CV149" s="23" t="n"/>
      <c r="CW149" s="23" t="n"/>
      <c r="CX149" s="23" t="n"/>
      <c r="CY149" s="23" t="n"/>
      <c r="CZ149" s="23" t="n"/>
      <c r="DA149" s="23" t="n"/>
      <c r="DB149" s="23" t="n"/>
      <c r="DC149" s="23" t="n"/>
      <c r="DD149" s="23" t="n"/>
      <c r="DE149" s="23" t="n"/>
      <c r="DF149" s="23" t="n"/>
      <c r="DG149" s="23" t="n"/>
      <c r="DH149" s="23" t="n"/>
      <c r="DI149" s="23" t="n"/>
      <c r="DJ149" s="23" t="n"/>
      <c r="DK149" s="23" t="n"/>
      <c r="DL149" s="23" t="n"/>
      <c r="DM149" s="23" t="n"/>
      <c r="DN149" s="23" t="n"/>
      <c r="DO149" s="23" t="n"/>
      <c r="DP149" s="23" t="n"/>
    </row>
    <row r="150" ht="18" customHeight="1" s="844">
      <c r="A150" s="19" t="n"/>
      <c r="B150" s="19" t="n"/>
      <c r="C150" s="500" t="n"/>
      <c r="D150" s="500" t="n"/>
      <c r="E150" s="500" t="n"/>
      <c r="F150" s="19" t="n"/>
      <c r="G150" s="19" t="n"/>
      <c r="H150" s="558" t="n"/>
      <c r="I150" s="558" t="n"/>
      <c r="J150" s="558" t="n"/>
      <c r="K150" s="500" t="n"/>
      <c r="L150" s="500" t="n"/>
      <c r="M150" s="500" t="n"/>
      <c r="N150" s="500" t="n"/>
      <c r="O150" s="19" t="n"/>
      <c r="P150" s="19" t="n"/>
      <c r="Q150" s="19" t="n"/>
      <c r="R150" s="19" t="n"/>
      <c r="S150" s="19" t="n"/>
      <c r="T150" s="19" t="n"/>
      <c r="U150" s="19" t="n"/>
      <c r="V150" s="23" t="n"/>
      <c r="W150" s="19"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19" t="n"/>
      <c r="AY150" s="19" t="n"/>
      <c r="AZ150" s="19" t="n"/>
      <c r="BA150" s="19" t="n"/>
      <c r="BB150" s="19" t="n"/>
      <c r="BC150" s="19" t="n"/>
      <c r="BD150" s="19" t="n"/>
      <c r="BE150" s="19" t="n"/>
      <c r="BF150" s="19" t="n"/>
      <c r="BG150" s="19" t="n"/>
      <c r="BH150" s="19" t="n"/>
      <c r="BI150" s="19" t="n"/>
      <c r="BJ150" s="19" t="n"/>
      <c r="BK150" s="19" t="n"/>
      <c r="BL150" s="19" t="n"/>
      <c r="BM150" s="19" t="n"/>
      <c r="BN150" s="19" t="n"/>
      <c r="BO150" s="19" t="n"/>
      <c r="BP150" s="19" t="n"/>
      <c r="BQ150" s="19" t="n"/>
      <c r="BR150" s="19" t="n"/>
      <c r="BS150" s="19" t="n"/>
      <c r="BT150" s="19" t="n"/>
      <c r="BU150" s="19" t="n"/>
      <c r="BV150" s="19" t="n"/>
      <c r="BW150" s="19" t="n"/>
      <c r="BX150" s="19" t="n"/>
      <c r="BY150" s="19" t="n"/>
      <c r="BZ150" s="19" t="n"/>
      <c r="CA150" s="19" t="n"/>
      <c r="CB150" s="19" t="n"/>
      <c r="CC150" s="19" t="n"/>
      <c r="CD150" s="19" t="n"/>
      <c r="CE150" s="19" t="n"/>
      <c r="CF150" s="19" t="n"/>
      <c r="CG150" s="19" t="n"/>
      <c r="CH150" s="546" t="n"/>
      <c r="CI150" s="500" t="n"/>
      <c r="CJ150" s="500" t="n"/>
      <c r="CK150" s="23" t="n"/>
      <c r="CL150" s="23" t="n"/>
      <c r="CM150" s="23" t="n"/>
      <c r="CN150" s="23" t="n"/>
      <c r="CO150" s="23" t="n"/>
      <c r="CP150" s="23" t="n"/>
      <c r="CQ150" s="23" t="n"/>
      <c r="CR150" s="23" t="n"/>
      <c r="CS150" s="23" t="n"/>
      <c r="CT150" s="23" t="n"/>
      <c r="CU150" s="23" t="n"/>
      <c r="CV150" s="23" t="n"/>
      <c r="CW150" s="23" t="n"/>
      <c r="CX150" s="23" t="n"/>
      <c r="CY150" s="23" t="n"/>
      <c r="CZ150" s="23" t="n"/>
      <c r="DA150" s="23" t="n"/>
      <c r="DB150" s="23" t="n"/>
      <c r="DC150" s="23" t="n"/>
      <c r="DD150" s="23" t="n"/>
      <c r="DE150" s="23" t="n"/>
      <c r="DF150" s="23" t="n"/>
      <c r="DG150" s="23" t="n"/>
      <c r="DH150" s="23" t="n"/>
      <c r="DI150" s="23" t="n"/>
      <c r="DJ150" s="23" t="n"/>
      <c r="DK150" s="23" t="n"/>
      <c r="DL150" s="23" t="n"/>
      <c r="DM150" s="23" t="n"/>
      <c r="DN150" s="23" t="n"/>
      <c r="DO150" s="23" t="n"/>
      <c r="DP150" s="23" t="n"/>
    </row>
    <row r="151" ht="18" customHeight="1" s="844">
      <c r="A151" s="19" t="n"/>
      <c r="B151" s="19" t="n"/>
      <c r="C151" s="500" t="n"/>
      <c r="D151" s="500" t="n"/>
      <c r="E151" s="500" t="n"/>
      <c r="F151" s="19" t="n"/>
      <c r="G151" s="19" t="n"/>
      <c r="H151" s="558" t="n"/>
      <c r="I151" s="558" t="n"/>
      <c r="J151" s="558" t="n"/>
      <c r="K151" s="500" t="n"/>
      <c r="L151" s="500" t="n"/>
      <c r="M151" s="500" t="n"/>
      <c r="N151" s="500" t="n"/>
      <c r="O151" s="19" t="n"/>
      <c r="P151" s="19" t="n"/>
      <c r="Q151" s="19" t="n"/>
      <c r="R151" s="19" t="n"/>
      <c r="S151" s="19" t="n"/>
      <c r="T151" s="19" t="n"/>
      <c r="U151" s="19" t="n"/>
      <c r="V151" s="23" t="n"/>
      <c r="W151" s="19"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19" t="n"/>
      <c r="AY151" s="19" t="n"/>
      <c r="AZ151" s="19" t="n"/>
      <c r="BA151" s="19" t="n"/>
      <c r="BB151" s="19" t="n"/>
      <c r="BC151" s="19" t="n"/>
      <c r="BD151" s="19" t="n"/>
      <c r="BE151" s="19" t="n"/>
      <c r="BF151" s="19" t="n"/>
      <c r="BG151" s="19" t="n"/>
      <c r="BH151" s="19" t="n"/>
      <c r="BI151" s="19" t="n"/>
      <c r="BJ151" s="19" t="n"/>
      <c r="BK151" s="19" t="n"/>
      <c r="BL151" s="19" t="n"/>
      <c r="BM151" s="19" t="n"/>
      <c r="BN151" s="19" t="n"/>
      <c r="BO151" s="19" t="n"/>
      <c r="BP151" s="19" t="n"/>
      <c r="BQ151" s="19" t="n"/>
      <c r="BR151" s="19" t="n"/>
      <c r="BS151" s="19" t="n"/>
      <c r="BT151" s="19" t="n"/>
      <c r="BU151" s="19" t="n"/>
      <c r="BV151" s="19" t="n"/>
      <c r="BW151" s="19" t="n"/>
      <c r="BX151" s="19" t="n"/>
      <c r="BY151" s="19" t="n"/>
      <c r="BZ151" s="19" t="n"/>
      <c r="CA151" s="19" t="n"/>
      <c r="CB151" s="19" t="n"/>
      <c r="CC151" s="19" t="n"/>
      <c r="CD151" s="19" t="n"/>
      <c r="CE151" s="19" t="n"/>
      <c r="CF151" s="19" t="n"/>
      <c r="CG151" s="19" t="n"/>
      <c r="CH151" s="546" t="n"/>
      <c r="CI151" s="500" t="n"/>
      <c r="CJ151" s="500" t="n"/>
      <c r="CK151" s="23" t="n"/>
      <c r="CL151" s="23" t="n"/>
      <c r="CM151" s="23" t="n"/>
      <c r="CN151" s="23" t="n"/>
      <c r="CO151" s="23" t="n"/>
      <c r="CP151" s="23" t="n"/>
      <c r="CQ151" s="23" t="n"/>
      <c r="CR151" s="23" t="n"/>
      <c r="CS151" s="23" t="n"/>
      <c r="CT151" s="23" t="n"/>
      <c r="CU151" s="23" t="n"/>
      <c r="CV151" s="23" t="n"/>
      <c r="CW151" s="23" t="n"/>
      <c r="CX151" s="23" t="n"/>
      <c r="CY151" s="23" t="n"/>
      <c r="CZ151" s="23" t="n"/>
      <c r="DA151" s="23" t="n"/>
      <c r="DB151" s="23" t="n"/>
      <c r="DC151" s="23" t="n"/>
      <c r="DD151" s="23" t="n"/>
      <c r="DE151" s="23" t="n"/>
      <c r="DF151" s="23" t="n"/>
      <c r="DG151" s="23" t="n"/>
      <c r="DH151" s="23" t="n"/>
      <c r="DI151" s="23" t="n"/>
      <c r="DJ151" s="23" t="n"/>
      <c r="DK151" s="23" t="n"/>
      <c r="DL151" s="23" t="n"/>
      <c r="DM151" s="23" t="n"/>
      <c r="DN151" s="23" t="n"/>
      <c r="DO151" s="23" t="n"/>
      <c r="DP151" s="23" t="n"/>
    </row>
    <row r="152" ht="18" customHeight="1" s="844">
      <c r="A152" s="19" t="n"/>
      <c r="B152" s="19" t="n"/>
      <c r="C152" s="500" t="n"/>
      <c r="D152" s="500" t="n"/>
      <c r="E152" s="500" t="n"/>
      <c r="F152" s="19" t="n"/>
      <c r="G152" s="19" t="n"/>
      <c r="H152" s="558" t="n"/>
      <c r="I152" s="558" t="n"/>
      <c r="J152" s="558" t="n"/>
      <c r="K152" s="500" t="n"/>
      <c r="L152" s="500" t="n"/>
      <c r="M152" s="500" t="n"/>
      <c r="N152" s="500" t="n"/>
      <c r="O152" s="19" t="n"/>
      <c r="P152" s="19" t="n"/>
      <c r="Q152" s="19" t="n"/>
      <c r="R152" s="19" t="n"/>
      <c r="S152" s="19" t="n"/>
      <c r="T152" s="19" t="n"/>
      <c r="U152" s="19" t="n"/>
      <c r="V152" s="23" t="n"/>
      <c r="W152" s="19"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19" t="n"/>
      <c r="AY152" s="19" t="n"/>
      <c r="AZ152" s="19" t="n"/>
      <c r="BA152" s="19" t="n"/>
      <c r="BB152" s="19" t="n"/>
      <c r="BC152" s="19" t="n"/>
      <c r="BD152" s="19" t="n"/>
      <c r="BE152" s="19" t="n"/>
      <c r="BF152" s="19" t="n"/>
      <c r="BG152" s="19" t="n"/>
      <c r="BH152" s="19" t="n"/>
      <c r="BI152" s="19" t="n"/>
      <c r="BJ152" s="19" t="n"/>
      <c r="BK152" s="19" t="n"/>
      <c r="BL152" s="19" t="n"/>
      <c r="BM152" s="19" t="n"/>
      <c r="BN152" s="19" t="n"/>
      <c r="BO152" s="19" t="n"/>
      <c r="BP152" s="19" t="n"/>
      <c r="BQ152" s="19" t="n"/>
      <c r="BR152" s="19" t="n"/>
      <c r="BS152" s="19" t="n"/>
      <c r="BT152" s="19" t="n"/>
      <c r="BU152" s="19" t="n"/>
      <c r="BV152" s="19" t="n"/>
      <c r="BW152" s="19" t="n"/>
      <c r="BX152" s="19" t="n"/>
      <c r="BY152" s="19" t="n"/>
      <c r="BZ152" s="19" t="n"/>
      <c r="CA152" s="19" t="n"/>
      <c r="CB152" s="19" t="n"/>
      <c r="CC152" s="19" t="n"/>
      <c r="CD152" s="19" t="n"/>
      <c r="CE152" s="19" t="n"/>
      <c r="CF152" s="19" t="n"/>
      <c r="CG152" s="19" t="n"/>
      <c r="CH152" s="546" t="n"/>
      <c r="CI152" s="500" t="n"/>
      <c r="CJ152" s="500" t="n"/>
      <c r="CK152" s="23" t="n"/>
      <c r="CL152" s="23" t="n"/>
      <c r="CM152" s="23" t="n"/>
      <c r="CN152" s="23" t="n"/>
      <c r="CO152" s="23" t="n"/>
      <c r="CP152" s="23" t="n"/>
      <c r="CQ152" s="23" t="n"/>
      <c r="CR152" s="23" t="n"/>
      <c r="CS152" s="23" t="n"/>
      <c r="CT152" s="23" t="n"/>
      <c r="CU152" s="23" t="n"/>
      <c r="CV152" s="23" t="n"/>
      <c r="CW152" s="23" t="n"/>
      <c r="CX152" s="23" t="n"/>
      <c r="CY152" s="23" t="n"/>
      <c r="CZ152" s="23" t="n"/>
      <c r="DA152" s="23" t="n"/>
      <c r="DB152" s="23" t="n"/>
      <c r="DC152" s="23" t="n"/>
      <c r="DD152" s="23" t="n"/>
      <c r="DE152" s="23" t="n"/>
      <c r="DF152" s="23" t="n"/>
      <c r="DG152" s="23" t="n"/>
      <c r="DH152" s="23" t="n"/>
      <c r="DI152" s="23" t="n"/>
      <c r="DJ152" s="23" t="n"/>
      <c r="DK152" s="23" t="n"/>
      <c r="DL152" s="23" t="n"/>
      <c r="DM152" s="23" t="n"/>
      <c r="DN152" s="23" t="n"/>
      <c r="DO152" s="23" t="n"/>
      <c r="DP152" s="23" t="n"/>
    </row>
    <row r="153" ht="18" customHeight="1" s="844">
      <c r="A153" s="19" t="n"/>
      <c r="B153" s="19" t="n"/>
      <c r="C153" s="500" t="n"/>
      <c r="D153" s="500" t="n"/>
      <c r="E153" s="500" t="n"/>
      <c r="F153" s="19" t="n"/>
      <c r="G153" s="19" t="n"/>
      <c r="H153" s="558" t="n"/>
      <c r="I153" s="558" t="n"/>
      <c r="J153" s="558" t="n"/>
      <c r="K153" s="500" t="n"/>
      <c r="L153" s="500" t="n"/>
      <c r="M153" s="500" t="n"/>
      <c r="N153" s="500" t="n"/>
      <c r="O153" s="19" t="n"/>
      <c r="P153" s="19" t="n"/>
      <c r="Q153" s="19" t="n"/>
      <c r="R153" s="19" t="n"/>
      <c r="S153" s="19" t="n"/>
      <c r="T153" s="19" t="n"/>
      <c r="U153" s="19" t="n"/>
      <c r="V153" s="23" t="n"/>
      <c r="W153" s="19"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19" t="n"/>
      <c r="AY153" s="19" t="n"/>
      <c r="AZ153" s="19" t="n"/>
      <c r="BA153" s="19" t="n"/>
      <c r="BB153" s="19" t="n"/>
      <c r="BC153" s="19" t="n"/>
      <c r="BD153" s="19" t="n"/>
      <c r="BE153" s="19" t="n"/>
      <c r="BF153" s="19" t="n"/>
      <c r="BG153" s="19" t="n"/>
      <c r="BH153" s="19" t="n"/>
      <c r="BI153" s="19" t="n"/>
      <c r="BJ153" s="19" t="n"/>
      <c r="BK153" s="19" t="n"/>
      <c r="BL153" s="19" t="n"/>
      <c r="BM153" s="19" t="n"/>
      <c r="BN153" s="19" t="n"/>
      <c r="BO153" s="19" t="n"/>
      <c r="BP153" s="19" t="n"/>
      <c r="BQ153" s="19" t="n"/>
      <c r="BR153" s="19" t="n"/>
      <c r="BS153" s="19" t="n"/>
      <c r="BT153" s="19" t="n"/>
      <c r="BU153" s="19" t="n"/>
      <c r="BV153" s="19" t="n"/>
      <c r="BW153" s="19" t="n"/>
      <c r="BX153" s="19" t="n"/>
      <c r="BY153" s="19" t="n"/>
      <c r="BZ153" s="19" t="n"/>
      <c r="CA153" s="19" t="n"/>
      <c r="CB153" s="19" t="n"/>
      <c r="CC153" s="19" t="n"/>
      <c r="CD153" s="19" t="n"/>
      <c r="CE153" s="19" t="n"/>
      <c r="CF153" s="19" t="n"/>
      <c r="CG153" s="19" t="n"/>
      <c r="CH153" s="546" t="n"/>
      <c r="CI153" s="500" t="n"/>
      <c r="CJ153" s="500" t="n"/>
      <c r="CK153" s="23" t="n"/>
      <c r="CL153" s="23" t="n"/>
      <c r="CM153" s="23" t="n"/>
      <c r="CN153" s="23" t="n"/>
      <c r="CO153" s="23" t="n"/>
      <c r="CP153" s="23" t="n"/>
      <c r="CQ153" s="23" t="n"/>
      <c r="CR153" s="23" t="n"/>
      <c r="CS153" s="23" t="n"/>
      <c r="CT153" s="23" t="n"/>
      <c r="CU153" s="23" t="n"/>
      <c r="CV153" s="23" t="n"/>
      <c r="CW153" s="23" t="n"/>
      <c r="CX153" s="23" t="n"/>
      <c r="CY153" s="23" t="n"/>
      <c r="CZ153" s="23" t="n"/>
      <c r="DA153" s="23" t="n"/>
      <c r="DB153" s="23" t="n"/>
      <c r="DC153" s="23" t="n"/>
      <c r="DD153" s="23" t="n"/>
      <c r="DE153" s="23" t="n"/>
      <c r="DF153" s="23" t="n"/>
      <c r="DG153" s="23" t="n"/>
      <c r="DH153" s="23" t="n"/>
      <c r="DI153" s="23" t="n"/>
      <c r="DJ153" s="23" t="n"/>
      <c r="DK153" s="23" t="n"/>
      <c r="DL153" s="23" t="n"/>
      <c r="DM153" s="23" t="n"/>
      <c r="DN153" s="23" t="n"/>
      <c r="DO153" s="23" t="n"/>
      <c r="DP153" s="23" t="n"/>
    </row>
    <row r="154" ht="18" customHeight="1" s="844">
      <c r="A154" s="19" t="n"/>
      <c r="B154" s="19" t="n"/>
      <c r="C154" s="500" t="n"/>
      <c r="D154" s="500" t="n"/>
      <c r="E154" s="500" t="n"/>
      <c r="F154" s="19" t="n"/>
      <c r="G154" s="19" t="n"/>
      <c r="H154" s="558" t="n"/>
      <c r="I154" s="558" t="n"/>
      <c r="J154" s="558" t="n"/>
      <c r="K154" s="500" t="n"/>
      <c r="L154" s="500" t="n"/>
      <c r="M154" s="500" t="n"/>
      <c r="N154" s="500" t="n"/>
      <c r="O154" s="19" t="n"/>
      <c r="P154" s="19" t="n"/>
      <c r="Q154" s="19" t="n"/>
      <c r="R154" s="19" t="n"/>
      <c r="S154" s="19" t="n"/>
      <c r="T154" s="19" t="n"/>
      <c r="U154" s="19" t="n"/>
      <c r="V154" s="23" t="n"/>
      <c r="W154" s="19"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19" t="n"/>
      <c r="AY154" s="19" t="n"/>
      <c r="AZ154" s="19" t="n"/>
      <c r="BA154" s="19" t="n"/>
      <c r="BB154" s="19" t="n"/>
      <c r="BC154" s="19" t="n"/>
      <c r="BD154" s="19" t="n"/>
      <c r="BE154" s="19" t="n"/>
      <c r="BF154" s="19" t="n"/>
      <c r="BG154" s="19" t="n"/>
      <c r="BH154" s="19" t="n"/>
      <c r="BI154" s="19" t="n"/>
      <c r="BJ154" s="19" t="n"/>
      <c r="BK154" s="19" t="n"/>
      <c r="BL154" s="19" t="n"/>
      <c r="BM154" s="19" t="n"/>
      <c r="BN154" s="19" t="n"/>
      <c r="BO154" s="19" t="n"/>
      <c r="BP154" s="19" t="n"/>
      <c r="BQ154" s="19" t="n"/>
      <c r="BR154" s="19" t="n"/>
      <c r="BS154" s="19" t="n"/>
      <c r="BT154" s="19" t="n"/>
      <c r="BU154" s="19" t="n"/>
      <c r="BV154" s="19" t="n"/>
      <c r="BW154" s="19" t="n"/>
      <c r="BX154" s="19" t="n"/>
      <c r="BY154" s="19" t="n"/>
      <c r="BZ154" s="19" t="n"/>
      <c r="CA154" s="19" t="n"/>
      <c r="CB154" s="19" t="n"/>
      <c r="CC154" s="19" t="n"/>
      <c r="CD154" s="19" t="n"/>
      <c r="CE154" s="19" t="n"/>
      <c r="CF154" s="19" t="n"/>
      <c r="CG154" s="19" t="n"/>
      <c r="CH154" s="546" t="n"/>
      <c r="CI154" s="500" t="n"/>
      <c r="CJ154" s="500" t="n"/>
      <c r="CK154" s="23" t="n"/>
      <c r="CL154" s="23" t="n"/>
      <c r="CM154" s="23" t="n"/>
      <c r="CN154" s="23" t="n"/>
      <c r="CO154" s="23" t="n"/>
      <c r="CP154" s="23" t="n"/>
      <c r="CQ154" s="23" t="n"/>
      <c r="CR154" s="23" t="n"/>
      <c r="CS154" s="23" t="n"/>
      <c r="CT154" s="23" t="n"/>
      <c r="CU154" s="23" t="n"/>
      <c r="CV154" s="23" t="n"/>
      <c r="CW154" s="23" t="n"/>
      <c r="CX154" s="23" t="n"/>
      <c r="CY154" s="23" t="n"/>
      <c r="CZ154" s="23" t="n"/>
      <c r="DA154" s="23" t="n"/>
      <c r="DB154" s="23" t="n"/>
      <c r="DC154" s="23" t="n"/>
      <c r="DD154" s="23" t="n"/>
      <c r="DE154" s="23" t="n"/>
      <c r="DF154" s="23" t="n"/>
      <c r="DG154" s="23" t="n"/>
      <c r="DH154" s="23" t="n"/>
      <c r="DI154" s="23" t="n"/>
      <c r="DJ154" s="23" t="n"/>
      <c r="DK154" s="23" t="n"/>
      <c r="DL154" s="23" t="n"/>
      <c r="DM154" s="23" t="n"/>
      <c r="DN154" s="23" t="n"/>
      <c r="DO154" s="23" t="n"/>
      <c r="DP154" s="23" t="n"/>
    </row>
    <row r="155" ht="18" customHeight="1" s="844">
      <c r="A155" s="19" t="n"/>
      <c r="B155" s="19" t="n"/>
      <c r="C155" s="500" t="n"/>
      <c r="D155" s="500" t="n"/>
      <c r="E155" s="500" t="n"/>
      <c r="F155" s="19" t="n"/>
      <c r="G155" s="19" t="n"/>
      <c r="H155" s="558" t="n"/>
      <c r="I155" s="558" t="n"/>
      <c r="J155" s="558" t="n"/>
      <c r="K155" s="500" t="n"/>
      <c r="L155" s="500" t="n"/>
      <c r="M155" s="500" t="n"/>
      <c r="N155" s="500" t="n"/>
      <c r="O155" s="19" t="n"/>
      <c r="P155" s="19" t="n"/>
      <c r="Q155" s="19" t="n"/>
      <c r="R155" s="19" t="n"/>
      <c r="S155" s="19" t="n"/>
      <c r="T155" s="19" t="n"/>
      <c r="U155" s="19" t="n"/>
      <c r="V155" s="23" t="n"/>
      <c r="W155" s="19"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19" t="n"/>
      <c r="AY155" s="19" t="n"/>
      <c r="AZ155" s="19" t="n"/>
      <c r="BA155" s="19" t="n"/>
      <c r="BB155" s="19" t="n"/>
      <c r="BC155" s="19" t="n"/>
      <c r="BD155" s="19" t="n"/>
      <c r="BE155" s="19" t="n"/>
      <c r="BF155" s="19" t="n"/>
      <c r="BG155" s="19" t="n"/>
      <c r="BH155" s="19" t="n"/>
      <c r="BI155" s="19" t="n"/>
      <c r="BJ155" s="19" t="n"/>
      <c r="BK155" s="19" t="n"/>
      <c r="BL155" s="19" t="n"/>
      <c r="BM155" s="19" t="n"/>
      <c r="BN155" s="19" t="n"/>
      <c r="BO155" s="19" t="n"/>
      <c r="BP155" s="19" t="n"/>
      <c r="BQ155" s="19" t="n"/>
      <c r="BR155" s="19" t="n"/>
      <c r="BS155" s="19" t="n"/>
      <c r="BT155" s="19" t="n"/>
      <c r="BU155" s="19" t="n"/>
      <c r="BV155" s="19" t="n"/>
      <c r="BW155" s="19" t="n"/>
      <c r="BX155" s="19" t="n"/>
      <c r="BY155" s="19" t="n"/>
      <c r="BZ155" s="19" t="n"/>
      <c r="CA155" s="19" t="n"/>
      <c r="CB155" s="19" t="n"/>
      <c r="CC155" s="19" t="n"/>
      <c r="CD155" s="19" t="n"/>
      <c r="CE155" s="19" t="n"/>
      <c r="CF155" s="19" t="n"/>
      <c r="CG155" s="19" t="n"/>
      <c r="CH155" s="546" t="n"/>
      <c r="CI155" s="500" t="n"/>
      <c r="CJ155" s="500" t="n"/>
      <c r="CK155" s="23" t="n"/>
      <c r="CL155" s="23" t="n"/>
      <c r="CM155" s="23" t="n"/>
      <c r="CN155" s="23" t="n"/>
      <c r="CO155" s="23" t="n"/>
      <c r="CP155" s="23" t="n"/>
      <c r="CQ155" s="23" t="n"/>
      <c r="CR155" s="23" t="n"/>
      <c r="CS155" s="23" t="n"/>
      <c r="CT155" s="23" t="n"/>
      <c r="CU155" s="23" t="n"/>
      <c r="CV155" s="23" t="n"/>
      <c r="CW155" s="23" t="n"/>
      <c r="CX155" s="23" t="n"/>
      <c r="CY155" s="23" t="n"/>
      <c r="CZ155" s="23" t="n"/>
      <c r="DA155" s="23" t="n"/>
      <c r="DB155" s="23" t="n"/>
      <c r="DC155" s="23" t="n"/>
      <c r="DD155" s="23" t="n"/>
      <c r="DE155" s="23" t="n"/>
      <c r="DF155" s="23" t="n"/>
      <c r="DG155" s="23" t="n"/>
      <c r="DH155" s="23" t="n"/>
      <c r="DI155" s="23" t="n"/>
      <c r="DJ155" s="23" t="n"/>
      <c r="DK155" s="23" t="n"/>
      <c r="DL155" s="23" t="n"/>
      <c r="DM155" s="23" t="n"/>
      <c r="DN155" s="23" t="n"/>
      <c r="DO155" s="23" t="n"/>
      <c r="DP155" s="23" t="n"/>
    </row>
    <row r="156" ht="18" customHeight="1" s="844">
      <c r="A156" s="19" t="n"/>
      <c r="B156" s="19" t="n"/>
      <c r="C156" s="500" t="n"/>
      <c r="D156" s="500" t="n"/>
      <c r="E156" s="500" t="n"/>
      <c r="F156" s="19" t="n"/>
      <c r="G156" s="19" t="n"/>
      <c r="H156" s="558" t="n"/>
      <c r="I156" s="558" t="n"/>
      <c r="J156" s="558" t="n"/>
      <c r="K156" s="500" t="n"/>
      <c r="L156" s="500" t="n"/>
      <c r="M156" s="500" t="n"/>
      <c r="N156" s="500" t="n"/>
      <c r="O156" s="19" t="n"/>
      <c r="P156" s="19" t="n"/>
      <c r="Q156" s="19" t="n"/>
      <c r="R156" s="19" t="n"/>
      <c r="S156" s="19" t="n"/>
      <c r="T156" s="19" t="n"/>
      <c r="U156" s="19" t="n"/>
      <c r="V156" s="23" t="n"/>
      <c r="W156" s="19"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19" t="n"/>
      <c r="AY156" s="19" t="n"/>
      <c r="AZ156" s="19" t="n"/>
      <c r="BA156" s="19" t="n"/>
      <c r="BB156" s="19" t="n"/>
      <c r="BC156" s="19" t="n"/>
      <c r="BD156" s="19" t="n"/>
      <c r="BE156" s="19" t="n"/>
      <c r="BF156" s="19" t="n"/>
      <c r="BG156" s="19" t="n"/>
      <c r="BH156" s="19" t="n"/>
      <c r="BI156" s="19" t="n"/>
      <c r="BJ156" s="19" t="n"/>
      <c r="BK156" s="19" t="n"/>
      <c r="BL156" s="19" t="n"/>
      <c r="BM156" s="19" t="n"/>
      <c r="BN156" s="19" t="n"/>
      <c r="BO156" s="19" t="n"/>
      <c r="BP156" s="19" t="n"/>
      <c r="BQ156" s="19" t="n"/>
      <c r="BR156" s="19" t="n"/>
      <c r="BS156" s="19" t="n"/>
      <c r="BT156" s="19" t="n"/>
      <c r="BU156" s="19" t="n"/>
      <c r="BV156" s="19" t="n"/>
      <c r="BW156" s="19" t="n"/>
      <c r="BX156" s="19" t="n"/>
      <c r="BY156" s="19" t="n"/>
      <c r="BZ156" s="19" t="n"/>
      <c r="CA156" s="19" t="n"/>
      <c r="CB156" s="19" t="n"/>
      <c r="CC156" s="19" t="n"/>
      <c r="CD156" s="19" t="n"/>
      <c r="CE156" s="19" t="n"/>
      <c r="CF156" s="19" t="n"/>
      <c r="CG156" s="19" t="n"/>
      <c r="CH156" s="546" t="n"/>
      <c r="CI156" s="500" t="n"/>
      <c r="CJ156" s="500" t="n"/>
      <c r="CK156" s="23" t="n"/>
      <c r="CL156" s="23" t="n"/>
      <c r="CM156" s="23" t="n"/>
      <c r="CN156" s="23" t="n"/>
      <c r="CO156" s="23" t="n"/>
      <c r="CP156" s="23" t="n"/>
      <c r="CQ156" s="23" t="n"/>
      <c r="CR156" s="23" t="n"/>
      <c r="CS156" s="23" t="n"/>
      <c r="CT156" s="23" t="n"/>
      <c r="CU156" s="23" t="n"/>
      <c r="CV156" s="23" t="n"/>
      <c r="CW156" s="23" t="n"/>
      <c r="CX156" s="23" t="n"/>
      <c r="CY156" s="23" t="n"/>
      <c r="CZ156" s="23" t="n"/>
      <c r="DA156" s="23" t="n"/>
      <c r="DB156" s="23" t="n"/>
      <c r="DC156" s="23" t="n"/>
      <c r="DD156" s="23" t="n"/>
      <c r="DE156" s="23" t="n"/>
      <c r="DF156" s="23" t="n"/>
      <c r="DG156" s="23" t="n"/>
      <c r="DH156" s="23" t="n"/>
      <c r="DI156" s="23" t="n"/>
      <c r="DJ156" s="23" t="n"/>
      <c r="DK156" s="23" t="n"/>
      <c r="DL156" s="23" t="n"/>
      <c r="DM156" s="23" t="n"/>
      <c r="DN156" s="23" t="n"/>
      <c r="DO156" s="23" t="n"/>
      <c r="DP156" s="23" t="n"/>
    </row>
    <row r="157" ht="18" customHeight="1" s="844">
      <c r="A157" s="19" t="n"/>
      <c r="B157" s="19" t="n"/>
      <c r="C157" s="500" t="n"/>
      <c r="D157" s="500" t="n"/>
      <c r="E157" s="500" t="n"/>
      <c r="F157" s="19" t="n"/>
      <c r="G157" s="19" t="n"/>
      <c r="H157" s="558" t="n"/>
      <c r="I157" s="558" t="n"/>
      <c r="J157" s="558" t="n"/>
      <c r="K157" s="500" t="n"/>
      <c r="L157" s="500" t="n"/>
      <c r="M157" s="500" t="n"/>
      <c r="N157" s="500" t="n"/>
      <c r="O157" s="19" t="n"/>
      <c r="P157" s="19" t="n"/>
      <c r="Q157" s="19" t="n"/>
      <c r="R157" s="19" t="n"/>
      <c r="S157" s="19" t="n"/>
      <c r="T157" s="19" t="n"/>
      <c r="U157" s="19" t="n"/>
      <c r="V157" s="23" t="n"/>
      <c r="W157" s="19"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19" t="n"/>
      <c r="AY157" s="19" t="n"/>
      <c r="AZ157" s="19" t="n"/>
      <c r="BA157" s="19" t="n"/>
      <c r="BB157" s="19" t="n"/>
      <c r="BC157" s="19" t="n"/>
      <c r="BD157" s="19" t="n"/>
      <c r="BE157" s="19" t="n"/>
      <c r="BF157" s="19" t="n"/>
      <c r="BG157" s="19" t="n"/>
      <c r="BH157" s="19" t="n"/>
      <c r="BI157" s="19" t="n"/>
      <c r="BJ157" s="19" t="n"/>
      <c r="BK157" s="19" t="n"/>
      <c r="BL157" s="19" t="n"/>
      <c r="BM157" s="19" t="n"/>
      <c r="BN157" s="19" t="n"/>
      <c r="BO157" s="19" t="n"/>
      <c r="BP157" s="19" t="n"/>
      <c r="BQ157" s="19" t="n"/>
      <c r="BR157" s="19" t="n"/>
      <c r="BS157" s="19" t="n"/>
      <c r="BT157" s="19" t="n"/>
      <c r="BU157" s="19" t="n"/>
      <c r="BV157" s="19" t="n"/>
      <c r="BW157" s="19" t="n"/>
      <c r="BX157" s="19" t="n"/>
      <c r="BY157" s="19" t="n"/>
      <c r="BZ157" s="19" t="n"/>
      <c r="CA157" s="19" t="n"/>
      <c r="CB157" s="19" t="n"/>
      <c r="CC157" s="19" t="n"/>
      <c r="CD157" s="19" t="n"/>
      <c r="CE157" s="19" t="n"/>
      <c r="CF157" s="19" t="n"/>
      <c r="CG157" s="19" t="n"/>
      <c r="CH157" s="546" t="n"/>
      <c r="CI157" s="500" t="n"/>
      <c r="CJ157" s="500" t="n"/>
      <c r="CK157" s="23" t="n"/>
      <c r="CL157" s="23" t="n"/>
      <c r="CM157" s="23" t="n"/>
      <c r="CN157" s="23" t="n"/>
      <c r="CO157" s="23" t="n"/>
      <c r="CP157" s="23" t="n"/>
      <c r="CQ157" s="23" t="n"/>
      <c r="CR157" s="23" t="n"/>
      <c r="CS157" s="23" t="n"/>
      <c r="CT157" s="23" t="n"/>
      <c r="CU157" s="23" t="n"/>
      <c r="CV157" s="23" t="n"/>
      <c r="CW157" s="23" t="n"/>
      <c r="CX157" s="23" t="n"/>
      <c r="CY157" s="23" t="n"/>
      <c r="CZ157" s="23" t="n"/>
      <c r="DA157" s="23" t="n"/>
      <c r="DB157" s="23" t="n"/>
      <c r="DC157" s="23" t="n"/>
      <c r="DD157" s="23" t="n"/>
      <c r="DE157" s="23" t="n"/>
      <c r="DF157" s="23" t="n"/>
      <c r="DG157" s="23" t="n"/>
      <c r="DH157" s="23" t="n"/>
      <c r="DI157" s="23" t="n"/>
      <c r="DJ157" s="23" t="n"/>
      <c r="DK157" s="23" t="n"/>
      <c r="DL157" s="23" t="n"/>
      <c r="DM157" s="23" t="n"/>
      <c r="DN157" s="23" t="n"/>
      <c r="DO157" s="23" t="n"/>
      <c r="DP157" s="23" t="n"/>
    </row>
    <row r="158" ht="18" customHeight="1" s="844">
      <c r="A158" s="19" t="n"/>
      <c r="B158" s="19" t="n"/>
      <c r="C158" s="500" t="n"/>
      <c r="D158" s="500" t="n"/>
      <c r="E158" s="500" t="n"/>
      <c r="F158" s="19" t="n"/>
      <c r="G158" s="19" t="n"/>
      <c r="H158" s="558" t="n"/>
      <c r="I158" s="558" t="n"/>
      <c r="J158" s="558" t="n"/>
      <c r="K158" s="500" t="n"/>
      <c r="L158" s="500" t="n"/>
      <c r="M158" s="500" t="n"/>
      <c r="N158" s="500" t="n"/>
      <c r="O158" s="19" t="n"/>
      <c r="P158" s="19" t="n"/>
      <c r="Q158" s="19" t="n"/>
      <c r="R158" s="19" t="n"/>
      <c r="S158" s="19" t="n"/>
      <c r="T158" s="19" t="n"/>
      <c r="U158" s="19" t="n"/>
      <c r="V158" s="23" t="n"/>
      <c r="W158" s="19"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19" t="n"/>
      <c r="AY158" s="19" t="n"/>
      <c r="AZ158" s="19" t="n"/>
      <c r="BA158" s="19" t="n"/>
      <c r="BB158" s="19" t="n"/>
      <c r="BC158" s="19" t="n"/>
      <c r="BD158" s="19" t="n"/>
      <c r="BE158" s="19" t="n"/>
      <c r="BF158" s="19" t="n"/>
      <c r="BG158" s="19" t="n"/>
      <c r="BH158" s="19" t="n"/>
      <c r="BI158" s="19" t="n"/>
      <c r="BJ158" s="19" t="n"/>
      <c r="BK158" s="19" t="n"/>
      <c r="BL158" s="19" t="n"/>
      <c r="BM158" s="19" t="n"/>
      <c r="BN158" s="19" t="n"/>
      <c r="BO158" s="19" t="n"/>
      <c r="BP158" s="19" t="n"/>
      <c r="BQ158" s="19" t="n"/>
      <c r="BR158" s="19" t="n"/>
      <c r="BS158" s="19" t="n"/>
      <c r="BT158" s="19" t="n"/>
      <c r="BU158" s="19" t="n"/>
      <c r="BV158" s="19" t="n"/>
      <c r="BW158" s="19" t="n"/>
      <c r="BX158" s="19" t="n"/>
      <c r="BY158" s="19" t="n"/>
      <c r="BZ158" s="19" t="n"/>
      <c r="CA158" s="19" t="n"/>
      <c r="CB158" s="19" t="n"/>
      <c r="CC158" s="19" t="n"/>
      <c r="CD158" s="19" t="n"/>
      <c r="CE158" s="19" t="n"/>
      <c r="CF158" s="19" t="n"/>
      <c r="CG158" s="19" t="n"/>
      <c r="CH158" s="546" t="n"/>
      <c r="CI158" s="500" t="n"/>
      <c r="CJ158" s="500" t="n"/>
      <c r="CK158" s="23" t="n"/>
      <c r="CL158" s="23" t="n"/>
      <c r="CM158" s="23" t="n"/>
      <c r="CN158" s="23" t="n"/>
      <c r="CO158" s="23" t="n"/>
      <c r="CP158" s="23" t="n"/>
      <c r="CQ158" s="23" t="n"/>
      <c r="CR158" s="23" t="n"/>
      <c r="CS158" s="23" t="n"/>
      <c r="CT158" s="23" t="n"/>
      <c r="CU158" s="23" t="n"/>
      <c r="CV158" s="23" t="n"/>
      <c r="CW158" s="23" t="n"/>
      <c r="CX158" s="23" t="n"/>
      <c r="CY158" s="23" t="n"/>
      <c r="CZ158" s="23" t="n"/>
      <c r="DA158" s="23" t="n"/>
      <c r="DB158" s="23" t="n"/>
      <c r="DC158" s="23" t="n"/>
      <c r="DD158" s="23" t="n"/>
      <c r="DE158" s="23" t="n"/>
      <c r="DF158" s="23" t="n"/>
      <c r="DG158" s="23" t="n"/>
      <c r="DH158" s="23" t="n"/>
      <c r="DI158" s="23" t="n"/>
      <c r="DJ158" s="23" t="n"/>
      <c r="DK158" s="23" t="n"/>
      <c r="DL158" s="23" t="n"/>
      <c r="DM158" s="23" t="n"/>
      <c r="DN158" s="23" t="n"/>
      <c r="DO158" s="23" t="n"/>
      <c r="DP158" s="23" t="n"/>
    </row>
    <row r="159" ht="18" customHeight="1" s="844">
      <c r="A159" s="19" t="n"/>
      <c r="B159" s="19" t="n"/>
      <c r="C159" s="500" t="n"/>
      <c r="D159" s="500" t="n"/>
      <c r="E159" s="500" t="n"/>
      <c r="F159" s="19" t="n"/>
      <c r="G159" s="19" t="n"/>
      <c r="H159" s="558" t="n"/>
      <c r="I159" s="558" t="n"/>
      <c r="J159" s="558" t="n"/>
      <c r="K159" s="500" t="n"/>
      <c r="L159" s="500" t="n"/>
      <c r="M159" s="500" t="n"/>
      <c r="N159" s="500" t="n"/>
      <c r="O159" s="19" t="n"/>
      <c r="P159" s="19" t="n"/>
      <c r="Q159" s="19" t="n"/>
      <c r="R159" s="19" t="n"/>
      <c r="S159" s="19" t="n"/>
      <c r="T159" s="19" t="n"/>
      <c r="U159" s="19" t="n"/>
      <c r="V159" s="23" t="n"/>
      <c r="W159" s="19"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19" t="n"/>
      <c r="AY159" s="19" t="n"/>
      <c r="AZ159" s="19" t="n"/>
      <c r="BA159" s="19" t="n"/>
      <c r="BB159" s="19" t="n"/>
      <c r="BC159" s="19" t="n"/>
      <c r="BD159" s="19" t="n"/>
      <c r="BE159" s="19" t="n"/>
      <c r="BF159" s="19" t="n"/>
      <c r="BG159" s="19" t="n"/>
      <c r="BH159" s="19" t="n"/>
      <c r="BI159" s="19" t="n"/>
      <c r="BJ159" s="19" t="n"/>
      <c r="BK159" s="19" t="n"/>
      <c r="BL159" s="19" t="n"/>
      <c r="BM159" s="19" t="n"/>
      <c r="BN159" s="19" t="n"/>
      <c r="BO159" s="19" t="n"/>
      <c r="BP159" s="19" t="n"/>
      <c r="BQ159" s="19" t="n"/>
      <c r="BR159" s="19" t="n"/>
      <c r="BS159" s="19" t="n"/>
      <c r="BT159" s="19" t="n"/>
      <c r="BU159" s="19" t="n"/>
      <c r="BV159" s="19" t="n"/>
      <c r="BW159" s="19" t="n"/>
      <c r="BX159" s="19" t="n"/>
      <c r="BY159" s="19" t="n"/>
      <c r="BZ159" s="19" t="n"/>
      <c r="CA159" s="19" t="n"/>
      <c r="CB159" s="19" t="n"/>
      <c r="CC159" s="19" t="n"/>
      <c r="CD159" s="19" t="n"/>
      <c r="CE159" s="19" t="n"/>
      <c r="CF159" s="19" t="n"/>
      <c r="CG159" s="19" t="n"/>
      <c r="CH159" s="546" t="n"/>
      <c r="CI159" s="500" t="n"/>
      <c r="CJ159" s="500" t="n"/>
      <c r="CK159" s="23" t="n"/>
      <c r="CL159" s="23" t="n"/>
      <c r="CM159" s="23" t="n"/>
      <c r="CN159" s="23" t="n"/>
      <c r="CO159" s="23" t="n"/>
      <c r="CP159" s="23" t="n"/>
      <c r="CQ159" s="23" t="n"/>
      <c r="CR159" s="23" t="n"/>
      <c r="CS159" s="23" t="n"/>
      <c r="CT159" s="23" t="n"/>
      <c r="CU159" s="23" t="n"/>
      <c r="CV159" s="23" t="n"/>
      <c r="CW159" s="23" t="n"/>
      <c r="CX159" s="23" t="n"/>
      <c r="CY159" s="23" t="n"/>
      <c r="CZ159" s="23" t="n"/>
      <c r="DA159" s="23" t="n"/>
      <c r="DB159" s="23" t="n"/>
      <c r="DC159" s="23" t="n"/>
      <c r="DD159" s="23" t="n"/>
      <c r="DE159" s="23" t="n"/>
      <c r="DF159" s="23" t="n"/>
      <c r="DG159" s="23" t="n"/>
      <c r="DH159" s="23" t="n"/>
      <c r="DI159" s="23" t="n"/>
      <c r="DJ159" s="23" t="n"/>
      <c r="DK159" s="23" t="n"/>
      <c r="DL159" s="23" t="n"/>
      <c r="DM159" s="23" t="n"/>
      <c r="DN159" s="23" t="n"/>
      <c r="DO159" s="23" t="n"/>
      <c r="DP159" s="23" t="n"/>
    </row>
    <row r="160" ht="18" customHeight="1" s="844">
      <c r="A160" s="19" t="n"/>
      <c r="B160" s="19" t="n"/>
      <c r="C160" s="500" t="n"/>
      <c r="D160" s="500" t="n"/>
      <c r="E160" s="500" t="n"/>
      <c r="F160" s="19" t="n"/>
      <c r="G160" s="19" t="n"/>
      <c r="H160" s="558" t="n"/>
      <c r="I160" s="558" t="n"/>
      <c r="J160" s="558" t="n"/>
      <c r="K160" s="500" t="n"/>
      <c r="L160" s="500" t="n"/>
      <c r="M160" s="500" t="n"/>
      <c r="N160" s="500" t="n"/>
      <c r="O160" s="19" t="n"/>
      <c r="P160" s="19" t="n"/>
      <c r="Q160" s="19" t="n"/>
      <c r="R160" s="19" t="n"/>
      <c r="S160" s="19" t="n"/>
      <c r="T160" s="19" t="n"/>
      <c r="U160" s="19" t="n"/>
      <c r="V160" s="23" t="n"/>
      <c r="W160" s="19"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19" t="n"/>
      <c r="AY160" s="19" t="n"/>
      <c r="AZ160" s="19" t="n"/>
      <c r="BA160" s="19" t="n"/>
      <c r="BB160" s="19" t="n"/>
      <c r="BC160" s="19" t="n"/>
      <c r="BD160" s="19" t="n"/>
      <c r="BE160" s="19" t="n"/>
      <c r="BF160" s="19" t="n"/>
      <c r="BG160" s="19" t="n"/>
      <c r="BH160" s="19" t="n"/>
      <c r="BI160" s="19" t="n"/>
      <c r="BJ160" s="19" t="n"/>
      <c r="BK160" s="19" t="n"/>
      <c r="BL160" s="19" t="n"/>
      <c r="BM160" s="19" t="n"/>
      <c r="BN160" s="19" t="n"/>
      <c r="BO160" s="19" t="n"/>
      <c r="BP160" s="19" t="n"/>
      <c r="BQ160" s="19" t="n"/>
      <c r="BR160" s="19" t="n"/>
      <c r="BS160" s="19" t="n"/>
      <c r="BT160" s="19" t="n"/>
      <c r="BU160" s="19" t="n"/>
      <c r="BV160" s="19" t="n"/>
      <c r="BW160" s="19" t="n"/>
      <c r="BX160" s="19" t="n"/>
      <c r="BY160" s="19" t="n"/>
      <c r="BZ160" s="19" t="n"/>
      <c r="CA160" s="19" t="n"/>
      <c r="CB160" s="19" t="n"/>
      <c r="CC160" s="19" t="n"/>
      <c r="CD160" s="19" t="n"/>
      <c r="CE160" s="19" t="n"/>
      <c r="CF160" s="19" t="n"/>
      <c r="CG160" s="19" t="n"/>
      <c r="CH160" s="546" t="n"/>
      <c r="CI160" s="500" t="n"/>
      <c r="CJ160" s="500" t="n"/>
      <c r="CK160" s="23" t="n"/>
      <c r="CL160" s="23" t="n"/>
      <c r="CM160" s="23" t="n"/>
      <c r="CN160" s="23" t="n"/>
      <c r="CO160" s="23" t="n"/>
      <c r="CP160" s="23" t="n"/>
      <c r="CQ160" s="23" t="n"/>
      <c r="CR160" s="23" t="n"/>
      <c r="CS160" s="23" t="n"/>
      <c r="CT160" s="23" t="n"/>
      <c r="CU160" s="23" t="n"/>
      <c r="CV160" s="23" t="n"/>
      <c r="CW160" s="23" t="n"/>
      <c r="CX160" s="23" t="n"/>
      <c r="CY160" s="23" t="n"/>
      <c r="CZ160" s="23" t="n"/>
      <c r="DA160" s="23" t="n"/>
      <c r="DB160" s="23" t="n"/>
      <c r="DC160" s="23" t="n"/>
      <c r="DD160" s="23" t="n"/>
      <c r="DE160" s="23" t="n"/>
      <c r="DF160" s="23" t="n"/>
      <c r="DG160" s="23" t="n"/>
      <c r="DH160" s="23" t="n"/>
      <c r="DI160" s="23" t="n"/>
      <c r="DJ160" s="23" t="n"/>
      <c r="DK160" s="23" t="n"/>
      <c r="DL160" s="23" t="n"/>
      <c r="DM160" s="23" t="n"/>
      <c r="DN160" s="23" t="n"/>
      <c r="DO160" s="23" t="n"/>
      <c r="DP160" s="23" t="n"/>
    </row>
    <row r="161" ht="18" customHeight="1" s="844">
      <c r="A161" s="19" t="n"/>
      <c r="B161" s="19" t="n"/>
      <c r="C161" s="500" t="n"/>
      <c r="D161" s="500" t="n"/>
      <c r="E161" s="500" t="n"/>
      <c r="F161" s="19" t="n"/>
      <c r="G161" s="19" t="n"/>
      <c r="H161" s="558" t="n"/>
      <c r="I161" s="558" t="n"/>
      <c r="J161" s="558" t="n"/>
      <c r="K161" s="500" t="n"/>
      <c r="L161" s="500" t="n"/>
      <c r="M161" s="500" t="n"/>
      <c r="N161" s="500" t="n"/>
      <c r="O161" s="19" t="n"/>
      <c r="P161" s="19" t="n"/>
      <c r="Q161" s="19" t="n"/>
      <c r="R161" s="19" t="n"/>
      <c r="S161" s="19" t="n"/>
      <c r="T161" s="19" t="n"/>
      <c r="U161" s="19" t="n"/>
      <c r="V161" s="23" t="n"/>
      <c r="W161" s="19"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19" t="n"/>
      <c r="AY161" s="19" t="n"/>
      <c r="AZ161" s="19" t="n"/>
      <c r="BA161" s="19" t="n"/>
      <c r="BB161" s="19" t="n"/>
      <c r="BC161" s="19" t="n"/>
      <c r="BD161" s="19" t="n"/>
      <c r="BE161" s="19" t="n"/>
      <c r="BF161" s="19" t="n"/>
      <c r="BG161" s="19" t="n"/>
      <c r="BH161" s="19" t="n"/>
      <c r="BI161" s="19" t="n"/>
      <c r="BJ161" s="19" t="n"/>
      <c r="BK161" s="19" t="n"/>
      <c r="BL161" s="19" t="n"/>
      <c r="BM161" s="19" t="n"/>
      <c r="BN161" s="19" t="n"/>
      <c r="BO161" s="19" t="n"/>
      <c r="BP161" s="19" t="n"/>
      <c r="BQ161" s="19" t="n"/>
      <c r="BR161" s="19" t="n"/>
      <c r="BS161" s="19" t="n"/>
      <c r="BT161" s="19" t="n"/>
      <c r="BU161" s="19" t="n"/>
      <c r="BV161" s="19" t="n"/>
      <c r="BW161" s="19" t="n"/>
      <c r="BX161" s="19" t="n"/>
      <c r="BY161" s="19" t="n"/>
      <c r="BZ161" s="19" t="n"/>
      <c r="CA161" s="19" t="n"/>
      <c r="CB161" s="19" t="n"/>
      <c r="CC161" s="19" t="n"/>
      <c r="CD161" s="19" t="n"/>
      <c r="CE161" s="19" t="n"/>
      <c r="CF161" s="19" t="n"/>
      <c r="CG161" s="19" t="n"/>
      <c r="CH161" s="546" t="n"/>
      <c r="CI161" s="500" t="n"/>
      <c r="CJ161" s="500" t="n"/>
      <c r="CK161" s="23" t="n"/>
      <c r="CL161" s="23" t="n"/>
      <c r="CM161" s="23" t="n"/>
      <c r="CN161" s="23" t="n"/>
      <c r="CO161" s="23" t="n"/>
      <c r="CP161" s="23" t="n"/>
      <c r="CQ161" s="23" t="n"/>
      <c r="CR161" s="23" t="n"/>
      <c r="CS161" s="23" t="n"/>
      <c r="CT161" s="23" t="n"/>
      <c r="CU161" s="23" t="n"/>
      <c r="CV161" s="23" t="n"/>
      <c r="CW161" s="23" t="n"/>
      <c r="CX161" s="23" t="n"/>
      <c r="CY161" s="23" t="n"/>
      <c r="CZ161" s="23" t="n"/>
      <c r="DA161" s="23" t="n"/>
      <c r="DB161" s="23" t="n"/>
      <c r="DC161" s="23" t="n"/>
      <c r="DD161" s="23" t="n"/>
      <c r="DE161" s="23" t="n"/>
      <c r="DF161" s="23" t="n"/>
      <c r="DG161" s="23" t="n"/>
      <c r="DH161" s="23" t="n"/>
      <c r="DI161" s="23" t="n"/>
      <c r="DJ161" s="23" t="n"/>
      <c r="DK161" s="23" t="n"/>
      <c r="DL161" s="23" t="n"/>
      <c r="DM161" s="23" t="n"/>
      <c r="DN161" s="23" t="n"/>
      <c r="DO161" s="23" t="n"/>
      <c r="DP161" s="23" t="n"/>
    </row>
    <row r="162" ht="18" customHeight="1" s="844">
      <c r="A162" s="19" t="n"/>
      <c r="B162" s="19" t="n"/>
      <c r="C162" s="500" t="n"/>
      <c r="D162" s="500" t="n"/>
      <c r="E162" s="500" t="n"/>
      <c r="F162" s="19" t="n"/>
      <c r="G162" s="19" t="n"/>
      <c r="H162" s="558" t="n"/>
      <c r="I162" s="558" t="n"/>
      <c r="J162" s="558" t="n"/>
      <c r="K162" s="500" t="n"/>
      <c r="L162" s="500" t="n"/>
      <c r="M162" s="500" t="n"/>
      <c r="N162" s="500" t="n"/>
      <c r="O162" s="19" t="n"/>
      <c r="P162" s="19" t="n"/>
      <c r="Q162" s="19" t="n"/>
      <c r="R162" s="19" t="n"/>
      <c r="S162" s="19" t="n"/>
      <c r="T162" s="19" t="n"/>
      <c r="U162" s="19" t="n"/>
      <c r="V162" s="23" t="n"/>
      <c r="W162" s="19"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19" t="n"/>
      <c r="AY162" s="19" t="n"/>
      <c r="AZ162" s="19" t="n"/>
      <c r="BA162" s="19" t="n"/>
      <c r="BB162" s="19" t="n"/>
      <c r="BC162" s="19" t="n"/>
      <c r="BD162" s="19" t="n"/>
      <c r="BE162" s="19" t="n"/>
      <c r="BF162" s="19" t="n"/>
      <c r="BG162" s="19" t="n"/>
      <c r="BH162" s="19" t="n"/>
      <c r="BI162" s="19" t="n"/>
      <c r="BJ162" s="19" t="n"/>
      <c r="BK162" s="19" t="n"/>
      <c r="BL162" s="19" t="n"/>
      <c r="BM162" s="19" t="n"/>
      <c r="BN162" s="19" t="n"/>
      <c r="BO162" s="19" t="n"/>
      <c r="BP162" s="19" t="n"/>
      <c r="BQ162" s="19" t="n"/>
      <c r="BR162" s="19" t="n"/>
      <c r="BS162" s="19" t="n"/>
      <c r="BT162" s="19" t="n"/>
      <c r="BU162" s="19" t="n"/>
      <c r="BV162" s="19" t="n"/>
      <c r="BW162" s="19" t="n"/>
      <c r="BX162" s="19" t="n"/>
      <c r="BY162" s="19" t="n"/>
      <c r="BZ162" s="19" t="n"/>
      <c r="CA162" s="19" t="n"/>
      <c r="CB162" s="19" t="n"/>
      <c r="CC162" s="19" t="n"/>
      <c r="CD162" s="19" t="n"/>
      <c r="CE162" s="19" t="n"/>
      <c r="CF162" s="19" t="n"/>
      <c r="CG162" s="19" t="n"/>
      <c r="CH162" s="546" t="n"/>
      <c r="CI162" s="500" t="n"/>
      <c r="CJ162" s="500" t="n"/>
      <c r="CK162" s="23" t="n"/>
      <c r="CL162" s="23" t="n"/>
      <c r="CM162" s="23" t="n"/>
      <c r="CN162" s="23" t="n"/>
      <c r="CO162" s="23" t="n"/>
      <c r="CP162" s="23" t="n"/>
      <c r="CQ162" s="23" t="n"/>
      <c r="CR162" s="23" t="n"/>
      <c r="CS162" s="23" t="n"/>
      <c r="CT162" s="23" t="n"/>
      <c r="CU162" s="23" t="n"/>
      <c r="CV162" s="23" t="n"/>
      <c r="CW162" s="23" t="n"/>
      <c r="CX162" s="23" t="n"/>
      <c r="CY162" s="23" t="n"/>
      <c r="CZ162" s="23" t="n"/>
      <c r="DA162" s="23" t="n"/>
      <c r="DB162" s="23" t="n"/>
      <c r="DC162" s="23" t="n"/>
      <c r="DD162" s="23" t="n"/>
      <c r="DE162" s="23" t="n"/>
      <c r="DF162" s="23" t="n"/>
      <c r="DG162" s="23" t="n"/>
      <c r="DH162" s="23" t="n"/>
      <c r="DI162" s="23" t="n"/>
      <c r="DJ162" s="23" t="n"/>
      <c r="DK162" s="23" t="n"/>
      <c r="DL162" s="23" t="n"/>
      <c r="DM162" s="23" t="n"/>
      <c r="DN162" s="23" t="n"/>
      <c r="DO162" s="23" t="n"/>
      <c r="DP162" s="23" t="n"/>
    </row>
    <row r="163" ht="18" customHeight="1" s="844">
      <c r="A163" s="19" t="n"/>
      <c r="B163" s="19" t="n"/>
      <c r="C163" s="500" t="n"/>
      <c r="D163" s="500" t="n"/>
      <c r="E163" s="500" t="n"/>
      <c r="F163" s="19" t="n"/>
      <c r="G163" s="19" t="n"/>
      <c r="H163" s="558" t="n"/>
      <c r="I163" s="558" t="n"/>
      <c r="J163" s="558" t="n"/>
      <c r="K163" s="500" t="n"/>
      <c r="L163" s="500" t="n"/>
      <c r="M163" s="500" t="n"/>
      <c r="N163" s="500" t="n"/>
      <c r="O163" s="19" t="n"/>
      <c r="P163" s="19" t="n"/>
      <c r="Q163" s="19" t="n"/>
      <c r="R163" s="19" t="n"/>
      <c r="S163" s="19" t="n"/>
      <c r="T163" s="19" t="n"/>
      <c r="U163" s="19" t="n"/>
      <c r="V163" s="23" t="n"/>
      <c r="W163" s="19"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19" t="n"/>
      <c r="AY163" s="19" t="n"/>
      <c r="AZ163" s="19" t="n"/>
      <c r="BA163" s="19" t="n"/>
      <c r="BB163" s="19" t="n"/>
      <c r="BC163" s="19" t="n"/>
      <c r="BD163" s="19" t="n"/>
      <c r="BE163" s="19" t="n"/>
      <c r="BF163" s="19" t="n"/>
      <c r="BG163" s="19" t="n"/>
      <c r="BH163" s="19" t="n"/>
      <c r="BI163" s="19" t="n"/>
      <c r="BJ163" s="19" t="n"/>
      <c r="BK163" s="19" t="n"/>
      <c r="BL163" s="19" t="n"/>
      <c r="BM163" s="19" t="n"/>
      <c r="BN163" s="19" t="n"/>
      <c r="BO163" s="19" t="n"/>
      <c r="BP163" s="19" t="n"/>
      <c r="BQ163" s="19" t="n"/>
      <c r="BR163" s="19" t="n"/>
      <c r="BS163" s="19" t="n"/>
      <c r="BT163" s="19" t="n"/>
      <c r="BU163" s="19" t="n"/>
      <c r="BV163" s="19" t="n"/>
      <c r="BW163" s="19" t="n"/>
      <c r="BX163" s="19" t="n"/>
      <c r="BY163" s="19" t="n"/>
      <c r="BZ163" s="19" t="n"/>
      <c r="CA163" s="19" t="n"/>
      <c r="CB163" s="19" t="n"/>
      <c r="CC163" s="19" t="n"/>
      <c r="CD163" s="19" t="n"/>
      <c r="CE163" s="19" t="n"/>
      <c r="CF163" s="19" t="n"/>
      <c r="CG163" s="19" t="n"/>
      <c r="CH163" s="546" t="n"/>
      <c r="CI163" s="500" t="n"/>
      <c r="CJ163" s="500" t="n"/>
      <c r="CK163" s="23" t="n"/>
      <c r="CL163" s="23" t="n"/>
      <c r="CM163" s="23" t="n"/>
      <c r="CN163" s="23" t="n"/>
      <c r="CO163" s="23" t="n"/>
      <c r="CP163" s="23" t="n"/>
      <c r="CQ163" s="23" t="n"/>
      <c r="CR163" s="23" t="n"/>
      <c r="CS163" s="23" t="n"/>
      <c r="CT163" s="23" t="n"/>
      <c r="CU163" s="23" t="n"/>
      <c r="CV163" s="23" t="n"/>
      <c r="CW163" s="23" t="n"/>
      <c r="CX163" s="23" t="n"/>
      <c r="CY163" s="23" t="n"/>
      <c r="CZ163" s="23" t="n"/>
      <c r="DA163" s="23" t="n"/>
      <c r="DB163" s="23" t="n"/>
      <c r="DC163" s="23" t="n"/>
      <c r="DD163" s="23" t="n"/>
      <c r="DE163" s="23" t="n"/>
      <c r="DF163" s="23" t="n"/>
      <c r="DG163" s="23" t="n"/>
      <c r="DH163" s="23" t="n"/>
      <c r="DI163" s="23" t="n"/>
      <c r="DJ163" s="23" t="n"/>
      <c r="DK163" s="23" t="n"/>
      <c r="DL163" s="23" t="n"/>
      <c r="DM163" s="23" t="n"/>
      <c r="DN163" s="23" t="n"/>
      <c r="DO163" s="23" t="n"/>
      <c r="DP163" s="23" t="n"/>
    </row>
    <row r="164" ht="18" customHeight="1" s="844">
      <c r="A164" s="19" t="n"/>
      <c r="B164" s="19" t="n"/>
      <c r="C164" s="500" t="n"/>
      <c r="D164" s="500" t="n"/>
      <c r="E164" s="500" t="n"/>
      <c r="F164" s="19" t="n"/>
      <c r="G164" s="19" t="n"/>
      <c r="H164" s="558" t="n"/>
      <c r="I164" s="558" t="n"/>
      <c r="J164" s="558" t="n"/>
      <c r="K164" s="500" t="n"/>
      <c r="L164" s="500" t="n"/>
      <c r="M164" s="500" t="n"/>
      <c r="N164" s="500" t="n"/>
      <c r="O164" s="19" t="n"/>
      <c r="P164" s="19" t="n"/>
      <c r="Q164" s="19" t="n"/>
      <c r="R164" s="19" t="n"/>
      <c r="S164" s="19" t="n"/>
      <c r="T164" s="19" t="n"/>
      <c r="U164" s="19" t="n"/>
      <c r="V164" s="23" t="n"/>
      <c r="W164" s="19"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19" t="n"/>
      <c r="AY164" s="19" t="n"/>
      <c r="AZ164" s="19" t="n"/>
      <c r="BA164" s="19" t="n"/>
      <c r="BB164" s="19" t="n"/>
      <c r="BC164" s="19" t="n"/>
      <c r="BD164" s="19" t="n"/>
      <c r="BE164" s="19" t="n"/>
      <c r="BF164" s="19" t="n"/>
      <c r="BG164" s="19" t="n"/>
      <c r="BH164" s="19" t="n"/>
      <c r="BI164" s="19" t="n"/>
      <c r="BJ164" s="19" t="n"/>
      <c r="BK164" s="19" t="n"/>
      <c r="BL164" s="19" t="n"/>
      <c r="BM164" s="19" t="n"/>
      <c r="BN164" s="19" t="n"/>
      <c r="BO164" s="19" t="n"/>
      <c r="BP164" s="19" t="n"/>
      <c r="BQ164" s="19" t="n"/>
      <c r="BR164" s="19" t="n"/>
      <c r="BS164" s="19" t="n"/>
      <c r="BT164" s="19" t="n"/>
      <c r="BU164" s="19" t="n"/>
      <c r="BV164" s="19" t="n"/>
      <c r="BW164" s="19" t="n"/>
      <c r="BX164" s="19" t="n"/>
      <c r="BY164" s="19" t="n"/>
      <c r="BZ164" s="19" t="n"/>
      <c r="CA164" s="19" t="n"/>
      <c r="CB164" s="19" t="n"/>
      <c r="CC164" s="19" t="n"/>
      <c r="CD164" s="19" t="n"/>
      <c r="CE164" s="19" t="n"/>
      <c r="CF164" s="19" t="n"/>
      <c r="CG164" s="19" t="n"/>
      <c r="CH164" s="546" t="n"/>
      <c r="CI164" s="500" t="n"/>
      <c r="CJ164" s="500" t="n"/>
      <c r="CK164" s="23" t="n"/>
      <c r="CL164" s="23" t="n"/>
      <c r="CM164" s="23" t="n"/>
      <c r="CN164" s="23" t="n"/>
      <c r="CO164" s="23" t="n"/>
      <c r="CP164" s="23" t="n"/>
      <c r="CQ164" s="23" t="n"/>
      <c r="CR164" s="23" t="n"/>
      <c r="CS164" s="23" t="n"/>
      <c r="CT164" s="23" t="n"/>
      <c r="CU164" s="23" t="n"/>
      <c r="CV164" s="23" t="n"/>
      <c r="CW164" s="23" t="n"/>
      <c r="CX164" s="23" t="n"/>
      <c r="CY164" s="23" t="n"/>
      <c r="CZ164" s="23" t="n"/>
      <c r="DA164" s="23" t="n"/>
      <c r="DB164" s="23" t="n"/>
      <c r="DC164" s="23" t="n"/>
      <c r="DD164" s="23" t="n"/>
      <c r="DE164" s="23" t="n"/>
      <c r="DF164" s="23" t="n"/>
      <c r="DG164" s="23" t="n"/>
      <c r="DH164" s="23" t="n"/>
      <c r="DI164" s="23" t="n"/>
      <c r="DJ164" s="23" t="n"/>
      <c r="DK164" s="23" t="n"/>
      <c r="DL164" s="23" t="n"/>
      <c r="DM164" s="23" t="n"/>
      <c r="DN164" s="23" t="n"/>
      <c r="DO164" s="23" t="n"/>
      <c r="DP164" s="23" t="n"/>
    </row>
    <row r="165" ht="18" customHeight="1" s="844">
      <c r="A165" s="19" t="n"/>
      <c r="B165" s="19" t="n"/>
      <c r="C165" s="500" t="n"/>
      <c r="D165" s="500" t="n"/>
      <c r="E165" s="500" t="n"/>
      <c r="F165" s="19" t="n"/>
      <c r="G165" s="19" t="n"/>
      <c r="H165" s="558" t="n"/>
      <c r="I165" s="558" t="n"/>
      <c r="J165" s="558" t="n"/>
      <c r="K165" s="500" t="n"/>
      <c r="L165" s="500" t="n"/>
      <c r="M165" s="500" t="n"/>
      <c r="N165" s="500" t="n"/>
      <c r="O165" s="19" t="n"/>
      <c r="P165" s="19" t="n"/>
      <c r="Q165" s="19" t="n"/>
      <c r="R165" s="19" t="n"/>
      <c r="S165" s="19" t="n"/>
      <c r="T165" s="19" t="n"/>
      <c r="U165" s="19" t="n"/>
      <c r="V165" s="23" t="n"/>
      <c r="W165" s="19"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19" t="n"/>
      <c r="AY165" s="19" t="n"/>
      <c r="AZ165" s="19" t="n"/>
      <c r="BA165" s="19" t="n"/>
      <c r="BB165" s="19" t="n"/>
      <c r="BC165" s="19" t="n"/>
      <c r="BD165" s="19" t="n"/>
      <c r="BE165" s="19" t="n"/>
      <c r="BF165" s="19" t="n"/>
      <c r="BG165" s="19" t="n"/>
      <c r="BH165" s="19" t="n"/>
      <c r="BI165" s="19" t="n"/>
      <c r="BJ165" s="19" t="n"/>
      <c r="BK165" s="19" t="n"/>
      <c r="BL165" s="19" t="n"/>
      <c r="BM165" s="19" t="n"/>
      <c r="BN165" s="19" t="n"/>
      <c r="BO165" s="19" t="n"/>
      <c r="BP165" s="19" t="n"/>
      <c r="BQ165" s="19" t="n"/>
      <c r="BR165" s="19" t="n"/>
      <c r="BS165" s="19" t="n"/>
      <c r="BT165" s="19" t="n"/>
      <c r="BU165" s="19" t="n"/>
      <c r="BV165" s="19" t="n"/>
      <c r="BW165" s="19" t="n"/>
      <c r="BX165" s="19" t="n"/>
      <c r="BY165" s="19" t="n"/>
      <c r="BZ165" s="19" t="n"/>
      <c r="CA165" s="19" t="n"/>
      <c r="CB165" s="19" t="n"/>
      <c r="CC165" s="19" t="n"/>
      <c r="CD165" s="19" t="n"/>
      <c r="CE165" s="19" t="n"/>
      <c r="CF165" s="19" t="n"/>
      <c r="CG165" s="19" t="n"/>
      <c r="CH165" s="546" t="n"/>
      <c r="CI165" s="500" t="n"/>
      <c r="CJ165" s="500" t="n"/>
      <c r="CK165" s="23" t="n"/>
      <c r="CL165" s="23" t="n"/>
      <c r="CM165" s="23" t="n"/>
      <c r="CN165" s="23" t="n"/>
      <c r="CO165" s="23" t="n"/>
      <c r="CP165" s="23" t="n"/>
      <c r="CQ165" s="23" t="n"/>
      <c r="CR165" s="23" t="n"/>
      <c r="CS165" s="23" t="n"/>
      <c r="CT165" s="23" t="n"/>
      <c r="CU165" s="23" t="n"/>
      <c r="CV165" s="23" t="n"/>
      <c r="CW165" s="23" t="n"/>
      <c r="CX165" s="23" t="n"/>
      <c r="CY165" s="23" t="n"/>
      <c r="CZ165" s="23" t="n"/>
      <c r="DA165" s="23" t="n"/>
      <c r="DB165" s="23" t="n"/>
      <c r="DC165" s="23" t="n"/>
      <c r="DD165" s="23" t="n"/>
      <c r="DE165" s="23" t="n"/>
      <c r="DF165" s="23" t="n"/>
      <c r="DG165" s="23" t="n"/>
      <c r="DH165" s="23" t="n"/>
      <c r="DI165" s="23" t="n"/>
      <c r="DJ165" s="23" t="n"/>
      <c r="DK165" s="23" t="n"/>
      <c r="DL165" s="23" t="n"/>
      <c r="DM165" s="23" t="n"/>
      <c r="DN165" s="23" t="n"/>
      <c r="DO165" s="23" t="n"/>
      <c r="DP165" s="23" t="n"/>
    </row>
    <row r="166" ht="18" customHeight="1" s="844">
      <c r="A166" s="19" t="n"/>
      <c r="B166" s="19" t="n"/>
      <c r="C166" s="500" t="n"/>
      <c r="D166" s="500" t="n"/>
      <c r="E166" s="500" t="n"/>
      <c r="F166" s="19" t="n"/>
      <c r="G166" s="19" t="n"/>
      <c r="H166" s="558" t="n"/>
      <c r="I166" s="558" t="n"/>
      <c r="J166" s="558" t="n"/>
      <c r="K166" s="500" t="n"/>
      <c r="L166" s="500" t="n"/>
      <c r="M166" s="500" t="n"/>
      <c r="N166" s="500" t="n"/>
      <c r="O166" s="19" t="n"/>
      <c r="P166" s="19" t="n"/>
      <c r="Q166" s="19" t="n"/>
      <c r="R166" s="19" t="n"/>
      <c r="S166" s="19" t="n"/>
      <c r="T166" s="19" t="n"/>
      <c r="U166" s="19" t="n"/>
      <c r="V166" s="23" t="n"/>
      <c r="W166" s="19"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19" t="n"/>
      <c r="AY166" s="19" t="n"/>
      <c r="AZ166" s="19" t="n"/>
      <c r="BA166" s="19" t="n"/>
      <c r="BB166" s="19" t="n"/>
      <c r="BC166" s="19" t="n"/>
      <c r="BD166" s="19" t="n"/>
      <c r="BE166" s="19" t="n"/>
      <c r="BF166" s="19" t="n"/>
      <c r="BG166" s="19" t="n"/>
      <c r="BH166" s="19" t="n"/>
      <c r="BI166" s="19" t="n"/>
      <c r="BJ166" s="19" t="n"/>
      <c r="BK166" s="19" t="n"/>
      <c r="BL166" s="19" t="n"/>
      <c r="BM166" s="19" t="n"/>
      <c r="BN166" s="19" t="n"/>
      <c r="BO166" s="19" t="n"/>
      <c r="BP166" s="19" t="n"/>
      <c r="BQ166" s="19" t="n"/>
      <c r="BR166" s="19" t="n"/>
      <c r="BS166" s="19" t="n"/>
      <c r="BT166" s="19" t="n"/>
      <c r="BU166" s="19" t="n"/>
      <c r="BV166" s="19" t="n"/>
      <c r="BW166" s="19" t="n"/>
      <c r="BX166" s="19" t="n"/>
      <c r="BY166" s="19" t="n"/>
      <c r="BZ166" s="19" t="n"/>
      <c r="CA166" s="19" t="n"/>
      <c r="CB166" s="19" t="n"/>
      <c r="CC166" s="19" t="n"/>
      <c r="CD166" s="19" t="n"/>
      <c r="CE166" s="19" t="n"/>
      <c r="CF166" s="19" t="n"/>
      <c r="CG166" s="19" t="n"/>
      <c r="CH166" s="546" t="n"/>
      <c r="CI166" s="500" t="n"/>
      <c r="CJ166" s="500" t="n"/>
      <c r="CK166" s="23" t="n"/>
      <c r="CL166" s="23" t="n"/>
      <c r="CM166" s="23" t="n"/>
      <c r="CN166" s="23" t="n"/>
      <c r="CO166" s="23" t="n"/>
      <c r="CP166" s="23" t="n"/>
      <c r="CQ166" s="23" t="n"/>
      <c r="CR166" s="23" t="n"/>
      <c r="CS166" s="23" t="n"/>
      <c r="CT166" s="23" t="n"/>
      <c r="CU166" s="23" t="n"/>
      <c r="CV166" s="23" t="n"/>
      <c r="CW166" s="23" t="n"/>
      <c r="CX166" s="23" t="n"/>
      <c r="CY166" s="23" t="n"/>
      <c r="CZ166" s="23" t="n"/>
      <c r="DA166" s="23" t="n"/>
      <c r="DB166" s="23" t="n"/>
      <c r="DC166" s="23" t="n"/>
      <c r="DD166" s="23" t="n"/>
      <c r="DE166" s="23" t="n"/>
      <c r="DF166" s="23" t="n"/>
      <c r="DG166" s="23" t="n"/>
      <c r="DH166" s="23" t="n"/>
      <c r="DI166" s="23" t="n"/>
      <c r="DJ166" s="23" t="n"/>
      <c r="DK166" s="23" t="n"/>
      <c r="DL166" s="23" t="n"/>
      <c r="DM166" s="23" t="n"/>
      <c r="DN166" s="23" t="n"/>
      <c r="DO166" s="23" t="n"/>
      <c r="DP166" s="23" t="n"/>
    </row>
    <row r="167" ht="18" customHeight="1" s="844">
      <c r="A167" s="19" t="n"/>
      <c r="B167" s="19" t="n"/>
      <c r="C167" s="500" t="n"/>
      <c r="D167" s="500" t="n"/>
      <c r="E167" s="500" t="n"/>
      <c r="F167" s="19" t="n"/>
      <c r="G167" s="19" t="n"/>
      <c r="H167" s="558" t="n"/>
      <c r="I167" s="558" t="n"/>
      <c r="J167" s="558" t="n"/>
      <c r="K167" s="500" t="n"/>
      <c r="L167" s="500" t="n"/>
      <c r="M167" s="500" t="n"/>
      <c r="N167" s="500" t="n"/>
      <c r="O167" s="19" t="n"/>
      <c r="P167" s="19" t="n"/>
      <c r="Q167" s="19" t="n"/>
      <c r="R167" s="19" t="n"/>
      <c r="S167" s="19" t="n"/>
      <c r="T167" s="19" t="n"/>
      <c r="U167" s="19" t="n"/>
      <c r="V167" s="23" t="n"/>
      <c r="W167" s="19"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19" t="n"/>
      <c r="AY167" s="19" t="n"/>
      <c r="AZ167" s="19" t="n"/>
      <c r="BA167" s="19" t="n"/>
      <c r="BB167" s="19" t="n"/>
      <c r="BC167" s="19" t="n"/>
      <c r="BD167" s="19" t="n"/>
      <c r="BE167" s="19" t="n"/>
      <c r="BF167" s="19" t="n"/>
      <c r="BG167" s="19" t="n"/>
      <c r="BH167" s="19" t="n"/>
      <c r="BI167" s="19" t="n"/>
      <c r="BJ167" s="19" t="n"/>
      <c r="BK167" s="19" t="n"/>
      <c r="BL167" s="19" t="n"/>
      <c r="BM167" s="19" t="n"/>
      <c r="BN167" s="19" t="n"/>
      <c r="BO167" s="19" t="n"/>
      <c r="BP167" s="19" t="n"/>
      <c r="BQ167" s="19" t="n"/>
      <c r="BR167" s="19" t="n"/>
      <c r="BS167" s="19" t="n"/>
      <c r="BT167" s="19" t="n"/>
      <c r="BU167" s="19" t="n"/>
      <c r="BV167" s="19" t="n"/>
      <c r="BW167" s="19" t="n"/>
      <c r="BX167" s="19" t="n"/>
      <c r="BY167" s="19" t="n"/>
      <c r="BZ167" s="19" t="n"/>
      <c r="CA167" s="19" t="n"/>
      <c r="CB167" s="19" t="n"/>
      <c r="CC167" s="19" t="n"/>
      <c r="CD167" s="19" t="n"/>
      <c r="CE167" s="19" t="n"/>
      <c r="CF167" s="19" t="n"/>
      <c r="CG167" s="19" t="n"/>
      <c r="CH167" s="546" t="n"/>
      <c r="CI167" s="500" t="n"/>
      <c r="CJ167" s="500" t="n"/>
      <c r="CK167" s="23" t="n"/>
      <c r="CL167" s="23" t="n"/>
      <c r="CM167" s="23" t="n"/>
      <c r="CN167" s="23" t="n"/>
      <c r="CO167" s="23" t="n"/>
      <c r="CP167" s="23" t="n"/>
      <c r="CQ167" s="23" t="n"/>
      <c r="CR167" s="23" t="n"/>
      <c r="CS167" s="23" t="n"/>
      <c r="CT167" s="23" t="n"/>
      <c r="CU167" s="23" t="n"/>
      <c r="CV167" s="23" t="n"/>
      <c r="CW167" s="23" t="n"/>
      <c r="CX167" s="23" t="n"/>
      <c r="CY167" s="23" t="n"/>
      <c r="CZ167" s="23" t="n"/>
      <c r="DA167" s="23" t="n"/>
      <c r="DB167" s="23" t="n"/>
      <c r="DC167" s="23" t="n"/>
      <c r="DD167" s="23" t="n"/>
      <c r="DE167" s="23" t="n"/>
      <c r="DF167" s="23" t="n"/>
      <c r="DG167" s="23" t="n"/>
      <c r="DH167" s="23" t="n"/>
      <c r="DI167" s="23" t="n"/>
      <c r="DJ167" s="23" t="n"/>
      <c r="DK167" s="23" t="n"/>
      <c r="DL167" s="23" t="n"/>
      <c r="DM167" s="23" t="n"/>
      <c r="DN167" s="23" t="n"/>
      <c r="DO167" s="23" t="n"/>
      <c r="DP167" s="23" t="n"/>
    </row>
    <row r="168" ht="18" customHeight="1" s="844">
      <c r="A168" s="19" t="n"/>
      <c r="B168" s="19" t="n"/>
      <c r="C168" s="500" t="n"/>
      <c r="D168" s="500" t="n"/>
      <c r="E168" s="500" t="n"/>
      <c r="F168" s="19" t="n"/>
      <c r="G168" s="19" t="n"/>
      <c r="H168" s="558" t="n"/>
      <c r="I168" s="558" t="n"/>
      <c r="J168" s="558" t="n"/>
      <c r="K168" s="500" t="n"/>
      <c r="L168" s="500" t="n"/>
      <c r="M168" s="500" t="n"/>
      <c r="N168" s="500" t="n"/>
      <c r="O168" s="19" t="n"/>
      <c r="P168" s="19" t="n"/>
      <c r="Q168" s="19" t="n"/>
      <c r="R168" s="19" t="n"/>
      <c r="S168" s="19" t="n"/>
      <c r="T168" s="19" t="n"/>
      <c r="U168" s="19" t="n"/>
      <c r="V168" s="23" t="n"/>
      <c r="W168" s="19"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19" t="n"/>
      <c r="AY168" s="19" t="n"/>
      <c r="AZ168" s="19" t="n"/>
      <c r="BA168" s="19" t="n"/>
      <c r="BB168" s="19" t="n"/>
      <c r="BC168" s="19" t="n"/>
      <c r="BD168" s="19" t="n"/>
      <c r="BE168" s="19" t="n"/>
      <c r="BF168" s="19" t="n"/>
      <c r="BG168" s="19" t="n"/>
      <c r="BH168" s="19" t="n"/>
      <c r="BI168" s="19" t="n"/>
      <c r="BJ168" s="19" t="n"/>
      <c r="BK168" s="19" t="n"/>
      <c r="BL168" s="19" t="n"/>
      <c r="BM168" s="19" t="n"/>
      <c r="BN168" s="19" t="n"/>
      <c r="BO168" s="19" t="n"/>
      <c r="BP168" s="19" t="n"/>
      <c r="BQ168" s="19" t="n"/>
      <c r="BR168" s="19" t="n"/>
      <c r="BS168" s="19" t="n"/>
      <c r="BT168" s="19" t="n"/>
      <c r="BU168" s="19" t="n"/>
      <c r="BV168" s="19" t="n"/>
      <c r="BW168" s="19" t="n"/>
      <c r="BX168" s="19" t="n"/>
      <c r="BY168" s="19" t="n"/>
      <c r="BZ168" s="19" t="n"/>
      <c r="CA168" s="19" t="n"/>
      <c r="CB168" s="19" t="n"/>
      <c r="CC168" s="19" t="n"/>
      <c r="CD168" s="19" t="n"/>
      <c r="CE168" s="19" t="n"/>
      <c r="CF168" s="19" t="n"/>
      <c r="CG168" s="19" t="n"/>
      <c r="CH168" s="546" t="n"/>
      <c r="CI168" s="500" t="n"/>
      <c r="CJ168" s="500" t="n"/>
      <c r="CK168" s="23" t="n"/>
      <c r="CL168" s="23" t="n"/>
      <c r="CM168" s="23" t="n"/>
      <c r="CN168" s="23" t="n"/>
      <c r="CO168" s="23" t="n"/>
      <c r="CP168" s="23" t="n"/>
      <c r="CQ168" s="23" t="n"/>
      <c r="CR168" s="23" t="n"/>
      <c r="CS168" s="23" t="n"/>
      <c r="CT168" s="23" t="n"/>
      <c r="CU168" s="23" t="n"/>
      <c r="CV168" s="23" t="n"/>
      <c r="CW168" s="23" t="n"/>
      <c r="CX168" s="23" t="n"/>
      <c r="CY168" s="23" t="n"/>
      <c r="CZ168" s="23" t="n"/>
      <c r="DA168" s="23" t="n"/>
      <c r="DB168" s="23" t="n"/>
      <c r="DC168" s="23" t="n"/>
      <c r="DD168" s="23" t="n"/>
      <c r="DE168" s="23" t="n"/>
      <c r="DF168" s="23" t="n"/>
      <c r="DG168" s="23" t="n"/>
      <c r="DH168" s="23" t="n"/>
      <c r="DI168" s="23" t="n"/>
      <c r="DJ168" s="23" t="n"/>
      <c r="DK168" s="23" t="n"/>
      <c r="DL168" s="23" t="n"/>
      <c r="DM168" s="23" t="n"/>
      <c r="DN168" s="23" t="n"/>
      <c r="DO168" s="23" t="n"/>
      <c r="DP168" s="23" t="n"/>
    </row>
    <row r="169" ht="18" customHeight="1" s="844">
      <c r="A169" s="19" t="n"/>
      <c r="B169" s="19" t="n"/>
      <c r="C169" s="500" t="n"/>
      <c r="D169" s="500" t="n"/>
      <c r="E169" s="500" t="n"/>
      <c r="F169" s="19" t="n"/>
      <c r="G169" s="19" t="n"/>
      <c r="H169" s="558" t="n"/>
      <c r="I169" s="558" t="n"/>
      <c r="J169" s="558" t="n"/>
      <c r="K169" s="500" t="n"/>
      <c r="L169" s="500" t="n"/>
      <c r="M169" s="500" t="n"/>
      <c r="N169" s="500" t="n"/>
      <c r="O169" s="19" t="n"/>
      <c r="P169" s="19" t="n"/>
      <c r="Q169" s="19" t="n"/>
      <c r="R169" s="19" t="n"/>
      <c r="S169" s="19" t="n"/>
      <c r="T169" s="19" t="n"/>
      <c r="U169" s="19" t="n"/>
      <c r="V169" s="23" t="n"/>
      <c r="W169" s="19"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19" t="n"/>
      <c r="AY169" s="19" t="n"/>
      <c r="AZ169" s="19" t="n"/>
      <c r="BA169" s="19" t="n"/>
      <c r="BB169" s="19" t="n"/>
      <c r="BC169" s="19" t="n"/>
      <c r="BD169" s="19" t="n"/>
      <c r="BE169" s="19" t="n"/>
      <c r="BF169" s="19" t="n"/>
      <c r="BG169" s="19" t="n"/>
      <c r="BH169" s="19" t="n"/>
      <c r="BI169" s="19" t="n"/>
      <c r="BJ169" s="19" t="n"/>
      <c r="BK169" s="19" t="n"/>
      <c r="BL169" s="19" t="n"/>
      <c r="BM169" s="19" t="n"/>
      <c r="BN169" s="19" t="n"/>
      <c r="BO169" s="19" t="n"/>
      <c r="BP169" s="19" t="n"/>
      <c r="BQ169" s="19" t="n"/>
      <c r="BR169" s="19" t="n"/>
      <c r="BS169" s="19" t="n"/>
      <c r="BT169" s="19" t="n"/>
      <c r="BU169" s="19" t="n"/>
      <c r="BV169" s="19" t="n"/>
      <c r="BW169" s="19" t="n"/>
      <c r="BX169" s="19" t="n"/>
      <c r="BY169" s="19" t="n"/>
      <c r="BZ169" s="19" t="n"/>
      <c r="CA169" s="19" t="n"/>
      <c r="CB169" s="19" t="n"/>
      <c r="CC169" s="19" t="n"/>
      <c r="CD169" s="19" t="n"/>
      <c r="CE169" s="19" t="n"/>
      <c r="CF169" s="19" t="n"/>
      <c r="CG169" s="19" t="n"/>
      <c r="CH169" s="546" t="n"/>
      <c r="CI169" s="500" t="n"/>
      <c r="CJ169" s="500" t="n"/>
      <c r="CK169" s="23" t="n"/>
      <c r="CL169" s="23" t="n"/>
      <c r="CM169" s="23" t="n"/>
      <c r="CN169" s="23" t="n"/>
      <c r="CO169" s="23" t="n"/>
      <c r="CP169" s="23" t="n"/>
      <c r="CQ169" s="23" t="n"/>
      <c r="CR169" s="23" t="n"/>
      <c r="CS169" s="23" t="n"/>
      <c r="CT169" s="23" t="n"/>
      <c r="CU169" s="23" t="n"/>
      <c r="CV169" s="23" t="n"/>
      <c r="CW169" s="23" t="n"/>
      <c r="CX169" s="23" t="n"/>
      <c r="CY169" s="23" t="n"/>
      <c r="CZ169" s="23" t="n"/>
      <c r="DA169" s="23" t="n"/>
      <c r="DB169" s="23" t="n"/>
      <c r="DC169" s="23" t="n"/>
      <c r="DD169" s="23" t="n"/>
      <c r="DE169" s="23" t="n"/>
      <c r="DF169" s="23" t="n"/>
      <c r="DG169" s="23" t="n"/>
      <c r="DH169" s="23" t="n"/>
      <c r="DI169" s="23" t="n"/>
      <c r="DJ169" s="23" t="n"/>
      <c r="DK169" s="23" t="n"/>
      <c r="DL169" s="23" t="n"/>
      <c r="DM169" s="23" t="n"/>
      <c r="DN169" s="23" t="n"/>
      <c r="DO169" s="23" t="n"/>
      <c r="DP169" s="23" t="n"/>
    </row>
    <row r="170" ht="18" customHeight="1" s="844">
      <c r="A170" s="19" t="n"/>
      <c r="B170" s="19" t="n"/>
      <c r="C170" s="500" t="n"/>
      <c r="D170" s="500" t="n"/>
      <c r="E170" s="500" t="n"/>
      <c r="F170" s="19" t="n"/>
      <c r="G170" s="19" t="n"/>
      <c r="H170" s="558" t="n"/>
      <c r="I170" s="558" t="n"/>
      <c r="J170" s="558" t="n"/>
      <c r="K170" s="500" t="n"/>
      <c r="L170" s="500" t="n"/>
      <c r="M170" s="500" t="n"/>
      <c r="N170" s="500" t="n"/>
      <c r="O170" s="19" t="n"/>
      <c r="P170" s="19" t="n"/>
      <c r="Q170" s="19" t="n"/>
      <c r="R170" s="19" t="n"/>
      <c r="S170" s="19" t="n"/>
      <c r="T170" s="19" t="n"/>
      <c r="U170" s="19" t="n"/>
      <c r="V170" s="23" t="n"/>
      <c r="W170" s="19"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19" t="n"/>
      <c r="AY170" s="19" t="n"/>
      <c r="AZ170" s="19" t="n"/>
      <c r="BA170" s="19" t="n"/>
      <c r="BB170" s="19" t="n"/>
      <c r="BC170" s="19" t="n"/>
      <c r="BD170" s="19" t="n"/>
      <c r="BE170" s="19" t="n"/>
      <c r="BF170" s="19" t="n"/>
      <c r="BG170" s="19" t="n"/>
      <c r="BH170" s="19" t="n"/>
      <c r="BI170" s="19" t="n"/>
      <c r="BJ170" s="19" t="n"/>
      <c r="BK170" s="19" t="n"/>
      <c r="BL170" s="19" t="n"/>
      <c r="BM170" s="19" t="n"/>
      <c r="BN170" s="19" t="n"/>
      <c r="BO170" s="19" t="n"/>
      <c r="BP170" s="19" t="n"/>
      <c r="BQ170" s="19" t="n"/>
      <c r="BR170" s="19" t="n"/>
      <c r="BS170" s="19" t="n"/>
      <c r="BT170" s="19" t="n"/>
      <c r="BU170" s="19" t="n"/>
      <c r="BV170" s="19" t="n"/>
      <c r="BW170" s="19" t="n"/>
      <c r="BX170" s="19" t="n"/>
      <c r="BY170" s="19" t="n"/>
      <c r="BZ170" s="19" t="n"/>
      <c r="CA170" s="19" t="n"/>
      <c r="CB170" s="19" t="n"/>
      <c r="CC170" s="19" t="n"/>
      <c r="CD170" s="19" t="n"/>
      <c r="CE170" s="19" t="n"/>
      <c r="CF170" s="19" t="n"/>
      <c r="CG170" s="19" t="n"/>
      <c r="CH170" s="546" t="n"/>
      <c r="CI170" s="500" t="n"/>
      <c r="CJ170" s="500" t="n"/>
      <c r="CK170" s="23" t="n"/>
      <c r="CL170" s="23" t="n"/>
      <c r="CM170" s="23" t="n"/>
      <c r="CN170" s="23" t="n"/>
      <c r="CO170" s="23" t="n"/>
      <c r="CP170" s="23" t="n"/>
      <c r="CQ170" s="23" t="n"/>
      <c r="CR170" s="23" t="n"/>
      <c r="CS170" s="23" t="n"/>
      <c r="CT170" s="23" t="n"/>
      <c r="CU170" s="23" t="n"/>
      <c r="CV170" s="23" t="n"/>
      <c r="CW170" s="23" t="n"/>
      <c r="CX170" s="23" t="n"/>
      <c r="CY170" s="23" t="n"/>
      <c r="CZ170" s="23" t="n"/>
      <c r="DA170" s="23" t="n"/>
      <c r="DB170" s="23" t="n"/>
      <c r="DC170" s="23" t="n"/>
      <c r="DD170" s="23" t="n"/>
      <c r="DE170" s="23" t="n"/>
      <c r="DF170" s="23" t="n"/>
      <c r="DG170" s="23" t="n"/>
      <c r="DH170" s="23" t="n"/>
      <c r="DI170" s="23" t="n"/>
      <c r="DJ170" s="23" t="n"/>
      <c r="DK170" s="23" t="n"/>
      <c r="DL170" s="23" t="n"/>
      <c r="DM170" s="23" t="n"/>
      <c r="DN170" s="23" t="n"/>
      <c r="DO170" s="23" t="n"/>
      <c r="DP170" s="23" t="n"/>
    </row>
    <row r="171" ht="18" customHeight="1" s="844">
      <c r="A171" s="19" t="n"/>
      <c r="B171" s="19" t="n"/>
      <c r="C171" s="500" t="n"/>
      <c r="D171" s="500" t="n"/>
      <c r="E171" s="500" t="n"/>
      <c r="F171" s="19" t="n"/>
      <c r="G171" s="19" t="n"/>
      <c r="H171" s="558" t="n"/>
      <c r="I171" s="558" t="n"/>
      <c r="J171" s="558" t="n"/>
      <c r="K171" s="500" t="n"/>
      <c r="L171" s="500" t="n"/>
      <c r="M171" s="500" t="n"/>
      <c r="N171" s="500" t="n"/>
      <c r="O171" s="19" t="n"/>
      <c r="P171" s="19" t="n"/>
      <c r="Q171" s="19" t="n"/>
      <c r="R171" s="19" t="n"/>
      <c r="S171" s="19" t="n"/>
      <c r="T171" s="19" t="n"/>
      <c r="U171" s="19" t="n"/>
      <c r="V171" s="23" t="n"/>
      <c r="W171" s="19"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19" t="n"/>
      <c r="AY171" s="19" t="n"/>
      <c r="AZ171" s="19" t="n"/>
      <c r="BA171" s="19" t="n"/>
      <c r="BB171" s="19" t="n"/>
      <c r="BC171" s="19" t="n"/>
      <c r="BD171" s="19" t="n"/>
      <c r="BE171" s="19" t="n"/>
      <c r="BF171" s="19" t="n"/>
      <c r="BG171" s="19" t="n"/>
      <c r="BH171" s="19" t="n"/>
      <c r="BI171" s="19" t="n"/>
      <c r="BJ171" s="19" t="n"/>
      <c r="BK171" s="19" t="n"/>
      <c r="BL171" s="19" t="n"/>
      <c r="BM171" s="19" t="n"/>
      <c r="BN171" s="19" t="n"/>
      <c r="BO171" s="19" t="n"/>
      <c r="BP171" s="19" t="n"/>
      <c r="BQ171" s="19" t="n"/>
      <c r="BR171" s="19" t="n"/>
      <c r="BS171" s="19" t="n"/>
      <c r="BT171" s="19" t="n"/>
      <c r="BU171" s="19" t="n"/>
      <c r="BV171" s="19" t="n"/>
      <c r="BW171" s="19" t="n"/>
      <c r="BX171" s="19" t="n"/>
      <c r="BY171" s="19" t="n"/>
      <c r="BZ171" s="19" t="n"/>
      <c r="CA171" s="19" t="n"/>
      <c r="CB171" s="19" t="n"/>
      <c r="CC171" s="19" t="n"/>
      <c r="CD171" s="19" t="n"/>
      <c r="CE171" s="19" t="n"/>
      <c r="CF171" s="19" t="n"/>
      <c r="CG171" s="19" t="n"/>
      <c r="CH171" s="546" t="n"/>
      <c r="CI171" s="500" t="n"/>
      <c r="CJ171" s="500" t="n"/>
      <c r="CK171" s="23" t="n"/>
      <c r="CL171" s="23" t="n"/>
      <c r="CM171" s="23" t="n"/>
      <c r="CN171" s="23" t="n"/>
      <c r="CO171" s="23" t="n"/>
      <c r="CP171" s="23" t="n"/>
      <c r="CQ171" s="23" t="n"/>
      <c r="CR171" s="23" t="n"/>
      <c r="CS171" s="23" t="n"/>
      <c r="CT171" s="23" t="n"/>
      <c r="CU171" s="23" t="n"/>
      <c r="CV171" s="23" t="n"/>
      <c r="CW171" s="23" t="n"/>
      <c r="CX171" s="23" t="n"/>
      <c r="CY171" s="23" t="n"/>
      <c r="CZ171" s="23" t="n"/>
      <c r="DA171" s="23" t="n"/>
      <c r="DB171" s="23" t="n"/>
      <c r="DC171" s="23" t="n"/>
      <c r="DD171" s="23" t="n"/>
      <c r="DE171" s="23" t="n"/>
      <c r="DF171" s="23" t="n"/>
      <c r="DG171" s="23" t="n"/>
      <c r="DH171" s="23" t="n"/>
      <c r="DI171" s="23" t="n"/>
      <c r="DJ171" s="23" t="n"/>
      <c r="DK171" s="23" t="n"/>
      <c r="DL171" s="23" t="n"/>
      <c r="DM171" s="23" t="n"/>
      <c r="DN171" s="23" t="n"/>
      <c r="DO171" s="23" t="n"/>
      <c r="DP171" s="23" t="n"/>
    </row>
    <row r="172" ht="18" customHeight="1" s="844">
      <c r="A172" s="19" t="n"/>
      <c r="B172" s="19" t="n"/>
      <c r="C172" s="500" t="n"/>
      <c r="D172" s="500" t="n"/>
      <c r="E172" s="500" t="n"/>
      <c r="F172" s="19" t="n"/>
      <c r="G172" s="19" t="n"/>
      <c r="H172" s="558" t="n"/>
      <c r="I172" s="558" t="n"/>
      <c r="J172" s="558" t="n"/>
      <c r="K172" s="500" t="n"/>
      <c r="L172" s="500" t="n"/>
      <c r="M172" s="500" t="n"/>
      <c r="N172" s="500" t="n"/>
      <c r="O172" s="19" t="n"/>
      <c r="P172" s="19" t="n"/>
      <c r="Q172" s="19" t="n"/>
      <c r="R172" s="19" t="n"/>
      <c r="S172" s="19" t="n"/>
      <c r="T172" s="19" t="n"/>
      <c r="U172" s="19" t="n"/>
      <c r="V172" s="23" t="n"/>
      <c r="W172" s="19"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19" t="n"/>
      <c r="AY172" s="19" t="n"/>
      <c r="AZ172" s="19" t="n"/>
      <c r="BA172" s="19" t="n"/>
      <c r="BB172" s="19" t="n"/>
      <c r="BC172" s="19" t="n"/>
      <c r="BD172" s="19" t="n"/>
      <c r="BE172" s="19" t="n"/>
      <c r="BF172" s="19" t="n"/>
      <c r="BG172" s="19" t="n"/>
      <c r="BH172" s="19" t="n"/>
      <c r="BI172" s="19" t="n"/>
      <c r="BJ172" s="19" t="n"/>
      <c r="BK172" s="19" t="n"/>
      <c r="BL172" s="19" t="n"/>
      <c r="BM172" s="19" t="n"/>
      <c r="BN172" s="19" t="n"/>
      <c r="BO172" s="19" t="n"/>
      <c r="BP172" s="19" t="n"/>
      <c r="BQ172" s="19" t="n"/>
      <c r="BR172" s="19" t="n"/>
      <c r="BS172" s="19" t="n"/>
      <c r="BT172" s="19" t="n"/>
      <c r="BU172" s="19" t="n"/>
      <c r="BV172" s="19" t="n"/>
      <c r="BW172" s="19" t="n"/>
      <c r="BX172" s="19" t="n"/>
      <c r="BY172" s="19" t="n"/>
      <c r="BZ172" s="19" t="n"/>
      <c r="CA172" s="19" t="n"/>
      <c r="CB172" s="19" t="n"/>
      <c r="CC172" s="19" t="n"/>
      <c r="CD172" s="19" t="n"/>
      <c r="CE172" s="19" t="n"/>
      <c r="CF172" s="19" t="n"/>
      <c r="CG172" s="19" t="n"/>
      <c r="CH172" s="546" t="n"/>
      <c r="CI172" s="500" t="n"/>
      <c r="CJ172" s="500" t="n"/>
      <c r="CK172" s="23" t="n"/>
      <c r="CL172" s="23" t="n"/>
      <c r="CM172" s="23" t="n"/>
      <c r="CN172" s="23" t="n"/>
      <c r="CO172" s="23" t="n"/>
      <c r="CP172" s="23" t="n"/>
      <c r="CQ172" s="23" t="n"/>
      <c r="CR172" s="23" t="n"/>
      <c r="CS172" s="23" t="n"/>
      <c r="CT172" s="23" t="n"/>
      <c r="CU172" s="23" t="n"/>
      <c r="CV172" s="23" t="n"/>
      <c r="CW172" s="23" t="n"/>
      <c r="CX172" s="23" t="n"/>
      <c r="CY172" s="23" t="n"/>
      <c r="CZ172" s="23" t="n"/>
      <c r="DA172" s="23" t="n"/>
      <c r="DB172" s="23" t="n"/>
      <c r="DC172" s="23" t="n"/>
      <c r="DD172" s="23" t="n"/>
      <c r="DE172" s="23" t="n"/>
      <c r="DF172" s="23" t="n"/>
      <c r="DG172" s="23" t="n"/>
      <c r="DH172" s="23" t="n"/>
      <c r="DI172" s="23" t="n"/>
      <c r="DJ172" s="23" t="n"/>
      <c r="DK172" s="23" t="n"/>
      <c r="DL172" s="23" t="n"/>
      <c r="DM172" s="23" t="n"/>
      <c r="DN172" s="23" t="n"/>
      <c r="DO172" s="23" t="n"/>
      <c r="DP172" s="23" t="n"/>
    </row>
    <row r="173" ht="18" customHeight="1" s="844">
      <c r="A173" s="19" t="n"/>
      <c r="B173" s="19" t="n"/>
      <c r="C173" s="500" t="n"/>
      <c r="D173" s="500" t="n"/>
      <c r="E173" s="500" t="n"/>
      <c r="F173" s="19" t="n"/>
      <c r="G173" s="19" t="n"/>
      <c r="H173" s="558" t="n"/>
      <c r="I173" s="558" t="n"/>
      <c r="J173" s="558" t="n"/>
      <c r="K173" s="500" t="n"/>
      <c r="L173" s="500" t="n"/>
      <c r="M173" s="500" t="n"/>
      <c r="N173" s="500" t="n"/>
      <c r="O173" s="19" t="n"/>
      <c r="P173" s="19" t="n"/>
      <c r="Q173" s="19" t="n"/>
      <c r="R173" s="19" t="n"/>
      <c r="S173" s="19" t="n"/>
      <c r="T173" s="19" t="n"/>
      <c r="U173" s="19" t="n"/>
      <c r="V173" s="23" t="n"/>
      <c r="W173" s="19"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19" t="n"/>
      <c r="AY173" s="19" t="n"/>
      <c r="AZ173" s="19" t="n"/>
      <c r="BA173" s="19" t="n"/>
      <c r="BB173" s="19" t="n"/>
      <c r="BC173" s="19" t="n"/>
      <c r="BD173" s="19" t="n"/>
      <c r="BE173" s="19" t="n"/>
      <c r="BF173" s="19" t="n"/>
      <c r="BG173" s="19" t="n"/>
      <c r="BH173" s="19" t="n"/>
      <c r="BI173" s="19" t="n"/>
      <c r="BJ173" s="19" t="n"/>
      <c r="BK173" s="19" t="n"/>
      <c r="BL173" s="19" t="n"/>
      <c r="BM173" s="19" t="n"/>
      <c r="BN173" s="19" t="n"/>
      <c r="BO173" s="19" t="n"/>
      <c r="BP173" s="19" t="n"/>
      <c r="BQ173" s="19" t="n"/>
      <c r="BR173" s="19" t="n"/>
      <c r="BS173" s="19" t="n"/>
      <c r="BT173" s="19" t="n"/>
      <c r="BU173" s="19" t="n"/>
      <c r="BV173" s="19" t="n"/>
      <c r="BW173" s="19" t="n"/>
      <c r="BX173" s="19" t="n"/>
      <c r="BY173" s="19" t="n"/>
      <c r="BZ173" s="19" t="n"/>
      <c r="CA173" s="19" t="n"/>
      <c r="CB173" s="19" t="n"/>
      <c r="CC173" s="19" t="n"/>
      <c r="CD173" s="19" t="n"/>
      <c r="CE173" s="19" t="n"/>
      <c r="CF173" s="19" t="n"/>
      <c r="CG173" s="19" t="n"/>
      <c r="CH173" s="546" t="n"/>
      <c r="CI173" s="500" t="n"/>
      <c r="CJ173" s="500" t="n"/>
      <c r="CK173" s="23" t="n"/>
      <c r="CL173" s="23" t="n"/>
      <c r="CM173" s="23" t="n"/>
      <c r="CN173" s="23" t="n"/>
      <c r="CO173" s="23" t="n"/>
      <c r="CP173" s="23" t="n"/>
      <c r="CQ173" s="23" t="n"/>
      <c r="CR173" s="23" t="n"/>
      <c r="CS173" s="23" t="n"/>
      <c r="CT173" s="23" t="n"/>
      <c r="CU173" s="23" t="n"/>
      <c r="CV173" s="23" t="n"/>
      <c r="CW173" s="23" t="n"/>
      <c r="CX173" s="23" t="n"/>
      <c r="CY173" s="23" t="n"/>
      <c r="CZ173" s="23" t="n"/>
      <c r="DA173" s="23" t="n"/>
      <c r="DB173" s="23" t="n"/>
      <c r="DC173" s="23" t="n"/>
      <c r="DD173" s="23" t="n"/>
      <c r="DE173" s="23" t="n"/>
      <c r="DF173" s="23" t="n"/>
      <c r="DG173" s="23" t="n"/>
      <c r="DH173" s="23" t="n"/>
      <c r="DI173" s="23" t="n"/>
      <c r="DJ173" s="23" t="n"/>
      <c r="DK173" s="23" t="n"/>
      <c r="DL173" s="23" t="n"/>
      <c r="DM173" s="23" t="n"/>
      <c r="DN173" s="23" t="n"/>
      <c r="DO173" s="23" t="n"/>
      <c r="DP173" s="23" t="n"/>
    </row>
    <row r="174" ht="18" customHeight="1" s="844">
      <c r="A174" s="19" t="n"/>
      <c r="B174" s="19" t="n"/>
      <c r="C174" s="500" t="n"/>
      <c r="D174" s="500" t="n"/>
      <c r="E174" s="500" t="n"/>
      <c r="F174" s="19" t="n"/>
      <c r="G174" s="19" t="n"/>
      <c r="H174" s="558" t="n"/>
      <c r="I174" s="558" t="n"/>
      <c r="J174" s="558" t="n"/>
      <c r="K174" s="500" t="n"/>
      <c r="L174" s="500" t="n"/>
      <c r="M174" s="500" t="n"/>
      <c r="N174" s="500" t="n"/>
      <c r="O174" s="19" t="n"/>
      <c r="P174" s="19" t="n"/>
      <c r="Q174" s="19" t="n"/>
      <c r="R174" s="19" t="n"/>
      <c r="S174" s="19" t="n"/>
      <c r="T174" s="19" t="n"/>
      <c r="U174" s="19" t="n"/>
      <c r="V174" s="23" t="n"/>
      <c r="W174" s="19"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19" t="n"/>
      <c r="AY174" s="19" t="n"/>
      <c r="AZ174" s="19" t="n"/>
      <c r="BA174" s="19" t="n"/>
      <c r="BB174" s="19" t="n"/>
      <c r="BC174" s="19" t="n"/>
      <c r="BD174" s="19" t="n"/>
      <c r="BE174" s="19" t="n"/>
      <c r="BF174" s="19" t="n"/>
      <c r="BG174" s="19" t="n"/>
      <c r="BH174" s="19" t="n"/>
      <c r="BI174" s="19" t="n"/>
      <c r="BJ174" s="19" t="n"/>
      <c r="BK174" s="19" t="n"/>
      <c r="BL174" s="19" t="n"/>
      <c r="BM174" s="19" t="n"/>
      <c r="BN174" s="19" t="n"/>
      <c r="BO174" s="19" t="n"/>
      <c r="BP174" s="19" t="n"/>
      <c r="BQ174" s="19" t="n"/>
      <c r="BR174" s="19" t="n"/>
      <c r="BS174" s="19" t="n"/>
      <c r="BT174" s="19" t="n"/>
      <c r="BU174" s="19" t="n"/>
      <c r="BV174" s="19" t="n"/>
      <c r="BW174" s="19" t="n"/>
      <c r="BX174" s="19" t="n"/>
      <c r="BY174" s="19" t="n"/>
      <c r="BZ174" s="19" t="n"/>
      <c r="CA174" s="19" t="n"/>
      <c r="CB174" s="19" t="n"/>
      <c r="CC174" s="19" t="n"/>
      <c r="CD174" s="19" t="n"/>
      <c r="CE174" s="19" t="n"/>
      <c r="CF174" s="19" t="n"/>
      <c r="CG174" s="19" t="n"/>
      <c r="CH174" s="546" t="n"/>
      <c r="CI174" s="500" t="n"/>
      <c r="CJ174" s="500" t="n"/>
      <c r="CK174" s="23" t="n"/>
      <c r="CL174" s="23" t="n"/>
      <c r="CM174" s="23" t="n"/>
      <c r="CN174" s="23" t="n"/>
      <c r="CO174" s="23" t="n"/>
      <c r="CP174" s="23" t="n"/>
      <c r="CQ174" s="23" t="n"/>
      <c r="CR174" s="23" t="n"/>
      <c r="CS174" s="23" t="n"/>
      <c r="CT174" s="23" t="n"/>
      <c r="CU174" s="23" t="n"/>
      <c r="CV174" s="23" t="n"/>
      <c r="CW174" s="23" t="n"/>
      <c r="CX174" s="23" t="n"/>
      <c r="CY174" s="23" t="n"/>
      <c r="CZ174" s="23" t="n"/>
      <c r="DA174" s="23" t="n"/>
      <c r="DB174" s="23" t="n"/>
      <c r="DC174" s="23" t="n"/>
      <c r="DD174" s="23" t="n"/>
      <c r="DE174" s="23" t="n"/>
      <c r="DF174" s="23" t="n"/>
      <c r="DG174" s="23" t="n"/>
      <c r="DH174" s="23" t="n"/>
      <c r="DI174" s="23" t="n"/>
      <c r="DJ174" s="23" t="n"/>
      <c r="DK174" s="23" t="n"/>
      <c r="DL174" s="23" t="n"/>
      <c r="DM174" s="23" t="n"/>
      <c r="DN174" s="23" t="n"/>
      <c r="DO174" s="23" t="n"/>
      <c r="DP174" s="23" t="n"/>
    </row>
    <row r="175" ht="18" customHeight="1" s="844">
      <c r="A175" s="19" t="n"/>
      <c r="B175" s="19" t="n"/>
      <c r="C175" s="500" t="n"/>
      <c r="D175" s="500" t="n"/>
      <c r="E175" s="500" t="n"/>
      <c r="F175" s="19" t="n"/>
      <c r="G175" s="19" t="n"/>
      <c r="H175" s="558" t="n"/>
      <c r="I175" s="558" t="n"/>
      <c r="J175" s="558" t="n"/>
      <c r="K175" s="500" t="n"/>
      <c r="L175" s="500" t="n"/>
      <c r="M175" s="500" t="n"/>
      <c r="N175" s="500" t="n"/>
      <c r="O175" s="19" t="n"/>
      <c r="P175" s="19" t="n"/>
      <c r="Q175" s="19" t="n"/>
      <c r="R175" s="19" t="n"/>
      <c r="S175" s="19" t="n"/>
      <c r="T175" s="19" t="n"/>
      <c r="U175" s="19" t="n"/>
      <c r="V175" s="23" t="n"/>
      <c r="W175" s="19"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19" t="n"/>
      <c r="AY175" s="19" t="n"/>
      <c r="AZ175" s="19" t="n"/>
      <c r="BA175" s="19" t="n"/>
      <c r="BB175" s="19" t="n"/>
      <c r="BC175" s="19" t="n"/>
      <c r="BD175" s="19" t="n"/>
      <c r="BE175" s="19" t="n"/>
      <c r="BF175" s="19" t="n"/>
      <c r="BG175" s="19" t="n"/>
      <c r="BH175" s="19" t="n"/>
      <c r="BI175" s="19" t="n"/>
      <c r="BJ175" s="19" t="n"/>
      <c r="BK175" s="19" t="n"/>
      <c r="BL175" s="19" t="n"/>
      <c r="BM175" s="19" t="n"/>
      <c r="BN175" s="19" t="n"/>
      <c r="BO175" s="19" t="n"/>
      <c r="BP175" s="19" t="n"/>
      <c r="BQ175" s="19" t="n"/>
      <c r="BR175" s="19" t="n"/>
      <c r="BS175" s="19" t="n"/>
      <c r="BT175" s="19" t="n"/>
      <c r="BU175" s="19" t="n"/>
      <c r="BV175" s="19" t="n"/>
      <c r="BW175" s="19" t="n"/>
      <c r="BX175" s="19" t="n"/>
      <c r="BY175" s="19" t="n"/>
      <c r="BZ175" s="19" t="n"/>
      <c r="CA175" s="19" t="n"/>
      <c r="CB175" s="19" t="n"/>
      <c r="CC175" s="19" t="n"/>
      <c r="CD175" s="19" t="n"/>
      <c r="CE175" s="19" t="n"/>
      <c r="CF175" s="19" t="n"/>
      <c r="CG175" s="19" t="n"/>
      <c r="CH175" s="546" t="n"/>
      <c r="CI175" s="500" t="n"/>
      <c r="CJ175" s="500" t="n"/>
      <c r="CK175" s="23" t="n"/>
      <c r="CL175" s="23" t="n"/>
      <c r="CM175" s="23" t="n"/>
      <c r="CN175" s="23" t="n"/>
      <c r="CO175" s="23" t="n"/>
      <c r="CP175" s="23" t="n"/>
      <c r="CQ175" s="23" t="n"/>
      <c r="CR175" s="23" t="n"/>
      <c r="CS175" s="23" t="n"/>
      <c r="CT175" s="23" t="n"/>
      <c r="CU175" s="23" t="n"/>
      <c r="CV175" s="23" t="n"/>
      <c r="CW175" s="23" t="n"/>
      <c r="CX175" s="23" t="n"/>
      <c r="CY175" s="23" t="n"/>
      <c r="CZ175" s="23" t="n"/>
      <c r="DA175" s="23" t="n"/>
      <c r="DB175" s="23" t="n"/>
      <c r="DC175" s="23" t="n"/>
      <c r="DD175" s="23" t="n"/>
      <c r="DE175" s="23" t="n"/>
      <c r="DF175" s="23" t="n"/>
      <c r="DG175" s="23" t="n"/>
      <c r="DH175" s="23" t="n"/>
      <c r="DI175" s="23" t="n"/>
      <c r="DJ175" s="23" t="n"/>
      <c r="DK175" s="23" t="n"/>
      <c r="DL175" s="23" t="n"/>
      <c r="DM175" s="23" t="n"/>
      <c r="DN175" s="23" t="n"/>
      <c r="DO175" s="23" t="n"/>
      <c r="DP175" s="23" t="n"/>
    </row>
    <row r="176" ht="18" customHeight="1" s="844">
      <c r="A176" s="19" t="n"/>
      <c r="B176" s="19" t="n"/>
      <c r="C176" s="500" t="n"/>
      <c r="D176" s="500" t="n"/>
      <c r="E176" s="500" t="n"/>
      <c r="F176" s="19" t="n"/>
      <c r="G176" s="19" t="n"/>
      <c r="H176" s="558" t="n"/>
      <c r="I176" s="558" t="n"/>
      <c r="J176" s="558" t="n"/>
      <c r="K176" s="500" t="n"/>
      <c r="L176" s="500" t="n"/>
      <c r="M176" s="500" t="n"/>
      <c r="N176" s="500" t="n"/>
      <c r="O176" s="19" t="n"/>
      <c r="P176" s="19" t="n"/>
      <c r="Q176" s="19" t="n"/>
      <c r="R176" s="19" t="n"/>
      <c r="S176" s="19" t="n"/>
      <c r="T176" s="19" t="n"/>
      <c r="U176" s="19" t="n"/>
      <c r="V176" s="23" t="n"/>
      <c r="W176" s="19"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19" t="n"/>
      <c r="AY176" s="19" t="n"/>
      <c r="AZ176" s="19" t="n"/>
      <c r="BA176" s="19" t="n"/>
      <c r="BB176" s="19" t="n"/>
      <c r="BC176" s="19" t="n"/>
      <c r="BD176" s="19" t="n"/>
      <c r="BE176" s="19" t="n"/>
      <c r="BF176" s="19" t="n"/>
      <c r="BG176" s="19" t="n"/>
      <c r="BH176" s="19" t="n"/>
      <c r="BI176" s="19" t="n"/>
      <c r="BJ176" s="19" t="n"/>
      <c r="BK176" s="19" t="n"/>
      <c r="BL176" s="19" t="n"/>
      <c r="BM176" s="19" t="n"/>
      <c r="BN176" s="19" t="n"/>
      <c r="BO176" s="19" t="n"/>
      <c r="BP176" s="19" t="n"/>
      <c r="BQ176" s="19" t="n"/>
      <c r="BR176" s="19" t="n"/>
      <c r="BS176" s="19" t="n"/>
      <c r="BT176" s="19" t="n"/>
      <c r="BU176" s="19" t="n"/>
      <c r="BV176" s="19" t="n"/>
      <c r="BW176" s="19" t="n"/>
      <c r="BX176" s="19" t="n"/>
      <c r="BY176" s="19" t="n"/>
      <c r="BZ176" s="19" t="n"/>
      <c r="CA176" s="19" t="n"/>
      <c r="CB176" s="19" t="n"/>
      <c r="CC176" s="19" t="n"/>
      <c r="CD176" s="19" t="n"/>
      <c r="CE176" s="19" t="n"/>
      <c r="CF176" s="19" t="n"/>
      <c r="CG176" s="19" t="n"/>
      <c r="CH176" s="546" t="n"/>
      <c r="CI176" s="500" t="n"/>
      <c r="CJ176" s="500" t="n"/>
      <c r="CK176" s="23" t="n"/>
      <c r="CL176" s="23" t="n"/>
      <c r="CM176" s="23" t="n"/>
      <c r="CN176" s="23" t="n"/>
      <c r="CO176" s="23" t="n"/>
      <c r="CP176" s="23" t="n"/>
      <c r="CQ176" s="23" t="n"/>
      <c r="CR176" s="23" t="n"/>
      <c r="CS176" s="23" t="n"/>
      <c r="CT176" s="23" t="n"/>
      <c r="CU176" s="23" t="n"/>
      <c r="CV176" s="23" t="n"/>
      <c r="CW176" s="23" t="n"/>
      <c r="CX176" s="23" t="n"/>
      <c r="CY176" s="23" t="n"/>
      <c r="CZ176" s="23" t="n"/>
      <c r="DA176" s="23" t="n"/>
      <c r="DB176" s="23" t="n"/>
      <c r="DC176" s="23" t="n"/>
      <c r="DD176" s="23" t="n"/>
      <c r="DE176" s="23" t="n"/>
      <c r="DF176" s="23" t="n"/>
      <c r="DG176" s="23" t="n"/>
      <c r="DH176" s="23" t="n"/>
      <c r="DI176" s="23" t="n"/>
      <c r="DJ176" s="23" t="n"/>
      <c r="DK176" s="23" t="n"/>
      <c r="DL176" s="23" t="n"/>
      <c r="DM176" s="23" t="n"/>
      <c r="DN176" s="23" t="n"/>
      <c r="DO176" s="23" t="n"/>
      <c r="DP176" s="23" t="n"/>
    </row>
    <row r="177" ht="18" customHeight="1" s="844">
      <c r="A177" s="19" t="n"/>
      <c r="B177" s="19" t="n"/>
      <c r="C177" s="500" t="n"/>
      <c r="D177" s="500" t="n"/>
      <c r="E177" s="500" t="n"/>
      <c r="F177" s="19" t="n"/>
      <c r="G177" s="19" t="n"/>
      <c r="H177" s="558" t="n"/>
      <c r="I177" s="558" t="n"/>
      <c r="J177" s="558" t="n"/>
      <c r="K177" s="500" t="n"/>
      <c r="L177" s="500" t="n"/>
      <c r="M177" s="500" t="n"/>
      <c r="N177" s="500" t="n"/>
      <c r="O177" s="19" t="n"/>
      <c r="P177" s="19" t="n"/>
      <c r="Q177" s="19" t="n"/>
      <c r="R177" s="19" t="n"/>
      <c r="S177" s="19" t="n"/>
      <c r="T177" s="19" t="n"/>
      <c r="U177" s="19" t="n"/>
      <c r="V177" s="23" t="n"/>
      <c r="W177" s="19"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19" t="n"/>
      <c r="AY177" s="19" t="n"/>
      <c r="AZ177" s="19" t="n"/>
      <c r="BA177" s="19" t="n"/>
      <c r="BB177" s="19" t="n"/>
      <c r="BC177" s="19" t="n"/>
      <c r="BD177" s="19" t="n"/>
      <c r="BE177" s="19" t="n"/>
      <c r="BF177" s="19" t="n"/>
      <c r="BG177" s="19" t="n"/>
      <c r="BH177" s="19" t="n"/>
      <c r="BI177" s="19" t="n"/>
      <c r="BJ177" s="19" t="n"/>
      <c r="BK177" s="19" t="n"/>
      <c r="BL177" s="19" t="n"/>
      <c r="BM177" s="19" t="n"/>
      <c r="BN177" s="19" t="n"/>
      <c r="BO177" s="19" t="n"/>
      <c r="BP177" s="19" t="n"/>
      <c r="BQ177" s="19" t="n"/>
      <c r="BR177" s="19" t="n"/>
      <c r="BS177" s="19" t="n"/>
      <c r="BT177" s="19" t="n"/>
      <c r="BU177" s="19" t="n"/>
      <c r="BV177" s="19" t="n"/>
      <c r="BW177" s="19" t="n"/>
      <c r="BX177" s="19" t="n"/>
      <c r="BY177" s="19" t="n"/>
      <c r="BZ177" s="19" t="n"/>
      <c r="CA177" s="19" t="n"/>
      <c r="CB177" s="19" t="n"/>
      <c r="CC177" s="19" t="n"/>
      <c r="CD177" s="19" t="n"/>
      <c r="CE177" s="19" t="n"/>
      <c r="CF177" s="19" t="n"/>
      <c r="CG177" s="19" t="n"/>
      <c r="CH177" s="546" t="n"/>
      <c r="CI177" s="500" t="n"/>
      <c r="CJ177" s="500" t="n"/>
      <c r="CK177" s="23" t="n"/>
      <c r="CL177" s="23" t="n"/>
      <c r="CM177" s="23" t="n"/>
      <c r="CN177" s="23" t="n"/>
      <c r="CO177" s="23" t="n"/>
      <c r="CP177" s="23" t="n"/>
      <c r="CQ177" s="23" t="n"/>
      <c r="CR177" s="23" t="n"/>
      <c r="CS177" s="23" t="n"/>
      <c r="CT177" s="23" t="n"/>
      <c r="CU177" s="23" t="n"/>
      <c r="CV177" s="23" t="n"/>
      <c r="CW177" s="23" t="n"/>
      <c r="CX177" s="23" t="n"/>
      <c r="CY177" s="23" t="n"/>
      <c r="CZ177" s="23" t="n"/>
      <c r="DA177" s="23" t="n"/>
      <c r="DB177" s="23" t="n"/>
      <c r="DC177" s="23" t="n"/>
      <c r="DD177" s="23" t="n"/>
      <c r="DE177" s="23" t="n"/>
      <c r="DF177" s="23" t="n"/>
      <c r="DG177" s="23" t="n"/>
      <c r="DH177" s="23" t="n"/>
      <c r="DI177" s="23" t="n"/>
      <c r="DJ177" s="23" t="n"/>
      <c r="DK177" s="23" t="n"/>
      <c r="DL177" s="23" t="n"/>
      <c r="DM177" s="23" t="n"/>
      <c r="DN177" s="23" t="n"/>
      <c r="DO177" s="23" t="n"/>
      <c r="DP177" s="23" t="n"/>
    </row>
    <row r="178" ht="18" customHeight="1" s="844">
      <c r="A178" s="19" t="n"/>
      <c r="B178" s="19" t="n"/>
      <c r="C178" s="500" t="n"/>
      <c r="D178" s="500" t="n"/>
      <c r="E178" s="500" t="n"/>
      <c r="F178" s="19" t="n"/>
      <c r="G178" s="19" t="n"/>
      <c r="H178" s="558" t="n"/>
      <c r="I178" s="558" t="n"/>
      <c r="J178" s="558" t="n"/>
      <c r="K178" s="500" t="n"/>
      <c r="L178" s="500" t="n"/>
      <c r="M178" s="500" t="n"/>
      <c r="N178" s="500" t="n"/>
      <c r="O178" s="19" t="n"/>
      <c r="P178" s="19" t="n"/>
      <c r="Q178" s="19" t="n"/>
      <c r="R178" s="19" t="n"/>
      <c r="S178" s="19" t="n"/>
      <c r="T178" s="19" t="n"/>
      <c r="U178" s="19" t="n"/>
      <c r="V178" s="23" t="n"/>
      <c r="W178" s="19"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19" t="n"/>
      <c r="AY178" s="19" t="n"/>
      <c r="AZ178" s="19" t="n"/>
      <c r="BA178" s="19" t="n"/>
      <c r="BB178" s="19" t="n"/>
      <c r="BC178" s="19" t="n"/>
      <c r="BD178" s="19" t="n"/>
      <c r="BE178" s="19" t="n"/>
      <c r="BF178" s="19" t="n"/>
      <c r="BG178" s="19" t="n"/>
      <c r="BH178" s="19" t="n"/>
      <c r="BI178" s="19" t="n"/>
      <c r="BJ178" s="19" t="n"/>
      <c r="BK178" s="19" t="n"/>
      <c r="BL178" s="19" t="n"/>
      <c r="BM178" s="19" t="n"/>
      <c r="BN178" s="19" t="n"/>
      <c r="BO178" s="19" t="n"/>
      <c r="BP178" s="19" t="n"/>
      <c r="BQ178" s="19" t="n"/>
      <c r="BR178" s="19" t="n"/>
      <c r="BS178" s="19" t="n"/>
      <c r="BT178" s="19" t="n"/>
      <c r="BU178" s="19" t="n"/>
      <c r="BV178" s="19" t="n"/>
      <c r="BW178" s="19" t="n"/>
      <c r="BX178" s="19" t="n"/>
      <c r="BY178" s="19" t="n"/>
      <c r="BZ178" s="19" t="n"/>
      <c r="CA178" s="19" t="n"/>
      <c r="CB178" s="19" t="n"/>
      <c r="CC178" s="19" t="n"/>
      <c r="CD178" s="19" t="n"/>
      <c r="CE178" s="19" t="n"/>
      <c r="CF178" s="19" t="n"/>
      <c r="CG178" s="19" t="n"/>
      <c r="CH178" s="546" t="n"/>
      <c r="CI178" s="500" t="n"/>
      <c r="CJ178" s="500" t="n"/>
      <c r="CK178" s="23" t="n"/>
      <c r="CL178" s="23" t="n"/>
      <c r="CM178" s="23" t="n"/>
      <c r="CN178" s="23" t="n"/>
      <c r="CO178" s="23" t="n"/>
      <c r="CP178" s="23" t="n"/>
      <c r="CQ178" s="23" t="n"/>
      <c r="CR178" s="23" t="n"/>
      <c r="CS178" s="23" t="n"/>
      <c r="CT178" s="23" t="n"/>
      <c r="CU178" s="23" t="n"/>
      <c r="CV178" s="23" t="n"/>
      <c r="CW178" s="23" t="n"/>
      <c r="CX178" s="23" t="n"/>
      <c r="CY178" s="23" t="n"/>
      <c r="CZ178" s="23" t="n"/>
      <c r="DA178" s="23" t="n"/>
      <c r="DB178" s="23" t="n"/>
      <c r="DC178" s="23" t="n"/>
      <c r="DD178" s="23" t="n"/>
      <c r="DE178" s="23" t="n"/>
      <c r="DF178" s="23" t="n"/>
      <c r="DG178" s="23" t="n"/>
      <c r="DH178" s="23" t="n"/>
      <c r="DI178" s="23" t="n"/>
      <c r="DJ178" s="23" t="n"/>
      <c r="DK178" s="23" t="n"/>
      <c r="DL178" s="23" t="n"/>
      <c r="DM178" s="23" t="n"/>
      <c r="DN178" s="23" t="n"/>
      <c r="DO178" s="23" t="n"/>
      <c r="DP178" s="23" t="n"/>
    </row>
    <row r="179" ht="18" customHeight="1" s="844">
      <c r="A179" s="19" t="n"/>
      <c r="B179" s="19" t="n"/>
      <c r="C179" s="500" t="n"/>
      <c r="D179" s="500" t="n"/>
      <c r="E179" s="500" t="n"/>
      <c r="F179" s="19" t="n"/>
      <c r="G179" s="19" t="n"/>
      <c r="H179" s="558" t="n"/>
      <c r="I179" s="558" t="n"/>
      <c r="J179" s="558" t="n"/>
      <c r="K179" s="500" t="n"/>
      <c r="L179" s="500" t="n"/>
      <c r="M179" s="500" t="n"/>
      <c r="N179" s="500" t="n"/>
      <c r="O179" s="19" t="n"/>
      <c r="P179" s="19" t="n"/>
      <c r="Q179" s="19" t="n"/>
      <c r="R179" s="19" t="n"/>
      <c r="S179" s="19" t="n"/>
      <c r="T179" s="19" t="n"/>
      <c r="U179" s="19" t="n"/>
      <c r="V179" s="23" t="n"/>
      <c r="W179" s="19"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19" t="n"/>
      <c r="AY179" s="19" t="n"/>
      <c r="AZ179" s="19" t="n"/>
      <c r="BA179" s="19" t="n"/>
      <c r="BB179" s="19" t="n"/>
      <c r="BC179" s="19" t="n"/>
      <c r="BD179" s="19" t="n"/>
      <c r="BE179" s="19" t="n"/>
      <c r="BF179" s="19" t="n"/>
      <c r="BG179" s="19" t="n"/>
      <c r="BH179" s="19" t="n"/>
      <c r="BI179" s="19" t="n"/>
      <c r="BJ179" s="19" t="n"/>
      <c r="BK179" s="19" t="n"/>
      <c r="BL179" s="19" t="n"/>
      <c r="BM179" s="19" t="n"/>
      <c r="BN179" s="19" t="n"/>
      <c r="BO179" s="19" t="n"/>
      <c r="BP179" s="19" t="n"/>
      <c r="BQ179" s="19" t="n"/>
      <c r="BR179" s="19" t="n"/>
      <c r="BS179" s="19" t="n"/>
      <c r="BT179" s="19" t="n"/>
      <c r="BU179" s="19" t="n"/>
      <c r="BV179" s="19" t="n"/>
      <c r="BW179" s="19" t="n"/>
      <c r="BX179" s="19" t="n"/>
      <c r="BY179" s="19" t="n"/>
      <c r="BZ179" s="19" t="n"/>
      <c r="CA179" s="19" t="n"/>
      <c r="CB179" s="19" t="n"/>
      <c r="CC179" s="19" t="n"/>
      <c r="CD179" s="19" t="n"/>
      <c r="CE179" s="19" t="n"/>
      <c r="CF179" s="19" t="n"/>
      <c r="CG179" s="19" t="n"/>
      <c r="CH179" s="546" t="n"/>
      <c r="CI179" s="500" t="n"/>
      <c r="CJ179" s="500" t="n"/>
      <c r="CK179" s="23" t="n"/>
      <c r="CL179" s="23" t="n"/>
      <c r="CM179" s="23" t="n"/>
      <c r="CN179" s="23" t="n"/>
      <c r="CO179" s="23" t="n"/>
      <c r="CP179" s="23" t="n"/>
      <c r="CQ179" s="23" t="n"/>
      <c r="CR179" s="23" t="n"/>
      <c r="CS179" s="23" t="n"/>
      <c r="CT179" s="23" t="n"/>
      <c r="CU179" s="23" t="n"/>
      <c r="CV179" s="23" t="n"/>
      <c r="CW179" s="23" t="n"/>
      <c r="CX179" s="23" t="n"/>
      <c r="CY179" s="23" t="n"/>
      <c r="CZ179" s="23" t="n"/>
      <c r="DA179" s="23" t="n"/>
      <c r="DB179" s="23" t="n"/>
      <c r="DC179" s="23" t="n"/>
      <c r="DD179" s="23" t="n"/>
      <c r="DE179" s="23" t="n"/>
      <c r="DF179" s="23" t="n"/>
      <c r="DG179" s="23" t="n"/>
      <c r="DH179" s="23" t="n"/>
      <c r="DI179" s="23" t="n"/>
      <c r="DJ179" s="23" t="n"/>
      <c r="DK179" s="23" t="n"/>
      <c r="DL179" s="23" t="n"/>
      <c r="DM179" s="23" t="n"/>
      <c r="DN179" s="23" t="n"/>
      <c r="DO179" s="23" t="n"/>
      <c r="DP179" s="23" t="n"/>
    </row>
    <row r="180" ht="18" customHeight="1" s="844">
      <c r="A180" s="19" t="n"/>
      <c r="B180" s="19" t="n"/>
      <c r="C180" s="500" t="n"/>
      <c r="D180" s="500" t="n"/>
      <c r="E180" s="500" t="n"/>
      <c r="F180" s="19" t="n"/>
      <c r="G180" s="19" t="n"/>
      <c r="H180" s="558" t="n"/>
      <c r="I180" s="558" t="n"/>
      <c r="J180" s="558" t="n"/>
      <c r="K180" s="500" t="n"/>
      <c r="L180" s="500" t="n"/>
      <c r="M180" s="500" t="n"/>
      <c r="N180" s="500" t="n"/>
      <c r="O180" s="19" t="n"/>
      <c r="P180" s="19" t="n"/>
      <c r="Q180" s="19" t="n"/>
      <c r="R180" s="19" t="n"/>
      <c r="S180" s="19" t="n"/>
      <c r="T180" s="19" t="n"/>
      <c r="U180" s="19" t="n"/>
      <c r="V180" s="23" t="n"/>
      <c r="W180" s="19"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19" t="n"/>
      <c r="AY180" s="19" t="n"/>
      <c r="AZ180" s="19" t="n"/>
      <c r="BA180" s="19" t="n"/>
      <c r="BB180" s="19" t="n"/>
      <c r="BC180" s="19" t="n"/>
      <c r="BD180" s="19" t="n"/>
      <c r="BE180" s="19" t="n"/>
      <c r="BF180" s="19" t="n"/>
      <c r="BG180" s="19" t="n"/>
      <c r="BH180" s="19" t="n"/>
      <c r="BI180" s="19" t="n"/>
      <c r="BJ180" s="19" t="n"/>
      <c r="BK180" s="19" t="n"/>
      <c r="BL180" s="19" t="n"/>
      <c r="BM180" s="19" t="n"/>
      <c r="BN180" s="19" t="n"/>
      <c r="BO180" s="19" t="n"/>
      <c r="BP180" s="19" t="n"/>
      <c r="BQ180" s="19" t="n"/>
      <c r="BR180" s="19" t="n"/>
      <c r="BS180" s="19" t="n"/>
      <c r="BT180" s="19" t="n"/>
      <c r="BU180" s="19" t="n"/>
      <c r="BV180" s="19" t="n"/>
      <c r="BW180" s="19" t="n"/>
      <c r="BX180" s="19" t="n"/>
      <c r="BY180" s="19" t="n"/>
      <c r="BZ180" s="19" t="n"/>
      <c r="CA180" s="19" t="n"/>
      <c r="CB180" s="19" t="n"/>
      <c r="CC180" s="19" t="n"/>
      <c r="CD180" s="19" t="n"/>
      <c r="CE180" s="19" t="n"/>
      <c r="CF180" s="19" t="n"/>
      <c r="CG180" s="19" t="n"/>
      <c r="CH180" s="546" t="n"/>
      <c r="CI180" s="500" t="n"/>
      <c r="CJ180" s="500" t="n"/>
      <c r="CK180" s="23" t="n"/>
      <c r="CL180" s="23" t="n"/>
      <c r="CM180" s="23" t="n"/>
      <c r="CN180" s="23" t="n"/>
      <c r="CO180" s="23" t="n"/>
      <c r="CP180" s="23" t="n"/>
      <c r="CQ180" s="23" t="n"/>
      <c r="CR180" s="23" t="n"/>
      <c r="CS180" s="23" t="n"/>
      <c r="CT180" s="23" t="n"/>
      <c r="CU180" s="23" t="n"/>
      <c r="CV180" s="23" t="n"/>
      <c r="CW180" s="23" t="n"/>
      <c r="CX180" s="23" t="n"/>
      <c r="CY180" s="23" t="n"/>
      <c r="CZ180" s="23" t="n"/>
      <c r="DA180" s="23" t="n"/>
      <c r="DB180" s="23" t="n"/>
      <c r="DC180" s="23" t="n"/>
      <c r="DD180" s="23" t="n"/>
      <c r="DE180" s="23" t="n"/>
      <c r="DF180" s="23" t="n"/>
      <c r="DG180" s="23" t="n"/>
      <c r="DH180" s="23" t="n"/>
      <c r="DI180" s="23" t="n"/>
      <c r="DJ180" s="23" t="n"/>
      <c r="DK180" s="23" t="n"/>
      <c r="DL180" s="23" t="n"/>
      <c r="DM180" s="23" t="n"/>
      <c r="DN180" s="23" t="n"/>
      <c r="DO180" s="23" t="n"/>
      <c r="DP180" s="23" t="n"/>
    </row>
    <row r="181" ht="18" customHeight="1" s="844">
      <c r="A181" s="19" t="n"/>
      <c r="B181" s="19" t="n"/>
      <c r="C181" s="500" t="n"/>
      <c r="D181" s="500" t="n"/>
      <c r="E181" s="500" t="n"/>
      <c r="F181" s="19" t="n"/>
      <c r="G181" s="19" t="n"/>
      <c r="H181" s="558" t="n"/>
      <c r="I181" s="558" t="n"/>
      <c r="J181" s="558" t="n"/>
      <c r="K181" s="500" t="n"/>
      <c r="L181" s="500" t="n"/>
      <c r="M181" s="500" t="n"/>
      <c r="N181" s="500" t="n"/>
      <c r="O181" s="19" t="n"/>
      <c r="P181" s="19" t="n"/>
      <c r="Q181" s="19" t="n"/>
      <c r="R181" s="19" t="n"/>
      <c r="S181" s="19" t="n"/>
      <c r="T181" s="19" t="n"/>
      <c r="U181" s="19" t="n"/>
      <c r="V181" s="23" t="n"/>
      <c r="W181" s="19"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19" t="n"/>
      <c r="AY181" s="19" t="n"/>
      <c r="AZ181" s="19" t="n"/>
      <c r="BA181" s="19" t="n"/>
      <c r="BB181" s="19" t="n"/>
      <c r="BC181" s="19" t="n"/>
      <c r="BD181" s="19" t="n"/>
      <c r="BE181" s="19" t="n"/>
      <c r="BF181" s="19" t="n"/>
      <c r="BG181" s="19" t="n"/>
      <c r="BH181" s="19" t="n"/>
      <c r="BI181" s="19" t="n"/>
      <c r="BJ181" s="19" t="n"/>
      <c r="BK181" s="19" t="n"/>
      <c r="BL181" s="19" t="n"/>
      <c r="BM181" s="19" t="n"/>
      <c r="BN181" s="19" t="n"/>
      <c r="BO181" s="19" t="n"/>
      <c r="BP181" s="19" t="n"/>
      <c r="BQ181" s="19" t="n"/>
      <c r="BR181" s="19" t="n"/>
      <c r="BS181" s="19" t="n"/>
      <c r="BT181" s="19" t="n"/>
      <c r="BU181" s="19" t="n"/>
      <c r="BV181" s="19" t="n"/>
      <c r="BW181" s="19" t="n"/>
      <c r="BX181" s="19" t="n"/>
      <c r="BY181" s="19" t="n"/>
      <c r="BZ181" s="19" t="n"/>
      <c r="CA181" s="19" t="n"/>
      <c r="CB181" s="19" t="n"/>
      <c r="CC181" s="19" t="n"/>
      <c r="CD181" s="19" t="n"/>
      <c r="CE181" s="19" t="n"/>
      <c r="CF181" s="19" t="n"/>
      <c r="CG181" s="19" t="n"/>
      <c r="CH181" s="546" t="n"/>
      <c r="CI181" s="500" t="n"/>
      <c r="CJ181" s="500" t="n"/>
      <c r="CK181" s="23" t="n"/>
      <c r="CL181" s="23" t="n"/>
      <c r="CM181" s="23" t="n"/>
      <c r="CN181" s="23" t="n"/>
      <c r="CO181" s="23" t="n"/>
      <c r="CP181" s="23" t="n"/>
      <c r="CQ181" s="23" t="n"/>
      <c r="CR181" s="23" t="n"/>
      <c r="CS181" s="23" t="n"/>
      <c r="CT181" s="23" t="n"/>
      <c r="CU181" s="23" t="n"/>
      <c r="CV181" s="23" t="n"/>
      <c r="CW181" s="23" t="n"/>
      <c r="CX181" s="23" t="n"/>
      <c r="CY181" s="23" t="n"/>
      <c r="CZ181" s="23" t="n"/>
      <c r="DA181" s="23" t="n"/>
      <c r="DB181" s="23" t="n"/>
      <c r="DC181" s="23" t="n"/>
      <c r="DD181" s="23" t="n"/>
      <c r="DE181" s="23" t="n"/>
      <c r="DF181" s="23" t="n"/>
      <c r="DG181" s="23" t="n"/>
      <c r="DH181" s="23" t="n"/>
      <c r="DI181" s="23" t="n"/>
      <c r="DJ181" s="23" t="n"/>
      <c r="DK181" s="23" t="n"/>
      <c r="DL181" s="23" t="n"/>
      <c r="DM181" s="23" t="n"/>
      <c r="DN181" s="23" t="n"/>
      <c r="DO181" s="23" t="n"/>
      <c r="DP181" s="23" t="n"/>
    </row>
    <row r="182" ht="18" customHeight="1" s="844">
      <c r="A182" s="19" t="n"/>
      <c r="B182" s="19" t="n"/>
      <c r="C182" s="500" t="n"/>
      <c r="D182" s="500" t="n"/>
      <c r="E182" s="500" t="n"/>
      <c r="F182" s="19" t="n"/>
      <c r="G182" s="19" t="n"/>
      <c r="H182" s="558" t="n"/>
      <c r="I182" s="558" t="n"/>
      <c r="J182" s="558" t="n"/>
      <c r="K182" s="500" t="n"/>
      <c r="L182" s="500" t="n"/>
      <c r="M182" s="500" t="n"/>
      <c r="N182" s="500" t="n"/>
      <c r="O182" s="19" t="n"/>
      <c r="P182" s="19" t="n"/>
      <c r="Q182" s="19" t="n"/>
      <c r="R182" s="19" t="n"/>
      <c r="S182" s="19" t="n"/>
      <c r="T182" s="19" t="n"/>
      <c r="U182" s="19" t="n"/>
      <c r="V182" s="23" t="n"/>
      <c r="W182" s="19"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19" t="n"/>
      <c r="AY182" s="19" t="n"/>
      <c r="AZ182" s="19" t="n"/>
      <c r="BA182" s="19" t="n"/>
      <c r="BB182" s="19" t="n"/>
      <c r="BC182" s="19" t="n"/>
      <c r="BD182" s="19" t="n"/>
      <c r="BE182" s="19" t="n"/>
      <c r="BF182" s="19" t="n"/>
      <c r="BG182" s="19" t="n"/>
      <c r="BH182" s="19" t="n"/>
      <c r="BI182" s="19" t="n"/>
      <c r="BJ182" s="19" t="n"/>
      <c r="BK182" s="19" t="n"/>
      <c r="BL182" s="19" t="n"/>
      <c r="BM182" s="19" t="n"/>
      <c r="BN182" s="19" t="n"/>
      <c r="BO182" s="19" t="n"/>
      <c r="BP182" s="19" t="n"/>
      <c r="BQ182" s="19" t="n"/>
      <c r="BR182" s="19" t="n"/>
      <c r="BS182" s="19" t="n"/>
      <c r="BT182" s="19" t="n"/>
      <c r="BU182" s="19" t="n"/>
      <c r="BV182" s="19" t="n"/>
      <c r="BW182" s="19" t="n"/>
      <c r="BX182" s="19" t="n"/>
      <c r="BY182" s="19" t="n"/>
      <c r="BZ182" s="19" t="n"/>
      <c r="CA182" s="19" t="n"/>
      <c r="CB182" s="19" t="n"/>
      <c r="CC182" s="19" t="n"/>
      <c r="CD182" s="19" t="n"/>
      <c r="CE182" s="19" t="n"/>
      <c r="CF182" s="19" t="n"/>
      <c r="CG182" s="19" t="n"/>
      <c r="CH182" s="546" t="n"/>
      <c r="CI182" s="500" t="n"/>
      <c r="CJ182" s="500" t="n"/>
      <c r="CK182" s="23" t="n"/>
      <c r="CL182" s="23" t="n"/>
      <c r="CM182" s="23" t="n"/>
      <c r="CN182" s="23" t="n"/>
      <c r="CO182" s="23" t="n"/>
      <c r="CP182" s="23" t="n"/>
      <c r="CQ182" s="23" t="n"/>
      <c r="CR182" s="23" t="n"/>
      <c r="CS182" s="23" t="n"/>
      <c r="CT182" s="23" t="n"/>
      <c r="CU182" s="23" t="n"/>
      <c r="CV182" s="23" t="n"/>
      <c r="CW182" s="23" t="n"/>
      <c r="CX182" s="23" t="n"/>
      <c r="CY182" s="23" t="n"/>
      <c r="CZ182" s="23" t="n"/>
      <c r="DA182" s="23" t="n"/>
      <c r="DB182" s="23" t="n"/>
      <c r="DC182" s="23" t="n"/>
      <c r="DD182" s="23" t="n"/>
      <c r="DE182" s="23" t="n"/>
      <c r="DF182" s="23" t="n"/>
      <c r="DG182" s="23" t="n"/>
      <c r="DH182" s="23" t="n"/>
      <c r="DI182" s="23" t="n"/>
      <c r="DJ182" s="23" t="n"/>
      <c r="DK182" s="23" t="n"/>
      <c r="DL182" s="23" t="n"/>
      <c r="DM182" s="23" t="n"/>
      <c r="DN182" s="23" t="n"/>
      <c r="DO182" s="23" t="n"/>
      <c r="DP182" s="23" t="n"/>
    </row>
    <row r="183" ht="18" customHeight="1" s="844">
      <c r="A183" s="19" t="n"/>
      <c r="B183" s="19" t="n"/>
      <c r="C183" s="500" t="n"/>
      <c r="D183" s="500" t="n"/>
      <c r="E183" s="500" t="n"/>
      <c r="F183" s="19" t="n"/>
      <c r="G183" s="19" t="n"/>
      <c r="H183" s="558" t="n"/>
      <c r="I183" s="558" t="n"/>
      <c r="J183" s="558" t="n"/>
      <c r="K183" s="500" t="n"/>
      <c r="L183" s="500" t="n"/>
      <c r="M183" s="500" t="n"/>
      <c r="N183" s="500" t="n"/>
      <c r="O183" s="19" t="n"/>
      <c r="P183" s="19" t="n"/>
      <c r="Q183" s="19" t="n"/>
      <c r="R183" s="19" t="n"/>
      <c r="S183" s="19" t="n"/>
      <c r="T183" s="19" t="n"/>
      <c r="U183" s="19" t="n"/>
      <c r="V183" s="23" t="n"/>
      <c r="W183" s="19"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19" t="n"/>
      <c r="AY183" s="19" t="n"/>
      <c r="AZ183" s="19" t="n"/>
      <c r="BA183" s="19" t="n"/>
      <c r="BB183" s="19" t="n"/>
      <c r="BC183" s="19" t="n"/>
      <c r="BD183" s="19" t="n"/>
      <c r="BE183" s="19" t="n"/>
      <c r="BF183" s="19" t="n"/>
      <c r="BG183" s="19" t="n"/>
      <c r="BH183" s="19" t="n"/>
      <c r="BI183" s="19" t="n"/>
      <c r="BJ183" s="19" t="n"/>
      <c r="BK183" s="19" t="n"/>
      <c r="BL183" s="19" t="n"/>
      <c r="BM183" s="19" t="n"/>
      <c r="BN183" s="19" t="n"/>
      <c r="BO183" s="19" t="n"/>
      <c r="BP183" s="19" t="n"/>
      <c r="BQ183" s="19" t="n"/>
      <c r="BR183" s="19" t="n"/>
      <c r="BS183" s="19" t="n"/>
      <c r="BT183" s="19" t="n"/>
      <c r="BU183" s="19" t="n"/>
      <c r="BV183" s="19" t="n"/>
      <c r="BW183" s="19" t="n"/>
      <c r="BX183" s="19" t="n"/>
      <c r="BY183" s="19" t="n"/>
      <c r="BZ183" s="19" t="n"/>
      <c r="CA183" s="19" t="n"/>
      <c r="CB183" s="19" t="n"/>
      <c r="CC183" s="19" t="n"/>
      <c r="CD183" s="19" t="n"/>
      <c r="CE183" s="19" t="n"/>
      <c r="CF183" s="19" t="n"/>
      <c r="CG183" s="19" t="n"/>
      <c r="CH183" s="546" t="n"/>
      <c r="CI183" s="500" t="n"/>
      <c r="CJ183" s="500" t="n"/>
      <c r="CK183" s="23" t="n"/>
      <c r="CL183" s="23" t="n"/>
      <c r="CM183" s="23" t="n"/>
      <c r="CN183" s="23" t="n"/>
      <c r="CO183" s="23" t="n"/>
      <c r="CP183" s="23" t="n"/>
      <c r="CQ183" s="23" t="n"/>
      <c r="CR183" s="23" t="n"/>
      <c r="CS183" s="23" t="n"/>
      <c r="CT183" s="23" t="n"/>
      <c r="CU183" s="23" t="n"/>
      <c r="CV183" s="23" t="n"/>
      <c r="CW183" s="23" t="n"/>
      <c r="CX183" s="23" t="n"/>
      <c r="CY183" s="23" t="n"/>
      <c r="CZ183" s="23" t="n"/>
      <c r="DA183" s="23" t="n"/>
      <c r="DB183" s="23" t="n"/>
      <c r="DC183" s="23" t="n"/>
      <c r="DD183" s="23" t="n"/>
      <c r="DE183" s="23" t="n"/>
      <c r="DF183" s="23" t="n"/>
      <c r="DG183" s="23" t="n"/>
      <c r="DH183" s="23" t="n"/>
      <c r="DI183" s="23" t="n"/>
      <c r="DJ183" s="23" t="n"/>
      <c r="DK183" s="23" t="n"/>
      <c r="DL183" s="23" t="n"/>
      <c r="DM183" s="23" t="n"/>
      <c r="DN183" s="23" t="n"/>
      <c r="DO183" s="23" t="n"/>
      <c r="DP183" s="23" t="n"/>
    </row>
    <row r="184" ht="18" customHeight="1" s="844">
      <c r="A184" s="19" t="n"/>
      <c r="B184" s="19" t="n"/>
      <c r="C184" s="500" t="n"/>
      <c r="D184" s="500" t="n"/>
      <c r="E184" s="500" t="n"/>
      <c r="F184" s="19" t="n"/>
      <c r="G184" s="19" t="n"/>
      <c r="H184" s="558" t="n"/>
      <c r="I184" s="558" t="n"/>
      <c r="J184" s="558" t="n"/>
      <c r="K184" s="500" t="n"/>
      <c r="L184" s="500" t="n"/>
      <c r="M184" s="500" t="n"/>
      <c r="N184" s="500" t="n"/>
      <c r="O184" s="19" t="n"/>
      <c r="P184" s="19" t="n"/>
      <c r="Q184" s="19" t="n"/>
      <c r="R184" s="19" t="n"/>
      <c r="S184" s="19" t="n"/>
      <c r="T184" s="19" t="n"/>
      <c r="U184" s="19" t="n"/>
      <c r="V184" s="23" t="n"/>
      <c r="W184" s="19"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19" t="n"/>
      <c r="AY184" s="19" t="n"/>
      <c r="AZ184" s="19" t="n"/>
      <c r="BA184" s="19" t="n"/>
      <c r="BB184" s="19" t="n"/>
      <c r="BC184" s="19" t="n"/>
      <c r="BD184" s="19" t="n"/>
      <c r="BE184" s="19" t="n"/>
      <c r="BF184" s="19" t="n"/>
      <c r="BG184" s="19" t="n"/>
      <c r="BH184" s="19" t="n"/>
      <c r="BI184" s="19" t="n"/>
      <c r="BJ184" s="19" t="n"/>
      <c r="BK184" s="19" t="n"/>
      <c r="BL184" s="19" t="n"/>
      <c r="BM184" s="19" t="n"/>
      <c r="BN184" s="19" t="n"/>
      <c r="BO184" s="19" t="n"/>
      <c r="BP184" s="19" t="n"/>
      <c r="BQ184" s="19" t="n"/>
      <c r="BR184" s="19" t="n"/>
      <c r="BS184" s="19" t="n"/>
      <c r="BT184" s="19" t="n"/>
      <c r="BU184" s="19" t="n"/>
      <c r="BV184" s="19" t="n"/>
      <c r="BW184" s="19" t="n"/>
      <c r="BX184" s="19" t="n"/>
      <c r="BY184" s="19" t="n"/>
      <c r="BZ184" s="19" t="n"/>
      <c r="CA184" s="19" t="n"/>
      <c r="CB184" s="19" t="n"/>
      <c r="CC184" s="19" t="n"/>
      <c r="CD184" s="19" t="n"/>
      <c r="CE184" s="19" t="n"/>
      <c r="CF184" s="19" t="n"/>
      <c r="CG184" s="19" t="n"/>
      <c r="CH184" s="546" t="n"/>
      <c r="CI184" s="500" t="n"/>
      <c r="CJ184" s="500" t="n"/>
      <c r="CK184" s="23" t="n"/>
      <c r="CL184" s="23" t="n"/>
      <c r="CM184" s="23" t="n"/>
      <c r="CN184" s="23" t="n"/>
      <c r="CO184" s="23" t="n"/>
      <c r="CP184" s="23" t="n"/>
      <c r="CQ184" s="23" t="n"/>
      <c r="CR184" s="23" t="n"/>
      <c r="CS184" s="23" t="n"/>
      <c r="CT184" s="23" t="n"/>
      <c r="CU184" s="23" t="n"/>
      <c r="CV184" s="23" t="n"/>
      <c r="CW184" s="23" t="n"/>
      <c r="CX184" s="23" t="n"/>
      <c r="CY184" s="23" t="n"/>
      <c r="CZ184" s="23" t="n"/>
      <c r="DA184" s="23" t="n"/>
      <c r="DB184" s="23" t="n"/>
      <c r="DC184" s="23" t="n"/>
      <c r="DD184" s="23" t="n"/>
      <c r="DE184" s="23" t="n"/>
      <c r="DF184" s="23" t="n"/>
      <c r="DG184" s="23" t="n"/>
      <c r="DH184" s="23" t="n"/>
      <c r="DI184" s="23" t="n"/>
      <c r="DJ184" s="23" t="n"/>
      <c r="DK184" s="23" t="n"/>
      <c r="DL184" s="23" t="n"/>
      <c r="DM184" s="23" t="n"/>
      <c r="DN184" s="23" t="n"/>
      <c r="DO184" s="23" t="n"/>
      <c r="DP184" s="23" t="n"/>
    </row>
    <row r="185" ht="18" customHeight="1" s="844">
      <c r="A185" s="19" t="n"/>
      <c r="B185" s="19" t="n"/>
      <c r="C185" s="500" t="n"/>
      <c r="D185" s="500" t="n"/>
      <c r="E185" s="500" t="n"/>
      <c r="F185" s="19" t="n"/>
      <c r="G185" s="19" t="n"/>
      <c r="H185" s="558" t="n"/>
      <c r="I185" s="558" t="n"/>
      <c r="J185" s="558" t="n"/>
      <c r="K185" s="500" t="n"/>
      <c r="L185" s="500" t="n"/>
      <c r="M185" s="500" t="n"/>
      <c r="N185" s="500" t="n"/>
      <c r="O185" s="19" t="n"/>
      <c r="P185" s="19" t="n"/>
      <c r="Q185" s="19" t="n"/>
      <c r="R185" s="19" t="n"/>
      <c r="S185" s="19" t="n"/>
      <c r="T185" s="19" t="n"/>
      <c r="U185" s="19" t="n"/>
      <c r="V185" s="23" t="n"/>
      <c r="W185" s="19"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19" t="n"/>
      <c r="AY185" s="19" t="n"/>
      <c r="AZ185" s="19" t="n"/>
      <c r="BA185" s="19" t="n"/>
      <c r="BB185" s="19" t="n"/>
      <c r="BC185" s="19" t="n"/>
      <c r="BD185" s="19" t="n"/>
      <c r="BE185" s="19" t="n"/>
      <c r="BF185" s="19" t="n"/>
      <c r="BG185" s="19" t="n"/>
      <c r="BH185" s="19" t="n"/>
      <c r="BI185" s="19" t="n"/>
      <c r="BJ185" s="19" t="n"/>
      <c r="BK185" s="19" t="n"/>
      <c r="BL185" s="19" t="n"/>
      <c r="BM185" s="19" t="n"/>
      <c r="BN185" s="19" t="n"/>
      <c r="BO185" s="19" t="n"/>
      <c r="BP185" s="19" t="n"/>
      <c r="BQ185" s="19" t="n"/>
      <c r="BR185" s="19" t="n"/>
      <c r="BS185" s="19" t="n"/>
      <c r="BT185" s="19" t="n"/>
      <c r="BU185" s="19" t="n"/>
      <c r="BV185" s="19" t="n"/>
      <c r="BW185" s="19" t="n"/>
      <c r="BX185" s="19" t="n"/>
      <c r="BY185" s="19" t="n"/>
      <c r="BZ185" s="19" t="n"/>
      <c r="CA185" s="19" t="n"/>
      <c r="CB185" s="19" t="n"/>
      <c r="CC185" s="19" t="n"/>
      <c r="CD185" s="19" t="n"/>
      <c r="CE185" s="19" t="n"/>
      <c r="CF185" s="19" t="n"/>
      <c r="CG185" s="19" t="n"/>
      <c r="CH185" s="546" t="n"/>
      <c r="CI185" s="500" t="n"/>
      <c r="CJ185" s="500" t="n"/>
      <c r="CK185" s="23" t="n"/>
      <c r="CL185" s="23" t="n"/>
      <c r="CM185" s="23" t="n"/>
      <c r="CN185" s="23" t="n"/>
      <c r="CO185" s="23" t="n"/>
      <c r="CP185" s="23" t="n"/>
      <c r="CQ185" s="23" t="n"/>
      <c r="CR185" s="23" t="n"/>
      <c r="CS185" s="23" t="n"/>
      <c r="CT185" s="23" t="n"/>
      <c r="CU185" s="23" t="n"/>
      <c r="CV185" s="23" t="n"/>
      <c r="CW185" s="23" t="n"/>
      <c r="CX185" s="23" t="n"/>
      <c r="CY185" s="23" t="n"/>
      <c r="CZ185" s="23" t="n"/>
      <c r="DA185" s="23" t="n"/>
      <c r="DB185" s="23" t="n"/>
      <c r="DC185" s="23" t="n"/>
      <c r="DD185" s="23" t="n"/>
      <c r="DE185" s="23" t="n"/>
      <c r="DF185" s="23" t="n"/>
      <c r="DG185" s="23" t="n"/>
      <c r="DH185" s="23" t="n"/>
      <c r="DI185" s="23" t="n"/>
      <c r="DJ185" s="23" t="n"/>
      <c r="DK185" s="23" t="n"/>
      <c r="DL185" s="23" t="n"/>
      <c r="DM185" s="23" t="n"/>
      <c r="DN185" s="23" t="n"/>
      <c r="DO185" s="23" t="n"/>
      <c r="DP185" s="23" t="n"/>
    </row>
    <row r="186" ht="18" customHeight="1" s="844">
      <c r="A186" s="19" t="n"/>
      <c r="B186" s="19" t="n"/>
      <c r="C186" s="500" t="n"/>
      <c r="D186" s="500" t="n"/>
      <c r="E186" s="500" t="n"/>
      <c r="F186" s="19" t="n"/>
      <c r="G186" s="19" t="n"/>
      <c r="H186" s="558" t="n"/>
      <c r="I186" s="558" t="n"/>
      <c r="J186" s="558" t="n"/>
      <c r="K186" s="500" t="n"/>
      <c r="L186" s="500" t="n"/>
      <c r="M186" s="500" t="n"/>
      <c r="N186" s="500" t="n"/>
      <c r="O186" s="19" t="n"/>
      <c r="P186" s="19" t="n"/>
      <c r="Q186" s="19" t="n"/>
      <c r="R186" s="19" t="n"/>
      <c r="S186" s="19" t="n"/>
      <c r="T186" s="19" t="n"/>
      <c r="U186" s="19" t="n"/>
      <c r="V186" s="23" t="n"/>
      <c r="W186" s="19"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19" t="n"/>
      <c r="AY186" s="19" t="n"/>
      <c r="AZ186" s="19" t="n"/>
      <c r="BA186" s="19" t="n"/>
      <c r="BB186" s="19" t="n"/>
      <c r="BC186" s="19" t="n"/>
      <c r="BD186" s="19" t="n"/>
      <c r="BE186" s="19" t="n"/>
      <c r="BF186" s="19" t="n"/>
      <c r="BG186" s="19" t="n"/>
      <c r="BH186" s="19" t="n"/>
      <c r="BI186" s="19" t="n"/>
      <c r="BJ186" s="19" t="n"/>
      <c r="BK186" s="19" t="n"/>
      <c r="BL186" s="19" t="n"/>
      <c r="BM186" s="19" t="n"/>
      <c r="BN186" s="19" t="n"/>
      <c r="BO186" s="19" t="n"/>
      <c r="BP186" s="19" t="n"/>
      <c r="BQ186" s="19" t="n"/>
      <c r="BR186" s="19" t="n"/>
      <c r="BS186" s="19" t="n"/>
      <c r="BT186" s="19" t="n"/>
      <c r="BU186" s="19" t="n"/>
      <c r="BV186" s="19" t="n"/>
      <c r="BW186" s="19" t="n"/>
      <c r="BX186" s="19" t="n"/>
      <c r="BY186" s="19" t="n"/>
      <c r="BZ186" s="19" t="n"/>
      <c r="CA186" s="19" t="n"/>
      <c r="CB186" s="19" t="n"/>
      <c r="CC186" s="19" t="n"/>
      <c r="CD186" s="19" t="n"/>
      <c r="CE186" s="19" t="n"/>
      <c r="CF186" s="19" t="n"/>
      <c r="CG186" s="19" t="n"/>
      <c r="CH186" s="546" t="n"/>
      <c r="CI186" s="500" t="n"/>
      <c r="CJ186" s="500" t="n"/>
      <c r="CK186" s="23" t="n"/>
      <c r="CL186" s="23" t="n"/>
      <c r="CM186" s="23" t="n"/>
      <c r="CN186" s="23" t="n"/>
      <c r="CO186" s="23" t="n"/>
      <c r="CP186" s="23" t="n"/>
      <c r="CQ186" s="23" t="n"/>
      <c r="CR186" s="23" t="n"/>
      <c r="CS186" s="23" t="n"/>
      <c r="CT186" s="23" t="n"/>
      <c r="CU186" s="23" t="n"/>
      <c r="CV186" s="23" t="n"/>
      <c r="CW186" s="23" t="n"/>
      <c r="CX186" s="23" t="n"/>
      <c r="CY186" s="23" t="n"/>
      <c r="CZ186" s="23" t="n"/>
      <c r="DA186" s="23" t="n"/>
      <c r="DB186" s="23" t="n"/>
      <c r="DC186" s="23" t="n"/>
      <c r="DD186" s="23" t="n"/>
      <c r="DE186" s="23" t="n"/>
      <c r="DF186" s="23" t="n"/>
      <c r="DG186" s="23" t="n"/>
      <c r="DH186" s="23" t="n"/>
      <c r="DI186" s="23" t="n"/>
      <c r="DJ186" s="23" t="n"/>
      <c r="DK186" s="23" t="n"/>
      <c r="DL186" s="23" t="n"/>
      <c r="DM186" s="23" t="n"/>
      <c r="DN186" s="23" t="n"/>
      <c r="DO186" s="23" t="n"/>
      <c r="DP186" s="23" t="n"/>
    </row>
    <row r="187" ht="18" customHeight="1" s="844">
      <c r="A187" s="19" t="n"/>
      <c r="B187" s="19" t="n"/>
      <c r="C187" s="500" t="n"/>
      <c r="D187" s="500" t="n"/>
      <c r="E187" s="500" t="n"/>
      <c r="F187" s="19" t="n"/>
      <c r="G187" s="19" t="n"/>
      <c r="H187" s="558" t="n"/>
      <c r="I187" s="558" t="n"/>
      <c r="J187" s="558" t="n"/>
      <c r="K187" s="500" t="n"/>
      <c r="L187" s="500" t="n"/>
      <c r="M187" s="500" t="n"/>
      <c r="N187" s="500" t="n"/>
      <c r="O187" s="19" t="n"/>
      <c r="P187" s="19" t="n"/>
      <c r="Q187" s="19" t="n"/>
      <c r="R187" s="19" t="n"/>
      <c r="S187" s="19" t="n"/>
      <c r="T187" s="19" t="n"/>
      <c r="U187" s="19" t="n"/>
      <c r="V187" s="23" t="n"/>
      <c r="W187" s="19"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19" t="n"/>
      <c r="AY187" s="19" t="n"/>
      <c r="AZ187" s="19" t="n"/>
      <c r="BA187" s="19" t="n"/>
      <c r="BB187" s="19" t="n"/>
      <c r="BC187" s="19" t="n"/>
      <c r="BD187" s="19" t="n"/>
      <c r="BE187" s="19" t="n"/>
      <c r="BF187" s="19" t="n"/>
      <c r="BG187" s="19" t="n"/>
      <c r="BH187" s="19" t="n"/>
      <c r="BI187" s="19" t="n"/>
      <c r="BJ187" s="19" t="n"/>
      <c r="BK187" s="19" t="n"/>
      <c r="BL187" s="19" t="n"/>
      <c r="BM187" s="19" t="n"/>
      <c r="BN187" s="19" t="n"/>
      <c r="BO187" s="19" t="n"/>
      <c r="BP187" s="19" t="n"/>
      <c r="BQ187" s="19" t="n"/>
      <c r="BR187" s="19" t="n"/>
      <c r="BS187" s="19" t="n"/>
      <c r="BT187" s="19" t="n"/>
      <c r="BU187" s="19" t="n"/>
      <c r="BV187" s="19" t="n"/>
      <c r="BW187" s="19" t="n"/>
      <c r="BX187" s="19" t="n"/>
      <c r="BY187" s="19" t="n"/>
      <c r="BZ187" s="19" t="n"/>
      <c r="CA187" s="19" t="n"/>
      <c r="CB187" s="19" t="n"/>
      <c r="CC187" s="19" t="n"/>
      <c r="CD187" s="19" t="n"/>
      <c r="CE187" s="19" t="n"/>
      <c r="CF187" s="19" t="n"/>
      <c r="CG187" s="19" t="n"/>
      <c r="CH187" s="546" t="n"/>
      <c r="CI187" s="500" t="n"/>
      <c r="CJ187" s="500" t="n"/>
      <c r="CK187" s="23" t="n"/>
      <c r="CL187" s="23" t="n"/>
      <c r="CM187" s="23" t="n"/>
      <c r="CN187" s="23" t="n"/>
      <c r="CO187" s="23" t="n"/>
      <c r="CP187" s="23" t="n"/>
      <c r="CQ187" s="23" t="n"/>
      <c r="CR187" s="23" t="n"/>
      <c r="CS187" s="23" t="n"/>
      <c r="CT187" s="23" t="n"/>
      <c r="CU187" s="23" t="n"/>
      <c r="CV187" s="23" t="n"/>
      <c r="CW187" s="23" t="n"/>
      <c r="CX187" s="23" t="n"/>
      <c r="CY187" s="23" t="n"/>
      <c r="CZ187" s="23" t="n"/>
      <c r="DA187" s="23" t="n"/>
      <c r="DB187" s="23" t="n"/>
      <c r="DC187" s="23" t="n"/>
      <c r="DD187" s="23" t="n"/>
      <c r="DE187" s="23" t="n"/>
      <c r="DF187" s="23" t="n"/>
      <c r="DG187" s="23" t="n"/>
      <c r="DH187" s="23" t="n"/>
      <c r="DI187" s="23" t="n"/>
      <c r="DJ187" s="23" t="n"/>
      <c r="DK187" s="23" t="n"/>
      <c r="DL187" s="23" t="n"/>
      <c r="DM187" s="23" t="n"/>
      <c r="DN187" s="23" t="n"/>
      <c r="DO187" s="23" t="n"/>
      <c r="DP187" s="23" t="n"/>
    </row>
    <row r="188" ht="18" customHeight="1" s="844">
      <c r="A188" s="19" t="n"/>
      <c r="B188" s="19" t="n"/>
      <c r="C188" s="500" t="n"/>
      <c r="D188" s="500" t="n"/>
      <c r="E188" s="500" t="n"/>
      <c r="F188" s="19" t="n"/>
      <c r="G188" s="19" t="n"/>
      <c r="H188" s="558" t="n"/>
      <c r="I188" s="558" t="n"/>
      <c r="J188" s="558" t="n"/>
      <c r="K188" s="500" t="n"/>
      <c r="L188" s="500" t="n"/>
      <c r="M188" s="500" t="n"/>
      <c r="N188" s="500" t="n"/>
      <c r="O188" s="19" t="n"/>
      <c r="P188" s="19" t="n"/>
      <c r="Q188" s="19" t="n"/>
      <c r="R188" s="19" t="n"/>
      <c r="S188" s="19" t="n"/>
      <c r="T188" s="19" t="n"/>
      <c r="U188" s="19" t="n"/>
      <c r="V188" s="23" t="n"/>
      <c r="W188" s="19"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19" t="n"/>
      <c r="AY188" s="19" t="n"/>
      <c r="AZ188" s="19" t="n"/>
      <c r="BA188" s="19" t="n"/>
      <c r="BB188" s="19" t="n"/>
      <c r="BC188" s="19" t="n"/>
      <c r="BD188" s="19" t="n"/>
      <c r="BE188" s="19" t="n"/>
      <c r="BF188" s="19" t="n"/>
      <c r="BG188" s="19" t="n"/>
      <c r="BH188" s="19" t="n"/>
      <c r="BI188" s="19" t="n"/>
      <c r="BJ188" s="19" t="n"/>
      <c r="BK188" s="19" t="n"/>
      <c r="BL188" s="19" t="n"/>
      <c r="BM188" s="19" t="n"/>
      <c r="BN188" s="19" t="n"/>
      <c r="BO188" s="19" t="n"/>
      <c r="BP188" s="19" t="n"/>
      <c r="BQ188" s="19" t="n"/>
      <c r="BR188" s="19" t="n"/>
      <c r="BS188" s="19" t="n"/>
      <c r="BT188" s="19" t="n"/>
      <c r="BU188" s="19" t="n"/>
      <c r="BV188" s="19" t="n"/>
      <c r="BW188" s="19" t="n"/>
      <c r="BX188" s="19" t="n"/>
      <c r="BY188" s="19" t="n"/>
      <c r="BZ188" s="19" t="n"/>
      <c r="CA188" s="19" t="n"/>
      <c r="CB188" s="19" t="n"/>
      <c r="CC188" s="19" t="n"/>
      <c r="CD188" s="19" t="n"/>
      <c r="CE188" s="19" t="n"/>
      <c r="CF188" s="19" t="n"/>
      <c r="CG188" s="19" t="n"/>
      <c r="CH188" s="546" t="n"/>
      <c r="CI188" s="500" t="n"/>
      <c r="CJ188" s="500" t="n"/>
      <c r="CK188" s="23" t="n"/>
      <c r="CL188" s="23" t="n"/>
      <c r="CM188" s="23" t="n"/>
      <c r="CN188" s="23" t="n"/>
      <c r="CO188" s="23" t="n"/>
      <c r="CP188" s="23" t="n"/>
      <c r="CQ188" s="23" t="n"/>
      <c r="CR188" s="23" t="n"/>
      <c r="CS188" s="23" t="n"/>
      <c r="CT188" s="23" t="n"/>
      <c r="CU188" s="23" t="n"/>
      <c r="CV188" s="23" t="n"/>
      <c r="CW188" s="23" t="n"/>
      <c r="CX188" s="23" t="n"/>
      <c r="CY188" s="23" t="n"/>
      <c r="CZ188" s="23" t="n"/>
      <c r="DA188" s="23" t="n"/>
      <c r="DB188" s="23" t="n"/>
      <c r="DC188" s="23" t="n"/>
      <c r="DD188" s="23" t="n"/>
      <c r="DE188" s="23" t="n"/>
      <c r="DF188" s="23" t="n"/>
      <c r="DG188" s="23" t="n"/>
      <c r="DH188" s="23" t="n"/>
      <c r="DI188" s="23" t="n"/>
      <c r="DJ188" s="23" t="n"/>
      <c r="DK188" s="23" t="n"/>
      <c r="DL188" s="23" t="n"/>
      <c r="DM188" s="23" t="n"/>
      <c r="DN188" s="23" t="n"/>
      <c r="DO188" s="23" t="n"/>
      <c r="DP188" s="23" t="n"/>
    </row>
    <row r="189" ht="18" customHeight="1" s="844">
      <c r="A189" s="19" t="n"/>
      <c r="B189" s="19" t="n"/>
      <c r="C189" s="500" t="n"/>
      <c r="D189" s="500" t="n"/>
      <c r="E189" s="500" t="n"/>
      <c r="F189" s="19" t="n"/>
      <c r="G189" s="19" t="n"/>
      <c r="H189" s="558" t="n"/>
      <c r="I189" s="558" t="n"/>
      <c r="J189" s="558" t="n"/>
      <c r="K189" s="500" t="n"/>
      <c r="L189" s="500" t="n"/>
      <c r="M189" s="500" t="n"/>
      <c r="N189" s="500" t="n"/>
      <c r="O189" s="19" t="n"/>
      <c r="P189" s="19" t="n"/>
      <c r="Q189" s="19" t="n"/>
      <c r="R189" s="19" t="n"/>
      <c r="S189" s="19" t="n"/>
      <c r="T189" s="19" t="n"/>
      <c r="U189" s="19" t="n"/>
      <c r="V189" s="23" t="n"/>
      <c r="W189" s="19"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19" t="n"/>
      <c r="AY189" s="19" t="n"/>
      <c r="AZ189" s="19" t="n"/>
      <c r="BA189" s="19" t="n"/>
      <c r="BB189" s="19" t="n"/>
      <c r="BC189" s="19" t="n"/>
      <c r="BD189" s="19" t="n"/>
      <c r="BE189" s="19" t="n"/>
      <c r="BF189" s="19" t="n"/>
      <c r="BG189" s="19" t="n"/>
      <c r="BH189" s="19" t="n"/>
      <c r="BI189" s="19" t="n"/>
      <c r="BJ189" s="19" t="n"/>
      <c r="BK189" s="19" t="n"/>
      <c r="BL189" s="19" t="n"/>
      <c r="BM189" s="19" t="n"/>
      <c r="BN189" s="19" t="n"/>
      <c r="BO189" s="19" t="n"/>
      <c r="BP189" s="19" t="n"/>
      <c r="BQ189" s="19" t="n"/>
      <c r="BR189" s="19" t="n"/>
      <c r="BS189" s="19" t="n"/>
      <c r="BT189" s="19" t="n"/>
      <c r="BU189" s="19" t="n"/>
      <c r="BV189" s="19" t="n"/>
      <c r="BW189" s="19" t="n"/>
      <c r="BX189" s="19" t="n"/>
      <c r="BY189" s="19" t="n"/>
      <c r="BZ189" s="19" t="n"/>
      <c r="CA189" s="19" t="n"/>
      <c r="CB189" s="19" t="n"/>
      <c r="CC189" s="19" t="n"/>
      <c r="CD189" s="19" t="n"/>
      <c r="CE189" s="19" t="n"/>
      <c r="CF189" s="19" t="n"/>
      <c r="CG189" s="19" t="n"/>
      <c r="CH189" s="546" t="n"/>
      <c r="CI189" s="500" t="n"/>
      <c r="CJ189" s="500" t="n"/>
      <c r="CK189" s="23" t="n"/>
      <c r="CL189" s="23" t="n"/>
      <c r="CM189" s="23" t="n"/>
      <c r="CN189" s="23" t="n"/>
      <c r="CO189" s="23" t="n"/>
      <c r="CP189" s="23" t="n"/>
      <c r="CQ189" s="23" t="n"/>
      <c r="CR189" s="23" t="n"/>
      <c r="CS189" s="23" t="n"/>
      <c r="CT189" s="23" t="n"/>
      <c r="CU189" s="23" t="n"/>
      <c r="CV189" s="23" t="n"/>
      <c r="CW189" s="23" t="n"/>
      <c r="CX189" s="23" t="n"/>
      <c r="CY189" s="23" t="n"/>
      <c r="CZ189" s="23" t="n"/>
      <c r="DA189" s="23" t="n"/>
      <c r="DB189" s="23" t="n"/>
      <c r="DC189" s="23" t="n"/>
      <c r="DD189" s="23" t="n"/>
      <c r="DE189" s="23" t="n"/>
      <c r="DF189" s="23" t="n"/>
      <c r="DG189" s="23" t="n"/>
      <c r="DH189" s="23" t="n"/>
      <c r="DI189" s="23" t="n"/>
      <c r="DJ189" s="23" t="n"/>
      <c r="DK189" s="23" t="n"/>
      <c r="DL189" s="23" t="n"/>
      <c r="DM189" s="23" t="n"/>
      <c r="DN189" s="23" t="n"/>
      <c r="DO189" s="23" t="n"/>
      <c r="DP189" s="23" t="n"/>
    </row>
    <row r="190" ht="18" customHeight="1" s="844">
      <c r="A190" s="19" t="n"/>
      <c r="B190" s="19" t="n"/>
      <c r="C190" s="500" t="n"/>
      <c r="D190" s="500" t="n"/>
      <c r="E190" s="500" t="n"/>
      <c r="F190" s="19" t="n"/>
      <c r="G190" s="19" t="n"/>
      <c r="H190" s="558" t="n"/>
      <c r="I190" s="558" t="n"/>
      <c r="J190" s="558" t="n"/>
      <c r="K190" s="500" t="n"/>
      <c r="L190" s="500" t="n"/>
      <c r="M190" s="500" t="n"/>
      <c r="N190" s="500" t="n"/>
      <c r="O190" s="19" t="n"/>
      <c r="P190" s="19" t="n"/>
      <c r="Q190" s="19" t="n"/>
      <c r="R190" s="19" t="n"/>
      <c r="S190" s="19" t="n"/>
      <c r="T190" s="19" t="n"/>
      <c r="U190" s="19" t="n"/>
      <c r="V190" s="23" t="n"/>
      <c r="W190" s="19"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19" t="n"/>
      <c r="AY190" s="19" t="n"/>
      <c r="AZ190" s="19" t="n"/>
      <c r="BA190" s="19" t="n"/>
      <c r="BB190" s="19" t="n"/>
      <c r="BC190" s="19" t="n"/>
      <c r="BD190" s="19" t="n"/>
      <c r="BE190" s="19" t="n"/>
      <c r="BF190" s="19" t="n"/>
      <c r="BG190" s="19" t="n"/>
      <c r="BH190" s="19" t="n"/>
      <c r="BI190" s="19" t="n"/>
      <c r="BJ190" s="19" t="n"/>
      <c r="BK190" s="19" t="n"/>
      <c r="BL190" s="19" t="n"/>
      <c r="BM190" s="19" t="n"/>
      <c r="BN190" s="19" t="n"/>
      <c r="BO190" s="19" t="n"/>
      <c r="BP190" s="19" t="n"/>
      <c r="BQ190" s="19" t="n"/>
      <c r="BR190" s="19" t="n"/>
      <c r="BS190" s="19" t="n"/>
      <c r="BT190" s="19" t="n"/>
      <c r="BU190" s="19" t="n"/>
      <c r="BV190" s="19" t="n"/>
      <c r="BW190" s="19" t="n"/>
      <c r="BX190" s="19" t="n"/>
      <c r="BY190" s="19" t="n"/>
      <c r="BZ190" s="19" t="n"/>
      <c r="CA190" s="19" t="n"/>
      <c r="CB190" s="19" t="n"/>
      <c r="CC190" s="19" t="n"/>
      <c r="CD190" s="19" t="n"/>
      <c r="CE190" s="19" t="n"/>
      <c r="CF190" s="19" t="n"/>
      <c r="CG190" s="19" t="n"/>
      <c r="CH190" s="546" t="n"/>
      <c r="CI190" s="500" t="n"/>
      <c r="CJ190" s="500" t="n"/>
      <c r="CK190" s="23" t="n"/>
      <c r="CL190" s="23" t="n"/>
      <c r="CM190" s="23" t="n"/>
      <c r="CN190" s="23" t="n"/>
      <c r="CO190" s="23" t="n"/>
      <c r="CP190" s="23" t="n"/>
      <c r="CQ190" s="23" t="n"/>
      <c r="CR190" s="23" t="n"/>
      <c r="CS190" s="23" t="n"/>
      <c r="CT190" s="23" t="n"/>
      <c r="CU190" s="23" t="n"/>
      <c r="CV190" s="23" t="n"/>
      <c r="CW190" s="23" t="n"/>
      <c r="CX190" s="23" t="n"/>
      <c r="CY190" s="23" t="n"/>
      <c r="CZ190" s="23" t="n"/>
      <c r="DA190" s="23" t="n"/>
      <c r="DB190" s="23" t="n"/>
      <c r="DC190" s="23" t="n"/>
      <c r="DD190" s="23" t="n"/>
      <c r="DE190" s="23" t="n"/>
      <c r="DF190" s="23" t="n"/>
      <c r="DG190" s="23" t="n"/>
      <c r="DH190" s="23" t="n"/>
      <c r="DI190" s="23" t="n"/>
      <c r="DJ190" s="23" t="n"/>
      <c r="DK190" s="23" t="n"/>
      <c r="DL190" s="23" t="n"/>
      <c r="DM190" s="23" t="n"/>
      <c r="DN190" s="23" t="n"/>
      <c r="DO190" s="23" t="n"/>
      <c r="DP190" s="23" t="n"/>
    </row>
    <row r="191" ht="18" customHeight="1" s="844">
      <c r="A191" s="19" t="n"/>
      <c r="B191" s="19" t="n"/>
      <c r="C191" s="500" t="n"/>
      <c r="D191" s="500" t="n"/>
      <c r="E191" s="500" t="n"/>
      <c r="F191" s="19" t="n"/>
      <c r="G191" s="19" t="n"/>
      <c r="H191" s="558" t="n"/>
      <c r="I191" s="558" t="n"/>
      <c r="J191" s="558" t="n"/>
      <c r="K191" s="500" t="n"/>
      <c r="L191" s="500" t="n"/>
      <c r="M191" s="500" t="n"/>
      <c r="N191" s="500" t="n"/>
      <c r="O191" s="19" t="n"/>
      <c r="P191" s="19" t="n"/>
      <c r="Q191" s="19" t="n"/>
      <c r="R191" s="19" t="n"/>
      <c r="S191" s="19" t="n"/>
      <c r="T191" s="19" t="n"/>
      <c r="U191" s="19" t="n"/>
      <c r="V191" s="23" t="n"/>
      <c r="W191" s="19"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19" t="n"/>
      <c r="AY191" s="19" t="n"/>
      <c r="AZ191" s="19" t="n"/>
      <c r="BA191" s="19" t="n"/>
      <c r="BB191" s="19" t="n"/>
      <c r="BC191" s="19" t="n"/>
      <c r="BD191" s="19" t="n"/>
      <c r="BE191" s="19" t="n"/>
      <c r="BF191" s="19" t="n"/>
      <c r="BG191" s="19" t="n"/>
      <c r="BH191" s="19" t="n"/>
      <c r="BI191" s="19" t="n"/>
      <c r="BJ191" s="19" t="n"/>
      <c r="BK191" s="19" t="n"/>
      <c r="BL191" s="19" t="n"/>
      <c r="BM191" s="19" t="n"/>
      <c r="BN191" s="19" t="n"/>
      <c r="BO191" s="19" t="n"/>
      <c r="BP191" s="19" t="n"/>
      <c r="BQ191" s="19" t="n"/>
      <c r="BR191" s="19" t="n"/>
      <c r="BS191" s="19" t="n"/>
      <c r="BT191" s="19" t="n"/>
      <c r="BU191" s="19" t="n"/>
      <c r="BV191" s="19" t="n"/>
      <c r="BW191" s="19" t="n"/>
      <c r="BX191" s="19" t="n"/>
      <c r="BY191" s="19" t="n"/>
      <c r="BZ191" s="19" t="n"/>
      <c r="CA191" s="19" t="n"/>
      <c r="CB191" s="19" t="n"/>
      <c r="CC191" s="19" t="n"/>
      <c r="CD191" s="19" t="n"/>
      <c r="CE191" s="19" t="n"/>
      <c r="CF191" s="19" t="n"/>
      <c r="CG191" s="19" t="n"/>
      <c r="CH191" s="546" t="n"/>
      <c r="CI191" s="500" t="n"/>
      <c r="CJ191" s="500" t="n"/>
      <c r="CK191" s="23" t="n"/>
      <c r="CL191" s="23" t="n"/>
      <c r="CM191" s="23" t="n"/>
      <c r="CN191" s="23" t="n"/>
      <c r="CO191" s="23" t="n"/>
      <c r="CP191" s="23" t="n"/>
      <c r="CQ191" s="23" t="n"/>
      <c r="CR191" s="23" t="n"/>
      <c r="CS191" s="23" t="n"/>
      <c r="CT191" s="23" t="n"/>
      <c r="CU191" s="23" t="n"/>
      <c r="CV191" s="23" t="n"/>
      <c r="CW191" s="23" t="n"/>
      <c r="CX191" s="23" t="n"/>
      <c r="CY191" s="23" t="n"/>
      <c r="CZ191" s="23" t="n"/>
      <c r="DA191" s="23" t="n"/>
      <c r="DB191" s="23" t="n"/>
      <c r="DC191" s="23" t="n"/>
      <c r="DD191" s="23" t="n"/>
      <c r="DE191" s="23" t="n"/>
      <c r="DF191" s="23" t="n"/>
      <c r="DG191" s="23" t="n"/>
      <c r="DH191" s="23" t="n"/>
      <c r="DI191" s="23" t="n"/>
      <c r="DJ191" s="23" t="n"/>
      <c r="DK191" s="23" t="n"/>
      <c r="DL191" s="23" t="n"/>
      <c r="DM191" s="23" t="n"/>
      <c r="DN191" s="23" t="n"/>
      <c r="DO191" s="23" t="n"/>
      <c r="DP191" s="23" t="n"/>
    </row>
    <row r="192" ht="18" customHeight="1" s="844">
      <c r="A192" s="19" t="n"/>
      <c r="B192" s="19" t="n"/>
      <c r="C192" s="500" t="n"/>
      <c r="D192" s="500" t="n"/>
      <c r="E192" s="500" t="n"/>
      <c r="F192" s="19" t="n"/>
      <c r="G192" s="19" t="n"/>
      <c r="H192" s="558" t="n"/>
      <c r="I192" s="558" t="n"/>
      <c r="J192" s="558" t="n"/>
      <c r="K192" s="500" t="n"/>
      <c r="L192" s="500" t="n"/>
      <c r="M192" s="500" t="n"/>
      <c r="N192" s="500" t="n"/>
      <c r="O192" s="19" t="n"/>
      <c r="P192" s="19" t="n"/>
      <c r="Q192" s="19" t="n"/>
      <c r="R192" s="19" t="n"/>
      <c r="S192" s="19" t="n"/>
      <c r="T192" s="19" t="n"/>
      <c r="U192" s="19" t="n"/>
      <c r="V192" s="23" t="n"/>
      <c r="W192" s="19"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19" t="n"/>
      <c r="AY192" s="19" t="n"/>
      <c r="AZ192" s="19" t="n"/>
      <c r="BA192" s="19" t="n"/>
      <c r="BB192" s="19" t="n"/>
      <c r="BC192" s="19" t="n"/>
      <c r="BD192" s="19" t="n"/>
      <c r="BE192" s="19" t="n"/>
      <c r="BF192" s="19" t="n"/>
      <c r="BG192" s="19" t="n"/>
      <c r="BH192" s="19" t="n"/>
      <c r="BI192" s="19" t="n"/>
      <c r="BJ192" s="19" t="n"/>
      <c r="BK192" s="19" t="n"/>
      <c r="BL192" s="19" t="n"/>
      <c r="BM192" s="19" t="n"/>
      <c r="BN192" s="19" t="n"/>
      <c r="BO192" s="19" t="n"/>
      <c r="BP192" s="19" t="n"/>
      <c r="BQ192" s="19" t="n"/>
      <c r="BR192" s="19" t="n"/>
      <c r="BS192" s="19" t="n"/>
      <c r="BT192" s="19" t="n"/>
      <c r="BU192" s="19" t="n"/>
      <c r="BV192" s="19" t="n"/>
      <c r="BW192" s="19" t="n"/>
      <c r="BX192" s="19" t="n"/>
      <c r="BY192" s="19" t="n"/>
      <c r="BZ192" s="19" t="n"/>
      <c r="CA192" s="19" t="n"/>
      <c r="CB192" s="19" t="n"/>
      <c r="CC192" s="19" t="n"/>
      <c r="CD192" s="19" t="n"/>
      <c r="CE192" s="19" t="n"/>
      <c r="CF192" s="19" t="n"/>
      <c r="CG192" s="19" t="n"/>
      <c r="CH192" s="546" t="n"/>
      <c r="CI192" s="500" t="n"/>
      <c r="CJ192" s="500" t="n"/>
      <c r="CK192" s="23" t="n"/>
      <c r="CL192" s="23" t="n"/>
      <c r="CM192" s="23" t="n"/>
      <c r="CN192" s="23" t="n"/>
      <c r="CO192" s="23" t="n"/>
      <c r="CP192" s="23" t="n"/>
      <c r="CQ192" s="23" t="n"/>
      <c r="CR192" s="23" t="n"/>
      <c r="CS192" s="23" t="n"/>
      <c r="CT192" s="23" t="n"/>
      <c r="CU192" s="23" t="n"/>
      <c r="CV192" s="23" t="n"/>
      <c r="CW192" s="23" t="n"/>
      <c r="CX192" s="23" t="n"/>
      <c r="CY192" s="23" t="n"/>
      <c r="CZ192" s="23" t="n"/>
      <c r="DA192" s="23" t="n"/>
      <c r="DB192" s="23" t="n"/>
      <c r="DC192" s="23" t="n"/>
      <c r="DD192" s="23" t="n"/>
      <c r="DE192" s="23" t="n"/>
      <c r="DF192" s="23" t="n"/>
      <c r="DG192" s="23" t="n"/>
      <c r="DH192" s="23" t="n"/>
      <c r="DI192" s="23" t="n"/>
      <c r="DJ192" s="23" t="n"/>
      <c r="DK192" s="23" t="n"/>
      <c r="DL192" s="23" t="n"/>
      <c r="DM192" s="23" t="n"/>
      <c r="DN192" s="23" t="n"/>
      <c r="DO192" s="23" t="n"/>
      <c r="DP192" s="23" t="n"/>
    </row>
    <row r="193" ht="18" customHeight="1" s="844">
      <c r="A193" s="19" t="n"/>
      <c r="B193" s="19" t="n"/>
      <c r="C193" s="500" t="n"/>
      <c r="D193" s="500" t="n"/>
      <c r="E193" s="500" t="n"/>
      <c r="F193" s="19" t="n"/>
      <c r="G193" s="19" t="n"/>
      <c r="H193" s="558" t="n"/>
      <c r="I193" s="558" t="n"/>
      <c r="J193" s="558" t="n"/>
      <c r="K193" s="500" t="n"/>
      <c r="L193" s="500" t="n"/>
      <c r="M193" s="500" t="n"/>
      <c r="N193" s="500" t="n"/>
      <c r="O193" s="19" t="n"/>
      <c r="P193" s="19" t="n"/>
      <c r="Q193" s="19" t="n"/>
      <c r="R193" s="19" t="n"/>
      <c r="S193" s="19" t="n"/>
      <c r="T193" s="19" t="n"/>
      <c r="U193" s="19" t="n"/>
      <c r="V193" s="23" t="n"/>
      <c r="W193" s="19"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19" t="n"/>
      <c r="AY193" s="19" t="n"/>
      <c r="AZ193" s="19" t="n"/>
      <c r="BA193" s="19" t="n"/>
      <c r="BB193" s="19" t="n"/>
      <c r="BC193" s="19" t="n"/>
      <c r="BD193" s="19" t="n"/>
      <c r="BE193" s="19" t="n"/>
      <c r="BF193" s="19" t="n"/>
      <c r="BG193" s="19" t="n"/>
      <c r="BH193" s="19" t="n"/>
      <c r="BI193" s="19" t="n"/>
      <c r="BJ193" s="19" t="n"/>
      <c r="BK193" s="19" t="n"/>
      <c r="BL193" s="19" t="n"/>
      <c r="BM193" s="19" t="n"/>
      <c r="BN193" s="19" t="n"/>
      <c r="BO193" s="19" t="n"/>
      <c r="BP193" s="19" t="n"/>
      <c r="BQ193" s="19" t="n"/>
      <c r="BR193" s="19" t="n"/>
      <c r="BS193" s="19" t="n"/>
      <c r="BT193" s="19" t="n"/>
      <c r="BU193" s="19" t="n"/>
      <c r="BV193" s="19" t="n"/>
      <c r="BW193" s="19" t="n"/>
      <c r="BX193" s="19" t="n"/>
      <c r="BY193" s="19" t="n"/>
      <c r="BZ193" s="19" t="n"/>
      <c r="CA193" s="19" t="n"/>
      <c r="CB193" s="19" t="n"/>
      <c r="CC193" s="19" t="n"/>
      <c r="CD193" s="19" t="n"/>
      <c r="CE193" s="19" t="n"/>
      <c r="CF193" s="19" t="n"/>
      <c r="CG193" s="19" t="n"/>
      <c r="CH193" s="546" t="n"/>
      <c r="CI193" s="500" t="n"/>
      <c r="CJ193" s="500" t="n"/>
      <c r="CK193" s="23" t="n"/>
      <c r="CL193" s="23" t="n"/>
      <c r="CM193" s="23" t="n"/>
      <c r="CN193" s="23" t="n"/>
      <c r="CO193" s="23" t="n"/>
      <c r="CP193" s="23" t="n"/>
      <c r="CQ193" s="23" t="n"/>
      <c r="CR193" s="23" t="n"/>
      <c r="CS193" s="23" t="n"/>
      <c r="CT193" s="23" t="n"/>
      <c r="CU193" s="23" t="n"/>
      <c r="CV193" s="23" t="n"/>
      <c r="CW193" s="23" t="n"/>
      <c r="CX193" s="23" t="n"/>
      <c r="CY193" s="23" t="n"/>
      <c r="CZ193" s="23" t="n"/>
      <c r="DA193" s="23" t="n"/>
      <c r="DB193" s="23" t="n"/>
      <c r="DC193" s="23" t="n"/>
      <c r="DD193" s="23" t="n"/>
      <c r="DE193" s="23" t="n"/>
      <c r="DF193" s="23" t="n"/>
      <c r="DG193" s="23" t="n"/>
      <c r="DH193" s="23" t="n"/>
      <c r="DI193" s="23" t="n"/>
      <c r="DJ193" s="23" t="n"/>
      <c r="DK193" s="23" t="n"/>
      <c r="DL193" s="23" t="n"/>
      <c r="DM193" s="23" t="n"/>
      <c r="DN193" s="23" t="n"/>
      <c r="DO193" s="23" t="n"/>
      <c r="DP193" s="23" t="n"/>
    </row>
    <row r="194" ht="18" customHeight="1" s="844">
      <c r="A194" s="19" t="n"/>
      <c r="B194" s="19" t="n"/>
      <c r="C194" s="500" t="n"/>
      <c r="D194" s="500" t="n"/>
      <c r="E194" s="500" t="n"/>
      <c r="F194" s="19" t="n"/>
      <c r="G194" s="19" t="n"/>
      <c r="H194" s="558" t="n"/>
      <c r="I194" s="558" t="n"/>
      <c r="J194" s="558" t="n"/>
      <c r="K194" s="500" t="n"/>
      <c r="L194" s="500" t="n"/>
      <c r="M194" s="500" t="n"/>
      <c r="N194" s="500" t="n"/>
      <c r="O194" s="19" t="n"/>
      <c r="P194" s="19" t="n"/>
      <c r="Q194" s="19" t="n"/>
      <c r="R194" s="19" t="n"/>
      <c r="S194" s="19" t="n"/>
      <c r="T194" s="19" t="n"/>
      <c r="U194" s="19" t="n"/>
      <c r="V194" s="23" t="n"/>
      <c r="W194" s="19"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19" t="n"/>
      <c r="AY194" s="19" t="n"/>
      <c r="AZ194" s="19" t="n"/>
      <c r="BA194" s="19" t="n"/>
      <c r="BB194" s="19" t="n"/>
      <c r="BC194" s="19" t="n"/>
      <c r="BD194" s="19" t="n"/>
      <c r="BE194" s="19" t="n"/>
      <c r="BF194" s="19" t="n"/>
      <c r="BG194" s="19" t="n"/>
      <c r="BH194" s="19" t="n"/>
      <c r="BI194" s="19" t="n"/>
      <c r="BJ194" s="19" t="n"/>
      <c r="BK194" s="19" t="n"/>
      <c r="BL194" s="19" t="n"/>
      <c r="BM194" s="19" t="n"/>
      <c r="BN194" s="19" t="n"/>
      <c r="BO194" s="19" t="n"/>
      <c r="BP194" s="19" t="n"/>
      <c r="BQ194" s="19" t="n"/>
      <c r="BR194" s="19" t="n"/>
      <c r="BS194" s="19" t="n"/>
      <c r="BT194" s="19" t="n"/>
      <c r="BU194" s="19" t="n"/>
      <c r="BV194" s="19" t="n"/>
      <c r="BW194" s="19" t="n"/>
      <c r="BX194" s="19" t="n"/>
      <c r="BY194" s="19" t="n"/>
      <c r="BZ194" s="19" t="n"/>
      <c r="CA194" s="19" t="n"/>
      <c r="CB194" s="19" t="n"/>
      <c r="CC194" s="19" t="n"/>
      <c r="CD194" s="19" t="n"/>
      <c r="CE194" s="19" t="n"/>
      <c r="CF194" s="19" t="n"/>
      <c r="CG194" s="19" t="n"/>
      <c r="CH194" s="546" t="n"/>
      <c r="CI194" s="500" t="n"/>
      <c r="CJ194" s="500" t="n"/>
      <c r="CK194" s="23" t="n"/>
      <c r="CL194" s="23" t="n"/>
      <c r="CM194" s="23" t="n"/>
      <c r="CN194" s="23" t="n"/>
      <c r="CO194" s="23" t="n"/>
      <c r="CP194" s="23" t="n"/>
      <c r="CQ194" s="23" t="n"/>
      <c r="CR194" s="23" t="n"/>
      <c r="CS194" s="23" t="n"/>
      <c r="CT194" s="23" t="n"/>
      <c r="CU194" s="23" t="n"/>
      <c r="CV194" s="23" t="n"/>
      <c r="CW194" s="23" t="n"/>
      <c r="CX194" s="23" t="n"/>
      <c r="CY194" s="23" t="n"/>
      <c r="CZ194" s="23" t="n"/>
      <c r="DA194" s="23" t="n"/>
      <c r="DB194" s="23" t="n"/>
      <c r="DC194" s="23" t="n"/>
      <c r="DD194" s="23" t="n"/>
      <c r="DE194" s="23" t="n"/>
      <c r="DF194" s="23" t="n"/>
      <c r="DG194" s="23" t="n"/>
      <c r="DH194" s="23" t="n"/>
      <c r="DI194" s="23" t="n"/>
      <c r="DJ194" s="23" t="n"/>
      <c r="DK194" s="23" t="n"/>
      <c r="DL194" s="23" t="n"/>
      <c r="DM194" s="23" t="n"/>
      <c r="DN194" s="23" t="n"/>
      <c r="DO194" s="23" t="n"/>
      <c r="DP194" s="23" t="n"/>
    </row>
    <row r="195" ht="18" customHeight="1" s="844">
      <c r="A195" s="19" t="n"/>
      <c r="B195" s="19" t="n"/>
      <c r="C195" s="500" t="n"/>
      <c r="D195" s="500" t="n"/>
      <c r="E195" s="500" t="n"/>
      <c r="F195" s="19" t="n"/>
      <c r="G195" s="19" t="n"/>
      <c r="H195" s="558" t="n"/>
      <c r="I195" s="558" t="n"/>
      <c r="J195" s="558" t="n"/>
      <c r="K195" s="500" t="n"/>
      <c r="L195" s="500" t="n"/>
      <c r="M195" s="500" t="n"/>
      <c r="N195" s="500" t="n"/>
      <c r="O195" s="19" t="n"/>
      <c r="P195" s="19" t="n"/>
      <c r="Q195" s="19" t="n"/>
      <c r="R195" s="19" t="n"/>
      <c r="S195" s="19" t="n"/>
      <c r="T195" s="19" t="n"/>
      <c r="U195" s="19" t="n"/>
      <c r="V195" s="23" t="n"/>
      <c r="W195" s="19"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19" t="n"/>
      <c r="AY195" s="19" t="n"/>
      <c r="AZ195" s="19" t="n"/>
      <c r="BA195" s="19" t="n"/>
      <c r="BB195" s="19" t="n"/>
      <c r="BC195" s="19" t="n"/>
      <c r="BD195" s="19" t="n"/>
      <c r="BE195" s="19" t="n"/>
      <c r="BF195" s="19" t="n"/>
      <c r="BG195" s="19" t="n"/>
      <c r="BH195" s="19" t="n"/>
      <c r="BI195" s="19" t="n"/>
      <c r="BJ195" s="19" t="n"/>
      <c r="BK195" s="19" t="n"/>
      <c r="BL195" s="19" t="n"/>
      <c r="BM195" s="19" t="n"/>
      <c r="BN195" s="19" t="n"/>
      <c r="BO195" s="19" t="n"/>
      <c r="BP195" s="19" t="n"/>
      <c r="BQ195" s="19" t="n"/>
      <c r="BR195" s="19" t="n"/>
      <c r="BS195" s="19" t="n"/>
      <c r="BT195" s="19" t="n"/>
      <c r="BU195" s="19" t="n"/>
      <c r="BV195" s="19" t="n"/>
      <c r="BW195" s="19" t="n"/>
      <c r="BX195" s="19" t="n"/>
      <c r="BY195" s="19" t="n"/>
      <c r="BZ195" s="19" t="n"/>
      <c r="CA195" s="19" t="n"/>
      <c r="CB195" s="19" t="n"/>
      <c r="CC195" s="19" t="n"/>
      <c r="CD195" s="19" t="n"/>
      <c r="CE195" s="19" t="n"/>
      <c r="CF195" s="19" t="n"/>
      <c r="CG195" s="19" t="n"/>
      <c r="CH195" s="546" t="n"/>
      <c r="CI195" s="500" t="n"/>
      <c r="CJ195" s="500" t="n"/>
      <c r="CK195" s="23" t="n"/>
      <c r="CL195" s="23" t="n"/>
      <c r="CM195" s="23" t="n"/>
      <c r="CN195" s="23" t="n"/>
      <c r="CO195" s="23" t="n"/>
      <c r="CP195" s="23" t="n"/>
      <c r="CQ195" s="23" t="n"/>
      <c r="CR195" s="23" t="n"/>
      <c r="CS195" s="23" t="n"/>
      <c r="CT195" s="23" t="n"/>
      <c r="CU195" s="23" t="n"/>
      <c r="CV195" s="23" t="n"/>
      <c r="CW195" s="23" t="n"/>
      <c r="CX195" s="23" t="n"/>
      <c r="CY195" s="23" t="n"/>
      <c r="CZ195" s="23" t="n"/>
      <c r="DA195" s="23" t="n"/>
      <c r="DB195" s="23" t="n"/>
      <c r="DC195" s="23" t="n"/>
      <c r="DD195" s="23" t="n"/>
      <c r="DE195" s="23" t="n"/>
      <c r="DF195" s="23" t="n"/>
      <c r="DG195" s="23" t="n"/>
      <c r="DH195" s="23" t="n"/>
      <c r="DI195" s="23" t="n"/>
      <c r="DJ195" s="23" t="n"/>
      <c r="DK195" s="23" t="n"/>
      <c r="DL195" s="23" t="n"/>
      <c r="DM195" s="23" t="n"/>
      <c r="DN195" s="23" t="n"/>
      <c r="DO195" s="23" t="n"/>
      <c r="DP195" s="23" t="n"/>
    </row>
    <row r="196" ht="18" customHeight="1" s="844">
      <c r="A196" s="19" t="n"/>
      <c r="B196" s="19" t="n"/>
      <c r="C196" s="500" t="n"/>
      <c r="D196" s="500" t="n"/>
      <c r="E196" s="500" t="n"/>
      <c r="F196" s="19" t="n"/>
      <c r="G196" s="19" t="n"/>
      <c r="H196" s="558" t="n"/>
      <c r="I196" s="558" t="n"/>
      <c r="J196" s="558" t="n"/>
      <c r="K196" s="500" t="n"/>
      <c r="L196" s="500" t="n"/>
      <c r="M196" s="500" t="n"/>
      <c r="N196" s="500" t="n"/>
      <c r="O196" s="19" t="n"/>
      <c r="P196" s="19" t="n"/>
      <c r="Q196" s="19" t="n"/>
      <c r="R196" s="19" t="n"/>
      <c r="S196" s="19" t="n"/>
      <c r="T196" s="19" t="n"/>
      <c r="U196" s="19" t="n"/>
      <c r="V196" s="23" t="n"/>
      <c r="W196" s="19"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19" t="n"/>
      <c r="AY196" s="19" t="n"/>
      <c r="AZ196" s="19" t="n"/>
      <c r="BA196" s="19" t="n"/>
      <c r="BB196" s="19" t="n"/>
      <c r="BC196" s="19" t="n"/>
      <c r="BD196" s="19" t="n"/>
      <c r="BE196" s="19" t="n"/>
      <c r="BF196" s="19" t="n"/>
      <c r="BG196" s="19" t="n"/>
      <c r="BH196" s="19" t="n"/>
      <c r="BI196" s="19" t="n"/>
      <c r="BJ196" s="19" t="n"/>
      <c r="BK196" s="19" t="n"/>
      <c r="BL196" s="19" t="n"/>
      <c r="BM196" s="19" t="n"/>
      <c r="BN196" s="19" t="n"/>
      <c r="BO196" s="19" t="n"/>
      <c r="BP196" s="19" t="n"/>
      <c r="BQ196" s="19" t="n"/>
      <c r="BR196" s="19" t="n"/>
      <c r="BS196" s="19" t="n"/>
      <c r="BT196" s="19" t="n"/>
      <c r="BU196" s="19" t="n"/>
      <c r="BV196" s="19" t="n"/>
      <c r="BW196" s="19" t="n"/>
      <c r="BX196" s="19" t="n"/>
      <c r="BY196" s="19" t="n"/>
      <c r="BZ196" s="19" t="n"/>
      <c r="CA196" s="19" t="n"/>
      <c r="CB196" s="19" t="n"/>
      <c r="CC196" s="19" t="n"/>
      <c r="CD196" s="19" t="n"/>
      <c r="CE196" s="19" t="n"/>
      <c r="CF196" s="19" t="n"/>
      <c r="CG196" s="19" t="n"/>
      <c r="CH196" s="546" t="n"/>
      <c r="CI196" s="500" t="n"/>
      <c r="CJ196" s="500" t="n"/>
      <c r="CK196" s="23" t="n"/>
      <c r="CL196" s="23" t="n"/>
      <c r="CM196" s="23" t="n"/>
      <c r="CN196" s="23" t="n"/>
      <c r="CO196" s="23" t="n"/>
      <c r="CP196" s="23" t="n"/>
      <c r="CQ196" s="23" t="n"/>
      <c r="CR196" s="23" t="n"/>
      <c r="CS196" s="23" t="n"/>
      <c r="CT196" s="23" t="n"/>
      <c r="CU196" s="23" t="n"/>
      <c r="CV196" s="23" t="n"/>
      <c r="CW196" s="23" t="n"/>
      <c r="CX196" s="23" t="n"/>
      <c r="CY196" s="23" t="n"/>
      <c r="CZ196" s="23" t="n"/>
      <c r="DA196" s="23" t="n"/>
      <c r="DB196" s="23" t="n"/>
      <c r="DC196" s="23" t="n"/>
      <c r="DD196" s="23" t="n"/>
      <c r="DE196" s="23" t="n"/>
      <c r="DF196" s="23" t="n"/>
      <c r="DG196" s="23" t="n"/>
      <c r="DH196" s="23" t="n"/>
      <c r="DI196" s="23" t="n"/>
      <c r="DJ196" s="23" t="n"/>
      <c r="DK196" s="23" t="n"/>
      <c r="DL196" s="23" t="n"/>
      <c r="DM196" s="23" t="n"/>
      <c r="DN196" s="23" t="n"/>
      <c r="DO196" s="23" t="n"/>
      <c r="DP196" s="23" t="n"/>
    </row>
    <row r="197" ht="18" customHeight="1" s="844">
      <c r="A197" s="19" t="n"/>
      <c r="B197" s="19" t="n"/>
      <c r="C197" s="500" t="n"/>
      <c r="D197" s="500" t="n"/>
      <c r="E197" s="500" t="n"/>
      <c r="F197" s="19" t="n"/>
      <c r="G197" s="19" t="n"/>
      <c r="H197" s="558" t="n"/>
      <c r="I197" s="558" t="n"/>
      <c r="J197" s="558" t="n"/>
      <c r="K197" s="500" t="n"/>
      <c r="L197" s="500" t="n"/>
      <c r="M197" s="500" t="n"/>
      <c r="N197" s="500" t="n"/>
      <c r="O197" s="19" t="n"/>
      <c r="P197" s="19" t="n"/>
      <c r="Q197" s="19" t="n"/>
      <c r="R197" s="19" t="n"/>
      <c r="S197" s="19" t="n"/>
      <c r="T197" s="19" t="n"/>
      <c r="U197" s="19" t="n"/>
      <c r="V197" s="23" t="n"/>
      <c r="W197" s="19"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19" t="n"/>
      <c r="AY197" s="19" t="n"/>
      <c r="AZ197" s="19" t="n"/>
      <c r="BA197" s="19" t="n"/>
      <c r="BB197" s="19" t="n"/>
      <c r="BC197" s="19" t="n"/>
      <c r="BD197" s="19" t="n"/>
      <c r="BE197" s="19" t="n"/>
      <c r="BF197" s="19" t="n"/>
      <c r="BG197" s="19" t="n"/>
      <c r="BH197" s="19" t="n"/>
      <c r="BI197" s="19" t="n"/>
      <c r="BJ197" s="19" t="n"/>
      <c r="BK197" s="19" t="n"/>
      <c r="BL197" s="19" t="n"/>
      <c r="BM197" s="19" t="n"/>
      <c r="BN197" s="19" t="n"/>
      <c r="BO197" s="19" t="n"/>
      <c r="BP197" s="19" t="n"/>
      <c r="BQ197" s="19" t="n"/>
      <c r="BR197" s="19" t="n"/>
      <c r="BS197" s="19" t="n"/>
      <c r="BT197" s="19" t="n"/>
      <c r="BU197" s="19" t="n"/>
      <c r="BV197" s="19" t="n"/>
      <c r="BW197" s="19" t="n"/>
      <c r="BX197" s="19" t="n"/>
      <c r="BY197" s="19" t="n"/>
      <c r="BZ197" s="19" t="n"/>
      <c r="CA197" s="19" t="n"/>
      <c r="CB197" s="19" t="n"/>
      <c r="CC197" s="19" t="n"/>
      <c r="CD197" s="19" t="n"/>
      <c r="CE197" s="19" t="n"/>
      <c r="CF197" s="19" t="n"/>
      <c r="CG197" s="19" t="n"/>
      <c r="CH197" s="546" t="n"/>
      <c r="CI197" s="500" t="n"/>
      <c r="CJ197" s="500" t="n"/>
      <c r="CK197" s="23" t="n"/>
      <c r="CL197" s="23" t="n"/>
      <c r="CM197" s="23" t="n"/>
      <c r="CN197" s="23" t="n"/>
      <c r="CO197" s="23" t="n"/>
      <c r="CP197" s="23" t="n"/>
      <c r="CQ197" s="23" t="n"/>
      <c r="CR197" s="23" t="n"/>
      <c r="CS197" s="23" t="n"/>
      <c r="CT197" s="23" t="n"/>
      <c r="CU197" s="23" t="n"/>
      <c r="CV197" s="23" t="n"/>
      <c r="CW197" s="23" t="n"/>
      <c r="CX197" s="23" t="n"/>
      <c r="CY197" s="23" t="n"/>
      <c r="CZ197" s="23" t="n"/>
      <c r="DA197" s="23" t="n"/>
      <c r="DB197" s="23" t="n"/>
      <c r="DC197" s="23" t="n"/>
      <c r="DD197" s="23" t="n"/>
      <c r="DE197" s="23" t="n"/>
      <c r="DF197" s="23" t="n"/>
      <c r="DG197" s="23" t="n"/>
      <c r="DH197" s="23" t="n"/>
      <c r="DI197" s="23" t="n"/>
      <c r="DJ197" s="23" t="n"/>
      <c r="DK197" s="23" t="n"/>
      <c r="DL197" s="23" t="n"/>
      <c r="DM197" s="23" t="n"/>
      <c r="DN197" s="23" t="n"/>
      <c r="DO197" s="23" t="n"/>
      <c r="DP197" s="23" t="n"/>
    </row>
    <row r="198" ht="18" customHeight="1" s="844">
      <c r="A198" s="19" t="n"/>
      <c r="B198" s="19" t="n"/>
      <c r="C198" s="500" t="n"/>
      <c r="D198" s="500" t="n"/>
      <c r="E198" s="500" t="n"/>
      <c r="F198" s="19" t="n"/>
      <c r="G198" s="19" t="n"/>
      <c r="H198" s="558" t="n"/>
      <c r="I198" s="558" t="n"/>
      <c r="J198" s="558" t="n"/>
      <c r="K198" s="500" t="n"/>
      <c r="L198" s="500" t="n"/>
      <c r="M198" s="500" t="n"/>
      <c r="N198" s="500" t="n"/>
      <c r="O198" s="19" t="n"/>
      <c r="P198" s="19" t="n"/>
      <c r="Q198" s="19" t="n"/>
      <c r="R198" s="19" t="n"/>
      <c r="S198" s="19" t="n"/>
      <c r="T198" s="19" t="n"/>
      <c r="U198" s="19" t="n"/>
      <c r="V198" s="23" t="n"/>
      <c r="W198" s="19"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19" t="n"/>
      <c r="AY198" s="19" t="n"/>
      <c r="AZ198" s="19" t="n"/>
      <c r="BA198" s="19" t="n"/>
      <c r="BB198" s="19" t="n"/>
      <c r="BC198" s="19" t="n"/>
      <c r="BD198" s="19" t="n"/>
      <c r="BE198" s="19" t="n"/>
      <c r="BF198" s="19" t="n"/>
      <c r="BG198" s="19" t="n"/>
      <c r="BH198" s="19" t="n"/>
      <c r="BI198" s="19" t="n"/>
      <c r="BJ198" s="19" t="n"/>
      <c r="BK198" s="19" t="n"/>
      <c r="BL198" s="19" t="n"/>
      <c r="BM198" s="19" t="n"/>
      <c r="BN198" s="19" t="n"/>
      <c r="BO198" s="19" t="n"/>
      <c r="BP198" s="19" t="n"/>
      <c r="BQ198" s="19" t="n"/>
      <c r="BR198" s="19" t="n"/>
      <c r="BS198" s="19" t="n"/>
      <c r="BT198" s="19" t="n"/>
      <c r="BU198" s="19" t="n"/>
      <c r="BV198" s="19" t="n"/>
      <c r="BW198" s="19" t="n"/>
      <c r="BX198" s="19" t="n"/>
      <c r="BY198" s="19" t="n"/>
      <c r="BZ198" s="19" t="n"/>
      <c r="CA198" s="19" t="n"/>
      <c r="CB198" s="19" t="n"/>
      <c r="CC198" s="19" t="n"/>
      <c r="CD198" s="19" t="n"/>
      <c r="CE198" s="19" t="n"/>
      <c r="CF198" s="19" t="n"/>
      <c r="CG198" s="19" t="n"/>
      <c r="CH198" s="546" t="n"/>
      <c r="CI198" s="500" t="n"/>
      <c r="CJ198" s="500" t="n"/>
      <c r="CK198" s="23" t="n"/>
      <c r="CL198" s="23" t="n"/>
      <c r="CM198" s="23" t="n"/>
      <c r="CN198" s="23" t="n"/>
      <c r="CO198" s="23" t="n"/>
      <c r="CP198" s="23" t="n"/>
      <c r="CQ198" s="23" t="n"/>
      <c r="CR198" s="23" t="n"/>
      <c r="CS198" s="23" t="n"/>
      <c r="CT198" s="23" t="n"/>
      <c r="CU198" s="23" t="n"/>
      <c r="CV198" s="23" t="n"/>
      <c r="CW198" s="23" t="n"/>
      <c r="CX198" s="23" t="n"/>
      <c r="CY198" s="23" t="n"/>
      <c r="CZ198" s="23" t="n"/>
      <c r="DA198" s="23" t="n"/>
      <c r="DB198" s="23" t="n"/>
      <c r="DC198" s="23" t="n"/>
      <c r="DD198" s="23" t="n"/>
      <c r="DE198" s="23" t="n"/>
      <c r="DF198" s="23" t="n"/>
      <c r="DG198" s="23" t="n"/>
      <c r="DH198" s="23" t="n"/>
      <c r="DI198" s="23" t="n"/>
      <c r="DJ198" s="23" t="n"/>
      <c r="DK198" s="23" t="n"/>
      <c r="DL198" s="23" t="n"/>
      <c r="DM198" s="23" t="n"/>
      <c r="DN198" s="23" t="n"/>
      <c r="DO198" s="23" t="n"/>
      <c r="DP198" s="23" t="n"/>
    </row>
    <row r="199" ht="18" customHeight="1" s="844">
      <c r="A199" s="19" t="n"/>
      <c r="B199" s="19" t="n"/>
      <c r="C199" s="500" t="n"/>
      <c r="D199" s="500" t="n"/>
      <c r="E199" s="500" t="n"/>
      <c r="F199" s="19" t="n"/>
      <c r="G199" s="19" t="n"/>
      <c r="H199" s="558" t="n"/>
      <c r="I199" s="558" t="n"/>
      <c r="J199" s="558" t="n"/>
      <c r="K199" s="500" t="n"/>
      <c r="L199" s="500" t="n"/>
      <c r="M199" s="500" t="n"/>
      <c r="N199" s="500" t="n"/>
      <c r="O199" s="19" t="n"/>
      <c r="P199" s="19" t="n"/>
      <c r="Q199" s="19" t="n"/>
      <c r="R199" s="19" t="n"/>
      <c r="S199" s="19" t="n"/>
      <c r="T199" s="19" t="n"/>
      <c r="U199" s="19" t="n"/>
      <c r="V199" s="23" t="n"/>
      <c r="W199" s="19"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19" t="n"/>
      <c r="AY199" s="19" t="n"/>
      <c r="AZ199" s="19" t="n"/>
      <c r="BA199" s="19" t="n"/>
      <c r="BB199" s="19" t="n"/>
      <c r="BC199" s="19" t="n"/>
      <c r="BD199" s="19" t="n"/>
      <c r="BE199" s="19" t="n"/>
      <c r="BF199" s="19" t="n"/>
      <c r="BG199" s="19" t="n"/>
      <c r="BH199" s="19" t="n"/>
      <c r="BI199" s="19" t="n"/>
      <c r="BJ199" s="19" t="n"/>
      <c r="BK199" s="19" t="n"/>
      <c r="BL199" s="19" t="n"/>
      <c r="BM199" s="19" t="n"/>
      <c r="BN199" s="19" t="n"/>
      <c r="BO199" s="19" t="n"/>
      <c r="BP199" s="19" t="n"/>
      <c r="BQ199" s="19" t="n"/>
      <c r="BR199" s="19" t="n"/>
      <c r="BS199" s="19" t="n"/>
      <c r="BT199" s="19" t="n"/>
      <c r="BU199" s="19" t="n"/>
      <c r="BV199" s="19" t="n"/>
      <c r="BW199" s="19" t="n"/>
      <c r="BX199" s="19" t="n"/>
      <c r="BY199" s="19" t="n"/>
      <c r="BZ199" s="19" t="n"/>
      <c r="CA199" s="19" t="n"/>
      <c r="CB199" s="19" t="n"/>
      <c r="CC199" s="19" t="n"/>
      <c r="CD199" s="19" t="n"/>
      <c r="CE199" s="19" t="n"/>
      <c r="CF199" s="19" t="n"/>
      <c r="CG199" s="19" t="n"/>
      <c r="CH199" s="546" t="n"/>
      <c r="CI199" s="500" t="n"/>
      <c r="CJ199" s="500" t="n"/>
      <c r="CK199" s="23" t="n"/>
      <c r="CL199" s="23" t="n"/>
      <c r="CM199" s="23" t="n"/>
      <c r="CN199" s="23" t="n"/>
      <c r="CO199" s="23" t="n"/>
      <c r="CP199" s="23" t="n"/>
      <c r="CQ199" s="23" t="n"/>
      <c r="CR199" s="23" t="n"/>
      <c r="CS199" s="23" t="n"/>
      <c r="CT199" s="23" t="n"/>
      <c r="CU199" s="23" t="n"/>
      <c r="CV199" s="23" t="n"/>
      <c r="CW199" s="23" t="n"/>
      <c r="CX199" s="23" t="n"/>
      <c r="CY199" s="23" t="n"/>
      <c r="CZ199" s="23" t="n"/>
      <c r="DA199" s="23" t="n"/>
      <c r="DB199" s="23" t="n"/>
      <c r="DC199" s="23" t="n"/>
      <c r="DD199" s="23" t="n"/>
      <c r="DE199" s="23" t="n"/>
      <c r="DF199" s="23" t="n"/>
      <c r="DG199" s="23" t="n"/>
      <c r="DH199" s="23" t="n"/>
      <c r="DI199" s="23" t="n"/>
      <c r="DJ199" s="23" t="n"/>
      <c r="DK199" s="23" t="n"/>
      <c r="DL199" s="23" t="n"/>
      <c r="DM199" s="23" t="n"/>
      <c r="DN199" s="23" t="n"/>
      <c r="DO199" s="23" t="n"/>
      <c r="DP199" s="23" t="n"/>
    </row>
    <row r="200" ht="18" customHeight="1" s="844">
      <c r="A200" s="19" t="n"/>
      <c r="B200" s="19" t="n"/>
      <c r="C200" s="500" t="n"/>
      <c r="D200" s="500" t="n"/>
      <c r="E200" s="500" t="n"/>
      <c r="F200" s="19" t="n"/>
      <c r="G200" s="19" t="n"/>
      <c r="H200" s="558" t="n"/>
      <c r="I200" s="558" t="n"/>
      <c r="J200" s="558" t="n"/>
      <c r="K200" s="500" t="n"/>
      <c r="L200" s="500" t="n"/>
      <c r="M200" s="500" t="n"/>
      <c r="N200" s="500" t="n"/>
      <c r="O200" s="19" t="n"/>
      <c r="P200" s="19" t="n"/>
      <c r="Q200" s="19" t="n"/>
      <c r="R200" s="19" t="n"/>
      <c r="S200" s="19" t="n"/>
      <c r="T200" s="19" t="n"/>
      <c r="U200" s="19" t="n"/>
      <c r="V200" s="23" t="n"/>
      <c r="W200" s="19"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19" t="n"/>
      <c r="AY200" s="19" t="n"/>
      <c r="AZ200" s="19" t="n"/>
      <c r="BA200" s="19" t="n"/>
      <c r="BB200" s="19" t="n"/>
      <c r="BC200" s="19" t="n"/>
      <c r="BD200" s="19" t="n"/>
      <c r="BE200" s="19" t="n"/>
      <c r="BF200" s="19" t="n"/>
      <c r="BG200" s="19" t="n"/>
      <c r="BH200" s="19" t="n"/>
      <c r="BI200" s="19" t="n"/>
      <c r="BJ200" s="19" t="n"/>
      <c r="BK200" s="19" t="n"/>
      <c r="BL200" s="19" t="n"/>
      <c r="BM200" s="19" t="n"/>
      <c r="BN200" s="19" t="n"/>
      <c r="BO200" s="19" t="n"/>
      <c r="BP200" s="19" t="n"/>
      <c r="BQ200" s="19" t="n"/>
      <c r="BR200" s="19" t="n"/>
      <c r="BS200" s="19" t="n"/>
      <c r="BT200" s="19" t="n"/>
      <c r="BU200" s="19" t="n"/>
      <c r="BV200" s="19" t="n"/>
      <c r="BW200" s="19" t="n"/>
      <c r="BX200" s="19" t="n"/>
      <c r="BY200" s="19" t="n"/>
      <c r="BZ200" s="19" t="n"/>
      <c r="CA200" s="19" t="n"/>
      <c r="CB200" s="19" t="n"/>
      <c r="CC200" s="19" t="n"/>
      <c r="CD200" s="19" t="n"/>
      <c r="CE200" s="19" t="n"/>
      <c r="CF200" s="19" t="n"/>
      <c r="CG200" s="19" t="n"/>
      <c r="CH200" s="546" t="n"/>
      <c r="CI200" s="500" t="n"/>
      <c r="CJ200" s="500" t="n"/>
      <c r="CK200" s="23" t="n"/>
      <c r="CL200" s="23" t="n"/>
      <c r="CM200" s="23" t="n"/>
      <c r="CN200" s="23" t="n"/>
      <c r="CO200" s="23" t="n"/>
      <c r="CP200" s="23" t="n"/>
      <c r="CQ200" s="23" t="n"/>
      <c r="CR200" s="23" t="n"/>
      <c r="CS200" s="23" t="n"/>
      <c r="CT200" s="23" t="n"/>
      <c r="CU200" s="23" t="n"/>
      <c r="CV200" s="23" t="n"/>
      <c r="CW200" s="23" t="n"/>
      <c r="CX200" s="23" t="n"/>
      <c r="CY200" s="23" t="n"/>
      <c r="CZ200" s="23" t="n"/>
      <c r="DA200" s="23" t="n"/>
      <c r="DB200" s="23" t="n"/>
      <c r="DC200" s="23" t="n"/>
      <c r="DD200" s="23" t="n"/>
      <c r="DE200" s="23" t="n"/>
      <c r="DF200" s="23" t="n"/>
      <c r="DG200" s="23" t="n"/>
      <c r="DH200" s="23" t="n"/>
      <c r="DI200" s="23" t="n"/>
      <c r="DJ200" s="23" t="n"/>
      <c r="DK200" s="23" t="n"/>
      <c r="DL200" s="23" t="n"/>
      <c r="DM200" s="23" t="n"/>
      <c r="DN200" s="23" t="n"/>
      <c r="DO200" s="23" t="n"/>
      <c r="DP200" s="23" t="n"/>
    </row>
    <row r="201" ht="18" customHeight="1" s="844">
      <c r="A201" s="19" t="n"/>
      <c r="B201" s="19" t="n"/>
      <c r="C201" s="500" t="n"/>
      <c r="D201" s="500" t="n"/>
      <c r="E201" s="500" t="n"/>
      <c r="F201" s="19" t="n"/>
      <c r="G201" s="19" t="n"/>
      <c r="H201" s="558" t="n"/>
      <c r="I201" s="558" t="n"/>
      <c r="J201" s="558" t="n"/>
      <c r="K201" s="500" t="n"/>
      <c r="L201" s="500" t="n"/>
      <c r="M201" s="500" t="n"/>
      <c r="N201" s="500" t="n"/>
      <c r="O201" s="19" t="n"/>
      <c r="P201" s="19" t="n"/>
      <c r="Q201" s="19" t="n"/>
      <c r="R201" s="19" t="n"/>
      <c r="S201" s="19" t="n"/>
      <c r="T201" s="19" t="n"/>
      <c r="U201" s="19" t="n"/>
      <c r="V201" s="23" t="n"/>
      <c r="W201" s="19"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19" t="n"/>
      <c r="AY201" s="19" t="n"/>
      <c r="AZ201" s="19" t="n"/>
      <c r="BA201" s="19" t="n"/>
      <c r="BB201" s="19" t="n"/>
      <c r="BC201" s="19" t="n"/>
      <c r="BD201" s="19" t="n"/>
      <c r="BE201" s="19" t="n"/>
      <c r="BF201" s="19" t="n"/>
      <c r="BG201" s="19" t="n"/>
      <c r="BH201" s="19" t="n"/>
      <c r="BI201" s="19" t="n"/>
      <c r="BJ201" s="19" t="n"/>
      <c r="BK201" s="19" t="n"/>
      <c r="BL201" s="19" t="n"/>
      <c r="BM201" s="19" t="n"/>
      <c r="BN201" s="19" t="n"/>
      <c r="BO201" s="19" t="n"/>
      <c r="BP201" s="19" t="n"/>
      <c r="BQ201" s="19" t="n"/>
      <c r="BR201" s="19" t="n"/>
      <c r="BS201" s="19" t="n"/>
      <c r="BT201" s="19" t="n"/>
      <c r="BU201" s="19" t="n"/>
      <c r="BV201" s="19" t="n"/>
      <c r="BW201" s="19" t="n"/>
      <c r="BX201" s="19" t="n"/>
      <c r="BY201" s="19" t="n"/>
      <c r="BZ201" s="19" t="n"/>
      <c r="CA201" s="19" t="n"/>
      <c r="CB201" s="19" t="n"/>
      <c r="CC201" s="19" t="n"/>
      <c r="CD201" s="19" t="n"/>
      <c r="CE201" s="19" t="n"/>
      <c r="CF201" s="19" t="n"/>
      <c r="CG201" s="19" t="n"/>
      <c r="CH201" s="546" t="n"/>
      <c r="CI201" s="500" t="n"/>
      <c r="CJ201" s="500" t="n"/>
      <c r="CK201" s="23" t="n"/>
      <c r="CL201" s="23" t="n"/>
      <c r="CM201" s="23" t="n"/>
      <c r="CN201" s="23" t="n"/>
      <c r="CO201" s="23" t="n"/>
      <c r="CP201" s="23" t="n"/>
      <c r="CQ201" s="23" t="n"/>
      <c r="CR201" s="23" t="n"/>
      <c r="CS201" s="23" t="n"/>
      <c r="CT201" s="23" t="n"/>
      <c r="CU201" s="23" t="n"/>
      <c r="CV201" s="23" t="n"/>
      <c r="CW201" s="23" t="n"/>
      <c r="CX201" s="23" t="n"/>
      <c r="CY201" s="23" t="n"/>
      <c r="CZ201" s="23" t="n"/>
      <c r="DA201" s="23" t="n"/>
      <c r="DB201" s="23" t="n"/>
      <c r="DC201" s="23" t="n"/>
      <c r="DD201" s="23" t="n"/>
      <c r="DE201" s="23" t="n"/>
      <c r="DF201" s="23" t="n"/>
      <c r="DG201" s="23" t="n"/>
      <c r="DH201" s="23" t="n"/>
      <c r="DI201" s="23" t="n"/>
      <c r="DJ201" s="23" t="n"/>
      <c r="DK201" s="23" t="n"/>
      <c r="DL201" s="23" t="n"/>
      <c r="DM201" s="23" t="n"/>
      <c r="DN201" s="23" t="n"/>
      <c r="DO201" s="23" t="n"/>
      <c r="DP201" s="23" t="n"/>
    </row>
    <row r="202" ht="18" customHeight="1" s="844">
      <c r="A202" s="19" t="n"/>
      <c r="B202" s="19" t="n"/>
      <c r="C202" s="500" t="n"/>
      <c r="D202" s="500" t="n"/>
      <c r="E202" s="500" t="n"/>
      <c r="F202" s="19" t="n"/>
      <c r="G202" s="19" t="n"/>
      <c r="H202" s="558" t="n"/>
      <c r="I202" s="558" t="n"/>
      <c r="J202" s="558" t="n"/>
      <c r="K202" s="500" t="n"/>
      <c r="L202" s="500" t="n"/>
      <c r="M202" s="500" t="n"/>
      <c r="N202" s="500" t="n"/>
      <c r="O202" s="19" t="n"/>
      <c r="P202" s="19" t="n"/>
      <c r="Q202" s="19" t="n"/>
      <c r="R202" s="19" t="n"/>
      <c r="S202" s="19" t="n"/>
      <c r="T202" s="19" t="n"/>
      <c r="U202" s="19" t="n"/>
      <c r="V202" s="23" t="n"/>
      <c r="W202" s="19"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19" t="n"/>
      <c r="AY202" s="19" t="n"/>
      <c r="AZ202" s="19" t="n"/>
      <c r="BA202" s="19" t="n"/>
      <c r="BB202" s="19" t="n"/>
      <c r="BC202" s="19" t="n"/>
      <c r="BD202" s="19" t="n"/>
      <c r="BE202" s="19" t="n"/>
      <c r="BF202" s="19" t="n"/>
      <c r="BG202" s="19" t="n"/>
      <c r="BH202" s="19" t="n"/>
      <c r="BI202" s="19" t="n"/>
      <c r="BJ202" s="19" t="n"/>
      <c r="BK202" s="19" t="n"/>
      <c r="BL202" s="19" t="n"/>
      <c r="BM202" s="19" t="n"/>
      <c r="BN202" s="19" t="n"/>
      <c r="BO202" s="19" t="n"/>
      <c r="BP202" s="19" t="n"/>
      <c r="BQ202" s="19" t="n"/>
      <c r="BR202" s="19" t="n"/>
      <c r="BS202" s="19" t="n"/>
      <c r="BT202" s="19" t="n"/>
      <c r="BU202" s="19" t="n"/>
      <c r="BV202" s="19" t="n"/>
      <c r="BW202" s="19" t="n"/>
      <c r="BX202" s="19" t="n"/>
      <c r="BY202" s="19" t="n"/>
      <c r="BZ202" s="19" t="n"/>
      <c r="CA202" s="19" t="n"/>
      <c r="CB202" s="19" t="n"/>
      <c r="CC202" s="19" t="n"/>
      <c r="CD202" s="19" t="n"/>
      <c r="CE202" s="19" t="n"/>
      <c r="CF202" s="19" t="n"/>
      <c r="CG202" s="19" t="n"/>
      <c r="CH202" s="546" t="n"/>
      <c r="CI202" s="500" t="n"/>
      <c r="CJ202" s="500" t="n"/>
      <c r="CK202" s="23" t="n"/>
      <c r="CL202" s="23" t="n"/>
      <c r="CM202" s="23" t="n"/>
      <c r="CN202" s="23" t="n"/>
      <c r="CO202" s="23" t="n"/>
      <c r="CP202" s="23" t="n"/>
      <c r="CQ202" s="23" t="n"/>
      <c r="CR202" s="23" t="n"/>
      <c r="CS202" s="23" t="n"/>
      <c r="CT202" s="23" t="n"/>
      <c r="CU202" s="23" t="n"/>
      <c r="CV202" s="23" t="n"/>
      <c r="CW202" s="23" t="n"/>
      <c r="CX202" s="23" t="n"/>
      <c r="CY202" s="23" t="n"/>
      <c r="CZ202" s="23" t="n"/>
      <c r="DA202" s="23" t="n"/>
      <c r="DB202" s="23" t="n"/>
      <c r="DC202" s="23" t="n"/>
      <c r="DD202" s="23" t="n"/>
      <c r="DE202" s="23" t="n"/>
      <c r="DF202" s="23" t="n"/>
      <c r="DG202" s="23" t="n"/>
      <c r="DH202" s="23" t="n"/>
      <c r="DI202" s="23" t="n"/>
      <c r="DJ202" s="23" t="n"/>
      <c r="DK202" s="23" t="n"/>
      <c r="DL202" s="23" t="n"/>
      <c r="DM202" s="23" t="n"/>
      <c r="DN202" s="23" t="n"/>
      <c r="DO202" s="23" t="n"/>
      <c r="DP202" s="23" t="n"/>
    </row>
    <row r="203" ht="18" customHeight="1" s="844">
      <c r="A203" s="19" t="n"/>
      <c r="B203" s="19" t="n"/>
      <c r="C203" s="500" t="n"/>
      <c r="D203" s="500" t="n"/>
      <c r="E203" s="500" t="n"/>
      <c r="F203" s="19" t="n"/>
      <c r="G203" s="19" t="n"/>
      <c r="H203" s="558" t="n"/>
      <c r="I203" s="558" t="n"/>
      <c r="J203" s="558" t="n"/>
      <c r="K203" s="500" t="n"/>
      <c r="L203" s="500" t="n"/>
      <c r="M203" s="500" t="n"/>
      <c r="N203" s="500" t="n"/>
      <c r="O203" s="19" t="n"/>
      <c r="P203" s="19" t="n"/>
      <c r="Q203" s="19" t="n"/>
      <c r="R203" s="19" t="n"/>
      <c r="S203" s="19" t="n"/>
      <c r="T203" s="19" t="n"/>
      <c r="U203" s="19" t="n"/>
      <c r="V203" s="23" t="n"/>
      <c r="W203" s="19"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19" t="n"/>
      <c r="AY203" s="19" t="n"/>
      <c r="AZ203" s="19" t="n"/>
      <c r="BA203" s="19" t="n"/>
      <c r="BB203" s="19" t="n"/>
      <c r="BC203" s="19" t="n"/>
      <c r="BD203" s="19" t="n"/>
      <c r="BE203" s="19" t="n"/>
      <c r="BF203" s="19" t="n"/>
      <c r="BG203" s="19" t="n"/>
      <c r="BH203" s="19" t="n"/>
      <c r="BI203" s="19" t="n"/>
      <c r="BJ203" s="19" t="n"/>
      <c r="BK203" s="19" t="n"/>
      <c r="BL203" s="19" t="n"/>
      <c r="BM203" s="19" t="n"/>
      <c r="BN203" s="19" t="n"/>
      <c r="BO203" s="19" t="n"/>
      <c r="BP203" s="19" t="n"/>
      <c r="BQ203" s="19" t="n"/>
      <c r="BR203" s="19" t="n"/>
      <c r="BS203" s="19" t="n"/>
      <c r="BT203" s="19" t="n"/>
      <c r="BU203" s="19" t="n"/>
      <c r="BV203" s="19" t="n"/>
      <c r="BW203" s="19" t="n"/>
      <c r="BX203" s="19" t="n"/>
      <c r="BY203" s="19" t="n"/>
      <c r="BZ203" s="19" t="n"/>
      <c r="CA203" s="19" t="n"/>
      <c r="CB203" s="19" t="n"/>
      <c r="CC203" s="19" t="n"/>
      <c r="CD203" s="19" t="n"/>
      <c r="CE203" s="19" t="n"/>
      <c r="CF203" s="19" t="n"/>
      <c r="CG203" s="19" t="n"/>
      <c r="CH203" s="546" t="n"/>
      <c r="CI203" s="500" t="n"/>
      <c r="CJ203" s="500" t="n"/>
      <c r="CK203" s="23" t="n"/>
      <c r="CL203" s="23" t="n"/>
      <c r="CM203" s="23" t="n"/>
      <c r="CN203" s="23" t="n"/>
      <c r="CO203" s="23" t="n"/>
      <c r="CP203" s="23" t="n"/>
      <c r="CQ203" s="23" t="n"/>
      <c r="CR203" s="23" t="n"/>
      <c r="CS203" s="23" t="n"/>
      <c r="CT203" s="23" t="n"/>
      <c r="CU203" s="23" t="n"/>
      <c r="CV203" s="23" t="n"/>
      <c r="CW203" s="23" t="n"/>
      <c r="CX203" s="23" t="n"/>
      <c r="CY203" s="23" t="n"/>
      <c r="CZ203" s="23" t="n"/>
      <c r="DA203" s="23" t="n"/>
      <c r="DB203" s="23" t="n"/>
      <c r="DC203" s="23" t="n"/>
      <c r="DD203" s="23" t="n"/>
      <c r="DE203" s="23" t="n"/>
      <c r="DF203" s="23" t="n"/>
      <c r="DG203" s="23" t="n"/>
      <c r="DH203" s="23" t="n"/>
      <c r="DI203" s="23" t="n"/>
      <c r="DJ203" s="23" t="n"/>
      <c r="DK203" s="23" t="n"/>
      <c r="DL203" s="23" t="n"/>
      <c r="DM203" s="23" t="n"/>
      <c r="DN203" s="23" t="n"/>
      <c r="DO203" s="23" t="n"/>
      <c r="DP203" s="23" t="n"/>
    </row>
    <row r="204" ht="18" customHeight="1" s="844">
      <c r="A204" s="19" t="n"/>
      <c r="B204" s="19" t="n"/>
      <c r="C204" s="500" t="n"/>
      <c r="D204" s="500" t="n"/>
      <c r="E204" s="500" t="n"/>
      <c r="F204" s="19" t="n"/>
      <c r="G204" s="19" t="n"/>
      <c r="H204" s="558" t="n"/>
      <c r="I204" s="558" t="n"/>
      <c r="J204" s="558" t="n"/>
      <c r="K204" s="500" t="n"/>
      <c r="L204" s="500" t="n"/>
      <c r="M204" s="500" t="n"/>
      <c r="N204" s="500" t="n"/>
      <c r="O204" s="19" t="n"/>
      <c r="P204" s="19" t="n"/>
      <c r="Q204" s="19" t="n"/>
      <c r="R204" s="19" t="n"/>
      <c r="S204" s="19" t="n"/>
      <c r="T204" s="19" t="n"/>
      <c r="U204" s="19" t="n"/>
      <c r="V204" s="23" t="n"/>
      <c r="W204" s="19"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19" t="n"/>
      <c r="AY204" s="19" t="n"/>
      <c r="AZ204" s="19" t="n"/>
      <c r="BA204" s="19" t="n"/>
      <c r="BB204" s="19" t="n"/>
      <c r="BC204" s="19" t="n"/>
      <c r="BD204" s="19" t="n"/>
      <c r="BE204" s="19" t="n"/>
      <c r="BF204" s="19" t="n"/>
      <c r="BG204" s="19" t="n"/>
      <c r="BH204" s="19" t="n"/>
      <c r="BI204" s="19" t="n"/>
      <c r="BJ204" s="19" t="n"/>
      <c r="BK204" s="19" t="n"/>
      <c r="BL204" s="19" t="n"/>
      <c r="BM204" s="19" t="n"/>
      <c r="BN204" s="19" t="n"/>
      <c r="BO204" s="19" t="n"/>
      <c r="BP204" s="19" t="n"/>
      <c r="BQ204" s="19" t="n"/>
      <c r="BR204" s="19" t="n"/>
      <c r="BS204" s="19" t="n"/>
      <c r="BT204" s="19" t="n"/>
      <c r="BU204" s="19" t="n"/>
      <c r="BV204" s="19" t="n"/>
      <c r="BW204" s="19" t="n"/>
      <c r="BX204" s="19" t="n"/>
      <c r="BY204" s="19" t="n"/>
      <c r="BZ204" s="19" t="n"/>
      <c r="CA204" s="19" t="n"/>
      <c r="CB204" s="19" t="n"/>
      <c r="CC204" s="19" t="n"/>
      <c r="CD204" s="19" t="n"/>
      <c r="CE204" s="19" t="n"/>
      <c r="CF204" s="19" t="n"/>
      <c r="CG204" s="19" t="n"/>
      <c r="CH204" s="546" t="n"/>
      <c r="CI204" s="500" t="n"/>
      <c r="CJ204" s="500" t="n"/>
      <c r="CK204" s="23" t="n"/>
      <c r="CL204" s="23" t="n"/>
      <c r="CM204" s="23" t="n"/>
      <c r="CN204" s="23" t="n"/>
      <c r="CO204" s="23" t="n"/>
      <c r="CP204" s="23" t="n"/>
      <c r="CQ204" s="23" t="n"/>
      <c r="CR204" s="23" t="n"/>
      <c r="CS204" s="23" t="n"/>
      <c r="CT204" s="23" t="n"/>
      <c r="CU204" s="23" t="n"/>
      <c r="CV204" s="23" t="n"/>
      <c r="CW204" s="23" t="n"/>
      <c r="CX204" s="23" t="n"/>
      <c r="CY204" s="23" t="n"/>
      <c r="CZ204" s="23" t="n"/>
      <c r="DA204" s="23" t="n"/>
      <c r="DB204" s="23" t="n"/>
      <c r="DC204" s="23" t="n"/>
      <c r="DD204" s="23" t="n"/>
      <c r="DE204" s="23" t="n"/>
      <c r="DF204" s="23" t="n"/>
      <c r="DG204" s="23" t="n"/>
      <c r="DH204" s="23" t="n"/>
      <c r="DI204" s="23" t="n"/>
      <c r="DJ204" s="23" t="n"/>
      <c r="DK204" s="23" t="n"/>
      <c r="DL204" s="23" t="n"/>
      <c r="DM204" s="23" t="n"/>
      <c r="DN204" s="23" t="n"/>
      <c r="DO204" s="23" t="n"/>
      <c r="DP204" s="23" t="n"/>
    </row>
    <row r="205" ht="18" customHeight="1" s="844">
      <c r="A205" s="19" t="n"/>
      <c r="B205" s="19" t="n"/>
      <c r="C205" s="500" t="n"/>
      <c r="D205" s="500" t="n"/>
      <c r="E205" s="500" t="n"/>
      <c r="F205" s="19" t="n"/>
      <c r="G205" s="19" t="n"/>
      <c r="H205" s="558" t="n"/>
      <c r="I205" s="558" t="n"/>
      <c r="J205" s="558" t="n"/>
      <c r="K205" s="500" t="n"/>
      <c r="L205" s="500" t="n"/>
      <c r="M205" s="500" t="n"/>
      <c r="N205" s="500" t="n"/>
      <c r="O205" s="19" t="n"/>
      <c r="P205" s="19" t="n"/>
      <c r="Q205" s="19" t="n"/>
      <c r="R205" s="19" t="n"/>
      <c r="S205" s="19" t="n"/>
      <c r="T205" s="19" t="n"/>
      <c r="U205" s="19" t="n"/>
      <c r="V205" s="23" t="n"/>
      <c r="W205" s="19"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19" t="n"/>
      <c r="AY205" s="19" t="n"/>
      <c r="AZ205" s="19" t="n"/>
      <c r="BA205" s="19" t="n"/>
      <c r="BB205" s="19" t="n"/>
      <c r="BC205" s="19" t="n"/>
      <c r="BD205" s="19" t="n"/>
      <c r="BE205" s="19" t="n"/>
      <c r="BF205" s="19" t="n"/>
      <c r="BG205" s="19" t="n"/>
      <c r="BH205" s="19" t="n"/>
      <c r="BI205" s="19" t="n"/>
      <c r="BJ205" s="19" t="n"/>
      <c r="BK205" s="19" t="n"/>
      <c r="BL205" s="19" t="n"/>
      <c r="BM205" s="19" t="n"/>
      <c r="BN205" s="19" t="n"/>
      <c r="BO205" s="19" t="n"/>
      <c r="BP205" s="19" t="n"/>
      <c r="BQ205" s="19" t="n"/>
      <c r="BR205" s="19" t="n"/>
      <c r="BS205" s="19" t="n"/>
      <c r="BT205" s="19" t="n"/>
      <c r="BU205" s="19" t="n"/>
      <c r="BV205" s="19" t="n"/>
      <c r="BW205" s="19" t="n"/>
      <c r="BX205" s="19" t="n"/>
      <c r="BY205" s="19" t="n"/>
      <c r="BZ205" s="19" t="n"/>
      <c r="CA205" s="19" t="n"/>
      <c r="CB205" s="19" t="n"/>
      <c r="CC205" s="19" t="n"/>
      <c r="CD205" s="19" t="n"/>
      <c r="CE205" s="19" t="n"/>
      <c r="CF205" s="19" t="n"/>
      <c r="CG205" s="19" t="n"/>
      <c r="CH205" s="546" t="n"/>
      <c r="CI205" s="500" t="n"/>
      <c r="CJ205" s="500" t="n"/>
      <c r="CK205" s="23" t="n"/>
      <c r="CL205" s="23" t="n"/>
      <c r="CM205" s="23" t="n"/>
      <c r="CN205" s="23" t="n"/>
      <c r="CO205" s="23" t="n"/>
      <c r="CP205" s="23" t="n"/>
      <c r="CQ205" s="23" t="n"/>
      <c r="CR205" s="23" t="n"/>
      <c r="CS205" s="23" t="n"/>
      <c r="CT205" s="23" t="n"/>
      <c r="CU205" s="23" t="n"/>
      <c r="CV205" s="23" t="n"/>
      <c r="CW205" s="23" t="n"/>
      <c r="CX205" s="23" t="n"/>
      <c r="CY205" s="23" t="n"/>
      <c r="CZ205" s="23" t="n"/>
      <c r="DA205" s="23" t="n"/>
      <c r="DB205" s="23" t="n"/>
      <c r="DC205" s="23" t="n"/>
      <c r="DD205" s="23" t="n"/>
      <c r="DE205" s="23" t="n"/>
      <c r="DF205" s="23" t="n"/>
      <c r="DG205" s="23" t="n"/>
      <c r="DH205" s="23" t="n"/>
      <c r="DI205" s="23" t="n"/>
      <c r="DJ205" s="23" t="n"/>
      <c r="DK205" s="23" t="n"/>
      <c r="DL205" s="23" t="n"/>
      <c r="DM205" s="23" t="n"/>
      <c r="DN205" s="23" t="n"/>
      <c r="DO205" s="23" t="n"/>
      <c r="DP205" s="23" t="n"/>
    </row>
    <row r="206" ht="18" customHeight="1" s="844">
      <c r="A206" s="19" t="n"/>
      <c r="B206" s="19" t="n"/>
      <c r="C206" s="500" t="n"/>
      <c r="D206" s="500" t="n"/>
      <c r="E206" s="500" t="n"/>
      <c r="F206" s="19" t="n"/>
      <c r="G206" s="19" t="n"/>
      <c r="H206" s="558" t="n"/>
      <c r="I206" s="558" t="n"/>
      <c r="J206" s="558" t="n"/>
      <c r="K206" s="500" t="n"/>
      <c r="L206" s="500" t="n"/>
      <c r="M206" s="500" t="n"/>
      <c r="N206" s="500" t="n"/>
      <c r="O206" s="19" t="n"/>
      <c r="P206" s="19" t="n"/>
      <c r="Q206" s="19" t="n"/>
      <c r="R206" s="19" t="n"/>
      <c r="S206" s="19" t="n"/>
      <c r="T206" s="19" t="n"/>
      <c r="U206" s="19" t="n"/>
      <c r="V206" s="23" t="n"/>
      <c r="W206" s="19"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19" t="n"/>
      <c r="AY206" s="19" t="n"/>
      <c r="AZ206" s="19" t="n"/>
      <c r="BA206" s="19" t="n"/>
      <c r="BB206" s="19" t="n"/>
      <c r="BC206" s="19" t="n"/>
      <c r="BD206" s="19" t="n"/>
      <c r="BE206" s="19" t="n"/>
      <c r="BF206" s="19" t="n"/>
      <c r="BG206" s="19" t="n"/>
      <c r="BH206" s="19" t="n"/>
      <c r="BI206" s="19" t="n"/>
      <c r="BJ206" s="19" t="n"/>
      <c r="BK206" s="19" t="n"/>
      <c r="BL206" s="19" t="n"/>
      <c r="BM206" s="19" t="n"/>
      <c r="BN206" s="19" t="n"/>
      <c r="BO206" s="19" t="n"/>
      <c r="BP206" s="19" t="n"/>
      <c r="BQ206" s="19" t="n"/>
      <c r="BR206" s="19" t="n"/>
      <c r="BS206" s="19" t="n"/>
      <c r="BT206" s="19" t="n"/>
      <c r="BU206" s="19" t="n"/>
      <c r="BV206" s="19" t="n"/>
      <c r="BW206" s="19" t="n"/>
      <c r="BX206" s="19" t="n"/>
      <c r="BY206" s="19" t="n"/>
      <c r="BZ206" s="19" t="n"/>
      <c r="CA206" s="19" t="n"/>
      <c r="CB206" s="19" t="n"/>
      <c r="CC206" s="19" t="n"/>
      <c r="CD206" s="19" t="n"/>
      <c r="CE206" s="19" t="n"/>
      <c r="CF206" s="19" t="n"/>
      <c r="CG206" s="19" t="n"/>
      <c r="CH206" s="546" t="n"/>
      <c r="CI206" s="500" t="n"/>
      <c r="CJ206" s="500" t="n"/>
      <c r="CK206" s="23" t="n"/>
      <c r="CL206" s="23" t="n"/>
      <c r="CM206" s="23" t="n"/>
      <c r="CN206" s="23" t="n"/>
      <c r="CO206" s="23" t="n"/>
      <c r="CP206" s="23" t="n"/>
      <c r="CQ206" s="23" t="n"/>
      <c r="CR206" s="23" t="n"/>
      <c r="CS206" s="23" t="n"/>
      <c r="CT206" s="23" t="n"/>
      <c r="CU206" s="23" t="n"/>
      <c r="CV206" s="23" t="n"/>
      <c r="CW206" s="23" t="n"/>
      <c r="CX206" s="23" t="n"/>
      <c r="CY206" s="23" t="n"/>
      <c r="CZ206" s="23" t="n"/>
      <c r="DA206" s="23" t="n"/>
      <c r="DB206" s="23" t="n"/>
      <c r="DC206" s="23" t="n"/>
      <c r="DD206" s="23" t="n"/>
      <c r="DE206" s="23" t="n"/>
      <c r="DF206" s="23" t="n"/>
      <c r="DG206" s="23" t="n"/>
      <c r="DH206" s="23" t="n"/>
      <c r="DI206" s="23" t="n"/>
      <c r="DJ206" s="23" t="n"/>
      <c r="DK206" s="23" t="n"/>
      <c r="DL206" s="23" t="n"/>
      <c r="DM206" s="23" t="n"/>
      <c r="DN206" s="23" t="n"/>
      <c r="DO206" s="23" t="n"/>
      <c r="DP206" s="23" t="n"/>
    </row>
    <row r="207" ht="18" customHeight="1" s="844">
      <c r="A207" s="19" t="n"/>
      <c r="B207" s="19" t="n"/>
      <c r="C207" s="500" t="n"/>
      <c r="D207" s="500" t="n"/>
      <c r="E207" s="500" t="n"/>
      <c r="F207" s="19" t="n"/>
      <c r="G207" s="19" t="n"/>
      <c r="H207" s="558" t="n"/>
      <c r="I207" s="558" t="n"/>
      <c r="J207" s="558" t="n"/>
      <c r="K207" s="500" t="n"/>
      <c r="L207" s="500" t="n"/>
      <c r="M207" s="500" t="n"/>
      <c r="N207" s="500" t="n"/>
      <c r="O207" s="19" t="n"/>
      <c r="P207" s="19" t="n"/>
      <c r="Q207" s="19" t="n"/>
      <c r="R207" s="19" t="n"/>
      <c r="S207" s="19" t="n"/>
      <c r="T207" s="19" t="n"/>
      <c r="U207" s="19" t="n"/>
      <c r="V207" s="23" t="n"/>
      <c r="W207" s="19"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19" t="n"/>
      <c r="AY207" s="19" t="n"/>
      <c r="AZ207" s="19" t="n"/>
      <c r="BA207" s="19" t="n"/>
      <c r="BB207" s="19" t="n"/>
      <c r="BC207" s="19" t="n"/>
      <c r="BD207" s="19" t="n"/>
      <c r="BE207" s="19" t="n"/>
      <c r="BF207" s="19" t="n"/>
      <c r="BG207" s="19" t="n"/>
      <c r="BH207" s="19" t="n"/>
      <c r="BI207" s="19" t="n"/>
      <c r="BJ207" s="19" t="n"/>
      <c r="BK207" s="19" t="n"/>
      <c r="BL207" s="19" t="n"/>
      <c r="BM207" s="19" t="n"/>
      <c r="BN207" s="19" t="n"/>
      <c r="BO207" s="19" t="n"/>
      <c r="BP207" s="19" t="n"/>
      <c r="BQ207" s="19" t="n"/>
      <c r="BR207" s="19" t="n"/>
      <c r="BS207" s="19" t="n"/>
      <c r="BT207" s="19" t="n"/>
      <c r="BU207" s="19" t="n"/>
      <c r="BV207" s="19" t="n"/>
      <c r="BW207" s="19" t="n"/>
      <c r="BX207" s="19" t="n"/>
      <c r="BY207" s="19" t="n"/>
      <c r="BZ207" s="19" t="n"/>
      <c r="CA207" s="19" t="n"/>
      <c r="CB207" s="19" t="n"/>
      <c r="CC207" s="19" t="n"/>
      <c r="CD207" s="19" t="n"/>
      <c r="CE207" s="19" t="n"/>
      <c r="CF207" s="19" t="n"/>
      <c r="CG207" s="19" t="n"/>
      <c r="CH207" s="546" t="n"/>
      <c r="CI207" s="500" t="n"/>
      <c r="CJ207" s="500" t="n"/>
      <c r="CK207" s="23" t="n"/>
      <c r="CL207" s="23" t="n"/>
      <c r="CM207" s="23" t="n"/>
      <c r="CN207" s="23" t="n"/>
      <c r="CO207" s="23" t="n"/>
      <c r="CP207" s="23" t="n"/>
      <c r="CQ207" s="23" t="n"/>
      <c r="CR207" s="23" t="n"/>
      <c r="CS207" s="23" t="n"/>
      <c r="CT207" s="23" t="n"/>
      <c r="CU207" s="23" t="n"/>
      <c r="CV207" s="23" t="n"/>
      <c r="CW207" s="23" t="n"/>
      <c r="CX207" s="23" t="n"/>
      <c r="CY207" s="23" t="n"/>
      <c r="CZ207" s="23" t="n"/>
      <c r="DA207" s="23" t="n"/>
      <c r="DB207" s="23" t="n"/>
      <c r="DC207" s="23" t="n"/>
      <c r="DD207" s="23" t="n"/>
      <c r="DE207" s="23" t="n"/>
      <c r="DF207" s="23" t="n"/>
      <c r="DG207" s="23" t="n"/>
      <c r="DH207" s="23" t="n"/>
      <c r="DI207" s="23" t="n"/>
      <c r="DJ207" s="23" t="n"/>
      <c r="DK207" s="23" t="n"/>
      <c r="DL207" s="23" t="n"/>
      <c r="DM207" s="23" t="n"/>
      <c r="DN207" s="23" t="n"/>
      <c r="DO207" s="23" t="n"/>
      <c r="DP207" s="23" t="n"/>
    </row>
    <row r="208" ht="18" customHeight="1" s="844">
      <c r="A208" s="19" t="n"/>
      <c r="B208" s="19" t="n"/>
      <c r="C208" s="500" t="n"/>
      <c r="D208" s="500" t="n"/>
      <c r="E208" s="500" t="n"/>
      <c r="F208" s="19" t="n"/>
      <c r="G208" s="19" t="n"/>
      <c r="H208" s="558" t="n"/>
      <c r="I208" s="558" t="n"/>
      <c r="J208" s="558" t="n"/>
      <c r="K208" s="500" t="n"/>
      <c r="L208" s="500" t="n"/>
      <c r="M208" s="500" t="n"/>
      <c r="N208" s="500" t="n"/>
      <c r="O208" s="19" t="n"/>
      <c r="P208" s="19" t="n"/>
      <c r="Q208" s="19" t="n"/>
      <c r="R208" s="19" t="n"/>
      <c r="S208" s="19" t="n"/>
      <c r="T208" s="19" t="n"/>
      <c r="U208" s="19" t="n"/>
      <c r="V208" s="23" t="n"/>
      <c r="W208" s="19"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19" t="n"/>
      <c r="AY208" s="19" t="n"/>
      <c r="AZ208" s="19" t="n"/>
      <c r="BA208" s="19" t="n"/>
      <c r="BB208" s="19" t="n"/>
      <c r="BC208" s="19" t="n"/>
      <c r="BD208" s="19" t="n"/>
      <c r="BE208" s="19" t="n"/>
      <c r="BF208" s="19" t="n"/>
      <c r="BG208" s="19" t="n"/>
      <c r="BH208" s="19" t="n"/>
      <c r="BI208" s="19" t="n"/>
      <c r="BJ208" s="19" t="n"/>
      <c r="BK208" s="19" t="n"/>
      <c r="BL208" s="19" t="n"/>
      <c r="BM208" s="19" t="n"/>
      <c r="BN208" s="19" t="n"/>
      <c r="BO208" s="19" t="n"/>
      <c r="BP208" s="19" t="n"/>
      <c r="BQ208" s="19" t="n"/>
      <c r="BR208" s="19" t="n"/>
      <c r="BS208" s="19" t="n"/>
      <c r="BT208" s="19" t="n"/>
      <c r="BU208" s="19" t="n"/>
      <c r="BV208" s="19" t="n"/>
      <c r="BW208" s="19" t="n"/>
      <c r="BX208" s="19" t="n"/>
      <c r="BY208" s="19" t="n"/>
      <c r="BZ208" s="19" t="n"/>
      <c r="CA208" s="19" t="n"/>
      <c r="CB208" s="19" t="n"/>
      <c r="CC208" s="19" t="n"/>
      <c r="CD208" s="19" t="n"/>
      <c r="CE208" s="19" t="n"/>
      <c r="CF208" s="19" t="n"/>
      <c r="CG208" s="19" t="n"/>
      <c r="CH208" s="546" t="n"/>
      <c r="CI208" s="500" t="n"/>
      <c r="CJ208" s="500" t="n"/>
      <c r="CK208" s="23" t="n"/>
      <c r="CL208" s="23" t="n"/>
      <c r="CM208" s="23" t="n"/>
      <c r="CN208" s="23" t="n"/>
      <c r="CO208" s="23" t="n"/>
      <c r="CP208" s="23" t="n"/>
      <c r="CQ208" s="23" t="n"/>
      <c r="CR208" s="23" t="n"/>
      <c r="CS208" s="23" t="n"/>
      <c r="CT208" s="23" t="n"/>
      <c r="CU208" s="23" t="n"/>
      <c r="CV208" s="23" t="n"/>
      <c r="CW208" s="23" t="n"/>
      <c r="CX208" s="23" t="n"/>
      <c r="CY208" s="23" t="n"/>
      <c r="CZ208" s="23" t="n"/>
      <c r="DA208" s="23" t="n"/>
      <c r="DB208" s="23" t="n"/>
      <c r="DC208" s="23" t="n"/>
      <c r="DD208" s="23" t="n"/>
      <c r="DE208" s="23" t="n"/>
      <c r="DF208" s="23" t="n"/>
      <c r="DG208" s="23" t="n"/>
      <c r="DH208" s="23" t="n"/>
      <c r="DI208" s="23" t="n"/>
      <c r="DJ208" s="23" t="n"/>
      <c r="DK208" s="23" t="n"/>
      <c r="DL208" s="23" t="n"/>
      <c r="DM208" s="23" t="n"/>
      <c r="DN208" s="23" t="n"/>
      <c r="DO208" s="23" t="n"/>
      <c r="DP208" s="23" t="n"/>
    </row>
    <row r="209" ht="18" customHeight="1" s="844">
      <c r="A209" s="19" t="n"/>
      <c r="B209" s="19" t="n"/>
      <c r="C209" s="500" t="n"/>
      <c r="D209" s="500" t="n"/>
      <c r="E209" s="500" t="n"/>
      <c r="F209" s="19" t="n"/>
      <c r="G209" s="19" t="n"/>
      <c r="H209" s="558" t="n"/>
      <c r="I209" s="558" t="n"/>
      <c r="J209" s="558" t="n"/>
      <c r="K209" s="500" t="n"/>
      <c r="L209" s="500" t="n"/>
      <c r="M209" s="500" t="n"/>
      <c r="N209" s="500" t="n"/>
      <c r="O209" s="19" t="n"/>
      <c r="P209" s="19" t="n"/>
      <c r="Q209" s="19" t="n"/>
      <c r="R209" s="19" t="n"/>
      <c r="S209" s="19" t="n"/>
      <c r="T209" s="19" t="n"/>
      <c r="U209" s="19" t="n"/>
      <c r="V209" s="23" t="n"/>
      <c r="W209" s="19"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19" t="n"/>
      <c r="AY209" s="19" t="n"/>
      <c r="AZ209" s="19" t="n"/>
      <c r="BA209" s="19" t="n"/>
      <c r="BB209" s="19" t="n"/>
      <c r="BC209" s="19" t="n"/>
      <c r="BD209" s="19" t="n"/>
      <c r="BE209" s="19" t="n"/>
      <c r="BF209" s="19" t="n"/>
      <c r="BG209" s="19" t="n"/>
      <c r="BH209" s="19" t="n"/>
      <c r="BI209" s="19" t="n"/>
      <c r="BJ209" s="19" t="n"/>
      <c r="BK209" s="19" t="n"/>
      <c r="BL209" s="19" t="n"/>
      <c r="BM209" s="19" t="n"/>
      <c r="BN209" s="19" t="n"/>
      <c r="BO209" s="19" t="n"/>
      <c r="BP209" s="19" t="n"/>
      <c r="BQ209" s="19" t="n"/>
      <c r="BR209" s="19" t="n"/>
      <c r="BS209" s="19" t="n"/>
      <c r="BT209" s="19" t="n"/>
      <c r="BU209" s="19" t="n"/>
      <c r="BV209" s="19" t="n"/>
      <c r="BW209" s="19" t="n"/>
      <c r="BX209" s="19" t="n"/>
      <c r="BY209" s="19" t="n"/>
      <c r="BZ209" s="19" t="n"/>
      <c r="CA209" s="19" t="n"/>
      <c r="CB209" s="19" t="n"/>
      <c r="CC209" s="19" t="n"/>
      <c r="CD209" s="19" t="n"/>
      <c r="CE209" s="19" t="n"/>
      <c r="CF209" s="19" t="n"/>
      <c r="CG209" s="19" t="n"/>
      <c r="CH209" s="546" t="n"/>
      <c r="CI209" s="500" t="n"/>
      <c r="CJ209" s="500" t="n"/>
      <c r="CK209" s="23" t="n"/>
      <c r="CL209" s="23" t="n"/>
      <c r="CM209" s="23" t="n"/>
      <c r="CN209" s="23" t="n"/>
      <c r="CO209" s="23" t="n"/>
      <c r="CP209" s="23" t="n"/>
      <c r="CQ209" s="23" t="n"/>
      <c r="CR209" s="23" t="n"/>
      <c r="CS209" s="23" t="n"/>
      <c r="CT209" s="23" t="n"/>
      <c r="CU209" s="23" t="n"/>
      <c r="CV209" s="23" t="n"/>
      <c r="CW209" s="23" t="n"/>
      <c r="CX209" s="23" t="n"/>
      <c r="CY209" s="23" t="n"/>
      <c r="CZ209" s="23" t="n"/>
      <c r="DA209" s="23" t="n"/>
      <c r="DB209" s="23" t="n"/>
      <c r="DC209" s="23" t="n"/>
      <c r="DD209" s="23" t="n"/>
      <c r="DE209" s="23" t="n"/>
      <c r="DF209" s="23" t="n"/>
      <c r="DG209" s="23" t="n"/>
      <c r="DH209" s="23" t="n"/>
      <c r="DI209" s="23" t="n"/>
      <c r="DJ209" s="23" t="n"/>
      <c r="DK209" s="23" t="n"/>
      <c r="DL209" s="23" t="n"/>
      <c r="DM209" s="23" t="n"/>
      <c r="DN209" s="23" t="n"/>
      <c r="DO209" s="23" t="n"/>
      <c r="DP209" s="23" t="n"/>
    </row>
    <row r="210" ht="18" customHeight="1" s="844">
      <c r="A210" s="19" t="n"/>
      <c r="B210" s="19" t="n"/>
      <c r="C210" s="500" t="n"/>
      <c r="D210" s="500" t="n"/>
      <c r="E210" s="500" t="n"/>
      <c r="F210" s="19" t="n"/>
      <c r="G210" s="19" t="n"/>
      <c r="H210" s="558" t="n"/>
      <c r="I210" s="558" t="n"/>
      <c r="J210" s="558" t="n"/>
      <c r="K210" s="500" t="n"/>
      <c r="L210" s="500" t="n"/>
      <c r="M210" s="500" t="n"/>
      <c r="N210" s="500" t="n"/>
      <c r="O210" s="19" t="n"/>
      <c r="P210" s="19" t="n"/>
      <c r="Q210" s="19" t="n"/>
      <c r="R210" s="19" t="n"/>
      <c r="S210" s="19" t="n"/>
      <c r="T210" s="19" t="n"/>
      <c r="U210" s="19" t="n"/>
      <c r="V210" s="23" t="n"/>
      <c r="W210" s="19"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19" t="n"/>
      <c r="AY210" s="19" t="n"/>
      <c r="AZ210" s="19" t="n"/>
      <c r="BA210" s="19" t="n"/>
      <c r="BB210" s="19" t="n"/>
      <c r="BC210" s="19" t="n"/>
      <c r="BD210" s="19" t="n"/>
      <c r="BE210" s="19" t="n"/>
      <c r="BF210" s="19" t="n"/>
      <c r="BG210" s="19" t="n"/>
      <c r="BH210" s="19" t="n"/>
      <c r="BI210" s="19" t="n"/>
      <c r="BJ210" s="19" t="n"/>
      <c r="BK210" s="19" t="n"/>
      <c r="BL210" s="19" t="n"/>
      <c r="BM210" s="19" t="n"/>
      <c r="BN210" s="19" t="n"/>
      <c r="BO210" s="19" t="n"/>
      <c r="BP210" s="19" t="n"/>
      <c r="BQ210" s="19" t="n"/>
      <c r="BR210" s="19" t="n"/>
      <c r="BS210" s="19" t="n"/>
      <c r="BT210" s="19" t="n"/>
      <c r="BU210" s="19" t="n"/>
      <c r="BV210" s="19" t="n"/>
      <c r="BW210" s="19" t="n"/>
      <c r="BX210" s="19" t="n"/>
      <c r="BY210" s="19" t="n"/>
      <c r="BZ210" s="19" t="n"/>
      <c r="CA210" s="19" t="n"/>
      <c r="CB210" s="19" t="n"/>
      <c r="CC210" s="19" t="n"/>
      <c r="CD210" s="19" t="n"/>
      <c r="CE210" s="19" t="n"/>
      <c r="CF210" s="19" t="n"/>
      <c r="CG210" s="19" t="n"/>
      <c r="CH210" s="546" t="n"/>
      <c r="CI210" s="500" t="n"/>
      <c r="CJ210" s="500" t="n"/>
      <c r="CK210" s="23" t="n"/>
      <c r="CL210" s="23" t="n"/>
      <c r="CM210" s="23" t="n"/>
      <c r="CN210" s="23" t="n"/>
      <c r="CO210" s="23" t="n"/>
      <c r="CP210" s="23" t="n"/>
      <c r="CQ210" s="23" t="n"/>
      <c r="CR210" s="23" t="n"/>
      <c r="CS210" s="23" t="n"/>
      <c r="CT210" s="23" t="n"/>
      <c r="CU210" s="23" t="n"/>
      <c r="CV210" s="23" t="n"/>
      <c r="CW210" s="23" t="n"/>
      <c r="CX210" s="23" t="n"/>
      <c r="CY210" s="23" t="n"/>
      <c r="CZ210" s="23" t="n"/>
      <c r="DA210" s="23" t="n"/>
      <c r="DB210" s="23" t="n"/>
      <c r="DC210" s="23" t="n"/>
      <c r="DD210" s="23" t="n"/>
      <c r="DE210" s="23" t="n"/>
      <c r="DF210" s="23" t="n"/>
      <c r="DG210" s="23" t="n"/>
      <c r="DH210" s="23" t="n"/>
      <c r="DI210" s="23" t="n"/>
      <c r="DJ210" s="23" t="n"/>
      <c r="DK210" s="23" t="n"/>
      <c r="DL210" s="23" t="n"/>
      <c r="DM210" s="23" t="n"/>
      <c r="DN210" s="23" t="n"/>
      <c r="DO210" s="23" t="n"/>
      <c r="DP210" s="23" t="n"/>
    </row>
    <row r="211" ht="18" customHeight="1" s="844">
      <c r="A211" s="19" t="n"/>
      <c r="B211" s="19" t="n"/>
      <c r="C211" s="500" t="n"/>
      <c r="D211" s="500" t="n"/>
      <c r="E211" s="500" t="n"/>
      <c r="F211" s="19" t="n"/>
      <c r="G211" s="19" t="n"/>
      <c r="H211" s="558" t="n"/>
      <c r="I211" s="558" t="n"/>
      <c r="J211" s="558" t="n"/>
      <c r="K211" s="500" t="n"/>
      <c r="L211" s="500" t="n"/>
      <c r="M211" s="500" t="n"/>
      <c r="N211" s="500" t="n"/>
      <c r="O211" s="19" t="n"/>
      <c r="P211" s="19" t="n"/>
      <c r="Q211" s="19" t="n"/>
      <c r="R211" s="19" t="n"/>
      <c r="S211" s="19" t="n"/>
      <c r="T211" s="19" t="n"/>
      <c r="U211" s="19" t="n"/>
      <c r="V211" s="23" t="n"/>
      <c r="W211" s="19"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19" t="n"/>
      <c r="AY211" s="19" t="n"/>
      <c r="AZ211" s="19" t="n"/>
      <c r="BA211" s="19" t="n"/>
      <c r="BB211" s="19" t="n"/>
      <c r="BC211" s="19" t="n"/>
      <c r="BD211" s="19" t="n"/>
      <c r="BE211" s="19" t="n"/>
      <c r="BF211" s="19" t="n"/>
      <c r="BG211" s="19" t="n"/>
      <c r="BH211" s="19" t="n"/>
      <c r="BI211" s="19" t="n"/>
      <c r="BJ211" s="19" t="n"/>
      <c r="BK211" s="19" t="n"/>
      <c r="BL211" s="19" t="n"/>
      <c r="BM211" s="19" t="n"/>
      <c r="BN211" s="19" t="n"/>
      <c r="BO211" s="19" t="n"/>
      <c r="BP211" s="19" t="n"/>
      <c r="BQ211" s="19" t="n"/>
      <c r="BR211" s="19" t="n"/>
      <c r="BS211" s="19" t="n"/>
      <c r="BT211" s="19" t="n"/>
      <c r="BU211" s="19" t="n"/>
      <c r="BV211" s="19" t="n"/>
      <c r="BW211" s="19" t="n"/>
      <c r="BX211" s="19" t="n"/>
      <c r="BY211" s="19" t="n"/>
      <c r="BZ211" s="19" t="n"/>
      <c r="CA211" s="19" t="n"/>
      <c r="CB211" s="19" t="n"/>
      <c r="CC211" s="19" t="n"/>
      <c r="CD211" s="19" t="n"/>
      <c r="CE211" s="19" t="n"/>
      <c r="CF211" s="19" t="n"/>
      <c r="CG211" s="19" t="n"/>
      <c r="CH211" s="546" t="n"/>
      <c r="CI211" s="500" t="n"/>
      <c r="CJ211" s="500" t="n"/>
      <c r="CK211" s="23" t="n"/>
      <c r="CL211" s="23" t="n"/>
      <c r="CM211" s="23" t="n"/>
      <c r="CN211" s="23" t="n"/>
      <c r="CO211" s="23" t="n"/>
      <c r="CP211" s="23" t="n"/>
      <c r="CQ211" s="23" t="n"/>
      <c r="CR211" s="23" t="n"/>
      <c r="CS211" s="23" t="n"/>
      <c r="CT211" s="23" t="n"/>
      <c r="CU211" s="23" t="n"/>
      <c r="CV211" s="23" t="n"/>
      <c r="CW211" s="23" t="n"/>
      <c r="CX211" s="23" t="n"/>
      <c r="CY211" s="23" t="n"/>
      <c r="CZ211" s="23" t="n"/>
      <c r="DA211" s="23" t="n"/>
      <c r="DB211" s="23" t="n"/>
      <c r="DC211" s="23" t="n"/>
      <c r="DD211" s="23" t="n"/>
      <c r="DE211" s="23" t="n"/>
      <c r="DF211" s="23" t="n"/>
      <c r="DG211" s="23" t="n"/>
      <c r="DH211" s="23" t="n"/>
      <c r="DI211" s="23" t="n"/>
      <c r="DJ211" s="23" t="n"/>
      <c r="DK211" s="23" t="n"/>
      <c r="DL211" s="23" t="n"/>
      <c r="DM211" s="23" t="n"/>
      <c r="DN211" s="23" t="n"/>
      <c r="DO211" s="23" t="n"/>
      <c r="DP211" s="23" t="n"/>
    </row>
    <row r="212" ht="18" customHeight="1" s="844">
      <c r="A212" s="19" t="n"/>
      <c r="B212" s="19" t="n"/>
      <c r="C212" s="500" t="n"/>
      <c r="D212" s="500" t="n"/>
      <c r="E212" s="500" t="n"/>
      <c r="F212" s="19" t="n"/>
      <c r="G212" s="19" t="n"/>
      <c r="H212" s="558" t="n"/>
      <c r="I212" s="558" t="n"/>
      <c r="J212" s="558" t="n"/>
      <c r="K212" s="500" t="n"/>
      <c r="L212" s="500" t="n"/>
      <c r="M212" s="500" t="n"/>
      <c r="N212" s="500" t="n"/>
      <c r="O212" s="19" t="n"/>
      <c r="P212" s="19" t="n"/>
      <c r="Q212" s="19" t="n"/>
      <c r="R212" s="19" t="n"/>
      <c r="S212" s="19" t="n"/>
      <c r="T212" s="19" t="n"/>
      <c r="U212" s="19" t="n"/>
      <c r="V212" s="23" t="n"/>
      <c r="W212" s="19"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19" t="n"/>
      <c r="AY212" s="19" t="n"/>
      <c r="AZ212" s="19" t="n"/>
      <c r="BA212" s="19" t="n"/>
      <c r="BB212" s="19" t="n"/>
      <c r="BC212" s="19" t="n"/>
      <c r="BD212" s="19" t="n"/>
      <c r="BE212" s="19" t="n"/>
      <c r="BF212" s="19" t="n"/>
      <c r="BG212" s="19" t="n"/>
      <c r="BH212" s="19" t="n"/>
      <c r="BI212" s="19" t="n"/>
      <c r="BJ212" s="19" t="n"/>
      <c r="BK212" s="19" t="n"/>
      <c r="BL212" s="19" t="n"/>
      <c r="BM212" s="19" t="n"/>
      <c r="BN212" s="19" t="n"/>
      <c r="BO212" s="19" t="n"/>
      <c r="BP212" s="19" t="n"/>
      <c r="BQ212" s="19" t="n"/>
      <c r="BR212" s="19" t="n"/>
      <c r="BS212" s="19" t="n"/>
      <c r="BT212" s="19" t="n"/>
      <c r="BU212" s="19" t="n"/>
      <c r="BV212" s="19" t="n"/>
      <c r="BW212" s="19" t="n"/>
      <c r="BX212" s="19" t="n"/>
      <c r="BY212" s="19" t="n"/>
      <c r="BZ212" s="19" t="n"/>
      <c r="CA212" s="19" t="n"/>
      <c r="CB212" s="19" t="n"/>
      <c r="CC212" s="19" t="n"/>
      <c r="CD212" s="19" t="n"/>
      <c r="CE212" s="19" t="n"/>
      <c r="CF212" s="19" t="n"/>
      <c r="CG212" s="19" t="n"/>
      <c r="CH212" s="546" t="n"/>
      <c r="CI212" s="500" t="n"/>
      <c r="CJ212" s="500" t="n"/>
      <c r="CK212" s="23" t="n"/>
      <c r="CL212" s="23" t="n"/>
      <c r="CM212" s="23" t="n"/>
      <c r="CN212" s="23" t="n"/>
      <c r="CO212" s="23" t="n"/>
      <c r="CP212" s="23" t="n"/>
      <c r="CQ212" s="23" t="n"/>
      <c r="CR212" s="23" t="n"/>
      <c r="CS212" s="23" t="n"/>
      <c r="CT212" s="23" t="n"/>
      <c r="CU212" s="23" t="n"/>
      <c r="CV212" s="23" t="n"/>
      <c r="CW212" s="23" t="n"/>
      <c r="CX212" s="23" t="n"/>
      <c r="CY212" s="23" t="n"/>
      <c r="CZ212" s="23" t="n"/>
      <c r="DA212" s="23" t="n"/>
      <c r="DB212" s="23" t="n"/>
      <c r="DC212" s="23" t="n"/>
      <c r="DD212" s="23" t="n"/>
      <c r="DE212" s="23" t="n"/>
      <c r="DF212" s="23" t="n"/>
      <c r="DG212" s="23" t="n"/>
      <c r="DH212" s="23" t="n"/>
      <c r="DI212" s="23" t="n"/>
      <c r="DJ212" s="23" t="n"/>
      <c r="DK212" s="23" t="n"/>
      <c r="DL212" s="23" t="n"/>
      <c r="DM212" s="23" t="n"/>
      <c r="DN212" s="23" t="n"/>
      <c r="DO212" s="23" t="n"/>
      <c r="DP212" s="23" t="n"/>
    </row>
    <row r="213" ht="18" customHeight="1" s="844">
      <c r="A213" s="19" t="n"/>
      <c r="B213" s="19" t="n"/>
      <c r="C213" s="500" t="n"/>
      <c r="D213" s="500" t="n"/>
      <c r="E213" s="500" t="n"/>
      <c r="F213" s="19" t="n"/>
      <c r="G213" s="19" t="n"/>
      <c r="H213" s="558" t="n"/>
      <c r="I213" s="558" t="n"/>
      <c r="J213" s="558" t="n"/>
      <c r="K213" s="500" t="n"/>
      <c r="L213" s="500" t="n"/>
      <c r="M213" s="500" t="n"/>
      <c r="N213" s="500" t="n"/>
      <c r="O213" s="19" t="n"/>
      <c r="P213" s="19" t="n"/>
      <c r="Q213" s="19" t="n"/>
      <c r="R213" s="19" t="n"/>
      <c r="S213" s="19" t="n"/>
      <c r="T213" s="19" t="n"/>
      <c r="U213" s="19" t="n"/>
      <c r="V213" s="23" t="n"/>
      <c r="W213" s="19"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19" t="n"/>
      <c r="AY213" s="19" t="n"/>
      <c r="AZ213" s="19" t="n"/>
      <c r="BA213" s="19" t="n"/>
      <c r="BB213" s="19" t="n"/>
      <c r="BC213" s="19" t="n"/>
      <c r="BD213" s="19" t="n"/>
      <c r="BE213" s="19" t="n"/>
      <c r="BF213" s="19" t="n"/>
      <c r="BG213" s="19" t="n"/>
      <c r="BH213" s="19" t="n"/>
      <c r="BI213" s="19" t="n"/>
      <c r="BJ213" s="19" t="n"/>
      <c r="BK213" s="19" t="n"/>
      <c r="BL213" s="19" t="n"/>
      <c r="BM213" s="19" t="n"/>
      <c r="BN213" s="19" t="n"/>
      <c r="BO213" s="19" t="n"/>
      <c r="BP213" s="19" t="n"/>
      <c r="BQ213" s="19" t="n"/>
      <c r="BR213" s="19" t="n"/>
      <c r="BS213" s="19" t="n"/>
      <c r="BT213" s="19" t="n"/>
      <c r="BU213" s="19" t="n"/>
      <c r="BV213" s="19" t="n"/>
      <c r="BW213" s="19" t="n"/>
      <c r="BX213" s="19" t="n"/>
      <c r="BY213" s="19" t="n"/>
      <c r="BZ213" s="19" t="n"/>
      <c r="CA213" s="19" t="n"/>
      <c r="CB213" s="19" t="n"/>
      <c r="CC213" s="19" t="n"/>
      <c r="CD213" s="19" t="n"/>
      <c r="CE213" s="19" t="n"/>
      <c r="CF213" s="19" t="n"/>
      <c r="CG213" s="19" t="n"/>
      <c r="CH213" s="546" t="n"/>
      <c r="CI213" s="500" t="n"/>
      <c r="CJ213" s="500" t="n"/>
      <c r="CK213" s="23" t="n"/>
      <c r="CL213" s="23" t="n"/>
      <c r="CM213" s="23" t="n"/>
      <c r="CN213" s="23" t="n"/>
      <c r="CO213" s="23" t="n"/>
      <c r="CP213" s="23" t="n"/>
      <c r="CQ213" s="23" t="n"/>
      <c r="CR213" s="23" t="n"/>
      <c r="CS213" s="23" t="n"/>
      <c r="CT213" s="23" t="n"/>
      <c r="CU213" s="23" t="n"/>
      <c r="CV213" s="23" t="n"/>
      <c r="CW213" s="23" t="n"/>
      <c r="CX213" s="23" t="n"/>
      <c r="CY213" s="23" t="n"/>
      <c r="CZ213" s="23" t="n"/>
      <c r="DA213" s="23" t="n"/>
      <c r="DB213" s="23" t="n"/>
      <c r="DC213" s="23" t="n"/>
      <c r="DD213" s="23" t="n"/>
      <c r="DE213" s="23" t="n"/>
      <c r="DF213" s="23" t="n"/>
      <c r="DG213" s="23" t="n"/>
      <c r="DH213" s="23" t="n"/>
      <c r="DI213" s="23" t="n"/>
      <c r="DJ213" s="23" t="n"/>
      <c r="DK213" s="23" t="n"/>
      <c r="DL213" s="23" t="n"/>
      <c r="DM213" s="23" t="n"/>
      <c r="DN213" s="23" t="n"/>
      <c r="DO213" s="23" t="n"/>
      <c r="DP213" s="23" t="n"/>
    </row>
    <row r="214" ht="18" customHeight="1" s="844">
      <c r="A214" s="19" t="n"/>
      <c r="B214" s="19" t="n"/>
      <c r="C214" s="500" t="n"/>
      <c r="D214" s="500" t="n"/>
      <c r="E214" s="500" t="n"/>
      <c r="F214" s="19" t="n"/>
      <c r="G214" s="19" t="n"/>
      <c r="H214" s="558" t="n"/>
      <c r="I214" s="558" t="n"/>
      <c r="J214" s="558" t="n"/>
      <c r="K214" s="500" t="n"/>
      <c r="L214" s="500" t="n"/>
      <c r="M214" s="500" t="n"/>
      <c r="N214" s="500" t="n"/>
      <c r="O214" s="19" t="n"/>
      <c r="P214" s="19" t="n"/>
      <c r="Q214" s="19" t="n"/>
      <c r="R214" s="19" t="n"/>
      <c r="S214" s="19" t="n"/>
      <c r="T214" s="19" t="n"/>
      <c r="U214" s="19" t="n"/>
      <c r="V214" s="23" t="n"/>
      <c r="W214" s="19"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19" t="n"/>
      <c r="AY214" s="19" t="n"/>
      <c r="AZ214" s="19" t="n"/>
      <c r="BA214" s="19" t="n"/>
      <c r="BB214" s="19" t="n"/>
      <c r="BC214" s="19" t="n"/>
      <c r="BD214" s="19" t="n"/>
      <c r="BE214" s="19" t="n"/>
      <c r="BF214" s="19" t="n"/>
      <c r="BG214" s="19" t="n"/>
      <c r="BH214" s="19" t="n"/>
      <c r="BI214" s="19" t="n"/>
      <c r="BJ214" s="19" t="n"/>
      <c r="BK214" s="19" t="n"/>
      <c r="BL214" s="19" t="n"/>
      <c r="BM214" s="19" t="n"/>
      <c r="BN214" s="19" t="n"/>
      <c r="BO214" s="19" t="n"/>
      <c r="BP214" s="19" t="n"/>
      <c r="BQ214" s="19" t="n"/>
      <c r="BR214" s="19" t="n"/>
      <c r="BS214" s="19" t="n"/>
      <c r="BT214" s="19" t="n"/>
      <c r="BU214" s="19" t="n"/>
      <c r="BV214" s="19" t="n"/>
      <c r="BW214" s="19" t="n"/>
      <c r="BX214" s="19" t="n"/>
      <c r="BY214" s="19" t="n"/>
      <c r="BZ214" s="19" t="n"/>
      <c r="CA214" s="19" t="n"/>
      <c r="CB214" s="19" t="n"/>
      <c r="CC214" s="19" t="n"/>
      <c r="CD214" s="19" t="n"/>
      <c r="CE214" s="19" t="n"/>
      <c r="CF214" s="19" t="n"/>
      <c r="CG214" s="19" t="n"/>
      <c r="CH214" s="546" t="n"/>
      <c r="CI214" s="500" t="n"/>
      <c r="CJ214" s="500" t="n"/>
      <c r="CK214" s="23" t="n"/>
      <c r="CL214" s="23" t="n"/>
      <c r="CM214" s="23" t="n"/>
      <c r="CN214" s="23" t="n"/>
      <c r="CO214" s="23" t="n"/>
      <c r="CP214" s="23" t="n"/>
      <c r="CQ214" s="23" t="n"/>
      <c r="CR214" s="23" t="n"/>
      <c r="CS214" s="23" t="n"/>
      <c r="CT214" s="23" t="n"/>
      <c r="CU214" s="23" t="n"/>
      <c r="CV214" s="23" t="n"/>
      <c r="CW214" s="23" t="n"/>
      <c r="CX214" s="23" t="n"/>
      <c r="CY214" s="23" t="n"/>
      <c r="CZ214" s="23" t="n"/>
      <c r="DA214" s="23" t="n"/>
      <c r="DB214" s="23" t="n"/>
      <c r="DC214" s="23" t="n"/>
      <c r="DD214" s="23" t="n"/>
      <c r="DE214" s="23" t="n"/>
      <c r="DF214" s="23" t="n"/>
      <c r="DG214" s="23" t="n"/>
      <c r="DH214" s="23" t="n"/>
      <c r="DI214" s="23" t="n"/>
      <c r="DJ214" s="23" t="n"/>
      <c r="DK214" s="23" t="n"/>
      <c r="DL214" s="23" t="n"/>
      <c r="DM214" s="23" t="n"/>
      <c r="DN214" s="23" t="n"/>
      <c r="DO214" s="23" t="n"/>
      <c r="DP214" s="23" t="n"/>
    </row>
    <row r="215" ht="18" customHeight="1" s="844">
      <c r="A215" s="19" t="n"/>
      <c r="B215" s="19" t="n"/>
      <c r="C215" s="500" t="n"/>
      <c r="D215" s="500" t="n"/>
      <c r="E215" s="500" t="n"/>
      <c r="F215" s="19" t="n"/>
      <c r="G215" s="19" t="n"/>
      <c r="H215" s="558" t="n"/>
      <c r="I215" s="558" t="n"/>
      <c r="J215" s="558" t="n"/>
      <c r="K215" s="500" t="n"/>
      <c r="L215" s="500" t="n"/>
      <c r="M215" s="500" t="n"/>
      <c r="N215" s="500" t="n"/>
      <c r="O215" s="19" t="n"/>
      <c r="P215" s="19" t="n"/>
      <c r="Q215" s="19" t="n"/>
      <c r="R215" s="19" t="n"/>
      <c r="S215" s="19" t="n"/>
      <c r="T215" s="19" t="n"/>
      <c r="U215" s="19" t="n"/>
      <c r="V215" s="23" t="n"/>
      <c r="W215" s="19"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19" t="n"/>
      <c r="AY215" s="19" t="n"/>
      <c r="AZ215" s="19" t="n"/>
      <c r="BA215" s="19" t="n"/>
      <c r="BB215" s="19" t="n"/>
      <c r="BC215" s="19" t="n"/>
      <c r="BD215" s="19" t="n"/>
      <c r="BE215" s="19" t="n"/>
      <c r="BF215" s="19" t="n"/>
      <c r="BG215" s="19" t="n"/>
      <c r="BH215" s="19" t="n"/>
      <c r="BI215" s="19" t="n"/>
      <c r="BJ215" s="19" t="n"/>
      <c r="BK215" s="19" t="n"/>
      <c r="BL215" s="19" t="n"/>
      <c r="BM215" s="19" t="n"/>
      <c r="BN215" s="19" t="n"/>
      <c r="BO215" s="19" t="n"/>
      <c r="BP215" s="19" t="n"/>
      <c r="BQ215" s="19" t="n"/>
      <c r="BR215" s="19" t="n"/>
      <c r="BS215" s="19" t="n"/>
      <c r="BT215" s="19" t="n"/>
      <c r="BU215" s="19" t="n"/>
      <c r="BV215" s="19" t="n"/>
      <c r="BW215" s="19" t="n"/>
      <c r="BX215" s="19" t="n"/>
      <c r="BY215" s="19" t="n"/>
      <c r="BZ215" s="19" t="n"/>
      <c r="CA215" s="19" t="n"/>
      <c r="CB215" s="19" t="n"/>
      <c r="CC215" s="19" t="n"/>
      <c r="CD215" s="19" t="n"/>
      <c r="CE215" s="19" t="n"/>
      <c r="CF215" s="19" t="n"/>
      <c r="CG215" s="19" t="n"/>
      <c r="CH215" s="546" t="n"/>
      <c r="CI215" s="500" t="n"/>
      <c r="CJ215" s="500" t="n"/>
      <c r="CK215" s="23" t="n"/>
      <c r="CL215" s="23" t="n"/>
      <c r="CM215" s="23" t="n"/>
      <c r="CN215" s="23" t="n"/>
      <c r="CO215" s="23" t="n"/>
      <c r="CP215" s="23" t="n"/>
      <c r="CQ215" s="23" t="n"/>
      <c r="CR215" s="23" t="n"/>
      <c r="CS215" s="23" t="n"/>
      <c r="CT215" s="23" t="n"/>
      <c r="CU215" s="23" t="n"/>
      <c r="CV215" s="23" t="n"/>
      <c r="CW215" s="23" t="n"/>
      <c r="CX215" s="23" t="n"/>
      <c r="CY215" s="23" t="n"/>
      <c r="CZ215" s="23" t="n"/>
      <c r="DA215" s="23" t="n"/>
      <c r="DB215" s="23" t="n"/>
      <c r="DC215" s="23" t="n"/>
      <c r="DD215" s="23" t="n"/>
      <c r="DE215" s="23" t="n"/>
      <c r="DF215" s="23" t="n"/>
      <c r="DG215" s="23" t="n"/>
      <c r="DH215" s="23" t="n"/>
      <c r="DI215" s="23" t="n"/>
      <c r="DJ215" s="23" t="n"/>
      <c r="DK215" s="23" t="n"/>
      <c r="DL215" s="23" t="n"/>
      <c r="DM215" s="23" t="n"/>
      <c r="DN215" s="23" t="n"/>
      <c r="DO215" s="23" t="n"/>
      <c r="DP215" s="23" t="n"/>
    </row>
    <row r="216" ht="18" customHeight="1" s="844">
      <c r="A216" s="19" t="n"/>
      <c r="B216" s="19" t="n"/>
      <c r="C216" s="500" t="n"/>
      <c r="D216" s="500" t="n"/>
      <c r="E216" s="500" t="n"/>
      <c r="F216" s="19" t="n"/>
      <c r="G216" s="19" t="n"/>
      <c r="H216" s="558" t="n"/>
      <c r="I216" s="558" t="n"/>
      <c r="J216" s="558" t="n"/>
      <c r="K216" s="500" t="n"/>
      <c r="L216" s="500" t="n"/>
      <c r="M216" s="500" t="n"/>
      <c r="N216" s="500" t="n"/>
      <c r="O216" s="19" t="n"/>
      <c r="P216" s="19" t="n"/>
      <c r="Q216" s="19" t="n"/>
      <c r="R216" s="19" t="n"/>
      <c r="S216" s="19" t="n"/>
      <c r="T216" s="19" t="n"/>
      <c r="U216" s="19" t="n"/>
      <c r="V216" s="23" t="n"/>
      <c r="W216" s="19"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19" t="n"/>
      <c r="AY216" s="19" t="n"/>
      <c r="AZ216" s="19" t="n"/>
      <c r="BA216" s="19" t="n"/>
      <c r="BB216" s="19" t="n"/>
      <c r="BC216" s="19" t="n"/>
      <c r="BD216" s="19" t="n"/>
      <c r="BE216" s="19" t="n"/>
      <c r="BF216" s="19" t="n"/>
      <c r="BG216" s="19" t="n"/>
      <c r="BH216" s="19" t="n"/>
      <c r="BI216" s="19" t="n"/>
      <c r="BJ216" s="19" t="n"/>
      <c r="BK216" s="19" t="n"/>
      <c r="BL216" s="19" t="n"/>
      <c r="BM216" s="19" t="n"/>
      <c r="BN216" s="19" t="n"/>
      <c r="BO216" s="19" t="n"/>
      <c r="BP216" s="19" t="n"/>
      <c r="BQ216" s="19" t="n"/>
      <c r="BR216" s="19" t="n"/>
      <c r="BS216" s="19" t="n"/>
      <c r="BT216" s="19" t="n"/>
      <c r="BU216" s="19" t="n"/>
      <c r="BV216" s="19" t="n"/>
      <c r="BW216" s="19" t="n"/>
      <c r="BX216" s="19" t="n"/>
      <c r="BY216" s="19" t="n"/>
      <c r="BZ216" s="19" t="n"/>
      <c r="CA216" s="19" t="n"/>
      <c r="CB216" s="19" t="n"/>
      <c r="CC216" s="19" t="n"/>
      <c r="CD216" s="19" t="n"/>
      <c r="CE216" s="19" t="n"/>
      <c r="CF216" s="19" t="n"/>
      <c r="CG216" s="19" t="n"/>
      <c r="CH216" s="546" t="n"/>
      <c r="CI216" s="500" t="n"/>
      <c r="CJ216" s="500" t="n"/>
      <c r="CK216" s="23" t="n"/>
      <c r="CL216" s="23" t="n"/>
      <c r="CM216" s="23" t="n"/>
      <c r="CN216" s="23" t="n"/>
      <c r="CO216" s="23" t="n"/>
      <c r="CP216" s="23" t="n"/>
      <c r="CQ216" s="23" t="n"/>
      <c r="CR216" s="23" t="n"/>
      <c r="CS216" s="23" t="n"/>
      <c r="CT216" s="23" t="n"/>
      <c r="CU216" s="23" t="n"/>
      <c r="CV216" s="23" t="n"/>
      <c r="CW216" s="23" t="n"/>
      <c r="CX216" s="23" t="n"/>
      <c r="CY216" s="23" t="n"/>
      <c r="CZ216" s="23" t="n"/>
      <c r="DA216" s="23" t="n"/>
      <c r="DB216" s="23" t="n"/>
      <c r="DC216" s="23" t="n"/>
      <c r="DD216" s="23" t="n"/>
      <c r="DE216" s="23" t="n"/>
      <c r="DF216" s="23" t="n"/>
      <c r="DG216" s="23" t="n"/>
      <c r="DH216" s="23" t="n"/>
      <c r="DI216" s="23" t="n"/>
      <c r="DJ216" s="23" t="n"/>
      <c r="DK216" s="23" t="n"/>
      <c r="DL216" s="23" t="n"/>
      <c r="DM216" s="23" t="n"/>
      <c r="DN216" s="23" t="n"/>
      <c r="DO216" s="23" t="n"/>
      <c r="DP216" s="23" t="n"/>
    </row>
    <row r="217" ht="18" customHeight="1" s="844">
      <c r="A217" s="19" t="n"/>
      <c r="B217" s="19" t="n"/>
      <c r="C217" s="500" t="n"/>
      <c r="D217" s="500" t="n"/>
      <c r="E217" s="500" t="n"/>
      <c r="F217" s="19" t="n"/>
      <c r="G217" s="19" t="n"/>
      <c r="H217" s="558" t="n"/>
      <c r="I217" s="558" t="n"/>
      <c r="J217" s="558" t="n"/>
      <c r="K217" s="500" t="n"/>
      <c r="L217" s="500" t="n"/>
      <c r="M217" s="500" t="n"/>
      <c r="N217" s="500" t="n"/>
      <c r="O217" s="19" t="n"/>
      <c r="P217" s="19" t="n"/>
      <c r="Q217" s="19" t="n"/>
      <c r="R217" s="19" t="n"/>
      <c r="S217" s="19" t="n"/>
      <c r="T217" s="19" t="n"/>
      <c r="U217" s="19" t="n"/>
      <c r="V217" s="23" t="n"/>
      <c r="W217" s="19"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19" t="n"/>
      <c r="AY217" s="19" t="n"/>
      <c r="AZ217" s="19" t="n"/>
      <c r="BA217" s="19" t="n"/>
      <c r="BB217" s="19" t="n"/>
      <c r="BC217" s="19" t="n"/>
      <c r="BD217" s="19" t="n"/>
      <c r="BE217" s="19" t="n"/>
      <c r="BF217" s="19" t="n"/>
      <c r="BG217" s="19" t="n"/>
      <c r="BH217" s="19" t="n"/>
      <c r="BI217" s="19" t="n"/>
      <c r="BJ217" s="19" t="n"/>
      <c r="BK217" s="19" t="n"/>
      <c r="BL217" s="19" t="n"/>
      <c r="BM217" s="19" t="n"/>
      <c r="BN217" s="19" t="n"/>
      <c r="BO217" s="19" t="n"/>
      <c r="BP217" s="19" t="n"/>
      <c r="BQ217" s="19" t="n"/>
      <c r="BR217" s="19" t="n"/>
      <c r="BS217" s="19" t="n"/>
      <c r="BT217" s="19" t="n"/>
      <c r="BU217" s="19" t="n"/>
      <c r="BV217" s="19" t="n"/>
      <c r="BW217" s="19" t="n"/>
      <c r="BX217" s="19" t="n"/>
      <c r="BY217" s="19" t="n"/>
      <c r="BZ217" s="19" t="n"/>
      <c r="CA217" s="19" t="n"/>
      <c r="CB217" s="19" t="n"/>
      <c r="CC217" s="19" t="n"/>
      <c r="CD217" s="19" t="n"/>
      <c r="CE217" s="19" t="n"/>
      <c r="CF217" s="19" t="n"/>
      <c r="CG217" s="19" t="n"/>
      <c r="CH217" s="546" t="n"/>
      <c r="CI217" s="500" t="n"/>
      <c r="CJ217" s="500" t="n"/>
      <c r="CK217" s="23" t="n"/>
      <c r="CL217" s="23" t="n"/>
      <c r="CM217" s="23" t="n"/>
      <c r="CN217" s="23" t="n"/>
      <c r="CO217" s="23" t="n"/>
      <c r="CP217" s="23" t="n"/>
      <c r="CQ217" s="23" t="n"/>
      <c r="CR217" s="23" t="n"/>
      <c r="CS217" s="23" t="n"/>
      <c r="CT217" s="23" t="n"/>
      <c r="CU217" s="23" t="n"/>
      <c r="CV217" s="23" t="n"/>
      <c r="CW217" s="23" t="n"/>
      <c r="CX217" s="23" t="n"/>
      <c r="CY217" s="23" t="n"/>
      <c r="CZ217" s="23" t="n"/>
      <c r="DA217" s="23" t="n"/>
      <c r="DB217" s="23" t="n"/>
      <c r="DC217" s="23" t="n"/>
      <c r="DD217" s="23" t="n"/>
      <c r="DE217" s="23" t="n"/>
      <c r="DF217" s="23" t="n"/>
      <c r="DG217" s="23" t="n"/>
      <c r="DH217" s="23" t="n"/>
      <c r="DI217" s="23" t="n"/>
      <c r="DJ217" s="23" t="n"/>
      <c r="DK217" s="23" t="n"/>
      <c r="DL217" s="23" t="n"/>
      <c r="DM217" s="23" t="n"/>
      <c r="DN217" s="23" t="n"/>
      <c r="DO217" s="23" t="n"/>
      <c r="DP217" s="23" t="n"/>
    </row>
    <row r="218" ht="18" customHeight="1" s="844">
      <c r="A218" s="19" t="n"/>
      <c r="B218" s="19" t="n"/>
      <c r="C218" s="500" t="n"/>
      <c r="D218" s="500" t="n"/>
      <c r="E218" s="500" t="n"/>
      <c r="F218" s="19" t="n"/>
      <c r="G218" s="19" t="n"/>
      <c r="H218" s="558" t="n"/>
      <c r="I218" s="558" t="n"/>
      <c r="J218" s="558" t="n"/>
      <c r="K218" s="500" t="n"/>
      <c r="L218" s="500" t="n"/>
      <c r="M218" s="500" t="n"/>
      <c r="N218" s="500" t="n"/>
      <c r="O218" s="19" t="n"/>
      <c r="P218" s="19" t="n"/>
      <c r="Q218" s="19" t="n"/>
      <c r="R218" s="19" t="n"/>
      <c r="S218" s="19" t="n"/>
      <c r="T218" s="19" t="n"/>
      <c r="U218" s="19" t="n"/>
      <c r="V218" s="23" t="n"/>
      <c r="W218" s="19"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19" t="n"/>
      <c r="AY218" s="19" t="n"/>
      <c r="AZ218" s="19" t="n"/>
      <c r="BA218" s="19" t="n"/>
      <c r="BB218" s="19" t="n"/>
      <c r="BC218" s="19" t="n"/>
      <c r="BD218" s="19" t="n"/>
      <c r="BE218" s="19" t="n"/>
      <c r="BF218" s="19" t="n"/>
      <c r="BG218" s="19" t="n"/>
      <c r="BH218" s="19" t="n"/>
      <c r="BI218" s="19" t="n"/>
      <c r="BJ218" s="19" t="n"/>
      <c r="BK218" s="19" t="n"/>
      <c r="BL218" s="19" t="n"/>
      <c r="BM218" s="19" t="n"/>
      <c r="BN218" s="19" t="n"/>
      <c r="BO218" s="19" t="n"/>
      <c r="BP218" s="19" t="n"/>
      <c r="BQ218" s="19" t="n"/>
      <c r="BR218" s="19" t="n"/>
      <c r="BS218" s="19" t="n"/>
      <c r="BT218" s="19" t="n"/>
      <c r="BU218" s="19" t="n"/>
      <c r="BV218" s="19" t="n"/>
      <c r="BW218" s="19" t="n"/>
      <c r="BX218" s="19" t="n"/>
      <c r="BY218" s="19" t="n"/>
      <c r="BZ218" s="19" t="n"/>
      <c r="CA218" s="19" t="n"/>
      <c r="CB218" s="19" t="n"/>
      <c r="CC218" s="19" t="n"/>
      <c r="CD218" s="19" t="n"/>
      <c r="CE218" s="19" t="n"/>
      <c r="CF218" s="19" t="n"/>
      <c r="CG218" s="19" t="n"/>
      <c r="CH218" s="546" t="n"/>
      <c r="CI218" s="500" t="n"/>
      <c r="CJ218" s="500" t="n"/>
      <c r="CK218" s="23" t="n"/>
      <c r="CL218" s="23" t="n"/>
      <c r="CM218" s="23" t="n"/>
      <c r="CN218" s="23" t="n"/>
      <c r="CO218" s="23" t="n"/>
      <c r="CP218" s="23" t="n"/>
      <c r="CQ218" s="23" t="n"/>
      <c r="CR218" s="23" t="n"/>
      <c r="CS218" s="23" t="n"/>
      <c r="CT218" s="23" t="n"/>
      <c r="CU218" s="23" t="n"/>
      <c r="CV218" s="23" t="n"/>
      <c r="CW218" s="23" t="n"/>
      <c r="CX218" s="23" t="n"/>
      <c r="CY218" s="23" t="n"/>
      <c r="CZ218" s="23" t="n"/>
      <c r="DA218" s="23" t="n"/>
      <c r="DB218" s="23" t="n"/>
      <c r="DC218" s="23" t="n"/>
      <c r="DD218" s="23" t="n"/>
      <c r="DE218" s="23" t="n"/>
      <c r="DF218" s="23" t="n"/>
      <c r="DG218" s="23" t="n"/>
      <c r="DH218" s="23" t="n"/>
      <c r="DI218" s="23" t="n"/>
      <c r="DJ218" s="23" t="n"/>
      <c r="DK218" s="23" t="n"/>
      <c r="DL218" s="23" t="n"/>
      <c r="DM218" s="23" t="n"/>
      <c r="DN218" s="23" t="n"/>
      <c r="DO218" s="23" t="n"/>
      <c r="DP218" s="23" t="n"/>
    </row>
    <row r="219" ht="18" customHeight="1" s="844">
      <c r="A219" s="19" t="n"/>
      <c r="B219" s="19" t="n"/>
      <c r="C219" s="500" t="n"/>
      <c r="D219" s="500" t="n"/>
      <c r="E219" s="500" t="n"/>
      <c r="F219" s="19" t="n"/>
      <c r="G219" s="19" t="n"/>
      <c r="H219" s="558" t="n"/>
      <c r="I219" s="558" t="n"/>
      <c r="J219" s="558" t="n"/>
      <c r="K219" s="500" t="n"/>
      <c r="L219" s="500" t="n"/>
      <c r="M219" s="500" t="n"/>
      <c r="N219" s="500" t="n"/>
      <c r="O219" s="19" t="n"/>
      <c r="P219" s="19" t="n"/>
      <c r="Q219" s="19" t="n"/>
      <c r="R219" s="19" t="n"/>
      <c r="S219" s="19" t="n"/>
      <c r="T219" s="19" t="n"/>
      <c r="U219" s="19" t="n"/>
      <c r="V219" s="23" t="n"/>
      <c r="W219" s="19"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19" t="n"/>
      <c r="AY219" s="19" t="n"/>
      <c r="AZ219" s="19" t="n"/>
      <c r="BA219" s="19" t="n"/>
      <c r="BB219" s="19" t="n"/>
      <c r="BC219" s="19" t="n"/>
      <c r="BD219" s="19" t="n"/>
      <c r="BE219" s="19" t="n"/>
      <c r="BF219" s="19" t="n"/>
      <c r="BG219" s="19" t="n"/>
      <c r="BH219" s="19" t="n"/>
      <c r="BI219" s="19" t="n"/>
      <c r="BJ219" s="19" t="n"/>
      <c r="BK219" s="19" t="n"/>
      <c r="BL219" s="19" t="n"/>
      <c r="BM219" s="19" t="n"/>
      <c r="BN219" s="19" t="n"/>
      <c r="BO219" s="19" t="n"/>
      <c r="BP219" s="19" t="n"/>
      <c r="BQ219" s="19" t="n"/>
      <c r="BR219" s="19" t="n"/>
      <c r="BS219" s="19" t="n"/>
      <c r="BT219" s="19" t="n"/>
      <c r="BU219" s="19" t="n"/>
      <c r="BV219" s="19" t="n"/>
      <c r="BW219" s="19" t="n"/>
      <c r="BX219" s="19" t="n"/>
      <c r="BY219" s="19" t="n"/>
      <c r="BZ219" s="19" t="n"/>
      <c r="CA219" s="19" t="n"/>
      <c r="CB219" s="19" t="n"/>
      <c r="CC219" s="19" t="n"/>
      <c r="CD219" s="19" t="n"/>
      <c r="CE219" s="19" t="n"/>
      <c r="CF219" s="19" t="n"/>
      <c r="CG219" s="19" t="n"/>
      <c r="CH219" s="546" t="n"/>
      <c r="CI219" s="500" t="n"/>
      <c r="CJ219" s="500" t="n"/>
      <c r="CK219" s="23" t="n"/>
      <c r="CL219" s="23" t="n"/>
      <c r="CM219" s="23" t="n"/>
      <c r="CN219" s="23" t="n"/>
      <c r="CO219" s="23" t="n"/>
      <c r="CP219" s="23" t="n"/>
      <c r="CQ219" s="23" t="n"/>
      <c r="CR219" s="23" t="n"/>
      <c r="CS219" s="23" t="n"/>
      <c r="CT219" s="23" t="n"/>
      <c r="CU219" s="23" t="n"/>
      <c r="CV219" s="23" t="n"/>
      <c r="CW219" s="23" t="n"/>
      <c r="CX219" s="23" t="n"/>
      <c r="CY219" s="23" t="n"/>
      <c r="CZ219" s="23" t="n"/>
      <c r="DA219" s="23" t="n"/>
      <c r="DB219" s="23" t="n"/>
      <c r="DC219" s="23" t="n"/>
      <c r="DD219" s="23" t="n"/>
      <c r="DE219" s="23" t="n"/>
      <c r="DF219" s="23" t="n"/>
      <c r="DG219" s="23" t="n"/>
      <c r="DH219" s="23" t="n"/>
      <c r="DI219" s="23" t="n"/>
      <c r="DJ219" s="23" t="n"/>
      <c r="DK219" s="23" t="n"/>
      <c r="DL219" s="23" t="n"/>
      <c r="DM219" s="23" t="n"/>
      <c r="DN219" s="23" t="n"/>
      <c r="DO219" s="23" t="n"/>
      <c r="DP219" s="23" t="n"/>
    </row>
    <row r="220" ht="18" customHeight="1" s="844">
      <c r="A220" s="19" t="n"/>
      <c r="B220" s="19" t="n"/>
      <c r="C220" s="500" t="n"/>
      <c r="D220" s="500" t="n"/>
      <c r="E220" s="500" t="n"/>
      <c r="F220" s="19" t="n"/>
      <c r="G220" s="19" t="n"/>
      <c r="H220" s="558" t="n"/>
      <c r="I220" s="558" t="n"/>
      <c r="J220" s="558" t="n"/>
      <c r="K220" s="500" t="n"/>
      <c r="L220" s="500" t="n"/>
      <c r="M220" s="500" t="n"/>
      <c r="N220" s="500" t="n"/>
      <c r="O220" s="19" t="n"/>
      <c r="P220" s="19" t="n"/>
      <c r="Q220" s="19" t="n"/>
      <c r="R220" s="19" t="n"/>
      <c r="S220" s="19" t="n"/>
      <c r="T220" s="19" t="n"/>
      <c r="U220" s="19" t="n"/>
      <c r="V220" s="23" t="n"/>
      <c r="W220" s="19"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19" t="n"/>
      <c r="AY220" s="19" t="n"/>
      <c r="AZ220" s="19" t="n"/>
      <c r="BA220" s="19" t="n"/>
      <c r="BB220" s="19" t="n"/>
      <c r="BC220" s="19" t="n"/>
      <c r="BD220" s="19" t="n"/>
      <c r="BE220" s="19" t="n"/>
      <c r="BF220" s="19" t="n"/>
      <c r="BG220" s="19" t="n"/>
      <c r="BH220" s="19" t="n"/>
      <c r="BI220" s="19" t="n"/>
      <c r="BJ220" s="19" t="n"/>
      <c r="BK220" s="19" t="n"/>
      <c r="BL220" s="19" t="n"/>
      <c r="BM220" s="19" t="n"/>
      <c r="BN220" s="19" t="n"/>
      <c r="BO220" s="19" t="n"/>
      <c r="BP220" s="19" t="n"/>
      <c r="BQ220" s="19" t="n"/>
      <c r="BR220" s="19" t="n"/>
      <c r="BS220" s="19" t="n"/>
      <c r="BT220" s="19" t="n"/>
      <c r="BU220" s="19" t="n"/>
      <c r="BV220" s="19" t="n"/>
      <c r="BW220" s="19" t="n"/>
      <c r="BX220" s="19" t="n"/>
      <c r="BY220" s="19" t="n"/>
      <c r="BZ220" s="19" t="n"/>
      <c r="CA220" s="19" t="n"/>
      <c r="CB220" s="19" t="n"/>
      <c r="CC220" s="19" t="n"/>
      <c r="CD220" s="19" t="n"/>
      <c r="CE220" s="19" t="n"/>
      <c r="CF220" s="19" t="n"/>
      <c r="CG220" s="19" t="n"/>
      <c r="CH220" s="546" t="n"/>
      <c r="CI220" s="500" t="n"/>
      <c r="CJ220" s="500" t="n"/>
      <c r="CK220" s="23" t="n"/>
      <c r="CL220" s="23" t="n"/>
      <c r="CM220" s="23" t="n"/>
      <c r="CN220" s="23" t="n"/>
      <c r="CO220" s="23" t="n"/>
      <c r="CP220" s="23" t="n"/>
      <c r="CQ220" s="23" t="n"/>
      <c r="CR220" s="23" t="n"/>
      <c r="CS220" s="23" t="n"/>
      <c r="CT220" s="23" t="n"/>
      <c r="CU220" s="23" t="n"/>
      <c r="CV220" s="23" t="n"/>
      <c r="CW220" s="23" t="n"/>
      <c r="CX220" s="23" t="n"/>
      <c r="CY220" s="23" t="n"/>
      <c r="CZ220" s="23" t="n"/>
      <c r="DA220" s="23" t="n"/>
      <c r="DB220" s="23" t="n"/>
      <c r="DC220" s="23" t="n"/>
      <c r="DD220" s="23" t="n"/>
      <c r="DE220" s="23" t="n"/>
      <c r="DF220" s="23" t="n"/>
      <c r="DG220" s="23" t="n"/>
      <c r="DH220" s="23" t="n"/>
      <c r="DI220" s="23" t="n"/>
      <c r="DJ220" s="23" t="n"/>
      <c r="DK220" s="23" t="n"/>
      <c r="DL220" s="23" t="n"/>
      <c r="DM220" s="23" t="n"/>
      <c r="DN220" s="23" t="n"/>
      <c r="DO220" s="23" t="n"/>
      <c r="DP220" s="23" t="n"/>
    </row>
  </sheetData>
  <mergeCells count="15">
    <mergeCell ref="K2:M2"/>
    <mergeCell ref="H2:H3"/>
    <mergeCell ref="E2:F2"/>
    <mergeCell ref="I2:I3"/>
    <mergeCell ref="BX2:BY2"/>
    <mergeCell ref="CD2:CE2"/>
    <mergeCell ref="CA2:CB2"/>
    <mergeCell ref="D2:D3"/>
    <mergeCell ref="B2:B3"/>
    <mergeCell ref="C2:C3"/>
    <mergeCell ref="G2:G3"/>
    <mergeCell ref="O2:Q2"/>
    <mergeCell ref="J2:J3"/>
    <mergeCell ref="S2:U2"/>
    <mergeCell ref="W2:Y2"/>
  </mergeCells>
  <conditionalFormatting sqref="B13:B14">
    <cfRule type="colorScale" priority="2">
      <colorScale>
        <cfvo type="min"/>
        <cfvo type="max"/>
        <color rgb="FFFF7128"/>
        <color rgb="FFFFEF9C"/>
      </colorScale>
    </cfRule>
    <cfRule type="colorScale" priority="3">
      <colorScale>
        <cfvo type="min"/>
        <cfvo type="max"/>
        <color rgb="FFFF7128"/>
        <color rgb="FFFFEF9C"/>
      </colorScale>
    </cfRule>
  </conditionalFormatting>
  <conditionalFormatting sqref="CH5:CI12">
    <cfRule type="cellIs" priority="4" operator="equal" dxfId="0">
      <formula>"#N/A N/A"</formula>
    </cfRule>
  </conditionalFormatting>
  <pageMargins left="0.708333333333333" right="0.708333333333333" top="0.747916666666667" bottom="0.747916666666667" header="0.511811023622047" footer="0.511811023622047"/>
  <pageSetup orientation="landscape" fitToHeight="0" horizontalDpi="300" verticalDpi="300"/>
  <colBreaks count="1" manualBreakCount="1">
    <brk id="8" min="0" max="1048575" man="1"/>
  </colBreaks>
</worksheet>
</file>

<file path=xl/worksheets/sheet13.xml><?xml version="1.0" encoding="utf-8"?>
<worksheet xmlns="http://schemas.openxmlformats.org/spreadsheetml/2006/main">
  <sheetPr codeName="Sheet13">
    <outlinePr summaryBelow="1" summaryRight="1"/>
    <pageSetUpPr fitToPage="1"/>
  </sheetPr>
  <dimension ref="A1:Z999"/>
  <sheetViews>
    <sheetView showGridLines="0" zoomScaleNormal="100" workbookViewId="0">
      <selection activeCell="A1" sqref="A1"/>
    </sheetView>
  </sheetViews>
  <sheetFormatPr baseColWidth="8" defaultColWidth="14.44140625" defaultRowHeight="14.4"/>
  <cols>
    <col width="12.44140625" customWidth="1" style="844" min="1" max="1"/>
    <col width="12.6640625" customWidth="1" style="844" min="2" max="2"/>
    <col width="46.5546875" customWidth="1" style="844" min="3" max="3"/>
    <col outlineLevel="1" width="45.6640625" customWidth="1" style="844" min="4" max="4"/>
    <col width="45.6640625" customWidth="1" style="844" min="5" max="5"/>
    <col outlineLevel="1" width="45.6640625" customWidth="1" style="844" min="6" max="6"/>
    <col width="11.6640625" customWidth="1" style="844" min="7" max="7"/>
    <col width="9.6640625" customWidth="1" style="844" min="8" max="8"/>
    <col width="10.6640625" customWidth="1" style="844" min="9" max="9"/>
    <col width="14.6640625" customWidth="1" style="844" min="10" max="16"/>
    <col outlineLevel="1" width="12.33203125" customWidth="1" style="844" min="17" max="17"/>
    <col width="9.33203125" customWidth="1" style="844" min="18" max="26"/>
  </cols>
  <sheetData>
    <row r="1" ht="13.5" customHeight="1" s="844">
      <c r="A1" s="19" t="n"/>
      <c r="B1" s="19" t="n"/>
      <c r="C1" s="19" t="n"/>
      <c r="D1" s="19" t="n"/>
      <c r="E1" s="19" t="n"/>
      <c r="F1" s="19" t="n"/>
      <c r="G1" s="19" t="n"/>
      <c r="H1" s="19" t="n"/>
      <c r="I1" s="19" t="n"/>
      <c r="J1" s="19" t="n"/>
      <c r="K1" s="19" t="n"/>
      <c r="L1" s="19" t="n"/>
      <c r="M1" s="19" t="n"/>
      <c r="N1" s="19" t="n"/>
      <c r="O1" s="19" t="n"/>
      <c r="P1" s="19" t="n"/>
      <c r="Q1" s="19" t="n"/>
      <c r="R1" s="19" t="n"/>
      <c r="S1" s="19" t="n"/>
      <c r="T1" s="19" t="n"/>
      <c r="U1" s="19" t="n"/>
      <c r="V1" s="19" t="n"/>
      <c r="W1" s="19" t="n"/>
      <c r="X1" s="19" t="n"/>
      <c r="Y1" s="19" t="n"/>
      <c r="Z1" s="19" t="n"/>
    </row>
    <row r="2" ht="13.5" customHeight="1" s="844">
      <c r="A2" s="19" t="n"/>
      <c r="B2" s="559" t="inlineStr">
        <is>
          <t>Trading Comparable</t>
        </is>
      </c>
      <c r="C2" s="19" t="n"/>
      <c r="D2" s="843"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13.5" customHeight="1" s="844">
      <c r="A3" s="19" t="n"/>
      <c r="B3" s="19" t="n"/>
      <c r="C3" s="19" t="n"/>
      <c r="D3" s="19" t="n"/>
      <c r="E3" s="19" t="n"/>
      <c r="F3" s="19" t="n"/>
      <c r="G3" s="19" t="n"/>
      <c r="H3" s="20" t="inlineStr">
        <is>
          <t xml:space="preserve">USD mn </t>
        </is>
      </c>
      <c r="I3" s="19" t="n"/>
      <c r="J3" s="20" t="inlineStr">
        <is>
          <t xml:space="preserve">USD mn </t>
        </is>
      </c>
      <c r="K3" s="20" t="inlineStr">
        <is>
          <t xml:space="preserve">USD mn </t>
        </is>
      </c>
      <c r="L3" s="19" t="n"/>
      <c r="M3" s="19" t="n"/>
      <c r="N3" s="20" t="inlineStr">
        <is>
          <t xml:space="preserve">USD mn </t>
        </is>
      </c>
      <c r="O3" s="20" t="inlineStr">
        <is>
          <t xml:space="preserve">USD mn </t>
        </is>
      </c>
      <c r="P3" s="19" t="n"/>
      <c r="Q3" s="19" t="n"/>
      <c r="R3" s="19" t="n"/>
      <c r="S3" s="19" t="n"/>
      <c r="T3" s="19" t="n"/>
      <c r="U3" s="19" t="n"/>
      <c r="V3" s="19" t="n"/>
      <c r="W3" s="19" t="n"/>
      <c r="X3" s="19" t="n"/>
      <c r="Y3" s="19" t="n"/>
      <c r="Z3" s="19" t="n"/>
    </row>
    <row r="4" ht="13.5" customHeight="1" s="844">
      <c r="A4" s="560" t="n"/>
      <c r="B4" s="561" t="inlineStr">
        <is>
          <t>Transaction Date</t>
        </is>
      </c>
      <c r="C4" s="562" t="inlineStr">
        <is>
          <t>Target</t>
        </is>
      </c>
      <c r="D4" s="562" t="inlineStr">
        <is>
          <t>Target Business Description</t>
        </is>
      </c>
      <c r="E4" s="562" t="inlineStr">
        <is>
          <t>Buyer/Investor</t>
        </is>
      </c>
      <c r="F4" s="562" t="inlineStr">
        <is>
          <t>Transaction Details</t>
        </is>
      </c>
      <c r="G4" s="562" t="inlineStr">
        <is>
          <t>Target Country</t>
        </is>
      </c>
      <c r="H4" s="562" t="inlineStr">
        <is>
          <t xml:space="preserve">Deal Size 
</t>
        </is>
      </c>
      <c r="I4" s="562" t="inlineStr">
        <is>
          <t>% Sought</t>
        </is>
      </c>
      <c r="J4" s="562" t="inlineStr">
        <is>
          <t xml:space="preserve">Implied Enterprise 
Value </t>
        </is>
      </c>
      <c r="K4" s="562" t="inlineStr">
        <is>
          <t xml:space="preserve">Implied Equity 
Value </t>
        </is>
      </c>
      <c r="L4" s="562" t="inlineStr">
        <is>
          <t xml:space="preserve">Implied EV/Revenue </t>
        </is>
      </c>
      <c r="M4" s="562" t="inlineStr">
        <is>
          <t xml:space="preserve">Implied EV/EBITDA </t>
        </is>
      </c>
      <c r="N4" s="562" t="inlineStr">
        <is>
          <t xml:space="preserve">Total Revenue </t>
        </is>
      </c>
      <c r="O4" s="563" t="inlineStr">
        <is>
          <t xml:space="preserve">EBITDA 
</t>
        </is>
      </c>
      <c r="P4" s="564" t="inlineStr">
        <is>
          <t>EBITDA Margin</t>
        </is>
      </c>
      <c r="Q4" s="560" t="n"/>
      <c r="R4" s="560" t="n"/>
      <c r="S4" s="560" t="n"/>
      <c r="T4" s="560" t="n"/>
      <c r="U4" s="560" t="n"/>
      <c r="V4" s="560" t="n"/>
      <c r="W4" s="560" t="n"/>
      <c r="X4" s="560" t="n"/>
      <c r="Y4" s="560" t="n"/>
      <c r="Z4" s="560" t="n"/>
    </row>
    <row r="5" ht="13.5" customHeight="1" s="844">
      <c r="A5" s="14">
        <f>YEAR(B5)</f>
        <v/>
      </c>
      <c r="B5" s="1190" t="n">
        <v>44643</v>
      </c>
      <c r="C5" s="566" t="inlineStr">
        <is>
          <t>PEAK Indicators Ltd.</t>
        </is>
      </c>
      <c r="D5" s="567" t="inlineStr">
        <is>
          <t>PEAK Indicators Ltd. operates as an Oracle business intelligence consultancy in Europe. The company offers business intelligence, data integration, cloud, training, and managed services. It also provides Discovery-as-a-Service, Decisions-as-a-Service, Sentiment-as-a-Service, Enrichment-as-a-Service, Integration-as-a-Service, and Hadoop-as-a-Service solutions; and expert services in the areas of health-check, performance tuning, installation, and upgradation. In addition, the company offers Peak ETA, a solution that loads aggregate tables; enterprise performance management (EPM) systems; Predictions-as-a-Service, a decision making platform; Student Retention Analytics, a decision making platform for universities and other higher education institutions; and Workforce Retention Analytics that enables organizations to optimize their workforce and improve operating efficiency. Further, it provides training courses in the areas of business intelligence, data integrator, discovery, and EPM. PEAK Indicators Ltd. was founded in 2008 and is headquartered in Chesterfield, United Kingdom. As of April 8, 2022, PEAK Indicators Ltd. operates as a subsidiary of TPXimpact Holdings PLC.</t>
        </is>
      </c>
      <c r="E5" s="566" t="inlineStr">
        <is>
          <t>TPXimpact Holdings PLC (AIM:TPX)</t>
        </is>
      </c>
      <c r="F5" s="568" t="inlineStr">
        <is>
          <t xml:space="preserve">TPXimpact has entered into a conditional agreement to acquire Peak Indicators Ltd from Andy Ball, Helen Ball, Antony Heljula and Kate Heljula for £3.46 million on March 23,2022.The total consideration for the acquisition of Peak Indicators will be satisfied by £1.35 million in cash and the issue and allotment of 0.94 million ordinary shares. In related transaction TPXimpact Holdings PLC also acquired Swirrl IT Ltd. The cash portion of the Peak Indicators Consideration will be funded through the TPXimpact Holdings PLC own cash reserves. PEAK Indicators Ltd net debt position will remain well below 1x EBITDA on a pro forma basis. As of September 30, 2021, Peak Indicators reported revenues of £3.28 million and an Adjusted EBITDA of £0.19 million. The acquisition of Peak Indicators is expected to complete in the first half of April 2022.The acquisition of Peak Indicators will be immediately accretive. Alex Price and Fred Walsh of Stifel Nicolaus Europe Limited acted as financial advisor and broker to TPXimpact Holdings PLC. 
</t>
        </is>
      </c>
      <c r="G5" s="569" t="inlineStr">
        <is>
          <t>UK</t>
        </is>
      </c>
      <c r="H5" s="1191" t="n">
        <v>3.77</v>
      </c>
      <c r="I5" s="74" t="n">
        <v>1</v>
      </c>
      <c r="J5" s="1191" t="n">
        <v>3.77</v>
      </c>
      <c r="K5" s="1191" t="n">
        <v>3.77</v>
      </c>
      <c r="L5" s="571" t="n">
        <v>0.87</v>
      </c>
      <c r="M5" s="571" t="n">
        <v>15.01</v>
      </c>
      <c r="N5" s="572">
        <f>J5/L5</f>
        <v/>
      </c>
      <c r="O5" s="573">
        <f>J5/M5</f>
        <v/>
      </c>
      <c r="P5" s="1192">
        <f>O5/N5</f>
        <v/>
      </c>
      <c r="Q5" s="1193" t="inlineStr">
        <is>
          <t>Implied EV/EBITDA is 15.01x, announced M&amp;A on 06/18/2019, operates in Europe Market. The company's one of the business line includes training which is similar to pexlify business</t>
        </is>
      </c>
      <c r="R5" s="878" t="n"/>
      <c r="S5" s="19" t="n"/>
      <c r="T5" s="19" t="n"/>
      <c r="U5" s="19" t="n"/>
      <c r="V5" s="19" t="n"/>
      <c r="W5" s="19" t="n"/>
      <c r="X5" s="19" t="n"/>
      <c r="Y5" s="19" t="n"/>
      <c r="Z5" s="19" t="n"/>
    </row>
    <row r="6" ht="13.5" customHeight="1" s="844">
      <c r="A6" s="14">
        <f>YEAR(B6)</f>
        <v/>
      </c>
      <c r="B6" s="1190" t="n">
        <v>44631</v>
      </c>
      <c r="C6" s="566" t="inlineStr">
        <is>
          <t>Umanis SA (ENXTPA:ALUMS)</t>
        </is>
      </c>
      <c r="D6" s="567" t="inlineStr">
        <is>
          <t>Umanis SA operates as a digital service company in France. The company offers big data and artificial intelligence services, such as testing, data strategy, governance, intelligent analysis, agility, compliance, data platform, and architecture; and digital solutions, including user experience, digital experience platforms, customized solutions, digital service centers, agility, and DevOps. It also provides business integration solutions for customer relationship management, HRMS, and EPM; infrastructure and cloud services comprising application management, and infrastructure and workstation services, as well as financial optimization and security, agility, and DevOps services; and business process outsourcing services. In addition, the company offers design, IT consulting, and technical services. It serves health-life science-pharmacy, energy, manufacturing and utilities, telecoms, public sector, services and real estate, retail, transport, and luxury sectors. The company was formerly known as Europstat and changed its name to Umanis SA in 2000. Umanis SA was founded in 1990 and is headquartered in Levallois-Perret, France.</t>
        </is>
      </c>
      <c r="E6" s="566" t="inlineStr">
        <is>
          <t>CGI France SAS</t>
        </is>
      </c>
      <c r="F6" s="568" t="inlineStr">
        <is>
          <t xml:space="preserve">CGI France SAS entered into an agreement to acquire a 70.6% stake in Umanis SA (ENXTPA:ALUMS) from Mura and Olivier Pouligny on March 11, 2022. CGI France SAS also entered into agreement launch a mandatory tender offer to acquire the remaining shares of Umanis. Both the transaction will have the value as €310 million. The signing of the Block Purchase agreement would only take place after completion of the information and consultation procedures of the relevant employee representative bodies of Umanis and CGI France. Transaction is subject to approval of obtaining of regulatory approvals for merger control and foreign investments in France, delivery of a fairness opinion by the independent appraiser appointed by Umanis, as well as issuance of a positive recommendation from its board of directors and delivery of Umanis' consolidated financial statements as of December 31, 2021. Transaction is s expected to be completed with the French financial markets authority (Autorité des Marchés Financiers) by the end of the second quarter of the 2022. Société Générale Securities Services SA acted as financial advisor, Bredin Prat &amp; Associes acted as legal advisor to CGI France SAS. Crédit Agricole Corporate and Investment Bank S.A. acted as financial advisor to Umanis and Mura. Darrois Villey Maillot Brochier acted as legal advisor to Umanis SA and Mura.
</t>
        </is>
      </c>
      <c r="G6" s="569" t="inlineStr">
        <is>
          <t xml:space="preserve">France </t>
        </is>
      </c>
      <c r="H6" s="1191" t="n">
        <v>319.4</v>
      </c>
      <c r="I6" s="74" t="n">
        <v>0.706</v>
      </c>
      <c r="J6" s="1191" t="n">
        <v>396.81</v>
      </c>
      <c r="K6" s="1191" t="n">
        <v>347.54</v>
      </c>
      <c r="L6" s="571" t="n">
        <v>1.62</v>
      </c>
      <c r="M6" s="571" t="n">
        <v>12.77</v>
      </c>
      <c r="N6" s="1194">
        <f>J6/L6</f>
        <v/>
      </c>
      <c r="O6" s="1195">
        <f>J6/M6</f>
        <v/>
      </c>
      <c r="P6" s="1192">
        <f>O6/N6</f>
        <v/>
      </c>
      <c r="Q6" s="1196" t="inlineStr">
        <is>
          <t>Implied EV/EBITDA is 12.77x, announced M&amp;A on 03/11/2022, operates in Europe Market. The company's one of the business line offers training which is similar to pexlify business offers design, IT consulting, and technical services and integrated solutions for CRM.</t>
        </is>
      </c>
      <c r="R6" s="19" t="n"/>
      <c r="S6" s="19" t="n"/>
      <c r="T6" s="19" t="n"/>
      <c r="U6" s="19" t="n"/>
      <c r="V6" s="19" t="n"/>
      <c r="W6" s="19" t="n"/>
      <c r="X6" s="19" t="n"/>
      <c r="Y6" s="19" t="n"/>
      <c r="Z6" s="19" t="n"/>
    </row>
    <row r="7" ht="13.5" customHeight="1" s="844">
      <c r="A7" s="14">
        <f>YEAR(B7)</f>
        <v/>
      </c>
      <c r="B7" s="1190" t="n">
        <v>44572</v>
      </c>
      <c r="C7" s="566" t="inlineStr">
        <is>
          <t>Groupe Open (ENXTPA:OPN)</t>
        </is>
      </c>
      <c r="D7" s="567" t="inlineStr">
        <is>
          <t>Groupe Open engages in digital and industrial transformation business in France, Romania, the Netherlands, and Luxembourg. The company offers consultancy for technology and digital transformation, application management, and DevOps transformation. It is also involved in the project management assistance, design and conception of services, application development, application portfolio management, integrating solution, test and acceptance, continuous deployment and integration, infrastructure management, and user and application support activities, as well as provision of agility, DevOps, and automation services. In addition, the company offers IZBERG,a SaaS platform that manages elements and workflows related to the project; FullMaps, a cartography solution; MoodPeek, a solution for analysing the opinions of mobile users; Swizi, a solution for creating and managing mobile applications; XLoan, a financing solution; Primpromo, a solution for property developers; and Fast-IT technological platform. It serves the banking, insurance, finance, services and transportation, energy, industrial, telecom, media, commerce, and distribution markets, as well as public sector. The company was founded in 1989 and is headquartered in Levallois-Perret, France.</t>
        </is>
      </c>
      <c r="E7" s="566" t="inlineStr">
        <is>
          <t>Montefiore Investment, SA</t>
        </is>
      </c>
      <c r="F7" s="568" t="inlineStr">
        <is>
          <t xml:space="preserve">Montefiore Investment V managed by Montefiore Investment, SA proposed simplified tender offer to acquire remaining 12.56% stake in Groupe Open (ENXTPA:OPN) for €34 million on January 11, 2022. Montefiore Investment V managed by Montefiore Investment, SA entered into a memorandum of understanding to acquire remaining 12.56% stake in Groupe Open (ENXTPA:OPN) for €34 million on February 1, 2022. Offer price is set to €33.5 per share. Offer will be followed by squeeze out. The offer is conditional upon finalization of financing agreement for principal amount of €120 million. This amount will finance the offer as well as the aforementioned capital reorganization of new go. The offer will not be subject to any regulatory approval other than the review by the AMF of its compliance with applicable legal and regulatory provisions. JEREMY SCEMAMA and LAURENT ASQUIN of Shearman &amp; Sterling (London) LLP acted as legal adviser to Montefiore Investment V managed by Montefiore Investment
</t>
        </is>
      </c>
      <c r="G7" s="569" t="inlineStr">
        <is>
          <t xml:space="preserve">France </t>
        </is>
      </c>
      <c r="H7" s="1191" t="n">
        <v>38.63</v>
      </c>
      <c r="I7" s="74" t="n">
        <v>0.1256</v>
      </c>
      <c r="J7" s="1191" t="n">
        <v>289.03</v>
      </c>
      <c r="K7" s="1191" t="n">
        <v>307.55</v>
      </c>
      <c r="L7" s="571" t="n">
        <v>0.757</v>
      </c>
      <c r="M7" s="571" t="n">
        <v>8.960000000000001</v>
      </c>
      <c r="N7" s="1194">
        <f>J7/L7</f>
        <v/>
      </c>
      <c r="O7" s="1195">
        <f>J7/M7</f>
        <v/>
      </c>
      <c r="P7" s="1192">
        <f>O7/N7</f>
        <v/>
      </c>
      <c r="Q7" s="579" t="inlineStr">
        <is>
          <t>Implied EV/EBITDA is 15.01x, announced M&amp;A on 01/11/2022, operates in Europe Market. The company provides consulting for technology and digital transformation. One of the business line provides consulting services as well as assist in project management.</t>
        </is>
      </c>
      <c r="R7" s="19" t="n"/>
      <c r="S7" s="19" t="n"/>
      <c r="T7" s="19" t="n"/>
      <c r="U7" s="19" t="n"/>
      <c r="V7" s="19" t="n"/>
      <c r="W7" s="19" t="n"/>
      <c r="X7" s="19" t="n"/>
      <c r="Y7" s="19" t="n"/>
      <c r="Z7" s="19" t="n"/>
    </row>
    <row r="8" ht="13.5" customHeight="1" s="844">
      <c r="A8" s="14">
        <f>YEAR(B8)</f>
        <v/>
      </c>
      <c r="B8" s="1190" t="n">
        <v>44202</v>
      </c>
      <c r="C8" s="566" t="inlineStr">
        <is>
          <t>Hibernia Services Limited</t>
        </is>
      </c>
      <c r="D8" s="567" t="inlineStr">
        <is>
          <t>Hibernia Services Limited, trading as Evros, provides systems integration and information technology (IT) managed services. The company provides cloud services; managed work environment services, including IT procurement, managed print services, and licensing; intelligent IT security services, including security consultancy and managed security services; collaborations tools; and managed IT services, including IT managed cloud services and outsources service desk services. It also provides IT recruitment and infrastructure services. Hibernia Services Limited was formerly known as Hibernia Technology Group and changed its name to Hibernia Services Limited in November 2008. The company was founded in 1990 and is based in Loughlinstown, Ireland. It has additional offices in Cork and Waterford, Ireland.</t>
        </is>
      </c>
      <c r="E8" s="566" t="inlineStr">
        <is>
          <t>eir Limited</t>
        </is>
      </c>
      <c r="F8" s="568" t="inlineStr">
        <is>
          <t xml:space="preserve">eir Limited agreed to acquire Hibernia Services Limited for €80 million on January 6, 2021. The deal value is subject to future business performance. Post completion, the newly merged entity will provide end to end solutions across telecommunications and IT services including mobility solutions (with Ireland’s largest 5G network), cutting edge networking technology, public and private cloud, security, managed services and IT contracting. Hibernia Services Limited generated revenue of approximately €91 million and Ebidta of €9.1 million in 2020.The transaction is subject to Competition and Consumer Protection Commission clearance and is expected to close thereafter. Davy Corporate Finance acted as financial advisor to eir Limited. Stephen Ranalow and Fintan Clancy of Arthur Cox acted as legal advisors and EY as financial advisor to eir Limited. Hibernia Services Limited was advised by Feilim O'Caoimh, Jamie Woodcock, Daniel Faulkner and Teodora Puiu of Fieldfisher and Grant Thornton as legal and financial advisor.
</t>
        </is>
      </c>
      <c r="G8" s="569" t="inlineStr">
        <is>
          <t>Ireland</t>
        </is>
      </c>
      <c r="H8" s="1191" t="n">
        <v>98.23999999999999</v>
      </c>
      <c r="I8" s="74" t="n">
        <v>1</v>
      </c>
      <c r="J8" s="1191" t="n">
        <v>98.23999999999999</v>
      </c>
      <c r="K8" s="1191" t="n">
        <v>98.23999999999999</v>
      </c>
      <c r="L8" s="571" t="n">
        <v>0.879</v>
      </c>
      <c r="M8" s="571" t="n">
        <v>8.789999999999999</v>
      </c>
      <c r="N8" s="1194">
        <f>J8/L8</f>
        <v/>
      </c>
      <c r="O8" s="1195">
        <f>J8/M8</f>
        <v/>
      </c>
      <c r="P8" s="1192">
        <f>O8/N8</f>
        <v/>
      </c>
      <c r="Q8" s="580" t="inlineStr">
        <is>
          <t>Implied EV/EBITDA is 8.79x, announced M&amp;A on 01/06/2021, operates in Europe Market. The company operates as System integration and IT infrastructure managed services. IT recruitment and Infrastructure service is one of the business line which is similar to pexlify recruiting business line.</t>
        </is>
      </c>
      <c r="R8" s="19" t="n"/>
      <c r="S8" s="19" t="n"/>
      <c r="T8" s="19" t="n"/>
      <c r="U8" s="19" t="n"/>
      <c r="V8" s="19" t="n"/>
      <c r="W8" s="19" t="n"/>
      <c r="X8" s="19" t="n"/>
      <c r="Y8" s="19" t="n"/>
      <c r="Z8" s="19" t="n"/>
    </row>
    <row r="9" ht="13.5" customHeight="1" s="844">
      <c r="A9" s="14">
        <f>YEAR(B9)</f>
        <v/>
      </c>
      <c r="B9" s="1190" t="n">
        <v>44188</v>
      </c>
      <c r="C9" s="566" t="inlineStr">
        <is>
          <t>Techedge S.p.A.</t>
        </is>
      </c>
      <c r="D9" s="567" t="inlineStr">
        <is>
          <t>Techedge S.p.A. provides business solutions and services worldwide. The company offers SAP S/4HANA, customer relationship management, data intelligence, cloud expedition, industry 4.0, corporate and business functions, and artificial intelligence solutions to automotive, consumer goods, energy and utility, fashion, financial services, life sciences, and manufacturing industries. It also provides tailor made solutions, including Workspace Manager and COVID-19 Tracker, a plug and play cloud solution to improve employees safety in COVID-19 times; Intelligent Venue, a solution to manage venue services such as, parking lot, bathroom, and waiting lines; Supplier Collaboration Portal, a collaboration platform to support the interactions with service providers; Mobile Payment, a payment solution; and Sharing Services, a consumer application for sharing of digital services among users. In addition, the company’s tailor made solutions include Store Receipts Data Analysis, a platform that extracts, transforms, and loads stores data to BigQuery for data aggregation and data analysis; Photoshooting Management, a cross-platform desktop and mobile application to manage photoshoots; Intelligent Yard Management, a solution to manage entrances and exits, deliveries, and receptions at the factory; Contract Analysis with Text Mining, a service to analyze mortgage or credit card contracts; and Top Management Dashboard, a mobile app designed for top management, as well as solutions for home delivery data discovery, stock visibility, annual purchased value optimization, and event management. Further, it offers digital advisory services, including business process optimization and factory optimization. The company was founded in 2004 and is based in Milan, Italy.</t>
        </is>
      </c>
      <c r="E9" s="566" t="inlineStr">
        <is>
          <t>Temistocle S.r.l.</t>
        </is>
      </c>
      <c r="F9" s="568" t="inlineStr">
        <is>
          <t xml:space="preserve">Temistocle Srl launched a tender offer to acquire 44.89% stake in Techedge S.p.A. (BIT:EDGE) for €62.5 million on November 16, 2020. The offer per share paid to shares is €5.4. In the acquisition, Temistocle Srl will acquire 11.57 million shares of Techedge S.p.A. In a related transaction, Athena agreed to acquire 36.95% stake in Techedge SpA from Domenico Restuccia, Equilybra on November 16, 2020. The Offeror intends fund from its own funds and bank loan by Intesa Sanpaolo SpA for a maximum of €62 million. The Offer is not subject to the achievement of a minimum subscription threshold. The offer commencement will start from December 28, 2020 to January 22, 2021. BPER Banca S.p.A. (BIT:BPE) acted as financial advisor to Techedge.
</t>
        </is>
      </c>
      <c r="G9" s="569" t="inlineStr">
        <is>
          <t>Italy</t>
        </is>
      </c>
      <c r="H9" s="1191" t="n">
        <v>71.76000000000001</v>
      </c>
      <c r="I9" s="74" t="n">
        <v>0.4251</v>
      </c>
      <c r="J9" s="1191" t="n">
        <v>147.1</v>
      </c>
      <c r="K9" s="1191" t="n">
        <v>168.8</v>
      </c>
      <c r="L9" s="571" t="n">
        <v>0.605</v>
      </c>
      <c r="M9" s="571" t="n">
        <v>4.77</v>
      </c>
      <c r="N9" s="1194">
        <f>J9/L9</f>
        <v/>
      </c>
      <c r="O9" s="1195">
        <f>J9/M9</f>
        <v/>
      </c>
      <c r="P9" s="1192">
        <f>O9/N9</f>
        <v/>
      </c>
      <c r="Q9" s="580" t="inlineStr">
        <is>
          <t>Implied EV/EBITDA is 4.77x, announced M&amp;A on 12/23/2020, operates in Europe Market. Operates as business solution and services. The company's one of the services is CRM serving to automotive, consumer goods, energy and utility, fashion, financial services, life sciences, and manufacturing industries, which are similar to Pexlify Serving sectors.</t>
        </is>
      </c>
      <c r="R9" s="19" t="n"/>
      <c r="S9" s="19" t="n"/>
      <c r="T9" s="19" t="n"/>
      <c r="U9" s="19" t="n"/>
      <c r="V9" s="19" t="n"/>
      <c r="W9" s="19" t="n"/>
      <c r="X9" s="19" t="n"/>
      <c r="Y9" s="19" t="n"/>
      <c r="Z9" s="19" t="n"/>
    </row>
    <row r="10" ht="13.5" customHeight="1" s="844">
      <c r="A10" s="14">
        <f>YEAR(B10)</f>
        <v/>
      </c>
      <c r="B10" s="1190" t="n">
        <v>44057</v>
      </c>
      <c r="C10" s="566" t="inlineStr">
        <is>
          <t>Aareon AG</t>
        </is>
      </c>
      <c r="D10" s="567" t="inlineStr">
        <is>
          <t>Aareon AG provides information technology (IT) systems and consulting services for the real estate industry in Germany, France, the United Kingdom, the Netherlands, Norway, and Sweden. It offers its clients with consulting services, software, and other services to optimize their IT-based business processes. The company offers ERP systems tailored to the individual needs of market; and integrated services and add-on products, including Internet-based service portals, CRM solutions, mobile applications, and more. It serves private housing companies, cooperative, public and church-run housing companies, property management companies and homeowners associations, insurance companies, real-estate funds, companies with substantial property holdings, commercial property operators, and financial investors. The company was formerly known as DePfa IT Services AG and changed its name to Aareon AG in 2002. Aareon AG was founded in 1957 and is based in Mainz, Germany. It has additional offices in Berlin, Dortmund, Hamburg, Leipzig, Munich, Stuttgart, Bochum, and Hueckelhoven, Germany; Meudon-la-Forêt, Nantes, Orléans, and Toulouse, France; Coventry, Swansea, and Southampton, United Kingdom; Emmen, Enschede, Hilversum, Gorinchem, and Grathem, the Netherlands; Augsburg and Hamburg, Austria; Helsinki, Finland; Mölndal, Stockholm, Karlskrona, Lund, Piteå, and Norrtälje, Sweden; and Oslo, Norway. Aareon AG operates as a subsidiary of Aareal Bank AG.</t>
        </is>
      </c>
      <c r="E10" s="566" t="inlineStr">
        <is>
          <t>Advent International Corporation</t>
        </is>
      </c>
      <c r="F10" s="568" t="inlineStr">
        <is>
          <t xml:space="preserve">Advent International Corporation agreed to acquire a 30% stake in Aareon AG from Aareal Bank AG (XTRA:ARL) for approximately €310 million on August 14, 2020. The consideration will be paid in cash and the financial terms of the sale are based on an enterprise value for Aareon of approximately €960 million and an equity value of approximately €860 million. Additionally Advent granted an earn-out component of up to €50 million dependent on certain performance conditions. For the financial year 2019, Aareon reported a €251.9 million in sales revenues, operating income of €28.8 million and an EBITDA of €61 million. The transaction requires the approval of Aareal Bank AG's Supervisory Board. Closing of the transaction is subject to customary conditions, primarily related to anti-trust approvals. As of September 18, 2020, transaction is subject to approval from European Commission. On October 13, 2020, European Commission approved the transaction. Transaction is expected to close in the fourth quarter of 2020. Aareal plans to use the proceeds from the sale to take advantage of attractive acquisition opportunities and strengthen Aareon.
Arma Partners acted as financial advisor and Johannes Adolff, Matthias Hentzen, Christian Hoefs, Alf-Henrik Bischke and Vera Jungkind of Hengeler Mueller acted as legal advisors to Aareal Bank. Jonathan Wood, Max Oppenheimer and Ellie Fialho of Weil,Gotshal &amp; Manges Ltd, London and Ansgar Wimber, Jonathan Wood, Neil Rigby, Ellie Fialho, Manuel-Peter Fringer, Max Oppenheimer, Svenja Wachtel and Benjamin Rapp of Weil, Gotshal &amp; Manges LLP, Frankfurt acted as legal advisors for Advent International Corporation. Ernst &amp; Young, Germany acted as financial advisor and due diligence provider to Advent International Corporation. BofA Securities, Inc. acted as financial advisor to Advent International Corporation. Johannes Helke and Daniel Weisslinger of SG Corporate &amp; Investment Banking acted as financial advisors to Aareal Bank AG.
</t>
        </is>
      </c>
      <c r="G10" s="569" t="inlineStr">
        <is>
          <t>Germany</t>
        </is>
      </c>
      <c r="H10" s="1191" t="n">
        <v>366.78</v>
      </c>
      <c r="I10" s="74" t="n">
        <v>0.3</v>
      </c>
      <c r="J10" s="1191" t="n">
        <v>1084.56</v>
      </c>
      <c r="K10" s="1191" t="n">
        <v>1025.4</v>
      </c>
      <c r="L10" s="571" t="n">
        <v>3.64</v>
      </c>
      <c r="M10" s="571" t="n">
        <v>15.03</v>
      </c>
      <c r="N10" s="1194">
        <f>J10/L10</f>
        <v/>
      </c>
      <c r="O10" s="1195">
        <f>J10/M10</f>
        <v/>
      </c>
      <c r="P10" s="1192">
        <f>O10/N10</f>
        <v/>
      </c>
      <c r="Q10" s="579" t="inlineStr">
        <is>
          <t>Implied Ev/ EBITDA is 15.03x, announced M&amp;A on 14/08/2020, operates in Europe Market. Engaged in IT systems and consulting services, along with EPR systems and CRM solutions to the clients. Similar with CRM service of Pexlify</t>
        </is>
      </c>
      <c r="R10" s="19" t="n"/>
      <c r="S10" s="19" t="n"/>
      <c r="T10" s="19" t="n"/>
      <c r="U10" s="19" t="n"/>
      <c r="V10" s="19" t="n"/>
      <c r="W10" s="19" t="n"/>
      <c r="X10" s="19" t="n"/>
      <c r="Y10" s="19" t="n"/>
      <c r="Z10" s="19" t="n"/>
    </row>
    <row r="11" ht="13.5" customHeight="1" s="844">
      <c r="A11" s="14">
        <f>YEAR(B11)</f>
        <v/>
      </c>
      <c r="B11" s="1190" t="n">
        <v>43945</v>
      </c>
      <c r="C11" s="566" t="inlineStr">
        <is>
          <t>Celfocus - SoluÇÕes InformÁticas Para TelecomunicaÇÕes, S.A.</t>
        </is>
      </c>
      <c r="D11" s="567" t="inlineStr">
        <is>
          <t>Celfocus - SoluÇÕes InformÁticas Para TelecomunicaÇÕes, S.A. provides IT solutions for the Mobile Telecommunication such. The solutions include Customer Relationship Management (CRM), Order Management (OM), Enterprise Application Integration (EAI), Business Intelligence (BI), Intelligent Network Applications and Services. The company was founded in 2000 and is based in Lisbon, Portugal. Celfocus - SoluÇÕes InformÁticas Para TelecomunicaÇÕes, S.A. operates as a subsidiary of Novabase SGPS SA.</t>
        </is>
      </c>
      <c r="E11" s="566" t="inlineStr">
        <is>
          <t>Novabase Entreprise Aplications - Sistemas De InformaÇÃo De GestÃo Empresarial, S.A.</t>
        </is>
      </c>
      <c r="F11" s="568" t="inlineStr">
        <is>
          <t xml:space="preserve">Novabase Entreprise Aplications - Sistemas De InformaÇÃo De GestÃo Empresarial, S.A. acquired remaining 45% stake in Celfocus - SoluÇÕes InformÁticas Para TelecomunicaÇÕes, S.A. from Vodafone Portugal - Comunicações Pessoais, S.A. for €20 million on April 24, 2020. Consideration will be paid within 5 working days which can rise up to €27.8 million due to price adjustment. In 2019, Celfocus had a turnover of €65 million and EBITDA of €6.3 million. Post completion Novabase will own 100% stake in Celfocus. Board of Directors of Novabase approved the operation.
</t>
        </is>
      </c>
      <c r="G11" s="569" t="inlineStr">
        <is>
          <t>Portugal</t>
        </is>
      </c>
      <c r="H11" s="1191" t="n">
        <v>21.59</v>
      </c>
      <c r="I11" s="74" t="n">
        <v>0.45</v>
      </c>
      <c r="J11" s="1191" t="n">
        <v>47.98</v>
      </c>
      <c r="K11" s="1191" t="n">
        <v>47.98</v>
      </c>
      <c r="L11" s="571" t="n">
        <v>0.6840000000000001</v>
      </c>
      <c r="M11" s="571" t="n">
        <v>7.05</v>
      </c>
      <c r="N11" s="1194">
        <f>J11/L11</f>
        <v/>
      </c>
      <c r="O11" s="1195">
        <f>J11/M11</f>
        <v/>
      </c>
      <c r="P11" s="1192">
        <f>O11/N11</f>
        <v/>
      </c>
      <c r="Q11" s="579" t="inlineStr">
        <is>
          <t>Implied Ev/ EBITDA is 7.05x, announced M&amp;A on 24/04/2020, operates in Europe Market. Operates as IT Solution company. One of its solution includes CRM solutions, its similar with Pexlify CRM Service.</t>
        </is>
      </c>
      <c r="R11" s="19" t="n"/>
      <c r="S11" s="19" t="n"/>
      <c r="T11" s="19" t="n"/>
      <c r="U11" s="19" t="n"/>
      <c r="V11" s="19" t="n"/>
      <c r="W11" s="19" t="n"/>
      <c r="X11" s="19" t="n"/>
      <c r="Y11" s="19" t="n"/>
      <c r="Z11" s="19" t="n"/>
    </row>
    <row r="12" ht="13.5" customHeight="1" s="844">
      <c r="A12" s="14">
        <f>YEAR(B12)</f>
        <v/>
      </c>
      <c r="B12" s="1190" t="n">
        <v>43678</v>
      </c>
      <c r="C12" s="566" t="inlineStr">
        <is>
          <t>Sanderson Group plc</t>
        </is>
      </c>
      <c r="D12" s="567" t="inlineStr">
        <is>
          <t>Sanderson Group plc provides software solutions and information technology services for the multi-channel retail, manufacturing, wholesale distribution, and logistics businesses primarily in the United Kingdom and Ireland. It operates in the Digital Retail and Enterprise divisions. The company’s multi-channel retail software includes e-commerce, electronic point of sale (POS) and mobile POS retail, in-store technology, multi-channel mail order/catalogue/call center, multi-channel order management, retail CRM and marketing, and supply chain and specialist warehouse management software solutions; and buying and merchandising, retail financial, and retail business analytics software solutions, as well as Elucid, Priam, Priam Fulfilment, and One iota software solutions. It also offers food and drink manufacturing enterprise resource planning (ERP) software systems that include technical, operations, sales, and financial and administration software products. In addition, the company provides wholesale distribution software, such as sales ordering and telesales, purchase ordering, cash and carry tills, stock and warehouse management, radio frequency and voice directed warehouse management software, bonded warehousing, integrated financial, and business intelligence solutions; and mobile customer app, Web ordering, electronic proof of delivery systems, mobile CRM, and Van Sales solutions for wholesalers. Further, it provides manufacturing operations ERP/material requirements planning software comprising operations, commerce, supply chain management, finance and control, and small business ERP software products. The company was founded in 1983 and is headquartered in Coventry, the United Kingdom. As of September 9, 2019, Sanderson Group plc operates as a subsidiary of Aptean Limited.</t>
        </is>
      </c>
      <c r="E12" s="566" t="inlineStr">
        <is>
          <t>Aptean Limited</t>
        </is>
      </c>
      <c r="F12" s="568" t="inlineStr">
        <is>
          <t xml:space="preserve">Aptean Limited agreed to acquire Sanderson Group plc (AIM:SND) from Downing LLP, Unicorn Asset Management Limited and Gresham House Asset Management Limited and others for £84.7 million on August 1, 2019. Under the terms of the transaction, Aptean Limited will pay £1.4 per share. Sanderson Group plc has 3.9 million outstanding options with an exercise price of £0.46 per share. Aptean Bidco has received irrevocable undertakings of shareholder support for the acquisition in aggregate in respect of 25.2 million Sanderson shares and Sanderson shares under option representing 39.3% of the issued and to be issued share capital of Sanderson. Aptean intends to finance the acquisition with third party debt incurred by Aptean and on lent to Aptean Bidco through intercompany loan arrangements. The third-party debt is to be provided under incremental term facilities to existing credit facilities and arranged by Golub Capital Markets LLC. Post completion of the transaction, Aptean Limited proposes for delisting of the shares of Sanderson Group plc. The non-Executive Directors and Christopher Winn intend to resign as Directors of Sanderson with effect from completion of the acquisition.
The transaction is subject to approval by the court, antitrust approval, third party and shareholders of Sanderson Group plc. The transaction has been unanimously approved by the Board of Sanderson Group plc. Aptean has received irrevocable undertakings from each of David Renshaw and Ross Telford, two senior Sanderson managers, to vote in favor of the scheme at the court meeting. Notices of the court meeting and the general meeting of Sanderson Group Plc, each of which will be held on August 30, 2019. On August 30, 2019, the transaction was approved at the Court Meeting and the General Meeting of Sanderson shareholders. The scheme remains conditional on the delivery of a copy of the Court Order to the Registrar of Companies, which is expected to occur on September 9, 2019. On September 5, 2019, the Court has approved the Scheme of Arrangement. The transaction is expected to become effective in the third quarter of 2019, subject to the satisfaction or waiver of the conditions. If the scheme does not become effective on or before February 17, 2020, it will lapse. Dominic Emery and Zishaan Arshad of Raymond James Financial International, Ltd. acted as financial advisors to Aptean Limited. Jonathan King of Osborne Clarke acted as legal advisor for Raymond James Financial International, Ltd. Mark Taylor and James White of Nplus1 Singer Advisory LLP acted as financial advisor to Sanderson Group plc. James Connor, Ian Shaw and Daniel Wayte of Orrick, Herrington &amp; Sutcliffe (Uk) Llp acted as legal advisor to Aptean Limited. Schofield Sweeney Solicitors acted as legal advisor to Sanderson Group plc. Neville Registrars Ltd. acted as registrar for Sanderson Group plc. Milbank also acted as advisor in this transaction.
</t>
        </is>
      </c>
      <c r="G12" s="569" t="inlineStr">
        <is>
          <t>UK</t>
        </is>
      </c>
      <c r="H12" s="1191" t="n">
        <v>111.18</v>
      </c>
      <c r="I12" s="74" t="n">
        <v>1</v>
      </c>
      <c r="J12" s="1191" t="n">
        <v>103.84</v>
      </c>
      <c r="K12" s="1191" t="n">
        <v>102.76</v>
      </c>
      <c r="L12" s="571" t="n">
        <v>2.47</v>
      </c>
      <c r="M12" s="571" t="n">
        <v>14.53</v>
      </c>
      <c r="N12" s="1194">
        <f>J12/L12</f>
        <v/>
      </c>
      <c r="O12" s="1195">
        <f>J12/M12</f>
        <v/>
      </c>
      <c r="P12" s="1192">
        <f>O12/N12</f>
        <v/>
      </c>
      <c r="Q12" s="579" t="inlineStr">
        <is>
          <t xml:space="preserve">Implied Ev/ EBITDA is 14.53x, announced M&amp;A on 01/08/2019. Operates as software solutions and information technology services. One of the business line includes CRM and ERP solutions for the clients. </t>
        </is>
      </c>
      <c r="R12" s="19" t="n"/>
      <c r="S12" s="19" t="n"/>
      <c r="T12" s="19" t="n"/>
      <c r="U12" s="19" t="n"/>
      <c r="V12" s="19" t="n"/>
      <c r="W12" s="19" t="n"/>
      <c r="X12" s="19" t="n"/>
      <c r="Y12" s="19" t="n"/>
      <c r="Z12" s="19" t="n"/>
    </row>
    <row r="13" ht="13.5" customHeight="1" s="844">
      <c r="A13" s="14">
        <f>YEAR(B13)</f>
        <v/>
      </c>
      <c r="B13" s="1190" t="n">
        <v>43374</v>
      </c>
      <c r="C13" s="566" t="inlineStr">
        <is>
          <t>FusionStorm, Inc.</t>
        </is>
      </c>
      <c r="D13" s="567" t="inlineStr">
        <is>
          <t>FusionStorm, Inc. provides information technology (IT) consulting, technology solutions, and cloud/managed services to enterprises. It provides cloud services, including Infrastructure-as-a-Service and Disaster-Recovery-as-a-Service solutions, as well as remote monitoring, remediation, administration, management, and support for IT assets. It also provides hardware integration, equipment burn-in, standardized firmware updates and software imaging, configuration, testing, documentation, and replacement of failed equipment; international logistics management to assist clients with the import and export of technology products; support contract services; and staff augmentation services for short- and long-term assignments, resource gaps, large-scale iterative deployments, and complex projects. In addition, it designs, integrates, and implements data center solutions, as well as delivers computing, storage, data protection, virtualization, backup and recovery, converged infrastructure, networking, security, database, and disaster recovery solutions; provides IP communications solutions ranging from assessment through design, deployment, and ongoing support for LAN/WAN/wireless, unified communications, collaboration, and video/telepresence; designs and implements customized solutions for retail operations, including onsite infrastructure, communications, wireless networking, audio/visual, and point-of-sale; deploys data center solutions for Web services firms; and provides various solutions to offices, real estate firms, financial institutions, and healthcare clients. It serves clients in the United States and internationally. It has strategic relationships with Cisco, EMC, VMware, NetApp, and Dell. FusionStorm, Inc. was formerly known as Synergistic Computer Solutions and changed its name to FusionStorm, Inc. in 2000. The company was founded in 1995 and is headquartered in San Francisco, California. As of September 30, 2018, FusionStorm, Inc. operates as a subsidiary of Computacenter plc.</t>
        </is>
      </c>
      <c r="E13" s="566" t="inlineStr">
        <is>
          <t>Computacenter plc (LSE:CCC)</t>
        </is>
      </c>
      <c r="F13" s="568" t="inlineStr">
        <is>
          <t xml:space="preserve">Computacenter plc (LSE:CCC) acquired FusionStorm, Inc. for $90 million on September 30, 2018. Total consideration comprises of initial cash payment of $70 million on completion of the transaction and up to $20 million of additional deferred cash consideration may become payable depending on the levels of adjusted EBITDA and gross profits achieved by FusionStorm over the 15-month period following completion of the transaction. Computacenter will contribute $45 million into FusionStorm to refinance existing facilities. Computacenter will fund the initial consideration, deferred cash consideration and capital injection by an existing Computacenter debt facility of $130.456 million (£100 million), and from the existing cash resources. For the year ended December 31, 2017, FusionStorm reported profit before tax of $3.9 million on turnover of $595.5 million, EBITDA of $9.8 million and had gross assets of $225 million as at June 30, 2018. As a result of the transaction, Computacenter will integrate its existing US business with FusionStorm which will result in about 50% increase in employee headcount in the Americas region. Dan Serpico, Chief Executive Officer of FusionStorm, will leave the Chief Executive Officer in coming months and will leave the company at the end of second quarter 2019. Mike Keogh, Chief Executive Officer of Computacenter US, will become Chief Executive Officer of FusionStorm in the coming months and will be supported by Justin Griffin, Senior Vice President of Sales of FusionStorm. The transaction will be accretive to Computacenter's primary measure, adjusted diluted earnings per share in 2019. Martin Wolf acted as financial advisor to Computacenter plc.
</t>
        </is>
      </c>
      <c r="G13" s="569" t="inlineStr">
        <is>
          <t>USA</t>
        </is>
      </c>
      <c r="H13" s="1191" t="n">
        <v>90</v>
      </c>
      <c r="I13" s="74" t="n">
        <v>1</v>
      </c>
      <c r="J13" s="1191" t="n">
        <v>90</v>
      </c>
      <c r="K13" s="1191" t="n">
        <v>70</v>
      </c>
      <c r="L13" s="571" t="n">
        <v>0.151</v>
      </c>
      <c r="M13" s="571" t="n">
        <v>9.18</v>
      </c>
      <c r="N13" s="1194">
        <f>J13/L13</f>
        <v/>
      </c>
      <c r="O13" s="1195">
        <f>J13/M13</f>
        <v/>
      </c>
      <c r="P13" s="1192">
        <f>O13/N13</f>
        <v/>
      </c>
      <c r="Q13" s="579" t="inlineStr">
        <is>
          <t xml:space="preserve">Implied Ev/ EBITDA is 9.18x, announced M&amp;A on 01/10/2018, operates in the United States Market. The company is engaged in IT consulting serving to offices, real estate firms, financial institutions, and healthcare. </t>
        </is>
      </c>
      <c r="R13" s="19" t="n"/>
      <c r="S13" s="19" t="n"/>
      <c r="T13" s="19" t="n"/>
      <c r="U13" s="19" t="n"/>
      <c r="V13" s="19" t="n"/>
      <c r="W13" s="19" t="n"/>
      <c r="X13" s="19" t="n"/>
      <c r="Y13" s="19" t="n"/>
      <c r="Z13" s="19" t="n"/>
    </row>
    <row r="14" ht="13.5" customHeight="1" s="844">
      <c r="A14" s="14">
        <f>YEAR(B14)</f>
        <v/>
      </c>
      <c r="B14" s="1190" t="n">
        <v>42877</v>
      </c>
      <c r="C14" s="566" t="inlineStr">
        <is>
          <t>Telia Inmics-Nebula Oy</t>
        </is>
      </c>
      <c r="D14" s="567" t="inlineStr">
        <is>
          <t>Telia Inmics-Nebula Oy provides ICT services to sole proprietors and multinational corporations in Finland. It offers machine and cloud, management and control, IT consulting and expert, end user service point, terminal life cycle management, network visibility and payment management, and security services. Telia Inmics-Nebula Oy was formerly known as Nebula Oy. The company was founded in 1997 and is based in Helsinki, Finland. As of July 3, 2017, Telia Inmics-Nebula Oy operates as a subsidiary of Telia Company AB.</t>
        </is>
      </c>
      <c r="E14" s="566" t="inlineStr">
        <is>
          <t>Telia Company AB (publ) (OM:TELIA)</t>
        </is>
      </c>
      <c r="F14" s="568" t="inlineStr">
        <is>
          <t xml:space="preserve">Telia Company AB (OM:TELIA) signed an agreement to acquire Nebula Oy from Ratos AB (OM:RATO B), Rite Ventures and others for an enterprise value of approximately €170 million on May 22, 2017. The selling price for 100% of the shares (equity value) of Nebula Oy amounts to €110 million. For the period ending March 31, 2017, Nebula Oy had a revenue of Nebula Oy €35.2 million and EBITA of €10.6 million. For the year 2016, Nebula reported net sales of €35.1 million and an adjusted EBITDA of €13.5 million. B The transaction is subject to customary merger control filings and is expected to be completed during the third quarter of 2017. Transaction is subject to approval by Finnish Competition and Consumer Authority. As of June 8, 2017, Finnish Competition and Consumer Authority approved the deal. Anders Carlberg, Wilhelm Eklund, Gabrielle Dannberg, Jasper Kuhlefelt, Valtteri Tapala, Kai Holkeri, Katja Rajala, Ilkka Leppihalme and Heidi Muukkonen of Dittmar &amp; Indrenius acted as legal advisor to Rite Ventures and Ratos AB.
</t>
        </is>
      </c>
      <c r="G14" s="569" t="inlineStr">
        <is>
          <t>Finland</t>
        </is>
      </c>
      <c r="H14" s="1191" t="n">
        <v>185.31</v>
      </c>
      <c r="I14" s="74" t="n">
        <v>1</v>
      </c>
      <c r="J14" s="1191" t="n">
        <v>185.31</v>
      </c>
      <c r="K14" s="1191" t="inlineStr">
        <is>
          <t>-</t>
        </is>
      </c>
      <c r="L14" s="571" t="n">
        <v>4.7</v>
      </c>
      <c r="M14" s="571" t="n">
        <v>12.22</v>
      </c>
      <c r="N14" s="1194">
        <f>J14/L14</f>
        <v/>
      </c>
      <c r="O14" s="1195">
        <f>J14/M14</f>
        <v/>
      </c>
      <c r="P14" s="1192">
        <f>O14/N14</f>
        <v/>
      </c>
      <c r="Q14" s="579" t="inlineStr">
        <is>
          <t xml:space="preserve">Implied Ev/ EBITDA is 12.22x, operates in the Europe Market. One of the business line of the company includes IT consulting services. </t>
        </is>
      </c>
      <c r="R14" s="19" t="n"/>
      <c r="S14" s="19" t="n"/>
      <c r="T14" s="19" t="n"/>
      <c r="U14" s="19" t="n"/>
      <c r="V14" s="19" t="n"/>
      <c r="W14" s="19" t="n"/>
      <c r="X14" s="19" t="n"/>
      <c r="Y14" s="19" t="n"/>
      <c r="Z14" s="19" t="n"/>
    </row>
    <row r="15" hidden="1" ht="13.5" customHeight="1" s="844">
      <c r="A15" s="19" t="n"/>
      <c r="B15" s="581" t="n"/>
      <c r="C15" s="582" t="n"/>
      <c r="D15" s="583" t="n"/>
      <c r="E15" s="583" t="n"/>
      <c r="F15" s="583" t="n"/>
      <c r="G15" s="583" t="n"/>
      <c r="H15" s="583" t="n"/>
      <c r="I15" s="583" t="n"/>
      <c r="J15" s="584" t="inlineStr">
        <is>
          <t>Mean</t>
        </is>
      </c>
      <c r="K15" s="585" t="n"/>
      <c r="L15" s="586">
        <f>AVERAGE(L5:L14)</f>
        <v/>
      </c>
      <c r="M15" s="587">
        <f>AVERAGE(M5:M14)</f>
        <v/>
      </c>
      <c r="N15" s="588" t="n"/>
      <c r="O15" s="589" t="n"/>
      <c r="P15" s="19" t="n"/>
      <c r="Q15" s="19" t="n"/>
      <c r="R15" s="19" t="n"/>
      <c r="S15" s="19" t="n"/>
      <c r="T15" s="19" t="n"/>
      <c r="U15" s="19" t="n"/>
      <c r="V15" s="19" t="n"/>
      <c r="W15" s="19" t="n"/>
      <c r="X15" s="19" t="n"/>
      <c r="Y15" s="19" t="n"/>
      <c r="Z15" s="19" t="n"/>
    </row>
    <row r="16" ht="13.5" customHeight="1" s="844">
      <c r="A16" s="19" t="n"/>
      <c r="B16" s="19" t="n"/>
      <c r="C16" s="19" t="n"/>
      <c r="D16" s="19" t="n"/>
      <c r="E16" s="19" t="n"/>
      <c r="F16" s="19" t="n"/>
      <c r="G16" s="19" t="n"/>
      <c r="H16" s="19" t="n"/>
      <c r="I16" s="19" t="n"/>
      <c r="J16" s="584" t="inlineStr">
        <is>
          <t xml:space="preserve">Median </t>
        </is>
      </c>
      <c r="K16" s="585" t="n"/>
      <c r="L16" s="586">
        <f>MEDIAN(L5:L14)</f>
        <v/>
      </c>
      <c r="M16" s="587">
        <f>MEDIAN(M5:M14)</f>
        <v/>
      </c>
      <c r="N16" s="19" t="n"/>
      <c r="O16" s="19" t="n"/>
      <c r="P16" s="19" t="n"/>
      <c r="Q16" s="19" t="n"/>
      <c r="R16" s="19" t="n"/>
      <c r="S16" s="19" t="n"/>
      <c r="T16" s="19" t="n"/>
      <c r="U16" s="19" t="n"/>
      <c r="V16" s="19" t="n"/>
      <c r="W16" s="19" t="n"/>
      <c r="X16" s="19" t="n"/>
      <c r="Y16" s="19" t="n"/>
      <c r="Z16" s="19" t="n"/>
    </row>
    <row r="17" ht="13.5" customHeight="1" s="844">
      <c r="A17" s="19" t="n"/>
      <c r="B17" s="259" t="n"/>
      <c r="C17" s="19" t="n"/>
      <c r="D17" s="19"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ht="13.5" customHeight="1" s="844">
      <c r="A18" s="19" t="n"/>
      <c r="B18" s="19" t="n"/>
      <c r="C18" s="19" t="n"/>
      <c r="D18" s="19"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ht="13.5" customHeight="1" s="844">
      <c r="A19" s="19" t="n"/>
      <c r="B19" s="19" t="n"/>
      <c r="C19" s="19" t="n"/>
      <c r="D19" s="19"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ht="13.5" customHeight="1" s="844">
      <c r="A20" s="19" t="n"/>
      <c r="B20" s="19" t="n"/>
      <c r="C20" s="19" t="n"/>
      <c r="D20" s="19"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ht="13.5" customHeight="1" s="844">
      <c r="A21" s="19" t="n"/>
      <c r="B21" s="19" t="n"/>
      <c r="C21" s="19" t="n"/>
      <c r="D21" s="19"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ht="13.5" customHeight="1" s="844">
      <c r="A22" s="19" t="n"/>
      <c r="B22" s="19" t="n"/>
      <c r="C22" s="19" t="n"/>
      <c r="D22" s="19"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ht="13.5" customHeight="1" s="844">
      <c r="A23" s="19" t="n"/>
      <c r="B23" s="19" t="n"/>
      <c r="C23" s="19" t="n"/>
      <c r="D23" s="19"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ht="13.5" customHeight="1" s="844">
      <c r="A24" s="19" t="n"/>
      <c r="B24" s="19" t="n"/>
      <c r="C24" s="19" t="n"/>
      <c r="D24" s="19"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ht="13.5" customHeight="1" s="844">
      <c r="A25" s="19" t="n"/>
      <c r="B25" s="19" t="n"/>
      <c r="C25" s="19" t="n"/>
      <c r="D25" s="19"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ht="13.5" customHeight="1" s="844">
      <c r="A26" s="19" t="n"/>
      <c r="B26" s="19" t="n"/>
      <c r="C26" s="19" t="n"/>
      <c r="D26" s="19"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ht="13.5" customHeight="1" s="844">
      <c r="A27" s="19" t="n"/>
      <c r="B27" s="19" t="n"/>
      <c r="C27" s="19" t="n"/>
      <c r="D27" s="19"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ht="13.5" customHeight="1" s="844">
      <c r="A28" s="19" t="n"/>
      <c r="B28" s="19" t="n"/>
      <c r="C28" s="19" t="n"/>
      <c r="D28" s="19" t="n"/>
      <c r="E28" s="19"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ht="13.5" customHeight="1" s="844">
      <c r="A29" s="19" t="n"/>
      <c r="B29" s="19" t="n"/>
      <c r="C29" s="19" t="n"/>
      <c r="D29" s="19"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ht="13.5" customHeight="1" s="844">
      <c r="A30" s="19" t="n"/>
      <c r="B30" s="19" t="n"/>
      <c r="C30" s="19" t="n"/>
      <c r="D30" s="19"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ht="13.5" customHeight="1" s="844">
      <c r="A31" s="19" t="n"/>
      <c r="B31" s="19" t="n"/>
      <c r="C31" s="19" t="n"/>
      <c r="D31" s="19"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ht="13.5" customHeight="1" s="844">
      <c r="A32" s="19" t="n"/>
      <c r="B32" s="19" t="n"/>
      <c r="C32" s="19" t="n"/>
      <c r="D32" s="19"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ht="13.5" customHeight="1" s="844">
      <c r="A33" s="19" t="n"/>
      <c r="B33" s="19" t="n"/>
      <c r="C33" s="19" t="n"/>
      <c r="D33" s="19"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ht="13.5" customHeight="1" s="844">
      <c r="A34" s="19" t="n"/>
      <c r="B34" s="19" t="n"/>
      <c r="C34" s="19" t="n"/>
      <c r="D34" s="19"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ht="13.5" customHeight="1" s="844">
      <c r="A35" s="19" t="n"/>
      <c r="B35" s="19" t="n"/>
      <c r="C35" s="19" t="n"/>
      <c r="D35" s="19"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ht="13.5" customHeight="1" s="844">
      <c r="A36" s="19" t="n"/>
      <c r="B36" s="19" t="n"/>
      <c r="C36" s="19" t="n"/>
      <c r="D36" s="19"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ht="13.5" customHeight="1" s="844">
      <c r="A37" s="19" t="n"/>
      <c r="B37" s="19" t="n"/>
      <c r="C37" s="19" t="n"/>
      <c r="D37" s="19"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ht="13.5" customHeight="1" s="844">
      <c r="A38" s="19" t="n"/>
      <c r="B38" s="19" t="n"/>
      <c r="C38" s="19" t="n"/>
      <c r="D38" s="19"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ht="13.5" customHeight="1" s="844">
      <c r="A39" s="19" t="n"/>
      <c r="B39" s="19" t="n"/>
      <c r="C39" s="19" t="n"/>
      <c r="D39" s="19"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ht="13.5" customHeight="1" s="844">
      <c r="A40" s="19" t="n"/>
      <c r="B40" s="19" t="n"/>
      <c r="C40" s="19" t="n"/>
      <c r="D40" s="19"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ht="13.5" customHeight="1" s="844">
      <c r="A41" s="19" t="n"/>
      <c r="B41" s="19" t="n"/>
      <c r="C41" s="19" t="n"/>
      <c r="D41" s="19"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ht="13.5" customHeight="1" s="844">
      <c r="A42" s="19" t="n"/>
      <c r="B42" s="19" t="n"/>
      <c r="C42" s="19" t="n"/>
      <c r="D42" s="19"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ht="13.5" customHeight="1" s="844">
      <c r="A43" s="19" t="n"/>
      <c r="B43" s="19" t="n"/>
      <c r="C43" s="19" t="n"/>
      <c r="D43" s="19"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ht="13.5" customHeight="1" s="844">
      <c r="A44" s="19" t="n"/>
      <c r="B44" s="19" t="n"/>
      <c r="C44" s="19" t="n"/>
      <c r="D44" s="19"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ht="13.5" customHeight="1" s="844">
      <c r="A45" s="19" t="n"/>
      <c r="B45" s="19" t="n"/>
      <c r="C45" s="19"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ht="13.5" customHeight="1" s="844">
      <c r="A46" s="19" t="n"/>
      <c r="B46" s="19" t="n"/>
      <c r="C46" s="19" t="n"/>
      <c r="D46" s="19"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ht="13.5" customHeight="1" s="844">
      <c r="A47" s="19" t="n"/>
      <c r="B47" s="19"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ht="13.5" customHeight="1" s="844">
      <c r="A48" s="19" t="n"/>
      <c r="B48" s="19" t="n"/>
      <c r="C48" s="19" t="n"/>
      <c r="D48" s="19"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ht="13.5" customHeight="1" s="844">
      <c r="A49" s="19" t="n"/>
      <c r="B49" s="19" t="n"/>
      <c r="C49" s="19" t="n"/>
      <c r="D49" s="19"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ht="13.5" customHeight="1" s="844">
      <c r="A50" s="19" t="n"/>
      <c r="B50" s="19" t="n"/>
      <c r="C50" s="19" t="n"/>
      <c r="D50" s="19"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ht="13.5" customHeight="1" s="844">
      <c r="A51" s="19" t="n"/>
      <c r="B51" s="19" t="n"/>
      <c r="C51" s="19" t="n"/>
      <c r="D51" s="19"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ht="13.5" customHeight="1" s="844">
      <c r="A52" s="19" t="n"/>
      <c r="B52" s="19" t="n"/>
      <c r="C52" s="19" t="n"/>
      <c r="D52" s="19"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ht="13.5" customHeight="1" s="844">
      <c r="A53" s="19" t="n"/>
      <c r="B53" s="19"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ht="13.5" customHeight="1" s="844">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ht="13.5" customHeight="1" s="844">
      <c r="A55" s="19" t="n"/>
      <c r="B55" s="19"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ht="13.5" customHeight="1" s="844">
      <c r="A56" s="19" t="n"/>
      <c r="B56" s="19" t="n"/>
      <c r="C56" s="19" t="n"/>
      <c r="D56" s="19"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ht="13.5" customHeight="1" s="844">
      <c r="A57" s="19" t="n"/>
      <c r="B57" s="19" t="n"/>
      <c r="C57" s="19"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ht="13.5" customHeight="1" s="844">
      <c r="A58" s="19" t="n"/>
      <c r="B58" s="19" t="n"/>
      <c r="C58" s="19" t="n"/>
      <c r="D58" s="19"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ht="13.5" customHeight="1" s="844">
      <c r="A59" s="19" t="n"/>
      <c r="B59" s="19" t="n"/>
      <c r="C59" s="19"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ht="13.5" customHeight="1" s="844">
      <c r="A60" s="19" t="n"/>
      <c r="B60" s="19" t="n"/>
      <c r="C60" s="19" t="n"/>
      <c r="D60" s="19"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ht="13.5" customHeight="1" s="844">
      <c r="A61" s="19" t="n"/>
      <c r="B61" s="19"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ht="13.5" customHeight="1" s="844">
      <c r="A62" s="19" t="n"/>
      <c r="B62" s="19"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ht="13.5" customHeight="1" s="844">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ht="13.5" customHeight="1" s="844">
      <c r="A64" s="19" t="n"/>
      <c r="B64" s="19"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ht="13.5" customHeight="1" s="844">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ht="13.5" customHeight="1" s="844">
      <c r="A66" s="19" t="n"/>
      <c r="B66" s="19"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ht="13.5" customHeight="1" s="844">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ht="13.5" customHeight="1" s="844">
      <c r="A68" s="19" t="n"/>
      <c r="B68" s="19"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ht="13.5" customHeight="1" s="844">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ht="13.5" customHeight="1" s="844">
      <c r="A70" s="19"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ht="13.5" customHeight="1" s="844">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ht="13.5" customHeight="1" s="844">
      <c r="A72" s="19"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ht="13.5" customHeight="1" s="844">
      <c r="A73" s="19"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ht="13.5" customHeight="1" s="844">
      <c r="A74" s="19" t="n"/>
      <c r="B74" s="19"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ht="13.5" customHeight="1" s="844">
      <c r="A75" s="19"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ht="13.5" customHeight="1" s="844">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ht="13.5" customHeight="1" s="844">
      <c r="A77" s="19"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ht="13.5" customHeight="1" s="844">
      <c r="A78" s="19" t="n"/>
      <c r="B78" s="19"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ht="13.5" customHeight="1" s="844">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ht="13.5" customHeight="1" s="844">
      <c r="A80" s="19" t="n"/>
      <c r="B80" s="19"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ht="13.5" customHeight="1" s="844">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ht="13.5" customHeight="1" s="844">
      <c r="A82" s="19" t="n"/>
      <c r="B82" s="19"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ht="13.5" customHeight="1" s="844">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ht="13.5" customHeight="1" s="844">
      <c r="A84" s="19" t="n"/>
      <c r="B84" s="19"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ht="13.5" customHeight="1" s="844">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ht="13.5" customHeight="1" s="844">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ht="13.5" customHeight="1" s="844">
      <c r="A87" s="19"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ht="13.5" customHeight="1" s="844">
      <c r="A88" s="19" t="n"/>
      <c r="B88" s="19"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ht="13.5" customHeight="1" s="844">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ht="13.5" customHeight="1" s="844">
      <c r="A90" s="19" t="n"/>
      <c r="B90" s="19"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ht="13.5" customHeight="1" s="844">
      <c r="A91" s="19"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ht="13.5" customHeight="1" s="844">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ht="13.5" customHeight="1" s="844">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ht="13.5" customHeight="1" s="844">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ht="13.5" customHeight="1" s="844">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ht="13.5" customHeight="1" s="844">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ht="13.5" customHeight="1" s="84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ht="13.5" customHeight="1" s="844">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ht="13.5" customHeight="1" s="84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ht="13.5" customHeight="1" s="844">
      <c r="A100" s="19"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ht="13.5" customHeight="1" s="844">
      <c r="A101" s="19"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ht="13.5" customHeight="1" s="84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ht="13.5" customHeight="1" s="844">
      <c r="A103" s="19"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ht="13.5" customHeight="1" s="844">
      <c r="A104" s="19"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ht="13.5" customHeight="1" s="84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ht="13.5" customHeight="1" s="844">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ht="13.5" customHeight="1" s="844">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ht="13.5" customHeight="1" s="84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ht="13.5" customHeight="1" s="844">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ht="13.5" customHeight="1" s="84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ht="13.5" customHeight="1" s="844">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ht="13.5" customHeight="1" s="844">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ht="13.5" customHeight="1" s="84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ht="13.5" customHeight="1" s="844">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ht="13.5" customHeight="1" s="84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ht="13.5" customHeight="1" s="844">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ht="13.5" customHeight="1" s="844">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ht="13.5" customHeight="1" s="844">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ht="13.5" customHeight="1" s="844">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ht="13.5" customHeight="1" s="844">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ht="13.5" customHeight="1" s="844">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ht="13.5" customHeight="1" s="844">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ht="13.5" customHeight="1" s="844">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ht="13.5" customHeight="1" s="84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ht="13.5" customHeight="1" s="84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ht="13.5" customHeight="1" s="844">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ht="13.5" customHeight="1" s="844">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ht="13.5" customHeight="1" s="84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ht="13.5" customHeight="1" s="844">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ht="13.5" customHeight="1" s="844">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ht="13.5" customHeight="1" s="84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ht="13.5" customHeight="1" s="844">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ht="13.5" customHeight="1" s="84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ht="13.5" customHeight="1" s="84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ht="13.5" customHeight="1" s="844">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ht="13.5" customHeight="1" s="84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ht="13.5" customHeight="1" s="844">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ht="13.5" customHeight="1" s="844">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ht="13.5" customHeight="1" s="844">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ht="13.5" customHeight="1" s="84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ht="13.5" customHeight="1" s="844">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ht="13.5" customHeight="1" s="844">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ht="13.5" customHeight="1" s="84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ht="13.5" customHeight="1" s="8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ht="13.5" customHeight="1" s="844">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ht="13.5" customHeight="1" s="844">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ht="13.5" customHeight="1" s="84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ht="13.5" customHeight="1" s="844">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ht="13.5" customHeight="1" s="844">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ht="13.5" customHeight="1" s="84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ht="13.5" customHeight="1" s="844">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ht="13.5" customHeight="1" s="844">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ht="13.5" customHeight="1" s="84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ht="13.5" customHeight="1" s="84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ht="13.5" customHeight="1" s="844">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ht="13.5" customHeight="1" s="84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ht="13.5" customHeight="1" s="844">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ht="13.5" customHeight="1" s="844">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ht="13.5" customHeight="1" s="844">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ht="13.5" customHeight="1" s="84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ht="13.5" customHeight="1" s="844">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ht="13.5" customHeight="1" s="844">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ht="13.5" customHeight="1" s="84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ht="13.5" customHeight="1" s="84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ht="13.5" customHeight="1" s="844">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ht="13.5" customHeight="1" s="84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ht="13.5" customHeight="1" s="844">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ht="13.5" customHeight="1" s="844">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ht="13.5" customHeight="1" s="84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ht="13.5" customHeight="1" s="844">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ht="13.5" customHeight="1" s="844">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ht="13.5" customHeight="1" s="844">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ht="13.5" customHeight="1" s="844">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ht="13.5" customHeight="1" s="84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ht="13.5" customHeight="1" s="844">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ht="13.5" customHeight="1" s="844">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ht="13.5" customHeight="1" s="84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ht="13.5" customHeight="1" s="844">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ht="13.5" customHeight="1" s="844">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ht="13.5" customHeight="1" s="84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ht="13.5" customHeight="1" s="844">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ht="13.5" customHeight="1" s="844">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ht="13.5" customHeight="1" s="84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ht="13.5" customHeight="1" s="84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ht="13.5" customHeight="1" s="84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ht="13.5" customHeight="1" s="844">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ht="13.5" customHeight="1" s="844">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ht="13.5" customHeight="1" s="84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ht="13.5" customHeight="1" s="844">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ht="13.5" customHeight="1" s="844">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ht="13.5" customHeight="1" s="844">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ht="13.5" customHeight="1" s="84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ht="13.5" customHeight="1" s="844">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ht="13.5" customHeight="1" s="84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ht="13.5" customHeight="1" s="84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ht="13.5" customHeight="1" s="844">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ht="13.5" customHeight="1" s="844">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ht="13.5" customHeight="1" s="84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ht="13.5" customHeight="1" s="844">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ht="13.5" customHeight="1" s="844">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ht="13.5" customHeight="1" s="844">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ht="13.5" customHeight="1" s="844">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ht="13.5" customHeight="1" s="84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ht="13.5" customHeight="1" s="84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ht="13.5" customHeight="1" s="844">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ht="13.5" customHeight="1" s="844">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ht="13.5" customHeight="1" s="84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ht="13.5" customHeight="1" s="844">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ht="13.5" customHeight="1" s="844">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ht="13.5" customHeight="1" s="844">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ht="13.5" customHeight="1" s="844">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ht="13.5" customHeight="1" s="84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ht="13.5" customHeight="1" s="844">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ht="13.5" customHeight="1" s="84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ht="13.5" customHeight="1" s="844">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ht="13.5" customHeight="1" s="844">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ht="13.5" customHeight="1" s="844">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ht="13.5" customHeight="1" s="844">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ht="13.5" customHeight="1" s="84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ht="13.5" customHeight="1" s="844">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ht="13.5" customHeight="1" s="844">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ht="13.5" customHeight="1" s="84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ht="13.5" customHeight="1" s="844">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ht="13.5" customHeight="1" s="84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ht="13.5" customHeight="1" s="84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ht="13.5" customHeight="1" s="844">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ht="13.5" customHeight="1" s="844">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ht="13.5" customHeight="1" s="84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ht="13.5" customHeight="1" s="844">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ht="13.5" customHeight="1" s="84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ht="13.5" customHeight="1" s="844">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ht="13.5" customHeight="1" s="844">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ht="13.5" customHeight="1" s="84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ht="13.5" customHeight="1" s="84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ht="13.5" customHeight="1" s="844">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ht="13.5" customHeight="1" s="84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ht="13.5" customHeight="1" s="844">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ht="13.5" customHeight="1" s="844">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ht="13.5" customHeight="1" s="84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ht="13.5" customHeight="1" s="844">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ht="13.5" customHeight="1" s="84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ht="13.5" customHeight="1" s="844">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ht="13.5" customHeight="1" s="84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ht="13.5" customHeight="1" s="8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ht="13.5" customHeight="1" s="84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ht="13.5" customHeight="1" s="844">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ht="13.5" customHeight="1" s="844">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ht="13.5" customHeight="1" s="844">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ht="13.5" customHeight="1" s="844">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ht="13.5" customHeight="1" s="844">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ht="13.5" customHeight="1" s="84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ht="13.5" customHeight="1" s="844">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ht="13.5" customHeight="1" s="844">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ht="13.5" customHeight="1" s="84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ht="13.5" customHeight="1" s="844">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ht="13.5" customHeight="1" s="84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ht="13.5" customHeight="1" s="844">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ht="13.5" customHeight="1" s="844">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ht="13.5" customHeight="1" s="844">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ht="13.5" customHeight="1" s="844">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ht="13.5" customHeight="1" s="844">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ht="13.5" customHeight="1" s="844">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ht="13.5" customHeight="1" s="844">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ht="13.5" customHeight="1" s="84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ht="13.5" customHeight="1" s="844">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ht="13.5" customHeight="1" s="844">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ht="13.5" customHeight="1" s="844">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ht="13.5" customHeight="1" s="844">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ht="13.5" customHeight="1" s="844">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ht="13.5" customHeight="1" s="844">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ht="13.5" customHeight="1" s="844">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ht="13.5" customHeight="1" s="844">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ht="13.5" customHeight="1" s="844">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3.5" customHeight="1" s="84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3.5" customHeight="1" s="844">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3.5" customHeight="1" s="844">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3.5" customHeight="1" s="844">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3.5" customHeight="1" s="844">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3.5" customHeight="1" s="844">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3.5" customHeight="1" s="844">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3.5" customHeight="1" s="844">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3.5" customHeight="1" s="844">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3.5" customHeight="1" s="844">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3.5" customHeight="1" s="84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3.5" customHeight="1" s="844">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3.5" customHeight="1" s="844">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3.5" customHeight="1" s="844">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3.5" customHeight="1" s="844">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3.5" customHeight="1" s="844">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3.5" customHeight="1" s="844">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3.5" customHeight="1" s="844">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3.5" customHeight="1" s="844">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3.5" customHeight="1" s="844">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3.5" customHeight="1" s="84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3.5" customHeight="1" s="844">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3.5" customHeight="1" s="844">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3.5" customHeight="1" s="844">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3.5" customHeight="1" s="844">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3.5" customHeight="1" s="844">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3.5" customHeight="1" s="844">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3.5" customHeight="1" s="844">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3.5" customHeight="1" s="844">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3.5" customHeight="1" s="844">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3.5" customHeight="1" s="84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3.5" customHeight="1" s="844">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3.5" customHeight="1" s="844">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3.5" customHeight="1" s="844">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3.5" customHeight="1" s="844">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3.5" customHeight="1" s="844">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3.5" customHeight="1" s="844">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3.5" customHeight="1" s="844">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3.5" customHeight="1" s="844">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3.5" customHeight="1" s="844">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3.5" customHeight="1" s="84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3.5" customHeight="1" s="844">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3.5" customHeight="1" s="844">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3.5" customHeight="1" s="844">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3.5" customHeight="1" s="844">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3.5" customHeight="1" s="844">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3.5" customHeight="1" s="844">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3.5" customHeight="1" s="844">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3.5" customHeight="1" s="844">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3.5" customHeight="1" s="844">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3.5" customHeight="1" s="84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3.5" customHeight="1" s="844">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3.5" customHeight="1" s="844">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3.5" customHeight="1" s="844">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3.5" customHeight="1" s="844">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3.5" customHeight="1" s="844">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3.5" customHeight="1" s="844">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3.5" customHeight="1" s="844">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3.5" customHeight="1" s="844">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3.5" customHeight="1" s="844">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3.5" customHeight="1" s="84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3.5" customHeight="1" s="844">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3.5" customHeight="1" s="844">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3.5" customHeight="1" s="844">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3.5" customHeight="1" s="844">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3.5" customHeight="1" s="844">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3.5" customHeight="1" s="844">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3.5" customHeight="1" s="844">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3.5" customHeight="1" s="844">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3.5" customHeight="1" s="844">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3.5" customHeight="1" s="8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3.5" customHeight="1" s="844">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3.5" customHeight="1" s="844">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3.5" customHeight="1" s="844">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3.5" customHeight="1" s="844">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3.5" customHeight="1" s="844">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3.5" customHeight="1" s="844">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3.5" customHeight="1" s="844">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3.5" customHeight="1" s="844">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3.5" customHeight="1" s="844">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3.5" customHeight="1" s="84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3.5" customHeight="1" s="844">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3.5" customHeight="1" s="844">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3.5" customHeight="1" s="844">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3.5" customHeight="1" s="844">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3.5" customHeight="1" s="844">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3.5" customHeight="1" s="844">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3.5" customHeight="1" s="844">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3.5" customHeight="1" s="844">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3.5" customHeight="1" s="844">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3.5" customHeight="1" s="84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3.5" customHeight="1" s="844">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3.5" customHeight="1" s="844">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3.5" customHeight="1" s="844">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3.5" customHeight="1" s="844">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3.5" customHeight="1" s="844">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3.5" customHeight="1" s="844">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3.5" customHeight="1" s="844">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3.5" customHeight="1" s="844">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3.5" customHeight="1" s="844">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3.5" customHeight="1" s="84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3.5" customHeight="1" s="844">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3.5" customHeight="1" s="844">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3.5" customHeight="1" s="844">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3.5" customHeight="1" s="844">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3.5" customHeight="1" s="844">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3.5" customHeight="1" s="844">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3.5" customHeight="1" s="844">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3.5" customHeight="1" s="844">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3.5" customHeight="1" s="844">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3.5" customHeight="1" s="84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3.5" customHeight="1" s="844">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3.5" customHeight="1" s="844">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3.5" customHeight="1" s="844">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3.5" customHeight="1" s="844">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3.5" customHeight="1" s="844">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3.5" customHeight="1" s="844">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3.5" customHeight="1" s="844">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3.5" customHeight="1" s="844">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3.5" customHeight="1" s="844">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3.5" customHeight="1" s="84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3.5" customHeight="1" s="844">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3.5" customHeight="1" s="844">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3.5" customHeight="1" s="844">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3.5" customHeight="1" s="844">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3.5" customHeight="1" s="844">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3.5" customHeight="1" s="844">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3.5" customHeight="1" s="844">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3.5" customHeight="1" s="844">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3.5" customHeight="1" s="844">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3.5" customHeight="1" s="84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3.5" customHeight="1" s="844">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3.5" customHeight="1" s="844">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3.5" customHeight="1" s="844">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3.5" customHeight="1" s="844">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3.5" customHeight="1" s="844">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3.5" customHeight="1" s="8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3.5" customHeight="1" s="8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3.5" customHeight="1" s="8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3.5" customHeight="1" s="8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3.5" customHeight="1" s="8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3.5" customHeight="1" s="8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3.5" customHeight="1" s="8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3.5" customHeight="1" s="8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3.5" customHeight="1" s="8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3.5" customHeight="1" s="8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3.5" customHeight="1" s="8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3.5" customHeight="1" s="8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3.5" customHeight="1" s="8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3.5" customHeight="1" s="8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3.5" customHeight="1" s="8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3.5" customHeight="1" s="8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3.5" customHeight="1" s="8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3.5" customHeight="1" s="8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3.5" customHeight="1" s="8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3.5" customHeight="1" s="8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3.5" customHeight="1" s="8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3.5" customHeight="1" s="8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3.5" customHeight="1" s="8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3.5" customHeight="1" s="8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3.5" customHeight="1" s="8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3.5" customHeight="1" s="8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3.5" customHeight="1" s="8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3.5" customHeight="1" s="8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3.5" customHeight="1" s="8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3.5" customHeight="1" s="8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3.5" customHeight="1" s="8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3.5" customHeight="1" s="8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3.5" customHeight="1" s="8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3.5" customHeight="1" s="8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3.5" customHeight="1" s="8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3.5" customHeight="1" s="8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3.5" customHeight="1" s="8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3.5" customHeight="1" s="8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3.5" customHeight="1" s="8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3.5" customHeight="1" s="8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3.5" customHeight="1" s="8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3.5" customHeight="1" s="8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3.5" customHeight="1" s="8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3.5" customHeight="1" s="8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3.5" customHeight="1" s="8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3.5" customHeight="1" s="8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3.5" customHeight="1" s="8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3.5" customHeight="1" s="8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3.5" customHeight="1" s="8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3.5" customHeight="1" s="8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3.5" customHeight="1" s="8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3.5" customHeight="1" s="8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3.5" customHeight="1" s="8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3.5" customHeight="1" s="8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3.5" customHeight="1" s="8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3.5" customHeight="1" s="8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3.5" customHeight="1" s="8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3.5" customHeight="1" s="8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3.5" customHeight="1" s="8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3.5" customHeight="1" s="8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3.5" customHeight="1" s="8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3.5" customHeight="1" s="8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3.5" customHeight="1" s="8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3.5" customHeight="1" s="8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3.5" customHeight="1" s="8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3.5" customHeight="1" s="8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3.5" customHeight="1" s="8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3.5" customHeight="1" s="8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3.5" customHeight="1" s="8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3.5" customHeight="1" s="8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3.5" customHeight="1" s="8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3.5" customHeight="1" s="8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3.5" customHeight="1" s="8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3.5" customHeight="1" s="8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3.5" customHeight="1" s="8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3.5" customHeight="1" s="8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3.5" customHeight="1" s="8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3.5" customHeight="1" s="8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3.5" customHeight="1" s="8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3.5" customHeight="1" s="8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3.5" customHeight="1" s="8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3.5" customHeight="1" s="8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3.5" customHeight="1" s="8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3.5" customHeight="1" s="8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3.5" customHeight="1" s="8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3.5" customHeight="1" s="8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3.5" customHeight="1" s="8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3.5" customHeight="1" s="8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3.5" customHeight="1" s="8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3.5" customHeight="1" s="8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3.5" customHeight="1" s="8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3.5" customHeight="1" s="8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3.5" customHeight="1" s="8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3.5" customHeight="1" s="8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3.5" customHeight="1" s="8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3.5" customHeight="1" s="8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3.5" customHeight="1" s="8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3.5" customHeight="1" s="8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3.5" customHeight="1" s="8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3.5" customHeight="1" s="8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3.5" customHeight="1" s="8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3.5" customHeight="1" s="8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3.5" customHeight="1" s="8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3.5" customHeight="1" s="8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3.5" customHeight="1" s="8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3.5" customHeight="1" s="8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3.5" customHeight="1" s="8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3.5" customHeight="1" s="8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3.5" customHeight="1" s="8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3.5" customHeight="1" s="8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3.5" customHeight="1" s="8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3.5" customHeight="1" s="8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3.5" customHeight="1" s="8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3.5" customHeight="1" s="8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3.5" customHeight="1" s="8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3.5" customHeight="1" s="8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3.5" customHeight="1" s="8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3.5" customHeight="1" s="8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3.5" customHeight="1" s="8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3.5" customHeight="1" s="8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3.5" customHeight="1" s="8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3.5" customHeight="1" s="8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3.5" customHeight="1" s="8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3.5" customHeight="1" s="8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3.5" customHeight="1" s="8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3.5" customHeight="1" s="8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3.5" customHeight="1" s="8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3.5" customHeight="1" s="8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3.5" customHeight="1" s="8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3.5" customHeight="1" s="8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3.5" customHeight="1" s="8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3.5" customHeight="1" s="8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3.5" customHeight="1" s="8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3.5" customHeight="1" s="8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3.5" customHeight="1" s="8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3.5" customHeight="1" s="8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3.5" customHeight="1" s="8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3.5" customHeight="1" s="8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3.5" customHeight="1" s="8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3.5" customHeight="1" s="8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3.5" customHeight="1" s="8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3.5" customHeight="1" s="8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3.5" customHeight="1" s="8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3.5" customHeight="1" s="8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3.5" customHeight="1" s="8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3.5" customHeight="1" s="8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3.5" customHeight="1" s="8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3.5" customHeight="1" s="8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3.5" customHeight="1" s="8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3.5" customHeight="1" s="8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3.5" customHeight="1" s="8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3.5" customHeight="1" s="8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3.5" customHeight="1" s="8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3.5" customHeight="1" s="8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3.5" customHeight="1" s="8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3.5" customHeight="1" s="8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3.5" customHeight="1" s="8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3.5" customHeight="1" s="8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3.5" customHeight="1" s="8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3.5" customHeight="1" s="8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3.5" customHeight="1" s="8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3.5" customHeight="1" s="8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3.5" customHeight="1" s="8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3.5" customHeight="1" s="8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3.5" customHeight="1" s="8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3.5" customHeight="1" s="8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3.5" customHeight="1" s="8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3.5" customHeight="1" s="8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3.5" customHeight="1" s="8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3.5" customHeight="1" s="8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3.5" customHeight="1" s="8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3.5" customHeight="1" s="8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3.5" customHeight="1" s="8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3.5" customHeight="1" s="8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3.5" customHeight="1" s="8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3.5" customHeight="1" s="8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3.5" customHeight="1" s="8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3.5" customHeight="1" s="8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3.5" customHeight="1" s="8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3.5" customHeight="1" s="8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3.5" customHeight="1" s="8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3.5" customHeight="1" s="8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3.5" customHeight="1" s="8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3.5" customHeight="1" s="8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3.5" customHeight="1" s="8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3.5" customHeight="1" s="8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3.5" customHeight="1" s="8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3.5" customHeight="1" s="8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3.5" customHeight="1" s="8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3.5" customHeight="1" s="8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3.5" customHeight="1" s="8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3.5" customHeight="1" s="8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3.5" customHeight="1" s="8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3.5" customHeight="1" s="8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3.5" customHeight="1" s="8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3.5" customHeight="1" s="8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3.5" customHeight="1" s="8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3.5" customHeight="1" s="8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3.5" customHeight="1" s="8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3.5" customHeight="1" s="8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3.5" customHeight="1" s="8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3.5" customHeight="1" s="8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3.5" customHeight="1" s="8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3.5" customHeight="1" s="8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3.5" customHeight="1" s="8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3.5" customHeight="1" s="8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3.5" customHeight="1" s="8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3.5" customHeight="1" s="8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3.5" customHeight="1" s="8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3.5" customHeight="1" s="8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3.5" customHeight="1" s="8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3.5" customHeight="1" s="8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3.5" customHeight="1" s="8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3.5" customHeight="1" s="8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3.5" customHeight="1" s="8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3.5" customHeight="1" s="8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3.5" customHeight="1" s="8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3.5" customHeight="1" s="8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3.5" customHeight="1" s="8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3.5" customHeight="1" s="8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3.5" customHeight="1" s="8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3.5" customHeight="1" s="8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3.5" customHeight="1" s="8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3.5" customHeight="1" s="8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3.5" customHeight="1" s="8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3.5" customHeight="1" s="8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3.5" customHeight="1" s="8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3.5" customHeight="1" s="8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3.5" customHeight="1" s="8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3.5" customHeight="1" s="8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3.5" customHeight="1" s="8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3.5" customHeight="1" s="8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3.5" customHeight="1" s="8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3.5" customHeight="1" s="8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3.5" customHeight="1" s="8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3.5" customHeight="1" s="8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3.5" customHeight="1" s="8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3.5" customHeight="1" s="8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3.5" customHeight="1" s="8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3.5" customHeight="1" s="8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3.5" customHeight="1" s="8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3.5" customHeight="1" s="8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3.5" customHeight="1" s="8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3.5" customHeight="1" s="8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3.5" customHeight="1" s="8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3.5" customHeight="1" s="8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3.5" customHeight="1" s="8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3.5" customHeight="1" s="8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3.5" customHeight="1" s="8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3.5" customHeight="1" s="8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3.5" customHeight="1" s="8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3.5" customHeight="1" s="8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3.5" customHeight="1" s="8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3.5" customHeight="1" s="8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3.5" customHeight="1" s="8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3.5" customHeight="1" s="8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3.5" customHeight="1" s="8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3.5" customHeight="1" s="8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3.5" customHeight="1" s="8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3.5" customHeight="1" s="8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3.5" customHeight="1" s="8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3.5" customHeight="1" s="8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3.5" customHeight="1" s="8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3.5" customHeight="1" s="8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3.5" customHeight="1" s="8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3.5" customHeight="1" s="8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3.5" customHeight="1" s="8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3.5" customHeight="1" s="8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3.5" customHeight="1" s="8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3.5" customHeight="1" s="8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3.5" customHeight="1" s="8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3.5" customHeight="1" s="8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3.5" customHeight="1" s="8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3.5" customHeight="1" s="8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3.5" customHeight="1" s="8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3.5" customHeight="1" s="8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3.5" customHeight="1" s="8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3.5" customHeight="1" s="8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3.5" customHeight="1" s="8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3.5" customHeight="1" s="8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3.5" customHeight="1" s="8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3.5" customHeight="1" s="8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3.5" customHeight="1" s="8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3.5" customHeight="1" s="8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3.5" customHeight="1" s="8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3.5" customHeight="1" s="8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3.5" customHeight="1" s="8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3.5" customHeight="1" s="8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3.5" customHeight="1" s="8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3.5" customHeight="1" s="8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3.5" customHeight="1" s="8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3.5" customHeight="1" s="8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3.5" customHeight="1" s="8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3.5" customHeight="1" s="8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3.5" customHeight="1" s="8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3.5" customHeight="1" s="8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3.5" customHeight="1" s="8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3.5" customHeight="1" s="8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3.5" customHeight="1" s="8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3.5" customHeight="1" s="8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3.5" customHeight="1" s="8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3.5" customHeight="1" s="8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3.5" customHeight="1" s="8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3.5" customHeight="1" s="8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3.5" customHeight="1" s="8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3.5" customHeight="1" s="8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3.5" customHeight="1" s="8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3.5" customHeight="1" s="8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3.5" customHeight="1" s="8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3.5" customHeight="1" s="8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3.5" customHeight="1" s="8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3.5" customHeight="1" s="8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3.5" customHeight="1" s="8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3.5" customHeight="1" s="8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3.5" customHeight="1" s="8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3.5" customHeight="1" s="8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3.5" customHeight="1" s="8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3.5" customHeight="1" s="8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3.5" customHeight="1" s="8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3.5" customHeight="1" s="8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3.5" customHeight="1" s="8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3.5" customHeight="1" s="8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3.5" customHeight="1" s="8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3.5" customHeight="1" s="8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3.5" customHeight="1" s="8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3.5" customHeight="1" s="8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3.5" customHeight="1" s="8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3.5" customHeight="1" s="8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3.5" customHeight="1" s="8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3.5" customHeight="1" s="8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3.5" customHeight="1" s="8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3.5" customHeight="1" s="8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3.5" customHeight="1" s="8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3.5" customHeight="1" s="8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3.5" customHeight="1" s="8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3.5" customHeight="1" s="8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3.5" customHeight="1" s="8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3.5" customHeight="1" s="8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3.5" customHeight="1" s="8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3.5" customHeight="1" s="8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3.5" customHeight="1" s="8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3.5" customHeight="1" s="8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3.5" customHeight="1" s="8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3.5" customHeight="1" s="8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3.5" customHeight="1" s="8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3.5" customHeight="1" s="8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3.5" customHeight="1" s="8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3.5" customHeight="1" s="8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3.5" customHeight="1" s="8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3.5" customHeight="1" s="8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3.5" customHeight="1" s="8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3.5" customHeight="1" s="8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3.5" customHeight="1" s="8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3.5" customHeight="1" s="8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3.5" customHeight="1" s="8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3.5" customHeight="1" s="8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3.5" customHeight="1" s="8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3.5" customHeight="1" s="8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3.5" customHeight="1" s="8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3.5" customHeight="1" s="8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3.5" customHeight="1" s="8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3.5" customHeight="1" s="8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3.5" customHeight="1" s="8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3.5" customHeight="1" s="8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3.5" customHeight="1" s="8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3.5" customHeight="1" s="8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3.5" customHeight="1" s="8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3.5" customHeight="1" s="8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3.5" customHeight="1" s="8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3.5" customHeight="1" s="8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3.5" customHeight="1" s="8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3.5" customHeight="1" s="8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3.5" customHeight="1" s="8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3.5" customHeight="1" s="8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3.5" customHeight="1" s="8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3.5" customHeight="1" s="8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3.5" customHeight="1" s="8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3.5" customHeight="1" s="8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3.5" customHeight="1" s="8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3.5" customHeight="1" s="8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3.5" customHeight="1" s="8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3.5" customHeight="1" s="8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3.5" customHeight="1" s="8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3.5" customHeight="1" s="8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3.5" customHeight="1" s="8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3.5" customHeight="1" s="8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3.5" customHeight="1" s="8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3.5" customHeight="1" s="8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3.5" customHeight="1" s="8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3.5" customHeight="1" s="8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3.5" customHeight="1" s="8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3.5" customHeight="1" s="8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3.5" customHeight="1" s="8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3.5" customHeight="1" s="8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3.5" customHeight="1" s="8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3.5" customHeight="1" s="8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3.5" customHeight="1" s="8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3.5" customHeight="1" s="8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3.5" customHeight="1" s="8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3.5" customHeight="1" s="8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3.5" customHeight="1" s="8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3.5" customHeight="1" s="8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3.5" customHeight="1" s="8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3.5" customHeight="1" s="8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3.5" customHeight="1" s="8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3.5" customHeight="1" s="8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3.5" customHeight="1" s="8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3.5" customHeight="1" s="8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3.5" customHeight="1" s="8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3.5" customHeight="1" s="8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3.5" customHeight="1" s="8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3.5" customHeight="1" s="8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3.5" customHeight="1" s="8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3.5" customHeight="1" s="8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3.5" customHeight="1" s="8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3.5" customHeight="1" s="8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3.5" customHeight="1" s="8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3.5" customHeight="1" s="8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3.5" customHeight="1" s="8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3.5" customHeight="1" s="8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3.5" customHeight="1" s="8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3.5" customHeight="1" s="8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3.5" customHeight="1" s="8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3.5" customHeight="1" s="8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3.5" customHeight="1" s="8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3.5" customHeight="1" s="8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3.5" customHeight="1" s="8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3.5" customHeight="1" s="8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3.5" customHeight="1" s="8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3.5" customHeight="1" s="8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3.5" customHeight="1" s="8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3.5" customHeight="1" s="8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3.5" customHeight="1" s="8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3.5" customHeight="1" s="8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3.5" customHeight="1" s="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3.5" customHeight="1" s="8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3.5" customHeight="1" s="8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3.5" customHeight="1" s="8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3.5" customHeight="1" s="8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3.5" customHeight="1" s="8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3.5" customHeight="1" s="8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3.5" customHeight="1" s="8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3.5" customHeight="1" s="8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3.5" customHeight="1" s="8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3.5" customHeight="1" s="8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3.5" customHeight="1" s="8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3.5" customHeight="1" s="8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3.5" customHeight="1" s="8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3.5" customHeight="1" s="8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3.5" customHeight="1" s="8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3.5" customHeight="1" s="8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3.5" customHeight="1" s="8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3.5" customHeight="1" s="8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3.5" customHeight="1" s="8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3.5" customHeight="1" s="8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3.5" customHeight="1" s="8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3.5" customHeight="1" s="8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3.5" customHeight="1" s="8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3.5" customHeight="1" s="8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3.5" customHeight="1" s="8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3.5" customHeight="1" s="8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3.5" customHeight="1" s="8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3.5" customHeight="1" s="8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3.5" customHeight="1" s="8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3.5" customHeight="1" s="8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3.5" customHeight="1" s="8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3.5" customHeight="1" s="8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3.5" customHeight="1" s="8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3.5" customHeight="1" s="8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3.5" customHeight="1" s="8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3.5" customHeight="1" s="8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3.5" customHeight="1" s="8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3.5" customHeight="1" s="8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3.5" customHeight="1" s="8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3.5" customHeight="1" s="8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3.5" customHeight="1" s="8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3.5" customHeight="1" s="8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3.5" customHeight="1" s="8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3.5" customHeight="1" s="8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3.5" customHeight="1" s="8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3.5" customHeight="1" s="8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3.5" customHeight="1" s="8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3.5" customHeight="1" s="8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3.5" customHeight="1" s="8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3.5" customHeight="1" s="8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3.5" customHeight="1" s="8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3.5" customHeight="1" s="8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3.5" customHeight="1" s="8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3.5" customHeight="1" s="8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3.5" customHeight="1" s="8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3.5" customHeight="1" s="8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3.5" customHeight="1" s="8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3.5" customHeight="1" s="8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3.5" customHeight="1" s="8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3.5" customHeight="1" s="8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3.5" customHeight="1" s="8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3.5" customHeight="1" s="8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3.5" customHeight="1" s="8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3.5" customHeight="1" s="8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3.5" customHeight="1" s="8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3.5" customHeight="1" s="8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3.5" customHeight="1" s="8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3.5" customHeight="1" s="8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3.5" customHeight="1" s="8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3.5" customHeight="1" s="8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3.5" customHeight="1" s="8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3.5" customHeight="1" s="8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3.5" customHeight="1" s="8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3.5" customHeight="1" s="8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3.5" customHeight="1" s="8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3.5" customHeight="1" s="8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3.5" customHeight="1" s="8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3.5" customHeight="1" s="8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3.5" customHeight="1" s="8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3.5" customHeight="1" s="8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3.5" customHeight="1" s="8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3.5" customHeight="1" s="8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3.5" customHeight="1" s="8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3.5" customHeight="1" s="8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3.5" customHeight="1" s="8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3.5" customHeight="1" s="8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3.5" customHeight="1" s="8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3.5" customHeight="1" s="8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3.5" customHeight="1" s="8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3.5" customHeight="1" s="8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3.5" customHeight="1" s="8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3.5" customHeight="1" s="8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3.5" customHeight="1" s="8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3.5" customHeight="1" s="8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3.5" customHeight="1" s="8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3.5" customHeight="1" s="8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3.5" customHeight="1" s="8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3.5" customHeight="1" s="8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3.5" customHeight="1" s="8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3.5" customHeight="1" s="8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3.5" customHeight="1" s="8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3.5" customHeight="1" s="8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3.5" customHeight="1" s="8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3.5" customHeight="1" s="8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3.5" customHeight="1" s="8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3.5" customHeight="1" s="8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3.5" customHeight="1" s="8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3.5" customHeight="1" s="8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3.5" customHeight="1" s="8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3.5" customHeight="1" s="8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3.5" customHeight="1" s="8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3.5" customHeight="1" s="8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3.5" customHeight="1" s="8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3.5" customHeight="1" s="8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3.5" customHeight="1" s="8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3.5" customHeight="1" s="8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3.5" customHeight="1" s="8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3.5" customHeight="1" s="8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3.5" customHeight="1" s="8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3.5" customHeight="1" s="8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3.5" customHeight="1" s="8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3.5" customHeight="1" s="8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3.5" customHeight="1" s="8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3.5" customHeight="1" s="8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3.5" customHeight="1" s="8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3.5" customHeight="1" s="8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3.5" customHeight="1" s="8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3.5" customHeight="1" s="8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3.5" customHeight="1" s="8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3.5" customHeight="1" s="8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3.5" customHeight="1" s="8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3.5" customHeight="1" s="8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3.5" customHeight="1" s="8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3.5" customHeight="1" s="8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3.5" customHeight="1" s="8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3.5" customHeight="1" s="8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3.5" customHeight="1" s="8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3.5" customHeight="1" s="8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3.5" customHeight="1" s="8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3.5" customHeight="1" s="8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3.5" customHeight="1" s="8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3.5" customHeight="1" s="8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3.5" customHeight="1" s="8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3.5" customHeight="1" s="8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3.5" customHeight="1" s="8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3.5" customHeight="1" s="8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3.5" customHeight="1" s="8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3.5" customHeight="1" s="8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3.5" customHeight="1" s="8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3.5" customHeight="1" s="8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3.5" customHeight="1" s="8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3.5" customHeight="1" s="8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3.5" customHeight="1" s="8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3.5" customHeight="1" s="8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3.5" customHeight="1" s="8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3.5" customHeight="1" s="844"/>
  </sheetData>
  <mergeCells count="1">
    <mergeCell ref="D2:E2"/>
  </mergeCells>
  <pageMargins left="0.7" right="0.7" top="0.75" bottom="0.75" header="0.511811023622047" footer="0.511811023622047"/>
  <pageSetup orientation="landscape" paperSize="9" fitToHeight="0" horizontalDpi="300" verticalDpi="300"/>
</worksheet>
</file>

<file path=xl/worksheets/sheet14.xml><?xml version="1.0" encoding="utf-8"?>
<worksheet xmlns="http://schemas.openxmlformats.org/spreadsheetml/2006/main">
  <sheetPr codeName="Sheet14">
    <outlinePr summaryBelow="1" summaryRight="1"/>
    <pageSetUpPr/>
  </sheetPr>
  <dimension ref="A1:Z1000"/>
  <sheetViews>
    <sheetView zoomScaleNormal="100" workbookViewId="0">
      <selection activeCell="A1" sqref="A1"/>
    </sheetView>
  </sheetViews>
  <sheetFormatPr baseColWidth="8" defaultColWidth="14.44140625" defaultRowHeight="14.4"/>
  <cols>
    <col width="9.109375" customWidth="1" style="844" min="1" max="26"/>
  </cols>
  <sheetData>
    <row r="1" ht="13.5" customHeight="1" s="844">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3.5" customHeight="1" s="844">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3.5" customHeight="1" s="844">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3.5" customHeight="1" s="84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3.5" customHeight="1" s="844">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3.5" customHeight="1" s="844">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3.5" customHeight="1" s="844">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3.5" customHeight="1" s="844">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3.5" customHeight="1" s="844">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3.5" customHeight="1" s="844">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3.5" customHeight="1" s="844">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3.5" customHeight="1" s="844">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3.5" customHeight="1" s="844">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3.5" customHeight="1" s="84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3.5" customHeight="1" s="844">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3.5" customHeight="1" s="844">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3.5" customHeight="1" s="844">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3.5" customHeight="1" s="844">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3.5" customHeight="1" s="844">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3.5" customHeight="1" s="844">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3.5" customHeight="1" s="844">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3.5" customHeight="1" s="844">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3.5" customHeight="1" s="844">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3.5" customHeight="1" s="84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3.5" customHeight="1" s="844">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3.5" customHeight="1" s="844">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3.5" customHeight="1" s="844">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3.5" customHeight="1" s="844">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3.5" customHeight="1" s="844">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3.5" customHeight="1" s="844">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3.5" customHeight="1" s="844">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3.5" customHeight="1" s="844">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3.5" customHeight="1" s="844">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3.5" customHeight="1" s="84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3.5" customHeight="1" s="844">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3.5" customHeight="1" s="844">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3.5" customHeight="1" s="844">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3.5" customHeight="1" s="844">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3.5" customHeight="1" s="844">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3.5" customHeight="1" s="844">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3.5" customHeight="1" s="844">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3.5" customHeight="1" s="844">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3.5" customHeight="1" s="844">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3.5" customHeight="1" s="8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3.5" customHeight="1" s="844">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3.5" customHeight="1" s="844">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3.5" customHeight="1" s="844">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3.5" customHeight="1" s="844">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3.5" customHeight="1" s="844">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3.5" customHeight="1" s="844">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3.5" customHeight="1" s="844">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3.5" customHeight="1" s="844">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3.5" customHeight="1" s="844">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3.5" customHeight="1" s="84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3.5" customHeight="1" s="844">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3.5" customHeight="1" s="844">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3.5" customHeight="1" s="844">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3.5" customHeight="1" s="844">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3.5" customHeight="1" s="844">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3.5" customHeight="1" s="844">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3.5" customHeight="1" s="844">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3.5" customHeight="1" s="84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3.5" customHeight="1" s="84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3.5" customHeight="1" s="84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3.5" customHeight="1" s="84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3.5" customHeight="1" s="84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3.5" customHeight="1" s="84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3.5" customHeight="1" s="84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3.5" customHeight="1" s="84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3.5" customHeight="1" s="84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3.5" customHeight="1" s="84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3.5" customHeight="1" s="84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3.5" customHeight="1" s="84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3.5" customHeight="1" s="84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3.5" customHeight="1" s="84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3.5" customHeight="1" s="84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3.5" customHeight="1" s="84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3.5" customHeight="1" s="84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3.5" customHeight="1" s="84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3.5" customHeight="1" s="84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3.5" customHeight="1" s="84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3.5" customHeight="1" s="84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3.5" customHeight="1" s="84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3.5" customHeight="1" s="84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3.5" customHeight="1" s="84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3.5" customHeight="1" s="84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3.5" customHeight="1" s="84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3.5" customHeight="1" s="84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3.5" customHeight="1" s="84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3.5" customHeight="1" s="84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3.5" customHeight="1" s="84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3.5" customHeight="1" s="84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3.5" customHeight="1" s="84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3.5" customHeight="1" s="84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3.5" customHeight="1" s="84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3.5" customHeight="1" s="84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3.5" customHeight="1" s="84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3.5" customHeight="1" s="84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3.5" customHeight="1" s="84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3.5" customHeight="1" s="84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3.5" customHeight="1" s="84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3.5" customHeight="1" s="84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3.5" customHeight="1" s="84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3.5" customHeight="1" s="84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3.5" customHeight="1" s="84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3.5" customHeight="1" s="84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3.5" customHeight="1" s="84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3.5" customHeight="1" s="84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3.5" customHeight="1" s="84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3.5" customHeight="1" s="84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3.5" customHeight="1" s="84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3.5" customHeight="1" s="84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3.5" customHeight="1" s="84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3.5" customHeight="1" s="84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3.5" customHeight="1" s="84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3.5" customHeight="1" s="84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3.5" customHeight="1" s="84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3.5" customHeight="1" s="84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3.5" customHeight="1" s="84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3.5" customHeight="1" s="84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3.5" customHeight="1" s="84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3.5" customHeight="1" s="84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3.5" customHeight="1" s="84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3.5" customHeight="1" s="84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3.5" customHeight="1" s="84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3.5" customHeight="1" s="84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3.5" customHeight="1" s="84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3.5" customHeight="1" s="84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3.5" customHeight="1" s="84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3.5" customHeight="1" s="84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3.5" customHeight="1" s="84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3.5" customHeight="1" s="84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3.5" customHeight="1" s="84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3.5" customHeight="1" s="84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3.5" customHeight="1" s="84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3.5" customHeight="1" s="84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3.5" customHeight="1" s="84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3.5" customHeight="1" s="84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3.5" customHeight="1" s="84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3.5" customHeight="1" s="84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3.5" customHeight="1" s="84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3.5" customHeight="1" s="84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3.5" customHeight="1" s="84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3.5" customHeight="1" s="8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3.5" customHeight="1" s="84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3.5" customHeight="1" s="84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3.5" customHeight="1" s="84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3.5" customHeight="1" s="84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3.5" customHeight="1" s="84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3.5" customHeight="1" s="84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3.5" customHeight="1" s="84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3.5" customHeight="1" s="84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3.5" customHeight="1" s="84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3.5" customHeight="1" s="84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3.5" customHeight="1" s="84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3.5" customHeight="1" s="84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3.5" customHeight="1" s="84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3.5" customHeight="1" s="84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3.5" customHeight="1" s="84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3.5" customHeight="1" s="84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3.5" customHeight="1" s="84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3.5" customHeight="1" s="84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3.5" customHeight="1" s="84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3.5" customHeight="1" s="84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3.5" customHeight="1" s="84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3.5" customHeight="1" s="84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3.5" customHeight="1" s="84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3.5" customHeight="1" s="84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3.5" customHeight="1" s="84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3.5" customHeight="1" s="84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3.5" customHeight="1" s="84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3.5" customHeight="1" s="84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3.5" customHeight="1" s="84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3.5" customHeight="1" s="84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3.5" customHeight="1" s="84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3.5" customHeight="1" s="84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3.5" customHeight="1" s="84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3.5" customHeight="1" s="84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3.5" customHeight="1" s="84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3.5" customHeight="1" s="84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3.5" customHeight="1" s="84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3.5" customHeight="1" s="84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3.5" customHeight="1" s="84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3.5" customHeight="1" s="84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3.5" customHeight="1" s="84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3.5" customHeight="1" s="84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3.5" customHeight="1" s="84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3.5" customHeight="1" s="84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3.5" customHeight="1" s="84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3.5" customHeight="1" s="84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3.5" customHeight="1" s="84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3.5" customHeight="1" s="84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3.5" customHeight="1" s="84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3.5" customHeight="1" s="84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3.5" customHeight="1" s="84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3.5" customHeight="1" s="84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3.5" customHeight="1" s="84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3.5" customHeight="1" s="84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3.5" customHeight="1" s="84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3.5" customHeight="1" s="84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3.5" customHeight="1" s="84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3.5" customHeight="1" s="84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3.5" customHeight="1" s="84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3.5" customHeight="1" s="84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3.5" customHeight="1" s="84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3.5" customHeight="1" s="84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3.5" customHeight="1" s="84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3.5" customHeight="1" s="84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3.5" customHeight="1" s="84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3.5" customHeight="1" s="84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3.5" customHeight="1" s="84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3.5" customHeight="1" s="84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3.5" customHeight="1" s="84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3.5" customHeight="1" s="84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3.5" customHeight="1" s="84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3.5" customHeight="1" s="84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3.5" customHeight="1" s="84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3.5" customHeight="1" s="84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3.5" customHeight="1" s="84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3.5" customHeight="1" s="84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3.5" customHeight="1" s="844">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3.5" customHeight="1" s="844">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3.5" customHeight="1" s="844">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3.5" customHeight="1" s="84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3.5" customHeight="1" s="844">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3.5" customHeight="1" s="844">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3.5" customHeight="1" s="844">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3.5" customHeight="1" s="844">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3.5" customHeight="1" s="844">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3.5" customHeight="1" s="844">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3.5" customHeight="1" s="844">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3.5" customHeight="1" s="844">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3.5" customHeight="1" s="844">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3.5" customHeight="1" s="84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3.5" customHeight="1" s="844">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3.5" customHeight="1" s="844">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3.5" customHeight="1" s="844">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3.5" customHeight="1" s="844">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3.5" customHeight="1" s="844">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3.5" customHeight="1" s="844">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3.5" customHeight="1" s="844">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3.5" customHeight="1" s="844">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3.5" customHeight="1" s="844">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3.5" customHeight="1" s="8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3.5" customHeight="1" s="844">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3.5" customHeight="1" s="844">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3.5" customHeight="1" s="844">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3.5" customHeight="1" s="844">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3.5" customHeight="1" s="844">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3.5" customHeight="1" s="844">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3.5" customHeight="1" s="844">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3.5" customHeight="1" s="844">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3.5" customHeight="1" s="844">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3.5" customHeight="1" s="84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3.5" customHeight="1" s="844">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3.5" customHeight="1" s="844">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3.5" customHeight="1" s="844">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3.5" customHeight="1" s="844">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3.5" customHeight="1" s="844">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3.5" customHeight="1" s="844">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3.5" customHeight="1" s="844">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3.5" customHeight="1" s="844">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3.5" customHeight="1" s="844">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3.5" customHeight="1" s="84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3.5" customHeight="1" s="844">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3.5" customHeight="1" s="844">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3.5" customHeight="1" s="844">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3.5" customHeight="1" s="844">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3.5" customHeight="1" s="844">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3.5" customHeight="1" s="844">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3.5" customHeight="1" s="844">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3.5" customHeight="1" s="844">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3.5" customHeight="1" s="844">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3.5" customHeight="1" s="84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3.5" customHeight="1" s="844">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3.5" customHeight="1" s="844">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3.5" customHeight="1" s="844">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3.5" customHeight="1" s="844">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3.5" customHeight="1" s="844">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3.5" customHeight="1" s="844">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3.5" customHeight="1" s="844">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3.5" customHeight="1" s="844">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3.5" customHeight="1" s="844">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3.5" customHeight="1" s="84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3.5" customHeight="1" s="844">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3.5" customHeight="1" s="844">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3.5" customHeight="1" s="844">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3.5" customHeight="1" s="844">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3.5" customHeight="1" s="844">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3.5" customHeight="1" s="844">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3.5" customHeight="1" s="844">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3.5" customHeight="1" s="844">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3.5" customHeight="1" s="844">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3.5" customHeight="1" s="84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3.5" customHeight="1" s="844">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3.5" customHeight="1" s="844">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3.5" customHeight="1" s="844">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3.5" customHeight="1" s="844">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3.5" customHeight="1" s="844">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3.5" customHeight="1" s="844">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3.5" customHeight="1" s="844">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3.5" customHeight="1" s="844">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3.5" customHeight="1" s="844">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3.5" customHeight="1" s="84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3.5" customHeight="1" s="844">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3.5" customHeight="1" s="844">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3.5" customHeight="1" s="844">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3.5" customHeight="1" s="844">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3.5" customHeight="1" s="844">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3.5" customHeight="1" s="844">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3.5" customHeight="1" s="844">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3.5" customHeight="1" s="844">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3.5" customHeight="1" s="844">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3.5" customHeight="1" s="84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3.5" customHeight="1" s="844">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3.5" customHeight="1" s="844">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3.5" customHeight="1" s="844">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3.5" customHeight="1" s="844">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3.5" customHeight="1" s="844">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3.5" customHeight="1" s="844">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3.5" customHeight="1" s="844">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3.5" customHeight="1" s="844">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3.5" customHeight="1" s="844">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3.5" customHeight="1" s="84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3.5" customHeight="1" s="844">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3.5" customHeight="1" s="844">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3.5" customHeight="1" s="844">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3.5" customHeight="1" s="844">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3.5" customHeight="1" s="844">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3.5" customHeight="1" s="844">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3.5" customHeight="1" s="844">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3.5" customHeight="1" s="844">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3.5" customHeight="1" s="844">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3.5" customHeight="1" s="84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3.5" customHeight="1" s="844">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3.5" customHeight="1" s="844">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3.5" customHeight="1" s="844">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3.5" customHeight="1" s="844">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3.5" customHeight="1" s="844">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3.5" customHeight="1" s="844">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3.5" customHeight="1" s="844">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3.5" customHeight="1" s="844">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3.5" customHeight="1" s="844">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3.5" customHeight="1" s="8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3.5" customHeight="1" s="844">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3.5" customHeight="1" s="844">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3.5" customHeight="1" s="844">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3.5" customHeight="1" s="844">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3.5" customHeight="1" s="844">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3.5" customHeight="1" s="844">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3.5" customHeight="1" s="844">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3.5" customHeight="1" s="844">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3.5" customHeight="1" s="844">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3.5" customHeight="1" s="84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3.5" customHeight="1" s="844">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3.5" customHeight="1" s="844">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3.5" customHeight="1" s="844">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3.5" customHeight="1" s="844">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3.5" customHeight="1" s="844">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3.5" customHeight="1" s="844">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3.5" customHeight="1" s="844">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3.5" customHeight="1" s="844">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3.5" customHeight="1" s="844">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3.5" customHeight="1" s="84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3.5" customHeight="1" s="844">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3.5" customHeight="1" s="844">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3.5" customHeight="1" s="844">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3.5" customHeight="1" s="844">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3.5" customHeight="1" s="844">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3.5" customHeight="1" s="844">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3.5" customHeight="1" s="844">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3.5" customHeight="1" s="844">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3.5" customHeight="1" s="844">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3.5" customHeight="1" s="84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3.5" customHeight="1" s="844">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3.5" customHeight="1" s="844">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3.5" customHeight="1" s="844">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3.5" customHeight="1" s="844">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3.5" customHeight="1" s="844">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3.5" customHeight="1" s="844">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3.5" customHeight="1" s="844">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3.5" customHeight="1" s="844">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3.5" customHeight="1" s="844">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3.5" customHeight="1" s="84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3.5" customHeight="1" s="844">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3.5" customHeight="1" s="844">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3.5" customHeight="1" s="844">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3.5" customHeight="1" s="844">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3.5" customHeight="1" s="844">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3.5" customHeight="1" s="844">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3.5" customHeight="1" s="844">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3.5" customHeight="1" s="844">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3.5" customHeight="1" s="844">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3.5" customHeight="1" s="84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3.5" customHeight="1" s="844">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3.5" customHeight="1" s="844">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3.5" customHeight="1" s="844">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3.5" customHeight="1" s="844">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3.5" customHeight="1" s="844">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3.5" customHeight="1" s="844">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3.5" customHeight="1" s="844">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3.5" customHeight="1" s="844">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3.5" customHeight="1" s="844">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3.5" customHeight="1" s="84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3.5" customHeight="1" s="844">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3.5" customHeight="1" s="844">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3.5" customHeight="1" s="844">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3.5" customHeight="1" s="844">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3.5" customHeight="1" s="844">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3.5" customHeight="1" s="844">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3.5" customHeight="1" s="844">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3.5" customHeight="1" s="844">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3.5" customHeight="1" s="844">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3.5" customHeight="1" s="84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3.5" customHeight="1" s="844">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3.5" customHeight="1" s="844">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3.5" customHeight="1" s="844">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3.5" customHeight="1" s="844">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3.5" customHeight="1" s="844">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3.5" customHeight="1" s="844">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3.5" customHeight="1" s="844">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3.5" customHeight="1" s="844">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3.5" customHeight="1" s="844">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3.5" customHeight="1" s="84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3.5" customHeight="1" s="844">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3.5" customHeight="1" s="844">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3.5" customHeight="1" s="844">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3.5" customHeight="1" s="844">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3.5" customHeight="1" s="844">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3.5" customHeight="1" s="844">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3.5" customHeight="1" s="844">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3.5" customHeight="1" s="844">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3.5" customHeight="1" s="844">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3.5" customHeight="1" s="84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3.5" customHeight="1" s="844">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3.5" customHeight="1" s="844">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3.5" customHeight="1" s="844">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3.5" customHeight="1" s="844">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3.5" customHeight="1" s="844">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3.5" customHeight="1" s="844">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3.5" customHeight="1" s="844">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3.5" customHeight="1" s="844">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3.5" customHeight="1" s="844">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3.5" customHeight="1" s="8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3.5" customHeight="1" s="844">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3.5" customHeight="1" s="844">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3.5" customHeight="1" s="844">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3.5" customHeight="1" s="844">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3.5" customHeight="1" s="844">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3.5" customHeight="1" s="844">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3.5" customHeight="1" s="844">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3.5" customHeight="1" s="844">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3.5" customHeight="1" s="844">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3.5" customHeight="1" s="84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3.5" customHeight="1" s="844">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3.5" customHeight="1" s="844">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3.5" customHeight="1" s="844">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3.5" customHeight="1" s="844">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3.5" customHeight="1" s="844">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3.5" customHeight="1" s="844">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3.5" customHeight="1" s="844">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3.5" customHeight="1" s="844">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3.5" customHeight="1" s="844">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3.5" customHeight="1" s="84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3.5" customHeight="1" s="844">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3.5" customHeight="1" s="844">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3.5" customHeight="1" s="844">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3.5" customHeight="1" s="844">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3.5" customHeight="1" s="844">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3.5" customHeight="1" s="844">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3.5" customHeight="1" s="844">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3.5" customHeight="1" s="844">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3.5" customHeight="1" s="844">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3.5" customHeight="1" s="84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3.5" customHeight="1" s="844">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3.5" customHeight="1" s="844">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3.5" customHeight="1" s="844">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3.5" customHeight="1" s="844">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3.5" customHeight="1" s="844">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3.5" customHeight="1" s="844">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3.5" customHeight="1" s="844">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3.5" customHeight="1" s="844">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3.5" customHeight="1" s="844">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3.5" customHeight="1" s="84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3.5" customHeight="1" s="844">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3.5" customHeight="1" s="844">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3.5" customHeight="1" s="844">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3.5" customHeight="1" s="844">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3.5" customHeight="1" s="844">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3.5" customHeight="1" s="844">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3.5" customHeight="1" s="844">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3.5" customHeight="1" s="844">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3.5" customHeight="1" s="844">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3.5" customHeight="1" s="84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3.5" customHeight="1" s="844">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3.5" customHeight="1" s="844">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3.5" customHeight="1" s="844">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3.5" customHeight="1" s="844">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3.5" customHeight="1" s="844">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3.5" customHeight="1" s="844">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3.5" customHeight="1" s="844">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3.5" customHeight="1" s="844">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3.5" customHeight="1" s="844">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3.5" customHeight="1" s="84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3.5" customHeight="1" s="844">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3.5" customHeight="1" s="844">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3.5" customHeight="1" s="844">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3.5" customHeight="1" s="844">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3.5" customHeight="1" s="844">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3.5" customHeight="1" s="844">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3.5" customHeight="1" s="844">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3.5" customHeight="1" s="844">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3.5" customHeight="1" s="844">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3.5" customHeight="1" s="84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3.5" customHeight="1" s="844">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3.5" customHeight="1" s="844">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3.5" customHeight="1" s="844">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3.5" customHeight="1" s="844">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3.5" customHeight="1" s="844">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3.5" customHeight="1" s="844">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3.5" customHeight="1" s="844">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3.5" customHeight="1" s="844">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3.5" customHeight="1" s="844">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3.5" customHeight="1" s="84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3.5" customHeight="1" s="844">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3.5" customHeight="1" s="844">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3.5" customHeight="1" s="844">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3.5" customHeight="1" s="844">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3.5" customHeight="1" s="844">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3.5" customHeight="1" s="844">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3.5" customHeight="1" s="844">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3.5" customHeight="1" s="844">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3.5" customHeight="1" s="844">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3.5" customHeight="1" s="84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3.5" customHeight="1" s="844">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3.5" customHeight="1" s="844">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3.5" customHeight="1" s="844">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3.5" customHeight="1" s="844">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3.5" customHeight="1" s="844">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3.5" customHeight="1" s="844">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3.5" customHeight="1" s="844">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3.5" customHeight="1" s="844">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3.5" customHeight="1" s="844">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3.5" customHeight="1" s="8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3.5" customHeight="1" s="844">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3.5" customHeight="1" s="844">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3.5" customHeight="1" s="844">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3.5" customHeight="1" s="844">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3.5" customHeight="1" s="844">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3.5" customHeight="1" s="844">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3.5" customHeight="1" s="844">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3.5" customHeight="1" s="844">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3.5" customHeight="1" s="844">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3.5" customHeight="1" s="84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3.5" customHeight="1" s="844">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3.5" customHeight="1" s="844">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3.5" customHeight="1" s="844">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3.5" customHeight="1" s="844">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3.5" customHeight="1" s="844">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3.5" customHeight="1" s="844">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3.5" customHeight="1" s="844">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3.5" customHeight="1" s="844">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3.5" customHeight="1" s="844">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3.5" customHeight="1" s="84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3.5" customHeight="1" s="844">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3.5" customHeight="1" s="844">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3.5" customHeight="1" s="844">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3.5" customHeight="1" s="844">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3.5" customHeight="1" s="844">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3.5" customHeight="1" s="844">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3.5" customHeight="1" s="844">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3.5" customHeight="1" s="844">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3.5" customHeight="1" s="844">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3.5" customHeight="1" s="84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3.5" customHeight="1" s="844">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3.5" customHeight="1" s="844">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3.5" customHeight="1" s="844">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3.5" customHeight="1" s="844">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3.5" customHeight="1" s="844">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3.5" customHeight="1" s="844">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3.5" customHeight="1" s="844">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3.5" customHeight="1" s="844">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3.5" customHeight="1" s="844">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3.5" customHeight="1" s="84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3.5" customHeight="1" s="844">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3.5" customHeight="1" s="844">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3.5" customHeight="1" s="844">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3.5" customHeight="1" s="844">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3.5" customHeight="1" s="844">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3.5" customHeight="1" s="844">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3.5" customHeight="1" s="844">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3.5" customHeight="1" s="844">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3.5" customHeight="1" s="844">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3.5" customHeight="1" s="84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3.5" customHeight="1" s="844">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3.5" customHeight="1" s="844">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3.5" customHeight="1" s="844">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3.5" customHeight="1" s="844">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3.5" customHeight="1" s="844">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3.5" customHeight="1" s="844">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3.5" customHeight="1" s="844">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3.5" customHeight="1" s="844">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3.5" customHeight="1" s="844">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3.5" customHeight="1" s="84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3.5" customHeight="1" s="844">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3.5" customHeight="1" s="844">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3.5" customHeight="1" s="844">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3.5" customHeight="1" s="844">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3.5" customHeight="1" s="844">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3.5" customHeight="1" s="844">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3.5" customHeight="1" s="844">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3.5" customHeight="1" s="844">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3.5" customHeight="1" s="844">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3.5" customHeight="1" s="84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3.5" customHeight="1" s="844">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3.5" customHeight="1" s="844">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3.5" customHeight="1" s="844">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3.5" customHeight="1" s="844">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3.5" customHeight="1" s="844">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3.5" customHeight="1" s="844">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3.5" customHeight="1" s="844">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3.5" customHeight="1" s="844">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3.5" customHeight="1" s="844">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3.5" customHeight="1" s="84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3.5" customHeight="1" s="844">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3.5" customHeight="1" s="844">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3.5" customHeight="1" s="844">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3.5" customHeight="1" s="844">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3.5" customHeight="1" s="844">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3.5" customHeight="1" s="844">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3.5" customHeight="1" s="844">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3.5" customHeight="1" s="844">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3.5" customHeight="1" s="844">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3.5" customHeight="1" s="84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3.5" customHeight="1" s="844">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3.5" customHeight="1" s="844">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3.5" customHeight="1" s="844">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3.5" customHeight="1" s="844">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3.5" customHeight="1" s="844">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3.5" customHeight="1" s="844">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3.5" customHeight="1" s="844">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3.5" customHeight="1" s="844">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3.5" customHeight="1" s="844">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3.5" customHeight="1" s="8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3.5" customHeight="1" s="844">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3.5" customHeight="1" s="844">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3.5" customHeight="1" s="844">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3.5" customHeight="1" s="844">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3.5" customHeight="1" s="844">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3.5" customHeight="1" s="844">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3.5" customHeight="1" s="844">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3.5" customHeight="1" s="844">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3.5" customHeight="1" s="844">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3.5" customHeight="1" s="84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3.5" customHeight="1" s="844">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3.5" customHeight="1" s="844">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3.5" customHeight="1" s="844">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3.5" customHeight="1" s="844">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3.5" customHeight="1" s="844">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3.5" customHeight="1" s="844">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3.5" customHeight="1" s="844">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3.5" customHeight="1" s="844">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3.5" customHeight="1" s="844">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3.5" customHeight="1" s="84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3.5" customHeight="1" s="844">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3.5" customHeight="1" s="844">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3.5" customHeight="1" s="844">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3.5" customHeight="1" s="844">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3.5" customHeight="1" s="844">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3.5" customHeight="1" s="844">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3.5" customHeight="1" s="844">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3.5" customHeight="1" s="844">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3.5" customHeight="1" s="844">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3.5" customHeight="1" s="84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3.5" customHeight="1" s="844">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3.5" customHeight="1" s="844">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3.5" customHeight="1" s="844">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3.5" customHeight="1" s="844">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3.5" customHeight="1" s="844">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3.5" customHeight="1" s="844">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3.5" customHeight="1" s="844">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3.5" customHeight="1" s="844">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3.5" customHeight="1" s="844">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3.5" customHeight="1" s="84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3.5" customHeight="1" s="844">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3.5" customHeight="1" s="844">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3.5" customHeight="1" s="844">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3.5" customHeight="1" s="844">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3.5" customHeight="1" s="844">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3.5" customHeight="1" s="844">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3.5" customHeight="1" s="844">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3.5" customHeight="1" s="844">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3.5" customHeight="1" s="844">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3.5" customHeight="1" s="84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3.5" customHeight="1" s="844">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3.5" customHeight="1" s="844">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3.5" customHeight="1" s="844">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3.5" customHeight="1" s="844">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3.5" customHeight="1" s="844">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3.5" customHeight="1" s="844">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3.5" customHeight="1" s="844">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3.5" customHeight="1" s="844">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3.5" customHeight="1" s="844">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3.5" customHeight="1" s="84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3.5" customHeight="1" s="844">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3.5" customHeight="1" s="844">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3.5" customHeight="1" s="844">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3.5" customHeight="1" s="844">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3.5" customHeight="1" s="844">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3.5" customHeight="1" s="844">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3.5" customHeight="1" s="844">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3.5" customHeight="1" s="844">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3.5" customHeight="1" s="844">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3.5" customHeight="1" s="84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3.5" customHeight="1" s="844">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3.5" customHeight="1" s="844">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3.5" customHeight="1" s="844">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3.5" customHeight="1" s="844">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3.5" customHeight="1" s="844">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3.5" customHeight="1" s="844">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3.5" customHeight="1" s="844">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3.5" customHeight="1" s="844">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3.5" customHeight="1" s="844">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3.5" customHeight="1" s="84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3.5" customHeight="1" s="844">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3.5" customHeight="1" s="844">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3.5" customHeight="1" s="844">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3.5" customHeight="1" s="844">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3.5" customHeight="1" s="844">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3.5" customHeight="1" s="844">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3.5" customHeight="1" s="844">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3.5" customHeight="1" s="844">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3.5" customHeight="1" s="844">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3.5" customHeight="1" s="84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3.5" customHeight="1" s="844">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3.5" customHeight="1" s="844">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3.5" customHeight="1" s="844">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3.5" customHeight="1" s="844">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3.5" customHeight="1" s="844">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3.5" customHeight="1" s="844">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3.5" customHeight="1" s="844">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3.5" customHeight="1" s="844">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3.5" customHeight="1" s="844">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3.5" customHeight="1" s="8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3.5" customHeight="1" s="844">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3.5" customHeight="1" s="844">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3.5" customHeight="1" s="844">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3.5" customHeight="1" s="844">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3.5" customHeight="1" s="844">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3.5" customHeight="1" s="844">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3.5" customHeight="1" s="844">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3.5" customHeight="1" s="844">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3.5" customHeight="1" s="844">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3.5" customHeight="1" s="84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3.5" customHeight="1" s="844">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3.5" customHeight="1" s="844">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3.5" customHeight="1" s="844">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3.5" customHeight="1" s="844">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3.5" customHeight="1" s="844">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3.5" customHeight="1" s="844">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3.5" customHeight="1" s="844">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3.5" customHeight="1" s="844">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3.5" customHeight="1" s="844">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3.5" customHeight="1" s="84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3.5" customHeight="1" s="844">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3.5" customHeight="1" s="844">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3.5" customHeight="1" s="844">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3.5" customHeight="1" s="844">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3.5" customHeight="1" s="844">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3.5" customHeight="1" s="844">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3.5" customHeight="1" s="844">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3.5" customHeight="1" s="844">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3.5" customHeight="1" s="844">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3.5" customHeight="1" s="84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3.5" customHeight="1" s="844">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3.5" customHeight="1" s="844">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3.5" customHeight="1" s="844">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3.5" customHeight="1" s="844">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3.5" customHeight="1" s="844">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3.5" customHeight="1" s="844">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3.5" customHeight="1" s="844">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3.5" customHeight="1" s="844">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3.5" customHeight="1" s="844">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3.5" customHeight="1" s="84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3.5" customHeight="1" s="844">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3.5" customHeight="1" s="844">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3.5" customHeight="1" s="844">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3.5" customHeight="1" s="844">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3.5" customHeight="1" s="844">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3.5" customHeight="1" s="844">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3.5" customHeight="1" s="844">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3.5" customHeight="1" s="844">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3.5" customHeight="1" s="844">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3.5" customHeight="1" s="84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3.5" customHeight="1" s="844">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3.5" customHeight="1" s="844">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3.5" customHeight="1" s="844">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3.5" customHeight="1" s="844">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3.5" customHeight="1" s="844">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3.5" customHeight="1" s="844">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3.5" customHeight="1" s="844">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3.5" customHeight="1" s="844">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3.5" customHeight="1" s="844">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3.5" customHeight="1" s="84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3.5" customHeight="1" s="844">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3.5" customHeight="1" s="844">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3.5" customHeight="1" s="844">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3.5" customHeight="1" s="844">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3.5" customHeight="1" s="844">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3.5" customHeight="1" s="844">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3.5" customHeight="1" s="844">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3.5" customHeight="1" s="844">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3.5" customHeight="1" s="844">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3.5" customHeight="1" s="84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3.5" customHeight="1" s="844">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3.5" customHeight="1" s="844">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3.5" customHeight="1" s="844">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3.5" customHeight="1" s="844">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3.5" customHeight="1" s="844">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3.5" customHeight="1" s="844">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3.5" customHeight="1" s="844">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3.5" customHeight="1" s="844">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3.5" customHeight="1" s="844">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3.5" customHeight="1" s="84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3.5" customHeight="1" s="844">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3.5" customHeight="1" s="844">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3.5" customHeight="1" s="844">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3.5" customHeight="1" s="844">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3.5" customHeight="1" s="844">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3.5" customHeight="1" s="844">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3.5" customHeight="1" s="844">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3.5" customHeight="1" s="844">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3.5" customHeight="1" s="844">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3.5" customHeight="1" s="84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3.5" customHeight="1" s="844">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3.5" customHeight="1" s="844">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3.5" customHeight="1" s="844">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3.5" customHeight="1" s="844">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3.5" customHeight="1" s="844">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3.5" customHeight="1" s="844">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3.5" customHeight="1" s="844">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3.5" customHeight="1" s="844">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3.5" customHeight="1" s="844">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3.5" customHeight="1" s="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3.5" customHeight="1" s="844">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3.5" customHeight="1" s="844">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3.5" customHeight="1" s="844">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3.5" customHeight="1" s="844">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3.5" customHeight="1" s="844">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3.5" customHeight="1" s="844">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3.5" customHeight="1" s="844">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3.5" customHeight="1" s="844">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3.5" customHeight="1" s="844">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3.5" customHeight="1" s="84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3.5" customHeight="1" s="844">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3.5" customHeight="1" s="844">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3.5" customHeight="1" s="844">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3.5" customHeight="1" s="844">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3.5" customHeight="1" s="844">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3.5" customHeight="1" s="844">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3.5" customHeight="1" s="844">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3.5" customHeight="1" s="844">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3.5" customHeight="1" s="844">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3.5" customHeight="1" s="84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3.5" customHeight="1" s="844">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3.5" customHeight="1" s="844">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3.5" customHeight="1" s="844">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3.5" customHeight="1" s="844">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3.5" customHeight="1" s="844">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3.5" customHeight="1" s="844">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3.5" customHeight="1" s="844">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3.5" customHeight="1" s="844">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3.5" customHeight="1" s="844">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3.5" customHeight="1" s="84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3.5" customHeight="1" s="844">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3.5" customHeight="1" s="844">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3.5" customHeight="1" s="844">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3.5" customHeight="1" s="844">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3.5" customHeight="1" s="844">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3.5" customHeight="1" s="844">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3.5" customHeight="1" s="844">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3.5" customHeight="1" s="844">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3.5" customHeight="1" s="844">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3.5" customHeight="1" s="84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3.5" customHeight="1" s="844">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3.5" customHeight="1" s="844">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3.5" customHeight="1" s="844">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3.5" customHeight="1" s="844">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3.5" customHeight="1" s="844">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3.5" customHeight="1" s="844">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3.5" customHeight="1" s="844">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3.5" customHeight="1" s="844">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3.5" customHeight="1" s="844">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3.5" customHeight="1" s="84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3.5" customHeight="1" s="844">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3.5" customHeight="1" s="844">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3.5" customHeight="1" s="844">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3.5" customHeight="1" s="844">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3.5" customHeight="1" s="844">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3.5" customHeight="1" s="844">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3.5" customHeight="1" s="844">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3.5" customHeight="1" s="844">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3.5" customHeight="1" s="844">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3.5" customHeight="1" s="84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3.5" customHeight="1" s="844">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3.5" customHeight="1" s="844">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3.5" customHeight="1" s="844">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3.5" customHeight="1" s="844">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3.5" customHeight="1" s="844">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3.5" customHeight="1" s="844">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3.5" customHeight="1" s="844">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3.5" customHeight="1" s="844">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3.5" customHeight="1" s="844">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3.5" customHeight="1" s="84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3.5" customHeight="1" s="844">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3.5" customHeight="1" s="844">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3.5" customHeight="1" s="844">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3.5" customHeight="1" s="844">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3.5" customHeight="1" s="844">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3.5" customHeight="1" s="844">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3.5" customHeight="1" s="844">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3.5" customHeight="1" s="844">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3.5" customHeight="1" s="844">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3.5" customHeight="1" s="84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3.5" customHeight="1" s="844">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3.5" customHeight="1" s="844">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3.5" customHeight="1" s="844">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3.5" customHeight="1" s="844">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3.5" customHeight="1" s="844">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3.5" customHeight="1" s="844">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3.5" customHeight="1" s="844">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3.5" customHeight="1" s="844">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3.5" customHeight="1" s="844">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3.5" customHeight="1" s="84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3.5" customHeight="1" s="844">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3.5" customHeight="1" s="844">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3.5" customHeight="1" s="844">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3.5" customHeight="1" s="844">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3.5" customHeight="1" s="844">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3.5" customHeight="1" s="844">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3.5" customHeight="1" s="844">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3.5" customHeight="1" s="844">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3.5" customHeight="1" s="844">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3.5" customHeight="1" s="8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3.5" customHeight="1" s="844">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3.5" customHeight="1" s="844">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3.5" customHeight="1" s="844">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3.5" customHeight="1" s="844">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3.5" customHeight="1" s="844">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3.5" customHeight="1" s="844">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3.5" customHeight="1" s="844">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3.5" customHeight="1" s="844">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3.5" customHeight="1" s="844">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3.5" customHeight="1" s="84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3.5" customHeight="1" s="844">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3.5" customHeight="1" s="844">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3.5" customHeight="1" s="844">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3.5" customHeight="1" s="844">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3.5" customHeight="1" s="844">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3.5" customHeight="1" s="844">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3.5" customHeight="1" s="844">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3.5" customHeight="1" s="844">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3.5" customHeight="1" s="844">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3.5" customHeight="1" s="84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3.5" customHeight="1" s="844">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3.5" customHeight="1" s="844">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3.5" customHeight="1" s="844">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3.5" customHeight="1" s="844">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3.5" customHeight="1" s="844">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3.5" customHeight="1" s="844">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3.5" customHeight="1" s="844">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3.5" customHeight="1" s="844">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3.5" customHeight="1" s="844">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3.5" customHeight="1" s="84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3.5" customHeight="1" s="844">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3.5" customHeight="1" s="844">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3.5" customHeight="1" s="844">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3.5" customHeight="1" s="844">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3.5" customHeight="1" s="844">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3.5" customHeight="1" s="844">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3.5" customHeight="1" s="844">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3.5" customHeight="1" s="844">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3.5" customHeight="1" s="844">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3.5" customHeight="1" s="84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3.5" customHeight="1" s="844">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3.5" customHeight="1" s="844">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3.5" customHeight="1" s="844">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3.5" customHeight="1" s="844">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3.5" customHeight="1" s="844">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3.5" customHeight="1" s="844">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3.5" customHeight="1" s="844">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3.5" customHeight="1" s="844">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3.5" customHeight="1" s="844">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3.5" customHeight="1" s="84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3.5" customHeight="1" s="844">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3.5" customHeight="1" s="844">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3.5" customHeight="1" s="844">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3.5" customHeight="1" s="844">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3.5" customHeight="1" s="844">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3.5" customHeight="1" s="844">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sheetPr codeName="Sheet15">
    <tabColor rgb="FFD8D8D8"/>
    <outlinePr summaryBelow="1" summaryRight="1"/>
    <pageSetUpPr/>
  </sheetPr>
  <dimension ref="A1:A1"/>
  <sheetViews>
    <sheetView showGridLines="0" zoomScaleNormal="100" workbookViewId="0">
      <selection activeCell="A1" sqref="A1"/>
    </sheetView>
  </sheetViews>
  <sheetFormatPr baseColWidth="8" defaultColWidth="14.44140625" defaultRowHeight="14.4"/>
  <cols>
    <col width="8.6640625" customWidth="1" style="844" min="1" max="26"/>
  </cols>
  <sheetData>
    <row r="1" ht="14.25" customHeight="1" s="844"/>
    <row r="2" ht="14.25" customHeight="1" s="844"/>
    <row r="3" ht="14.25" customHeight="1" s="844"/>
    <row r="4" ht="14.25" customHeight="1" s="844"/>
    <row r="5" ht="14.25" customHeight="1" s="844"/>
    <row r="6" ht="14.25" customHeight="1" s="844"/>
    <row r="7" ht="14.25" customHeight="1" s="844"/>
    <row r="8" ht="14.25" customHeight="1" s="844"/>
    <row r="9" ht="14.25" customHeight="1" s="844"/>
    <row r="10" ht="14.25" customHeight="1" s="844"/>
    <row r="11" ht="14.25" customHeight="1" s="844"/>
    <row r="12" ht="14.25" customHeight="1" s="844"/>
    <row r="13" ht="14.25" customHeight="1" s="844"/>
    <row r="14" ht="14.25" customHeight="1" s="844"/>
    <row r="15" ht="14.25" customHeight="1" s="844"/>
    <row r="16" ht="14.25" customHeight="1" s="844"/>
    <row r="17" ht="14.25" customHeight="1" s="844"/>
    <row r="18" ht="14.25" customHeight="1" s="844"/>
    <row r="19" ht="14.25" customHeight="1" s="844"/>
    <row r="20" ht="14.25" customHeight="1" s="844"/>
    <row r="21" ht="14.25" customHeight="1" s="844"/>
    <row r="22" ht="14.25" customHeight="1" s="844"/>
    <row r="23" ht="14.25" customHeight="1" s="844"/>
    <row r="24" ht="14.25" customHeight="1" s="844"/>
    <row r="25" ht="14.25" customHeight="1" s="844"/>
    <row r="26" ht="14.25" customHeight="1" s="844"/>
    <row r="27" ht="14.25" customHeight="1" s="844"/>
    <row r="28" ht="14.25" customHeight="1" s="844"/>
    <row r="29" ht="14.25" customHeight="1" s="844"/>
    <row r="30" ht="14.25" customHeight="1" s="844"/>
    <row r="31" ht="14.25" customHeight="1" s="844"/>
    <row r="32" ht="14.25" customHeight="1" s="844"/>
    <row r="33" ht="14.25" customHeight="1" s="844"/>
    <row r="34" ht="14.25" customHeight="1" s="844"/>
    <row r="35" ht="14.25" customHeight="1" s="844"/>
    <row r="36" ht="14.25" customHeight="1" s="844"/>
    <row r="37" ht="14.25" customHeight="1" s="844"/>
    <row r="38" ht="14.25" customHeight="1" s="844"/>
    <row r="39" ht="14.25" customHeight="1" s="844"/>
    <row r="40" ht="14.25" customHeight="1" s="844"/>
    <row r="41" ht="14.25" customHeight="1" s="844"/>
    <row r="42" ht="14.25" customHeight="1" s="844"/>
    <row r="43" ht="14.25" customHeight="1" s="844"/>
    <row r="44" ht="14.25" customHeight="1" s="844"/>
    <row r="45" ht="14.25" customHeight="1" s="844"/>
    <row r="46" ht="14.25" customHeight="1" s="844"/>
    <row r="47" ht="14.25" customHeight="1" s="844"/>
    <row r="48" ht="14.25" customHeight="1" s="844"/>
    <row r="49" ht="14.25" customHeight="1" s="844"/>
    <row r="50" ht="14.25" customHeight="1" s="844"/>
    <row r="51" ht="14.25" customHeight="1" s="844"/>
    <row r="52" ht="14.25" customHeight="1" s="844"/>
    <row r="53" ht="14.25" customHeight="1" s="844"/>
    <row r="54" ht="14.25" customHeight="1" s="844"/>
    <row r="55" ht="14.25" customHeight="1" s="844"/>
    <row r="56" ht="14.25" customHeight="1" s="844"/>
    <row r="57" ht="14.25" customHeight="1" s="844"/>
    <row r="58" ht="14.25" customHeight="1" s="844"/>
    <row r="59" ht="14.25" customHeight="1" s="844"/>
    <row r="60" ht="14.25" customHeight="1" s="844"/>
    <row r="61" ht="14.25" customHeight="1" s="844"/>
    <row r="62" ht="14.25" customHeight="1" s="844"/>
    <row r="63" ht="14.25" customHeight="1" s="844"/>
    <row r="64" ht="14.25" customHeight="1" s="844"/>
    <row r="65" ht="14.25" customHeight="1" s="844"/>
    <row r="66" ht="14.25" customHeight="1" s="844"/>
    <row r="67" ht="14.25" customHeight="1" s="844"/>
    <row r="68" ht="14.25" customHeight="1" s="844"/>
    <row r="69" ht="14.25" customHeight="1" s="844"/>
    <row r="70" ht="14.25" customHeight="1" s="844"/>
    <row r="71" ht="14.25" customHeight="1" s="844"/>
    <row r="72" ht="14.25" customHeight="1" s="844"/>
    <row r="73" ht="14.25" customHeight="1" s="844"/>
    <row r="74" ht="14.25" customHeight="1" s="844"/>
    <row r="75" ht="14.25" customHeight="1" s="844"/>
    <row r="76" ht="14.25" customHeight="1" s="844"/>
    <row r="77" ht="14.25" customHeight="1" s="844"/>
    <row r="78" ht="14.25" customHeight="1" s="844"/>
    <row r="79" ht="14.25" customHeight="1" s="844"/>
    <row r="80" ht="14.25" customHeight="1" s="844"/>
    <row r="81" ht="14.25" customHeight="1" s="844"/>
    <row r="82" ht="14.25" customHeight="1" s="844"/>
    <row r="83" ht="14.25" customHeight="1" s="844"/>
    <row r="84" ht="14.25" customHeight="1" s="844"/>
    <row r="85" ht="14.25" customHeight="1" s="844"/>
    <row r="86" ht="14.25" customHeight="1" s="844"/>
    <row r="87" ht="14.25" customHeight="1" s="844"/>
    <row r="88" ht="14.25" customHeight="1" s="844"/>
    <row r="89" ht="14.25" customHeight="1" s="844"/>
    <row r="90" ht="14.25" customHeight="1" s="844"/>
    <row r="91" ht="14.25" customHeight="1" s="844"/>
    <row r="92" ht="14.25" customHeight="1" s="844"/>
    <row r="93" ht="14.25" customHeight="1" s="844"/>
    <row r="94" ht="14.25" customHeight="1" s="844"/>
    <row r="95" ht="14.25" customHeight="1" s="844"/>
    <row r="96" ht="14.25" customHeight="1" s="844"/>
    <row r="97" ht="14.25" customHeight="1" s="844"/>
    <row r="98" ht="14.25" customHeight="1" s="844"/>
    <row r="99" ht="14.25" customHeight="1" s="844"/>
    <row r="100" ht="14.25" customHeight="1" s="844"/>
    <row r="101" ht="14.25" customHeight="1" s="844"/>
    <row r="102" ht="14.25" customHeight="1" s="844"/>
    <row r="103" ht="14.25" customHeight="1" s="844"/>
    <row r="104" ht="14.25" customHeight="1" s="844"/>
    <row r="105" ht="14.25" customHeight="1" s="844"/>
    <row r="106" ht="14.25" customHeight="1" s="844"/>
    <row r="107" ht="14.25" customHeight="1" s="844"/>
    <row r="108" ht="14.25" customHeight="1" s="844"/>
    <row r="109" ht="14.25" customHeight="1" s="844"/>
    <row r="110" ht="14.25" customHeight="1" s="844"/>
    <row r="111" ht="14.25" customHeight="1" s="844"/>
    <row r="112" ht="14.25" customHeight="1" s="844"/>
    <row r="113" ht="14.25" customHeight="1" s="844"/>
    <row r="114" ht="14.25" customHeight="1" s="844"/>
    <row r="115" ht="14.25" customHeight="1" s="844"/>
    <row r="116" ht="14.25" customHeight="1" s="844"/>
    <row r="117" ht="14.25" customHeight="1" s="844"/>
    <row r="118" ht="14.25" customHeight="1" s="844"/>
    <row r="119" ht="14.25" customHeight="1" s="844"/>
    <row r="120" ht="14.25" customHeight="1" s="844"/>
    <row r="121" ht="14.25" customHeight="1" s="844"/>
    <row r="122" ht="14.25" customHeight="1" s="844"/>
    <row r="123" ht="14.25" customHeight="1" s="844"/>
    <row r="124" ht="14.25" customHeight="1" s="844"/>
    <row r="125" ht="14.25" customHeight="1" s="844"/>
    <row r="126" ht="14.25" customHeight="1" s="844"/>
    <row r="127" ht="14.25" customHeight="1" s="844"/>
    <row r="128" ht="14.25" customHeight="1" s="844"/>
    <row r="129" ht="14.25" customHeight="1" s="844"/>
    <row r="130" ht="14.25" customHeight="1" s="844"/>
    <row r="131" ht="14.25" customHeight="1" s="844"/>
    <row r="132" ht="14.25" customHeight="1" s="844"/>
    <row r="133" ht="14.25" customHeight="1" s="844"/>
    <row r="134" ht="14.25" customHeight="1" s="844"/>
    <row r="135" ht="14.25" customHeight="1" s="844"/>
    <row r="136" ht="14.25" customHeight="1" s="844"/>
    <row r="137" ht="14.25" customHeight="1" s="844"/>
    <row r="138" ht="14.25" customHeight="1" s="844"/>
    <row r="139" ht="14.25" customHeight="1" s="844"/>
    <row r="140" ht="14.25" customHeight="1" s="844"/>
    <row r="141" ht="14.25" customHeight="1" s="844"/>
    <row r="142" ht="14.25" customHeight="1" s="844"/>
    <row r="143" ht="14.25" customHeight="1" s="844"/>
    <row r="144" ht="14.25" customHeight="1" s="844"/>
    <row r="145" ht="14.25" customHeight="1" s="844"/>
    <row r="146" ht="14.25" customHeight="1" s="844"/>
    <row r="147" ht="14.25" customHeight="1" s="844"/>
    <row r="148" ht="14.25" customHeight="1" s="844"/>
    <row r="149" ht="14.25" customHeight="1" s="844"/>
    <row r="150" ht="14.25" customHeight="1" s="844"/>
    <row r="151" ht="14.25" customHeight="1" s="844"/>
    <row r="152" ht="14.25" customHeight="1" s="844"/>
    <row r="153" ht="14.25" customHeight="1" s="844"/>
    <row r="154" ht="14.25" customHeight="1" s="844"/>
    <row r="155" ht="14.25" customHeight="1" s="844"/>
    <row r="156" ht="14.25" customHeight="1" s="844"/>
    <row r="157" ht="14.25" customHeight="1" s="844"/>
    <row r="158" ht="14.25" customHeight="1" s="844"/>
    <row r="159" ht="14.25" customHeight="1" s="844"/>
    <row r="160" ht="14.25" customHeight="1" s="844"/>
    <row r="161" ht="14.25" customHeight="1" s="844"/>
    <row r="162" ht="14.25" customHeight="1" s="844"/>
    <row r="163" ht="14.25" customHeight="1" s="844"/>
    <row r="164" ht="14.25" customHeight="1" s="844"/>
    <row r="165" ht="14.25" customHeight="1" s="844"/>
    <row r="166" ht="14.25" customHeight="1" s="844"/>
    <row r="167" ht="14.25" customHeight="1" s="844"/>
    <row r="168" ht="14.25" customHeight="1" s="844"/>
    <row r="169" ht="14.25" customHeight="1" s="844"/>
    <row r="170" ht="14.25" customHeight="1" s="844"/>
    <row r="171" ht="14.25" customHeight="1" s="844"/>
    <row r="172" ht="14.25" customHeight="1" s="844"/>
    <row r="173" ht="14.25" customHeight="1" s="844"/>
    <row r="174" ht="14.25" customHeight="1" s="844"/>
    <row r="175" ht="14.25" customHeight="1" s="844"/>
    <row r="176" ht="14.25" customHeight="1" s="844"/>
    <row r="177" ht="14.25" customHeight="1" s="844"/>
    <row r="178" ht="14.25" customHeight="1" s="844"/>
    <row r="179" ht="14.25" customHeight="1" s="844"/>
    <row r="180" ht="14.25" customHeight="1" s="844"/>
    <row r="181" ht="14.25" customHeight="1" s="844"/>
    <row r="182" ht="14.25" customHeight="1" s="844"/>
    <row r="183" ht="14.25" customHeight="1" s="844"/>
    <row r="184" ht="14.25" customHeight="1" s="844"/>
    <row r="185" ht="14.25" customHeight="1" s="844"/>
    <row r="186" ht="14.25" customHeight="1" s="844"/>
    <row r="187" ht="14.25" customHeight="1" s="844"/>
    <row r="188" ht="14.25" customHeight="1" s="844"/>
    <row r="189" ht="14.25" customHeight="1" s="844"/>
    <row r="190" ht="14.25" customHeight="1" s="844"/>
    <row r="191" ht="14.25" customHeight="1" s="844"/>
    <row r="192" ht="14.25" customHeight="1" s="844"/>
    <row r="193" ht="14.25" customHeight="1" s="844"/>
    <row r="194" ht="14.25" customHeight="1" s="844"/>
    <row r="195" ht="14.25" customHeight="1" s="844"/>
    <row r="196" ht="14.25" customHeight="1" s="844"/>
    <row r="197" ht="14.25" customHeight="1" s="844"/>
    <row r="198" ht="14.25" customHeight="1" s="844"/>
    <row r="199" ht="14.25" customHeight="1" s="844"/>
    <row r="200" ht="14.25" customHeight="1" s="844"/>
    <row r="201" ht="14.25" customHeight="1" s="844"/>
    <row r="202" ht="14.25" customHeight="1" s="844"/>
    <row r="203" ht="14.25" customHeight="1" s="844"/>
    <row r="204" ht="14.25" customHeight="1" s="844"/>
    <row r="205" ht="14.25" customHeight="1" s="844"/>
    <row r="206" ht="14.25" customHeight="1" s="844"/>
    <row r="207" ht="14.25" customHeight="1" s="844"/>
    <row r="208" ht="14.25" customHeight="1" s="844"/>
    <row r="209" ht="14.25" customHeight="1" s="844"/>
    <row r="210" ht="14.25" customHeight="1" s="844"/>
    <row r="211" ht="14.25" customHeight="1" s="844"/>
    <row r="212" ht="14.25" customHeight="1" s="844"/>
    <row r="213" ht="14.25" customHeight="1" s="844"/>
    <row r="214" ht="14.25" customHeight="1" s="844"/>
    <row r="215" ht="14.25" customHeight="1" s="844"/>
    <row r="216" ht="14.25" customHeight="1" s="844"/>
    <row r="217" ht="14.25" customHeight="1" s="844"/>
    <row r="218" ht="14.25" customHeight="1" s="844"/>
    <row r="219" ht="14.25" customHeight="1" s="844"/>
    <row r="220" ht="14.25" customHeight="1" s="844"/>
    <row r="221" ht="14.25" customHeight="1" s="844"/>
    <row r="222" ht="14.25" customHeight="1" s="844"/>
    <row r="223" ht="14.25" customHeight="1" s="844"/>
    <row r="224" ht="14.25" customHeight="1" s="844"/>
    <row r="225" ht="14.25" customHeight="1" s="844"/>
    <row r="226" ht="14.25" customHeight="1" s="844"/>
    <row r="227" ht="14.25" customHeight="1" s="844"/>
    <row r="228" ht="14.25" customHeight="1" s="844"/>
    <row r="229" ht="14.25" customHeight="1" s="844"/>
    <row r="230" ht="14.25" customHeight="1" s="844"/>
    <row r="231" ht="14.25" customHeight="1" s="844"/>
    <row r="232" ht="14.25" customHeight="1" s="844"/>
    <row r="233" ht="14.25" customHeight="1" s="844"/>
    <row r="234" ht="14.25" customHeight="1" s="844"/>
    <row r="235" ht="14.25" customHeight="1" s="844"/>
    <row r="236" ht="14.25" customHeight="1" s="844"/>
    <row r="237" ht="14.25" customHeight="1" s="844"/>
    <row r="238" ht="14.25" customHeight="1" s="844"/>
    <row r="239" ht="14.25" customHeight="1" s="844"/>
    <row r="240" ht="14.25" customHeight="1" s="844"/>
    <row r="241" ht="14.25" customHeight="1" s="844"/>
    <row r="242" ht="14.25" customHeight="1" s="844"/>
    <row r="243" ht="14.25" customHeight="1" s="844"/>
    <row r="244" ht="14.25" customHeight="1" s="844"/>
    <row r="245" ht="14.25" customHeight="1" s="844"/>
    <row r="246" ht="14.25" customHeight="1" s="844"/>
    <row r="247" ht="14.25" customHeight="1" s="844"/>
    <row r="248" ht="14.25" customHeight="1" s="844"/>
    <row r="249" ht="14.25" customHeight="1" s="844"/>
    <row r="250" ht="14.25" customHeight="1" s="844"/>
    <row r="251" ht="14.25" customHeight="1" s="844"/>
    <row r="252" ht="14.25" customHeight="1" s="844"/>
    <row r="253" ht="14.25" customHeight="1" s="844"/>
    <row r="254" ht="14.25" customHeight="1" s="844"/>
    <row r="255" ht="14.25" customHeight="1" s="844"/>
    <row r="256" ht="14.25" customHeight="1" s="844"/>
    <row r="257" ht="14.25" customHeight="1" s="844"/>
    <row r="258" ht="14.25" customHeight="1" s="844"/>
    <row r="259" ht="14.25" customHeight="1" s="844"/>
    <row r="260" ht="14.25" customHeight="1" s="844"/>
    <row r="261" ht="14.25" customHeight="1" s="844"/>
    <row r="262" ht="14.25" customHeight="1" s="844"/>
    <row r="263" ht="14.25" customHeight="1" s="844"/>
    <row r="264" ht="14.25" customHeight="1" s="844"/>
    <row r="265" ht="14.25" customHeight="1" s="844"/>
    <row r="266" ht="14.25" customHeight="1" s="844"/>
    <row r="267" ht="14.25" customHeight="1" s="844"/>
    <row r="268" ht="14.25" customHeight="1" s="844"/>
    <row r="269" ht="14.25" customHeight="1" s="844"/>
    <row r="270" ht="14.25" customHeight="1" s="844"/>
    <row r="271" ht="14.25" customHeight="1" s="844"/>
    <row r="272" ht="14.25" customHeight="1" s="844"/>
    <row r="273" ht="14.25" customHeight="1" s="844"/>
    <row r="274" ht="14.25" customHeight="1" s="844"/>
    <row r="275" ht="14.25" customHeight="1" s="844"/>
    <row r="276" ht="14.25" customHeight="1" s="844"/>
    <row r="277" ht="14.25" customHeight="1" s="844"/>
    <row r="278" ht="14.25" customHeight="1" s="844"/>
    <row r="279" ht="14.25" customHeight="1" s="844"/>
    <row r="280" ht="14.25" customHeight="1" s="844"/>
    <row r="281" ht="14.25" customHeight="1" s="844"/>
    <row r="282" ht="14.25" customHeight="1" s="844"/>
    <row r="283" ht="14.25" customHeight="1" s="844"/>
    <row r="284" ht="14.25" customHeight="1" s="844"/>
    <row r="285" ht="14.25" customHeight="1" s="844"/>
    <row r="286" ht="14.25" customHeight="1" s="844"/>
    <row r="287" ht="14.25" customHeight="1" s="844"/>
    <row r="288" ht="14.25" customHeight="1" s="844"/>
    <row r="289" ht="14.25" customHeight="1" s="844"/>
    <row r="290" ht="14.25" customHeight="1" s="844"/>
    <row r="291" ht="14.25" customHeight="1" s="844"/>
    <row r="292" ht="14.25" customHeight="1" s="844"/>
    <row r="293" ht="14.25" customHeight="1" s="844"/>
    <row r="294" ht="14.25" customHeight="1" s="844"/>
    <row r="295" ht="14.25" customHeight="1" s="844"/>
    <row r="296" ht="14.25" customHeight="1" s="844"/>
    <row r="297" ht="14.25" customHeight="1" s="844"/>
    <row r="298" ht="14.25" customHeight="1" s="844"/>
    <row r="299" ht="14.25" customHeight="1" s="844"/>
    <row r="300" ht="14.25" customHeight="1" s="844"/>
    <row r="301" ht="14.25" customHeight="1" s="844"/>
    <row r="302" ht="14.25" customHeight="1" s="844"/>
    <row r="303" ht="14.25" customHeight="1" s="844"/>
    <row r="304" ht="14.25" customHeight="1" s="844"/>
    <row r="305" ht="14.25" customHeight="1" s="844"/>
    <row r="306" ht="14.25" customHeight="1" s="844"/>
    <row r="307" ht="14.25" customHeight="1" s="844"/>
    <row r="308" ht="14.25" customHeight="1" s="844"/>
    <row r="309" ht="14.25" customHeight="1" s="844"/>
    <row r="310" ht="14.25" customHeight="1" s="844"/>
    <row r="311" ht="14.25" customHeight="1" s="844"/>
    <row r="312" ht="14.25" customHeight="1" s="844"/>
    <row r="313" ht="14.25" customHeight="1" s="844"/>
    <row r="314" ht="14.25" customHeight="1" s="844"/>
    <row r="315" ht="14.25" customHeight="1" s="844"/>
    <row r="316" ht="14.25" customHeight="1" s="844"/>
    <row r="317" ht="14.25" customHeight="1" s="844"/>
    <row r="318" ht="14.25" customHeight="1" s="844"/>
    <row r="319" ht="14.25" customHeight="1" s="844"/>
    <row r="320" ht="14.25" customHeight="1" s="844"/>
    <row r="321" ht="14.25" customHeight="1" s="844"/>
    <row r="322" ht="14.25" customHeight="1" s="844"/>
    <row r="323" ht="14.25" customHeight="1" s="844"/>
    <row r="324" ht="14.25" customHeight="1" s="844"/>
    <row r="325" ht="14.25" customHeight="1" s="844"/>
    <row r="326" ht="14.25" customHeight="1" s="844"/>
    <row r="327" ht="14.25" customHeight="1" s="844"/>
    <row r="328" ht="14.25" customHeight="1" s="844"/>
    <row r="329" ht="14.25" customHeight="1" s="844"/>
    <row r="330" ht="14.25" customHeight="1" s="844"/>
    <row r="331" ht="14.25" customHeight="1" s="844"/>
    <row r="332" ht="14.25" customHeight="1" s="844"/>
    <row r="333" ht="14.25" customHeight="1" s="844"/>
    <row r="334" ht="14.25" customHeight="1" s="844"/>
    <row r="335" ht="14.25" customHeight="1" s="844"/>
    <row r="336" ht="14.25" customHeight="1" s="844"/>
    <row r="337" ht="14.25" customHeight="1" s="844"/>
    <row r="338" ht="14.25" customHeight="1" s="844"/>
    <row r="339" ht="14.25" customHeight="1" s="844"/>
    <row r="340" ht="14.25" customHeight="1" s="844"/>
    <row r="341" ht="14.25" customHeight="1" s="844"/>
    <row r="342" ht="14.25" customHeight="1" s="844"/>
    <row r="343" ht="14.25" customHeight="1" s="844"/>
    <row r="344" ht="14.25" customHeight="1" s="844"/>
    <row r="345" ht="14.25" customHeight="1" s="844"/>
    <row r="346" ht="14.25" customHeight="1" s="844"/>
    <row r="347" ht="14.25" customHeight="1" s="844"/>
    <row r="348" ht="14.25" customHeight="1" s="844"/>
    <row r="349" ht="14.25" customHeight="1" s="844"/>
    <row r="350" ht="14.25" customHeight="1" s="844"/>
    <row r="351" ht="14.25" customHeight="1" s="844"/>
    <row r="352" ht="14.25" customHeight="1" s="844"/>
    <row r="353" ht="14.25" customHeight="1" s="844"/>
    <row r="354" ht="14.25" customHeight="1" s="844"/>
    <row r="355" ht="14.25" customHeight="1" s="844"/>
    <row r="356" ht="14.25" customHeight="1" s="844"/>
    <row r="357" ht="14.25" customHeight="1" s="844"/>
    <row r="358" ht="14.25" customHeight="1" s="844"/>
    <row r="359" ht="14.25" customHeight="1" s="844"/>
    <row r="360" ht="14.25" customHeight="1" s="844"/>
    <row r="361" ht="14.25" customHeight="1" s="844"/>
    <row r="362" ht="14.25" customHeight="1" s="844"/>
    <row r="363" ht="14.25" customHeight="1" s="844"/>
    <row r="364" ht="14.25" customHeight="1" s="844"/>
    <row r="365" ht="14.25" customHeight="1" s="844"/>
    <row r="366" ht="14.25" customHeight="1" s="844"/>
    <row r="367" ht="14.25" customHeight="1" s="844"/>
    <row r="368" ht="14.25" customHeight="1" s="844"/>
    <row r="369" ht="14.25" customHeight="1" s="844"/>
    <row r="370" ht="14.25" customHeight="1" s="844"/>
    <row r="371" ht="14.25" customHeight="1" s="844"/>
    <row r="372" ht="14.25" customHeight="1" s="844"/>
    <row r="373" ht="14.25" customHeight="1" s="844"/>
    <row r="374" ht="14.25" customHeight="1" s="844"/>
    <row r="375" ht="14.25" customHeight="1" s="844"/>
    <row r="376" ht="14.25" customHeight="1" s="844"/>
    <row r="377" ht="14.25" customHeight="1" s="844"/>
    <row r="378" ht="14.25" customHeight="1" s="844"/>
    <row r="379" ht="14.25" customHeight="1" s="844"/>
    <row r="380" ht="14.25" customHeight="1" s="844"/>
    <row r="381" ht="14.25" customHeight="1" s="844"/>
    <row r="382" ht="14.25" customHeight="1" s="844"/>
    <row r="383" ht="14.25" customHeight="1" s="844"/>
    <row r="384" ht="14.25" customHeight="1" s="844"/>
    <row r="385" ht="14.25" customHeight="1" s="844"/>
    <row r="386" ht="14.25" customHeight="1" s="844"/>
    <row r="387" ht="14.25" customHeight="1" s="844"/>
    <row r="388" ht="14.25" customHeight="1" s="844"/>
    <row r="389" ht="14.25" customHeight="1" s="844"/>
    <row r="390" ht="14.25" customHeight="1" s="844"/>
    <row r="391" ht="14.25" customHeight="1" s="844"/>
    <row r="392" ht="14.25" customHeight="1" s="844"/>
    <row r="393" ht="14.25" customHeight="1" s="844"/>
    <row r="394" ht="14.25" customHeight="1" s="844"/>
    <row r="395" ht="14.25" customHeight="1" s="844"/>
    <row r="396" ht="14.25" customHeight="1" s="844"/>
    <row r="397" ht="14.25" customHeight="1" s="844"/>
    <row r="398" ht="14.25" customHeight="1" s="844"/>
    <row r="399" ht="14.25" customHeight="1" s="844"/>
    <row r="400" ht="14.25" customHeight="1" s="844"/>
    <row r="401" ht="14.25" customHeight="1" s="844"/>
    <row r="402" ht="14.25" customHeight="1" s="844"/>
    <row r="403" ht="14.25" customHeight="1" s="844"/>
    <row r="404" ht="14.25" customHeight="1" s="844"/>
    <row r="405" ht="14.25" customHeight="1" s="844"/>
    <row r="406" ht="14.25" customHeight="1" s="844"/>
    <row r="407" ht="14.25" customHeight="1" s="844"/>
    <row r="408" ht="14.25" customHeight="1" s="844"/>
    <row r="409" ht="14.25" customHeight="1" s="844"/>
    <row r="410" ht="14.25" customHeight="1" s="844"/>
    <row r="411" ht="14.25" customHeight="1" s="844"/>
    <row r="412" ht="14.25" customHeight="1" s="844"/>
    <row r="413" ht="14.25" customHeight="1" s="844"/>
    <row r="414" ht="14.25" customHeight="1" s="844"/>
    <row r="415" ht="14.25" customHeight="1" s="844"/>
    <row r="416" ht="14.25" customHeight="1" s="844"/>
    <row r="417" ht="14.25" customHeight="1" s="844"/>
    <row r="418" ht="14.25" customHeight="1" s="844"/>
    <row r="419" ht="14.25" customHeight="1" s="844"/>
    <row r="420" ht="14.25" customHeight="1" s="844"/>
    <row r="421" ht="14.25" customHeight="1" s="844"/>
    <row r="422" ht="14.25" customHeight="1" s="844"/>
    <row r="423" ht="14.25" customHeight="1" s="844"/>
    <row r="424" ht="14.25" customHeight="1" s="844"/>
    <row r="425" ht="14.25" customHeight="1" s="844"/>
    <row r="426" ht="14.25" customHeight="1" s="844"/>
    <row r="427" ht="14.25" customHeight="1" s="844"/>
    <row r="428" ht="14.25" customHeight="1" s="844"/>
    <row r="429" ht="14.25" customHeight="1" s="844"/>
    <row r="430" ht="14.25" customHeight="1" s="844"/>
    <row r="431" ht="14.25" customHeight="1" s="844"/>
    <row r="432" ht="14.25" customHeight="1" s="844"/>
    <row r="433" ht="14.25" customHeight="1" s="844"/>
    <row r="434" ht="14.25" customHeight="1" s="844"/>
    <row r="435" ht="14.25" customHeight="1" s="844"/>
    <row r="436" ht="14.25" customHeight="1" s="844"/>
    <row r="437" ht="14.25" customHeight="1" s="844"/>
    <row r="438" ht="14.25" customHeight="1" s="844"/>
    <row r="439" ht="14.25" customHeight="1" s="844"/>
    <row r="440" ht="14.25" customHeight="1" s="844"/>
    <row r="441" ht="14.25" customHeight="1" s="844"/>
    <row r="442" ht="14.25" customHeight="1" s="844"/>
    <row r="443" ht="14.25" customHeight="1" s="844"/>
    <row r="444" ht="14.25" customHeight="1" s="844"/>
    <row r="445" ht="14.25" customHeight="1" s="844"/>
    <row r="446" ht="14.25" customHeight="1" s="844"/>
    <row r="447" ht="14.25" customHeight="1" s="844"/>
    <row r="448" ht="14.25" customHeight="1" s="844"/>
    <row r="449" ht="14.25" customHeight="1" s="844"/>
    <row r="450" ht="14.25" customHeight="1" s="844"/>
    <row r="451" ht="14.25" customHeight="1" s="844"/>
    <row r="452" ht="14.25" customHeight="1" s="844"/>
    <row r="453" ht="14.25" customHeight="1" s="844"/>
    <row r="454" ht="14.25" customHeight="1" s="844"/>
    <row r="455" ht="14.25" customHeight="1" s="844"/>
    <row r="456" ht="14.25" customHeight="1" s="844"/>
    <row r="457" ht="14.25" customHeight="1" s="844"/>
    <row r="458" ht="14.25" customHeight="1" s="844"/>
    <row r="459" ht="14.25" customHeight="1" s="844"/>
    <row r="460" ht="14.25" customHeight="1" s="844"/>
    <row r="461" ht="14.25" customHeight="1" s="844"/>
    <row r="462" ht="14.25" customHeight="1" s="844"/>
    <row r="463" ht="14.25" customHeight="1" s="844"/>
    <row r="464" ht="14.25" customHeight="1" s="844"/>
    <row r="465" ht="14.25" customHeight="1" s="844"/>
    <row r="466" ht="14.25" customHeight="1" s="844"/>
    <row r="467" ht="14.25" customHeight="1" s="844"/>
    <row r="468" ht="14.25" customHeight="1" s="844"/>
    <row r="469" ht="14.25" customHeight="1" s="844"/>
    <row r="470" ht="14.25" customHeight="1" s="844"/>
    <row r="471" ht="14.25" customHeight="1" s="844"/>
    <row r="472" ht="14.25" customHeight="1" s="844"/>
    <row r="473" ht="14.25" customHeight="1" s="844"/>
    <row r="474" ht="14.25" customHeight="1" s="844"/>
    <row r="475" ht="14.25" customHeight="1" s="844"/>
    <row r="476" ht="14.25" customHeight="1" s="844"/>
    <row r="477" ht="14.25" customHeight="1" s="844"/>
    <row r="478" ht="14.25" customHeight="1" s="844"/>
    <row r="479" ht="14.25" customHeight="1" s="844"/>
    <row r="480" ht="14.25" customHeight="1" s="844"/>
    <row r="481" ht="14.25" customHeight="1" s="844"/>
    <row r="482" ht="14.25" customHeight="1" s="844"/>
    <row r="483" ht="14.25" customHeight="1" s="844"/>
    <row r="484" ht="14.25" customHeight="1" s="844"/>
    <row r="485" ht="14.25" customHeight="1" s="844"/>
    <row r="486" ht="14.25" customHeight="1" s="844"/>
    <row r="487" ht="14.25" customHeight="1" s="844"/>
    <row r="488" ht="14.25" customHeight="1" s="844"/>
    <row r="489" ht="14.25" customHeight="1" s="844"/>
    <row r="490" ht="14.25" customHeight="1" s="844"/>
    <row r="491" ht="14.25" customHeight="1" s="844"/>
    <row r="492" ht="14.25" customHeight="1" s="844"/>
    <row r="493" ht="14.25" customHeight="1" s="844"/>
    <row r="494" ht="14.25" customHeight="1" s="844"/>
    <row r="495" ht="14.25" customHeight="1" s="844"/>
    <row r="496" ht="14.25" customHeight="1" s="844"/>
    <row r="497" ht="14.25" customHeight="1" s="844"/>
    <row r="498" ht="14.25" customHeight="1" s="844"/>
    <row r="499" ht="14.25" customHeight="1" s="844"/>
    <row r="500" ht="14.25" customHeight="1" s="844"/>
    <row r="501" ht="14.25" customHeight="1" s="844"/>
    <row r="502" ht="14.25" customHeight="1" s="844"/>
    <row r="503" ht="14.25" customHeight="1" s="844"/>
    <row r="504" ht="14.25" customHeight="1" s="844"/>
    <row r="505" ht="14.25" customHeight="1" s="844"/>
    <row r="506" ht="14.25" customHeight="1" s="844"/>
    <row r="507" ht="14.25" customHeight="1" s="844"/>
    <row r="508" ht="14.25" customHeight="1" s="844"/>
    <row r="509" ht="14.25" customHeight="1" s="844"/>
    <row r="510" ht="14.25" customHeight="1" s="844"/>
    <row r="511" ht="14.25" customHeight="1" s="844"/>
    <row r="512" ht="14.25" customHeight="1" s="844"/>
    <row r="513" ht="14.25" customHeight="1" s="844"/>
    <row r="514" ht="14.25" customHeight="1" s="844"/>
    <row r="515" ht="14.25" customHeight="1" s="844"/>
    <row r="516" ht="14.25" customHeight="1" s="844"/>
    <row r="517" ht="14.25" customHeight="1" s="844"/>
    <row r="518" ht="14.25" customHeight="1" s="844"/>
    <row r="519" ht="14.25" customHeight="1" s="844"/>
    <row r="520" ht="14.25" customHeight="1" s="844"/>
    <row r="521" ht="14.25" customHeight="1" s="844"/>
    <row r="522" ht="14.25" customHeight="1" s="844"/>
    <row r="523" ht="14.25" customHeight="1" s="844"/>
    <row r="524" ht="14.25" customHeight="1" s="844"/>
    <row r="525" ht="14.25" customHeight="1" s="844"/>
    <row r="526" ht="14.25" customHeight="1" s="844"/>
    <row r="527" ht="14.25" customHeight="1" s="844"/>
    <row r="528" ht="14.25" customHeight="1" s="844"/>
    <row r="529" ht="14.25" customHeight="1" s="844"/>
    <row r="530" ht="14.25" customHeight="1" s="844"/>
    <row r="531" ht="14.25" customHeight="1" s="844"/>
    <row r="532" ht="14.25" customHeight="1" s="844"/>
    <row r="533" ht="14.25" customHeight="1" s="844"/>
    <row r="534" ht="14.25" customHeight="1" s="844"/>
    <row r="535" ht="14.25" customHeight="1" s="844"/>
    <row r="536" ht="14.25" customHeight="1" s="844"/>
    <row r="537" ht="14.25" customHeight="1" s="844"/>
    <row r="538" ht="14.25" customHeight="1" s="844"/>
    <row r="539" ht="14.25" customHeight="1" s="844"/>
    <row r="540" ht="14.25" customHeight="1" s="844"/>
    <row r="541" ht="14.25" customHeight="1" s="844"/>
    <row r="542" ht="14.25" customHeight="1" s="844"/>
    <row r="543" ht="14.25" customHeight="1" s="844"/>
    <row r="544" ht="14.25" customHeight="1" s="844"/>
    <row r="545" ht="14.25" customHeight="1" s="844"/>
    <row r="546" ht="14.25" customHeight="1" s="844"/>
    <row r="547" ht="14.25" customHeight="1" s="844"/>
    <row r="548" ht="14.25" customHeight="1" s="844"/>
    <row r="549" ht="14.25" customHeight="1" s="844"/>
    <row r="550" ht="14.25" customHeight="1" s="844"/>
    <row r="551" ht="14.25" customHeight="1" s="844"/>
    <row r="552" ht="14.25" customHeight="1" s="844"/>
    <row r="553" ht="14.25" customHeight="1" s="844"/>
    <row r="554" ht="14.25" customHeight="1" s="844"/>
    <row r="555" ht="14.25" customHeight="1" s="844"/>
    <row r="556" ht="14.25" customHeight="1" s="844"/>
    <row r="557" ht="14.25" customHeight="1" s="844"/>
    <row r="558" ht="14.25" customHeight="1" s="844"/>
    <row r="559" ht="14.25" customHeight="1" s="844"/>
    <row r="560" ht="14.25" customHeight="1" s="844"/>
    <row r="561" ht="14.25" customHeight="1" s="844"/>
    <row r="562" ht="14.25" customHeight="1" s="844"/>
    <row r="563" ht="14.25" customHeight="1" s="844"/>
    <row r="564" ht="14.25" customHeight="1" s="844"/>
    <row r="565" ht="14.25" customHeight="1" s="844"/>
    <row r="566" ht="14.25" customHeight="1" s="844"/>
    <row r="567" ht="14.25" customHeight="1" s="844"/>
    <row r="568" ht="14.25" customHeight="1" s="844"/>
    <row r="569" ht="14.25" customHeight="1" s="844"/>
    <row r="570" ht="14.25" customHeight="1" s="844"/>
    <row r="571" ht="14.25" customHeight="1" s="844"/>
    <row r="572" ht="14.25" customHeight="1" s="844"/>
    <row r="573" ht="14.25" customHeight="1" s="844"/>
    <row r="574" ht="14.25" customHeight="1" s="844"/>
    <row r="575" ht="14.25" customHeight="1" s="844"/>
    <row r="576" ht="14.25" customHeight="1" s="844"/>
    <row r="577" ht="14.25" customHeight="1" s="844"/>
    <row r="578" ht="14.25" customHeight="1" s="844"/>
    <row r="579" ht="14.25" customHeight="1" s="844"/>
    <row r="580" ht="14.25" customHeight="1" s="844"/>
    <row r="581" ht="14.25" customHeight="1" s="844"/>
    <row r="582" ht="14.25" customHeight="1" s="844"/>
    <row r="583" ht="14.25" customHeight="1" s="844"/>
    <row r="584" ht="14.25" customHeight="1" s="844"/>
    <row r="585" ht="14.25" customHeight="1" s="844"/>
    <row r="586" ht="14.25" customHeight="1" s="844"/>
    <row r="587" ht="14.25" customHeight="1" s="844"/>
    <row r="588" ht="14.25" customHeight="1" s="844"/>
    <row r="589" ht="14.25" customHeight="1" s="844"/>
    <row r="590" ht="14.25" customHeight="1" s="844"/>
    <row r="591" ht="14.25" customHeight="1" s="844"/>
    <row r="592" ht="14.25" customHeight="1" s="844"/>
    <row r="593" ht="14.25" customHeight="1" s="844"/>
    <row r="594" ht="14.25" customHeight="1" s="844"/>
    <row r="595" ht="14.25" customHeight="1" s="844"/>
    <row r="596" ht="14.25" customHeight="1" s="844"/>
    <row r="597" ht="14.25" customHeight="1" s="844"/>
    <row r="598" ht="14.25" customHeight="1" s="844"/>
    <row r="599" ht="14.25" customHeight="1" s="844"/>
    <row r="600" ht="14.25" customHeight="1" s="844"/>
    <row r="601" ht="14.25" customHeight="1" s="844"/>
    <row r="602" ht="14.25" customHeight="1" s="844"/>
    <row r="603" ht="14.25" customHeight="1" s="844"/>
    <row r="604" ht="14.25" customHeight="1" s="844"/>
    <row r="605" ht="14.25" customHeight="1" s="844"/>
    <row r="606" ht="14.25" customHeight="1" s="844"/>
    <row r="607" ht="14.25" customHeight="1" s="844"/>
    <row r="608" ht="14.25" customHeight="1" s="844"/>
    <row r="609" ht="14.25" customHeight="1" s="844"/>
    <row r="610" ht="14.25" customHeight="1" s="844"/>
    <row r="611" ht="14.25" customHeight="1" s="844"/>
    <row r="612" ht="14.25" customHeight="1" s="844"/>
    <row r="613" ht="14.25" customHeight="1" s="844"/>
    <row r="614" ht="14.25" customHeight="1" s="844"/>
    <row r="615" ht="14.25" customHeight="1" s="844"/>
    <row r="616" ht="14.25" customHeight="1" s="844"/>
    <row r="617" ht="14.25" customHeight="1" s="844"/>
    <row r="618" ht="14.25" customHeight="1" s="844"/>
    <row r="619" ht="14.25" customHeight="1" s="844"/>
    <row r="620" ht="14.25" customHeight="1" s="844"/>
    <row r="621" ht="14.25" customHeight="1" s="844"/>
    <row r="622" ht="14.25" customHeight="1" s="844"/>
    <row r="623" ht="14.25" customHeight="1" s="844"/>
    <row r="624" ht="14.25" customHeight="1" s="844"/>
    <row r="625" ht="14.25" customHeight="1" s="844"/>
    <row r="626" ht="14.25" customHeight="1" s="844"/>
    <row r="627" ht="14.25" customHeight="1" s="844"/>
    <row r="628" ht="14.25" customHeight="1" s="844"/>
    <row r="629" ht="14.25" customHeight="1" s="844"/>
    <row r="630" ht="14.25" customHeight="1" s="844"/>
    <row r="631" ht="14.25" customHeight="1" s="844"/>
    <row r="632" ht="14.25" customHeight="1" s="844"/>
    <row r="633" ht="14.25" customHeight="1" s="844"/>
    <row r="634" ht="14.25" customHeight="1" s="844"/>
    <row r="635" ht="14.25" customHeight="1" s="844"/>
    <row r="636" ht="14.25" customHeight="1" s="844"/>
    <row r="637" ht="14.25" customHeight="1" s="844"/>
    <row r="638" ht="14.25" customHeight="1" s="844"/>
    <row r="639" ht="14.25" customHeight="1" s="844"/>
    <row r="640" ht="14.25" customHeight="1" s="844"/>
    <row r="641" ht="14.25" customHeight="1" s="844"/>
    <row r="642" ht="14.25" customHeight="1" s="844"/>
    <row r="643" ht="14.25" customHeight="1" s="844"/>
    <row r="644" ht="14.25" customHeight="1" s="844"/>
    <row r="645" ht="14.25" customHeight="1" s="844"/>
    <row r="646" ht="14.25" customHeight="1" s="844"/>
    <row r="647" ht="14.25" customHeight="1" s="844"/>
    <row r="648" ht="14.25" customHeight="1" s="844"/>
    <row r="649" ht="14.25" customHeight="1" s="844"/>
    <row r="650" ht="14.25" customHeight="1" s="844"/>
    <row r="651" ht="14.25" customHeight="1" s="844"/>
    <row r="652" ht="14.25" customHeight="1" s="844"/>
    <row r="653" ht="14.25" customHeight="1" s="844"/>
    <row r="654" ht="14.25" customHeight="1" s="844"/>
    <row r="655" ht="14.25" customHeight="1" s="844"/>
    <row r="656" ht="14.25" customHeight="1" s="844"/>
    <row r="657" ht="14.25" customHeight="1" s="844"/>
    <row r="658" ht="14.25" customHeight="1" s="844"/>
    <row r="659" ht="14.25" customHeight="1" s="844"/>
    <row r="660" ht="14.25" customHeight="1" s="844"/>
    <row r="661" ht="14.25" customHeight="1" s="844"/>
    <row r="662" ht="14.25" customHeight="1" s="844"/>
    <row r="663" ht="14.25" customHeight="1" s="844"/>
    <row r="664" ht="14.25" customHeight="1" s="844"/>
    <row r="665" ht="14.25" customHeight="1" s="844"/>
    <row r="666" ht="14.25" customHeight="1" s="844"/>
    <row r="667" ht="14.25" customHeight="1" s="844"/>
    <row r="668" ht="14.25" customHeight="1" s="844"/>
    <row r="669" ht="14.25" customHeight="1" s="844"/>
    <row r="670" ht="14.25" customHeight="1" s="844"/>
    <row r="671" ht="14.25" customHeight="1" s="844"/>
    <row r="672" ht="14.25" customHeight="1" s="844"/>
    <row r="673" ht="14.25" customHeight="1" s="844"/>
    <row r="674" ht="14.25" customHeight="1" s="844"/>
    <row r="675" ht="14.25" customHeight="1" s="844"/>
    <row r="676" ht="14.25" customHeight="1" s="844"/>
    <row r="677" ht="14.25" customHeight="1" s="844"/>
    <row r="678" ht="14.25" customHeight="1" s="844"/>
    <row r="679" ht="14.25" customHeight="1" s="844"/>
    <row r="680" ht="14.25" customHeight="1" s="844"/>
    <row r="681" ht="14.25" customHeight="1" s="844"/>
    <row r="682" ht="14.25" customHeight="1" s="844"/>
    <row r="683" ht="14.25" customHeight="1" s="844"/>
    <row r="684" ht="14.25" customHeight="1" s="844"/>
    <row r="685" ht="14.25" customHeight="1" s="844"/>
    <row r="686" ht="14.25" customHeight="1" s="844"/>
    <row r="687" ht="14.25" customHeight="1" s="844"/>
    <row r="688" ht="14.25" customHeight="1" s="844"/>
    <row r="689" ht="14.25" customHeight="1" s="844"/>
    <row r="690" ht="14.25" customHeight="1" s="844"/>
    <row r="691" ht="14.25" customHeight="1" s="844"/>
    <row r="692" ht="14.25" customHeight="1" s="844"/>
    <row r="693" ht="14.25" customHeight="1" s="844"/>
    <row r="694" ht="14.25" customHeight="1" s="844"/>
    <row r="695" ht="14.25" customHeight="1" s="844"/>
    <row r="696" ht="14.25" customHeight="1" s="844"/>
    <row r="697" ht="14.25" customHeight="1" s="844"/>
    <row r="698" ht="14.25" customHeight="1" s="844"/>
    <row r="699" ht="14.25" customHeight="1" s="844"/>
    <row r="700" ht="14.25" customHeight="1" s="844"/>
    <row r="701" ht="14.25" customHeight="1" s="844"/>
    <row r="702" ht="14.25" customHeight="1" s="844"/>
    <row r="703" ht="14.25" customHeight="1" s="844"/>
    <row r="704" ht="14.25" customHeight="1" s="844"/>
    <row r="705" ht="14.25" customHeight="1" s="844"/>
    <row r="706" ht="14.25" customHeight="1" s="844"/>
    <row r="707" ht="14.25" customHeight="1" s="844"/>
    <row r="708" ht="14.25" customHeight="1" s="844"/>
    <row r="709" ht="14.25" customHeight="1" s="844"/>
    <row r="710" ht="14.25" customHeight="1" s="844"/>
    <row r="711" ht="14.25" customHeight="1" s="844"/>
    <row r="712" ht="14.25" customHeight="1" s="844"/>
    <row r="713" ht="14.25" customHeight="1" s="844"/>
    <row r="714" ht="14.25" customHeight="1" s="844"/>
    <row r="715" ht="14.25" customHeight="1" s="844"/>
    <row r="716" ht="14.25" customHeight="1" s="844"/>
    <row r="717" ht="14.25" customHeight="1" s="844"/>
    <row r="718" ht="14.25" customHeight="1" s="844"/>
    <row r="719" ht="14.25" customHeight="1" s="844"/>
    <row r="720" ht="14.25" customHeight="1" s="844"/>
    <row r="721" ht="14.25" customHeight="1" s="844"/>
    <row r="722" ht="14.25" customHeight="1" s="844"/>
    <row r="723" ht="14.25" customHeight="1" s="844"/>
    <row r="724" ht="14.25" customHeight="1" s="844"/>
    <row r="725" ht="14.25" customHeight="1" s="844"/>
    <row r="726" ht="14.25" customHeight="1" s="844"/>
    <row r="727" ht="14.25" customHeight="1" s="844"/>
    <row r="728" ht="14.25" customHeight="1" s="844"/>
    <row r="729" ht="14.25" customHeight="1" s="844"/>
    <row r="730" ht="14.25" customHeight="1" s="844"/>
    <row r="731" ht="14.25" customHeight="1" s="844"/>
    <row r="732" ht="14.25" customHeight="1" s="844"/>
    <row r="733" ht="14.25" customHeight="1" s="844"/>
    <row r="734" ht="14.25" customHeight="1" s="844"/>
    <row r="735" ht="14.25" customHeight="1" s="844"/>
    <row r="736" ht="14.25" customHeight="1" s="844"/>
    <row r="737" ht="14.25" customHeight="1" s="844"/>
    <row r="738" ht="14.25" customHeight="1" s="844"/>
    <row r="739" ht="14.25" customHeight="1" s="844"/>
    <row r="740" ht="14.25" customHeight="1" s="844"/>
    <row r="741" ht="14.25" customHeight="1" s="844"/>
    <row r="742" ht="14.25" customHeight="1" s="844"/>
    <row r="743" ht="14.25" customHeight="1" s="844"/>
    <row r="744" ht="14.25" customHeight="1" s="844"/>
    <row r="745" ht="14.25" customHeight="1" s="844"/>
    <row r="746" ht="14.25" customHeight="1" s="844"/>
    <row r="747" ht="14.25" customHeight="1" s="844"/>
    <row r="748" ht="14.25" customHeight="1" s="844"/>
    <row r="749" ht="14.25" customHeight="1" s="844"/>
    <row r="750" ht="14.25" customHeight="1" s="844"/>
    <row r="751" ht="14.25" customHeight="1" s="844"/>
    <row r="752" ht="14.25" customHeight="1" s="844"/>
    <row r="753" ht="14.25" customHeight="1" s="844"/>
    <row r="754" ht="14.25" customHeight="1" s="844"/>
    <row r="755" ht="14.25" customHeight="1" s="844"/>
    <row r="756" ht="14.25" customHeight="1" s="844"/>
    <row r="757" ht="14.25" customHeight="1" s="844"/>
    <row r="758" ht="14.25" customHeight="1" s="844"/>
    <row r="759" ht="14.25" customHeight="1" s="844"/>
    <row r="760" ht="14.25" customHeight="1" s="844"/>
    <row r="761" ht="14.25" customHeight="1" s="844"/>
    <row r="762" ht="14.25" customHeight="1" s="844"/>
    <row r="763" ht="14.25" customHeight="1" s="844"/>
    <row r="764" ht="14.25" customHeight="1" s="844"/>
    <row r="765" ht="14.25" customHeight="1" s="844"/>
    <row r="766" ht="14.25" customHeight="1" s="844"/>
    <row r="767" ht="14.25" customHeight="1" s="844"/>
    <row r="768" ht="14.25" customHeight="1" s="844"/>
    <row r="769" ht="14.25" customHeight="1" s="844"/>
    <row r="770" ht="14.25" customHeight="1" s="844"/>
    <row r="771" ht="14.25" customHeight="1" s="844"/>
    <row r="772" ht="14.25" customHeight="1" s="844"/>
    <row r="773" ht="14.25" customHeight="1" s="844"/>
    <row r="774" ht="14.25" customHeight="1" s="844"/>
    <row r="775" ht="14.25" customHeight="1" s="844"/>
    <row r="776" ht="14.25" customHeight="1" s="844"/>
    <row r="777" ht="14.25" customHeight="1" s="844"/>
    <row r="778" ht="14.25" customHeight="1" s="844"/>
    <row r="779" ht="14.25" customHeight="1" s="844"/>
    <row r="780" ht="14.25" customHeight="1" s="844"/>
    <row r="781" ht="14.25" customHeight="1" s="844"/>
    <row r="782" ht="14.25" customHeight="1" s="844"/>
    <row r="783" ht="14.25" customHeight="1" s="844"/>
    <row r="784" ht="14.25" customHeight="1" s="844"/>
    <row r="785" ht="14.25" customHeight="1" s="844"/>
    <row r="786" ht="14.25" customHeight="1" s="844"/>
    <row r="787" ht="14.25" customHeight="1" s="844"/>
    <row r="788" ht="14.25" customHeight="1" s="844"/>
    <row r="789" ht="14.25" customHeight="1" s="844"/>
    <row r="790" ht="14.25" customHeight="1" s="844"/>
    <row r="791" ht="14.25" customHeight="1" s="844"/>
    <row r="792" ht="14.25" customHeight="1" s="844"/>
    <row r="793" ht="14.25" customHeight="1" s="844"/>
    <row r="794" ht="14.25" customHeight="1" s="844"/>
    <row r="795" ht="14.25" customHeight="1" s="844"/>
    <row r="796" ht="14.25" customHeight="1" s="844"/>
    <row r="797" ht="14.25" customHeight="1" s="844"/>
    <row r="798" ht="14.25" customHeight="1" s="844"/>
    <row r="799" ht="14.25" customHeight="1" s="844"/>
    <row r="800" ht="14.25" customHeight="1" s="844"/>
    <row r="801" ht="14.25" customHeight="1" s="844"/>
    <row r="802" ht="14.25" customHeight="1" s="844"/>
    <row r="803" ht="14.25" customHeight="1" s="844"/>
    <row r="804" ht="14.25" customHeight="1" s="844"/>
    <row r="805" ht="14.25" customHeight="1" s="844"/>
    <row r="806" ht="14.25" customHeight="1" s="844"/>
    <row r="807" ht="14.25" customHeight="1" s="844"/>
    <row r="808" ht="14.25" customHeight="1" s="844"/>
    <row r="809" ht="14.25" customHeight="1" s="844"/>
    <row r="810" ht="14.25" customHeight="1" s="844"/>
    <row r="811" ht="14.25" customHeight="1" s="844"/>
    <row r="812" ht="14.25" customHeight="1" s="844"/>
    <row r="813" ht="14.25" customHeight="1" s="844"/>
    <row r="814" ht="14.25" customHeight="1" s="844"/>
    <row r="815" ht="14.25" customHeight="1" s="844"/>
    <row r="816" ht="14.25" customHeight="1" s="844"/>
    <row r="817" ht="14.25" customHeight="1" s="844"/>
    <row r="818" ht="14.25" customHeight="1" s="844"/>
    <row r="819" ht="14.25" customHeight="1" s="844"/>
    <row r="820" ht="14.25" customHeight="1" s="844"/>
    <row r="821" ht="14.25" customHeight="1" s="844"/>
    <row r="822" ht="14.25" customHeight="1" s="844"/>
    <row r="823" ht="14.25" customHeight="1" s="844"/>
    <row r="824" ht="14.25" customHeight="1" s="844"/>
    <row r="825" ht="14.25" customHeight="1" s="844"/>
    <row r="826" ht="14.25" customHeight="1" s="844"/>
    <row r="827" ht="14.25" customHeight="1" s="844"/>
    <row r="828" ht="14.25" customHeight="1" s="844"/>
    <row r="829" ht="14.25" customHeight="1" s="844"/>
    <row r="830" ht="14.25" customHeight="1" s="844"/>
    <row r="831" ht="14.25" customHeight="1" s="844"/>
    <row r="832" ht="14.25" customHeight="1" s="844"/>
    <row r="833" ht="14.25" customHeight="1" s="844"/>
    <row r="834" ht="14.25" customHeight="1" s="844"/>
    <row r="835" ht="14.25" customHeight="1" s="844"/>
    <row r="836" ht="14.25" customHeight="1" s="844"/>
    <row r="837" ht="14.25" customHeight="1" s="844"/>
    <row r="838" ht="14.25" customHeight="1" s="844"/>
    <row r="839" ht="14.25" customHeight="1" s="844"/>
    <row r="840" ht="14.25" customHeight="1" s="844"/>
    <row r="841" ht="14.25" customHeight="1" s="844"/>
    <row r="842" ht="14.25" customHeight="1" s="844"/>
    <row r="843" ht="14.25" customHeight="1" s="844"/>
    <row r="844" ht="14.25" customHeight="1" s="844"/>
    <row r="845" ht="14.25" customHeight="1" s="844"/>
    <row r="846" ht="14.25" customHeight="1" s="844"/>
    <row r="847" ht="14.25" customHeight="1" s="844"/>
    <row r="848" ht="14.25" customHeight="1" s="844"/>
    <row r="849" ht="14.25" customHeight="1" s="844"/>
    <row r="850" ht="14.25" customHeight="1" s="844"/>
    <row r="851" ht="14.25" customHeight="1" s="844"/>
    <row r="852" ht="14.25" customHeight="1" s="844"/>
    <row r="853" ht="14.25" customHeight="1" s="844"/>
    <row r="854" ht="14.25" customHeight="1" s="844"/>
    <row r="855" ht="14.25" customHeight="1" s="844"/>
    <row r="856" ht="14.25" customHeight="1" s="844"/>
    <row r="857" ht="14.25" customHeight="1" s="844"/>
    <row r="858" ht="14.25" customHeight="1" s="844"/>
    <row r="859" ht="14.25" customHeight="1" s="844"/>
    <row r="860" ht="14.25" customHeight="1" s="844"/>
    <row r="861" ht="14.25" customHeight="1" s="844"/>
    <row r="862" ht="14.25" customHeight="1" s="844"/>
    <row r="863" ht="14.25" customHeight="1" s="844"/>
    <row r="864" ht="14.25" customHeight="1" s="844"/>
    <row r="865" ht="14.25" customHeight="1" s="844"/>
    <row r="866" ht="14.25" customHeight="1" s="844"/>
    <row r="867" ht="14.25" customHeight="1" s="844"/>
    <row r="868" ht="14.25" customHeight="1" s="844"/>
    <row r="869" ht="14.25" customHeight="1" s="844"/>
    <row r="870" ht="14.25" customHeight="1" s="844"/>
    <row r="871" ht="14.25" customHeight="1" s="844"/>
    <row r="872" ht="14.25" customHeight="1" s="844"/>
    <row r="873" ht="14.25" customHeight="1" s="844"/>
    <row r="874" ht="14.25" customHeight="1" s="844"/>
    <row r="875" ht="14.25" customHeight="1" s="844"/>
    <row r="876" ht="14.25" customHeight="1" s="844"/>
    <row r="877" ht="14.25" customHeight="1" s="844"/>
    <row r="878" ht="14.25" customHeight="1" s="844"/>
    <row r="879" ht="14.25" customHeight="1" s="844"/>
    <row r="880" ht="14.25" customHeight="1" s="844"/>
    <row r="881" ht="14.25" customHeight="1" s="844"/>
    <row r="882" ht="14.25" customHeight="1" s="844"/>
    <row r="883" ht="14.25" customHeight="1" s="844"/>
    <row r="884" ht="14.25" customHeight="1" s="844"/>
    <row r="885" ht="14.25" customHeight="1" s="844"/>
    <row r="886" ht="14.25" customHeight="1" s="844"/>
    <row r="887" ht="14.25" customHeight="1" s="844"/>
    <row r="888" ht="14.25" customHeight="1" s="844"/>
    <row r="889" ht="14.25" customHeight="1" s="844"/>
    <row r="890" ht="14.25" customHeight="1" s="844"/>
    <row r="891" ht="14.25" customHeight="1" s="844"/>
    <row r="892" ht="14.25" customHeight="1" s="844"/>
    <row r="893" ht="14.25" customHeight="1" s="844"/>
    <row r="894" ht="14.25" customHeight="1" s="844"/>
    <row r="895" ht="14.25" customHeight="1" s="844"/>
    <row r="896" ht="14.25" customHeight="1" s="844"/>
    <row r="897" ht="14.25" customHeight="1" s="844"/>
    <row r="898" ht="14.25" customHeight="1" s="844"/>
    <row r="899" ht="14.25" customHeight="1" s="844"/>
    <row r="900" ht="14.25" customHeight="1" s="844"/>
    <row r="901" ht="14.25" customHeight="1" s="844"/>
    <row r="902" ht="14.25" customHeight="1" s="844"/>
    <row r="903" ht="14.25" customHeight="1" s="844"/>
    <row r="904" ht="14.25" customHeight="1" s="844"/>
    <row r="905" ht="14.25" customHeight="1" s="844"/>
    <row r="906" ht="14.25" customHeight="1" s="844"/>
    <row r="907" ht="14.25" customHeight="1" s="844"/>
    <row r="908" ht="14.25" customHeight="1" s="844"/>
    <row r="909" ht="14.25" customHeight="1" s="844"/>
    <row r="910" ht="14.25" customHeight="1" s="844"/>
    <row r="911" ht="14.25" customHeight="1" s="844"/>
    <row r="912" ht="14.25" customHeight="1" s="844"/>
    <row r="913" ht="14.25" customHeight="1" s="844"/>
    <row r="914" ht="14.25" customHeight="1" s="844"/>
    <row r="915" ht="14.25" customHeight="1" s="844"/>
    <row r="916" ht="14.25" customHeight="1" s="844"/>
    <row r="917" ht="14.25" customHeight="1" s="844"/>
    <row r="918" ht="14.25" customHeight="1" s="844"/>
    <row r="919" ht="14.25" customHeight="1" s="844"/>
    <row r="920" ht="14.25" customHeight="1" s="844"/>
    <row r="921" ht="14.25" customHeight="1" s="844"/>
    <row r="922" ht="14.25" customHeight="1" s="844"/>
    <row r="923" ht="14.25" customHeight="1" s="844"/>
    <row r="924" ht="14.25" customHeight="1" s="844"/>
    <row r="925" ht="14.25" customHeight="1" s="844"/>
    <row r="926" ht="14.25" customHeight="1" s="844"/>
    <row r="927" ht="14.25" customHeight="1" s="844"/>
    <row r="928" ht="14.25" customHeight="1" s="844"/>
    <row r="929" ht="14.25" customHeight="1" s="844"/>
    <row r="930" ht="14.25" customHeight="1" s="844"/>
    <row r="931" ht="14.25" customHeight="1" s="844"/>
    <row r="932" ht="14.25" customHeight="1" s="844"/>
    <row r="933" ht="14.25" customHeight="1" s="844"/>
    <row r="934" ht="14.25" customHeight="1" s="844"/>
    <row r="935" ht="14.25" customHeight="1" s="844"/>
    <row r="936" ht="14.25" customHeight="1" s="844"/>
    <row r="937" ht="14.25" customHeight="1" s="844"/>
    <row r="938" ht="14.25" customHeight="1" s="844"/>
    <row r="939" ht="14.25" customHeight="1" s="844"/>
    <row r="940" ht="14.25" customHeight="1" s="844"/>
    <row r="941" ht="14.25" customHeight="1" s="844"/>
    <row r="942" ht="14.25" customHeight="1" s="844"/>
    <row r="943" ht="14.25" customHeight="1" s="844"/>
    <row r="944" ht="14.25" customHeight="1" s="844"/>
    <row r="945" ht="14.25" customHeight="1" s="844"/>
    <row r="946" ht="14.25" customHeight="1" s="844"/>
    <row r="947" ht="14.25" customHeight="1" s="844"/>
    <row r="948" ht="14.25" customHeight="1" s="844"/>
    <row r="949" ht="14.25" customHeight="1" s="844"/>
    <row r="950" ht="14.25" customHeight="1" s="844"/>
    <row r="951" ht="14.25" customHeight="1" s="844"/>
    <row r="952" ht="14.25" customHeight="1" s="844"/>
    <row r="953" ht="14.25" customHeight="1" s="844"/>
    <row r="954" ht="14.25" customHeight="1" s="844"/>
    <row r="955" ht="14.25" customHeight="1" s="844"/>
    <row r="956" ht="14.25" customHeight="1" s="844"/>
    <row r="957" ht="14.25" customHeight="1" s="844"/>
    <row r="958" ht="14.25" customHeight="1" s="844"/>
    <row r="959" ht="14.25" customHeight="1" s="844"/>
    <row r="960" ht="14.25" customHeight="1" s="844"/>
    <row r="961" ht="14.25" customHeight="1" s="844"/>
    <row r="962" ht="14.25" customHeight="1" s="844"/>
    <row r="963" ht="14.25" customHeight="1" s="844"/>
    <row r="964" ht="14.25" customHeight="1" s="844"/>
    <row r="965" ht="14.25" customHeight="1" s="844"/>
    <row r="966" ht="14.25" customHeight="1" s="844"/>
    <row r="967" ht="14.25" customHeight="1" s="844"/>
    <row r="968" ht="14.25" customHeight="1" s="844"/>
    <row r="969" ht="14.25" customHeight="1" s="844"/>
    <row r="970" ht="14.25" customHeight="1" s="844"/>
    <row r="971" ht="14.25" customHeight="1" s="844"/>
    <row r="972" ht="14.25" customHeight="1" s="844"/>
    <row r="973" ht="14.25" customHeight="1" s="844"/>
    <row r="974" ht="14.25" customHeight="1" s="844"/>
    <row r="975" ht="14.25" customHeight="1" s="844"/>
    <row r="976" ht="14.25" customHeight="1" s="844"/>
    <row r="977" ht="14.25" customHeight="1" s="844"/>
    <row r="978" ht="14.25" customHeight="1" s="844"/>
    <row r="979" ht="14.25" customHeight="1" s="844"/>
    <row r="980" ht="14.25" customHeight="1" s="844"/>
    <row r="981" ht="14.25" customHeight="1" s="844"/>
    <row r="982" ht="14.25" customHeight="1" s="844"/>
    <row r="983" ht="14.25" customHeight="1" s="844"/>
    <row r="984" ht="14.25" customHeight="1" s="844"/>
    <row r="985" ht="14.25" customHeight="1" s="844"/>
    <row r="986" ht="14.25" customHeight="1" s="844"/>
    <row r="987" ht="14.25" customHeight="1" s="844"/>
    <row r="988" ht="14.25" customHeight="1" s="844"/>
    <row r="989" ht="14.25" customHeight="1" s="844"/>
    <row r="990" ht="14.25" customHeight="1" s="844"/>
    <row r="991" ht="14.25" customHeight="1" s="844"/>
    <row r="992" ht="14.25" customHeight="1" s="844"/>
    <row r="993" ht="14.25" customHeight="1" s="844"/>
    <row r="994" ht="14.25" customHeight="1" s="844"/>
    <row r="995" ht="14.25" customHeight="1" s="844"/>
    <row r="996" ht="14.25" customHeight="1" s="844"/>
    <row r="997" ht="14.25" customHeight="1" s="844"/>
    <row r="998" ht="14.25" customHeight="1" s="844"/>
    <row r="999" ht="14.25" customHeight="1" s="844"/>
    <row r="1000" ht="14.25" customHeight="1" s="844"/>
  </sheetData>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sheetPr codeName="Sheet16">
    <tabColor rgb="FFD8D8D8"/>
    <outlinePr summaryBelow="1" summaryRight="1"/>
    <pageSetUpPr/>
  </sheetPr>
  <dimension ref="A1:Z1000"/>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baseColWidth="8" defaultColWidth="14.44140625" defaultRowHeight="14.4" outlineLevelRow="1"/>
  <cols>
    <col width="5.6640625" customWidth="1" style="844" min="1" max="1"/>
    <col width="48.6640625" customWidth="1" style="844" min="2" max="2"/>
    <col width="5.6640625" customWidth="1" style="844" min="3" max="3"/>
    <col outlineLevel="1" width="20.5546875" customWidth="1" style="844" min="4" max="7"/>
    <col width="20.5546875" customWidth="1" style="844" min="8" max="26"/>
  </cols>
  <sheetData>
    <row r="1" ht="15" customHeight="1" s="844">
      <c r="A1" s="590" t="n"/>
      <c r="B1" s="591" t="inlineStr">
        <is>
          <t>FYE September</t>
        </is>
      </c>
      <c r="D1" s="590" t="n"/>
      <c r="E1" s="590" t="n"/>
      <c r="F1" s="590" t="n"/>
      <c r="G1" s="590" t="n"/>
      <c r="H1" s="590" t="n"/>
      <c r="I1" s="590" t="n"/>
      <c r="J1" s="590" t="n"/>
      <c r="K1" s="590" t="n"/>
      <c r="L1" s="590" t="n"/>
      <c r="M1" s="590" t="n"/>
      <c r="N1" s="590" t="n"/>
      <c r="O1" s="590" t="n"/>
      <c r="P1" s="590" t="n"/>
      <c r="Q1" s="590" t="n"/>
      <c r="R1" s="590" t="n"/>
      <c r="S1" s="590" t="n"/>
      <c r="T1" s="590" t="n"/>
      <c r="U1" s="590" t="n"/>
      <c r="V1" s="590" t="n"/>
      <c r="W1" s="590" t="n"/>
      <c r="X1" s="590" t="n"/>
      <c r="Y1" s="590" t="n"/>
      <c r="Z1" s="590" t="n"/>
    </row>
    <row r="2" ht="15" customHeight="1" s="844">
      <c r="A2" s="590" t="n"/>
      <c r="B2" s="591" t="inlineStr">
        <is>
          <t>All figures are in €</t>
        </is>
      </c>
      <c r="D2" s="590" t="n"/>
      <c r="E2" s="590" t="n"/>
      <c r="F2" s="590" t="n"/>
      <c r="G2" s="590" t="n"/>
      <c r="H2" s="590" t="n"/>
      <c r="I2" s="590" t="n"/>
      <c r="J2" s="590" t="n"/>
      <c r="K2" s="590" t="n"/>
      <c r="L2" s="590" t="n"/>
      <c r="M2" s="590" t="n"/>
      <c r="N2" s="590" t="n"/>
      <c r="O2" s="590" t="n"/>
      <c r="P2" s="590" t="n"/>
      <c r="Q2" s="590" t="n"/>
      <c r="R2" s="590" t="n"/>
      <c r="S2" s="590" t="n"/>
      <c r="T2" s="590" t="n"/>
      <c r="U2" s="590" t="n"/>
      <c r="V2" s="590" t="n"/>
      <c r="W2" s="590" t="n"/>
      <c r="X2" s="590" t="n"/>
      <c r="Y2" s="590" t="n"/>
      <c r="Z2" s="590" t="n"/>
    </row>
    <row r="3" ht="15" customHeight="1" s="844">
      <c r="A3" s="590" t="n"/>
      <c r="B3" s="592" t="n"/>
      <c r="D3" s="590" t="n"/>
      <c r="E3" s="590" t="n"/>
      <c r="F3" s="590" t="n"/>
      <c r="G3" s="590" t="n"/>
      <c r="H3" s="590" t="n"/>
      <c r="I3" s="590" t="n"/>
      <c r="J3" s="590" t="n"/>
      <c r="K3" s="590" t="n"/>
      <c r="L3" s="590" t="n"/>
      <c r="M3" s="590" t="n"/>
      <c r="N3" s="590" t="n"/>
      <c r="O3" s="590" t="n"/>
      <c r="P3" s="590" t="n"/>
      <c r="Q3" s="590" t="n"/>
      <c r="R3" s="590" t="n"/>
      <c r="S3" s="590" t="n"/>
      <c r="T3" s="590" t="n"/>
      <c r="U3" s="590" t="n"/>
      <c r="V3" s="590" t="n"/>
      <c r="W3" s="590" t="n"/>
      <c r="X3" s="590" t="n"/>
      <c r="Y3" s="590" t="n"/>
      <c r="Z3" s="590" t="n"/>
    </row>
    <row r="4" ht="15" customHeight="1" s="844">
      <c r="A4" s="590" t="n"/>
      <c r="B4" s="590" t="n"/>
      <c r="D4" s="593" t="inlineStr">
        <is>
          <t>FY19</t>
        </is>
      </c>
      <c r="E4" s="593" t="inlineStr">
        <is>
          <t>FY20</t>
        </is>
      </c>
      <c r="F4" s="593" t="inlineStr">
        <is>
          <t>FY21</t>
        </is>
      </c>
      <c r="G4" s="593" t="inlineStr">
        <is>
          <t>FY22 YTD</t>
        </is>
      </c>
      <c r="H4" s="590" t="n"/>
      <c r="I4" s="590" t="n"/>
      <c r="J4" s="590" t="n"/>
      <c r="K4" s="590" t="n"/>
      <c r="L4" s="590" t="n"/>
      <c r="M4" s="590" t="n"/>
      <c r="N4" s="590" t="n"/>
      <c r="O4" s="590" t="n"/>
      <c r="P4" s="590" t="n"/>
      <c r="Q4" s="590" t="n"/>
      <c r="R4" s="590" t="n"/>
      <c r="S4" s="590" t="n"/>
      <c r="T4" s="590" t="n"/>
      <c r="U4" s="590" t="n"/>
      <c r="V4" s="590" t="n"/>
      <c r="W4" s="590" t="n"/>
      <c r="X4" s="590" t="n"/>
      <c r="Y4" s="590" t="n"/>
      <c r="Z4" s="590" t="n"/>
    </row>
    <row r="5" ht="15" customHeight="1" s="844">
      <c r="A5" s="590" t="n"/>
      <c r="B5" s="592" t="n"/>
      <c r="C5" s="594" t="n"/>
      <c r="D5" s="595" t="inlineStr">
        <is>
          <t>Actual</t>
        </is>
      </c>
      <c r="E5" s="595" t="inlineStr">
        <is>
          <t>Actual</t>
        </is>
      </c>
      <c r="F5" s="595" t="inlineStr">
        <is>
          <t>Actual</t>
        </is>
      </c>
      <c r="G5" s="595" t="inlineStr">
        <is>
          <t>Actual</t>
        </is>
      </c>
      <c r="H5" s="594" t="n"/>
      <c r="I5" s="594" t="n"/>
      <c r="J5" s="594" t="n"/>
      <c r="K5" s="594" t="n"/>
      <c r="L5" s="594" t="n"/>
      <c r="M5" s="594" t="n"/>
      <c r="N5" s="594" t="n"/>
      <c r="O5" s="596" t="n"/>
      <c r="P5" s="594" t="n"/>
      <c r="Q5" s="594" t="n"/>
      <c r="R5" s="594" t="n"/>
      <c r="S5" s="594" t="n"/>
      <c r="T5" s="594" t="n"/>
      <c r="U5" s="594" t="n"/>
      <c r="V5" s="590" t="n"/>
      <c r="W5" s="590" t="n"/>
      <c r="X5" s="590" t="n"/>
      <c r="Y5" s="590" t="n"/>
      <c r="Z5" s="590" t="n"/>
    </row>
    <row r="6" ht="18.75" customHeight="1" s="844">
      <c r="A6" s="597" t="n"/>
      <c r="B6" s="598" t="inlineStr">
        <is>
          <t>Balance Sheet</t>
        </is>
      </c>
      <c r="D6" s="599" t="n"/>
      <c r="E6" s="599" t="n"/>
      <c r="F6" s="599" t="n"/>
      <c r="G6" s="599" t="n"/>
      <c r="H6" s="590" t="n"/>
      <c r="I6" s="590" t="n"/>
      <c r="J6" s="590" t="n"/>
      <c r="K6" s="590" t="n"/>
      <c r="L6" s="590" t="n"/>
      <c r="M6" s="590" t="n"/>
      <c r="N6" s="590" t="n"/>
      <c r="O6" s="590" t="n"/>
      <c r="P6" s="590" t="n"/>
      <c r="Q6" s="590" t="n"/>
      <c r="R6" s="590" t="n"/>
      <c r="S6" s="590" t="n"/>
      <c r="T6" s="590" t="n"/>
      <c r="U6" s="590" t="n"/>
      <c r="V6" s="590" t="n"/>
      <c r="W6" s="590" t="n"/>
      <c r="X6" s="590" t="n"/>
      <c r="Y6" s="590" t="n"/>
      <c r="Z6" s="590" t="n"/>
    </row>
    <row r="7" outlineLevel="1" ht="15" customHeight="1" s="844">
      <c r="A7" s="590" t="n"/>
      <c r="B7" s="590" t="n"/>
      <c r="D7" s="600" t="n"/>
      <c r="E7" s="600" t="n"/>
      <c r="F7" s="600" t="n"/>
      <c r="G7" s="600" t="n"/>
      <c r="H7" s="590" t="n"/>
      <c r="I7" s="590" t="n"/>
      <c r="J7" s="590" t="n"/>
      <c r="K7" s="590" t="n"/>
      <c r="L7" s="590" t="n"/>
      <c r="M7" s="590" t="n"/>
      <c r="N7" s="590" t="n"/>
      <c r="O7" s="590" t="n"/>
      <c r="P7" s="590" t="n"/>
      <c r="Q7" s="590" t="n"/>
      <c r="R7" s="590" t="n"/>
      <c r="S7" s="590" t="n"/>
      <c r="T7" s="590" t="n"/>
      <c r="U7" s="590" t="n"/>
      <c r="V7" s="590" t="n"/>
      <c r="W7" s="590" t="n"/>
      <c r="X7" s="590" t="n"/>
      <c r="Y7" s="590" t="n"/>
      <c r="Z7" s="590" t="n"/>
    </row>
    <row r="8" outlineLevel="1" ht="15" customHeight="1" s="844">
      <c r="A8" s="590" t="n"/>
      <c r="B8" s="601" t="inlineStr">
        <is>
          <t>Non-current assets</t>
        </is>
      </c>
      <c r="D8" s="600" t="n"/>
      <c r="E8" s="600" t="n"/>
      <c r="F8" s="600" t="n"/>
      <c r="G8" s="600" t="n"/>
      <c r="H8" s="590" t="n"/>
      <c r="I8" s="590" t="n"/>
      <c r="J8" s="590" t="n"/>
      <c r="K8" s="590" t="n"/>
      <c r="L8" s="590" t="n"/>
      <c r="M8" s="590" t="n"/>
      <c r="N8" s="590" t="n"/>
      <c r="O8" s="590" t="n"/>
      <c r="P8" s="590" t="n"/>
      <c r="Q8" s="590" t="n"/>
      <c r="R8" s="590" t="n"/>
      <c r="S8" s="590" t="n"/>
      <c r="T8" s="590" t="n"/>
      <c r="U8" s="590" t="n"/>
      <c r="V8" s="590" t="n"/>
      <c r="W8" s="590" t="n"/>
      <c r="X8" s="590" t="n"/>
      <c r="Y8" s="590" t="n"/>
      <c r="Z8" s="590" t="n"/>
    </row>
    <row r="9" outlineLevel="1" ht="15" customHeight="1" s="844">
      <c r="A9" s="590" t="n"/>
      <c r="B9" s="590" t="n"/>
      <c r="D9" s="600" t="n"/>
      <c r="E9" s="600" t="n"/>
      <c r="F9" s="600" t="n"/>
      <c r="G9" s="600" t="n"/>
      <c r="H9" s="590" t="n"/>
      <c r="I9" s="590" t="n"/>
      <c r="J9" s="590" t="n"/>
      <c r="K9" s="590" t="n"/>
      <c r="L9" s="590" t="n"/>
      <c r="M9" s="590" t="n"/>
      <c r="N9" s="590" t="n"/>
      <c r="O9" s="590" t="n"/>
      <c r="P9" s="590" t="n"/>
      <c r="Q9" s="590" t="n"/>
      <c r="R9" s="590" t="n"/>
      <c r="S9" s="590" t="n"/>
      <c r="T9" s="590" t="n"/>
      <c r="U9" s="590" t="n"/>
      <c r="V9" s="590" t="n"/>
      <c r="W9" s="590" t="n"/>
      <c r="X9" s="590" t="n"/>
      <c r="Y9" s="590" t="n"/>
      <c r="Z9" s="590" t="n"/>
    </row>
    <row r="10" outlineLevel="1" ht="15" customHeight="1" s="844">
      <c r="A10" s="590" t="n"/>
      <c r="B10" s="602" t="inlineStr">
        <is>
          <t>Property and equipment</t>
        </is>
      </c>
      <c r="D10" s="1197" t="n">
        <v>271270.96</v>
      </c>
      <c r="E10" s="1197" t="n">
        <v>290519.19</v>
      </c>
      <c r="F10" s="1197" t="n">
        <v>338041.9</v>
      </c>
      <c r="G10" s="1197" t="n">
        <v>405300.16</v>
      </c>
      <c r="H10" s="590" t="n"/>
      <c r="I10" s="590" t="n"/>
      <c r="J10" s="590" t="n"/>
      <c r="K10" s="590" t="n"/>
      <c r="L10" s="590" t="n"/>
      <c r="M10" s="590" t="n"/>
      <c r="N10" s="590" t="n"/>
      <c r="O10" s="590" t="n"/>
      <c r="P10" s="590" t="n"/>
      <c r="Q10" s="590" t="n"/>
      <c r="R10" s="590" t="n"/>
      <c r="S10" s="590" t="n"/>
      <c r="T10" s="590" t="n"/>
      <c r="U10" s="590" t="n"/>
      <c r="V10" s="590" t="n"/>
      <c r="W10" s="590" t="n"/>
      <c r="X10" s="590" t="n"/>
      <c r="Y10" s="590" t="n"/>
      <c r="Z10" s="590" t="n"/>
    </row>
    <row r="11" outlineLevel="1" ht="15" customHeight="1" s="844">
      <c r="A11" s="590" t="n"/>
      <c r="B11" s="602" t="inlineStr">
        <is>
          <t>Due from related party</t>
        </is>
      </c>
      <c r="D11" s="1197" t="n">
        <v>0</v>
      </c>
      <c r="E11" s="1197" t="n">
        <v>231118.43</v>
      </c>
      <c r="F11" s="1197" t="n">
        <v>477805.35</v>
      </c>
      <c r="G11" s="1197" t="n">
        <v>477805.35</v>
      </c>
      <c r="H11" s="590" t="n"/>
      <c r="I11" s="590" t="n"/>
      <c r="J11" s="590" t="n"/>
      <c r="K11" s="590" t="n"/>
      <c r="L11" s="590" t="n"/>
      <c r="M11" s="590" t="n"/>
      <c r="N11" s="590" t="n"/>
      <c r="O11" s="590" t="n"/>
      <c r="P11" s="590" t="n"/>
      <c r="Q11" s="590" t="n"/>
      <c r="R11" s="590" t="n"/>
      <c r="S11" s="590" t="n"/>
      <c r="T11" s="590" t="n"/>
      <c r="U11" s="590" t="n"/>
      <c r="V11" s="590" t="n"/>
      <c r="W11" s="590" t="n"/>
      <c r="X11" s="590" t="n"/>
      <c r="Y11" s="590" t="n"/>
      <c r="Z11" s="590" t="n"/>
    </row>
    <row r="12" outlineLevel="1" ht="15" customHeight="1" s="844">
      <c r="A12" s="590" t="n"/>
      <c r="B12" s="602" t="inlineStr">
        <is>
          <t>Long-term receivables</t>
        </is>
      </c>
      <c r="D12" s="1197" t="n">
        <v>0</v>
      </c>
      <c r="E12" s="1197" t="n">
        <v>50000</v>
      </c>
      <c r="F12" s="1197" t="n">
        <v>50000</v>
      </c>
      <c r="G12" s="1197" t="n">
        <v>50000</v>
      </c>
      <c r="H12" s="590" t="n"/>
      <c r="I12" s="590" t="n"/>
      <c r="J12" s="590" t="n"/>
      <c r="K12" s="590" t="n"/>
      <c r="L12" s="590" t="n"/>
      <c r="M12" s="590" t="n"/>
      <c r="N12" s="590" t="n"/>
      <c r="O12" s="590" t="n"/>
      <c r="P12" s="590" t="n"/>
      <c r="Q12" s="590" t="n"/>
      <c r="R12" s="590" t="n"/>
      <c r="S12" s="590" t="n"/>
      <c r="T12" s="590" t="n"/>
      <c r="U12" s="590" t="n"/>
      <c r="V12" s="590" t="n"/>
      <c r="W12" s="590" t="n"/>
      <c r="X12" s="590" t="n"/>
      <c r="Y12" s="590" t="n"/>
      <c r="Z12" s="590" t="n"/>
    </row>
    <row r="13" outlineLevel="1" ht="15" customHeight="1" s="844">
      <c r="A13" s="604" t="n"/>
      <c r="B13" s="604" t="n"/>
      <c r="D13" s="605" t="n"/>
      <c r="E13" s="605" t="n"/>
      <c r="F13" s="605" t="n"/>
      <c r="G13" s="605" t="n"/>
      <c r="H13" s="604" t="n"/>
      <c r="I13" s="604" t="n"/>
      <c r="J13" s="604" t="n"/>
      <c r="K13" s="604" t="n"/>
      <c r="L13" s="604" t="n"/>
      <c r="M13" s="604" t="n"/>
      <c r="N13" s="604" t="n"/>
      <c r="O13" s="604" t="n"/>
      <c r="P13" s="604" t="n"/>
      <c r="Q13" s="604" t="n"/>
      <c r="R13" s="604" t="n"/>
      <c r="S13" s="604" t="n"/>
      <c r="T13" s="604" t="n"/>
      <c r="U13" s="604" t="n"/>
      <c r="V13" s="604" t="n"/>
      <c r="W13" s="604" t="n"/>
      <c r="X13" s="604" t="n"/>
      <c r="Y13" s="604" t="n"/>
      <c r="Z13" s="604" t="n"/>
    </row>
    <row r="14" outlineLevel="1" ht="15" customHeight="1" s="844">
      <c r="A14" s="590" t="n"/>
      <c r="B14" s="606" t="inlineStr">
        <is>
          <t>Total non-current assets</t>
        </is>
      </c>
      <c r="D14" s="1198">
        <f>SUM(D10:D12)</f>
        <v/>
      </c>
      <c r="E14" s="1198">
        <f>SUM(E10:E12)</f>
        <v/>
      </c>
      <c r="F14" s="1198">
        <f>SUM(F10:F12)</f>
        <v/>
      </c>
      <c r="G14" s="1198">
        <f>SUM(G10:G12)</f>
        <v/>
      </c>
      <c r="H14" s="590" t="n"/>
      <c r="I14" s="590" t="n"/>
      <c r="J14" s="590" t="n"/>
      <c r="K14" s="590" t="n"/>
      <c r="L14" s="590" t="n"/>
      <c r="M14" s="590" t="n"/>
      <c r="N14" s="590" t="n"/>
      <c r="O14" s="590" t="n"/>
      <c r="P14" s="590" t="n"/>
      <c r="Q14" s="590" t="n"/>
      <c r="R14" s="590" t="n"/>
      <c r="S14" s="590" t="n"/>
      <c r="T14" s="590" t="n"/>
      <c r="U14" s="590" t="n"/>
      <c r="V14" s="590" t="n"/>
      <c r="W14" s="590" t="n"/>
      <c r="X14" s="590" t="n"/>
      <c r="Y14" s="590" t="n"/>
      <c r="Z14" s="590" t="n"/>
    </row>
    <row r="15" outlineLevel="1" ht="15" customHeight="1" s="844">
      <c r="A15" s="590" t="n"/>
      <c r="B15" s="590" t="n"/>
      <c r="D15" s="1199" t="n"/>
      <c r="E15" s="1199" t="n"/>
      <c r="F15" s="1199" t="n"/>
      <c r="G15" s="1199" t="n"/>
      <c r="H15" s="590" t="n"/>
      <c r="I15" s="590" t="n"/>
      <c r="J15" s="590" t="n"/>
      <c r="K15" s="590" t="n"/>
      <c r="L15" s="590" t="n"/>
      <c r="M15" s="590" t="n"/>
      <c r="N15" s="590" t="n"/>
      <c r="O15" s="590" t="n"/>
      <c r="P15" s="590" t="n"/>
      <c r="Q15" s="590" t="n"/>
      <c r="R15" s="590" t="n"/>
      <c r="S15" s="590" t="n"/>
      <c r="T15" s="590" t="n"/>
      <c r="U15" s="590" t="n"/>
      <c r="V15" s="590" t="n"/>
      <c r="W15" s="590" t="n"/>
      <c r="X15" s="590" t="n"/>
      <c r="Y15" s="590" t="n"/>
      <c r="Z15" s="590" t="n"/>
    </row>
    <row r="16" outlineLevel="1" ht="15" customHeight="1" s="844">
      <c r="A16" s="590" t="n"/>
      <c r="B16" s="601" t="inlineStr">
        <is>
          <t>Current assets</t>
        </is>
      </c>
      <c r="D16" s="1199" t="n"/>
      <c r="E16" s="1199" t="n"/>
      <c r="F16" s="1199" t="n"/>
      <c r="G16" s="1199" t="n"/>
      <c r="H16" s="590" t="n"/>
      <c r="I16" s="590" t="n"/>
      <c r="J16" s="590" t="n"/>
      <c r="K16" s="590" t="n"/>
      <c r="L16" s="590" t="n"/>
      <c r="M16" s="590" t="n"/>
      <c r="N16" s="590" t="n"/>
      <c r="O16" s="590" t="n"/>
      <c r="P16" s="590" t="n"/>
      <c r="Q16" s="590" t="n"/>
      <c r="R16" s="590" t="n"/>
      <c r="S16" s="590" t="n"/>
      <c r="T16" s="590" t="n"/>
      <c r="U16" s="590" t="n"/>
      <c r="V16" s="590" t="n"/>
      <c r="W16" s="590" t="n"/>
      <c r="X16" s="590" t="n"/>
      <c r="Y16" s="590" t="n"/>
      <c r="Z16" s="590" t="n"/>
    </row>
    <row r="17" outlineLevel="1" ht="15" customHeight="1" s="844">
      <c r="A17" s="604" t="n"/>
      <c r="B17" s="604" t="n"/>
      <c r="D17" s="605" t="n"/>
      <c r="E17" s="605" t="n"/>
      <c r="F17" s="605" t="n"/>
      <c r="G17" s="605" t="n"/>
      <c r="H17" s="604" t="n"/>
      <c r="I17" s="604" t="n"/>
      <c r="J17" s="604" t="n"/>
      <c r="K17" s="604" t="n"/>
      <c r="L17" s="604" t="n"/>
      <c r="M17" s="604" t="n"/>
      <c r="N17" s="604" t="n"/>
      <c r="O17" s="604" t="n"/>
      <c r="P17" s="604" t="n"/>
      <c r="Q17" s="604" t="n"/>
      <c r="R17" s="604" t="n"/>
      <c r="S17" s="604" t="n"/>
      <c r="T17" s="604" t="n"/>
      <c r="U17" s="604" t="n"/>
      <c r="V17" s="604" t="n"/>
      <c r="W17" s="604" t="n"/>
      <c r="X17" s="604" t="n"/>
      <c r="Y17" s="604" t="n"/>
      <c r="Z17" s="604" t="n"/>
    </row>
    <row r="18" outlineLevel="1" ht="15" customHeight="1" s="844">
      <c r="A18" s="590" t="n"/>
      <c r="B18" s="602" t="inlineStr">
        <is>
          <t xml:space="preserve">Trade and other receivables </t>
        </is>
      </c>
      <c r="D18" s="1197" t="n">
        <v>1641196.09</v>
      </c>
      <c r="E18" s="1197" t="n">
        <v>1811591.24</v>
      </c>
      <c r="F18" s="1197" t="n">
        <v>3059527.98</v>
      </c>
      <c r="G18" s="1197" t="n">
        <v>2740893.38</v>
      </c>
      <c r="H18" s="590" t="n"/>
      <c r="I18" s="590" t="n"/>
      <c r="J18" s="590" t="n"/>
      <c r="K18" s="590" t="n"/>
      <c r="L18" s="590" t="n"/>
      <c r="M18" s="590" t="n"/>
      <c r="N18" s="590" t="n"/>
      <c r="O18" s="590" t="n"/>
      <c r="P18" s="590" t="n"/>
      <c r="Q18" s="590" t="n"/>
      <c r="R18" s="590" t="n"/>
      <c r="S18" s="590" t="n"/>
      <c r="T18" s="590" t="n"/>
      <c r="U18" s="590" t="n"/>
      <c r="V18" s="590" t="n"/>
      <c r="W18" s="590" t="n"/>
      <c r="X18" s="590" t="n"/>
      <c r="Y18" s="590" t="n"/>
      <c r="Z18" s="590" t="n"/>
    </row>
    <row r="19" outlineLevel="1" ht="15" customHeight="1" s="844">
      <c r="A19" s="590" t="n"/>
      <c r="B19" s="602" t="inlineStr">
        <is>
          <t>Cash and cash equivalents</t>
        </is>
      </c>
      <c r="D19" s="1197" t="n">
        <v>733158.13</v>
      </c>
      <c r="E19" s="1197" t="n">
        <v>1826125.72</v>
      </c>
      <c r="F19" s="1197" t="n">
        <v>3725374.17</v>
      </c>
      <c r="G19" s="1197" t="n">
        <v>4874488.77</v>
      </c>
      <c r="H19" s="590" t="n"/>
      <c r="I19" s="590" t="n"/>
      <c r="J19" s="590" t="n"/>
      <c r="K19" s="590" t="n"/>
      <c r="L19" s="590" t="n"/>
      <c r="M19" s="590" t="n"/>
      <c r="N19" s="590" t="n"/>
      <c r="O19" s="590" t="n"/>
      <c r="P19" s="590" t="n"/>
      <c r="Q19" s="590" t="n"/>
      <c r="R19" s="590" t="n"/>
      <c r="S19" s="590" t="n"/>
      <c r="T19" s="590" t="n"/>
      <c r="U19" s="590" t="n"/>
      <c r="V19" s="590" t="n"/>
      <c r="W19" s="590" t="n"/>
      <c r="X19" s="590" t="n"/>
      <c r="Y19" s="590" t="n"/>
      <c r="Z19" s="590" t="n"/>
    </row>
    <row r="20" outlineLevel="1" ht="15" customHeight="1" s="844">
      <c r="A20" s="590" t="n"/>
      <c r="B20" s="602" t="inlineStr">
        <is>
          <t>Accrued revenue</t>
        </is>
      </c>
      <c r="D20" s="1197" t="n">
        <v>0</v>
      </c>
      <c r="E20" s="1197" t="n">
        <v>62661.53</v>
      </c>
      <c r="F20" s="1197" t="n">
        <v>120827.71</v>
      </c>
      <c r="G20" s="1197" t="n">
        <v>205206.69</v>
      </c>
      <c r="H20" s="590" t="n"/>
      <c r="I20" s="590" t="n"/>
      <c r="J20" s="590" t="n"/>
      <c r="K20" s="590" t="n"/>
      <c r="L20" s="590" t="n"/>
      <c r="M20" s="590" t="n"/>
      <c r="N20" s="590" t="n"/>
      <c r="O20" s="590" t="n"/>
      <c r="P20" s="590" t="n"/>
      <c r="Q20" s="590" t="n"/>
      <c r="R20" s="590" t="n"/>
      <c r="S20" s="590" t="n"/>
      <c r="T20" s="590" t="n"/>
      <c r="U20" s="590" t="n"/>
      <c r="V20" s="590" t="n"/>
      <c r="W20" s="590" t="n"/>
      <c r="X20" s="590" t="n"/>
      <c r="Y20" s="590" t="n"/>
      <c r="Z20" s="590" t="n"/>
    </row>
    <row r="21" outlineLevel="1" ht="15" customHeight="1" s="844">
      <c r="A21" s="590" t="n"/>
      <c r="B21" s="602" t="inlineStr">
        <is>
          <t>Taxes payables</t>
        </is>
      </c>
      <c r="D21" s="1197" t="n">
        <v>45949.88</v>
      </c>
      <c r="E21" s="1197" t="n">
        <v>132545.88</v>
      </c>
      <c r="F21" s="1197" t="n">
        <v>0</v>
      </c>
      <c r="G21" s="1197" t="n">
        <v>0</v>
      </c>
      <c r="H21" s="590" t="n"/>
      <c r="I21" s="590" t="n"/>
      <c r="J21" s="590" t="n"/>
      <c r="K21" s="590" t="n"/>
      <c r="L21" s="590" t="n"/>
      <c r="M21" s="590" t="n"/>
      <c r="N21" s="590" t="n"/>
      <c r="O21" s="590" t="n"/>
      <c r="P21" s="590" t="n"/>
      <c r="Q21" s="590" t="n"/>
      <c r="R21" s="590" t="n"/>
      <c r="S21" s="590" t="n"/>
      <c r="T21" s="590" t="n"/>
      <c r="U21" s="590" t="n"/>
      <c r="V21" s="590" t="n"/>
      <c r="W21" s="590" t="n"/>
      <c r="X21" s="590" t="n"/>
      <c r="Y21" s="590" t="n"/>
      <c r="Z21" s="590" t="n"/>
    </row>
    <row r="22" outlineLevel="1" ht="15" customHeight="1" s="844">
      <c r="A22" s="604" t="n"/>
      <c r="B22" s="604" t="n"/>
      <c r="D22" s="605" t="n"/>
      <c r="E22" s="605" t="n"/>
      <c r="F22" s="605" t="n"/>
      <c r="G22" s="605" t="n"/>
      <c r="H22" s="604" t="n"/>
      <c r="I22" s="604" t="n"/>
      <c r="J22" s="604" t="n"/>
      <c r="K22" s="604" t="n"/>
      <c r="L22" s="604" t="n"/>
      <c r="M22" s="604" t="n"/>
      <c r="N22" s="604" t="n"/>
      <c r="O22" s="604" t="n"/>
      <c r="P22" s="604" t="n"/>
      <c r="Q22" s="604" t="n"/>
      <c r="R22" s="604" t="n"/>
      <c r="S22" s="604" t="n"/>
      <c r="T22" s="604" t="n"/>
      <c r="U22" s="604" t="n"/>
      <c r="V22" s="604" t="n"/>
      <c r="W22" s="604" t="n"/>
      <c r="X22" s="604" t="n"/>
      <c r="Y22" s="604" t="n"/>
      <c r="Z22" s="604" t="n"/>
    </row>
    <row r="23" outlineLevel="1" ht="15" customHeight="1" s="844">
      <c r="A23" s="590" t="n"/>
      <c r="B23" s="606" t="inlineStr">
        <is>
          <t>Total current assets</t>
        </is>
      </c>
      <c r="D23" s="1198">
        <f>SUM(D18:D21)</f>
        <v/>
      </c>
      <c r="E23" s="1198">
        <f>SUM(E18:E21)</f>
        <v/>
      </c>
      <c r="F23" s="1198">
        <f>SUM(F18:F21)</f>
        <v/>
      </c>
      <c r="G23" s="1198">
        <f>SUM(G18:G21)</f>
        <v/>
      </c>
      <c r="H23" s="590" t="n"/>
      <c r="I23" s="590" t="n"/>
      <c r="J23" s="590" t="n"/>
      <c r="K23" s="590" t="n"/>
      <c r="L23" s="590" t="n"/>
      <c r="M23" s="590" t="n"/>
      <c r="N23" s="590" t="n"/>
      <c r="O23" s="590" t="n"/>
      <c r="P23" s="590" t="n"/>
      <c r="Q23" s="590" t="n"/>
      <c r="R23" s="590" t="n"/>
      <c r="S23" s="590" t="n"/>
      <c r="T23" s="590" t="n"/>
      <c r="U23" s="590" t="n"/>
      <c r="V23" s="590" t="n"/>
      <c r="W23" s="590" t="n"/>
      <c r="X23" s="590" t="n"/>
      <c r="Y23" s="590" t="n"/>
      <c r="Z23" s="590" t="n"/>
    </row>
    <row r="24" outlineLevel="1" ht="15" customHeight="1" s="844">
      <c r="A24" s="590" t="n"/>
      <c r="B24" s="590" t="n"/>
      <c r="D24" s="1199" t="n"/>
      <c r="E24" s="1199" t="n"/>
      <c r="F24" s="1199" t="n"/>
      <c r="G24" s="1199" t="n"/>
      <c r="H24" s="590" t="n"/>
      <c r="I24" s="590" t="n"/>
      <c r="J24" s="590" t="n"/>
      <c r="K24" s="590" t="n"/>
      <c r="L24" s="590" t="n"/>
      <c r="M24" s="590" t="n"/>
      <c r="N24" s="590" t="n"/>
      <c r="O24" s="590" t="n"/>
      <c r="P24" s="590" t="n"/>
      <c r="Q24" s="590" t="n"/>
      <c r="R24" s="590" t="n"/>
      <c r="S24" s="590" t="n"/>
      <c r="T24" s="590" t="n"/>
      <c r="U24" s="590" t="n"/>
      <c r="V24" s="590" t="n"/>
      <c r="W24" s="590" t="n"/>
      <c r="X24" s="590" t="n"/>
      <c r="Y24" s="590" t="n"/>
      <c r="Z24" s="590" t="n"/>
    </row>
    <row r="25" outlineLevel="1" ht="15" customHeight="1" s="844">
      <c r="A25" s="590" t="n"/>
      <c r="B25" s="606" t="inlineStr">
        <is>
          <t>Total assets</t>
        </is>
      </c>
      <c r="D25" s="1198">
        <f>D23+D14</f>
        <v/>
      </c>
      <c r="E25" s="1198">
        <f>E23+E14</f>
        <v/>
      </c>
      <c r="F25" s="1198">
        <f>F23+F14</f>
        <v/>
      </c>
      <c r="G25" s="1198">
        <f>G23+G14</f>
        <v/>
      </c>
      <c r="H25" s="590" t="n"/>
      <c r="I25" s="590" t="n"/>
      <c r="J25" s="590" t="n"/>
      <c r="K25" s="590" t="n"/>
      <c r="L25" s="590" t="n"/>
      <c r="M25" s="590" t="n"/>
      <c r="N25" s="590" t="n"/>
      <c r="O25" s="590" t="n"/>
      <c r="P25" s="590" t="n"/>
      <c r="Q25" s="590" t="n"/>
      <c r="R25" s="590" t="n"/>
      <c r="S25" s="590" t="n"/>
      <c r="T25" s="590" t="n"/>
      <c r="U25" s="590" t="n"/>
      <c r="V25" s="590" t="n"/>
      <c r="W25" s="590" t="n"/>
      <c r="X25" s="590" t="n"/>
      <c r="Y25" s="590" t="n"/>
      <c r="Z25" s="590" t="n"/>
    </row>
    <row r="26" outlineLevel="1" ht="15" customHeight="1" s="844">
      <c r="A26" s="604" t="n"/>
      <c r="B26" s="604" t="n"/>
      <c r="D26" s="605" t="n"/>
      <c r="E26" s="605" t="n"/>
      <c r="F26" s="605" t="n"/>
      <c r="G26" s="605" t="n"/>
      <c r="H26" s="604" t="n"/>
      <c r="I26" s="604" t="n"/>
      <c r="J26" s="604" t="n"/>
      <c r="K26" s="604" t="n"/>
      <c r="L26" s="604" t="n"/>
      <c r="M26" s="604" t="n"/>
      <c r="N26" s="604" t="n"/>
      <c r="O26" s="604" t="n"/>
      <c r="P26" s="604" t="n"/>
      <c r="Q26" s="604" t="n"/>
      <c r="R26" s="604" t="n"/>
      <c r="S26" s="604" t="n"/>
      <c r="T26" s="604" t="n"/>
      <c r="U26" s="604" t="n"/>
      <c r="V26" s="604" t="n"/>
      <c r="W26" s="604" t="n"/>
      <c r="X26" s="604" t="n"/>
      <c r="Y26" s="604" t="n"/>
      <c r="Z26" s="604" t="n"/>
    </row>
    <row r="27" outlineLevel="1" ht="15" customHeight="1" s="844">
      <c r="A27" s="590" t="n"/>
      <c r="B27" s="601" t="inlineStr">
        <is>
          <t>Shareholders' equity</t>
        </is>
      </c>
      <c r="D27" s="1199" t="n"/>
      <c r="E27" s="1199" t="n"/>
      <c r="F27" s="1199" t="n"/>
      <c r="G27" s="1199" t="n"/>
      <c r="H27" s="590" t="n"/>
      <c r="I27" s="590" t="n"/>
      <c r="J27" s="590" t="n"/>
      <c r="K27" s="590" t="n"/>
      <c r="L27" s="590" t="n"/>
      <c r="M27" s="590" t="n"/>
      <c r="N27" s="590" t="n"/>
      <c r="O27" s="590" t="n"/>
      <c r="P27" s="590" t="n"/>
      <c r="Q27" s="590" t="n"/>
      <c r="R27" s="590" t="n"/>
      <c r="S27" s="590" t="n"/>
      <c r="T27" s="590" t="n"/>
      <c r="U27" s="590" t="n"/>
      <c r="V27" s="590" t="n"/>
      <c r="W27" s="590" t="n"/>
      <c r="X27" s="590" t="n"/>
      <c r="Y27" s="590" t="n"/>
      <c r="Z27" s="590" t="n"/>
    </row>
    <row r="28" outlineLevel="1" ht="15" customHeight="1" s="844">
      <c r="A28" s="604" t="n"/>
      <c r="B28" s="604" t="n"/>
      <c r="D28" s="605" t="n"/>
      <c r="E28" s="605" t="n"/>
      <c r="F28" s="605" t="n"/>
      <c r="G28" s="605" t="n"/>
      <c r="H28" s="604" t="n"/>
      <c r="I28" s="1200" t="n"/>
      <c r="J28" s="604" t="n"/>
      <c r="K28" s="604" t="n"/>
      <c r="L28" s="604" t="n"/>
      <c r="M28" s="604" t="n"/>
      <c r="N28" s="604" t="n"/>
      <c r="O28" s="604" t="n"/>
      <c r="P28" s="604" t="n"/>
      <c r="Q28" s="604" t="n"/>
      <c r="R28" s="604" t="n"/>
      <c r="S28" s="604" t="n"/>
      <c r="T28" s="604" t="n"/>
      <c r="U28" s="604" t="n"/>
      <c r="V28" s="604" t="n"/>
      <c r="W28" s="604" t="n"/>
      <c r="X28" s="604" t="n"/>
      <c r="Y28" s="604" t="n"/>
      <c r="Z28" s="604" t="n"/>
    </row>
    <row r="29" outlineLevel="1" ht="15" customHeight="1" s="844">
      <c r="A29" s="590" t="n"/>
      <c r="B29" s="602" t="inlineStr">
        <is>
          <t>Net Income</t>
        </is>
      </c>
      <c r="D29" s="1197" t="n">
        <v>284265.36</v>
      </c>
      <c r="E29" s="1197" t="n">
        <v>1402837.91</v>
      </c>
      <c r="F29" s="1197" t="n">
        <v>2975855.7</v>
      </c>
      <c r="G29" s="1197" t="n">
        <v>742419.4</v>
      </c>
      <c r="H29" s="590" t="n"/>
      <c r="I29" s="590" t="n"/>
      <c r="J29" s="590" t="n"/>
      <c r="K29" s="590" t="n"/>
      <c r="L29" s="590" t="n"/>
      <c r="M29" s="590" t="n"/>
      <c r="N29" s="590" t="n"/>
      <c r="O29" s="590" t="n"/>
      <c r="P29" s="590" t="n"/>
      <c r="Q29" s="590" t="n"/>
      <c r="R29" s="590" t="n"/>
      <c r="S29" s="590" t="n"/>
      <c r="T29" s="590" t="n"/>
      <c r="U29" s="590" t="n"/>
      <c r="V29" s="590" t="n"/>
      <c r="W29" s="590" t="n"/>
      <c r="X29" s="590" t="n"/>
      <c r="Y29" s="590" t="n"/>
      <c r="Z29" s="590" t="n"/>
    </row>
    <row r="30" outlineLevel="1" ht="15" customHeight="1" s="844">
      <c r="A30" s="590" t="n"/>
      <c r="B30" s="602" t="inlineStr">
        <is>
          <t>Retained Earnings</t>
        </is>
      </c>
      <c r="D30" s="1197" t="n">
        <v>854331</v>
      </c>
      <c r="E30" s="1197" t="n">
        <v>1138596.36</v>
      </c>
      <c r="F30" s="1197" t="n">
        <v>1941434.27</v>
      </c>
      <c r="G30" s="1197" t="n">
        <v>4917289.97</v>
      </c>
      <c r="H30" s="590" t="n"/>
      <c r="I30" s="610">
        <f>D29+D30</f>
        <v/>
      </c>
      <c r="J30" s="610">
        <f>E29+E30</f>
        <v/>
      </c>
      <c r="K30" s="610">
        <f>F29+F30</f>
        <v/>
      </c>
      <c r="L30" s="590" t="n"/>
      <c r="M30" s="590" t="n"/>
      <c r="N30" s="590" t="n"/>
      <c r="O30" s="590" t="n"/>
      <c r="P30" s="590" t="n"/>
      <c r="Q30" s="590" t="n"/>
      <c r="R30" s="590" t="n"/>
      <c r="S30" s="590" t="n"/>
      <c r="T30" s="590" t="n"/>
      <c r="U30" s="590" t="n"/>
      <c r="V30" s="590" t="n"/>
      <c r="W30" s="590" t="n"/>
      <c r="X30" s="590" t="n"/>
      <c r="Y30" s="590" t="n"/>
      <c r="Z30" s="590" t="n"/>
    </row>
    <row r="31" outlineLevel="1" ht="15" customHeight="1" s="844">
      <c r="A31" s="590" t="n"/>
      <c r="B31" s="602" t="inlineStr">
        <is>
          <t>Share capital</t>
        </is>
      </c>
      <c r="D31" s="1197" t="n">
        <v>810103.85</v>
      </c>
      <c r="E31" s="1197" t="n">
        <v>810103.85</v>
      </c>
      <c r="F31" s="1197" t="n">
        <v>810103.85</v>
      </c>
      <c r="G31" s="1197" t="n">
        <v>810103.85</v>
      </c>
      <c r="H31" s="590" t="n"/>
      <c r="I31" s="590" t="n"/>
      <c r="J31" s="610">
        <f>J30-I30</f>
        <v/>
      </c>
      <c r="K31" s="610">
        <f>K30-J30</f>
        <v/>
      </c>
      <c r="L31" s="590" t="n"/>
      <c r="M31" s="590" t="n"/>
      <c r="N31" s="590" t="n"/>
      <c r="O31" s="590" t="n"/>
      <c r="P31" s="590" t="n"/>
      <c r="Q31" s="590" t="n"/>
      <c r="R31" s="590" t="n"/>
      <c r="S31" s="590" t="n"/>
      <c r="T31" s="590" t="n"/>
      <c r="U31" s="590" t="n"/>
      <c r="V31" s="590" t="n"/>
      <c r="W31" s="590" t="n"/>
      <c r="X31" s="590" t="n"/>
      <c r="Y31" s="590" t="n"/>
      <c r="Z31" s="590" t="n"/>
    </row>
    <row r="32" outlineLevel="1" ht="15" customHeight="1" s="844">
      <c r="A32" s="604" t="n"/>
      <c r="B32" s="604" t="n"/>
      <c r="D32" s="605" t="n"/>
      <c r="E32" s="605" t="n"/>
      <c r="F32" s="605" t="n"/>
      <c r="G32" s="605" t="n"/>
      <c r="H32" s="604" t="n"/>
      <c r="I32" s="604" t="n"/>
      <c r="J32" s="604" t="n"/>
      <c r="K32" s="604" t="n"/>
      <c r="L32" s="604" t="n"/>
      <c r="M32" s="604" t="n"/>
      <c r="N32" s="604" t="n"/>
      <c r="O32" s="604" t="n"/>
      <c r="P32" s="604" t="n"/>
      <c r="Q32" s="604" t="n"/>
      <c r="R32" s="604" t="n"/>
      <c r="S32" s="604" t="n"/>
      <c r="T32" s="604" t="n"/>
      <c r="U32" s="604" t="n"/>
      <c r="V32" s="604" t="n"/>
      <c r="W32" s="604" t="n"/>
      <c r="X32" s="604" t="n"/>
      <c r="Y32" s="604" t="n"/>
      <c r="Z32" s="604" t="n"/>
    </row>
    <row r="33" outlineLevel="1" ht="15" customHeight="1" s="844">
      <c r="A33" s="590" t="n"/>
      <c r="B33" s="606" t="inlineStr">
        <is>
          <t>Total shareholders' funds</t>
        </is>
      </c>
      <c r="D33" s="1198">
        <f>SUM(D29:D31)</f>
        <v/>
      </c>
      <c r="E33" s="1198">
        <f>SUM(E29:E31)</f>
        <v/>
      </c>
      <c r="F33" s="1198">
        <f>SUM(F29:F31)</f>
        <v/>
      </c>
      <c r="G33" s="1198">
        <f>SUM(G29:G31)</f>
        <v/>
      </c>
      <c r="H33" s="590" t="n"/>
      <c r="I33" s="590" t="n"/>
      <c r="J33" s="590" t="n"/>
      <c r="K33" s="590" t="n"/>
      <c r="L33" s="590" t="n"/>
      <c r="M33" s="590" t="n"/>
      <c r="N33" s="590" t="n"/>
      <c r="O33" s="590" t="n"/>
      <c r="P33" s="590" t="n"/>
      <c r="Q33" s="590" t="n"/>
      <c r="R33" s="590" t="n"/>
      <c r="S33" s="590" t="n"/>
      <c r="T33" s="590" t="n"/>
      <c r="U33" s="590" t="n"/>
      <c r="V33" s="590" t="n"/>
      <c r="W33" s="590" t="n"/>
      <c r="X33" s="590" t="n"/>
      <c r="Y33" s="590" t="n"/>
      <c r="Z33" s="590" t="n"/>
    </row>
    <row r="34" outlineLevel="1" ht="15" customHeight="1" s="844">
      <c r="A34" s="604" t="n"/>
      <c r="B34" s="604" t="n"/>
      <c r="D34" s="605" t="n"/>
      <c r="E34" s="605" t="n"/>
      <c r="F34" s="605" t="n"/>
      <c r="G34" s="605" t="n"/>
      <c r="H34" s="604" t="n"/>
      <c r="I34" s="604" t="n"/>
      <c r="J34" s="604" t="n"/>
      <c r="K34" s="604" t="n"/>
      <c r="L34" s="604" t="n"/>
      <c r="M34" s="604" t="n"/>
      <c r="N34" s="604" t="n"/>
      <c r="O34" s="604" t="n"/>
      <c r="P34" s="604" t="n"/>
      <c r="Q34" s="604" t="n"/>
      <c r="R34" s="604" t="n"/>
      <c r="S34" s="604" t="n"/>
      <c r="T34" s="604" t="n"/>
      <c r="U34" s="604" t="n"/>
      <c r="V34" s="604" t="n"/>
      <c r="W34" s="604" t="n"/>
      <c r="X34" s="604" t="n"/>
      <c r="Y34" s="604" t="n"/>
      <c r="Z34" s="604" t="n"/>
    </row>
    <row r="35" outlineLevel="1" ht="15" customHeight="1" s="844">
      <c r="A35" s="590" t="n"/>
      <c r="B35" s="601" t="inlineStr">
        <is>
          <t>Non-current liabilities</t>
        </is>
      </c>
      <c r="D35" s="1199" t="n"/>
      <c r="E35" s="1199" t="n"/>
      <c r="F35" s="1199" t="n"/>
      <c r="G35" s="1199" t="n"/>
      <c r="H35" s="590" t="n"/>
      <c r="I35" s="590" t="n"/>
      <c r="J35" s="590" t="n"/>
      <c r="K35" s="590" t="n"/>
      <c r="L35" s="590" t="n"/>
      <c r="M35" s="590" t="n"/>
      <c r="N35" s="590" t="n"/>
      <c r="O35" s="590" t="n"/>
      <c r="P35" s="590" t="n"/>
      <c r="Q35" s="590" t="n"/>
      <c r="R35" s="590" t="n"/>
      <c r="S35" s="590" t="n"/>
      <c r="T35" s="590" t="n"/>
      <c r="U35" s="590" t="n"/>
      <c r="V35" s="590" t="n"/>
      <c r="W35" s="590" t="n"/>
      <c r="X35" s="590" t="n"/>
      <c r="Y35" s="590" t="n"/>
      <c r="Z35" s="590" t="n"/>
    </row>
    <row r="36" outlineLevel="1" ht="15" customHeight="1" s="844">
      <c r="A36" s="604" t="n"/>
      <c r="B36" s="604" t="n"/>
      <c r="D36" s="605" t="n"/>
      <c r="E36" s="605" t="n"/>
      <c r="F36" s="605" t="n"/>
      <c r="G36" s="605" t="n"/>
      <c r="H36" s="604" t="n"/>
      <c r="I36" s="604" t="n"/>
      <c r="J36" s="604" t="n"/>
      <c r="K36" s="604" t="n"/>
      <c r="L36" s="604" t="n"/>
      <c r="M36" s="604" t="n"/>
      <c r="N36" s="604" t="n"/>
      <c r="O36" s="604" t="n"/>
      <c r="P36" s="604" t="n"/>
      <c r="Q36" s="604" t="n"/>
      <c r="R36" s="604" t="n"/>
      <c r="S36" s="604" t="n"/>
      <c r="T36" s="604" t="n"/>
      <c r="U36" s="604" t="n"/>
      <c r="V36" s="604" t="n"/>
      <c r="W36" s="604" t="n"/>
      <c r="X36" s="604" t="n"/>
      <c r="Y36" s="604" t="n"/>
      <c r="Z36" s="604" t="n"/>
    </row>
    <row r="37" outlineLevel="1" ht="15" customHeight="1" s="844">
      <c r="A37" s="590" t="n"/>
      <c r="B37" s="602" t="inlineStr">
        <is>
          <t>Non-current liabilities</t>
        </is>
      </c>
      <c r="D37" s="1197" t="n">
        <v>61267.54</v>
      </c>
      <c r="E37" s="1197" t="n">
        <v>50158.9</v>
      </c>
      <c r="F37" s="1197" t="n">
        <v>39050.26</v>
      </c>
      <c r="G37" s="1197" t="n">
        <v>36273.1</v>
      </c>
      <c r="H37" s="590" t="n"/>
      <c r="I37" s="590" t="n"/>
      <c r="J37" s="590" t="n"/>
      <c r="K37" s="590" t="n"/>
      <c r="L37" s="590" t="n"/>
      <c r="M37" s="590" t="n"/>
      <c r="N37" s="590" t="n"/>
      <c r="O37" s="590" t="n"/>
      <c r="P37" s="590" t="n"/>
      <c r="Q37" s="590" t="n"/>
      <c r="R37" s="590" t="n"/>
      <c r="S37" s="590" t="n"/>
      <c r="T37" s="590" t="n"/>
      <c r="U37" s="590" t="n"/>
      <c r="V37" s="590" t="n"/>
      <c r="W37" s="590" t="n"/>
      <c r="X37" s="590" t="n"/>
      <c r="Y37" s="590" t="n"/>
      <c r="Z37" s="590" t="n"/>
    </row>
    <row r="38" outlineLevel="1" ht="15" customHeight="1" s="844">
      <c r="A38" s="604" t="n"/>
      <c r="B38" s="604" t="n"/>
      <c r="D38" s="605" t="n"/>
      <c r="E38" s="605" t="n"/>
      <c r="F38" s="605" t="n"/>
      <c r="G38" s="605" t="n"/>
      <c r="H38" s="604" t="n"/>
      <c r="I38" s="604" t="n"/>
      <c r="J38" s="604" t="n"/>
      <c r="K38" s="604" t="n"/>
      <c r="L38" s="604" t="n"/>
      <c r="M38" s="604" t="n"/>
      <c r="N38" s="604" t="n"/>
      <c r="O38" s="604" t="n"/>
      <c r="P38" s="604" t="n"/>
      <c r="Q38" s="604" t="n"/>
      <c r="R38" s="604" t="n"/>
      <c r="S38" s="604" t="n"/>
      <c r="T38" s="604" t="n"/>
      <c r="U38" s="604" t="n"/>
      <c r="V38" s="604" t="n"/>
      <c r="W38" s="604" t="n"/>
      <c r="X38" s="604" t="n"/>
      <c r="Y38" s="604" t="n"/>
      <c r="Z38" s="604" t="n"/>
    </row>
    <row r="39" outlineLevel="1" ht="15" customHeight="1" s="844">
      <c r="A39" s="590" t="n"/>
      <c r="B39" s="606" t="inlineStr">
        <is>
          <t>Total non-current liabilities</t>
        </is>
      </c>
      <c r="D39" s="1198">
        <f>D37</f>
        <v/>
      </c>
      <c r="E39" s="1198">
        <f>E37</f>
        <v/>
      </c>
      <c r="F39" s="1198">
        <f>F37</f>
        <v/>
      </c>
      <c r="G39" s="1198">
        <f>G37</f>
        <v/>
      </c>
      <c r="H39" s="590" t="n"/>
      <c r="I39" s="590" t="n"/>
      <c r="J39" s="590" t="n"/>
      <c r="K39" s="590" t="n"/>
      <c r="L39" s="590" t="n"/>
      <c r="M39" s="590" t="n"/>
      <c r="N39" s="590" t="n"/>
      <c r="O39" s="590" t="n"/>
      <c r="P39" s="590" t="n"/>
      <c r="Q39" s="590" t="n"/>
      <c r="R39" s="590" t="n"/>
      <c r="S39" s="590" t="n"/>
      <c r="T39" s="590" t="n"/>
      <c r="U39" s="590" t="n"/>
      <c r="V39" s="590" t="n"/>
      <c r="W39" s="590" t="n"/>
      <c r="X39" s="590" t="n"/>
      <c r="Y39" s="590" t="n"/>
      <c r="Z39" s="590" t="n"/>
    </row>
    <row r="40" outlineLevel="1" ht="15" customHeight="1" s="844">
      <c r="A40" s="604" t="n"/>
      <c r="B40" s="604" t="n"/>
      <c r="D40" s="605" t="n"/>
      <c r="E40" s="605" t="n"/>
      <c r="F40" s="605" t="n"/>
      <c r="G40" s="605" t="n"/>
      <c r="H40" s="604" t="n"/>
      <c r="I40" s="604" t="n"/>
      <c r="J40" s="604" t="n"/>
      <c r="K40" s="604" t="n"/>
      <c r="L40" s="604" t="n"/>
      <c r="M40" s="604" t="n"/>
      <c r="N40" s="604" t="n"/>
      <c r="O40" s="604" t="n"/>
      <c r="P40" s="604" t="n"/>
      <c r="Q40" s="604" t="n"/>
      <c r="R40" s="604" t="n"/>
      <c r="S40" s="604" t="n"/>
      <c r="T40" s="604" t="n"/>
      <c r="U40" s="604" t="n"/>
      <c r="V40" s="604" t="n"/>
      <c r="W40" s="604" t="n"/>
      <c r="X40" s="604" t="n"/>
      <c r="Y40" s="604" t="n"/>
      <c r="Z40" s="604" t="n"/>
    </row>
    <row r="41" outlineLevel="1" ht="15" customHeight="1" s="844">
      <c r="A41" s="590" t="n"/>
      <c r="B41" s="601" t="inlineStr">
        <is>
          <t>Current liabilities</t>
        </is>
      </c>
      <c r="D41" s="1199" t="n"/>
      <c r="E41" s="1199" t="n"/>
      <c r="F41" s="1199" t="n"/>
      <c r="G41" s="1199" t="n"/>
      <c r="H41" s="590" t="n"/>
      <c r="I41" s="590" t="n"/>
      <c r="J41" s="590" t="n"/>
      <c r="K41" s="590" t="n"/>
      <c r="L41" s="590" t="n"/>
      <c r="M41" s="590" t="n"/>
      <c r="N41" s="590" t="n"/>
      <c r="O41" s="590" t="n"/>
      <c r="P41" s="590" t="n"/>
      <c r="Q41" s="590" t="n"/>
      <c r="R41" s="590" t="n"/>
      <c r="S41" s="590" t="n"/>
      <c r="T41" s="590" t="n"/>
      <c r="U41" s="590" t="n"/>
      <c r="V41" s="590" t="n"/>
      <c r="W41" s="590" t="n"/>
      <c r="X41" s="590" t="n"/>
      <c r="Y41" s="590" t="n"/>
      <c r="Z41" s="590" t="n"/>
    </row>
    <row r="42" outlineLevel="1" ht="15" customHeight="1" s="844">
      <c r="A42" s="604" t="n"/>
      <c r="B42" s="604" t="n"/>
      <c r="D42" s="605" t="n"/>
      <c r="E42" s="605" t="n"/>
      <c r="F42" s="605" t="n"/>
      <c r="G42" s="605" t="n"/>
      <c r="H42" s="604" t="n"/>
      <c r="I42" s="604" t="n"/>
      <c r="J42" s="604" t="n"/>
      <c r="K42" s="604" t="n"/>
      <c r="L42" s="604" t="n"/>
      <c r="M42" s="604" t="n"/>
      <c r="N42" s="604" t="n"/>
      <c r="O42" s="604" t="n"/>
      <c r="P42" s="604" t="n"/>
      <c r="Q42" s="604" t="n"/>
      <c r="R42" s="604" t="n"/>
      <c r="S42" s="604" t="n"/>
      <c r="T42" s="604" t="n"/>
      <c r="U42" s="604" t="n"/>
      <c r="V42" s="604" t="n"/>
      <c r="W42" s="604" t="n"/>
      <c r="X42" s="604" t="n"/>
      <c r="Y42" s="604" t="n"/>
      <c r="Z42" s="604" t="n"/>
    </row>
    <row r="43" outlineLevel="1" ht="15" customHeight="1" s="844">
      <c r="A43" s="590" t="n"/>
      <c r="B43" s="602" t="inlineStr">
        <is>
          <t>Payables and other payables</t>
        </is>
      </c>
      <c r="D43" s="1197" t="n">
        <v>644845.24</v>
      </c>
      <c r="E43" s="1197" t="n">
        <v>931286.28</v>
      </c>
      <c r="F43" s="1197" t="n">
        <v>1911943.63</v>
      </c>
      <c r="G43" s="1197" t="n">
        <v>1467689.96</v>
      </c>
      <c r="H43" s="590" t="n"/>
      <c r="I43" s="590" t="n"/>
      <c r="J43" s="590" t="n"/>
      <c r="K43" s="590" t="n"/>
      <c r="L43" s="590" t="n"/>
      <c r="M43" s="590" t="n"/>
      <c r="N43" s="590" t="n"/>
      <c r="O43" s="590" t="n"/>
      <c r="P43" s="590" t="n"/>
      <c r="Q43" s="590" t="n"/>
      <c r="R43" s="590" t="n"/>
      <c r="S43" s="590" t="n"/>
      <c r="T43" s="590" t="n"/>
      <c r="U43" s="590" t="n"/>
      <c r="V43" s="590" t="n"/>
      <c r="W43" s="590" t="n"/>
      <c r="X43" s="590" t="n"/>
      <c r="Y43" s="590" t="n"/>
      <c r="Z43" s="590" t="n"/>
    </row>
    <row r="44" outlineLevel="1" ht="15" customHeight="1" s="844">
      <c r="A44" s="590" t="n"/>
      <c r="B44" s="602" t="inlineStr">
        <is>
          <t>Shareholders' current accounts</t>
        </is>
      </c>
      <c r="D44" s="1197" t="n">
        <v>-1500</v>
      </c>
      <c r="E44" s="1197" t="n">
        <v>0</v>
      </c>
      <c r="F44" s="1197" t="n">
        <v>0</v>
      </c>
      <c r="G44" s="1197" t="n">
        <v>0</v>
      </c>
      <c r="H44" s="590" t="n"/>
      <c r="I44" s="590" t="n"/>
      <c r="J44" s="590" t="n"/>
      <c r="K44" s="590" t="n"/>
      <c r="L44" s="590" t="n"/>
      <c r="M44" s="590" t="n"/>
      <c r="N44" s="590" t="n"/>
      <c r="O44" s="590" t="n"/>
      <c r="P44" s="590" t="n"/>
      <c r="Q44" s="590" t="n"/>
      <c r="R44" s="590" t="n"/>
      <c r="S44" s="590" t="n"/>
      <c r="T44" s="590" t="n"/>
      <c r="U44" s="590" t="n"/>
      <c r="V44" s="590" t="n"/>
      <c r="W44" s="590" t="n"/>
      <c r="X44" s="590" t="n"/>
      <c r="Y44" s="590" t="n"/>
      <c r="Z44" s="590" t="n"/>
    </row>
    <row r="45" outlineLevel="1" ht="15" customHeight="1" s="844">
      <c r="B45" s="611" t="n"/>
      <c r="D45" s="600" t="n"/>
      <c r="E45" s="600" t="n"/>
      <c r="F45" s="600" t="n"/>
      <c r="G45" s="600" t="n"/>
      <c r="H45" s="590" t="n"/>
      <c r="I45" s="590" t="n"/>
      <c r="J45" s="590" t="n"/>
      <c r="K45" s="590" t="n"/>
      <c r="L45" s="590" t="n"/>
      <c r="M45" s="590" t="n"/>
      <c r="N45" s="590" t="n"/>
      <c r="O45" s="590" t="n"/>
      <c r="P45" s="590" t="n"/>
      <c r="Q45" s="590" t="n"/>
      <c r="R45" s="590" t="n"/>
      <c r="S45" s="590" t="n"/>
      <c r="T45" s="590" t="n"/>
      <c r="U45" s="590" t="n"/>
      <c r="V45" s="590" t="n"/>
      <c r="W45" s="590" t="n"/>
      <c r="X45" s="590" t="n"/>
      <c r="Y45" s="590" t="n"/>
      <c r="Z45" s="590" t="n"/>
    </row>
    <row r="46" outlineLevel="1" ht="15" customHeight="1" s="844">
      <c r="A46" s="590" t="n"/>
      <c r="B46" s="602" t="inlineStr">
        <is>
          <t xml:space="preserve">Deferred revenue </t>
        </is>
      </c>
      <c r="D46" s="1197" t="n">
        <v>38262.07</v>
      </c>
      <c r="E46" s="1197" t="n">
        <v>71578.69</v>
      </c>
      <c r="F46" s="1197" t="n">
        <v>93189.39999999999</v>
      </c>
      <c r="G46" s="1197" t="n">
        <v>779918.0699999999</v>
      </c>
      <c r="H46" s="590" t="n"/>
      <c r="I46" s="590" t="n"/>
      <c r="J46" s="590" t="n"/>
      <c r="K46" s="590" t="n"/>
      <c r="L46" s="590" t="n"/>
      <c r="M46" s="590" t="n"/>
      <c r="N46" s="590" t="n"/>
      <c r="O46" s="590" t="n"/>
      <c r="P46" s="590" t="n"/>
      <c r="Q46" s="590" t="n"/>
      <c r="R46" s="590" t="n"/>
      <c r="S46" s="590" t="n"/>
      <c r="T46" s="590" t="n"/>
      <c r="U46" s="590" t="n"/>
      <c r="V46" s="590" t="n"/>
      <c r="W46" s="590" t="n"/>
      <c r="X46" s="590" t="n"/>
      <c r="Y46" s="590" t="n"/>
      <c r="Z46" s="590" t="n"/>
    </row>
    <row r="47" outlineLevel="1" ht="15" customHeight="1" s="844">
      <c r="A47" s="604" t="n"/>
      <c r="B47" s="604" t="n"/>
      <c r="D47" s="605" t="n"/>
      <c r="E47" s="605" t="n"/>
      <c r="F47" s="605" t="n"/>
      <c r="G47" s="605" t="n"/>
      <c r="H47" s="604" t="n"/>
      <c r="I47" s="604" t="n"/>
      <c r="J47" s="604" t="n"/>
      <c r="K47" s="604" t="n"/>
      <c r="L47" s="604" t="n"/>
      <c r="M47" s="604" t="n"/>
      <c r="N47" s="604" t="n"/>
      <c r="O47" s="604" t="n"/>
      <c r="P47" s="604" t="n"/>
      <c r="Q47" s="604" t="n"/>
      <c r="R47" s="604" t="n"/>
      <c r="S47" s="604" t="n"/>
      <c r="T47" s="604" t="n"/>
      <c r="U47" s="604" t="n"/>
      <c r="V47" s="604" t="n"/>
      <c r="W47" s="604" t="n"/>
      <c r="X47" s="604" t="n"/>
      <c r="Y47" s="604" t="n"/>
      <c r="Z47" s="604" t="n"/>
    </row>
    <row r="48" outlineLevel="1" ht="15" customHeight="1" s="844">
      <c r="A48" s="590" t="n"/>
      <c r="B48" s="606" t="inlineStr">
        <is>
          <t>Total current liabilities</t>
        </is>
      </c>
      <c r="D48" s="1198">
        <f>SUM(D43:D46)</f>
        <v/>
      </c>
      <c r="E48" s="1198">
        <f>SUM(E43:E46)</f>
        <v/>
      </c>
      <c r="F48" s="1198">
        <f>SUM(F43:F46)</f>
        <v/>
      </c>
      <c r="G48" s="1198">
        <f>SUM(G43:G46)</f>
        <v/>
      </c>
      <c r="H48" s="590" t="n"/>
      <c r="I48" s="590" t="n"/>
      <c r="J48" s="590" t="n"/>
      <c r="K48" s="590" t="n"/>
      <c r="L48" s="590" t="n"/>
      <c r="M48" s="590" t="n"/>
      <c r="N48" s="590" t="n"/>
      <c r="O48" s="590" t="n"/>
      <c r="P48" s="590" t="n"/>
      <c r="Q48" s="590" t="n"/>
      <c r="R48" s="590" t="n"/>
      <c r="S48" s="590" t="n"/>
      <c r="T48" s="590" t="n"/>
      <c r="U48" s="590" t="n"/>
      <c r="V48" s="590" t="n"/>
      <c r="W48" s="590" t="n"/>
      <c r="X48" s="590" t="n"/>
      <c r="Y48" s="590" t="n"/>
      <c r="Z48" s="590" t="n"/>
    </row>
    <row r="49" outlineLevel="1" ht="15" customHeight="1" s="844">
      <c r="A49" s="590" t="n"/>
      <c r="B49" s="590" t="n"/>
      <c r="D49" s="1199" t="n"/>
      <c r="E49" s="1199" t="n"/>
      <c r="F49" s="1199" t="n"/>
      <c r="G49" s="1199" t="n"/>
      <c r="H49" s="590" t="n"/>
      <c r="I49" s="590" t="n"/>
      <c r="J49" s="590" t="n"/>
      <c r="K49" s="590" t="n"/>
      <c r="L49" s="590" t="n"/>
      <c r="M49" s="590" t="n"/>
      <c r="N49" s="590" t="n"/>
      <c r="O49" s="590" t="n"/>
      <c r="P49" s="590" t="n"/>
      <c r="Q49" s="590" t="n"/>
      <c r="R49" s="590" t="n"/>
      <c r="S49" s="590" t="n"/>
      <c r="T49" s="590" t="n"/>
      <c r="U49" s="590" t="n"/>
      <c r="V49" s="590" t="n"/>
      <c r="W49" s="590" t="n"/>
      <c r="X49" s="590" t="n"/>
      <c r="Y49" s="590" t="n"/>
      <c r="Z49" s="590" t="n"/>
    </row>
    <row r="50" outlineLevel="1" ht="15" customHeight="1" s="844">
      <c r="A50" s="590" t="n"/>
      <c r="B50" s="606" t="inlineStr">
        <is>
          <t>Total liabilities</t>
        </is>
      </c>
      <c r="D50" s="1198">
        <f>D48+D39</f>
        <v/>
      </c>
      <c r="E50" s="1198">
        <f>E48+E39</f>
        <v/>
      </c>
      <c r="F50" s="1198">
        <f>F48+F39</f>
        <v/>
      </c>
      <c r="G50" s="1198">
        <f>G48+G39</f>
        <v/>
      </c>
      <c r="H50" s="590" t="n"/>
      <c r="I50" s="590" t="n"/>
      <c r="J50" s="590" t="n"/>
      <c r="K50" s="590" t="n"/>
      <c r="L50" s="590" t="n"/>
      <c r="M50" s="590" t="n"/>
      <c r="N50" s="590" t="n"/>
      <c r="O50" s="590" t="n"/>
      <c r="P50" s="590" t="n"/>
      <c r="Q50" s="590" t="n"/>
      <c r="R50" s="590" t="n"/>
      <c r="S50" s="590" t="n"/>
      <c r="T50" s="590" t="n"/>
      <c r="U50" s="590" t="n"/>
      <c r="V50" s="590" t="n"/>
      <c r="W50" s="590" t="n"/>
      <c r="X50" s="590" t="n"/>
      <c r="Y50" s="590" t="n"/>
      <c r="Z50" s="590" t="n"/>
    </row>
    <row r="51" outlineLevel="1" ht="15" customHeight="1" s="844">
      <c r="A51" s="590" t="n"/>
      <c r="B51" s="590" t="n"/>
      <c r="D51" s="1199" t="n"/>
      <c r="E51" s="1199" t="n"/>
      <c r="F51" s="1199" t="n"/>
      <c r="G51" s="1199" t="n"/>
      <c r="H51" s="590" t="n"/>
      <c r="I51" s="590" t="n"/>
      <c r="J51" s="590" t="n"/>
      <c r="K51" s="590" t="n"/>
      <c r="L51" s="590" t="n"/>
      <c r="M51" s="590" t="n"/>
      <c r="N51" s="590" t="n"/>
      <c r="O51" s="590" t="n"/>
      <c r="P51" s="590" t="n"/>
      <c r="Q51" s="590" t="n"/>
      <c r="R51" s="590" t="n"/>
      <c r="S51" s="590" t="n"/>
      <c r="T51" s="590" t="n"/>
      <c r="U51" s="590" t="n"/>
      <c r="V51" s="590" t="n"/>
      <c r="W51" s="590" t="n"/>
      <c r="X51" s="590" t="n"/>
      <c r="Y51" s="590" t="n"/>
      <c r="Z51" s="590" t="n"/>
    </row>
    <row r="52" outlineLevel="1" ht="15" customHeight="1" s="844">
      <c r="A52" s="590" t="n"/>
      <c r="B52" s="606" t="inlineStr">
        <is>
          <t>Total shareholders' funds and liabilities</t>
        </is>
      </c>
      <c r="D52" s="1198">
        <f>D33+D50</f>
        <v/>
      </c>
      <c r="E52" s="1198">
        <f>E33+E50</f>
        <v/>
      </c>
      <c r="F52" s="1198">
        <f>F33+F50</f>
        <v/>
      </c>
      <c r="G52" s="1198">
        <f>G33+G50</f>
        <v/>
      </c>
      <c r="H52" s="590" t="n"/>
      <c r="I52" s="590" t="n"/>
      <c r="J52" s="590" t="n"/>
      <c r="K52" s="590" t="n"/>
      <c r="L52" s="590" t="n"/>
      <c r="M52" s="590" t="n"/>
      <c r="N52" s="590" t="n"/>
      <c r="O52" s="590" t="n"/>
      <c r="P52" s="590" t="n"/>
      <c r="Q52" s="590" t="n"/>
      <c r="R52" s="590" t="n"/>
      <c r="S52" s="590" t="n"/>
      <c r="T52" s="590" t="n"/>
      <c r="U52" s="590" t="n"/>
      <c r="V52" s="590" t="n"/>
      <c r="W52" s="590" t="n"/>
      <c r="X52" s="590" t="n"/>
      <c r="Y52" s="590" t="n"/>
      <c r="Z52" s="590" t="n"/>
    </row>
    <row r="53" outlineLevel="1" ht="15" customHeight="1" s="844">
      <c r="A53" s="590" t="n"/>
      <c r="B53" s="590" t="n"/>
      <c r="D53" s="600" t="n"/>
      <c r="E53" s="600" t="n"/>
      <c r="F53" s="600" t="n"/>
      <c r="G53" s="600" t="n"/>
      <c r="H53" s="590" t="n"/>
      <c r="I53" s="590" t="n"/>
      <c r="J53" s="590" t="n"/>
      <c r="K53" s="590" t="n"/>
      <c r="L53" s="590" t="n"/>
      <c r="M53" s="590" t="n"/>
      <c r="N53" s="590" t="n"/>
      <c r="O53" s="590" t="n"/>
      <c r="P53" s="590" t="n"/>
      <c r="Q53" s="590" t="n"/>
      <c r="R53" s="590" t="n"/>
      <c r="S53" s="590" t="n"/>
      <c r="T53" s="590" t="n"/>
      <c r="U53" s="590" t="n"/>
      <c r="V53" s="590" t="n"/>
      <c r="W53" s="590" t="n"/>
      <c r="X53" s="590" t="n"/>
      <c r="Y53" s="590" t="n"/>
      <c r="Z53" s="590" t="n"/>
    </row>
    <row r="54" outlineLevel="1" ht="15" customHeight="1" s="844">
      <c r="A54" s="590" t="n"/>
      <c r="B54" s="612" t="inlineStr">
        <is>
          <t>Check Assets - Total Funds</t>
        </is>
      </c>
      <c r="D54" s="1197">
        <f>D25-D52</f>
        <v/>
      </c>
      <c r="E54" s="1197">
        <f>E25-E52</f>
        <v/>
      </c>
      <c r="F54" s="1197">
        <f>F25-F52</f>
        <v/>
      </c>
      <c r="G54" s="1197">
        <f>G25-G52</f>
        <v/>
      </c>
      <c r="H54" s="590" t="n"/>
      <c r="I54" s="590" t="n"/>
      <c r="J54" s="590" t="n"/>
      <c r="K54" s="590" t="n"/>
      <c r="L54" s="590" t="n"/>
      <c r="M54" s="590" t="n"/>
      <c r="N54" s="590" t="n"/>
      <c r="O54" s="590" t="n"/>
      <c r="P54" s="590" t="n"/>
      <c r="Q54" s="590" t="n"/>
      <c r="R54" s="590" t="n"/>
      <c r="S54" s="590" t="n"/>
      <c r="T54" s="590" t="n"/>
      <c r="U54" s="590" t="n"/>
      <c r="V54" s="590" t="n"/>
      <c r="W54" s="590" t="n"/>
      <c r="X54" s="590" t="n"/>
      <c r="Y54" s="590" t="n"/>
      <c r="Z54" s="590" t="n"/>
    </row>
    <row r="55" outlineLevel="1" ht="15" customHeight="1" s="844">
      <c r="A55" s="613" t="n"/>
      <c r="D55" s="430" t="n"/>
      <c r="E55" s="430" t="n"/>
      <c r="F55" s="430" t="n"/>
      <c r="G55" s="430" t="n"/>
      <c r="H55" s="613" t="n"/>
      <c r="I55" s="613" t="n"/>
      <c r="J55" s="613" t="n"/>
      <c r="K55" s="613" t="n"/>
      <c r="L55" s="613" t="n"/>
      <c r="M55" s="613" t="n"/>
      <c r="N55" s="613" t="n"/>
      <c r="O55" s="613" t="n"/>
      <c r="P55" s="613" t="n"/>
      <c r="Q55" s="613" t="n"/>
      <c r="R55" s="613" t="n"/>
      <c r="S55" s="613" t="n"/>
      <c r="T55" s="613" t="n"/>
      <c r="U55" s="613" t="n"/>
      <c r="V55" s="613" t="n"/>
      <c r="W55" s="613" t="n"/>
      <c r="X55" s="613" t="n"/>
      <c r="Y55" s="613" t="n"/>
      <c r="Z55" s="613" t="n"/>
    </row>
    <row r="56" outlineLevel="1" ht="15" customHeight="1" s="844">
      <c r="A56" s="590" t="n"/>
      <c r="D56" s="430" t="n"/>
      <c r="E56" s="430" t="n"/>
      <c r="F56" s="430" t="n"/>
      <c r="G56" s="430" t="n"/>
      <c r="H56" s="590" t="n"/>
      <c r="I56" s="590" t="n"/>
      <c r="J56" s="590" t="n"/>
      <c r="K56" s="590" t="n"/>
      <c r="L56" s="590" t="n"/>
      <c r="M56" s="590" t="n"/>
      <c r="N56" s="590" t="n"/>
      <c r="O56" s="590" t="n"/>
      <c r="P56" s="590" t="n"/>
      <c r="Q56" s="590" t="n"/>
      <c r="R56" s="590" t="n"/>
      <c r="S56" s="590" t="n"/>
      <c r="T56" s="590" t="n"/>
      <c r="U56" s="590" t="n"/>
      <c r="V56" s="590" t="n"/>
      <c r="W56" s="590" t="n"/>
      <c r="X56" s="590" t="n"/>
      <c r="Y56" s="590" t="n"/>
      <c r="Z56" s="590" t="n"/>
    </row>
    <row r="57" outlineLevel="1" ht="15" customHeight="1" s="844">
      <c r="A57" s="590" t="n"/>
      <c r="D57" s="430" t="n"/>
      <c r="E57" s="430" t="n"/>
      <c r="F57" s="430" t="n"/>
      <c r="G57" s="430" t="n"/>
      <c r="H57" s="590" t="n"/>
      <c r="I57" s="590" t="n"/>
      <c r="J57" s="590" t="n"/>
      <c r="K57" s="590" t="n"/>
      <c r="L57" s="590" t="n"/>
      <c r="M57" s="590" t="n"/>
      <c r="N57" s="590" t="n"/>
      <c r="O57" s="590" t="n"/>
      <c r="P57" s="590" t="n"/>
      <c r="Q57" s="590" t="n"/>
      <c r="R57" s="590" t="n"/>
      <c r="S57" s="590" t="n"/>
      <c r="T57" s="590" t="n"/>
      <c r="U57" s="590" t="n"/>
      <c r="V57" s="590" t="n"/>
      <c r="W57" s="590" t="n"/>
      <c r="X57" s="590" t="n"/>
      <c r="Y57" s="590" t="n"/>
      <c r="Z57" s="590" t="n"/>
    </row>
    <row r="58" ht="15" customHeight="1" s="844">
      <c r="A58" s="590" t="n"/>
      <c r="D58" s="430" t="n"/>
      <c r="E58" s="430" t="n"/>
      <c r="F58" s="430" t="n"/>
      <c r="G58" s="430" t="n"/>
      <c r="H58" s="590" t="n"/>
      <c r="I58" s="590" t="n"/>
      <c r="J58" s="590" t="n"/>
      <c r="K58" s="590" t="n"/>
      <c r="L58" s="590" t="n"/>
      <c r="M58" s="590" t="n"/>
      <c r="N58" s="590" t="n"/>
      <c r="O58" s="590" t="n"/>
      <c r="P58" s="590" t="n"/>
      <c r="Q58" s="590" t="n"/>
      <c r="R58" s="590" t="n"/>
      <c r="S58" s="590" t="n"/>
      <c r="T58" s="590" t="n"/>
      <c r="U58" s="590" t="n"/>
      <c r="V58" s="590" t="n"/>
      <c r="W58" s="590" t="n"/>
      <c r="X58" s="590" t="n"/>
      <c r="Y58" s="590" t="n"/>
      <c r="Z58" s="590" t="n"/>
    </row>
    <row r="59" ht="15" customHeight="1" s="844">
      <c r="A59" s="590" t="n"/>
      <c r="B59" s="590" t="n"/>
      <c r="D59" s="600" t="n"/>
      <c r="E59" s="600" t="n"/>
      <c r="F59" s="600" t="n"/>
      <c r="G59" s="600" t="n"/>
      <c r="H59" s="590" t="n"/>
      <c r="I59" s="590" t="n"/>
      <c r="J59" s="590" t="n"/>
      <c r="K59" s="590" t="n"/>
      <c r="L59" s="590" t="n"/>
      <c r="M59" s="590" t="n"/>
      <c r="N59" s="590" t="n"/>
      <c r="O59" s="590" t="n"/>
      <c r="P59" s="590" t="n"/>
      <c r="Q59" s="590" t="n"/>
      <c r="R59" s="590" t="n"/>
      <c r="S59" s="590" t="n"/>
      <c r="T59" s="590" t="n"/>
      <c r="U59" s="590" t="n"/>
      <c r="V59" s="590" t="n"/>
      <c r="W59" s="590" t="n"/>
      <c r="X59" s="590" t="n"/>
      <c r="Y59" s="590" t="n"/>
      <c r="Z59" s="590" t="n"/>
    </row>
    <row r="60" ht="15" customHeight="1" s="844">
      <c r="A60" s="590" t="n"/>
      <c r="B60" s="590" t="n"/>
      <c r="D60" s="590" t="n"/>
      <c r="E60" s="590" t="n"/>
      <c r="F60" s="590" t="n"/>
      <c r="G60" s="590" t="n"/>
      <c r="H60" s="590" t="n"/>
      <c r="I60" s="590" t="n"/>
      <c r="J60" s="590" t="n"/>
      <c r="K60" s="590" t="n"/>
      <c r="L60" s="590" t="n"/>
      <c r="M60" s="590" t="n"/>
      <c r="N60" s="590" t="n"/>
      <c r="O60" s="590" t="n"/>
      <c r="P60" s="590" t="n"/>
      <c r="Q60" s="590" t="n"/>
      <c r="R60" s="590" t="n"/>
      <c r="S60" s="590" t="n"/>
      <c r="T60" s="590" t="n"/>
      <c r="U60" s="590" t="n"/>
      <c r="V60" s="590" t="n"/>
      <c r="W60" s="590" t="n"/>
      <c r="X60" s="590" t="n"/>
      <c r="Y60" s="590" t="n"/>
      <c r="Z60" s="590" t="n"/>
    </row>
    <row r="61" ht="15" customHeight="1" s="844">
      <c r="A61" s="590" t="n"/>
      <c r="B61" s="614" t="n"/>
      <c r="C61" s="590" t="n"/>
      <c r="D61" s="590" t="n"/>
      <c r="E61" s="590" t="n"/>
      <c r="F61" s="590" t="n"/>
      <c r="G61" s="590" t="n"/>
      <c r="H61" s="590" t="n"/>
      <c r="I61" s="590" t="n"/>
      <c r="J61" s="590" t="n"/>
      <c r="K61" s="590" t="n"/>
      <c r="L61" s="590" t="n"/>
      <c r="M61" s="590" t="n"/>
      <c r="N61" s="590" t="n"/>
      <c r="O61" s="590" t="n"/>
      <c r="P61" s="590" t="n"/>
      <c r="Q61" s="590" t="n"/>
      <c r="R61" s="590" t="n"/>
      <c r="S61" s="590" t="n"/>
      <c r="T61" s="590" t="n"/>
      <c r="U61" s="590" t="n"/>
      <c r="V61" s="590" t="n"/>
      <c r="W61" s="590" t="n"/>
      <c r="X61" s="590" t="n"/>
      <c r="Y61" s="590" t="n"/>
      <c r="Z61" s="590" t="n"/>
    </row>
    <row r="62" ht="15" customHeight="1" s="844">
      <c r="A62" s="590" t="n"/>
      <c r="B62" s="614" t="n"/>
      <c r="C62" s="590" t="n"/>
      <c r="D62" s="590" t="n"/>
      <c r="E62" s="590" t="n"/>
      <c r="F62" s="590" t="n"/>
      <c r="G62" s="590" t="n"/>
      <c r="H62" s="590" t="n"/>
      <c r="I62" s="590" t="n"/>
      <c r="J62" s="590" t="n"/>
      <c r="K62" s="590" t="n"/>
      <c r="L62" s="590" t="n"/>
      <c r="M62" s="590" t="n"/>
      <c r="N62" s="590" t="n"/>
      <c r="O62" s="590" t="n"/>
      <c r="P62" s="590" t="n"/>
      <c r="Q62" s="590" t="n"/>
      <c r="R62" s="590" t="n"/>
      <c r="S62" s="590" t="n"/>
      <c r="T62" s="590" t="n"/>
      <c r="U62" s="590" t="n"/>
      <c r="V62" s="590" t="n"/>
      <c r="W62" s="590" t="n"/>
      <c r="X62" s="590" t="n"/>
      <c r="Y62" s="590" t="n"/>
      <c r="Z62" s="590" t="n"/>
    </row>
    <row r="63" ht="15" customHeight="1" s="844">
      <c r="A63" s="590" t="n"/>
      <c r="B63" s="614" t="n"/>
      <c r="C63" s="590" t="n"/>
      <c r="D63" s="590" t="n"/>
      <c r="E63" s="590" t="n"/>
      <c r="F63" s="590" t="n"/>
      <c r="G63" s="590" t="n"/>
      <c r="H63" s="590" t="n"/>
      <c r="I63" s="590" t="n"/>
      <c r="J63" s="590" t="n"/>
      <c r="K63" s="590" t="n"/>
      <c r="L63" s="590" t="n"/>
      <c r="M63" s="590" t="n"/>
      <c r="N63" s="590" t="n"/>
      <c r="O63" s="590" t="n"/>
      <c r="P63" s="590" t="n"/>
      <c r="Q63" s="590" t="n"/>
      <c r="R63" s="590" t="n"/>
      <c r="S63" s="590" t="n"/>
      <c r="T63" s="590" t="n"/>
      <c r="U63" s="590" t="n"/>
      <c r="V63" s="590" t="n"/>
      <c r="W63" s="590" t="n"/>
      <c r="X63" s="590" t="n"/>
      <c r="Y63" s="590" t="n"/>
      <c r="Z63" s="590" t="n"/>
    </row>
    <row r="64" ht="15" customHeight="1" s="844">
      <c r="A64" s="590" t="n"/>
      <c r="B64" s="614" t="n"/>
      <c r="C64" s="590" t="n"/>
      <c r="D64" s="590" t="n"/>
      <c r="E64" s="590" t="n"/>
      <c r="F64" s="590" t="n"/>
      <c r="G64" s="590" t="n"/>
      <c r="H64" s="590" t="n"/>
      <c r="I64" s="590" t="n"/>
      <c r="J64" s="590" t="n"/>
      <c r="K64" s="590" t="n"/>
      <c r="L64" s="590" t="n"/>
      <c r="M64" s="590" t="n"/>
      <c r="N64" s="590" t="n"/>
      <c r="O64" s="590" t="n"/>
      <c r="P64" s="590" t="n"/>
      <c r="Q64" s="590" t="n"/>
      <c r="R64" s="590" t="n"/>
      <c r="S64" s="590" t="n"/>
      <c r="T64" s="590" t="n"/>
      <c r="U64" s="590" t="n"/>
      <c r="V64" s="590" t="n"/>
      <c r="W64" s="590" t="n"/>
      <c r="X64" s="590" t="n"/>
      <c r="Y64" s="590" t="n"/>
      <c r="Z64" s="590" t="n"/>
    </row>
    <row r="65" ht="15" customHeight="1" s="844">
      <c r="A65" s="590" t="n"/>
      <c r="B65" s="614" t="n"/>
      <c r="C65" s="590" t="n"/>
      <c r="D65" s="590" t="n"/>
      <c r="E65" s="590" t="n"/>
      <c r="F65" s="590" t="n"/>
      <c r="G65" s="590" t="n"/>
      <c r="H65" s="590" t="n"/>
      <c r="I65" s="590" t="n"/>
      <c r="J65" s="590" t="n"/>
      <c r="K65" s="590" t="n"/>
      <c r="L65" s="590" t="n"/>
      <c r="M65" s="590" t="n"/>
      <c r="N65" s="590" t="n"/>
      <c r="O65" s="590" t="n"/>
      <c r="P65" s="590" t="n"/>
      <c r="Q65" s="590" t="n"/>
      <c r="R65" s="590" t="n"/>
      <c r="S65" s="590" t="n"/>
      <c r="T65" s="590" t="n"/>
      <c r="U65" s="590" t="n"/>
      <c r="V65" s="590" t="n"/>
      <c r="W65" s="590" t="n"/>
      <c r="X65" s="590" t="n"/>
      <c r="Y65" s="590" t="n"/>
      <c r="Z65" s="590" t="n"/>
    </row>
    <row r="66" ht="15" customHeight="1" s="844">
      <c r="A66" s="590" t="n"/>
      <c r="B66" s="614" t="n"/>
      <c r="C66" s="590" t="n"/>
      <c r="D66" s="590" t="n"/>
      <c r="E66" s="590" t="n"/>
      <c r="F66" s="590" t="n"/>
      <c r="G66" s="590" t="n"/>
      <c r="H66" s="590" t="n"/>
      <c r="I66" s="590" t="n"/>
      <c r="J66" s="590" t="n"/>
      <c r="K66" s="590" t="n"/>
      <c r="L66" s="590" t="n"/>
      <c r="M66" s="590" t="n"/>
      <c r="N66" s="590" t="n"/>
      <c r="O66" s="590" t="n"/>
      <c r="P66" s="590" t="n"/>
      <c r="Q66" s="590" t="n"/>
      <c r="R66" s="590" t="n"/>
      <c r="S66" s="590" t="n"/>
      <c r="T66" s="590" t="n"/>
      <c r="U66" s="590" t="n"/>
      <c r="V66" s="590" t="n"/>
      <c r="W66" s="590" t="n"/>
      <c r="X66" s="590" t="n"/>
      <c r="Y66" s="590" t="n"/>
      <c r="Z66" s="590" t="n"/>
    </row>
    <row r="67" ht="15" customHeight="1" s="844">
      <c r="A67" s="590" t="n"/>
      <c r="B67" s="614" t="n"/>
      <c r="C67" s="590" t="n"/>
      <c r="D67" s="590" t="n"/>
      <c r="E67" s="590" t="n"/>
      <c r="F67" s="590" t="n"/>
      <c r="G67" s="590" t="n"/>
      <c r="H67" s="590" t="n"/>
      <c r="I67" s="590" t="n"/>
      <c r="J67" s="590" t="n"/>
      <c r="K67" s="590" t="n"/>
      <c r="L67" s="590" t="n"/>
      <c r="M67" s="590" t="n"/>
      <c r="N67" s="590" t="n"/>
      <c r="O67" s="590" t="n"/>
      <c r="P67" s="590" t="n"/>
      <c r="Q67" s="590" t="n"/>
      <c r="R67" s="590" t="n"/>
      <c r="S67" s="590" t="n"/>
      <c r="T67" s="590" t="n"/>
      <c r="U67" s="590" t="n"/>
      <c r="V67" s="590" t="n"/>
      <c r="W67" s="590" t="n"/>
      <c r="X67" s="590" t="n"/>
      <c r="Y67" s="590" t="n"/>
      <c r="Z67" s="590" t="n"/>
    </row>
    <row r="68" ht="15" customHeight="1" s="844">
      <c r="A68" s="590" t="n"/>
      <c r="B68" s="614" t="n"/>
      <c r="C68" s="590" t="n"/>
      <c r="D68" s="590" t="n"/>
      <c r="E68" s="590" t="n"/>
      <c r="F68" s="590" t="n"/>
      <c r="G68" s="590" t="n"/>
      <c r="H68" s="590" t="n"/>
      <c r="I68" s="590" t="n"/>
      <c r="J68" s="590" t="n"/>
      <c r="K68" s="590" t="n"/>
      <c r="L68" s="590" t="n"/>
      <c r="M68" s="590" t="n"/>
      <c r="N68" s="590" t="n"/>
      <c r="O68" s="590" t="n"/>
      <c r="P68" s="590" t="n"/>
      <c r="Q68" s="590" t="n"/>
      <c r="R68" s="590" t="n"/>
      <c r="S68" s="590" t="n"/>
      <c r="T68" s="590" t="n"/>
      <c r="U68" s="590" t="n"/>
      <c r="V68" s="590" t="n"/>
      <c r="W68" s="590" t="n"/>
      <c r="X68" s="590" t="n"/>
      <c r="Y68" s="590" t="n"/>
      <c r="Z68" s="590" t="n"/>
    </row>
    <row r="69" ht="15" customHeight="1" s="844">
      <c r="A69" s="590" t="n"/>
      <c r="B69" s="614" t="n"/>
      <c r="C69" s="590" t="n"/>
      <c r="D69" s="590" t="n"/>
      <c r="E69" s="590" t="n"/>
      <c r="F69" s="590" t="n"/>
      <c r="G69" s="590" t="n"/>
      <c r="H69" s="590" t="n"/>
      <c r="I69" s="590" t="n"/>
      <c r="J69" s="590" t="n"/>
      <c r="K69" s="590" t="n"/>
      <c r="L69" s="590" t="n"/>
      <c r="M69" s="590" t="n"/>
      <c r="N69" s="590" t="n"/>
      <c r="O69" s="590" t="n"/>
      <c r="P69" s="590" t="n"/>
      <c r="Q69" s="590" t="n"/>
      <c r="R69" s="590" t="n"/>
      <c r="S69" s="590" t="n"/>
      <c r="T69" s="590" t="n"/>
      <c r="U69" s="590" t="n"/>
      <c r="V69" s="590" t="n"/>
      <c r="W69" s="590" t="n"/>
      <c r="X69" s="590" t="n"/>
      <c r="Y69" s="590" t="n"/>
      <c r="Z69" s="590" t="n"/>
    </row>
    <row r="70" ht="15" customHeight="1" s="844">
      <c r="A70" s="590" t="n"/>
      <c r="B70" s="614" t="n"/>
      <c r="C70" s="590" t="n"/>
      <c r="D70" s="590" t="n"/>
      <c r="E70" s="590" t="n"/>
      <c r="F70" s="590" t="n"/>
      <c r="G70" s="590" t="n"/>
      <c r="H70" s="590" t="n"/>
      <c r="I70" s="590" t="n"/>
      <c r="J70" s="590" t="n"/>
      <c r="K70" s="590" t="n"/>
      <c r="L70" s="590" t="n"/>
      <c r="M70" s="590" t="n"/>
      <c r="N70" s="590" t="n"/>
      <c r="O70" s="590" t="n"/>
      <c r="P70" s="590" t="n"/>
      <c r="Q70" s="590" t="n"/>
      <c r="R70" s="590" t="n"/>
      <c r="S70" s="590" t="n"/>
      <c r="T70" s="590" t="n"/>
      <c r="U70" s="590" t="n"/>
      <c r="V70" s="590" t="n"/>
      <c r="W70" s="590" t="n"/>
      <c r="X70" s="590" t="n"/>
      <c r="Y70" s="590" t="n"/>
      <c r="Z70" s="590" t="n"/>
    </row>
    <row r="71" ht="15" customHeight="1" s="844">
      <c r="A71" s="590" t="n"/>
      <c r="B71" s="614" t="n"/>
      <c r="C71" s="590" t="n"/>
      <c r="D71" s="590" t="n"/>
      <c r="E71" s="590" t="n"/>
      <c r="F71" s="590" t="n"/>
      <c r="G71" s="590" t="n"/>
      <c r="H71" s="590" t="n"/>
      <c r="I71" s="590" t="n"/>
      <c r="J71" s="590" t="n"/>
      <c r="K71" s="590" t="n"/>
      <c r="L71" s="590" t="n"/>
      <c r="M71" s="590" t="n"/>
      <c r="N71" s="590" t="n"/>
      <c r="O71" s="590" t="n"/>
      <c r="P71" s="590" t="n"/>
      <c r="Q71" s="590" t="n"/>
      <c r="R71" s="590" t="n"/>
      <c r="S71" s="590" t="n"/>
      <c r="T71" s="590" t="n"/>
      <c r="U71" s="590" t="n"/>
      <c r="V71" s="590" t="n"/>
      <c r="W71" s="590" t="n"/>
      <c r="X71" s="590" t="n"/>
      <c r="Y71" s="590" t="n"/>
      <c r="Z71" s="590" t="n"/>
    </row>
    <row r="72" ht="15" customHeight="1" s="844">
      <c r="A72" s="590" t="n"/>
      <c r="B72" s="614" t="n"/>
      <c r="C72" s="590" t="n"/>
      <c r="D72" s="590" t="n"/>
      <c r="E72" s="590" t="n"/>
      <c r="F72" s="590" t="n"/>
      <c r="G72" s="590" t="n"/>
      <c r="H72" s="590" t="n"/>
      <c r="I72" s="590" t="n"/>
      <c r="J72" s="590" t="n"/>
      <c r="K72" s="590" t="n"/>
      <c r="L72" s="590" t="n"/>
      <c r="M72" s="590" t="n"/>
      <c r="N72" s="590" t="n"/>
      <c r="O72" s="590" t="n"/>
      <c r="P72" s="590" t="n"/>
      <c r="Q72" s="590" t="n"/>
      <c r="R72" s="590" t="n"/>
      <c r="S72" s="590" t="n"/>
      <c r="T72" s="590" t="n"/>
      <c r="U72" s="590" t="n"/>
      <c r="V72" s="590" t="n"/>
      <c r="W72" s="590" t="n"/>
      <c r="X72" s="590" t="n"/>
      <c r="Y72" s="590" t="n"/>
      <c r="Z72" s="590" t="n"/>
    </row>
    <row r="73" ht="15" customHeight="1" s="844">
      <c r="A73" s="590" t="n"/>
      <c r="B73" s="614" t="n"/>
      <c r="C73" s="590" t="n"/>
      <c r="D73" s="590" t="n"/>
      <c r="E73" s="590" t="n"/>
      <c r="F73" s="590" t="n"/>
      <c r="G73" s="590" t="n"/>
      <c r="H73" s="590" t="n"/>
      <c r="I73" s="590" t="n"/>
      <c r="J73" s="590" t="n"/>
      <c r="K73" s="590" t="n"/>
      <c r="L73" s="590" t="n"/>
      <c r="M73" s="590" t="n"/>
      <c r="N73" s="590" t="n"/>
      <c r="O73" s="590" t="n"/>
      <c r="P73" s="590" t="n"/>
      <c r="Q73" s="590" t="n"/>
      <c r="R73" s="590" t="n"/>
      <c r="S73" s="590" t="n"/>
      <c r="T73" s="590" t="n"/>
      <c r="U73" s="590" t="n"/>
      <c r="V73" s="590" t="n"/>
      <c r="W73" s="590" t="n"/>
      <c r="X73" s="590" t="n"/>
      <c r="Y73" s="590" t="n"/>
      <c r="Z73" s="590" t="n"/>
    </row>
    <row r="74" ht="15" customHeight="1" s="844">
      <c r="A74" s="590" t="n"/>
      <c r="B74" s="614" t="n"/>
      <c r="C74" s="590" t="n"/>
      <c r="D74" s="590" t="n"/>
      <c r="E74" s="590" t="n"/>
      <c r="F74" s="590" t="n"/>
      <c r="G74" s="590" t="n"/>
      <c r="H74" s="590" t="n"/>
      <c r="I74" s="590" t="n"/>
      <c r="J74" s="590" t="n"/>
      <c r="K74" s="590" t="n"/>
      <c r="L74" s="590" t="n"/>
      <c r="M74" s="590" t="n"/>
      <c r="N74" s="590" t="n"/>
      <c r="O74" s="590" t="n"/>
      <c r="P74" s="590" t="n"/>
      <c r="Q74" s="590" t="n"/>
      <c r="R74" s="590" t="n"/>
      <c r="S74" s="590" t="n"/>
      <c r="T74" s="590" t="n"/>
      <c r="U74" s="590" t="n"/>
      <c r="V74" s="590" t="n"/>
      <c r="W74" s="590" t="n"/>
      <c r="X74" s="590" t="n"/>
      <c r="Y74" s="590" t="n"/>
      <c r="Z74" s="590" t="n"/>
    </row>
    <row r="75" ht="15" customHeight="1" s="844">
      <c r="A75" s="590" t="n"/>
      <c r="B75" s="604" t="n"/>
      <c r="C75" s="590" t="n"/>
      <c r="D75" s="590" t="n"/>
      <c r="E75" s="590" t="n"/>
      <c r="F75" s="590" t="n"/>
      <c r="G75" s="590" t="n"/>
      <c r="H75" s="590" t="n"/>
      <c r="I75" s="590" t="n"/>
      <c r="J75" s="590" t="n"/>
      <c r="K75" s="590" t="n"/>
      <c r="L75" s="590" t="n"/>
      <c r="M75" s="590" t="n"/>
      <c r="N75" s="590" t="n"/>
      <c r="O75" s="590" t="n"/>
      <c r="P75" s="590" t="n"/>
      <c r="Q75" s="590" t="n"/>
      <c r="R75" s="590" t="n"/>
      <c r="S75" s="590" t="n"/>
      <c r="T75" s="590" t="n"/>
      <c r="U75" s="590" t="n"/>
      <c r="V75" s="590" t="n"/>
      <c r="W75" s="590" t="n"/>
      <c r="X75" s="590" t="n"/>
      <c r="Y75" s="590" t="n"/>
      <c r="Z75" s="590" t="n"/>
    </row>
    <row r="76" ht="15" customHeight="1" s="844">
      <c r="A76" s="590" t="n"/>
      <c r="B76" s="604" t="n"/>
      <c r="C76" s="590" t="n"/>
      <c r="D76" s="590" t="n"/>
      <c r="E76" s="590" t="n"/>
      <c r="F76" s="590" t="n"/>
      <c r="G76" s="590" t="n"/>
      <c r="H76" s="590" t="n"/>
      <c r="I76" s="590" t="n"/>
      <c r="J76" s="590" t="n"/>
      <c r="K76" s="590" t="n"/>
      <c r="L76" s="590" t="n"/>
      <c r="M76" s="590" t="n"/>
      <c r="N76" s="590" t="n"/>
      <c r="O76" s="590" t="n"/>
      <c r="P76" s="590" t="n"/>
      <c r="Q76" s="590" t="n"/>
      <c r="R76" s="590" t="n"/>
      <c r="S76" s="590" t="n"/>
      <c r="T76" s="590" t="n"/>
      <c r="U76" s="590" t="n"/>
      <c r="V76" s="590" t="n"/>
      <c r="W76" s="590" t="n"/>
      <c r="X76" s="590" t="n"/>
      <c r="Y76" s="590" t="n"/>
      <c r="Z76" s="590" t="n"/>
    </row>
    <row r="77" ht="15" customHeight="1" s="844">
      <c r="A77" s="590" t="n"/>
      <c r="B77" s="604" t="n"/>
      <c r="C77" s="590" t="n"/>
      <c r="D77" s="590" t="n"/>
      <c r="E77" s="590" t="n"/>
      <c r="F77" s="590" t="n"/>
      <c r="G77" s="590" t="n"/>
      <c r="H77" s="590" t="n"/>
      <c r="I77" s="590" t="n"/>
      <c r="J77" s="590" t="n"/>
      <c r="K77" s="590" t="n"/>
      <c r="L77" s="590" t="n"/>
      <c r="M77" s="590" t="n"/>
      <c r="N77" s="590" t="n"/>
      <c r="O77" s="590" t="n"/>
      <c r="P77" s="590" t="n"/>
      <c r="Q77" s="590" t="n"/>
      <c r="R77" s="590" t="n"/>
      <c r="S77" s="590" t="n"/>
      <c r="T77" s="590" t="n"/>
      <c r="U77" s="590" t="n"/>
      <c r="V77" s="590" t="n"/>
      <c r="W77" s="590" t="n"/>
      <c r="X77" s="590" t="n"/>
      <c r="Y77" s="590" t="n"/>
      <c r="Z77" s="590" t="n"/>
    </row>
    <row r="78" ht="15" customHeight="1" s="844">
      <c r="A78" s="590" t="n"/>
      <c r="B78" s="604" t="n"/>
      <c r="C78" s="590" t="n"/>
      <c r="D78" s="590" t="n"/>
      <c r="E78" s="590" t="n"/>
      <c r="F78" s="590" t="n"/>
      <c r="G78" s="590" t="n"/>
      <c r="H78" s="590" t="n"/>
      <c r="I78" s="590" t="n"/>
      <c r="J78" s="590" t="n"/>
      <c r="K78" s="590" t="n"/>
      <c r="L78" s="590" t="n"/>
      <c r="M78" s="590" t="n"/>
      <c r="N78" s="590" t="n"/>
      <c r="O78" s="590" t="n"/>
      <c r="P78" s="590" t="n"/>
      <c r="Q78" s="590" t="n"/>
      <c r="R78" s="590" t="n"/>
      <c r="S78" s="590" t="n"/>
      <c r="T78" s="590" t="n"/>
      <c r="U78" s="590" t="n"/>
      <c r="V78" s="590" t="n"/>
      <c r="W78" s="590" t="n"/>
      <c r="X78" s="590" t="n"/>
      <c r="Y78" s="590" t="n"/>
      <c r="Z78" s="590" t="n"/>
    </row>
    <row r="79" ht="15" customHeight="1" s="844">
      <c r="A79" s="590" t="n"/>
      <c r="B79" s="604" t="n"/>
      <c r="C79" s="590" t="n"/>
      <c r="D79" s="590" t="n"/>
      <c r="E79" s="590" t="n"/>
      <c r="F79" s="590" t="n"/>
      <c r="G79" s="590" t="n"/>
      <c r="H79" s="590" t="n"/>
      <c r="I79" s="590" t="n"/>
      <c r="J79" s="590" t="n"/>
      <c r="K79" s="590" t="n"/>
      <c r="L79" s="590" t="n"/>
      <c r="M79" s="590" t="n"/>
      <c r="N79" s="590" t="n"/>
      <c r="O79" s="590" t="n"/>
      <c r="P79" s="590" t="n"/>
      <c r="Q79" s="590" t="n"/>
      <c r="R79" s="590" t="n"/>
      <c r="S79" s="590" t="n"/>
      <c r="T79" s="590" t="n"/>
      <c r="U79" s="590" t="n"/>
      <c r="V79" s="590" t="n"/>
      <c r="W79" s="590" t="n"/>
      <c r="X79" s="590" t="n"/>
      <c r="Y79" s="590" t="n"/>
      <c r="Z79" s="590" t="n"/>
    </row>
    <row r="80" ht="15" customHeight="1" s="844">
      <c r="A80" s="590" t="n"/>
      <c r="B80" s="604" t="n"/>
      <c r="C80" s="590" t="n"/>
      <c r="D80" s="590" t="n"/>
      <c r="E80" s="590" t="n"/>
      <c r="F80" s="590" t="n"/>
      <c r="G80" s="590" t="n"/>
      <c r="H80" s="590" t="n"/>
      <c r="I80" s="590" t="n"/>
      <c r="J80" s="590" t="n"/>
      <c r="K80" s="590" t="n"/>
      <c r="L80" s="590" t="n"/>
      <c r="M80" s="590" t="n"/>
      <c r="N80" s="590" t="n"/>
      <c r="O80" s="590" t="n"/>
      <c r="P80" s="590" t="n"/>
      <c r="Q80" s="590" t="n"/>
      <c r="R80" s="590" t="n"/>
      <c r="S80" s="590" t="n"/>
      <c r="T80" s="590" t="n"/>
      <c r="U80" s="590" t="n"/>
      <c r="V80" s="590" t="n"/>
      <c r="W80" s="590" t="n"/>
      <c r="X80" s="590" t="n"/>
      <c r="Y80" s="590" t="n"/>
      <c r="Z80" s="590" t="n"/>
    </row>
    <row r="81" ht="15" customHeight="1" s="844">
      <c r="A81" s="590" t="n"/>
      <c r="B81" s="604" t="n"/>
      <c r="C81" s="590" t="n"/>
      <c r="D81" s="590" t="n"/>
      <c r="E81" s="590" t="n"/>
      <c r="F81" s="590" t="n"/>
      <c r="G81" s="590" t="n"/>
      <c r="H81" s="590" t="n"/>
      <c r="I81" s="590" t="n"/>
      <c r="J81" s="590" t="n"/>
      <c r="K81" s="590" t="n"/>
      <c r="L81" s="590" t="n"/>
      <c r="M81" s="590" t="n"/>
      <c r="N81" s="590" t="n"/>
      <c r="O81" s="590" t="n"/>
      <c r="P81" s="590" t="n"/>
      <c r="Q81" s="590" t="n"/>
      <c r="R81" s="590" t="n"/>
      <c r="S81" s="590" t="n"/>
      <c r="T81" s="590" t="n"/>
      <c r="U81" s="590" t="n"/>
      <c r="V81" s="590" t="n"/>
      <c r="W81" s="590" t="n"/>
      <c r="X81" s="590" t="n"/>
      <c r="Y81" s="590" t="n"/>
      <c r="Z81" s="590" t="n"/>
    </row>
    <row r="82" ht="15" customHeight="1" s="844">
      <c r="A82" s="590" t="n"/>
      <c r="B82" s="604" t="n"/>
      <c r="C82" s="590" t="n"/>
      <c r="D82" s="590" t="n"/>
      <c r="E82" s="590" t="n"/>
      <c r="F82" s="590" t="n"/>
      <c r="G82" s="590" t="n"/>
      <c r="H82" s="590" t="n"/>
      <c r="I82" s="590" t="n"/>
      <c r="J82" s="590" t="n"/>
      <c r="K82" s="590" t="n"/>
      <c r="L82" s="590" t="n"/>
      <c r="M82" s="590" t="n"/>
      <c r="N82" s="590" t="n"/>
      <c r="O82" s="590" t="n"/>
      <c r="P82" s="590" t="n"/>
      <c r="Q82" s="590" t="n"/>
      <c r="R82" s="590" t="n"/>
      <c r="S82" s="590" t="n"/>
      <c r="T82" s="590" t="n"/>
      <c r="U82" s="590" t="n"/>
      <c r="V82" s="590" t="n"/>
      <c r="W82" s="590" t="n"/>
      <c r="X82" s="590" t="n"/>
      <c r="Y82" s="590" t="n"/>
      <c r="Z82" s="590" t="n"/>
    </row>
    <row r="83" ht="15" customHeight="1" s="844">
      <c r="A83" s="590" t="n"/>
      <c r="B83" s="604" t="n"/>
      <c r="C83" s="590" t="n"/>
      <c r="D83" s="590" t="n"/>
      <c r="E83" s="590" t="n"/>
      <c r="F83" s="590" t="n"/>
      <c r="G83" s="590" t="n"/>
      <c r="H83" s="590" t="n"/>
      <c r="I83" s="590" t="n"/>
      <c r="J83" s="590" t="n"/>
      <c r="K83" s="590" t="n"/>
      <c r="L83" s="590" t="n"/>
      <c r="M83" s="590" t="n"/>
      <c r="N83" s="590" t="n"/>
      <c r="O83" s="590" t="n"/>
      <c r="P83" s="590" t="n"/>
      <c r="Q83" s="590" t="n"/>
      <c r="R83" s="590" t="n"/>
      <c r="S83" s="590" t="n"/>
      <c r="T83" s="590" t="n"/>
      <c r="U83" s="590" t="n"/>
      <c r="V83" s="590" t="n"/>
      <c r="W83" s="590" t="n"/>
      <c r="X83" s="590" t="n"/>
      <c r="Y83" s="590" t="n"/>
      <c r="Z83" s="590" t="n"/>
    </row>
    <row r="84" ht="15" customHeight="1" s="844">
      <c r="A84" s="590" t="n"/>
      <c r="B84" s="604" t="n"/>
      <c r="C84" s="590" t="n"/>
      <c r="D84" s="590" t="n"/>
      <c r="E84" s="590" t="n"/>
      <c r="F84" s="590" t="n"/>
      <c r="G84" s="590" t="n"/>
      <c r="H84" s="590" t="n"/>
      <c r="I84" s="590" t="n"/>
      <c r="J84" s="590" t="n"/>
      <c r="K84" s="590" t="n"/>
      <c r="L84" s="590" t="n"/>
      <c r="M84" s="590" t="n"/>
      <c r="N84" s="590" t="n"/>
      <c r="O84" s="590" t="n"/>
      <c r="P84" s="590" t="n"/>
      <c r="Q84" s="590" t="n"/>
      <c r="R84" s="590" t="n"/>
      <c r="S84" s="590" t="n"/>
      <c r="T84" s="590" t="n"/>
      <c r="U84" s="590" t="n"/>
      <c r="V84" s="590" t="n"/>
      <c r="W84" s="590" t="n"/>
      <c r="X84" s="590" t="n"/>
      <c r="Y84" s="590" t="n"/>
      <c r="Z84" s="590" t="n"/>
    </row>
    <row r="85" ht="15" customHeight="1" s="844">
      <c r="A85" s="590" t="n"/>
      <c r="B85" s="604" t="n"/>
      <c r="C85" s="590" t="n"/>
      <c r="D85" s="590" t="n"/>
      <c r="E85" s="590" t="n"/>
      <c r="F85" s="590" t="n"/>
      <c r="G85" s="590" t="n"/>
      <c r="H85" s="590" t="n"/>
      <c r="I85" s="590" t="n"/>
      <c r="J85" s="590" t="n"/>
      <c r="K85" s="590" t="n"/>
      <c r="L85" s="590" t="n"/>
      <c r="M85" s="590" t="n"/>
      <c r="N85" s="590" t="n"/>
      <c r="O85" s="590" t="n"/>
      <c r="P85" s="590" t="n"/>
      <c r="Q85" s="590" t="n"/>
      <c r="R85" s="590" t="n"/>
      <c r="S85" s="590" t="n"/>
      <c r="T85" s="590" t="n"/>
      <c r="U85" s="590" t="n"/>
      <c r="V85" s="590" t="n"/>
      <c r="W85" s="590" t="n"/>
      <c r="X85" s="590" t="n"/>
      <c r="Y85" s="590" t="n"/>
      <c r="Z85" s="590" t="n"/>
    </row>
    <row r="86" ht="15" customHeight="1" s="844">
      <c r="A86" s="590" t="n"/>
      <c r="B86" s="604" t="n"/>
      <c r="C86" s="590" t="n"/>
      <c r="D86" s="590" t="n"/>
      <c r="E86" s="590" t="n"/>
      <c r="F86" s="590" t="n"/>
      <c r="G86" s="590" t="n"/>
      <c r="H86" s="590" t="n"/>
      <c r="I86" s="590" t="n"/>
      <c r="J86" s="590" t="n"/>
      <c r="K86" s="590" t="n"/>
      <c r="L86" s="590" t="n"/>
      <c r="M86" s="590" t="n"/>
      <c r="N86" s="590" t="n"/>
      <c r="O86" s="590" t="n"/>
      <c r="P86" s="590" t="n"/>
      <c r="Q86" s="590" t="n"/>
      <c r="R86" s="590" t="n"/>
      <c r="S86" s="590" t="n"/>
      <c r="T86" s="590" t="n"/>
      <c r="U86" s="590" t="n"/>
      <c r="V86" s="590" t="n"/>
      <c r="W86" s="590" t="n"/>
      <c r="X86" s="590" t="n"/>
      <c r="Y86" s="590" t="n"/>
      <c r="Z86" s="590" t="n"/>
    </row>
    <row r="87" ht="15" customHeight="1" s="844">
      <c r="A87" s="590" t="n"/>
      <c r="B87" s="604" t="n"/>
      <c r="C87" s="590" t="n"/>
      <c r="D87" s="590" t="n"/>
      <c r="E87" s="590" t="n"/>
      <c r="F87" s="590" t="n"/>
      <c r="G87" s="590" t="n"/>
      <c r="H87" s="590" t="n"/>
      <c r="I87" s="590" t="n"/>
      <c r="J87" s="590" t="n"/>
      <c r="K87" s="590" t="n"/>
      <c r="L87" s="590" t="n"/>
      <c r="M87" s="590" t="n"/>
      <c r="N87" s="590" t="n"/>
      <c r="O87" s="590" t="n"/>
      <c r="P87" s="590" t="n"/>
      <c r="Q87" s="590" t="n"/>
      <c r="R87" s="590" t="n"/>
      <c r="S87" s="590" t="n"/>
      <c r="T87" s="590" t="n"/>
      <c r="U87" s="590" t="n"/>
      <c r="V87" s="590" t="n"/>
      <c r="W87" s="590" t="n"/>
      <c r="X87" s="590" t="n"/>
      <c r="Y87" s="590" t="n"/>
      <c r="Z87" s="590" t="n"/>
    </row>
    <row r="88" ht="15" customHeight="1" s="844">
      <c r="A88" s="590" t="n"/>
      <c r="B88" s="604" t="n"/>
      <c r="C88" s="590" t="n"/>
      <c r="D88" s="590" t="n"/>
      <c r="E88" s="590" t="n"/>
      <c r="F88" s="590" t="n"/>
      <c r="G88" s="590" t="n"/>
      <c r="H88" s="590" t="n"/>
      <c r="I88" s="590" t="n"/>
      <c r="J88" s="590" t="n"/>
      <c r="K88" s="590" t="n"/>
      <c r="L88" s="590" t="n"/>
      <c r="M88" s="590" t="n"/>
      <c r="N88" s="590" t="n"/>
      <c r="O88" s="590" t="n"/>
      <c r="P88" s="590" t="n"/>
      <c r="Q88" s="590" t="n"/>
      <c r="R88" s="590" t="n"/>
      <c r="S88" s="590" t="n"/>
      <c r="T88" s="590" t="n"/>
      <c r="U88" s="590" t="n"/>
      <c r="V88" s="590" t="n"/>
      <c r="W88" s="590" t="n"/>
      <c r="X88" s="590" t="n"/>
      <c r="Y88" s="590" t="n"/>
      <c r="Z88" s="590" t="n"/>
    </row>
    <row r="89" ht="15" customHeight="1" s="844">
      <c r="A89" s="590" t="n"/>
      <c r="B89" s="604" t="n"/>
      <c r="C89" s="590" t="n"/>
      <c r="D89" s="590" t="n"/>
      <c r="E89" s="590" t="n"/>
      <c r="F89" s="590" t="n"/>
      <c r="G89" s="590" t="n"/>
      <c r="H89" s="590" t="n"/>
      <c r="I89" s="590" t="n"/>
      <c r="J89" s="590" t="n"/>
      <c r="K89" s="590" t="n"/>
      <c r="L89" s="590" t="n"/>
      <c r="M89" s="590" t="n"/>
      <c r="N89" s="590" t="n"/>
      <c r="O89" s="590" t="n"/>
      <c r="P89" s="590" t="n"/>
      <c r="Q89" s="590" t="n"/>
      <c r="R89" s="590" t="n"/>
      <c r="S89" s="590" t="n"/>
      <c r="T89" s="590" t="n"/>
      <c r="U89" s="590" t="n"/>
      <c r="V89" s="590" t="n"/>
      <c r="W89" s="590" t="n"/>
      <c r="X89" s="590" t="n"/>
      <c r="Y89" s="590" t="n"/>
      <c r="Z89" s="590" t="n"/>
    </row>
    <row r="90" ht="15" customHeight="1" s="844">
      <c r="A90" s="590" t="n"/>
      <c r="B90" s="604" t="n"/>
      <c r="C90" s="590" t="n"/>
      <c r="D90" s="590" t="n"/>
      <c r="E90" s="590" t="n"/>
      <c r="F90" s="590" t="n"/>
      <c r="G90" s="590" t="n"/>
      <c r="H90" s="590" t="n"/>
      <c r="I90" s="590" t="n"/>
      <c r="J90" s="590" t="n"/>
      <c r="K90" s="590" t="n"/>
      <c r="L90" s="590" t="n"/>
      <c r="M90" s="590" t="n"/>
      <c r="N90" s="590" t="n"/>
      <c r="O90" s="590" t="n"/>
      <c r="P90" s="590" t="n"/>
      <c r="Q90" s="590" t="n"/>
      <c r="R90" s="590" t="n"/>
      <c r="S90" s="590" t="n"/>
      <c r="T90" s="590" t="n"/>
      <c r="U90" s="590" t="n"/>
      <c r="V90" s="590" t="n"/>
      <c r="W90" s="590" t="n"/>
      <c r="X90" s="590" t="n"/>
      <c r="Y90" s="590" t="n"/>
      <c r="Z90" s="590" t="n"/>
    </row>
    <row r="91" ht="15" customHeight="1" s="844">
      <c r="A91" s="590" t="n"/>
      <c r="B91" s="604" t="n"/>
      <c r="C91" s="590" t="n"/>
      <c r="D91" s="590" t="n"/>
      <c r="E91" s="590" t="n"/>
      <c r="F91" s="590" t="n"/>
      <c r="G91" s="590" t="n"/>
      <c r="H91" s="590" t="n"/>
      <c r="I91" s="590" t="n"/>
      <c r="J91" s="590" t="n"/>
      <c r="K91" s="590" t="n"/>
      <c r="L91" s="590" t="n"/>
      <c r="M91" s="590" t="n"/>
      <c r="N91" s="590" t="n"/>
      <c r="O91" s="590" t="n"/>
      <c r="P91" s="590" t="n"/>
      <c r="Q91" s="590" t="n"/>
      <c r="R91" s="590" t="n"/>
      <c r="S91" s="590" t="n"/>
      <c r="T91" s="590" t="n"/>
      <c r="U91" s="590" t="n"/>
      <c r="V91" s="590" t="n"/>
      <c r="W91" s="590" t="n"/>
      <c r="X91" s="590" t="n"/>
      <c r="Y91" s="590" t="n"/>
      <c r="Z91" s="590" t="n"/>
    </row>
    <row r="92" ht="15" customHeight="1" s="844">
      <c r="A92" s="590" t="n"/>
      <c r="B92" s="604" t="n"/>
      <c r="C92" s="590" t="n"/>
      <c r="D92" s="590" t="n"/>
      <c r="E92" s="590" t="n"/>
      <c r="F92" s="590" t="n"/>
      <c r="G92" s="590" t="n"/>
      <c r="H92" s="590" t="n"/>
      <c r="I92" s="590" t="n"/>
      <c r="J92" s="590" t="n"/>
      <c r="K92" s="590" t="n"/>
      <c r="L92" s="590" t="n"/>
      <c r="M92" s="590" t="n"/>
      <c r="N92" s="590" t="n"/>
      <c r="O92" s="590" t="n"/>
      <c r="P92" s="590" t="n"/>
      <c r="Q92" s="590" t="n"/>
      <c r="R92" s="590" t="n"/>
      <c r="S92" s="590" t="n"/>
      <c r="T92" s="590" t="n"/>
      <c r="U92" s="590" t="n"/>
      <c r="V92" s="590" t="n"/>
      <c r="W92" s="590" t="n"/>
      <c r="X92" s="590" t="n"/>
      <c r="Y92" s="590" t="n"/>
      <c r="Z92" s="590" t="n"/>
    </row>
    <row r="93" ht="15" customHeight="1" s="844">
      <c r="A93" s="590" t="n"/>
      <c r="B93" s="604" t="n"/>
      <c r="C93" s="590" t="n"/>
      <c r="D93" s="590" t="n"/>
      <c r="E93" s="590" t="n"/>
      <c r="F93" s="590" t="n"/>
      <c r="G93" s="590" t="n"/>
      <c r="H93" s="590" t="n"/>
      <c r="I93" s="590" t="n"/>
      <c r="J93" s="590" t="n"/>
      <c r="K93" s="590" t="n"/>
      <c r="L93" s="590" t="n"/>
      <c r="M93" s="590" t="n"/>
      <c r="N93" s="590" t="n"/>
      <c r="O93" s="590" t="n"/>
      <c r="P93" s="590" t="n"/>
      <c r="Q93" s="590" t="n"/>
      <c r="R93" s="590" t="n"/>
      <c r="S93" s="590" t="n"/>
      <c r="T93" s="590" t="n"/>
      <c r="U93" s="590" t="n"/>
      <c r="V93" s="590" t="n"/>
      <c r="W93" s="590" t="n"/>
      <c r="X93" s="590" t="n"/>
      <c r="Y93" s="590" t="n"/>
      <c r="Z93" s="590" t="n"/>
    </row>
    <row r="94" ht="15" customHeight="1" s="844">
      <c r="A94" s="590" t="n"/>
      <c r="B94" s="604" t="n"/>
      <c r="C94" s="590" t="n"/>
      <c r="D94" s="590" t="n"/>
      <c r="E94" s="590" t="n"/>
      <c r="F94" s="590" t="n"/>
      <c r="G94" s="590" t="n"/>
      <c r="H94" s="590" t="n"/>
      <c r="I94" s="590" t="n"/>
      <c r="J94" s="590" t="n"/>
      <c r="K94" s="590" t="n"/>
      <c r="L94" s="590" t="n"/>
      <c r="M94" s="590" t="n"/>
      <c r="N94" s="590" t="n"/>
      <c r="O94" s="590" t="n"/>
      <c r="P94" s="590" t="n"/>
      <c r="Q94" s="590" t="n"/>
      <c r="R94" s="590" t="n"/>
      <c r="S94" s="590" t="n"/>
      <c r="T94" s="590" t="n"/>
      <c r="U94" s="590" t="n"/>
      <c r="V94" s="590" t="n"/>
      <c r="W94" s="590" t="n"/>
      <c r="X94" s="590" t="n"/>
      <c r="Y94" s="590" t="n"/>
      <c r="Z94" s="590" t="n"/>
    </row>
    <row r="95" ht="15" customHeight="1" s="844">
      <c r="A95" s="590" t="n"/>
      <c r="B95" s="604" t="n"/>
      <c r="C95" s="590" t="n"/>
      <c r="D95" s="590" t="n"/>
      <c r="E95" s="590" t="n"/>
      <c r="F95" s="590" t="n"/>
      <c r="G95" s="590" t="n"/>
      <c r="H95" s="590" t="n"/>
      <c r="I95" s="590" t="n"/>
      <c r="J95" s="590" t="n"/>
      <c r="K95" s="590" t="n"/>
      <c r="L95" s="590" t="n"/>
      <c r="M95" s="590" t="n"/>
      <c r="N95" s="590" t="n"/>
      <c r="O95" s="590" t="n"/>
      <c r="P95" s="590" t="n"/>
      <c r="Q95" s="590" t="n"/>
      <c r="R95" s="590" t="n"/>
      <c r="S95" s="590" t="n"/>
      <c r="T95" s="590" t="n"/>
      <c r="U95" s="590" t="n"/>
      <c r="V95" s="590" t="n"/>
      <c r="W95" s="590" t="n"/>
      <c r="X95" s="590" t="n"/>
      <c r="Y95" s="590" t="n"/>
      <c r="Z95" s="590" t="n"/>
    </row>
    <row r="96" ht="15" customHeight="1" s="844">
      <c r="A96" s="590" t="n"/>
      <c r="B96" s="604" t="n"/>
      <c r="C96" s="590" t="n"/>
      <c r="D96" s="590" t="n"/>
      <c r="E96" s="590" t="n"/>
      <c r="F96" s="590" t="n"/>
      <c r="G96" s="590" t="n"/>
      <c r="H96" s="590" t="n"/>
      <c r="I96" s="590" t="n"/>
      <c r="J96" s="590" t="n"/>
      <c r="K96" s="590" t="n"/>
      <c r="L96" s="590" t="n"/>
      <c r="M96" s="590" t="n"/>
      <c r="N96" s="590" t="n"/>
      <c r="O96" s="590" t="n"/>
      <c r="P96" s="590" t="n"/>
      <c r="Q96" s="590" t="n"/>
      <c r="R96" s="590" t="n"/>
      <c r="S96" s="590" t="n"/>
      <c r="T96" s="590" t="n"/>
      <c r="U96" s="590" t="n"/>
      <c r="V96" s="590" t="n"/>
      <c r="W96" s="590" t="n"/>
      <c r="X96" s="590" t="n"/>
      <c r="Y96" s="590" t="n"/>
      <c r="Z96" s="590" t="n"/>
    </row>
    <row r="97" ht="15" customHeight="1" s="844">
      <c r="A97" s="590" t="n"/>
      <c r="B97" s="604" t="n"/>
      <c r="C97" s="590" t="n"/>
      <c r="D97" s="590" t="n"/>
      <c r="E97" s="590" t="n"/>
      <c r="F97" s="590" t="n"/>
      <c r="G97" s="590" t="n"/>
      <c r="H97" s="590" t="n"/>
      <c r="I97" s="590" t="n"/>
      <c r="J97" s="590" t="n"/>
      <c r="K97" s="590" t="n"/>
      <c r="L97" s="590" t="n"/>
      <c r="M97" s="590" t="n"/>
      <c r="N97" s="590" t="n"/>
      <c r="O97" s="590" t="n"/>
      <c r="P97" s="590" t="n"/>
      <c r="Q97" s="590" t="n"/>
      <c r="R97" s="590" t="n"/>
      <c r="S97" s="590" t="n"/>
      <c r="T97" s="590" t="n"/>
      <c r="U97" s="590" t="n"/>
      <c r="V97" s="590" t="n"/>
      <c r="W97" s="590" t="n"/>
      <c r="X97" s="590" t="n"/>
      <c r="Y97" s="590" t="n"/>
      <c r="Z97" s="590" t="n"/>
    </row>
    <row r="98" ht="15" customHeight="1" s="844">
      <c r="A98" s="590" t="n"/>
      <c r="B98" s="604" t="n"/>
      <c r="C98" s="590" t="n"/>
      <c r="D98" s="590" t="n"/>
      <c r="E98" s="590" t="n"/>
      <c r="F98" s="590" t="n"/>
      <c r="G98" s="590" t="n"/>
      <c r="H98" s="590" t="n"/>
      <c r="I98" s="590" t="n"/>
      <c r="J98" s="590" t="n"/>
      <c r="K98" s="590" t="n"/>
      <c r="L98" s="590" t="n"/>
      <c r="M98" s="590" t="n"/>
      <c r="N98" s="590" t="n"/>
      <c r="O98" s="590" t="n"/>
      <c r="P98" s="590" t="n"/>
      <c r="Q98" s="590" t="n"/>
      <c r="R98" s="590" t="n"/>
      <c r="S98" s="590" t="n"/>
      <c r="T98" s="590" t="n"/>
      <c r="U98" s="590" t="n"/>
      <c r="V98" s="590" t="n"/>
      <c r="W98" s="590" t="n"/>
      <c r="X98" s="590" t="n"/>
      <c r="Y98" s="590" t="n"/>
      <c r="Z98" s="590" t="n"/>
    </row>
    <row r="99" ht="15" customHeight="1" s="844">
      <c r="A99" s="590" t="n"/>
      <c r="B99" s="604" t="n"/>
      <c r="C99" s="590" t="n"/>
      <c r="D99" s="590" t="n"/>
      <c r="E99" s="590" t="n"/>
      <c r="F99" s="590" t="n"/>
      <c r="G99" s="590" t="n"/>
      <c r="H99" s="590" t="n"/>
      <c r="I99" s="590" t="n"/>
      <c r="J99" s="590" t="n"/>
      <c r="K99" s="590" t="n"/>
      <c r="L99" s="590" t="n"/>
      <c r="M99" s="590" t="n"/>
      <c r="N99" s="590" t="n"/>
      <c r="O99" s="590" t="n"/>
      <c r="P99" s="590" t="n"/>
      <c r="Q99" s="590" t="n"/>
      <c r="R99" s="590" t="n"/>
      <c r="S99" s="590" t="n"/>
      <c r="T99" s="590" t="n"/>
      <c r="U99" s="590" t="n"/>
      <c r="V99" s="590" t="n"/>
      <c r="W99" s="590" t="n"/>
      <c r="X99" s="590" t="n"/>
      <c r="Y99" s="590" t="n"/>
      <c r="Z99" s="590" t="n"/>
    </row>
    <row r="100" ht="15" customHeight="1" s="844">
      <c r="A100" s="590" t="n"/>
      <c r="B100" s="604" t="n"/>
      <c r="C100" s="590" t="n"/>
      <c r="D100" s="590" t="n"/>
      <c r="E100" s="590" t="n"/>
      <c r="F100" s="590" t="n"/>
      <c r="G100" s="590" t="n"/>
      <c r="H100" s="590" t="n"/>
      <c r="I100" s="590" t="n"/>
      <c r="J100" s="590" t="n"/>
      <c r="K100" s="590" t="n"/>
      <c r="L100" s="590" t="n"/>
      <c r="M100" s="590" t="n"/>
      <c r="N100" s="590" t="n"/>
      <c r="O100" s="590" t="n"/>
      <c r="P100" s="590" t="n"/>
      <c r="Q100" s="590" t="n"/>
      <c r="R100" s="590" t="n"/>
      <c r="S100" s="590" t="n"/>
      <c r="T100" s="590" t="n"/>
      <c r="U100" s="590" t="n"/>
      <c r="V100" s="590" t="n"/>
      <c r="W100" s="590" t="n"/>
      <c r="X100" s="590" t="n"/>
      <c r="Y100" s="590" t="n"/>
      <c r="Z100" s="590" t="n"/>
    </row>
    <row r="101" ht="15" customHeight="1" s="844">
      <c r="A101" s="590" t="n"/>
      <c r="B101" s="604" t="n"/>
      <c r="C101" s="590" t="n"/>
      <c r="D101" s="590" t="n"/>
      <c r="E101" s="590" t="n"/>
      <c r="F101" s="590" t="n"/>
      <c r="G101" s="590" t="n"/>
      <c r="H101" s="590" t="n"/>
      <c r="I101" s="590" t="n"/>
      <c r="J101" s="590" t="n"/>
      <c r="K101" s="590" t="n"/>
      <c r="L101" s="590" t="n"/>
      <c r="M101" s="590" t="n"/>
      <c r="N101" s="590" t="n"/>
      <c r="O101" s="590" t="n"/>
      <c r="P101" s="590" t="n"/>
      <c r="Q101" s="590" t="n"/>
      <c r="R101" s="590" t="n"/>
      <c r="S101" s="590" t="n"/>
      <c r="T101" s="590" t="n"/>
      <c r="U101" s="590" t="n"/>
      <c r="V101" s="590" t="n"/>
      <c r="W101" s="590" t="n"/>
      <c r="X101" s="590" t="n"/>
      <c r="Y101" s="590" t="n"/>
      <c r="Z101" s="590" t="n"/>
    </row>
    <row r="102" ht="15" customHeight="1" s="844">
      <c r="A102" s="590" t="n"/>
      <c r="B102" s="604" t="n"/>
      <c r="C102" s="590" t="n"/>
      <c r="D102" s="590" t="n"/>
      <c r="E102" s="590" t="n"/>
      <c r="F102" s="590" t="n"/>
      <c r="G102" s="590" t="n"/>
      <c r="H102" s="590" t="n"/>
      <c r="I102" s="590" t="n"/>
      <c r="J102" s="590" t="n"/>
      <c r="K102" s="590" t="n"/>
      <c r="L102" s="590" t="n"/>
      <c r="M102" s="590" t="n"/>
      <c r="N102" s="590" t="n"/>
      <c r="O102" s="590" t="n"/>
      <c r="P102" s="590" t="n"/>
      <c r="Q102" s="590" t="n"/>
      <c r="R102" s="590" t="n"/>
      <c r="S102" s="590" t="n"/>
      <c r="T102" s="590" t="n"/>
      <c r="U102" s="590" t="n"/>
      <c r="V102" s="590" t="n"/>
      <c r="W102" s="590" t="n"/>
      <c r="X102" s="590" t="n"/>
      <c r="Y102" s="590" t="n"/>
      <c r="Z102" s="590" t="n"/>
    </row>
    <row r="103" ht="15" customHeight="1" s="844">
      <c r="A103" s="590" t="n"/>
      <c r="B103" s="604" t="n"/>
      <c r="C103" s="590" t="n"/>
      <c r="D103" s="590" t="n"/>
      <c r="E103" s="590" t="n"/>
      <c r="F103" s="590" t="n"/>
      <c r="G103" s="590" t="n"/>
      <c r="H103" s="590" t="n"/>
      <c r="I103" s="590" t="n"/>
      <c r="J103" s="590" t="n"/>
      <c r="K103" s="590" t="n"/>
      <c r="L103" s="590" t="n"/>
      <c r="M103" s="590" t="n"/>
      <c r="N103" s="590" t="n"/>
      <c r="O103" s="590" t="n"/>
      <c r="P103" s="590" t="n"/>
      <c r="Q103" s="590" t="n"/>
      <c r="R103" s="590" t="n"/>
      <c r="S103" s="590" t="n"/>
      <c r="T103" s="590" t="n"/>
      <c r="U103" s="590" t="n"/>
      <c r="V103" s="590" t="n"/>
      <c r="W103" s="590" t="n"/>
      <c r="X103" s="590" t="n"/>
      <c r="Y103" s="590" t="n"/>
      <c r="Z103" s="590" t="n"/>
    </row>
    <row r="104" ht="15" customHeight="1" s="844">
      <c r="A104" s="590" t="n"/>
      <c r="B104" s="604" t="n"/>
      <c r="C104" s="590" t="n"/>
      <c r="D104" s="590" t="n"/>
      <c r="E104" s="590" t="n"/>
      <c r="F104" s="590" t="n"/>
      <c r="G104" s="590" t="n"/>
      <c r="H104" s="590" t="n"/>
      <c r="I104" s="590" t="n"/>
      <c r="J104" s="590" t="n"/>
      <c r="K104" s="590" t="n"/>
      <c r="L104" s="590" t="n"/>
      <c r="M104" s="590" t="n"/>
      <c r="N104" s="590" t="n"/>
      <c r="O104" s="590" t="n"/>
      <c r="P104" s="590" t="n"/>
      <c r="Q104" s="590" t="n"/>
      <c r="R104" s="590" t="n"/>
      <c r="S104" s="590" t="n"/>
      <c r="T104" s="590" t="n"/>
      <c r="U104" s="590" t="n"/>
      <c r="V104" s="590" t="n"/>
      <c r="W104" s="590" t="n"/>
      <c r="X104" s="590" t="n"/>
      <c r="Y104" s="590" t="n"/>
      <c r="Z104" s="590" t="n"/>
    </row>
    <row r="105" ht="15" customHeight="1" s="844">
      <c r="A105" s="590" t="n"/>
      <c r="B105" s="604" t="n"/>
      <c r="C105" s="590" t="n"/>
      <c r="D105" s="590" t="n"/>
      <c r="E105" s="590" t="n"/>
      <c r="F105" s="590" t="n"/>
      <c r="G105" s="590" t="n"/>
      <c r="H105" s="590" t="n"/>
      <c r="I105" s="590" t="n"/>
      <c r="J105" s="590" t="n"/>
      <c r="K105" s="590" t="n"/>
      <c r="L105" s="590" t="n"/>
      <c r="M105" s="590" t="n"/>
      <c r="N105" s="590" t="n"/>
      <c r="O105" s="590" t="n"/>
      <c r="P105" s="590" t="n"/>
      <c r="Q105" s="590" t="n"/>
      <c r="R105" s="590" t="n"/>
      <c r="S105" s="590" t="n"/>
      <c r="T105" s="590" t="n"/>
      <c r="U105" s="590" t="n"/>
      <c r="V105" s="590" t="n"/>
      <c r="W105" s="590" t="n"/>
      <c r="X105" s="590" t="n"/>
      <c r="Y105" s="590" t="n"/>
      <c r="Z105" s="590" t="n"/>
    </row>
    <row r="106" ht="15" customHeight="1" s="844">
      <c r="A106" s="590" t="n"/>
      <c r="B106" s="604" t="n"/>
      <c r="C106" s="590" t="n"/>
      <c r="D106" s="590" t="n"/>
      <c r="E106" s="590" t="n"/>
      <c r="F106" s="590" t="n"/>
      <c r="G106" s="590" t="n"/>
      <c r="H106" s="590" t="n"/>
      <c r="I106" s="590" t="n"/>
      <c r="J106" s="590" t="n"/>
      <c r="K106" s="590" t="n"/>
      <c r="L106" s="590" t="n"/>
      <c r="M106" s="590" t="n"/>
      <c r="N106" s="590" t="n"/>
      <c r="O106" s="590" t="n"/>
      <c r="P106" s="590" t="n"/>
      <c r="Q106" s="590" t="n"/>
      <c r="R106" s="590" t="n"/>
      <c r="S106" s="590" t="n"/>
      <c r="T106" s="590" t="n"/>
      <c r="U106" s="590" t="n"/>
      <c r="V106" s="590" t="n"/>
      <c r="W106" s="590" t="n"/>
      <c r="X106" s="590" t="n"/>
      <c r="Y106" s="590" t="n"/>
      <c r="Z106" s="590" t="n"/>
    </row>
    <row r="107" ht="15" customHeight="1" s="844">
      <c r="A107" s="590" t="n"/>
      <c r="B107" s="604" t="n"/>
      <c r="C107" s="590" t="n"/>
      <c r="D107" s="590" t="n"/>
      <c r="E107" s="590" t="n"/>
      <c r="F107" s="590" t="n"/>
      <c r="G107" s="590" t="n"/>
      <c r="H107" s="590" t="n"/>
      <c r="I107" s="590" t="n"/>
      <c r="J107" s="590" t="n"/>
      <c r="K107" s="590" t="n"/>
      <c r="L107" s="590" t="n"/>
      <c r="M107" s="590" t="n"/>
      <c r="N107" s="590" t="n"/>
      <c r="O107" s="590" t="n"/>
      <c r="P107" s="590" t="n"/>
      <c r="Q107" s="590" t="n"/>
      <c r="R107" s="590" t="n"/>
      <c r="S107" s="590" t="n"/>
      <c r="T107" s="590" t="n"/>
      <c r="U107" s="590" t="n"/>
      <c r="V107" s="590" t="n"/>
      <c r="W107" s="590" t="n"/>
      <c r="X107" s="590" t="n"/>
      <c r="Y107" s="590" t="n"/>
      <c r="Z107" s="590" t="n"/>
    </row>
    <row r="108" ht="15" customHeight="1" s="844">
      <c r="A108" s="590" t="n"/>
      <c r="B108" s="604" t="n"/>
      <c r="C108" s="590" t="n"/>
      <c r="D108" s="590" t="n"/>
      <c r="E108" s="590" t="n"/>
      <c r="F108" s="590" t="n"/>
      <c r="G108" s="590" t="n"/>
      <c r="H108" s="590" t="n"/>
      <c r="I108" s="590" t="n"/>
      <c r="J108" s="590" t="n"/>
      <c r="K108" s="590" t="n"/>
      <c r="L108" s="590" t="n"/>
      <c r="M108" s="590" t="n"/>
      <c r="N108" s="590" t="n"/>
      <c r="O108" s="590" t="n"/>
      <c r="P108" s="590" t="n"/>
      <c r="Q108" s="590" t="n"/>
      <c r="R108" s="590" t="n"/>
      <c r="S108" s="590" t="n"/>
      <c r="T108" s="590" t="n"/>
      <c r="U108" s="590" t="n"/>
      <c r="V108" s="590" t="n"/>
      <c r="W108" s="590" t="n"/>
      <c r="X108" s="590" t="n"/>
      <c r="Y108" s="590" t="n"/>
      <c r="Z108" s="590" t="n"/>
    </row>
    <row r="109" ht="15" customHeight="1" s="844">
      <c r="A109" s="590" t="n"/>
      <c r="B109" s="604" t="n"/>
      <c r="C109" s="590" t="n"/>
      <c r="D109" s="590" t="n"/>
      <c r="E109" s="590" t="n"/>
      <c r="F109" s="590" t="n"/>
      <c r="G109" s="590" t="n"/>
      <c r="H109" s="590" t="n"/>
      <c r="I109" s="590" t="n"/>
      <c r="J109" s="590" t="n"/>
      <c r="K109" s="590" t="n"/>
      <c r="L109" s="590" t="n"/>
      <c r="M109" s="590" t="n"/>
      <c r="N109" s="590" t="n"/>
      <c r="O109" s="590" t="n"/>
      <c r="P109" s="590" t="n"/>
      <c r="Q109" s="590" t="n"/>
      <c r="R109" s="590" t="n"/>
      <c r="S109" s="590" t="n"/>
      <c r="T109" s="590" t="n"/>
      <c r="U109" s="590" t="n"/>
      <c r="V109" s="590" t="n"/>
      <c r="W109" s="590" t="n"/>
      <c r="X109" s="590" t="n"/>
      <c r="Y109" s="590" t="n"/>
      <c r="Z109" s="590" t="n"/>
    </row>
    <row r="110" ht="15" customHeight="1" s="844">
      <c r="A110" s="590" t="n"/>
      <c r="B110" s="604" t="n"/>
      <c r="C110" s="590" t="n"/>
      <c r="D110" s="590" t="n"/>
      <c r="E110" s="590" t="n"/>
      <c r="F110" s="590" t="n"/>
      <c r="G110" s="590" t="n"/>
      <c r="H110" s="590" t="n"/>
      <c r="I110" s="590" t="n"/>
      <c r="J110" s="590" t="n"/>
      <c r="K110" s="590" t="n"/>
      <c r="L110" s="590" t="n"/>
      <c r="M110" s="590" t="n"/>
      <c r="N110" s="590" t="n"/>
      <c r="O110" s="590" t="n"/>
      <c r="P110" s="590" t="n"/>
      <c r="Q110" s="590" t="n"/>
      <c r="R110" s="590" t="n"/>
      <c r="S110" s="590" t="n"/>
      <c r="T110" s="590" t="n"/>
      <c r="U110" s="590" t="n"/>
      <c r="V110" s="590" t="n"/>
      <c r="W110" s="590" t="n"/>
      <c r="X110" s="590" t="n"/>
      <c r="Y110" s="590" t="n"/>
      <c r="Z110" s="590" t="n"/>
    </row>
    <row r="111" ht="15" customHeight="1" s="844">
      <c r="A111" s="590" t="n"/>
      <c r="B111" s="604" t="n"/>
      <c r="C111" s="590" t="n"/>
      <c r="D111" s="590" t="n"/>
      <c r="E111" s="590" t="n"/>
      <c r="F111" s="590" t="n"/>
      <c r="G111" s="590" t="n"/>
      <c r="H111" s="590" t="n"/>
      <c r="I111" s="590" t="n"/>
      <c r="J111" s="590" t="n"/>
      <c r="K111" s="590" t="n"/>
      <c r="L111" s="590" t="n"/>
      <c r="M111" s="590" t="n"/>
      <c r="N111" s="590" t="n"/>
      <c r="O111" s="590" t="n"/>
      <c r="P111" s="590" t="n"/>
      <c r="Q111" s="590" t="n"/>
      <c r="R111" s="590" t="n"/>
      <c r="S111" s="590" t="n"/>
      <c r="T111" s="590" t="n"/>
      <c r="U111" s="590" t="n"/>
      <c r="V111" s="590" t="n"/>
      <c r="W111" s="590" t="n"/>
      <c r="X111" s="590" t="n"/>
      <c r="Y111" s="590" t="n"/>
      <c r="Z111" s="590" t="n"/>
    </row>
    <row r="112" ht="15" customHeight="1" s="844">
      <c r="A112" s="590" t="n"/>
      <c r="B112" s="604" t="n"/>
      <c r="C112" s="590" t="n"/>
      <c r="D112" s="590" t="n"/>
      <c r="E112" s="590" t="n"/>
      <c r="F112" s="590" t="n"/>
      <c r="G112" s="590" t="n"/>
      <c r="H112" s="590" t="n"/>
      <c r="I112" s="590" t="n"/>
      <c r="J112" s="590" t="n"/>
      <c r="K112" s="590" t="n"/>
      <c r="L112" s="590" t="n"/>
      <c r="M112" s="590" t="n"/>
      <c r="N112" s="590" t="n"/>
      <c r="O112" s="590" t="n"/>
      <c r="P112" s="590" t="n"/>
      <c r="Q112" s="590" t="n"/>
      <c r="R112" s="590" t="n"/>
      <c r="S112" s="590" t="n"/>
      <c r="T112" s="590" t="n"/>
      <c r="U112" s="590" t="n"/>
      <c r="V112" s="590" t="n"/>
      <c r="W112" s="590" t="n"/>
      <c r="X112" s="590" t="n"/>
      <c r="Y112" s="590" t="n"/>
      <c r="Z112" s="590" t="n"/>
    </row>
    <row r="113" ht="15" customHeight="1" s="844">
      <c r="A113" s="590" t="n"/>
      <c r="B113" s="604" t="n"/>
      <c r="C113" s="590" t="n"/>
      <c r="D113" s="590" t="n"/>
      <c r="E113" s="590" t="n"/>
      <c r="F113" s="590" t="n"/>
      <c r="G113" s="590" t="n"/>
      <c r="H113" s="590" t="n"/>
      <c r="I113" s="590" t="n"/>
      <c r="J113" s="590" t="n"/>
      <c r="K113" s="590" t="n"/>
      <c r="L113" s="590" t="n"/>
      <c r="M113" s="590" t="n"/>
      <c r="N113" s="590" t="n"/>
      <c r="O113" s="590" t="n"/>
      <c r="P113" s="590" t="n"/>
      <c r="Q113" s="590" t="n"/>
      <c r="R113" s="590" t="n"/>
      <c r="S113" s="590" t="n"/>
      <c r="T113" s="590" t="n"/>
      <c r="U113" s="590" t="n"/>
      <c r="V113" s="590" t="n"/>
      <c r="W113" s="590" t="n"/>
      <c r="X113" s="590" t="n"/>
      <c r="Y113" s="590" t="n"/>
      <c r="Z113" s="590" t="n"/>
    </row>
    <row r="114" ht="15" customHeight="1" s="844">
      <c r="A114" s="590" t="n"/>
      <c r="B114" s="604" t="n"/>
      <c r="C114" s="590" t="n"/>
      <c r="D114" s="590" t="n"/>
      <c r="E114" s="590" t="n"/>
      <c r="F114" s="590" t="n"/>
      <c r="G114" s="590" t="n"/>
      <c r="H114" s="590" t="n"/>
      <c r="I114" s="590" t="n"/>
      <c r="J114" s="590" t="n"/>
      <c r="K114" s="590" t="n"/>
      <c r="L114" s="590" t="n"/>
      <c r="M114" s="590" t="n"/>
      <c r="N114" s="590" t="n"/>
      <c r="O114" s="590" t="n"/>
      <c r="P114" s="590" t="n"/>
      <c r="Q114" s="590" t="n"/>
      <c r="R114" s="590" t="n"/>
      <c r="S114" s="590" t="n"/>
      <c r="T114" s="590" t="n"/>
      <c r="U114" s="590" t="n"/>
      <c r="V114" s="590" t="n"/>
      <c r="W114" s="590" t="n"/>
      <c r="X114" s="590" t="n"/>
      <c r="Y114" s="590" t="n"/>
      <c r="Z114" s="590" t="n"/>
    </row>
    <row r="115" ht="15" customHeight="1" s="844">
      <c r="A115" s="590" t="n"/>
      <c r="B115" s="604" t="n"/>
      <c r="C115" s="590" t="n"/>
      <c r="D115" s="590" t="n"/>
      <c r="E115" s="590" t="n"/>
      <c r="F115" s="590" t="n"/>
      <c r="G115" s="590" t="n"/>
      <c r="H115" s="590" t="n"/>
      <c r="I115" s="590" t="n"/>
      <c r="J115" s="590" t="n"/>
      <c r="K115" s="590" t="n"/>
      <c r="L115" s="590" t="n"/>
      <c r="M115" s="590" t="n"/>
      <c r="N115" s="590" t="n"/>
      <c r="O115" s="590" t="n"/>
      <c r="P115" s="590" t="n"/>
      <c r="Q115" s="590" t="n"/>
      <c r="R115" s="590" t="n"/>
      <c r="S115" s="590" t="n"/>
      <c r="T115" s="590" t="n"/>
      <c r="U115" s="590" t="n"/>
      <c r="V115" s="590" t="n"/>
      <c r="W115" s="590" t="n"/>
      <c r="X115" s="590" t="n"/>
      <c r="Y115" s="590" t="n"/>
      <c r="Z115" s="590" t="n"/>
    </row>
    <row r="116" ht="15" customHeight="1" s="844">
      <c r="A116" s="590" t="n"/>
      <c r="B116" s="604" t="n"/>
      <c r="C116" s="590" t="n"/>
      <c r="D116" s="590" t="n"/>
      <c r="E116" s="590" t="n"/>
      <c r="F116" s="590" t="n"/>
      <c r="G116" s="590" t="n"/>
      <c r="H116" s="590" t="n"/>
      <c r="I116" s="590" t="n"/>
      <c r="J116" s="590" t="n"/>
      <c r="K116" s="590" t="n"/>
      <c r="L116" s="590" t="n"/>
      <c r="M116" s="590" t="n"/>
      <c r="N116" s="590" t="n"/>
      <c r="O116" s="590" t="n"/>
      <c r="P116" s="590" t="n"/>
      <c r="Q116" s="590" t="n"/>
      <c r="R116" s="590" t="n"/>
      <c r="S116" s="590" t="n"/>
      <c r="T116" s="590" t="n"/>
      <c r="U116" s="590" t="n"/>
      <c r="V116" s="590" t="n"/>
      <c r="W116" s="590" t="n"/>
      <c r="X116" s="590" t="n"/>
      <c r="Y116" s="590" t="n"/>
      <c r="Z116" s="590" t="n"/>
    </row>
    <row r="117" ht="15" customHeight="1" s="844">
      <c r="A117" s="590" t="n"/>
      <c r="B117" s="604" t="n"/>
      <c r="C117" s="590" t="n"/>
      <c r="D117" s="590" t="n"/>
      <c r="E117" s="590" t="n"/>
      <c r="F117" s="590" t="n"/>
      <c r="G117" s="590" t="n"/>
      <c r="H117" s="590" t="n"/>
      <c r="I117" s="590" t="n"/>
      <c r="J117" s="590" t="n"/>
      <c r="K117" s="590" t="n"/>
      <c r="L117" s="590" t="n"/>
      <c r="M117" s="590" t="n"/>
      <c r="N117" s="590" t="n"/>
      <c r="O117" s="590" t="n"/>
      <c r="P117" s="590" t="n"/>
      <c r="Q117" s="590" t="n"/>
      <c r="R117" s="590" t="n"/>
      <c r="S117" s="590" t="n"/>
      <c r="T117" s="590" t="n"/>
      <c r="U117" s="590" t="n"/>
      <c r="V117" s="590" t="n"/>
      <c r="W117" s="590" t="n"/>
      <c r="X117" s="590" t="n"/>
      <c r="Y117" s="590" t="n"/>
      <c r="Z117" s="590" t="n"/>
    </row>
    <row r="118" ht="15" customHeight="1" s="844">
      <c r="A118" s="590" t="n"/>
      <c r="B118" s="604" t="n"/>
      <c r="C118" s="590" t="n"/>
      <c r="D118" s="590" t="n"/>
      <c r="E118" s="590" t="n"/>
      <c r="F118" s="590" t="n"/>
      <c r="G118" s="590" t="n"/>
      <c r="H118" s="590" t="n"/>
      <c r="I118" s="590" t="n"/>
      <c r="J118" s="590" t="n"/>
      <c r="K118" s="590" t="n"/>
      <c r="L118" s="590" t="n"/>
      <c r="M118" s="590" t="n"/>
      <c r="N118" s="590" t="n"/>
      <c r="O118" s="590" t="n"/>
      <c r="P118" s="590" t="n"/>
      <c r="Q118" s="590" t="n"/>
      <c r="R118" s="590" t="n"/>
      <c r="S118" s="590" t="n"/>
      <c r="T118" s="590" t="n"/>
      <c r="U118" s="590" t="n"/>
      <c r="V118" s="590" t="n"/>
      <c r="W118" s="590" t="n"/>
      <c r="X118" s="590" t="n"/>
      <c r="Y118" s="590" t="n"/>
      <c r="Z118" s="590" t="n"/>
    </row>
    <row r="119" ht="15" customHeight="1" s="844">
      <c r="A119" s="590" t="n"/>
      <c r="B119" s="604" t="n"/>
      <c r="C119" s="590" t="n"/>
      <c r="D119" s="590" t="n"/>
      <c r="E119" s="590" t="n"/>
      <c r="F119" s="590" t="n"/>
      <c r="G119" s="590" t="n"/>
      <c r="H119" s="590" t="n"/>
      <c r="I119" s="590" t="n"/>
      <c r="J119" s="590" t="n"/>
      <c r="K119" s="590" t="n"/>
      <c r="L119" s="590" t="n"/>
      <c r="M119" s="590" t="n"/>
      <c r="N119" s="590" t="n"/>
      <c r="O119" s="590" t="n"/>
      <c r="P119" s="590" t="n"/>
      <c r="Q119" s="590" t="n"/>
      <c r="R119" s="590" t="n"/>
      <c r="S119" s="590" t="n"/>
      <c r="T119" s="590" t="n"/>
      <c r="U119" s="590" t="n"/>
      <c r="V119" s="590" t="n"/>
      <c r="W119" s="590" t="n"/>
      <c r="X119" s="590" t="n"/>
      <c r="Y119" s="590" t="n"/>
      <c r="Z119" s="590" t="n"/>
    </row>
    <row r="120" ht="15" customHeight="1" s="844">
      <c r="A120" s="590" t="n"/>
      <c r="B120" s="604" t="n"/>
      <c r="C120" s="590" t="n"/>
      <c r="D120" s="590" t="n"/>
      <c r="E120" s="590" t="n"/>
      <c r="F120" s="590" t="n"/>
      <c r="G120" s="590" t="n"/>
      <c r="H120" s="590" t="n"/>
      <c r="I120" s="590" t="n"/>
      <c r="J120" s="590" t="n"/>
      <c r="K120" s="590" t="n"/>
      <c r="L120" s="590" t="n"/>
      <c r="M120" s="590" t="n"/>
      <c r="N120" s="590" t="n"/>
      <c r="O120" s="590" t="n"/>
      <c r="P120" s="590" t="n"/>
      <c r="Q120" s="590" t="n"/>
      <c r="R120" s="590" t="n"/>
      <c r="S120" s="590" t="n"/>
      <c r="T120" s="590" t="n"/>
      <c r="U120" s="590" t="n"/>
      <c r="V120" s="590" t="n"/>
      <c r="W120" s="590" t="n"/>
      <c r="X120" s="590" t="n"/>
      <c r="Y120" s="590" t="n"/>
      <c r="Z120" s="590" t="n"/>
    </row>
    <row r="121" ht="15" customHeight="1" s="844">
      <c r="A121" s="590" t="n"/>
      <c r="B121" s="604" t="n"/>
      <c r="C121" s="590" t="n"/>
      <c r="D121" s="590" t="n"/>
      <c r="E121" s="590" t="n"/>
      <c r="F121" s="590" t="n"/>
      <c r="G121" s="590" t="n"/>
      <c r="H121" s="590" t="n"/>
      <c r="I121" s="590" t="n"/>
      <c r="J121" s="590" t="n"/>
      <c r="K121" s="590" t="n"/>
      <c r="L121" s="590" t="n"/>
      <c r="M121" s="590" t="n"/>
      <c r="N121" s="590" t="n"/>
      <c r="O121" s="590" t="n"/>
      <c r="P121" s="590" t="n"/>
      <c r="Q121" s="590" t="n"/>
      <c r="R121" s="590" t="n"/>
      <c r="S121" s="590" t="n"/>
      <c r="T121" s="590" t="n"/>
      <c r="U121" s="590" t="n"/>
      <c r="V121" s="590" t="n"/>
      <c r="W121" s="590" t="n"/>
      <c r="X121" s="590" t="n"/>
      <c r="Y121" s="590" t="n"/>
      <c r="Z121" s="590" t="n"/>
    </row>
    <row r="122" ht="15" customHeight="1" s="844">
      <c r="A122" s="590" t="n"/>
      <c r="B122" s="604" t="n"/>
      <c r="C122" s="590" t="n"/>
      <c r="D122" s="590" t="n"/>
      <c r="E122" s="590" t="n"/>
      <c r="F122" s="590" t="n"/>
      <c r="G122" s="590" t="n"/>
      <c r="H122" s="590" t="n"/>
      <c r="I122" s="590" t="n"/>
      <c r="J122" s="590" t="n"/>
      <c r="K122" s="590" t="n"/>
      <c r="L122" s="590" t="n"/>
      <c r="M122" s="590" t="n"/>
      <c r="N122" s="590" t="n"/>
      <c r="O122" s="590" t="n"/>
      <c r="P122" s="590" t="n"/>
      <c r="Q122" s="590" t="n"/>
      <c r="R122" s="590" t="n"/>
      <c r="S122" s="590" t="n"/>
      <c r="T122" s="590" t="n"/>
      <c r="U122" s="590" t="n"/>
      <c r="V122" s="590" t="n"/>
      <c r="W122" s="590" t="n"/>
      <c r="X122" s="590" t="n"/>
      <c r="Y122" s="590" t="n"/>
      <c r="Z122" s="590" t="n"/>
    </row>
    <row r="123" ht="15" customHeight="1" s="844">
      <c r="A123" s="590" t="n"/>
      <c r="B123" s="604" t="n"/>
      <c r="C123" s="590" t="n"/>
      <c r="D123" s="590" t="n"/>
      <c r="E123" s="590" t="n"/>
      <c r="F123" s="590" t="n"/>
      <c r="G123" s="590" t="n"/>
      <c r="H123" s="590" t="n"/>
      <c r="I123" s="590" t="n"/>
      <c r="J123" s="590" t="n"/>
      <c r="K123" s="590" t="n"/>
      <c r="L123" s="590" t="n"/>
      <c r="M123" s="590" t="n"/>
      <c r="N123" s="590" t="n"/>
      <c r="O123" s="590" t="n"/>
      <c r="P123" s="590" t="n"/>
      <c r="Q123" s="590" t="n"/>
      <c r="R123" s="590" t="n"/>
      <c r="S123" s="590" t="n"/>
      <c r="T123" s="590" t="n"/>
      <c r="U123" s="590" t="n"/>
      <c r="V123" s="590" t="n"/>
      <c r="W123" s="590" t="n"/>
      <c r="X123" s="590" t="n"/>
      <c r="Y123" s="590" t="n"/>
      <c r="Z123" s="590" t="n"/>
    </row>
    <row r="124" ht="15" customHeight="1" s="844">
      <c r="A124" s="590" t="n"/>
      <c r="B124" s="604" t="n"/>
      <c r="C124" s="590" t="n"/>
      <c r="D124" s="590" t="n"/>
      <c r="E124" s="590" t="n"/>
      <c r="F124" s="590" t="n"/>
      <c r="G124" s="590" t="n"/>
      <c r="H124" s="590" t="n"/>
      <c r="I124" s="590" t="n"/>
      <c r="J124" s="590" t="n"/>
      <c r="K124" s="590" t="n"/>
      <c r="L124" s="590" t="n"/>
      <c r="M124" s="590" t="n"/>
      <c r="N124" s="590" t="n"/>
      <c r="O124" s="590" t="n"/>
      <c r="P124" s="590" t="n"/>
      <c r="Q124" s="590" t="n"/>
      <c r="R124" s="590" t="n"/>
      <c r="S124" s="590" t="n"/>
      <c r="T124" s="590" t="n"/>
      <c r="U124" s="590" t="n"/>
      <c r="V124" s="590" t="n"/>
      <c r="W124" s="590" t="n"/>
      <c r="X124" s="590" t="n"/>
      <c r="Y124" s="590" t="n"/>
      <c r="Z124" s="590" t="n"/>
    </row>
    <row r="125" ht="15" customHeight="1" s="844">
      <c r="A125" s="590" t="n"/>
      <c r="B125" s="604" t="n"/>
      <c r="C125" s="590" t="n"/>
      <c r="D125" s="590" t="n"/>
      <c r="E125" s="590" t="n"/>
      <c r="F125" s="590" t="n"/>
      <c r="G125" s="590" t="n"/>
      <c r="H125" s="590" t="n"/>
      <c r="I125" s="590" t="n"/>
      <c r="J125" s="590" t="n"/>
      <c r="K125" s="590" t="n"/>
      <c r="L125" s="590" t="n"/>
      <c r="M125" s="590" t="n"/>
      <c r="N125" s="590" t="n"/>
      <c r="O125" s="590" t="n"/>
      <c r="P125" s="590" t="n"/>
      <c r="Q125" s="590" t="n"/>
      <c r="R125" s="590" t="n"/>
      <c r="S125" s="590" t="n"/>
      <c r="T125" s="590" t="n"/>
      <c r="U125" s="590" t="n"/>
      <c r="V125" s="590" t="n"/>
      <c r="W125" s="590" t="n"/>
      <c r="X125" s="590" t="n"/>
      <c r="Y125" s="590" t="n"/>
      <c r="Z125" s="590" t="n"/>
    </row>
    <row r="126" ht="15" customHeight="1" s="844">
      <c r="A126" s="590" t="n"/>
      <c r="B126" s="604" t="n"/>
      <c r="C126" s="590" t="n"/>
      <c r="D126" s="590" t="n"/>
      <c r="E126" s="590" t="n"/>
      <c r="F126" s="590" t="n"/>
      <c r="G126" s="590" t="n"/>
      <c r="H126" s="590" t="n"/>
      <c r="I126" s="590" t="n"/>
      <c r="J126" s="590" t="n"/>
      <c r="K126" s="590" t="n"/>
      <c r="L126" s="590" t="n"/>
      <c r="M126" s="590" t="n"/>
      <c r="N126" s="590" t="n"/>
      <c r="O126" s="590" t="n"/>
      <c r="P126" s="590" t="n"/>
      <c r="Q126" s="590" t="n"/>
      <c r="R126" s="590" t="n"/>
      <c r="S126" s="590" t="n"/>
      <c r="T126" s="590" t="n"/>
      <c r="U126" s="590" t="n"/>
      <c r="V126" s="590" t="n"/>
      <c r="W126" s="590" t="n"/>
      <c r="X126" s="590" t="n"/>
      <c r="Y126" s="590" t="n"/>
      <c r="Z126" s="590" t="n"/>
    </row>
    <row r="127" ht="15" customHeight="1" s="844">
      <c r="A127" s="590" t="n"/>
      <c r="B127" s="604" t="n"/>
      <c r="C127" s="590" t="n"/>
      <c r="D127" s="590" t="n"/>
      <c r="E127" s="590" t="n"/>
      <c r="F127" s="590" t="n"/>
      <c r="G127" s="590" t="n"/>
      <c r="H127" s="590" t="n"/>
      <c r="I127" s="590" t="n"/>
      <c r="J127" s="590" t="n"/>
      <c r="K127" s="590" t="n"/>
      <c r="L127" s="590" t="n"/>
      <c r="M127" s="590" t="n"/>
      <c r="N127" s="590" t="n"/>
      <c r="O127" s="590" t="n"/>
      <c r="P127" s="590" t="n"/>
      <c r="Q127" s="590" t="n"/>
      <c r="R127" s="590" t="n"/>
      <c r="S127" s="590" t="n"/>
      <c r="T127" s="590" t="n"/>
      <c r="U127" s="590" t="n"/>
      <c r="V127" s="590" t="n"/>
      <c r="W127" s="590" t="n"/>
      <c r="X127" s="590" t="n"/>
      <c r="Y127" s="590" t="n"/>
      <c r="Z127" s="590" t="n"/>
    </row>
    <row r="128" ht="15" customHeight="1" s="844">
      <c r="A128" s="590" t="n"/>
      <c r="B128" s="604" t="n"/>
      <c r="C128" s="590" t="n"/>
      <c r="D128" s="590" t="n"/>
      <c r="E128" s="590" t="n"/>
      <c r="F128" s="590" t="n"/>
      <c r="G128" s="590" t="n"/>
      <c r="H128" s="590" t="n"/>
      <c r="I128" s="590" t="n"/>
      <c r="J128" s="590" t="n"/>
      <c r="K128" s="590" t="n"/>
      <c r="L128" s="590" t="n"/>
      <c r="M128" s="590" t="n"/>
      <c r="N128" s="590" t="n"/>
      <c r="O128" s="590" t="n"/>
      <c r="P128" s="590" t="n"/>
      <c r="Q128" s="590" t="n"/>
      <c r="R128" s="590" t="n"/>
      <c r="S128" s="590" t="n"/>
      <c r="T128" s="590" t="n"/>
      <c r="U128" s="590" t="n"/>
      <c r="V128" s="590" t="n"/>
      <c r="W128" s="590" t="n"/>
      <c r="X128" s="590" t="n"/>
      <c r="Y128" s="590" t="n"/>
      <c r="Z128" s="590" t="n"/>
    </row>
    <row r="129" ht="15" customHeight="1" s="844">
      <c r="A129" s="590" t="n"/>
      <c r="B129" s="604" t="n"/>
      <c r="C129" s="590" t="n"/>
      <c r="D129" s="590" t="n"/>
      <c r="E129" s="590" t="n"/>
      <c r="F129" s="590" t="n"/>
      <c r="G129" s="590" t="n"/>
      <c r="H129" s="590" t="n"/>
      <c r="I129" s="590" t="n"/>
      <c r="J129" s="590" t="n"/>
      <c r="K129" s="590" t="n"/>
      <c r="L129" s="590" t="n"/>
      <c r="M129" s="590" t="n"/>
      <c r="N129" s="590" t="n"/>
      <c r="O129" s="590" t="n"/>
      <c r="P129" s="590" t="n"/>
      <c r="Q129" s="590" t="n"/>
      <c r="R129" s="590" t="n"/>
      <c r="S129" s="590" t="n"/>
      <c r="T129" s="590" t="n"/>
      <c r="U129" s="590" t="n"/>
      <c r="V129" s="590" t="n"/>
      <c r="W129" s="590" t="n"/>
      <c r="X129" s="590" t="n"/>
      <c r="Y129" s="590" t="n"/>
      <c r="Z129" s="590" t="n"/>
    </row>
    <row r="130" ht="15" customHeight="1" s="844">
      <c r="A130" s="590" t="n"/>
      <c r="B130" s="604" t="n"/>
      <c r="C130" s="590" t="n"/>
      <c r="D130" s="590" t="n"/>
      <c r="E130" s="590" t="n"/>
      <c r="F130" s="590" t="n"/>
      <c r="G130" s="590" t="n"/>
      <c r="H130" s="590" t="n"/>
      <c r="I130" s="590" t="n"/>
      <c r="J130" s="590" t="n"/>
      <c r="K130" s="590" t="n"/>
      <c r="L130" s="590" t="n"/>
      <c r="M130" s="590" t="n"/>
      <c r="N130" s="590" t="n"/>
      <c r="O130" s="590" t="n"/>
      <c r="P130" s="590" t="n"/>
      <c r="Q130" s="590" t="n"/>
      <c r="R130" s="590" t="n"/>
      <c r="S130" s="590" t="n"/>
      <c r="T130" s="590" t="n"/>
      <c r="U130" s="590" t="n"/>
      <c r="V130" s="590" t="n"/>
      <c r="W130" s="590" t="n"/>
      <c r="X130" s="590" t="n"/>
      <c r="Y130" s="590" t="n"/>
      <c r="Z130" s="590" t="n"/>
    </row>
    <row r="131" ht="15" customHeight="1" s="844">
      <c r="A131" s="590" t="n"/>
      <c r="B131" s="604" t="n"/>
      <c r="C131" s="590" t="n"/>
      <c r="D131" s="590" t="n"/>
      <c r="E131" s="590" t="n"/>
      <c r="F131" s="590" t="n"/>
      <c r="G131" s="590" t="n"/>
      <c r="H131" s="590" t="n"/>
      <c r="I131" s="590" t="n"/>
      <c r="J131" s="590" t="n"/>
      <c r="K131" s="590" t="n"/>
      <c r="L131" s="590" t="n"/>
      <c r="M131" s="590" t="n"/>
      <c r="N131" s="590" t="n"/>
      <c r="O131" s="590" t="n"/>
      <c r="P131" s="590" t="n"/>
      <c r="Q131" s="590" t="n"/>
      <c r="R131" s="590" t="n"/>
      <c r="S131" s="590" t="n"/>
      <c r="T131" s="590" t="n"/>
      <c r="U131" s="590" t="n"/>
      <c r="V131" s="590" t="n"/>
      <c r="W131" s="590" t="n"/>
      <c r="X131" s="590" t="n"/>
      <c r="Y131" s="590" t="n"/>
      <c r="Z131" s="590" t="n"/>
    </row>
    <row r="132" ht="15" customHeight="1" s="844">
      <c r="A132" s="590" t="n"/>
      <c r="B132" s="604" t="n"/>
      <c r="C132" s="590" t="n"/>
      <c r="D132" s="590" t="n"/>
      <c r="E132" s="590" t="n"/>
      <c r="F132" s="590" t="n"/>
      <c r="G132" s="590" t="n"/>
      <c r="H132" s="590" t="n"/>
      <c r="I132" s="590" t="n"/>
      <c r="J132" s="590" t="n"/>
      <c r="K132" s="590" t="n"/>
      <c r="L132" s="590" t="n"/>
      <c r="M132" s="590" t="n"/>
      <c r="N132" s="590" t="n"/>
      <c r="O132" s="590" t="n"/>
      <c r="P132" s="590" t="n"/>
      <c r="Q132" s="590" t="n"/>
      <c r="R132" s="590" t="n"/>
      <c r="S132" s="590" t="n"/>
      <c r="T132" s="590" t="n"/>
      <c r="U132" s="590" t="n"/>
      <c r="V132" s="590" t="n"/>
      <c r="W132" s="590" t="n"/>
      <c r="X132" s="590" t="n"/>
      <c r="Y132" s="590" t="n"/>
      <c r="Z132" s="590" t="n"/>
    </row>
    <row r="133" ht="15" customHeight="1" s="844">
      <c r="A133" s="590" t="n"/>
      <c r="B133" s="604" t="n"/>
      <c r="C133" s="590" t="n"/>
      <c r="D133" s="590" t="n"/>
      <c r="E133" s="590" t="n"/>
      <c r="F133" s="590" t="n"/>
      <c r="G133" s="590" t="n"/>
      <c r="H133" s="590" t="n"/>
      <c r="I133" s="590" t="n"/>
      <c r="J133" s="590" t="n"/>
      <c r="K133" s="590" t="n"/>
      <c r="L133" s="590" t="n"/>
      <c r="M133" s="590" t="n"/>
      <c r="N133" s="590" t="n"/>
      <c r="O133" s="590" t="n"/>
      <c r="P133" s="590" t="n"/>
      <c r="Q133" s="590" t="n"/>
      <c r="R133" s="590" t="n"/>
      <c r="S133" s="590" t="n"/>
      <c r="T133" s="590" t="n"/>
      <c r="U133" s="590" t="n"/>
      <c r="V133" s="590" t="n"/>
      <c r="W133" s="590" t="n"/>
      <c r="X133" s="590" t="n"/>
      <c r="Y133" s="590" t="n"/>
      <c r="Z133" s="590" t="n"/>
    </row>
    <row r="134" ht="15" customHeight="1" s="844">
      <c r="A134" s="590" t="n"/>
      <c r="B134" s="604" t="n"/>
      <c r="C134" s="590" t="n"/>
      <c r="D134" s="590" t="n"/>
      <c r="E134" s="590" t="n"/>
      <c r="F134" s="590" t="n"/>
      <c r="G134" s="590" t="n"/>
      <c r="H134" s="590" t="n"/>
      <c r="I134" s="590" t="n"/>
      <c r="J134" s="590" t="n"/>
      <c r="K134" s="590" t="n"/>
      <c r="L134" s="590" t="n"/>
      <c r="M134" s="590" t="n"/>
      <c r="N134" s="590" t="n"/>
      <c r="O134" s="590" t="n"/>
      <c r="P134" s="590" t="n"/>
      <c r="Q134" s="590" t="n"/>
      <c r="R134" s="590" t="n"/>
      <c r="S134" s="590" t="n"/>
      <c r="T134" s="590" t="n"/>
      <c r="U134" s="590" t="n"/>
      <c r="V134" s="590" t="n"/>
      <c r="W134" s="590" t="n"/>
      <c r="X134" s="590" t="n"/>
      <c r="Y134" s="590" t="n"/>
      <c r="Z134" s="590" t="n"/>
    </row>
    <row r="135" ht="15" customHeight="1" s="844">
      <c r="A135" s="590" t="n"/>
      <c r="B135" s="604" t="n"/>
      <c r="C135" s="590" t="n"/>
      <c r="D135" s="590" t="n"/>
      <c r="E135" s="590" t="n"/>
      <c r="F135" s="590" t="n"/>
      <c r="G135" s="590" t="n"/>
      <c r="H135" s="590" t="n"/>
      <c r="I135" s="590" t="n"/>
      <c r="J135" s="590" t="n"/>
      <c r="K135" s="590" t="n"/>
      <c r="L135" s="590" t="n"/>
      <c r="M135" s="590" t="n"/>
      <c r="N135" s="590" t="n"/>
      <c r="O135" s="590" t="n"/>
      <c r="P135" s="590" t="n"/>
      <c r="Q135" s="590" t="n"/>
      <c r="R135" s="590" t="n"/>
      <c r="S135" s="590" t="n"/>
      <c r="T135" s="590" t="n"/>
      <c r="U135" s="590" t="n"/>
      <c r="V135" s="590" t="n"/>
      <c r="W135" s="590" t="n"/>
      <c r="X135" s="590" t="n"/>
      <c r="Y135" s="590" t="n"/>
      <c r="Z135" s="590" t="n"/>
    </row>
    <row r="136" ht="15" customHeight="1" s="844">
      <c r="A136" s="590" t="n"/>
      <c r="B136" s="604" t="n"/>
      <c r="C136" s="590" t="n"/>
      <c r="D136" s="590" t="n"/>
      <c r="E136" s="590" t="n"/>
      <c r="F136" s="590" t="n"/>
      <c r="G136" s="590" t="n"/>
      <c r="H136" s="590" t="n"/>
      <c r="I136" s="590" t="n"/>
      <c r="J136" s="590" t="n"/>
      <c r="K136" s="590" t="n"/>
      <c r="L136" s="590" t="n"/>
      <c r="M136" s="590" t="n"/>
      <c r="N136" s="590" t="n"/>
      <c r="O136" s="590" t="n"/>
      <c r="P136" s="590" t="n"/>
      <c r="Q136" s="590" t="n"/>
      <c r="R136" s="590" t="n"/>
      <c r="S136" s="590" t="n"/>
      <c r="T136" s="590" t="n"/>
      <c r="U136" s="590" t="n"/>
      <c r="V136" s="590" t="n"/>
      <c r="W136" s="590" t="n"/>
      <c r="X136" s="590" t="n"/>
      <c r="Y136" s="590" t="n"/>
      <c r="Z136" s="590" t="n"/>
    </row>
    <row r="137" ht="15" customHeight="1" s="844">
      <c r="A137" s="590" t="n"/>
      <c r="B137" s="604" t="n"/>
      <c r="C137" s="590" t="n"/>
      <c r="D137" s="590" t="n"/>
      <c r="E137" s="590" t="n"/>
      <c r="F137" s="590" t="n"/>
      <c r="G137" s="590" t="n"/>
      <c r="H137" s="590" t="n"/>
      <c r="I137" s="590" t="n"/>
      <c r="J137" s="590" t="n"/>
      <c r="K137" s="590" t="n"/>
      <c r="L137" s="590" t="n"/>
      <c r="M137" s="590" t="n"/>
      <c r="N137" s="590" t="n"/>
      <c r="O137" s="590" t="n"/>
      <c r="P137" s="590" t="n"/>
      <c r="Q137" s="590" t="n"/>
      <c r="R137" s="590" t="n"/>
      <c r="S137" s="590" t="n"/>
      <c r="T137" s="590" t="n"/>
      <c r="U137" s="590" t="n"/>
      <c r="V137" s="590" t="n"/>
      <c r="W137" s="590" t="n"/>
      <c r="X137" s="590" t="n"/>
      <c r="Y137" s="590" t="n"/>
      <c r="Z137" s="590" t="n"/>
    </row>
    <row r="138" ht="15" customHeight="1" s="844">
      <c r="A138" s="590" t="n"/>
      <c r="B138" s="604" t="n"/>
      <c r="C138" s="590" t="n"/>
      <c r="D138" s="590" t="n"/>
      <c r="E138" s="590" t="n"/>
      <c r="F138" s="590" t="n"/>
      <c r="G138" s="590" t="n"/>
      <c r="H138" s="590" t="n"/>
      <c r="I138" s="590" t="n"/>
      <c r="J138" s="590" t="n"/>
      <c r="K138" s="590" t="n"/>
      <c r="L138" s="590" t="n"/>
      <c r="M138" s="590" t="n"/>
      <c r="N138" s="590" t="n"/>
      <c r="O138" s="590" t="n"/>
      <c r="P138" s="590" t="n"/>
      <c r="Q138" s="590" t="n"/>
      <c r="R138" s="590" t="n"/>
      <c r="S138" s="590" t="n"/>
      <c r="T138" s="590" t="n"/>
      <c r="U138" s="590" t="n"/>
      <c r="V138" s="590" t="n"/>
      <c r="W138" s="590" t="n"/>
      <c r="X138" s="590" t="n"/>
      <c r="Y138" s="590" t="n"/>
      <c r="Z138" s="590" t="n"/>
    </row>
    <row r="139" ht="15" customHeight="1" s="844">
      <c r="A139" s="590" t="n"/>
      <c r="B139" s="604" t="n"/>
      <c r="C139" s="590" t="n"/>
      <c r="D139" s="590" t="n"/>
      <c r="E139" s="590" t="n"/>
      <c r="F139" s="590" t="n"/>
      <c r="G139" s="590" t="n"/>
      <c r="H139" s="590" t="n"/>
      <c r="I139" s="590" t="n"/>
      <c r="J139" s="590" t="n"/>
      <c r="K139" s="590" t="n"/>
      <c r="L139" s="590" t="n"/>
      <c r="M139" s="590" t="n"/>
      <c r="N139" s="590" t="n"/>
      <c r="O139" s="590" t="n"/>
      <c r="P139" s="590" t="n"/>
      <c r="Q139" s="590" t="n"/>
      <c r="R139" s="590" t="n"/>
      <c r="S139" s="590" t="n"/>
      <c r="T139" s="590" t="n"/>
      <c r="U139" s="590" t="n"/>
      <c r="V139" s="590" t="n"/>
      <c r="W139" s="590" t="n"/>
      <c r="X139" s="590" t="n"/>
      <c r="Y139" s="590" t="n"/>
      <c r="Z139" s="590" t="n"/>
    </row>
    <row r="140" ht="15" customHeight="1" s="844">
      <c r="A140" s="590" t="n"/>
      <c r="B140" s="604" t="n"/>
      <c r="C140" s="590" t="n"/>
      <c r="D140" s="590" t="n"/>
      <c r="E140" s="590" t="n"/>
      <c r="F140" s="590" t="n"/>
      <c r="G140" s="590" t="n"/>
      <c r="H140" s="590" t="n"/>
      <c r="I140" s="590" t="n"/>
      <c r="J140" s="590" t="n"/>
      <c r="K140" s="590" t="n"/>
      <c r="L140" s="590" t="n"/>
      <c r="M140" s="590" t="n"/>
      <c r="N140" s="590" t="n"/>
      <c r="O140" s="590" t="n"/>
      <c r="P140" s="590" t="n"/>
      <c r="Q140" s="590" t="n"/>
      <c r="R140" s="590" t="n"/>
      <c r="S140" s="590" t="n"/>
      <c r="T140" s="590" t="n"/>
      <c r="U140" s="590" t="n"/>
      <c r="V140" s="590" t="n"/>
      <c r="W140" s="590" t="n"/>
      <c r="X140" s="590" t="n"/>
      <c r="Y140" s="590" t="n"/>
      <c r="Z140" s="590" t="n"/>
    </row>
    <row r="141" ht="15" customHeight="1" s="844">
      <c r="A141" s="590" t="n"/>
      <c r="B141" s="604" t="n"/>
      <c r="C141" s="590" t="n"/>
      <c r="D141" s="590" t="n"/>
      <c r="E141" s="590" t="n"/>
      <c r="F141" s="590" t="n"/>
      <c r="G141" s="590" t="n"/>
      <c r="H141" s="590" t="n"/>
      <c r="I141" s="590" t="n"/>
      <c r="J141" s="590" t="n"/>
      <c r="K141" s="590" t="n"/>
      <c r="L141" s="590" t="n"/>
      <c r="M141" s="590" t="n"/>
      <c r="N141" s="590" t="n"/>
      <c r="O141" s="590" t="n"/>
      <c r="P141" s="590" t="n"/>
      <c r="Q141" s="590" t="n"/>
      <c r="R141" s="590" t="n"/>
      <c r="S141" s="590" t="n"/>
      <c r="T141" s="590" t="n"/>
      <c r="U141" s="590" t="n"/>
      <c r="V141" s="590" t="n"/>
      <c r="W141" s="590" t="n"/>
      <c r="X141" s="590" t="n"/>
      <c r="Y141" s="590" t="n"/>
      <c r="Z141" s="590" t="n"/>
    </row>
    <row r="142" ht="15" customHeight="1" s="844">
      <c r="A142" s="590" t="n"/>
      <c r="B142" s="604" t="n"/>
      <c r="C142" s="590" t="n"/>
      <c r="D142" s="590" t="n"/>
      <c r="E142" s="590" t="n"/>
      <c r="F142" s="590" t="n"/>
      <c r="G142" s="590" t="n"/>
      <c r="H142" s="590" t="n"/>
      <c r="I142" s="590" t="n"/>
      <c r="J142" s="590" t="n"/>
      <c r="K142" s="590" t="n"/>
      <c r="L142" s="590" t="n"/>
      <c r="M142" s="590" t="n"/>
      <c r="N142" s="590" t="n"/>
      <c r="O142" s="590" t="n"/>
      <c r="P142" s="590" t="n"/>
      <c r="Q142" s="590" t="n"/>
      <c r="R142" s="590" t="n"/>
      <c r="S142" s="590" t="n"/>
      <c r="T142" s="590" t="n"/>
      <c r="U142" s="590" t="n"/>
      <c r="V142" s="590" t="n"/>
      <c r="W142" s="590" t="n"/>
      <c r="X142" s="590" t="n"/>
      <c r="Y142" s="590" t="n"/>
      <c r="Z142" s="590" t="n"/>
    </row>
    <row r="143" ht="15" customHeight="1" s="844">
      <c r="A143" s="590" t="n"/>
      <c r="B143" s="604" t="n"/>
      <c r="C143" s="590" t="n"/>
      <c r="D143" s="590" t="n"/>
      <c r="E143" s="590" t="n"/>
      <c r="F143" s="590" t="n"/>
      <c r="G143" s="590" t="n"/>
      <c r="H143" s="590" t="n"/>
      <c r="I143" s="590" t="n"/>
      <c r="J143" s="590" t="n"/>
      <c r="K143" s="590" t="n"/>
      <c r="L143" s="590" t="n"/>
      <c r="M143" s="590" t="n"/>
      <c r="N143" s="590" t="n"/>
      <c r="O143" s="590" t="n"/>
      <c r="P143" s="590" t="n"/>
      <c r="Q143" s="590" t="n"/>
      <c r="R143" s="590" t="n"/>
      <c r="S143" s="590" t="n"/>
      <c r="T143" s="590" t="n"/>
      <c r="U143" s="590" t="n"/>
      <c r="V143" s="590" t="n"/>
      <c r="W143" s="590" t="n"/>
      <c r="X143" s="590" t="n"/>
      <c r="Y143" s="590" t="n"/>
      <c r="Z143" s="590" t="n"/>
    </row>
    <row r="144" ht="15" customHeight="1" s="844">
      <c r="A144" s="590" t="n"/>
      <c r="B144" s="604" t="n"/>
      <c r="C144" s="590" t="n"/>
      <c r="D144" s="590" t="n"/>
      <c r="E144" s="590" t="n"/>
      <c r="F144" s="590" t="n"/>
      <c r="G144" s="590" t="n"/>
      <c r="H144" s="590" t="n"/>
      <c r="I144" s="590" t="n"/>
      <c r="J144" s="590" t="n"/>
      <c r="K144" s="590" t="n"/>
      <c r="L144" s="590" t="n"/>
      <c r="M144" s="590" t="n"/>
      <c r="N144" s="590" t="n"/>
      <c r="O144" s="590" t="n"/>
      <c r="P144" s="590" t="n"/>
      <c r="Q144" s="590" t="n"/>
      <c r="R144" s="590" t="n"/>
      <c r="S144" s="590" t="n"/>
      <c r="T144" s="590" t="n"/>
      <c r="U144" s="590" t="n"/>
      <c r="V144" s="590" t="n"/>
      <c r="W144" s="590" t="n"/>
      <c r="X144" s="590" t="n"/>
      <c r="Y144" s="590" t="n"/>
      <c r="Z144" s="590" t="n"/>
    </row>
    <row r="145" ht="15" customHeight="1" s="844">
      <c r="A145" s="590" t="n"/>
      <c r="B145" s="604" t="n"/>
      <c r="C145" s="590" t="n"/>
      <c r="D145" s="590" t="n"/>
      <c r="E145" s="590" t="n"/>
      <c r="F145" s="590" t="n"/>
      <c r="G145" s="590" t="n"/>
      <c r="H145" s="590" t="n"/>
      <c r="I145" s="590" t="n"/>
      <c r="J145" s="590" t="n"/>
      <c r="K145" s="590" t="n"/>
      <c r="L145" s="590" t="n"/>
      <c r="M145" s="590" t="n"/>
      <c r="N145" s="590" t="n"/>
      <c r="O145" s="590" t="n"/>
      <c r="P145" s="590" t="n"/>
      <c r="Q145" s="590" t="n"/>
      <c r="R145" s="590" t="n"/>
      <c r="S145" s="590" t="n"/>
      <c r="T145" s="590" t="n"/>
      <c r="U145" s="590" t="n"/>
      <c r="V145" s="590" t="n"/>
      <c r="W145" s="590" t="n"/>
      <c r="X145" s="590" t="n"/>
      <c r="Y145" s="590" t="n"/>
      <c r="Z145" s="590" t="n"/>
    </row>
    <row r="146" ht="15" customHeight="1" s="844">
      <c r="A146" s="590" t="n"/>
      <c r="B146" s="604" t="n"/>
      <c r="C146" s="590" t="n"/>
      <c r="D146" s="590" t="n"/>
      <c r="E146" s="590" t="n"/>
      <c r="F146" s="590" t="n"/>
      <c r="G146" s="590" t="n"/>
      <c r="H146" s="590" t="n"/>
      <c r="I146" s="590" t="n"/>
      <c r="J146" s="590" t="n"/>
      <c r="K146" s="590" t="n"/>
      <c r="L146" s="590" t="n"/>
      <c r="M146" s="590" t="n"/>
      <c r="N146" s="590" t="n"/>
      <c r="O146" s="590" t="n"/>
      <c r="P146" s="590" t="n"/>
      <c r="Q146" s="590" t="n"/>
      <c r="R146" s="590" t="n"/>
      <c r="S146" s="590" t="n"/>
      <c r="T146" s="590" t="n"/>
      <c r="U146" s="590" t="n"/>
      <c r="V146" s="590" t="n"/>
      <c r="W146" s="590" t="n"/>
      <c r="X146" s="590" t="n"/>
      <c r="Y146" s="590" t="n"/>
      <c r="Z146" s="590" t="n"/>
    </row>
    <row r="147" ht="11.25" customHeight="1" s="844">
      <c r="A147" s="590" t="n"/>
      <c r="B147" s="604" t="n"/>
      <c r="C147" s="590" t="n"/>
      <c r="D147" s="590" t="n"/>
      <c r="E147" s="590" t="n"/>
      <c r="F147" s="590" t="n"/>
      <c r="G147" s="590" t="n"/>
      <c r="H147" s="590" t="n"/>
      <c r="I147" s="590" t="n"/>
      <c r="J147" s="590" t="n"/>
      <c r="K147" s="590" t="n"/>
      <c r="L147" s="590" t="n"/>
      <c r="M147" s="590" t="n"/>
      <c r="N147" s="590" t="n"/>
      <c r="O147" s="590" t="n"/>
      <c r="P147" s="590" t="n"/>
      <c r="Q147" s="590" t="n"/>
      <c r="R147" s="590" t="n"/>
      <c r="S147" s="590" t="n"/>
      <c r="T147" s="590" t="n"/>
      <c r="U147" s="590" t="n"/>
      <c r="V147" s="590" t="n"/>
      <c r="W147" s="590" t="n"/>
      <c r="X147" s="590" t="n"/>
      <c r="Y147" s="590" t="n"/>
      <c r="Z147" s="590" t="n"/>
    </row>
    <row r="148" ht="11.25" customHeight="1" s="844">
      <c r="A148" s="590" t="n"/>
      <c r="B148" s="604" t="n"/>
      <c r="C148" s="590" t="n"/>
      <c r="D148" s="590" t="n"/>
      <c r="E148" s="590" t="n"/>
      <c r="F148" s="590" t="n"/>
      <c r="G148" s="590" t="n"/>
      <c r="H148" s="590" t="n"/>
      <c r="I148" s="590" t="n"/>
      <c r="J148" s="590" t="n"/>
      <c r="K148" s="590" t="n"/>
      <c r="L148" s="590" t="n"/>
      <c r="M148" s="590" t="n"/>
      <c r="N148" s="590" t="n"/>
      <c r="O148" s="590" t="n"/>
      <c r="P148" s="590" t="n"/>
      <c r="Q148" s="590" t="n"/>
      <c r="R148" s="590" t="n"/>
      <c r="S148" s="590" t="n"/>
      <c r="T148" s="590" t="n"/>
      <c r="U148" s="590" t="n"/>
      <c r="V148" s="590" t="n"/>
      <c r="W148" s="590" t="n"/>
      <c r="X148" s="590" t="n"/>
      <c r="Y148" s="590" t="n"/>
      <c r="Z148" s="590" t="n"/>
    </row>
    <row r="149" ht="11.25" customHeight="1" s="844">
      <c r="A149" s="590" t="n"/>
      <c r="B149" s="604" t="n"/>
      <c r="C149" s="590" t="n"/>
      <c r="D149" s="590" t="n"/>
      <c r="E149" s="590" t="n"/>
      <c r="F149" s="590" t="n"/>
      <c r="G149" s="590" t="n"/>
      <c r="H149" s="590" t="n"/>
      <c r="I149" s="590" t="n"/>
      <c r="J149" s="590" t="n"/>
      <c r="K149" s="590" t="n"/>
      <c r="L149" s="590" t="n"/>
      <c r="M149" s="590" t="n"/>
      <c r="N149" s="590" t="n"/>
      <c r="O149" s="590" t="n"/>
      <c r="P149" s="590" t="n"/>
      <c r="Q149" s="590" t="n"/>
      <c r="R149" s="590" t="n"/>
      <c r="S149" s="590" t="n"/>
      <c r="T149" s="590" t="n"/>
      <c r="U149" s="590" t="n"/>
      <c r="V149" s="590" t="n"/>
      <c r="W149" s="590" t="n"/>
      <c r="X149" s="590" t="n"/>
      <c r="Y149" s="590" t="n"/>
      <c r="Z149" s="590" t="n"/>
    </row>
    <row r="150" ht="11.25" customHeight="1" s="844">
      <c r="A150" s="590" t="n"/>
      <c r="B150" s="604" t="n"/>
      <c r="C150" s="590" t="n"/>
      <c r="D150" s="590" t="n"/>
      <c r="E150" s="590" t="n"/>
      <c r="F150" s="590" t="n"/>
      <c r="G150" s="590" t="n"/>
      <c r="H150" s="590" t="n"/>
      <c r="I150" s="590" t="n"/>
      <c r="J150" s="590" t="n"/>
      <c r="K150" s="590" t="n"/>
      <c r="L150" s="590" t="n"/>
      <c r="M150" s="590" t="n"/>
      <c r="N150" s="590" t="n"/>
      <c r="O150" s="590" t="n"/>
      <c r="P150" s="590" t="n"/>
      <c r="Q150" s="590" t="n"/>
      <c r="R150" s="590" t="n"/>
      <c r="S150" s="590" t="n"/>
      <c r="T150" s="590" t="n"/>
      <c r="U150" s="590" t="n"/>
      <c r="V150" s="590" t="n"/>
      <c r="W150" s="590" t="n"/>
      <c r="X150" s="590" t="n"/>
      <c r="Y150" s="590" t="n"/>
      <c r="Z150" s="590" t="n"/>
    </row>
    <row r="151" ht="11.25" customHeight="1" s="844">
      <c r="A151" s="590" t="n"/>
      <c r="B151" s="604" t="n"/>
      <c r="C151" s="590" t="n"/>
      <c r="D151" s="590" t="n"/>
      <c r="E151" s="590" t="n"/>
      <c r="F151" s="590" t="n"/>
      <c r="G151" s="590" t="n"/>
      <c r="H151" s="590" t="n"/>
      <c r="I151" s="590" t="n"/>
      <c r="J151" s="590" t="n"/>
      <c r="K151" s="590" t="n"/>
      <c r="L151" s="590" t="n"/>
      <c r="M151" s="590" t="n"/>
      <c r="N151" s="590" t="n"/>
      <c r="O151" s="590" t="n"/>
      <c r="P151" s="590" t="n"/>
      <c r="Q151" s="590" t="n"/>
      <c r="R151" s="590" t="n"/>
      <c r="S151" s="590" t="n"/>
      <c r="T151" s="590" t="n"/>
      <c r="U151" s="590" t="n"/>
      <c r="V151" s="590" t="n"/>
      <c r="W151" s="590" t="n"/>
      <c r="X151" s="590" t="n"/>
      <c r="Y151" s="590" t="n"/>
      <c r="Z151" s="590" t="n"/>
    </row>
    <row r="152" ht="11.25" customHeight="1" s="844">
      <c r="A152" s="590" t="n"/>
      <c r="B152" s="604" t="n"/>
      <c r="C152" s="590" t="n"/>
      <c r="D152" s="590" t="n"/>
      <c r="E152" s="590" t="n"/>
      <c r="F152" s="590" t="n"/>
      <c r="G152" s="590" t="n"/>
      <c r="H152" s="590" t="n"/>
      <c r="I152" s="590" t="n"/>
      <c r="J152" s="590" t="n"/>
      <c r="K152" s="590" t="n"/>
      <c r="L152" s="590" t="n"/>
      <c r="M152" s="590" t="n"/>
      <c r="N152" s="590" t="n"/>
      <c r="O152" s="590" t="n"/>
      <c r="P152" s="590" t="n"/>
      <c r="Q152" s="590" t="n"/>
      <c r="R152" s="590" t="n"/>
      <c r="S152" s="590" t="n"/>
      <c r="T152" s="590" t="n"/>
      <c r="U152" s="590" t="n"/>
      <c r="V152" s="590" t="n"/>
      <c r="W152" s="590" t="n"/>
      <c r="X152" s="590" t="n"/>
      <c r="Y152" s="590" t="n"/>
      <c r="Z152" s="590" t="n"/>
    </row>
    <row r="153" ht="11.25" customHeight="1" s="844">
      <c r="A153" s="590" t="n"/>
      <c r="B153" s="604" t="n"/>
      <c r="C153" s="590" t="n"/>
      <c r="D153" s="590" t="n"/>
      <c r="E153" s="590" t="n"/>
      <c r="F153" s="590" t="n"/>
      <c r="G153" s="590" t="n"/>
      <c r="H153" s="590" t="n"/>
      <c r="I153" s="590" t="n"/>
      <c r="J153" s="590" t="n"/>
      <c r="K153" s="590" t="n"/>
      <c r="L153" s="590" t="n"/>
      <c r="M153" s="590" t="n"/>
      <c r="N153" s="590" t="n"/>
      <c r="O153" s="590" t="n"/>
      <c r="P153" s="590" t="n"/>
      <c r="Q153" s="590" t="n"/>
      <c r="R153" s="590" t="n"/>
      <c r="S153" s="590" t="n"/>
      <c r="T153" s="590" t="n"/>
      <c r="U153" s="590" t="n"/>
      <c r="V153" s="590" t="n"/>
      <c r="W153" s="590" t="n"/>
      <c r="X153" s="590" t="n"/>
      <c r="Y153" s="590" t="n"/>
      <c r="Z153" s="590" t="n"/>
    </row>
    <row r="154" ht="11.25" customHeight="1" s="844">
      <c r="A154" s="590" t="n"/>
      <c r="B154" s="604" t="n"/>
      <c r="C154" s="590" t="n"/>
      <c r="D154" s="590" t="n"/>
      <c r="E154" s="590" t="n"/>
      <c r="F154" s="590" t="n"/>
      <c r="G154" s="590" t="n"/>
      <c r="H154" s="590" t="n"/>
      <c r="I154" s="590" t="n"/>
      <c r="J154" s="590" t="n"/>
      <c r="K154" s="590" t="n"/>
      <c r="L154" s="590" t="n"/>
      <c r="M154" s="590" t="n"/>
      <c r="N154" s="590" t="n"/>
      <c r="O154" s="590" t="n"/>
      <c r="P154" s="590" t="n"/>
      <c r="Q154" s="590" t="n"/>
      <c r="R154" s="590" t="n"/>
      <c r="S154" s="590" t="n"/>
      <c r="T154" s="590" t="n"/>
      <c r="U154" s="590" t="n"/>
      <c r="V154" s="590" t="n"/>
      <c r="W154" s="590" t="n"/>
      <c r="X154" s="590" t="n"/>
      <c r="Y154" s="590" t="n"/>
      <c r="Z154" s="590" t="n"/>
    </row>
    <row r="155" ht="11.25" customHeight="1" s="844">
      <c r="A155" s="590" t="n"/>
      <c r="B155" s="590" t="n"/>
      <c r="C155" s="590" t="n"/>
      <c r="D155" s="590" t="n"/>
      <c r="E155" s="590" t="n"/>
      <c r="F155" s="590" t="n"/>
      <c r="G155" s="590" t="n"/>
      <c r="H155" s="590" t="n"/>
      <c r="I155" s="590" t="n"/>
      <c r="J155" s="590" t="n"/>
      <c r="K155" s="590" t="n"/>
      <c r="L155" s="590" t="n"/>
      <c r="M155" s="590" t="n"/>
      <c r="N155" s="590" t="n"/>
      <c r="O155" s="590" t="n"/>
      <c r="P155" s="590" t="n"/>
      <c r="Q155" s="590" t="n"/>
      <c r="R155" s="590" t="n"/>
      <c r="S155" s="590" t="n"/>
      <c r="T155" s="590" t="n"/>
      <c r="U155" s="590" t="n"/>
      <c r="V155" s="590" t="n"/>
      <c r="W155" s="590" t="n"/>
      <c r="X155" s="590" t="n"/>
      <c r="Y155" s="590" t="n"/>
      <c r="Z155" s="590" t="n"/>
    </row>
    <row r="156" ht="11.25" customHeight="1" s="844">
      <c r="A156" s="590" t="n"/>
      <c r="B156" s="590" t="n"/>
      <c r="C156" s="590" t="n"/>
      <c r="D156" s="590" t="n"/>
      <c r="E156" s="590" t="n"/>
      <c r="F156" s="590" t="n"/>
      <c r="G156" s="590" t="n"/>
      <c r="H156" s="590" t="n"/>
      <c r="I156" s="590" t="n"/>
      <c r="J156" s="590" t="n"/>
      <c r="K156" s="590" t="n"/>
      <c r="L156" s="590" t="n"/>
      <c r="M156" s="590" t="n"/>
      <c r="N156" s="590" t="n"/>
      <c r="O156" s="590" t="n"/>
      <c r="P156" s="590" t="n"/>
      <c r="Q156" s="590" t="n"/>
      <c r="R156" s="590" t="n"/>
      <c r="S156" s="590" t="n"/>
      <c r="T156" s="590" t="n"/>
      <c r="U156" s="590" t="n"/>
      <c r="V156" s="590" t="n"/>
      <c r="W156" s="590" t="n"/>
      <c r="X156" s="590" t="n"/>
      <c r="Y156" s="590" t="n"/>
      <c r="Z156" s="590" t="n"/>
    </row>
    <row r="157" ht="11.25" customHeight="1" s="844">
      <c r="A157" s="590" t="n"/>
      <c r="B157" s="590" t="n"/>
      <c r="C157" s="590" t="n"/>
      <c r="D157" s="590" t="n"/>
      <c r="E157" s="590" t="n"/>
      <c r="F157" s="590" t="n"/>
      <c r="G157" s="590" t="n"/>
      <c r="H157" s="590" t="n"/>
      <c r="I157" s="590" t="n"/>
      <c r="J157" s="590" t="n"/>
      <c r="K157" s="590" t="n"/>
      <c r="L157" s="590" t="n"/>
      <c r="M157" s="590" t="n"/>
      <c r="N157" s="590" t="n"/>
      <c r="O157" s="590" t="n"/>
      <c r="P157" s="590" t="n"/>
      <c r="Q157" s="590" t="n"/>
      <c r="R157" s="590" t="n"/>
      <c r="S157" s="590" t="n"/>
      <c r="T157" s="590" t="n"/>
      <c r="U157" s="590" t="n"/>
      <c r="V157" s="590" t="n"/>
      <c r="W157" s="590" t="n"/>
      <c r="X157" s="590" t="n"/>
      <c r="Y157" s="590" t="n"/>
      <c r="Z157" s="590" t="n"/>
    </row>
    <row r="158" ht="11.25" customHeight="1" s="844">
      <c r="A158" s="590" t="n"/>
      <c r="B158" s="590" t="n"/>
      <c r="C158" s="590" t="n"/>
      <c r="D158" s="590" t="n"/>
      <c r="E158" s="590" t="n"/>
      <c r="F158" s="590" t="n"/>
      <c r="G158" s="590" t="n"/>
      <c r="H158" s="590" t="n"/>
      <c r="I158" s="590" t="n"/>
      <c r="J158" s="590" t="n"/>
      <c r="K158" s="590" t="n"/>
      <c r="L158" s="590" t="n"/>
      <c r="M158" s="590" t="n"/>
      <c r="N158" s="590" t="n"/>
      <c r="O158" s="590" t="n"/>
      <c r="P158" s="590" t="n"/>
      <c r="Q158" s="590" t="n"/>
      <c r="R158" s="590" t="n"/>
      <c r="S158" s="590" t="n"/>
      <c r="T158" s="590" t="n"/>
      <c r="U158" s="590" t="n"/>
      <c r="V158" s="590" t="n"/>
      <c r="W158" s="590" t="n"/>
      <c r="X158" s="590" t="n"/>
      <c r="Y158" s="590" t="n"/>
      <c r="Z158" s="590" t="n"/>
    </row>
    <row r="159" ht="11.25" customHeight="1" s="844">
      <c r="A159" s="590" t="n"/>
      <c r="B159" s="590" t="n"/>
      <c r="C159" s="590" t="n"/>
      <c r="D159" s="590" t="n"/>
      <c r="E159" s="590" t="n"/>
      <c r="F159" s="590" t="n"/>
      <c r="G159" s="590" t="n"/>
      <c r="H159" s="590" t="n"/>
      <c r="I159" s="590" t="n"/>
      <c r="J159" s="590" t="n"/>
      <c r="K159" s="590" t="n"/>
      <c r="L159" s="590" t="n"/>
      <c r="M159" s="590" t="n"/>
      <c r="N159" s="590" t="n"/>
      <c r="O159" s="590" t="n"/>
      <c r="P159" s="590" t="n"/>
      <c r="Q159" s="590" t="n"/>
      <c r="R159" s="590" t="n"/>
      <c r="S159" s="590" t="n"/>
      <c r="T159" s="590" t="n"/>
      <c r="U159" s="590" t="n"/>
      <c r="V159" s="590" t="n"/>
      <c r="W159" s="590" t="n"/>
      <c r="X159" s="590" t="n"/>
      <c r="Y159" s="590" t="n"/>
      <c r="Z159" s="590" t="n"/>
    </row>
    <row r="160" ht="11.25" customHeight="1" s="844">
      <c r="A160" s="590" t="n"/>
      <c r="B160" s="590" t="n"/>
      <c r="C160" s="590" t="n"/>
      <c r="D160" s="590" t="n"/>
      <c r="E160" s="590" t="n"/>
      <c r="F160" s="590" t="n"/>
      <c r="G160" s="590" t="n"/>
      <c r="H160" s="590" t="n"/>
      <c r="I160" s="590" t="n"/>
      <c r="J160" s="590" t="n"/>
      <c r="K160" s="590" t="n"/>
      <c r="L160" s="590" t="n"/>
      <c r="M160" s="590" t="n"/>
      <c r="N160" s="590" t="n"/>
      <c r="O160" s="590" t="n"/>
      <c r="P160" s="590" t="n"/>
      <c r="Q160" s="590" t="n"/>
      <c r="R160" s="590" t="n"/>
      <c r="S160" s="590" t="n"/>
      <c r="T160" s="590" t="n"/>
      <c r="U160" s="590" t="n"/>
      <c r="V160" s="590" t="n"/>
      <c r="W160" s="590" t="n"/>
      <c r="X160" s="590" t="n"/>
      <c r="Y160" s="590" t="n"/>
      <c r="Z160" s="590" t="n"/>
    </row>
    <row r="161" ht="11.25" customHeight="1" s="844">
      <c r="A161" s="590" t="n"/>
      <c r="B161" s="590" t="n"/>
      <c r="C161" s="590" t="n"/>
      <c r="D161" s="590" t="n"/>
      <c r="E161" s="590" t="n"/>
      <c r="F161" s="590" t="n"/>
      <c r="G161" s="590" t="n"/>
      <c r="H161" s="590" t="n"/>
      <c r="I161" s="590" t="n"/>
      <c r="J161" s="590" t="n"/>
      <c r="K161" s="590" t="n"/>
      <c r="L161" s="590" t="n"/>
      <c r="M161" s="590" t="n"/>
      <c r="N161" s="590" t="n"/>
      <c r="O161" s="590" t="n"/>
      <c r="P161" s="590" t="n"/>
      <c r="Q161" s="590" t="n"/>
      <c r="R161" s="590" t="n"/>
      <c r="S161" s="590" t="n"/>
      <c r="T161" s="590" t="n"/>
      <c r="U161" s="590" t="n"/>
      <c r="V161" s="590" t="n"/>
      <c r="W161" s="590" t="n"/>
      <c r="X161" s="590" t="n"/>
      <c r="Y161" s="590" t="n"/>
      <c r="Z161" s="590" t="n"/>
    </row>
    <row r="162" ht="11.25" customHeight="1" s="844">
      <c r="A162" s="590" t="n"/>
      <c r="B162" s="590" t="n"/>
      <c r="C162" s="590" t="n"/>
      <c r="D162" s="590" t="n"/>
      <c r="E162" s="590" t="n"/>
      <c r="F162" s="590" t="n"/>
      <c r="G162" s="590" t="n"/>
      <c r="H162" s="590" t="n"/>
      <c r="I162" s="590" t="n"/>
      <c r="J162" s="590" t="n"/>
      <c r="K162" s="590" t="n"/>
      <c r="L162" s="590" t="n"/>
      <c r="M162" s="590" t="n"/>
      <c r="N162" s="590" t="n"/>
      <c r="O162" s="590" t="n"/>
      <c r="P162" s="590" t="n"/>
      <c r="Q162" s="590" t="n"/>
      <c r="R162" s="590" t="n"/>
      <c r="S162" s="590" t="n"/>
      <c r="T162" s="590" t="n"/>
      <c r="U162" s="590" t="n"/>
      <c r="V162" s="590" t="n"/>
      <c r="W162" s="590" t="n"/>
      <c r="X162" s="590" t="n"/>
      <c r="Y162" s="590" t="n"/>
      <c r="Z162" s="590" t="n"/>
    </row>
    <row r="163" ht="11.25" customHeight="1" s="844">
      <c r="A163" s="590" t="n"/>
      <c r="B163" s="590" t="n"/>
      <c r="C163" s="590" t="n"/>
      <c r="D163" s="590" t="n"/>
      <c r="E163" s="590" t="n"/>
      <c r="F163" s="590" t="n"/>
      <c r="G163" s="590" t="n"/>
      <c r="H163" s="590" t="n"/>
      <c r="I163" s="590" t="n"/>
      <c r="J163" s="590" t="n"/>
      <c r="K163" s="590" t="n"/>
      <c r="L163" s="590" t="n"/>
      <c r="M163" s="590" t="n"/>
      <c r="N163" s="590" t="n"/>
      <c r="O163" s="590" t="n"/>
      <c r="P163" s="590" t="n"/>
      <c r="Q163" s="590" t="n"/>
      <c r="R163" s="590" t="n"/>
      <c r="S163" s="590" t="n"/>
      <c r="T163" s="590" t="n"/>
      <c r="U163" s="590" t="n"/>
      <c r="V163" s="590" t="n"/>
      <c r="W163" s="590" t="n"/>
      <c r="X163" s="590" t="n"/>
      <c r="Y163" s="590" t="n"/>
      <c r="Z163" s="590" t="n"/>
    </row>
    <row r="164" ht="11.25" customHeight="1" s="844">
      <c r="A164" s="590" t="n"/>
      <c r="B164" s="590" t="n"/>
      <c r="C164" s="590" t="n"/>
      <c r="D164" s="590" t="n"/>
      <c r="E164" s="590" t="n"/>
      <c r="F164" s="590" t="n"/>
      <c r="G164" s="590" t="n"/>
      <c r="H164" s="590" t="n"/>
      <c r="I164" s="590" t="n"/>
      <c r="J164" s="590" t="n"/>
      <c r="K164" s="590" t="n"/>
      <c r="L164" s="590" t="n"/>
      <c r="M164" s="590" t="n"/>
      <c r="N164" s="590" t="n"/>
      <c r="O164" s="590" t="n"/>
      <c r="P164" s="590" t="n"/>
      <c r="Q164" s="590" t="n"/>
      <c r="R164" s="590" t="n"/>
      <c r="S164" s="590" t="n"/>
      <c r="T164" s="590" t="n"/>
      <c r="U164" s="590" t="n"/>
      <c r="V164" s="590" t="n"/>
      <c r="W164" s="590" t="n"/>
      <c r="X164" s="590" t="n"/>
      <c r="Y164" s="590" t="n"/>
      <c r="Z164" s="590" t="n"/>
    </row>
    <row r="165" ht="11.25" customHeight="1" s="844">
      <c r="A165" s="590" t="n"/>
      <c r="B165" s="590" t="n"/>
      <c r="C165" s="590" t="n"/>
      <c r="D165" s="590" t="n"/>
      <c r="E165" s="590" t="n"/>
      <c r="F165" s="590" t="n"/>
      <c r="G165" s="590" t="n"/>
      <c r="H165" s="590" t="n"/>
      <c r="I165" s="590" t="n"/>
      <c r="J165" s="590" t="n"/>
      <c r="K165" s="590" t="n"/>
      <c r="L165" s="590" t="n"/>
      <c r="M165" s="590" t="n"/>
      <c r="N165" s="590" t="n"/>
      <c r="O165" s="590" t="n"/>
      <c r="P165" s="590" t="n"/>
      <c r="Q165" s="590" t="n"/>
      <c r="R165" s="590" t="n"/>
      <c r="S165" s="590" t="n"/>
      <c r="T165" s="590" t="n"/>
      <c r="U165" s="590" t="n"/>
      <c r="V165" s="590" t="n"/>
      <c r="W165" s="590" t="n"/>
      <c r="X165" s="590" t="n"/>
      <c r="Y165" s="590" t="n"/>
      <c r="Z165" s="590" t="n"/>
    </row>
    <row r="166" ht="11.25" customHeight="1" s="844">
      <c r="A166" s="590" t="n"/>
      <c r="B166" s="590" t="n"/>
      <c r="C166" s="590" t="n"/>
      <c r="D166" s="590" t="n"/>
      <c r="E166" s="590" t="n"/>
      <c r="F166" s="590" t="n"/>
      <c r="G166" s="590" t="n"/>
      <c r="H166" s="590" t="n"/>
      <c r="I166" s="590" t="n"/>
      <c r="J166" s="590" t="n"/>
      <c r="K166" s="590" t="n"/>
      <c r="L166" s="590" t="n"/>
      <c r="M166" s="590" t="n"/>
      <c r="N166" s="590" t="n"/>
      <c r="O166" s="590" t="n"/>
      <c r="P166" s="590" t="n"/>
      <c r="Q166" s="590" t="n"/>
      <c r="R166" s="590" t="n"/>
      <c r="S166" s="590" t="n"/>
      <c r="T166" s="590" t="n"/>
      <c r="U166" s="590" t="n"/>
      <c r="V166" s="590" t="n"/>
      <c r="W166" s="590" t="n"/>
      <c r="X166" s="590" t="n"/>
      <c r="Y166" s="590" t="n"/>
      <c r="Z166" s="590" t="n"/>
    </row>
    <row r="167" ht="11.25" customHeight="1" s="844">
      <c r="A167" s="590" t="n"/>
      <c r="B167" s="590" t="n"/>
      <c r="C167" s="590" t="n"/>
      <c r="D167" s="590" t="n"/>
      <c r="E167" s="590" t="n"/>
      <c r="F167" s="590" t="n"/>
      <c r="G167" s="590" t="n"/>
      <c r="H167" s="590" t="n"/>
      <c r="I167" s="590" t="n"/>
      <c r="J167" s="590" t="n"/>
      <c r="K167" s="590" t="n"/>
      <c r="L167" s="590" t="n"/>
      <c r="M167" s="590" t="n"/>
      <c r="N167" s="590" t="n"/>
      <c r="O167" s="590" t="n"/>
      <c r="P167" s="590" t="n"/>
      <c r="Q167" s="590" t="n"/>
      <c r="R167" s="590" t="n"/>
      <c r="S167" s="590" t="n"/>
      <c r="T167" s="590" t="n"/>
      <c r="U167" s="590" t="n"/>
      <c r="V167" s="590" t="n"/>
      <c r="W167" s="590" t="n"/>
      <c r="X167" s="590" t="n"/>
      <c r="Y167" s="590" t="n"/>
      <c r="Z167" s="590" t="n"/>
    </row>
    <row r="168" ht="11.25" customHeight="1" s="844">
      <c r="A168" s="590" t="n"/>
      <c r="B168" s="590" t="n"/>
      <c r="C168" s="590" t="n"/>
      <c r="D168" s="590" t="n"/>
      <c r="E168" s="590" t="n"/>
      <c r="F168" s="590" t="n"/>
      <c r="G168" s="590" t="n"/>
      <c r="H168" s="590" t="n"/>
      <c r="I168" s="590" t="n"/>
      <c r="J168" s="590" t="n"/>
      <c r="K168" s="590" t="n"/>
      <c r="L168" s="590" t="n"/>
      <c r="M168" s="590" t="n"/>
      <c r="N168" s="590" t="n"/>
      <c r="O168" s="590" t="n"/>
      <c r="P168" s="590" t="n"/>
      <c r="Q168" s="590" t="n"/>
      <c r="R168" s="590" t="n"/>
      <c r="S168" s="590" t="n"/>
      <c r="T168" s="590" t="n"/>
      <c r="U168" s="590" t="n"/>
      <c r="V168" s="590" t="n"/>
      <c r="W168" s="590" t="n"/>
      <c r="X168" s="590" t="n"/>
      <c r="Y168" s="590" t="n"/>
      <c r="Z168" s="590" t="n"/>
    </row>
    <row r="169" ht="11.25" customHeight="1" s="844">
      <c r="A169" s="590" t="n"/>
      <c r="B169" s="590" t="n"/>
      <c r="C169" s="590" t="n"/>
      <c r="D169" s="590" t="n"/>
      <c r="E169" s="590" t="n"/>
      <c r="F169" s="590" t="n"/>
      <c r="G169" s="590" t="n"/>
      <c r="H169" s="590" t="n"/>
      <c r="I169" s="590" t="n"/>
      <c r="J169" s="590" t="n"/>
      <c r="K169" s="590" t="n"/>
      <c r="L169" s="590" t="n"/>
      <c r="M169" s="590" t="n"/>
      <c r="N169" s="590" t="n"/>
      <c r="O169" s="590" t="n"/>
      <c r="P169" s="590" t="n"/>
      <c r="Q169" s="590" t="n"/>
      <c r="R169" s="590" t="n"/>
      <c r="S169" s="590" t="n"/>
      <c r="T169" s="590" t="n"/>
      <c r="U169" s="590" t="n"/>
      <c r="V169" s="590" t="n"/>
      <c r="W169" s="590" t="n"/>
      <c r="X169" s="590" t="n"/>
      <c r="Y169" s="590" t="n"/>
      <c r="Z169" s="590" t="n"/>
    </row>
    <row r="170" ht="11.25" customHeight="1" s="844">
      <c r="A170" s="590" t="n"/>
      <c r="B170" s="590" t="n"/>
      <c r="C170" s="590" t="n"/>
      <c r="D170" s="590" t="n"/>
      <c r="E170" s="590" t="n"/>
      <c r="F170" s="590" t="n"/>
      <c r="G170" s="590" t="n"/>
      <c r="H170" s="590" t="n"/>
      <c r="I170" s="590" t="n"/>
      <c r="J170" s="590" t="n"/>
      <c r="K170" s="590" t="n"/>
      <c r="L170" s="590" t="n"/>
      <c r="M170" s="590" t="n"/>
      <c r="N170" s="590" t="n"/>
      <c r="O170" s="590" t="n"/>
      <c r="P170" s="590" t="n"/>
      <c r="Q170" s="590" t="n"/>
      <c r="R170" s="590" t="n"/>
      <c r="S170" s="590" t="n"/>
      <c r="T170" s="590" t="n"/>
      <c r="U170" s="590" t="n"/>
      <c r="V170" s="590" t="n"/>
      <c r="W170" s="590" t="n"/>
      <c r="X170" s="590" t="n"/>
      <c r="Y170" s="590" t="n"/>
      <c r="Z170" s="590" t="n"/>
    </row>
    <row r="171" ht="11.25" customHeight="1" s="844">
      <c r="A171" s="590" t="n"/>
      <c r="B171" s="590" t="n"/>
      <c r="C171" s="590" t="n"/>
      <c r="D171" s="590" t="n"/>
      <c r="E171" s="590" t="n"/>
      <c r="F171" s="590" t="n"/>
      <c r="G171" s="590" t="n"/>
      <c r="H171" s="590" t="n"/>
      <c r="I171" s="590" t="n"/>
      <c r="J171" s="590" t="n"/>
      <c r="K171" s="590" t="n"/>
      <c r="L171" s="590" t="n"/>
      <c r="M171" s="590" t="n"/>
      <c r="N171" s="590" t="n"/>
      <c r="O171" s="590" t="n"/>
      <c r="P171" s="590" t="n"/>
      <c r="Q171" s="590" t="n"/>
      <c r="R171" s="590" t="n"/>
      <c r="S171" s="590" t="n"/>
      <c r="T171" s="590" t="n"/>
      <c r="U171" s="590" t="n"/>
      <c r="V171" s="590" t="n"/>
      <c r="W171" s="590" t="n"/>
      <c r="X171" s="590" t="n"/>
      <c r="Y171" s="590" t="n"/>
      <c r="Z171" s="590" t="n"/>
    </row>
    <row r="172" ht="11.25" customHeight="1" s="844">
      <c r="A172" s="590" t="n"/>
      <c r="B172" s="590" t="n"/>
      <c r="C172" s="590" t="n"/>
      <c r="D172" s="590" t="n"/>
      <c r="E172" s="590" t="n"/>
      <c r="F172" s="590" t="n"/>
      <c r="G172" s="590" t="n"/>
      <c r="H172" s="590" t="n"/>
      <c r="I172" s="590" t="n"/>
      <c r="J172" s="590" t="n"/>
      <c r="K172" s="590" t="n"/>
      <c r="L172" s="590" t="n"/>
      <c r="M172" s="590" t="n"/>
      <c r="N172" s="590" t="n"/>
      <c r="O172" s="590" t="n"/>
      <c r="P172" s="590" t="n"/>
      <c r="Q172" s="590" t="n"/>
      <c r="R172" s="590" t="n"/>
      <c r="S172" s="590" t="n"/>
      <c r="T172" s="590" t="n"/>
      <c r="U172" s="590" t="n"/>
      <c r="V172" s="590" t="n"/>
      <c r="W172" s="590" t="n"/>
      <c r="X172" s="590" t="n"/>
      <c r="Y172" s="590" t="n"/>
      <c r="Z172" s="590" t="n"/>
    </row>
    <row r="173" ht="11.25" customHeight="1" s="844">
      <c r="A173" s="590" t="n"/>
      <c r="B173" s="590" t="n"/>
      <c r="C173" s="590" t="n"/>
      <c r="D173" s="590" t="n"/>
      <c r="E173" s="590" t="n"/>
      <c r="F173" s="590" t="n"/>
      <c r="G173" s="590" t="n"/>
      <c r="H173" s="590" t="n"/>
      <c r="I173" s="590" t="n"/>
      <c r="J173" s="590" t="n"/>
      <c r="K173" s="590" t="n"/>
      <c r="L173" s="590" t="n"/>
      <c r="M173" s="590" t="n"/>
      <c r="N173" s="590" t="n"/>
      <c r="O173" s="590" t="n"/>
      <c r="P173" s="590" t="n"/>
      <c r="Q173" s="590" t="n"/>
      <c r="R173" s="590" t="n"/>
      <c r="S173" s="590" t="n"/>
      <c r="T173" s="590" t="n"/>
      <c r="U173" s="590" t="n"/>
      <c r="V173" s="590" t="n"/>
      <c r="W173" s="590" t="n"/>
      <c r="X173" s="590" t="n"/>
      <c r="Y173" s="590" t="n"/>
      <c r="Z173" s="590" t="n"/>
    </row>
    <row r="174" ht="11.25" customHeight="1" s="844">
      <c r="A174" s="590" t="n"/>
      <c r="B174" s="590" t="n"/>
      <c r="C174" s="590" t="n"/>
      <c r="D174" s="590" t="n"/>
      <c r="E174" s="590" t="n"/>
      <c r="F174" s="590" t="n"/>
      <c r="G174" s="590" t="n"/>
      <c r="H174" s="590" t="n"/>
      <c r="I174" s="590" t="n"/>
      <c r="J174" s="590" t="n"/>
      <c r="K174" s="590" t="n"/>
      <c r="L174" s="590" t="n"/>
      <c r="M174" s="590" t="n"/>
      <c r="N174" s="590" t="n"/>
      <c r="O174" s="590" t="n"/>
      <c r="P174" s="590" t="n"/>
      <c r="Q174" s="590" t="n"/>
      <c r="R174" s="590" t="n"/>
      <c r="S174" s="590" t="n"/>
      <c r="T174" s="590" t="n"/>
      <c r="U174" s="590" t="n"/>
      <c r="V174" s="590" t="n"/>
      <c r="W174" s="590" t="n"/>
      <c r="X174" s="590" t="n"/>
      <c r="Y174" s="590" t="n"/>
      <c r="Z174" s="590" t="n"/>
    </row>
    <row r="175" ht="11.25" customHeight="1" s="844">
      <c r="A175" s="590" t="n"/>
      <c r="B175" s="590" t="n"/>
      <c r="C175" s="590" t="n"/>
      <c r="D175" s="590" t="n"/>
      <c r="E175" s="590" t="n"/>
      <c r="F175" s="590" t="n"/>
      <c r="G175" s="590" t="n"/>
      <c r="H175" s="590" t="n"/>
      <c r="I175" s="590" t="n"/>
      <c r="J175" s="590" t="n"/>
      <c r="K175" s="590" t="n"/>
      <c r="L175" s="590" t="n"/>
      <c r="M175" s="590" t="n"/>
      <c r="N175" s="590" t="n"/>
      <c r="O175" s="590" t="n"/>
      <c r="P175" s="590" t="n"/>
      <c r="Q175" s="590" t="n"/>
      <c r="R175" s="590" t="n"/>
      <c r="S175" s="590" t="n"/>
      <c r="T175" s="590" t="n"/>
      <c r="U175" s="590" t="n"/>
      <c r="V175" s="590" t="n"/>
      <c r="W175" s="590" t="n"/>
      <c r="X175" s="590" t="n"/>
      <c r="Y175" s="590" t="n"/>
      <c r="Z175" s="590" t="n"/>
    </row>
    <row r="176" ht="11.25" customHeight="1" s="844">
      <c r="A176" s="590" t="n"/>
      <c r="B176" s="590" t="n"/>
      <c r="C176" s="590" t="n"/>
      <c r="D176" s="590" t="n"/>
      <c r="E176" s="590" t="n"/>
      <c r="F176" s="590" t="n"/>
      <c r="G176" s="590" t="n"/>
      <c r="H176" s="590" t="n"/>
      <c r="I176" s="590" t="n"/>
      <c r="J176" s="590" t="n"/>
      <c r="K176" s="590" t="n"/>
      <c r="L176" s="590" t="n"/>
      <c r="M176" s="590" t="n"/>
      <c r="N176" s="590" t="n"/>
      <c r="O176" s="590" t="n"/>
      <c r="P176" s="590" t="n"/>
      <c r="Q176" s="590" t="n"/>
      <c r="R176" s="590" t="n"/>
      <c r="S176" s="590" t="n"/>
      <c r="T176" s="590" t="n"/>
      <c r="U176" s="590" t="n"/>
      <c r="V176" s="590" t="n"/>
      <c r="W176" s="590" t="n"/>
      <c r="X176" s="590" t="n"/>
      <c r="Y176" s="590" t="n"/>
      <c r="Z176" s="590" t="n"/>
    </row>
    <row r="177" ht="11.25" customHeight="1" s="844">
      <c r="A177" s="590" t="n"/>
      <c r="B177" s="590" t="n"/>
      <c r="C177" s="590" t="n"/>
      <c r="D177" s="590" t="n"/>
      <c r="E177" s="590" t="n"/>
      <c r="F177" s="590" t="n"/>
      <c r="G177" s="590" t="n"/>
      <c r="H177" s="590" t="n"/>
      <c r="I177" s="590" t="n"/>
      <c r="J177" s="590" t="n"/>
      <c r="K177" s="590" t="n"/>
      <c r="L177" s="590" t="n"/>
      <c r="M177" s="590" t="n"/>
      <c r="N177" s="590" t="n"/>
      <c r="O177" s="590" t="n"/>
      <c r="P177" s="590" t="n"/>
      <c r="Q177" s="590" t="n"/>
      <c r="R177" s="590" t="n"/>
      <c r="S177" s="590" t="n"/>
      <c r="T177" s="590" t="n"/>
      <c r="U177" s="590" t="n"/>
      <c r="V177" s="590" t="n"/>
      <c r="W177" s="590" t="n"/>
      <c r="X177" s="590" t="n"/>
      <c r="Y177" s="590" t="n"/>
      <c r="Z177" s="590" t="n"/>
    </row>
    <row r="178" ht="11.25" customHeight="1" s="844">
      <c r="A178" s="590" t="n"/>
      <c r="B178" s="590" t="n"/>
      <c r="C178" s="590" t="n"/>
      <c r="D178" s="590" t="n"/>
      <c r="E178" s="590" t="n"/>
      <c r="F178" s="590" t="n"/>
      <c r="G178" s="590" t="n"/>
      <c r="H178" s="590" t="n"/>
      <c r="I178" s="590" t="n"/>
      <c r="J178" s="590" t="n"/>
      <c r="K178" s="590" t="n"/>
      <c r="L178" s="590" t="n"/>
      <c r="M178" s="590" t="n"/>
      <c r="N178" s="590" t="n"/>
      <c r="O178" s="590" t="n"/>
      <c r="P178" s="590" t="n"/>
      <c r="Q178" s="590" t="n"/>
      <c r="R178" s="590" t="n"/>
      <c r="S178" s="590" t="n"/>
      <c r="T178" s="590" t="n"/>
      <c r="U178" s="590" t="n"/>
      <c r="V178" s="590" t="n"/>
      <c r="W178" s="590" t="n"/>
      <c r="X178" s="590" t="n"/>
      <c r="Y178" s="590" t="n"/>
      <c r="Z178" s="590" t="n"/>
    </row>
    <row r="179" ht="11.25" customHeight="1" s="844">
      <c r="A179" s="590" t="n"/>
      <c r="B179" s="590" t="n"/>
      <c r="C179" s="590" t="n"/>
      <c r="D179" s="590" t="n"/>
      <c r="E179" s="590" t="n"/>
      <c r="F179" s="590" t="n"/>
      <c r="G179" s="590" t="n"/>
      <c r="H179" s="590" t="n"/>
      <c r="I179" s="590" t="n"/>
      <c r="J179" s="590" t="n"/>
      <c r="K179" s="590" t="n"/>
      <c r="L179" s="590" t="n"/>
      <c r="M179" s="590" t="n"/>
      <c r="N179" s="590" t="n"/>
      <c r="O179" s="590" t="n"/>
      <c r="P179" s="590" t="n"/>
      <c r="Q179" s="590" t="n"/>
      <c r="R179" s="590" t="n"/>
      <c r="S179" s="590" t="n"/>
      <c r="T179" s="590" t="n"/>
      <c r="U179" s="590" t="n"/>
      <c r="V179" s="590" t="n"/>
      <c r="W179" s="590" t="n"/>
      <c r="X179" s="590" t="n"/>
      <c r="Y179" s="590" t="n"/>
      <c r="Z179" s="590" t="n"/>
    </row>
    <row r="180" ht="11.25" customHeight="1" s="844">
      <c r="A180" s="590" t="n"/>
      <c r="B180" s="590" t="n"/>
      <c r="C180" s="590" t="n"/>
      <c r="D180" s="590" t="n"/>
      <c r="E180" s="590" t="n"/>
      <c r="F180" s="590" t="n"/>
      <c r="G180" s="590" t="n"/>
      <c r="H180" s="590" t="n"/>
      <c r="I180" s="590" t="n"/>
      <c r="J180" s="590" t="n"/>
      <c r="K180" s="590" t="n"/>
      <c r="L180" s="590" t="n"/>
      <c r="M180" s="590" t="n"/>
      <c r="N180" s="590" t="n"/>
      <c r="O180" s="590" t="n"/>
      <c r="P180" s="590" t="n"/>
      <c r="Q180" s="590" t="n"/>
      <c r="R180" s="590" t="n"/>
      <c r="S180" s="590" t="n"/>
      <c r="T180" s="590" t="n"/>
      <c r="U180" s="590" t="n"/>
      <c r="V180" s="590" t="n"/>
      <c r="W180" s="590" t="n"/>
      <c r="X180" s="590" t="n"/>
      <c r="Y180" s="590" t="n"/>
      <c r="Z180" s="590" t="n"/>
    </row>
    <row r="181" ht="11.25" customHeight="1" s="844">
      <c r="A181" s="590" t="n"/>
      <c r="B181" s="590" t="n"/>
      <c r="C181" s="590" t="n"/>
      <c r="D181" s="590" t="n"/>
      <c r="E181" s="590" t="n"/>
      <c r="F181" s="590" t="n"/>
      <c r="G181" s="590" t="n"/>
      <c r="H181" s="590" t="n"/>
      <c r="I181" s="590" t="n"/>
      <c r="J181" s="590" t="n"/>
      <c r="K181" s="590" t="n"/>
      <c r="L181" s="590" t="n"/>
      <c r="M181" s="590" t="n"/>
      <c r="N181" s="590" t="n"/>
      <c r="O181" s="590" t="n"/>
      <c r="P181" s="590" t="n"/>
      <c r="Q181" s="590" t="n"/>
      <c r="R181" s="590" t="n"/>
      <c r="S181" s="590" t="n"/>
      <c r="T181" s="590" t="n"/>
      <c r="U181" s="590" t="n"/>
      <c r="V181" s="590" t="n"/>
      <c r="W181" s="590" t="n"/>
      <c r="X181" s="590" t="n"/>
      <c r="Y181" s="590" t="n"/>
      <c r="Z181" s="590" t="n"/>
    </row>
    <row r="182" ht="11.25" customHeight="1" s="844">
      <c r="A182" s="590" t="n"/>
      <c r="B182" s="590" t="n"/>
      <c r="C182" s="590" t="n"/>
      <c r="D182" s="590" t="n"/>
      <c r="E182" s="590" t="n"/>
      <c r="F182" s="590" t="n"/>
      <c r="G182" s="590" t="n"/>
      <c r="H182" s="590" t="n"/>
      <c r="I182" s="590" t="n"/>
      <c r="J182" s="590" t="n"/>
      <c r="K182" s="590" t="n"/>
      <c r="L182" s="590" t="n"/>
      <c r="M182" s="590" t="n"/>
      <c r="N182" s="590" t="n"/>
      <c r="O182" s="590" t="n"/>
      <c r="P182" s="590" t="n"/>
      <c r="Q182" s="590" t="n"/>
      <c r="R182" s="590" t="n"/>
      <c r="S182" s="590" t="n"/>
      <c r="T182" s="590" t="n"/>
      <c r="U182" s="590" t="n"/>
      <c r="V182" s="590" t="n"/>
      <c r="W182" s="590" t="n"/>
      <c r="X182" s="590" t="n"/>
      <c r="Y182" s="590" t="n"/>
      <c r="Z182" s="590" t="n"/>
    </row>
    <row r="183" ht="11.25" customHeight="1" s="844">
      <c r="A183" s="590" t="n"/>
      <c r="B183" s="590" t="n"/>
      <c r="C183" s="590" t="n"/>
      <c r="D183" s="590" t="n"/>
      <c r="E183" s="590" t="n"/>
      <c r="F183" s="590" t="n"/>
      <c r="G183" s="590" t="n"/>
      <c r="H183" s="590" t="n"/>
      <c r="I183" s="590" t="n"/>
      <c r="J183" s="590" t="n"/>
      <c r="K183" s="590" t="n"/>
      <c r="L183" s="590" t="n"/>
      <c r="M183" s="590" t="n"/>
      <c r="N183" s="590" t="n"/>
      <c r="O183" s="590" t="n"/>
      <c r="P183" s="590" t="n"/>
      <c r="Q183" s="590" t="n"/>
      <c r="R183" s="590" t="n"/>
      <c r="S183" s="590" t="n"/>
      <c r="T183" s="590" t="n"/>
      <c r="U183" s="590" t="n"/>
      <c r="V183" s="590" t="n"/>
      <c r="W183" s="590" t="n"/>
      <c r="X183" s="590" t="n"/>
      <c r="Y183" s="590" t="n"/>
      <c r="Z183" s="590" t="n"/>
    </row>
    <row r="184" ht="11.25" customHeight="1" s="844">
      <c r="A184" s="590" t="n"/>
      <c r="B184" s="590" t="n"/>
      <c r="C184" s="590" t="n"/>
      <c r="D184" s="590" t="n"/>
      <c r="E184" s="590" t="n"/>
      <c r="F184" s="590" t="n"/>
      <c r="G184" s="590" t="n"/>
      <c r="H184" s="590" t="n"/>
      <c r="I184" s="590" t="n"/>
      <c r="J184" s="590" t="n"/>
      <c r="K184" s="590" t="n"/>
      <c r="L184" s="590" t="n"/>
      <c r="M184" s="590" t="n"/>
      <c r="N184" s="590" t="n"/>
      <c r="O184" s="590" t="n"/>
      <c r="P184" s="590" t="n"/>
      <c r="Q184" s="590" t="n"/>
      <c r="R184" s="590" t="n"/>
      <c r="S184" s="590" t="n"/>
      <c r="T184" s="590" t="n"/>
      <c r="U184" s="590" t="n"/>
      <c r="V184" s="590" t="n"/>
      <c r="W184" s="590" t="n"/>
      <c r="X184" s="590" t="n"/>
      <c r="Y184" s="590" t="n"/>
      <c r="Z184" s="590" t="n"/>
    </row>
    <row r="185" ht="11.25" customHeight="1" s="844">
      <c r="A185" s="590" t="n"/>
      <c r="B185" s="590" t="n"/>
      <c r="C185" s="590" t="n"/>
      <c r="D185" s="590" t="n"/>
      <c r="E185" s="590" t="n"/>
      <c r="F185" s="590" t="n"/>
      <c r="G185" s="590" t="n"/>
      <c r="H185" s="590" t="n"/>
      <c r="I185" s="590" t="n"/>
      <c r="J185" s="590" t="n"/>
      <c r="K185" s="590" t="n"/>
      <c r="L185" s="590" t="n"/>
      <c r="M185" s="590" t="n"/>
      <c r="N185" s="590" t="n"/>
      <c r="O185" s="590" t="n"/>
      <c r="P185" s="590" t="n"/>
      <c r="Q185" s="590" t="n"/>
      <c r="R185" s="590" t="n"/>
      <c r="S185" s="590" t="n"/>
      <c r="T185" s="590" t="n"/>
      <c r="U185" s="590" t="n"/>
      <c r="V185" s="590" t="n"/>
      <c r="W185" s="590" t="n"/>
      <c r="X185" s="590" t="n"/>
      <c r="Y185" s="590" t="n"/>
      <c r="Z185" s="590" t="n"/>
    </row>
    <row r="186" ht="11.25" customHeight="1" s="844">
      <c r="A186" s="590" t="n"/>
      <c r="B186" s="590" t="n"/>
      <c r="C186" s="590" t="n"/>
      <c r="D186" s="590" t="n"/>
      <c r="E186" s="590" t="n"/>
      <c r="F186" s="590" t="n"/>
      <c r="G186" s="590" t="n"/>
      <c r="H186" s="590" t="n"/>
      <c r="I186" s="590" t="n"/>
      <c r="J186" s="590" t="n"/>
      <c r="K186" s="590" t="n"/>
      <c r="L186" s="590" t="n"/>
      <c r="M186" s="590" t="n"/>
      <c r="N186" s="590" t="n"/>
      <c r="O186" s="590" t="n"/>
      <c r="P186" s="590" t="n"/>
      <c r="Q186" s="590" t="n"/>
      <c r="R186" s="590" t="n"/>
      <c r="S186" s="590" t="n"/>
      <c r="T186" s="590" t="n"/>
      <c r="U186" s="590" t="n"/>
      <c r="V186" s="590" t="n"/>
      <c r="W186" s="590" t="n"/>
      <c r="X186" s="590" t="n"/>
      <c r="Y186" s="590" t="n"/>
      <c r="Z186" s="590" t="n"/>
    </row>
    <row r="187" ht="11.25" customHeight="1" s="844">
      <c r="A187" s="590" t="n"/>
      <c r="B187" s="590" t="n"/>
      <c r="C187" s="590" t="n"/>
      <c r="D187" s="590" t="n"/>
      <c r="E187" s="590" t="n"/>
      <c r="F187" s="590" t="n"/>
      <c r="G187" s="590" t="n"/>
      <c r="H187" s="590" t="n"/>
      <c r="I187" s="590" t="n"/>
      <c r="J187" s="590" t="n"/>
      <c r="K187" s="590" t="n"/>
      <c r="L187" s="590" t="n"/>
      <c r="M187" s="590" t="n"/>
      <c r="N187" s="590" t="n"/>
      <c r="O187" s="590" t="n"/>
      <c r="P187" s="590" t="n"/>
      <c r="Q187" s="590" t="n"/>
      <c r="R187" s="590" t="n"/>
      <c r="S187" s="590" t="n"/>
      <c r="T187" s="590" t="n"/>
      <c r="U187" s="590" t="n"/>
      <c r="V187" s="590" t="n"/>
      <c r="W187" s="590" t="n"/>
      <c r="X187" s="590" t="n"/>
      <c r="Y187" s="590" t="n"/>
      <c r="Z187" s="590" t="n"/>
    </row>
    <row r="188" ht="11.25" customHeight="1" s="844">
      <c r="A188" s="590" t="n"/>
      <c r="B188" s="590" t="n"/>
      <c r="C188" s="590" t="n"/>
      <c r="D188" s="590" t="n"/>
      <c r="E188" s="590" t="n"/>
      <c r="F188" s="590" t="n"/>
      <c r="G188" s="590" t="n"/>
      <c r="H188" s="590" t="n"/>
      <c r="I188" s="590" t="n"/>
      <c r="J188" s="590" t="n"/>
      <c r="K188" s="590" t="n"/>
      <c r="L188" s="590" t="n"/>
      <c r="M188" s="590" t="n"/>
      <c r="N188" s="590" t="n"/>
      <c r="O188" s="590" t="n"/>
      <c r="P188" s="590" t="n"/>
      <c r="Q188" s="590" t="n"/>
      <c r="R188" s="590" t="n"/>
      <c r="S188" s="590" t="n"/>
      <c r="T188" s="590" t="n"/>
      <c r="U188" s="590" t="n"/>
      <c r="V188" s="590" t="n"/>
      <c r="W188" s="590" t="n"/>
      <c r="X188" s="590" t="n"/>
      <c r="Y188" s="590" t="n"/>
      <c r="Z188" s="590" t="n"/>
    </row>
    <row r="189" ht="11.25" customHeight="1" s="844">
      <c r="A189" s="590" t="n"/>
      <c r="B189" s="590" t="n"/>
      <c r="C189" s="590" t="n"/>
      <c r="D189" s="590" t="n"/>
      <c r="E189" s="590" t="n"/>
      <c r="F189" s="590" t="n"/>
      <c r="G189" s="590" t="n"/>
      <c r="H189" s="590" t="n"/>
      <c r="I189" s="590" t="n"/>
      <c r="J189" s="590" t="n"/>
      <c r="K189" s="590" t="n"/>
      <c r="L189" s="590" t="n"/>
      <c r="M189" s="590" t="n"/>
      <c r="N189" s="590" t="n"/>
      <c r="O189" s="590" t="n"/>
      <c r="P189" s="590" t="n"/>
      <c r="Q189" s="590" t="n"/>
      <c r="R189" s="590" t="n"/>
      <c r="S189" s="590" t="n"/>
      <c r="T189" s="590" t="n"/>
      <c r="U189" s="590" t="n"/>
      <c r="V189" s="590" t="n"/>
      <c r="W189" s="590" t="n"/>
      <c r="X189" s="590" t="n"/>
      <c r="Y189" s="590" t="n"/>
      <c r="Z189" s="590" t="n"/>
    </row>
    <row r="190" ht="11.25" customHeight="1" s="844">
      <c r="A190" s="590" t="n"/>
      <c r="B190" s="590" t="n"/>
      <c r="C190" s="590" t="n"/>
      <c r="D190" s="590" t="n"/>
      <c r="E190" s="590" t="n"/>
      <c r="F190" s="590" t="n"/>
      <c r="G190" s="590" t="n"/>
      <c r="H190" s="590" t="n"/>
      <c r="I190" s="590" t="n"/>
      <c r="J190" s="590" t="n"/>
      <c r="K190" s="590" t="n"/>
      <c r="L190" s="590" t="n"/>
      <c r="M190" s="590" t="n"/>
      <c r="N190" s="590" t="n"/>
      <c r="O190" s="590" t="n"/>
      <c r="P190" s="590" t="n"/>
      <c r="Q190" s="590" t="n"/>
      <c r="R190" s="590" t="n"/>
      <c r="S190" s="590" t="n"/>
      <c r="T190" s="590" t="n"/>
      <c r="U190" s="590" t="n"/>
      <c r="V190" s="590" t="n"/>
      <c r="W190" s="590" t="n"/>
      <c r="X190" s="590" t="n"/>
      <c r="Y190" s="590" t="n"/>
      <c r="Z190" s="590" t="n"/>
    </row>
    <row r="191" ht="11.25" customHeight="1" s="844">
      <c r="A191" s="590" t="n"/>
      <c r="B191" s="590" t="n"/>
      <c r="C191" s="590" t="n"/>
      <c r="D191" s="590" t="n"/>
      <c r="E191" s="590" t="n"/>
      <c r="F191" s="590" t="n"/>
      <c r="G191" s="590" t="n"/>
      <c r="H191" s="590" t="n"/>
      <c r="I191" s="590" t="n"/>
      <c r="J191" s="590" t="n"/>
      <c r="K191" s="590" t="n"/>
      <c r="L191" s="590" t="n"/>
      <c r="M191" s="590" t="n"/>
      <c r="N191" s="590" t="n"/>
      <c r="O191" s="590" t="n"/>
      <c r="P191" s="590" t="n"/>
      <c r="Q191" s="590" t="n"/>
      <c r="R191" s="590" t="n"/>
      <c r="S191" s="590" t="n"/>
      <c r="T191" s="590" t="n"/>
      <c r="U191" s="590" t="n"/>
      <c r="V191" s="590" t="n"/>
      <c r="W191" s="590" t="n"/>
      <c r="X191" s="590" t="n"/>
      <c r="Y191" s="590" t="n"/>
      <c r="Z191" s="590" t="n"/>
    </row>
    <row r="192" ht="11.25" customHeight="1" s="844">
      <c r="A192" s="590" t="n"/>
      <c r="B192" s="590" t="n"/>
      <c r="C192" s="590" t="n"/>
      <c r="D192" s="590" t="n"/>
      <c r="E192" s="590" t="n"/>
      <c r="F192" s="590" t="n"/>
      <c r="G192" s="590" t="n"/>
      <c r="H192" s="590" t="n"/>
      <c r="I192" s="590" t="n"/>
      <c r="J192" s="590" t="n"/>
      <c r="K192" s="590" t="n"/>
      <c r="L192" s="590" t="n"/>
      <c r="M192" s="590" t="n"/>
      <c r="N192" s="590" t="n"/>
      <c r="O192" s="590" t="n"/>
      <c r="P192" s="590" t="n"/>
      <c r="Q192" s="590" t="n"/>
      <c r="R192" s="590" t="n"/>
      <c r="S192" s="590" t="n"/>
      <c r="T192" s="590" t="n"/>
      <c r="U192" s="590" t="n"/>
      <c r="V192" s="590" t="n"/>
      <c r="W192" s="590" t="n"/>
      <c r="X192" s="590" t="n"/>
      <c r="Y192" s="590" t="n"/>
      <c r="Z192" s="590" t="n"/>
    </row>
    <row r="193" ht="11.25" customHeight="1" s="844">
      <c r="A193" s="590" t="n"/>
      <c r="B193" s="590" t="n"/>
      <c r="C193" s="590" t="n"/>
      <c r="D193" s="590" t="n"/>
      <c r="E193" s="590" t="n"/>
      <c r="F193" s="590" t="n"/>
      <c r="G193" s="590" t="n"/>
      <c r="H193" s="590" t="n"/>
      <c r="I193" s="590" t="n"/>
      <c r="J193" s="590" t="n"/>
      <c r="K193" s="590" t="n"/>
      <c r="L193" s="590" t="n"/>
      <c r="M193" s="590" t="n"/>
      <c r="N193" s="590" t="n"/>
      <c r="O193" s="590" t="n"/>
      <c r="P193" s="590" t="n"/>
      <c r="Q193" s="590" t="n"/>
      <c r="R193" s="590" t="n"/>
      <c r="S193" s="590" t="n"/>
      <c r="T193" s="590" t="n"/>
      <c r="U193" s="590" t="n"/>
      <c r="V193" s="590" t="n"/>
      <c r="W193" s="590" t="n"/>
      <c r="X193" s="590" t="n"/>
      <c r="Y193" s="590" t="n"/>
      <c r="Z193" s="590" t="n"/>
    </row>
    <row r="194" ht="11.25" customHeight="1" s="844">
      <c r="A194" s="590" t="n"/>
      <c r="B194" s="590" t="n"/>
      <c r="C194" s="590" t="n"/>
      <c r="D194" s="590" t="n"/>
      <c r="E194" s="590" t="n"/>
      <c r="F194" s="590" t="n"/>
      <c r="G194" s="590" t="n"/>
      <c r="H194" s="590" t="n"/>
      <c r="I194" s="590" t="n"/>
      <c r="J194" s="590" t="n"/>
      <c r="K194" s="590" t="n"/>
      <c r="L194" s="590" t="n"/>
      <c r="M194" s="590" t="n"/>
      <c r="N194" s="590" t="n"/>
      <c r="O194" s="590" t="n"/>
      <c r="P194" s="590" t="n"/>
      <c r="Q194" s="590" t="n"/>
      <c r="R194" s="590" t="n"/>
      <c r="S194" s="590" t="n"/>
      <c r="T194" s="590" t="n"/>
      <c r="U194" s="590" t="n"/>
      <c r="V194" s="590" t="n"/>
      <c r="W194" s="590" t="n"/>
      <c r="X194" s="590" t="n"/>
      <c r="Y194" s="590" t="n"/>
      <c r="Z194" s="590" t="n"/>
    </row>
    <row r="195" ht="11.25" customHeight="1" s="844">
      <c r="A195" s="590" t="n"/>
      <c r="B195" s="590" t="n"/>
      <c r="C195" s="590" t="n"/>
      <c r="D195" s="590" t="n"/>
      <c r="E195" s="590" t="n"/>
      <c r="F195" s="590" t="n"/>
      <c r="G195" s="590" t="n"/>
      <c r="H195" s="590" t="n"/>
      <c r="I195" s="590" t="n"/>
      <c r="J195" s="590" t="n"/>
      <c r="K195" s="590" t="n"/>
      <c r="L195" s="590" t="n"/>
      <c r="M195" s="590" t="n"/>
      <c r="N195" s="590" t="n"/>
      <c r="O195" s="590" t="n"/>
      <c r="P195" s="590" t="n"/>
      <c r="Q195" s="590" t="n"/>
      <c r="R195" s="590" t="n"/>
      <c r="S195" s="590" t="n"/>
      <c r="T195" s="590" t="n"/>
      <c r="U195" s="590" t="n"/>
      <c r="V195" s="590" t="n"/>
      <c r="W195" s="590" t="n"/>
      <c r="X195" s="590" t="n"/>
      <c r="Y195" s="590" t="n"/>
      <c r="Z195" s="590" t="n"/>
    </row>
    <row r="196" ht="11.25" customHeight="1" s="844">
      <c r="A196" s="590" t="n"/>
      <c r="B196" s="590" t="n"/>
      <c r="C196" s="590" t="n"/>
      <c r="D196" s="590" t="n"/>
      <c r="E196" s="590" t="n"/>
      <c r="F196" s="590" t="n"/>
      <c r="G196" s="590" t="n"/>
      <c r="H196" s="590" t="n"/>
      <c r="I196" s="590" t="n"/>
      <c r="J196" s="590" t="n"/>
      <c r="K196" s="590" t="n"/>
      <c r="L196" s="590" t="n"/>
      <c r="M196" s="590" t="n"/>
      <c r="N196" s="590" t="n"/>
      <c r="O196" s="590" t="n"/>
      <c r="P196" s="590" t="n"/>
      <c r="Q196" s="590" t="n"/>
      <c r="R196" s="590" t="n"/>
      <c r="S196" s="590" t="n"/>
      <c r="T196" s="590" t="n"/>
      <c r="U196" s="590" t="n"/>
      <c r="V196" s="590" t="n"/>
      <c r="W196" s="590" t="n"/>
      <c r="X196" s="590" t="n"/>
      <c r="Y196" s="590" t="n"/>
      <c r="Z196" s="590" t="n"/>
    </row>
    <row r="197" ht="11.25" customHeight="1" s="844">
      <c r="A197" s="590" t="n"/>
      <c r="B197" s="590" t="n"/>
      <c r="C197" s="590" t="n"/>
      <c r="D197" s="590" t="n"/>
      <c r="E197" s="590" t="n"/>
      <c r="F197" s="590" t="n"/>
      <c r="G197" s="590" t="n"/>
      <c r="H197" s="590" t="n"/>
      <c r="I197" s="590" t="n"/>
      <c r="J197" s="590" t="n"/>
      <c r="K197" s="590" t="n"/>
      <c r="L197" s="590" t="n"/>
      <c r="M197" s="590" t="n"/>
      <c r="N197" s="590" t="n"/>
      <c r="O197" s="590" t="n"/>
      <c r="P197" s="590" t="n"/>
      <c r="Q197" s="590" t="n"/>
      <c r="R197" s="590" t="n"/>
      <c r="S197" s="590" t="n"/>
      <c r="T197" s="590" t="n"/>
      <c r="U197" s="590" t="n"/>
      <c r="V197" s="590" t="n"/>
      <c r="W197" s="590" t="n"/>
      <c r="X197" s="590" t="n"/>
      <c r="Y197" s="590" t="n"/>
      <c r="Z197" s="590" t="n"/>
    </row>
    <row r="198" ht="11.25" customHeight="1" s="844">
      <c r="A198" s="590" t="n"/>
      <c r="B198" s="590" t="n"/>
      <c r="C198" s="590" t="n"/>
      <c r="D198" s="590" t="n"/>
      <c r="E198" s="590" t="n"/>
      <c r="F198" s="590" t="n"/>
      <c r="G198" s="590" t="n"/>
      <c r="H198" s="590" t="n"/>
      <c r="I198" s="590" t="n"/>
      <c r="J198" s="590" t="n"/>
      <c r="K198" s="590" t="n"/>
      <c r="L198" s="590" t="n"/>
      <c r="M198" s="590" t="n"/>
      <c r="N198" s="590" t="n"/>
      <c r="O198" s="590" t="n"/>
      <c r="P198" s="590" t="n"/>
      <c r="Q198" s="590" t="n"/>
      <c r="R198" s="590" t="n"/>
      <c r="S198" s="590" t="n"/>
      <c r="T198" s="590" t="n"/>
      <c r="U198" s="590" t="n"/>
      <c r="V198" s="590" t="n"/>
      <c r="W198" s="590" t="n"/>
      <c r="X198" s="590" t="n"/>
      <c r="Y198" s="590" t="n"/>
      <c r="Z198" s="590" t="n"/>
    </row>
    <row r="199" ht="11.25" customHeight="1" s="844">
      <c r="A199" s="590" t="n"/>
      <c r="B199" s="590" t="n"/>
      <c r="C199" s="590" t="n"/>
      <c r="D199" s="590" t="n"/>
      <c r="E199" s="590" t="n"/>
      <c r="F199" s="590" t="n"/>
      <c r="G199" s="590" t="n"/>
      <c r="H199" s="590" t="n"/>
      <c r="I199" s="590" t="n"/>
      <c r="J199" s="590" t="n"/>
      <c r="K199" s="590" t="n"/>
      <c r="L199" s="590" t="n"/>
      <c r="M199" s="590" t="n"/>
      <c r="N199" s="590" t="n"/>
      <c r="O199" s="590" t="n"/>
      <c r="P199" s="590" t="n"/>
      <c r="Q199" s="590" t="n"/>
      <c r="R199" s="590" t="n"/>
      <c r="S199" s="590" t="n"/>
      <c r="T199" s="590" t="n"/>
      <c r="U199" s="590" t="n"/>
      <c r="V199" s="590" t="n"/>
      <c r="W199" s="590" t="n"/>
      <c r="X199" s="590" t="n"/>
      <c r="Y199" s="590" t="n"/>
      <c r="Z199" s="590" t="n"/>
    </row>
    <row r="200" ht="11.25" customHeight="1" s="844">
      <c r="A200" s="590" t="n"/>
      <c r="B200" s="590" t="n"/>
      <c r="C200" s="590" t="n"/>
      <c r="D200" s="590" t="n"/>
      <c r="E200" s="590" t="n"/>
      <c r="F200" s="590" t="n"/>
      <c r="G200" s="590" t="n"/>
      <c r="H200" s="590" t="n"/>
      <c r="I200" s="590" t="n"/>
      <c r="J200" s="590" t="n"/>
      <c r="K200" s="590" t="n"/>
      <c r="L200" s="590" t="n"/>
      <c r="M200" s="590" t="n"/>
      <c r="N200" s="590" t="n"/>
      <c r="O200" s="590" t="n"/>
      <c r="P200" s="590" t="n"/>
      <c r="Q200" s="590" t="n"/>
      <c r="R200" s="590" t="n"/>
      <c r="S200" s="590" t="n"/>
      <c r="T200" s="590" t="n"/>
      <c r="U200" s="590" t="n"/>
      <c r="V200" s="590" t="n"/>
      <c r="W200" s="590" t="n"/>
      <c r="X200" s="590" t="n"/>
      <c r="Y200" s="590" t="n"/>
      <c r="Z200" s="590" t="n"/>
    </row>
    <row r="201" ht="11.25" customHeight="1" s="844">
      <c r="A201" s="590" t="n"/>
      <c r="B201" s="590" t="n"/>
      <c r="C201" s="590" t="n"/>
      <c r="D201" s="590" t="n"/>
      <c r="E201" s="590" t="n"/>
      <c r="F201" s="590" t="n"/>
      <c r="G201" s="590" t="n"/>
      <c r="H201" s="590" t="n"/>
      <c r="I201" s="590" t="n"/>
      <c r="J201" s="590" t="n"/>
      <c r="K201" s="590" t="n"/>
      <c r="L201" s="590" t="n"/>
      <c r="M201" s="590" t="n"/>
      <c r="N201" s="590" t="n"/>
      <c r="O201" s="590" t="n"/>
      <c r="P201" s="590" t="n"/>
      <c r="Q201" s="590" t="n"/>
      <c r="R201" s="590" t="n"/>
      <c r="S201" s="590" t="n"/>
      <c r="T201" s="590" t="n"/>
      <c r="U201" s="590" t="n"/>
      <c r="V201" s="590" t="n"/>
      <c r="W201" s="590" t="n"/>
      <c r="X201" s="590" t="n"/>
      <c r="Y201" s="590" t="n"/>
      <c r="Z201" s="590" t="n"/>
    </row>
    <row r="202" ht="11.25" customHeight="1" s="844">
      <c r="A202" s="590" t="n"/>
      <c r="B202" s="590" t="n"/>
      <c r="C202" s="590" t="n"/>
      <c r="D202" s="590" t="n"/>
      <c r="E202" s="590" t="n"/>
      <c r="F202" s="590" t="n"/>
      <c r="G202" s="590" t="n"/>
      <c r="H202" s="590" t="n"/>
      <c r="I202" s="590" t="n"/>
      <c r="J202" s="590" t="n"/>
      <c r="K202" s="590" t="n"/>
      <c r="L202" s="590" t="n"/>
      <c r="M202" s="590" t="n"/>
      <c r="N202" s="590" t="n"/>
      <c r="O202" s="590" t="n"/>
      <c r="P202" s="590" t="n"/>
      <c r="Q202" s="590" t="n"/>
      <c r="R202" s="590" t="n"/>
      <c r="S202" s="590" t="n"/>
      <c r="T202" s="590" t="n"/>
      <c r="U202" s="590" t="n"/>
      <c r="V202" s="590" t="n"/>
      <c r="W202" s="590" t="n"/>
      <c r="X202" s="590" t="n"/>
      <c r="Y202" s="590" t="n"/>
      <c r="Z202" s="590" t="n"/>
    </row>
    <row r="203" ht="11.25" customHeight="1" s="844">
      <c r="A203" s="590" t="n"/>
      <c r="B203" s="590" t="n"/>
      <c r="C203" s="590" t="n"/>
      <c r="D203" s="590" t="n"/>
      <c r="E203" s="590" t="n"/>
      <c r="F203" s="590" t="n"/>
      <c r="G203" s="590" t="n"/>
      <c r="H203" s="590" t="n"/>
      <c r="I203" s="590" t="n"/>
      <c r="J203" s="590" t="n"/>
      <c r="K203" s="590" t="n"/>
      <c r="L203" s="590" t="n"/>
      <c r="M203" s="590" t="n"/>
      <c r="N203" s="590" t="n"/>
      <c r="O203" s="590" t="n"/>
      <c r="P203" s="590" t="n"/>
      <c r="Q203" s="590" t="n"/>
      <c r="R203" s="590" t="n"/>
      <c r="S203" s="590" t="n"/>
      <c r="T203" s="590" t="n"/>
      <c r="U203" s="590" t="n"/>
      <c r="V203" s="590" t="n"/>
      <c r="W203" s="590" t="n"/>
      <c r="X203" s="590" t="n"/>
      <c r="Y203" s="590" t="n"/>
      <c r="Z203" s="590" t="n"/>
    </row>
    <row r="204" ht="11.25" customHeight="1" s="844">
      <c r="A204" s="590" t="n"/>
      <c r="B204" s="590" t="n"/>
      <c r="C204" s="590" t="n"/>
      <c r="D204" s="590" t="n"/>
      <c r="E204" s="590" t="n"/>
      <c r="F204" s="590" t="n"/>
      <c r="G204" s="590" t="n"/>
      <c r="H204" s="590" t="n"/>
      <c r="I204" s="590" t="n"/>
      <c r="J204" s="590" t="n"/>
      <c r="K204" s="590" t="n"/>
      <c r="L204" s="590" t="n"/>
      <c r="M204" s="590" t="n"/>
      <c r="N204" s="590" t="n"/>
      <c r="O204" s="590" t="n"/>
      <c r="P204" s="590" t="n"/>
      <c r="Q204" s="590" t="n"/>
      <c r="R204" s="590" t="n"/>
      <c r="S204" s="590" t="n"/>
      <c r="T204" s="590" t="n"/>
      <c r="U204" s="590" t="n"/>
      <c r="V204" s="590" t="n"/>
      <c r="W204" s="590" t="n"/>
      <c r="X204" s="590" t="n"/>
      <c r="Y204" s="590" t="n"/>
      <c r="Z204" s="590" t="n"/>
    </row>
    <row r="205" ht="11.25" customHeight="1" s="844">
      <c r="A205" s="590" t="n"/>
      <c r="B205" s="590" t="n"/>
      <c r="C205" s="590" t="n"/>
      <c r="D205" s="590" t="n"/>
      <c r="E205" s="590" t="n"/>
      <c r="F205" s="590" t="n"/>
      <c r="G205" s="590" t="n"/>
      <c r="H205" s="590" t="n"/>
      <c r="I205" s="590" t="n"/>
      <c r="J205" s="590" t="n"/>
      <c r="K205" s="590" t="n"/>
      <c r="L205" s="590" t="n"/>
      <c r="M205" s="590" t="n"/>
      <c r="N205" s="590" t="n"/>
      <c r="O205" s="590" t="n"/>
      <c r="P205" s="590" t="n"/>
      <c r="Q205" s="590" t="n"/>
      <c r="R205" s="590" t="n"/>
      <c r="S205" s="590" t="n"/>
      <c r="T205" s="590" t="n"/>
      <c r="U205" s="590" t="n"/>
      <c r="V205" s="590" t="n"/>
      <c r="W205" s="590" t="n"/>
      <c r="X205" s="590" t="n"/>
      <c r="Y205" s="590" t="n"/>
      <c r="Z205" s="590" t="n"/>
    </row>
    <row r="206" ht="11.25" customHeight="1" s="844">
      <c r="A206" s="590" t="n"/>
      <c r="B206" s="590" t="n"/>
      <c r="C206" s="590" t="n"/>
      <c r="D206" s="590" t="n"/>
      <c r="E206" s="590" t="n"/>
      <c r="F206" s="590" t="n"/>
      <c r="G206" s="590" t="n"/>
      <c r="H206" s="590" t="n"/>
      <c r="I206" s="590" t="n"/>
      <c r="J206" s="590" t="n"/>
      <c r="K206" s="590" t="n"/>
      <c r="L206" s="590" t="n"/>
      <c r="M206" s="590" t="n"/>
      <c r="N206" s="590" t="n"/>
      <c r="O206" s="590" t="n"/>
      <c r="P206" s="590" t="n"/>
      <c r="Q206" s="590" t="n"/>
      <c r="R206" s="590" t="n"/>
      <c r="S206" s="590" t="n"/>
      <c r="T206" s="590" t="n"/>
      <c r="U206" s="590" t="n"/>
      <c r="V206" s="590" t="n"/>
      <c r="W206" s="590" t="n"/>
      <c r="X206" s="590" t="n"/>
      <c r="Y206" s="590" t="n"/>
      <c r="Z206" s="590" t="n"/>
    </row>
    <row r="207" ht="11.25" customHeight="1" s="844">
      <c r="A207" s="590" t="n"/>
      <c r="B207" s="590" t="n"/>
      <c r="C207" s="590" t="n"/>
      <c r="D207" s="590" t="n"/>
      <c r="E207" s="590" t="n"/>
      <c r="F207" s="590" t="n"/>
      <c r="G207" s="590" t="n"/>
      <c r="H207" s="590" t="n"/>
      <c r="I207" s="590" t="n"/>
      <c r="J207" s="590" t="n"/>
      <c r="K207" s="590" t="n"/>
      <c r="L207" s="590" t="n"/>
      <c r="M207" s="590" t="n"/>
      <c r="N207" s="590" t="n"/>
      <c r="O207" s="590" t="n"/>
      <c r="P207" s="590" t="n"/>
      <c r="Q207" s="590" t="n"/>
      <c r="R207" s="590" t="n"/>
      <c r="S207" s="590" t="n"/>
      <c r="T207" s="590" t="n"/>
      <c r="U207" s="590" t="n"/>
      <c r="V207" s="590" t="n"/>
      <c r="W207" s="590" t="n"/>
      <c r="X207" s="590" t="n"/>
      <c r="Y207" s="590" t="n"/>
      <c r="Z207" s="590" t="n"/>
    </row>
    <row r="208" ht="11.25" customHeight="1" s="844">
      <c r="A208" s="590" t="n"/>
      <c r="B208" s="590" t="n"/>
      <c r="C208" s="590" t="n"/>
      <c r="D208" s="590" t="n"/>
      <c r="E208" s="590" t="n"/>
      <c r="F208" s="590" t="n"/>
      <c r="G208" s="590" t="n"/>
      <c r="H208" s="590" t="n"/>
      <c r="I208" s="590" t="n"/>
      <c r="J208" s="590" t="n"/>
      <c r="K208" s="590" t="n"/>
      <c r="L208" s="590" t="n"/>
      <c r="M208" s="590" t="n"/>
      <c r="N208" s="590" t="n"/>
      <c r="O208" s="590" t="n"/>
      <c r="P208" s="590" t="n"/>
      <c r="Q208" s="590" t="n"/>
      <c r="R208" s="590" t="n"/>
      <c r="S208" s="590" t="n"/>
      <c r="T208" s="590" t="n"/>
      <c r="U208" s="590" t="n"/>
      <c r="V208" s="590" t="n"/>
      <c r="W208" s="590" t="n"/>
      <c r="X208" s="590" t="n"/>
      <c r="Y208" s="590" t="n"/>
      <c r="Z208" s="590" t="n"/>
    </row>
    <row r="209" ht="11.25" customHeight="1" s="844">
      <c r="A209" s="590" t="n"/>
      <c r="B209" s="590" t="n"/>
      <c r="C209" s="590" t="n"/>
      <c r="D209" s="590" t="n"/>
      <c r="E209" s="590" t="n"/>
      <c r="F209" s="590" t="n"/>
      <c r="G209" s="590" t="n"/>
      <c r="H209" s="590" t="n"/>
      <c r="I209" s="590" t="n"/>
      <c r="J209" s="590" t="n"/>
      <c r="K209" s="590" t="n"/>
      <c r="L209" s="590" t="n"/>
      <c r="M209" s="590" t="n"/>
      <c r="N209" s="590" t="n"/>
      <c r="O209" s="590" t="n"/>
      <c r="P209" s="590" t="n"/>
      <c r="Q209" s="590" t="n"/>
      <c r="R209" s="590" t="n"/>
      <c r="S209" s="590" t="n"/>
      <c r="T209" s="590" t="n"/>
      <c r="U209" s="590" t="n"/>
      <c r="V209" s="590" t="n"/>
      <c r="W209" s="590" t="n"/>
      <c r="X209" s="590" t="n"/>
      <c r="Y209" s="590" t="n"/>
      <c r="Z209" s="590" t="n"/>
    </row>
    <row r="210" ht="11.25" customHeight="1" s="844">
      <c r="A210" s="590" t="n"/>
      <c r="B210" s="590" t="n"/>
      <c r="C210" s="590" t="n"/>
      <c r="D210" s="590" t="n"/>
      <c r="E210" s="590" t="n"/>
      <c r="F210" s="590" t="n"/>
      <c r="G210" s="590" t="n"/>
      <c r="H210" s="590" t="n"/>
      <c r="I210" s="590" t="n"/>
      <c r="J210" s="590" t="n"/>
      <c r="K210" s="590" t="n"/>
      <c r="L210" s="590" t="n"/>
      <c r="M210" s="590" t="n"/>
      <c r="N210" s="590" t="n"/>
      <c r="O210" s="590" t="n"/>
      <c r="P210" s="590" t="n"/>
      <c r="Q210" s="590" t="n"/>
      <c r="R210" s="590" t="n"/>
      <c r="S210" s="590" t="n"/>
      <c r="T210" s="590" t="n"/>
      <c r="U210" s="590" t="n"/>
      <c r="V210" s="590" t="n"/>
      <c r="W210" s="590" t="n"/>
      <c r="X210" s="590" t="n"/>
      <c r="Y210" s="590" t="n"/>
      <c r="Z210" s="590" t="n"/>
    </row>
    <row r="211" ht="11.25" customHeight="1" s="844">
      <c r="A211" s="590" t="n"/>
      <c r="B211" s="590" t="n"/>
      <c r="C211" s="590" t="n"/>
      <c r="D211" s="590" t="n"/>
      <c r="E211" s="590" t="n"/>
      <c r="F211" s="590" t="n"/>
      <c r="G211" s="590" t="n"/>
      <c r="H211" s="590" t="n"/>
      <c r="I211" s="590" t="n"/>
      <c r="J211" s="590" t="n"/>
      <c r="K211" s="590" t="n"/>
      <c r="L211" s="590" t="n"/>
      <c r="M211" s="590" t="n"/>
      <c r="N211" s="590" t="n"/>
      <c r="O211" s="590" t="n"/>
      <c r="P211" s="590" t="n"/>
      <c r="Q211" s="590" t="n"/>
      <c r="R211" s="590" t="n"/>
      <c r="S211" s="590" t="n"/>
      <c r="T211" s="590" t="n"/>
      <c r="U211" s="590" t="n"/>
      <c r="V211" s="590" t="n"/>
      <c r="W211" s="590" t="n"/>
      <c r="X211" s="590" t="n"/>
      <c r="Y211" s="590" t="n"/>
      <c r="Z211" s="590" t="n"/>
    </row>
    <row r="212" ht="11.25" customHeight="1" s="844">
      <c r="A212" s="590" t="n"/>
      <c r="B212" s="590" t="n"/>
      <c r="C212" s="590" t="n"/>
      <c r="D212" s="590" t="n"/>
      <c r="E212" s="590" t="n"/>
      <c r="F212" s="590" t="n"/>
      <c r="G212" s="590" t="n"/>
      <c r="H212" s="590" t="n"/>
      <c r="I212" s="590" t="n"/>
      <c r="J212" s="590" t="n"/>
      <c r="K212" s="590" t="n"/>
      <c r="L212" s="590" t="n"/>
      <c r="M212" s="590" t="n"/>
      <c r="N212" s="590" t="n"/>
      <c r="O212" s="590" t="n"/>
      <c r="P212" s="590" t="n"/>
      <c r="Q212" s="590" t="n"/>
      <c r="R212" s="590" t="n"/>
      <c r="S212" s="590" t="n"/>
      <c r="T212" s="590" t="n"/>
      <c r="U212" s="590" t="n"/>
      <c r="V212" s="590" t="n"/>
      <c r="W212" s="590" t="n"/>
      <c r="X212" s="590" t="n"/>
      <c r="Y212" s="590" t="n"/>
      <c r="Z212" s="590" t="n"/>
    </row>
    <row r="213" ht="11.25" customHeight="1" s="844">
      <c r="A213" s="590" t="n"/>
      <c r="B213" s="590" t="n"/>
      <c r="C213" s="590" t="n"/>
      <c r="D213" s="590" t="n"/>
      <c r="E213" s="590" t="n"/>
      <c r="F213" s="590" t="n"/>
      <c r="G213" s="590" t="n"/>
      <c r="H213" s="590" t="n"/>
      <c r="I213" s="590" t="n"/>
      <c r="J213" s="590" t="n"/>
      <c r="K213" s="590" t="n"/>
      <c r="L213" s="590" t="n"/>
      <c r="M213" s="590" t="n"/>
      <c r="N213" s="590" t="n"/>
      <c r="O213" s="590" t="n"/>
      <c r="P213" s="590" t="n"/>
      <c r="Q213" s="590" t="n"/>
      <c r="R213" s="590" t="n"/>
      <c r="S213" s="590" t="n"/>
      <c r="T213" s="590" t="n"/>
      <c r="U213" s="590" t="n"/>
      <c r="V213" s="590" t="n"/>
      <c r="W213" s="590" t="n"/>
      <c r="X213" s="590" t="n"/>
      <c r="Y213" s="590" t="n"/>
      <c r="Z213" s="590" t="n"/>
    </row>
    <row r="214" ht="11.25" customHeight="1" s="844">
      <c r="A214" s="590" t="n"/>
      <c r="B214" s="590" t="n"/>
      <c r="C214" s="590" t="n"/>
      <c r="D214" s="590" t="n"/>
      <c r="E214" s="590" t="n"/>
      <c r="F214" s="590" t="n"/>
      <c r="G214" s="590" t="n"/>
      <c r="H214" s="590" t="n"/>
      <c r="I214" s="590" t="n"/>
      <c r="J214" s="590" t="n"/>
      <c r="K214" s="590" t="n"/>
      <c r="L214" s="590" t="n"/>
      <c r="M214" s="590" t="n"/>
      <c r="N214" s="590" t="n"/>
      <c r="O214" s="590" t="n"/>
      <c r="P214" s="590" t="n"/>
      <c r="Q214" s="590" t="n"/>
      <c r="R214" s="590" t="n"/>
      <c r="S214" s="590" t="n"/>
      <c r="T214" s="590" t="n"/>
      <c r="U214" s="590" t="n"/>
      <c r="V214" s="590" t="n"/>
      <c r="W214" s="590" t="n"/>
      <c r="X214" s="590" t="n"/>
      <c r="Y214" s="590" t="n"/>
      <c r="Z214" s="590" t="n"/>
    </row>
    <row r="215" ht="11.25" customHeight="1" s="844">
      <c r="A215" s="590" t="n"/>
      <c r="B215" s="590" t="n"/>
      <c r="C215" s="590" t="n"/>
      <c r="D215" s="590" t="n"/>
      <c r="E215" s="590" t="n"/>
      <c r="F215" s="590" t="n"/>
      <c r="G215" s="590" t="n"/>
      <c r="H215" s="590" t="n"/>
      <c r="I215" s="590" t="n"/>
      <c r="J215" s="590" t="n"/>
      <c r="K215" s="590" t="n"/>
      <c r="L215" s="590" t="n"/>
      <c r="M215" s="590" t="n"/>
      <c r="N215" s="590" t="n"/>
      <c r="O215" s="590" t="n"/>
      <c r="P215" s="590" t="n"/>
      <c r="Q215" s="590" t="n"/>
      <c r="R215" s="590" t="n"/>
      <c r="S215" s="590" t="n"/>
      <c r="T215" s="590" t="n"/>
      <c r="U215" s="590" t="n"/>
      <c r="V215" s="590" t="n"/>
      <c r="W215" s="590" t="n"/>
      <c r="X215" s="590" t="n"/>
      <c r="Y215" s="590" t="n"/>
      <c r="Z215" s="590" t="n"/>
    </row>
    <row r="216" ht="11.25" customHeight="1" s="844">
      <c r="A216" s="590" t="n"/>
      <c r="B216" s="590" t="n"/>
      <c r="C216" s="590" t="n"/>
      <c r="D216" s="590" t="n"/>
      <c r="E216" s="590" t="n"/>
      <c r="F216" s="590" t="n"/>
      <c r="G216" s="590" t="n"/>
      <c r="H216" s="590" t="n"/>
      <c r="I216" s="590" t="n"/>
      <c r="J216" s="590" t="n"/>
      <c r="K216" s="590" t="n"/>
      <c r="L216" s="590" t="n"/>
      <c r="M216" s="590" t="n"/>
      <c r="N216" s="590" t="n"/>
      <c r="O216" s="590" t="n"/>
      <c r="P216" s="590" t="n"/>
      <c r="Q216" s="590" t="n"/>
      <c r="R216" s="590" t="n"/>
      <c r="S216" s="590" t="n"/>
      <c r="T216" s="590" t="n"/>
      <c r="U216" s="590" t="n"/>
      <c r="V216" s="590" t="n"/>
      <c r="W216" s="590" t="n"/>
      <c r="X216" s="590" t="n"/>
      <c r="Y216" s="590" t="n"/>
      <c r="Z216" s="590" t="n"/>
    </row>
    <row r="217" ht="11.25" customHeight="1" s="844">
      <c r="A217" s="590" t="n"/>
      <c r="B217" s="590" t="n"/>
      <c r="C217" s="590" t="n"/>
      <c r="D217" s="590" t="n"/>
      <c r="E217" s="590" t="n"/>
      <c r="F217" s="590" t="n"/>
      <c r="G217" s="590" t="n"/>
      <c r="H217" s="590" t="n"/>
      <c r="I217" s="590" t="n"/>
      <c r="J217" s="590" t="n"/>
      <c r="K217" s="590" t="n"/>
      <c r="L217" s="590" t="n"/>
      <c r="M217" s="590" t="n"/>
      <c r="N217" s="590" t="n"/>
      <c r="O217" s="590" t="n"/>
      <c r="P217" s="590" t="n"/>
      <c r="Q217" s="590" t="n"/>
      <c r="R217" s="590" t="n"/>
      <c r="S217" s="590" t="n"/>
      <c r="T217" s="590" t="n"/>
      <c r="U217" s="590" t="n"/>
      <c r="V217" s="590" t="n"/>
      <c r="W217" s="590" t="n"/>
      <c r="X217" s="590" t="n"/>
      <c r="Y217" s="590" t="n"/>
      <c r="Z217" s="590" t="n"/>
    </row>
    <row r="218" ht="11.25" customHeight="1" s="844">
      <c r="A218" s="590" t="n"/>
      <c r="B218" s="590" t="n"/>
      <c r="C218" s="590" t="n"/>
      <c r="D218" s="590" t="n"/>
      <c r="E218" s="590" t="n"/>
      <c r="F218" s="590" t="n"/>
      <c r="G218" s="590" t="n"/>
      <c r="H218" s="590" t="n"/>
      <c r="I218" s="590" t="n"/>
      <c r="J218" s="590" t="n"/>
      <c r="K218" s="590" t="n"/>
      <c r="L218" s="590" t="n"/>
      <c r="M218" s="590" t="n"/>
      <c r="N218" s="590" t="n"/>
      <c r="O218" s="590" t="n"/>
      <c r="P218" s="590" t="n"/>
      <c r="Q218" s="590" t="n"/>
      <c r="R218" s="590" t="n"/>
      <c r="S218" s="590" t="n"/>
      <c r="T218" s="590" t="n"/>
      <c r="U218" s="590" t="n"/>
      <c r="V218" s="590" t="n"/>
      <c r="W218" s="590" t="n"/>
      <c r="X218" s="590" t="n"/>
      <c r="Y218" s="590" t="n"/>
      <c r="Z218" s="590" t="n"/>
    </row>
    <row r="219" ht="11.25" customHeight="1" s="844">
      <c r="A219" s="590" t="n"/>
      <c r="B219" s="590" t="n"/>
      <c r="C219" s="590" t="n"/>
      <c r="D219" s="590" t="n"/>
      <c r="E219" s="590" t="n"/>
      <c r="F219" s="590" t="n"/>
      <c r="G219" s="590" t="n"/>
      <c r="H219" s="590" t="n"/>
      <c r="I219" s="590" t="n"/>
      <c r="J219" s="590" t="n"/>
      <c r="K219" s="590" t="n"/>
      <c r="L219" s="590" t="n"/>
      <c r="M219" s="590" t="n"/>
      <c r="N219" s="590" t="n"/>
      <c r="O219" s="590" t="n"/>
      <c r="P219" s="590" t="n"/>
      <c r="Q219" s="590" t="n"/>
      <c r="R219" s="590" t="n"/>
      <c r="S219" s="590" t="n"/>
      <c r="T219" s="590" t="n"/>
      <c r="U219" s="590" t="n"/>
      <c r="V219" s="590" t="n"/>
      <c r="W219" s="590" t="n"/>
      <c r="X219" s="590" t="n"/>
      <c r="Y219" s="590" t="n"/>
      <c r="Z219" s="590" t="n"/>
    </row>
    <row r="220" ht="11.25" customHeight="1" s="844">
      <c r="A220" s="590" t="n"/>
      <c r="B220" s="590" t="n"/>
      <c r="C220" s="590" t="n"/>
      <c r="D220" s="590" t="n"/>
      <c r="E220" s="590" t="n"/>
      <c r="F220" s="590" t="n"/>
      <c r="G220" s="590" t="n"/>
      <c r="H220" s="590" t="n"/>
      <c r="I220" s="590" t="n"/>
      <c r="J220" s="590" t="n"/>
      <c r="K220" s="590" t="n"/>
      <c r="L220" s="590" t="n"/>
      <c r="M220" s="590" t="n"/>
      <c r="N220" s="590" t="n"/>
      <c r="O220" s="590" t="n"/>
      <c r="P220" s="590" t="n"/>
      <c r="Q220" s="590" t="n"/>
      <c r="R220" s="590" t="n"/>
      <c r="S220" s="590" t="n"/>
      <c r="T220" s="590" t="n"/>
      <c r="U220" s="590" t="n"/>
      <c r="V220" s="590" t="n"/>
      <c r="W220" s="590" t="n"/>
      <c r="X220" s="590" t="n"/>
      <c r="Y220" s="590" t="n"/>
      <c r="Z220" s="590" t="n"/>
    </row>
    <row r="221" ht="11.25" customHeight="1" s="844">
      <c r="A221" s="590" t="n"/>
      <c r="B221" s="590" t="n"/>
      <c r="C221" s="590" t="n"/>
      <c r="D221" s="590" t="n"/>
      <c r="E221" s="590" t="n"/>
      <c r="F221" s="590" t="n"/>
      <c r="G221" s="590" t="n"/>
      <c r="H221" s="590" t="n"/>
      <c r="I221" s="590" t="n"/>
      <c r="J221" s="590" t="n"/>
      <c r="K221" s="590" t="n"/>
      <c r="L221" s="590" t="n"/>
      <c r="M221" s="590" t="n"/>
      <c r="N221" s="590" t="n"/>
      <c r="O221" s="590" t="n"/>
      <c r="P221" s="590" t="n"/>
      <c r="Q221" s="590" t="n"/>
      <c r="R221" s="590" t="n"/>
      <c r="S221" s="590" t="n"/>
      <c r="T221" s="590" t="n"/>
      <c r="U221" s="590" t="n"/>
      <c r="V221" s="590" t="n"/>
      <c r="W221" s="590" t="n"/>
      <c r="X221" s="590" t="n"/>
      <c r="Y221" s="590" t="n"/>
      <c r="Z221" s="590" t="n"/>
    </row>
    <row r="222" ht="11.25" customHeight="1" s="844">
      <c r="A222" s="590" t="n"/>
      <c r="B222" s="590" t="n"/>
      <c r="C222" s="590" t="n"/>
      <c r="D222" s="590" t="n"/>
      <c r="E222" s="590" t="n"/>
      <c r="F222" s="590" t="n"/>
      <c r="G222" s="590" t="n"/>
      <c r="H222" s="590" t="n"/>
      <c r="I222" s="590" t="n"/>
      <c r="J222" s="590" t="n"/>
      <c r="K222" s="590" t="n"/>
      <c r="L222" s="590" t="n"/>
      <c r="M222" s="590" t="n"/>
      <c r="N222" s="590" t="n"/>
      <c r="O222" s="590" t="n"/>
      <c r="P222" s="590" t="n"/>
      <c r="Q222" s="590" t="n"/>
      <c r="R222" s="590" t="n"/>
      <c r="S222" s="590" t="n"/>
      <c r="T222" s="590" t="n"/>
      <c r="U222" s="590" t="n"/>
      <c r="V222" s="590" t="n"/>
      <c r="W222" s="590" t="n"/>
      <c r="X222" s="590" t="n"/>
      <c r="Y222" s="590" t="n"/>
      <c r="Z222" s="590" t="n"/>
    </row>
    <row r="223" ht="11.25" customHeight="1" s="844">
      <c r="A223" s="590" t="n"/>
      <c r="B223" s="590" t="n"/>
      <c r="C223" s="590" t="n"/>
      <c r="D223" s="590" t="n"/>
      <c r="E223" s="590" t="n"/>
      <c r="F223" s="590" t="n"/>
      <c r="G223" s="590" t="n"/>
      <c r="H223" s="590" t="n"/>
      <c r="I223" s="590" t="n"/>
      <c r="J223" s="590" t="n"/>
      <c r="K223" s="590" t="n"/>
      <c r="L223" s="590" t="n"/>
      <c r="M223" s="590" t="n"/>
      <c r="N223" s="590" t="n"/>
      <c r="O223" s="590" t="n"/>
      <c r="P223" s="590" t="n"/>
      <c r="Q223" s="590" t="n"/>
      <c r="R223" s="590" t="n"/>
      <c r="S223" s="590" t="n"/>
      <c r="T223" s="590" t="n"/>
      <c r="U223" s="590" t="n"/>
      <c r="V223" s="590" t="n"/>
      <c r="W223" s="590" t="n"/>
      <c r="X223" s="590" t="n"/>
      <c r="Y223" s="590" t="n"/>
      <c r="Z223" s="590" t="n"/>
    </row>
    <row r="224" ht="11.25" customHeight="1" s="844">
      <c r="A224" s="590" t="n"/>
      <c r="B224" s="590" t="n"/>
      <c r="C224" s="590" t="n"/>
      <c r="D224" s="590" t="n"/>
      <c r="E224" s="590" t="n"/>
      <c r="F224" s="590" t="n"/>
      <c r="G224" s="590" t="n"/>
      <c r="H224" s="590" t="n"/>
      <c r="I224" s="590" t="n"/>
      <c r="J224" s="590" t="n"/>
      <c r="K224" s="590" t="n"/>
      <c r="L224" s="590" t="n"/>
      <c r="M224" s="590" t="n"/>
      <c r="N224" s="590" t="n"/>
      <c r="O224" s="590" t="n"/>
      <c r="P224" s="590" t="n"/>
      <c r="Q224" s="590" t="n"/>
      <c r="R224" s="590" t="n"/>
      <c r="S224" s="590" t="n"/>
      <c r="T224" s="590" t="n"/>
      <c r="U224" s="590" t="n"/>
      <c r="V224" s="590" t="n"/>
      <c r="W224" s="590" t="n"/>
      <c r="X224" s="590" t="n"/>
      <c r="Y224" s="590" t="n"/>
      <c r="Z224" s="590" t="n"/>
    </row>
    <row r="225" ht="11.25" customHeight="1" s="844">
      <c r="A225" s="590" t="n"/>
      <c r="B225" s="590" t="n"/>
      <c r="C225" s="590" t="n"/>
      <c r="D225" s="590" t="n"/>
      <c r="E225" s="590" t="n"/>
      <c r="F225" s="590" t="n"/>
      <c r="G225" s="590" t="n"/>
      <c r="H225" s="590" t="n"/>
      <c r="I225" s="590" t="n"/>
      <c r="J225" s="590" t="n"/>
      <c r="K225" s="590" t="n"/>
      <c r="L225" s="590" t="n"/>
      <c r="M225" s="590" t="n"/>
      <c r="N225" s="590" t="n"/>
      <c r="O225" s="590" t="n"/>
      <c r="P225" s="590" t="n"/>
      <c r="Q225" s="590" t="n"/>
      <c r="R225" s="590" t="n"/>
      <c r="S225" s="590" t="n"/>
      <c r="T225" s="590" t="n"/>
      <c r="U225" s="590" t="n"/>
      <c r="V225" s="590" t="n"/>
      <c r="W225" s="590" t="n"/>
      <c r="X225" s="590" t="n"/>
      <c r="Y225" s="590" t="n"/>
      <c r="Z225" s="590" t="n"/>
    </row>
    <row r="226" ht="11.25" customHeight="1" s="844">
      <c r="A226" s="590" t="n"/>
      <c r="B226" s="590" t="n"/>
      <c r="C226" s="590" t="n"/>
      <c r="D226" s="590" t="n"/>
      <c r="E226" s="590" t="n"/>
      <c r="F226" s="590" t="n"/>
      <c r="G226" s="590" t="n"/>
      <c r="H226" s="590" t="n"/>
      <c r="I226" s="590" t="n"/>
      <c r="J226" s="590" t="n"/>
      <c r="K226" s="590" t="n"/>
      <c r="L226" s="590" t="n"/>
      <c r="M226" s="590" t="n"/>
      <c r="N226" s="590" t="n"/>
      <c r="O226" s="590" t="n"/>
      <c r="P226" s="590" t="n"/>
      <c r="Q226" s="590" t="n"/>
      <c r="R226" s="590" t="n"/>
      <c r="S226" s="590" t="n"/>
      <c r="T226" s="590" t="n"/>
      <c r="U226" s="590" t="n"/>
      <c r="V226" s="590" t="n"/>
      <c r="W226" s="590" t="n"/>
      <c r="X226" s="590" t="n"/>
      <c r="Y226" s="590" t="n"/>
      <c r="Z226" s="590" t="n"/>
    </row>
    <row r="227" ht="11.25" customHeight="1" s="844">
      <c r="A227" s="590" t="n"/>
      <c r="B227" s="590" t="n"/>
      <c r="C227" s="590" t="n"/>
      <c r="D227" s="590" t="n"/>
      <c r="E227" s="590" t="n"/>
      <c r="F227" s="590" t="n"/>
      <c r="G227" s="590" t="n"/>
      <c r="H227" s="590" t="n"/>
      <c r="I227" s="590" t="n"/>
      <c r="J227" s="590" t="n"/>
      <c r="K227" s="590" t="n"/>
      <c r="L227" s="590" t="n"/>
      <c r="M227" s="590" t="n"/>
      <c r="N227" s="590" t="n"/>
      <c r="O227" s="590" t="n"/>
      <c r="P227" s="590" t="n"/>
      <c r="Q227" s="590" t="n"/>
      <c r="R227" s="590" t="n"/>
      <c r="S227" s="590" t="n"/>
      <c r="T227" s="590" t="n"/>
      <c r="U227" s="590" t="n"/>
      <c r="V227" s="590" t="n"/>
      <c r="W227" s="590" t="n"/>
      <c r="X227" s="590" t="n"/>
      <c r="Y227" s="590" t="n"/>
      <c r="Z227" s="590" t="n"/>
    </row>
    <row r="228" ht="11.25" customHeight="1" s="844">
      <c r="A228" s="590" t="n"/>
      <c r="B228" s="590" t="n"/>
      <c r="C228" s="590" t="n"/>
      <c r="D228" s="590" t="n"/>
      <c r="E228" s="590" t="n"/>
      <c r="F228" s="590" t="n"/>
      <c r="G228" s="590" t="n"/>
      <c r="H228" s="590" t="n"/>
      <c r="I228" s="590" t="n"/>
      <c r="J228" s="590" t="n"/>
      <c r="K228" s="590" t="n"/>
      <c r="L228" s="590" t="n"/>
      <c r="M228" s="590" t="n"/>
      <c r="N228" s="590" t="n"/>
      <c r="O228" s="590" t="n"/>
      <c r="P228" s="590" t="n"/>
      <c r="Q228" s="590" t="n"/>
      <c r="R228" s="590" t="n"/>
      <c r="S228" s="590" t="n"/>
      <c r="T228" s="590" t="n"/>
      <c r="U228" s="590" t="n"/>
      <c r="V228" s="590" t="n"/>
      <c r="W228" s="590" t="n"/>
      <c r="X228" s="590" t="n"/>
      <c r="Y228" s="590" t="n"/>
      <c r="Z228" s="590" t="n"/>
    </row>
    <row r="229" ht="11.25" customHeight="1" s="844">
      <c r="A229" s="590" t="n"/>
      <c r="B229" s="590" t="n"/>
      <c r="C229" s="590" t="n"/>
      <c r="D229" s="590" t="n"/>
      <c r="E229" s="590" t="n"/>
      <c r="F229" s="590" t="n"/>
      <c r="G229" s="590" t="n"/>
      <c r="H229" s="590" t="n"/>
      <c r="I229" s="590" t="n"/>
      <c r="J229" s="590" t="n"/>
      <c r="K229" s="590" t="n"/>
      <c r="L229" s="590" t="n"/>
      <c r="M229" s="590" t="n"/>
      <c r="N229" s="590" t="n"/>
      <c r="O229" s="590" t="n"/>
      <c r="P229" s="590" t="n"/>
      <c r="Q229" s="590" t="n"/>
      <c r="R229" s="590" t="n"/>
      <c r="S229" s="590" t="n"/>
      <c r="T229" s="590" t="n"/>
      <c r="U229" s="590" t="n"/>
      <c r="V229" s="590" t="n"/>
      <c r="W229" s="590" t="n"/>
      <c r="X229" s="590" t="n"/>
      <c r="Y229" s="590" t="n"/>
      <c r="Z229" s="590" t="n"/>
    </row>
    <row r="230" ht="11.25" customHeight="1" s="844">
      <c r="A230" s="590" t="n"/>
      <c r="B230" s="590" t="n"/>
      <c r="C230" s="590" t="n"/>
      <c r="D230" s="590" t="n"/>
      <c r="E230" s="590" t="n"/>
      <c r="F230" s="590" t="n"/>
      <c r="G230" s="590" t="n"/>
      <c r="H230" s="590" t="n"/>
      <c r="I230" s="590" t="n"/>
      <c r="J230" s="590" t="n"/>
      <c r="K230" s="590" t="n"/>
      <c r="L230" s="590" t="n"/>
      <c r="M230" s="590" t="n"/>
      <c r="N230" s="590" t="n"/>
      <c r="O230" s="590" t="n"/>
      <c r="P230" s="590" t="n"/>
      <c r="Q230" s="590" t="n"/>
      <c r="R230" s="590" t="n"/>
      <c r="S230" s="590" t="n"/>
      <c r="T230" s="590" t="n"/>
      <c r="U230" s="590" t="n"/>
      <c r="V230" s="590" t="n"/>
      <c r="W230" s="590" t="n"/>
      <c r="X230" s="590" t="n"/>
      <c r="Y230" s="590" t="n"/>
      <c r="Z230" s="590" t="n"/>
    </row>
    <row r="231" ht="11.25" customHeight="1" s="844">
      <c r="A231" s="590" t="n"/>
      <c r="B231" s="590" t="n"/>
      <c r="C231" s="590" t="n"/>
      <c r="D231" s="590" t="n"/>
      <c r="E231" s="590" t="n"/>
      <c r="F231" s="590" t="n"/>
      <c r="G231" s="590" t="n"/>
      <c r="H231" s="590" t="n"/>
      <c r="I231" s="590" t="n"/>
      <c r="J231" s="590" t="n"/>
      <c r="K231" s="590" t="n"/>
      <c r="L231" s="590" t="n"/>
      <c r="M231" s="590" t="n"/>
      <c r="N231" s="590" t="n"/>
      <c r="O231" s="590" t="n"/>
      <c r="P231" s="590" t="n"/>
      <c r="Q231" s="590" t="n"/>
      <c r="R231" s="590" t="n"/>
      <c r="S231" s="590" t="n"/>
      <c r="T231" s="590" t="n"/>
      <c r="U231" s="590" t="n"/>
      <c r="V231" s="590" t="n"/>
      <c r="W231" s="590" t="n"/>
      <c r="X231" s="590" t="n"/>
      <c r="Y231" s="590" t="n"/>
      <c r="Z231" s="590" t="n"/>
    </row>
    <row r="232" ht="11.25" customHeight="1" s="844">
      <c r="A232" s="590" t="n"/>
      <c r="B232" s="590" t="n"/>
      <c r="C232" s="590" t="n"/>
      <c r="D232" s="590" t="n"/>
      <c r="E232" s="590" t="n"/>
      <c r="F232" s="590" t="n"/>
      <c r="G232" s="590" t="n"/>
      <c r="H232" s="590" t="n"/>
      <c r="I232" s="590" t="n"/>
      <c r="J232" s="590" t="n"/>
      <c r="K232" s="590" t="n"/>
      <c r="L232" s="590" t="n"/>
      <c r="M232" s="590" t="n"/>
      <c r="N232" s="590" t="n"/>
      <c r="O232" s="590" t="n"/>
      <c r="P232" s="590" t="n"/>
      <c r="Q232" s="590" t="n"/>
      <c r="R232" s="590" t="n"/>
      <c r="S232" s="590" t="n"/>
      <c r="T232" s="590" t="n"/>
      <c r="U232" s="590" t="n"/>
      <c r="V232" s="590" t="n"/>
      <c r="W232" s="590" t="n"/>
      <c r="X232" s="590" t="n"/>
      <c r="Y232" s="590" t="n"/>
      <c r="Z232" s="590" t="n"/>
    </row>
    <row r="233" ht="11.25" customHeight="1" s="844">
      <c r="A233" s="590" t="n"/>
      <c r="B233" s="590" t="n"/>
      <c r="C233" s="590" t="n"/>
      <c r="D233" s="590" t="n"/>
      <c r="E233" s="590" t="n"/>
      <c r="F233" s="590" t="n"/>
      <c r="G233" s="590" t="n"/>
      <c r="H233" s="590" t="n"/>
      <c r="I233" s="590" t="n"/>
      <c r="J233" s="590" t="n"/>
      <c r="K233" s="590" t="n"/>
      <c r="L233" s="590" t="n"/>
      <c r="M233" s="590" t="n"/>
      <c r="N233" s="590" t="n"/>
      <c r="O233" s="590" t="n"/>
      <c r="P233" s="590" t="n"/>
      <c r="Q233" s="590" t="n"/>
      <c r="R233" s="590" t="n"/>
      <c r="S233" s="590" t="n"/>
      <c r="T233" s="590" t="n"/>
      <c r="U233" s="590" t="n"/>
      <c r="V233" s="590" t="n"/>
      <c r="W233" s="590" t="n"/>
      <c r="X233" s="590" t="n"/>
      <c r="Y233" s="590" t="n"/>
      <c r="Z233" s="590" t="n"/>
    </row>
    <row r="234" ht="11.25" customHeight="1" s="844">
      <c r="A234" s="590" t="n"/>
      <c r="B234" s="590" t="n"/>
      <c r="C234" s="590" t="n"/>
      <c r="D234" s="590" t="n"/>
      <c r="E234" s="590" t="n"/>
      <c r="F234" s="590" t="n"/>
      <c r="G234" s="590" t="n"/>
      <c r="H234" s="590" t="n"/>
      <c r="I234" s="590" t="n"/>
      <c r="J234" s="590" t="n"/>
      <c r="K234" s="590" t="n"/>
      <c r="L234" s="590" t="n"/>
      <c r="M234" s="590" t="n"/>
      <c r="N234" s="590" t="n"/>
      <c r="O234" s="590" t="n"/>
      <c r="P234" s="590" t="n"/>
      <c r="Q234" s="590" t="n"/>
      <c r="R234" s="590" t="n"/>
      <c r="S234" s="590" t="n"/>
      <c r="T234" s="590" t="n"/>
      <c r="U234" s="590" t="n"/>
      <c r="V234" s="590" t="n"/>
      <c r="W234" s="590" t="n"/>
      <c r="X234" s="590" t="n"/>
      <c r="Y234" s="590" t="n"/>
      <c r="Z234" s="590" t="n"/>
    </row>
    <row r="235" ht="11.25" customHeight="1" s="844">
      <c r="A235" s="590" t="n"/>
      <c r="B235" s="590" t="n"/>
      <c r="C235" s="590" t="n"/>
      <c r="D235" s="590" t="n"/>
      <c r="E235" s="590" t="n"/>
      <c r="F235" s="590" t="n"/>
      <c r="G235" s="590" t="n"/>
      <c r="H235" s="590" t="n"/>
      <c r="I235" s="590" t="n"/>
      <c r="J235" s="590" t="n"/>
      <c r="K235" s="590" t="n"/>
      <c r="L235" s="590" t="n"/>
      <c r="M235" s="590" t="n"/>
      <c r="N235" s="590" t="n"/>
      <c r="O235" s="590" t="n"/>
      <c r="P235" s="590" t="n"/>
      <c r="Q235" s="590" t="n"/>
      <c r="R235" s="590" t="n"/>
      <c r="S235" s="590" t="n"/>
      <c r="T235" s="590" t="n"/>
      <c r="U235" s="590" t="n"/>
      <c r="V235" s="590" t="n"/>
      <c r="W235" s="590" t="n"/>
      <c r="X235" s="590" t="n"/>
      <c r="Y235" s="590" t="n"/>
      <c r="Z235" s="590" t="n"/>
    </row>
    <row r="236" ht="11.25" customHeight="1" s="844">
      <c r="A236" s="590" t="n"/>
      <c r="B236" s="590" t="n"/>
      <c r="C236" s="590" t="n"/>
      <c r="D236" s="590" t="n"/>
      <c r="E236" s="590" t="n"/>
      <c r="F236" s="590" t="n"/>
      <c r="G236" s="590" t="n"/>
      <c r="H236" s="590" t="n"/>
      <c r="I236" s="590" t="n"/>
      <c r="J236" s="590" t="n"/>
      <c r="K236" s="590" t="n"/>
      <c r="L236" s="590" t="n"/>
      <c r="M236" s="590" t="n"/>
      <c r="N236" s="590" t="n"/>
      <c r="O236" s="590" t="n"/>
      <c r="P236" s="590" t="n"/>
      <c r="Q236" s="590" t="n"/>
      <c r="R236" s="590" t="n"/>
      <c r="S236" s="590" t="n"/>
      <c r="T236" s="590" t="n"/>
      <c r="U236" s="590" t="n"/>
      <c r="V236" s="590" t="n"/>
      <c r="W236" s="590" t="n"/>
      <c r="X236" s="590" t="n"/>
      <c r="Y236" s="590" t="n"/>
      <c r="Z236" s="590" t="n"/>
    </row>
    <row r="237" ht="11.25" customHeight="1" s="844">
      <c r="A237" s="590" t="n"/>
      <c r="B237" s="590" t="n"/>
      <c r="C237" s="590" t="n"/>
      <c r="D237" s="590" t="n"/>
      <c r="E237" s="590" t="n"/>
      <c r="F237" s="590" t="n"/>
      <c r="G237" s="590" t="n"/>
      <c r="H237" s="590" t="n"/>
      <c r="I237" s="590" t="n"/>
      <c r="J237" s="590" t="n"/>
      <c r="K237" s="590" t="n"/>
      <c r="L237" s="590" t="n"/>
      <c r="M237" s="590" t="n"/>
      <c r="N237" s="590" t="n"/>
      <c r="O237" s="590" t="n"/>
      <c r="P237" s="590" t="n"/>
      <c r="Q237" s="590" t="n"/>
      <c r="R237" s="590" t="n"/>
      <c r="S237" s="590" t="n"/>
      <c r="T237" s="590" t="n"/>
      <c r="U237" s="590" t="n"/>
      <c r="V237" s="590" t="n"/>
      <c r="W237" s="590" t="n"/>
      <c r="X237" s="590" t="n"/>
      <c r="Y237" s="590" t="n"/>
      <c r="Z237" s="590" t="n"/>
    </row>
    <row r="238" ht="11.25" customHeight="1" s="844">
      <c r="A238" s="590" t="n"/>
      <c r="B238" s="590" t="n"/>
      <c r="C238" s="590" t="n"/>
      <c r="D238" s="590" t="n"/>
      <c r="E238" s="590" t="n"/>
      <c r="F238" s="590" t="n"/>
      <c r="G238" s="590" t="n"/>
      <c r="H238" s="590" t="n"/>
      <c r="I238" s="590" t="n"/>
      <c r="J238" s="590" t="n"/>
      <c r="K238" s="590" t="n"/>
      <c r="L238" s="590" t="n"/>
      <c r="M238" s="590" t="n"/>
      <c r="N238" s="590" t="n"/>
      <c r="O238" s="590" t="n"/>
      <c r="P238" s="590" t="n"/>
      <c r="Q238" s="590" t="n"/>
      <c r="R238" s="590" t="n"/>
      <c r="S238" s="590" t="n"/>
      <c r="T238" s="590" t="n"/>
      <c r="U238" s="590" t="n"/>
      <c r="V238" s="590" t="n"/>
      <c r="W238" s="590" t="n"/>
      <c r="X238" s="590" t="n"/>
      <c r="Y238" s="590" t="n"/>
      <c r="Z238" s="590" t="n"/>
    </row>
    <row r="239" ht="11.25" customHeight="1" s="844">
      <c r="A239" s="590" t="n"/>
      <c r="B239" s="590" t="n"/>
      <c r="C239" s="590" t="n"/>
      <c r="D239" s="590" t="n"/>
      <c r="E239" s="590" t="n"/>
      <c r="F239" s="590" t="n"/>
      <c r="G239" s="590" t="n"/>
      <c r="H239" s="590" t="n"/>
      <c r="I239" s="590" t="n"/>
      <c r="J239" s="590" t="n"/>
      <c r="K239" s="590" t="n"/>
      <c r="L239" s="590" t="n"/>
      <c r="M239" s="590" t="n"/>
      <c r="N239" s="590" t="n"/>
      <c r="O239" s="590" t="n"/>
      <c r="P239" s="590" t="n"/>
      <c r="Q239" s="590" t="n"/>
      <c r="R239" s="590" t="n"/>
      <c r="S239" s="590" t="n"/>
      <c r="T239" s="590" t="n"/>
      <c r="U239" s="590" t="n"/>
      <c r="V239" s="590" t="n"/>
      <c r="W239" s="590" t="n"/>
      <c r="X239" s="590" t="n"/>
      <c r="Y239" s="590" t="n"/>
      <c r="Z239" s="590" t="n"/>
    </row>
    <row r="240" ht="11.25" customHeight="1" s="844">
      <c r="A240" s="590" t="n"/>
      <c r="B240" s="590" t="n"/>
      <c r="C240" s="590" t="n"/>
      <c r="D240" s="590" t="n"/>
      <c r="E240" s="590" t="n"/>
      <c r="F240" s="590" t="n"/>
      <c r="G240" s="590" t="n"/>
      <c r="H240" s="590" t="n"/>
      <c r="I240" s="590" t="n"/>
      <c r="J240" s="590" t="n"/>
      <c r="K240" s="590" t="n"/>
      <c r="L240" s="590" t="n"/>
      <c r="M240" s="590" t="n"/>
      <c r="N240" s="590" t="n"/>
      <c r="O240" s="590" t="n"/>
      <c r="P240" s="590" t="n"/>
      <c r="Q240" s="590" t="n"/>
      <c r="R240" s="590" t="n"/>
      <c r="S240" s="590" t="n"/>
      <c r="T240" s="590" t="n"/>
      <c r="U240" s="590" t="n"/>
      <c r="V240" s="590" t="n"/>
      <c r="W240" s="590" t="n"/>
      <c r="X240" s="590" t="n"/>
      <c r="Y240" s="590" t="n"/>
      <c r="Z240" s="590" t="n"/>
    </row>
    <row r="241" ht="11.25" customHeight="1" s="844">
      <c r="A241" s="590" t="n"/>
      <c r="B241" s="590" t="n"/>
      <c r="C241" s="590" t="n"/>
      <c r="D241" s="590" t="n"/>
      <c r="E241" s="590" t="n"/>
      <c r="F241" s="590" t="n"/>
      <c r="G241" s="590" t="n"/>
      <c r="H241" s="590" t="n"/>
      <c r="I241" s="590" t="n"/>
      <c r="J241" s="590" t="n"/>
      <c r="K241" s="590" t="n"/>
      <c r="L241" s="590" t="n"/>
      <c r="M241" s="590" t="n"/>
      <c r="N241" s="590" t="n"/>
      <c r="O241" s="590" t="n"/>
      <c r="P241" s="590" t="n"/>
      <c r="Q241" s="590" t="n"/>
      <c r="R241" s="590" t="n"/>
      <c r="S241" s="590" t="n"/>
      <c r="T241" s="590" t="n"/>
      <c r="U241" s="590" t="n"/>
      <c r="V241" s="590" t="n"/>
      <c r="W241" s="590" t="n"/>
      <c r="X241" s="590" t="n"/>
      <c r="Y241" s="590" t="n"/>
      <c r="Z241" s="590" t="n"/>
    </row>
    <row r="242" ht="11.25" customHeight="1" s="844">
      <c r="A242" s="590" t="n"/>
      <c r="B242" s="590" t="n"/>
      <c r="C242" s="590" t="n"/>
      <c r="D242" s="590" t="n"/>
      <c r="E242" s="590" t="n"/>
      <c r="F242" s="590" t="n"/>
      <c r="G242" s="590" t="n"/>
      <c r="H242" s="590" t="n"/>
      <c r="I242" s="590" t="n"/>
      <c r="J242" s="590" t="n"/>
      <c r="K242" s="590" t="n"/>
      <c r="L242" s="590" t="n"/>
      <c r="M242" s="590" t="n"/>
      <c r="N242" s="590" t="n"/>
      <c r="O242" s="590" t="n"/>
      <c r="P242" s="590" t="n"/>
      <c r="Q242" s="590" t="n"/>
      <c r="R242" s="590" t="n"/>
      <c r="S242" s="590" t="n"/>
      <c r="T242" s="590" t="n"/>
      <c r="U242" s="590" t="n"/>
      <c r="V242" s="590" t="n"/>
      <c r="W242" s="590" t="n"/>
      <c r="X242" s="590" t="n"/>
      <c r="Y242" s="590" t="n"/>
      <c r="Z242" s="590" t="n"/>
    </row>
    <row r="243" ht="11.25" customHeight="1" s="844">
      <c r="A243" s="590" t="n"/>
      <c r="B243" s="590" t="n"/>
      <c r="C243" s="590" t="n"/>
      <c r="D243" s="590" t="n"/>
      <c r="E243" s="590" t="n"/>
      <c r="F243" s="590" t="n"/>
      <c r="G243" s="590" t="n"/>
      <c r="H243" s="590" t="n"/>
      <c r="I243" s="590" t="n"/>
      <c r="J243" s="590" t="n"/>
      <c r="K243" s="590" t="n"/>
      <c r="L243" s="590" t="n"/>
      <c r="M243" s="590" t="n"/>
      <c r="N243" s="590" t="n"/>
      <c r="O243" s="590" t="n"/>
      <c r="P243" s="590" t="n"/>
      <c r="Q243" s="590" t="n"/>
      <c r="R243" s="590" t="n"/>
      <c r="S243" s="590" t="n"/>
      <c r="T243" s="590" t="n"/>
      <c r="U243" s="590" t="n"/>
      <c r="V243" s="590" t="n"/>
      <c r="W243" s="590" t="n"/>
      <c r="X243" s="590" t="n"/>
      <c r="Y243" s="590" t="n"/>
      <c r="Z243" s="590" t="n"/>
    </row>
    <row r="244" ht="11.25" customHeight="1" s="844">
      <c r="A244" s="590" t="n"/>
      <c r="B244" s="590" t="n"/>
      <c r="C244" s="590" t="n"/>
      <c r="D244" s="590" t="n"/>
      <c r="E244" s="590" t="n"/>
      <c r="F244" s="590" t="n"/>
      <c r="G244" s="590" t="n"/>
      <c r="H244" s="590" t="n"/>
      <c r="I244" s="590" t="n"/>
      <c r="J244" s="590" t="n"/>
      <c r="K244" s="590" t="n"/>
      <c r="L244" s="590" t="n"/>
      <c r="M244" s="590" t="n"/>
      <c r="N244" s="590" t="n"/>
      <c r="O244" s="590" t="n"/>
      <c r="P244" s="590" t="n"/>
      <c r="Q244" s="590" t="n"/>
      <c r="R244" s="590" t="n"/>
      <c r="S244" s="590" t="n"/>
      <c r="T244" s="590" t="n"/>
      <c r="U244" s="590" t="n"/>
      <c r="V244" s="590" t="n"/>
      <c r="W244" s="590" t="n"/>
      <c r="X244" s="590" t="n"/>
      <c r="Y244" s="590" t="n"/>
      <c r="Z244" s="590" t="n"/>
    </row>
    <row r="245" ht="11.25" customHeight="1" s="844">
      <c r="A245" s="590" t="n"/>
      <c r="B245" s="590" t="n"/>
      <c r="C245" s="590" t="n"/>
      <c r="D245" s="590" t="n"/>
      <c r="E245" s="590" t="n"/>
      <c r="F245" s="590" t="n"/>
      <c r="G245" s="590" t="n"/>
      <c r="H245" s="590" t="n"/>
      <c r="I245" s="590" t="n"/>
      <c r="J245" s="590" t="n"/>
      <c r="K245" s="590" t="n"/>
      <c r="L245" s="590" t="n"/>
      <c r="M245" s="590" t="n"/>
      <c r="N245" s="590" t="n"/>
      <c r="O245" s="590" t="n"/>
      <c r="P245" s="590" t="n"/>
      <c r="Q245" s="590" t="n"/>
      <c r="R245" s="590" t="n"/>
      <c r="S245" s="590" t="n"/>
      <c r="T245" s="590" t="n"/>
      <c r="U245" s="590" t="n"/>
      <c r="V245" s="590" t="n"/>
      <c r="W245" s="590" t="n"/>
      <c r="X245" s="590" t="n"/>
      <c r="Y245" s="590" t="n"/>
      <c r="Z245" s="590" t="n"/>
    </row>
    <row r="246" ht="11.25" customHeight="1" s="844">
      <c r="A246" s="590" t="n"/>
      <c r="B246" s="590" t="n"/>
      <c r="C246" s="590" t="n"/>
      <c r="D246" s="590" t="n"/>
      <c r="E246" s="590" t="n"/>
      <c r="F246" s="590" t="n"/>
      <c r="G246" s="590" t="n"/>
      <c r="H246" s="590" t="n"/>
      <c r="I246" s="590" t="n"/>
      <c r="J246" s="590" t="n"/>
      <c r="K246" s="590" t="n"/>
      <c r="L246" s="590" t="n"/>
      <c r="M246" s="590" t="n"/>
      <c r="N246" s="590" t="n"/>
      <c r="O246" s="590" t="n"/>
      <c r="P246" s="590" t="n"/>
      <c r="Q246" s="590" t="n"/>
      <c r="R246" s="590" t="n"/>
      <c r="S246" s="590" t="n"/>
      <c r="T246" s="590" t="n"/>
      <c r="U246" s="590" t="n"/>
      <c r="V246" s="590" t="n"/>
      <c r="W246" s="590" t="n"/>
      <c r="X246" s="590" t="n"/>
      <c r="Y246" s="590" t="n"/>
      <c r="Z246" s="590" t="n"/>
    </row>
    <row r="247" ht="11.25" customHeight="1" s="844">
      <c r="A247" s="590" t="n"/>
      <c r="B247" s="590" t="n"/>
      <c r="C247" s="590" t="n"/>
      <c r="D247" s="590" t="n"/>
      <c r="E247" s="590" t="n"/>
      <c r="F247" s="590" t="n"/>
      <c r="G247" s="590" t="n"/>
      <c r="H247" s="590" t="n"/>
      <c r="I247" s="590" t="n"/>
      <c r="J247" s="590" t="n"/>
      <c r="K247" s="590" t="n"/>
      <c r="L247" s="590" t="n"/>
      <c r="M247" s="590" t="n"/>
      <c r="N247" s="590" t="n"/>
      <c r="O247" s="590" t="n"/>
      <c r="P247" s="590" t="n"/>
      <c r="Q247" s="590" t="n"/>
      <c r="R247" s="590" t="n"/>
      <c r="S247" s="590" t="n"/>
      <c r="T247" s="590" t="n"/>
      <c r="U247" s="590" t="n"/>
      <c r="V247" s="590" t="n"/>
      <c r="W247" s="590" t="n"/>
      <c r="X247" s="590" t="n"/>
      <c r="Y247" s="590" t="n"/>
      <c r="Z247" s="590" t="n"/>
    </row>
    <row r="248" ht="11.25" customHeight="1" s="844">
      <c r="A248" s="590" t="n"/>
      <c r="B248" s="590" t="n"/>
      <c r="C248" s="590" t="n"/>
      <c r="D248" s="590" t="n"/>
      <c r="E248" s="590" t="n"/>
      <c r="F248" s="590" t="n"/>
      <c r="G248" s="590" t="n"/>
      <c r="H248" s="590" t="n"/>
      <c r="I248" s="590" t="n"/>
      <c r="J248" s="590" t="n"/>
      <c r="K248" s="590" t="n"/>
      <c r="L248" s="590" t="n"/>
      <c r="M248" s="590" t="n"/>
      <c r="N248" s="590" t="n"/>
      <c r="O248" s="590" t="n"/>
      <c r="P248" s="590" t="n"/>
      <c r="Q248" s="590" t="n"/>
      <c r="R248" s="590" t="n"/>
      <c r="S248" s="590" t="n"/>
      <c r="T248" s="590" t="n"/>
      <c r="U248" s="590" t="n"/>
      <c r="V248" s="590" t="n"/>
      <c r="W248" s="590" t="n"/>
      <c r="X248" s="590" t="n"/>
      <c r="Y248" s="590" t="n"/>
      <c r="Z248" s="590" t="n"/>
    </row>
    <row r="249" ht="11.25" customHeight="1" s="844">
      <c r="A249" s="590" t="n"/>
      <c r="B249" s="590" t="n"/>
      <c r="C249" s="590" t="n"/>
      <c r="D249" s="590" t="n"/>
      <c r="E249" s="590" t="n"/>
      <c r="F249" s="590" t="n"/>
      <c r="G249" s="590" t="n"/>
      <c r="H249" s="590" t="n"/>
      <c r="I249" s="590" t="n"/>
      <c r="J249" s="590" t="n"/>
      <c r="K249" s="590" t="n"/>
      <c r="L249" s="590" t="n"/>
      <c r="M249" s="590" t="n"/>
      <c r="N249" s="590" t="n"/>
      <c r="O249" s="590" t="n"/>
      <c r="P249" s="590" t="n"/>
      <c r="Q249" s="590" t="n"/>
      <c r="R249" s="590" t="n"/>
      <c r="S249" s="590" t="n"/>
      <c r="T249" s="590" t="n"/>
      <c r="U249" s="590" t="n"/>
      <c r="V249" s="590" t="n"/>
      <c r="W249" s="590" t="n"/>
      <c r="X249" s="590" t="n"/>
      <c r="Y249" s="590" t="n"/>
      <c r="Z249" s="590" t="n"/>
    </row>
    <row r="250" ht="11.25" customHeight="1" s="844">
      <c r="A250" s="590" t="n"/>
      <c r="B250" s="590" t="n"/>
      <c r="C250" s="590" t="n"/>
      <c r="D250" s="590" t="n"/>
      <c r="E250" s="590" t="n"/>
      <c r="F250" s="590" t="n"/>
      <c r="G250" s="590" t="n"/>
      <c r="H250" s="590" t="n"/>
      <c r="I250" s="590" t="n"/>
      <c r="J250" s="590" t="n"/>
      <c r="K250" s="590" t="n"/>
      <c r="L250" s="590" t="n"/>
      <c r="M250" s="590" t="n"/>
      <c r="N250" s="590" t="n"/>
      <c r="O250" s="590" t="n"/>
      <c r="P250" s="590" t="n"/>
      <c r="Q250" s="590" t="n"/>
      <c r="R250" s="590" t="n"/>
      <c r="S250" s="590" t="n"/>
      <c r="T250" s="590" t="n"/>
      <c r="U250" s="590" t="n"/>
      <c r="V250" s="590" t="n"/>
      <c r="W250" s="590" t="n"/>
      <c r="X250" s="590" t="n"/>
      <c r="Y250" s="590" t="n"/>
      <c r="Z250" s="590" t="n"/>
    </row>
    <row r="251" ht="11.25" customHeight="1" s="844">
      <c r="A251" s="590" t="n"/>
      <c r="B251" s="590" t="n"/>
      <c r="C251" s="590" t="n"/>
      <c r="D251" s="590" t="n"/>
      <c r="E251" s="590" t="n"/>
      <c r="F251" s="590" t="n"/>
      <c r="G251" s="590" t="n"/>
      <c r="H251" s="590" t="n"/>
      <c r="I251" s="590" t="n"/>
      <c r="J251" s="590" t="n"/>
      <c r="K251" s="590" t="n"/>
      <c r="L251" s="590" t="n"/>
      <c r="M251" s="590" t="n"/>
      <c r="N251" s="590" t="n"/>
      <c r="O251" s="590" t="n"/>
      <c r="P251" s="590" t="n"/>
      <c r="Q251" s="590" t="n"/>
      <c r="R251" s="590" t="n"/>
      <c r="S251" s="590" t="n"/>
      <c r="T251" s="590" t="n"/>
      <c r="U251" s="590" t="n"/>
      <c r="V251" s="590" t="n"/>
      <c r="W251" s="590" t="n"/>
      <c r="X251" s="590" t="n"/>
      <c r="Y251" s="590" t="n"/>
      <c r="Z251" s="590" t="n"/>
    </row>
    <row r="252" ht="11.25" customHeight="1" s="844">
      <c r="A252" s="590" t="n"/>
      <c r="B252" s="590" t="n"/>
      <c r="C252" s="590" t="n"/>
      <c r="D252" s="590" t="n"/>
      <c r="E252" s="590" t="n"/>
      <c r="F252" s="590" t="n"/>
      <c r="G252" s="590" t="n"/>
      <c r="H252" s="590" t="n"/>
      <c r="I252" s="590" t="n"/>
      <c r="J252" s="590" t="n"/>
      <c r="K252" s="590" t="n"/>
      <c r="L252" s="590" t="n"/>
      <c r="M252" s="590" t="n"/>
      <c r="N252" s="590" t="n"/>
      <c r="O252" s="590" t="n"/>
      <c r="P252" s="590" t="n"/>
      <c r="Q252" s="590" t="n"/>
      <c r="R252" s="590" t="n"/>
      <c r="S252" s="590" t="n"/>
      <c r="T252" s="590" t="n"/>
      <c r="U252" s="590" t="n"/>
      <c r="V252" s="590" t="n"/>
      <c r="W252" s="590" t="n"/>
      <c r="X252" s="590" t="n"/>
      <c r="Y252" s="590" t="n"/>
      <c r="Z252" s="590" t="n"/>
    </row>
    <row r="253" ht="11.25" customHeight="1" s="844">
      <c r="A253" s="590" t="n"/>
      <c r="B253" s="590" t="n"/>
      <c r="C253" s="590" t="n"/>
      <c r="D253" s="590" t="n"/>
      <c r="E253" s="590" t="n"/>
      <c r="F253" s="590" t="n"/>
      <c r="G253" s="590" t="n"/>
      <c r="H253" s="590" t="n"/>
      <c r="I253" s="590" t="n"/>
      <c r="J253" s="590" t="n"/>
      <c r="K253" s="590" t="n"/>
      <c r="L253" s="590" t="n"/>
      <c r="M253" s="590" t="n"/>
      <c r="N253" s="590" t="n"/>
      <c r="O253" s="590" t="n"/>
      <c r="P253" s="590" t="n"/>
      <c r="Q253" s="590" t="n"/>
      <c r="R253" s="590" t="n"/>
      <c r="S253" s="590" t="n"/>
      <c r="T253" s="590" t="n"/>
      <c r="U253" s="590" t="n"/>
      <c r="V253" s="590" t="n"/>
      <c r="W253" s="590" t="n"/>
      <c r="X253" s="590" t="n"/>
      <c r="Y253" s="590" t="n"/>
      <c r="Z253" s="590" t="n"/>
    </row>
    <row r="254" ht="11.25" customHeight="1" s="844">
      <c r="A254" s="590" t="n"/>
      <c r="B254" s="590" t="n"/>
      <c r="C254" s="590" t="n"/>
      <c r="D254" s="590" t="n"/>
      <c r="E254" s="590" t="n"/>
      <c r="F254" s="590" t="n"/>
      <c r="G254" s="590" t="n"/>
      <c r="H254" s="590" t="n"/>
      <c r="I254" s="590" t="n"/>
      <c r="J254" s="590" t="n"/>
      <c r="K254" s="590" t="n"/>
      <c r="L254" s="590" t="n"/>
      <c r="M254" s="590" t="n"/>
      <c r="N254" s="590" t="n"/>
      <c r="O254" s="590" t="n"/>
      <c r="P254" s="590" t="n"/>
      <c r="Q254" s="590" t="n"/>
      <c r="R254" s="590" t="n"/>
      <c r="S254" s="590" t="n"/>
      <c r="T254" s="590" t="n"/>
      <c r="U254" s="590" t="n"/>
      <c r="V254" s="590" t="n"/>
      <c r="W254" s="590" t="n"/>
      <c r="X254" s="590" t="n"/>
      <c r="Y254" s="590" t="n"/>
      <c r="Z254" s="590" t="n"/>
    </row>
    <row r="255" ht="11.25" customHeight="1" s="844">
      <c r="A255" s="590" t="n"/>
      <c r="B255" s="590" t="n"/>
      <c r="C255" s="590" t="n"/>
      <c r="D255" s="590" t="n"/>
      <c r="E255" s="590" t="n"/>
      <c r="F255" s="590" t="n"/>
      <c r="G255" s="590" t="n"/>
      <c r="H255" s="590" t="n"/>
      <c r="I255" s="590" t="n"/>
      <c r="J255" s="590" t="n"/>
      <c r="K255" s="590" t="n"/>
      <c r="L255" s="590" t="n"/>
      <c r="M255" s="590" t="n"/>
      <c r="N255" s="590" t="n"/>
      <c r="O255" s="590" t="n"/>
      <c r="P255" s="590" t="n"/>
      <c r="Q255" s="590" t="n"/>
      <c r="R255" s="590" t="n"/>
      <c r="S255" s="590" t="n"/>
      <c r="T255" s="590" t="n"/>
      <c r="U255" s="590" t="n"/>
      <c r="V255" s="590" t="n"/>
      <c r="W255" s="590" t="n"/>
      <c r="X255" s="590" t="n"/>
      <c r="Y255" s="590" t="n"/>
      <c r="Z255" s="590" t="n"/>
    </row>
    <row r="256" ht="11.25" customHeight="1" s="844">
      <c r="A256" s="590" t="n"/>
      <c r="B256" s="590" t="n"/>
      <c r="C256" s="590" t="n"/>
      <c r="D256" s="590" t="n"/>
      <c r="E256" s="590" t="n"/>
      <c r="F256" s="590" t="n"/>
      <c r="G256" s="590" t="n"/>
      <c r="H256" s="590" t="n"/>
      <c r="I256" s="590" t="n"/>
      <c r="J256" s="590" t="n"/>
      <c r="K256" s="590" t="n"/>
      <c r="L256" s="590" t="n"/>
      <c r="M256" s="590" t="n"/>
      <c r="N256" s="590" t="n"/>
      <c r="O256" s="590" t="n"/>
      <c r="P256" s="590" t="n"/>
      <c r="Q256" s="590" t="n"/>
      <c r="R256" s="590" t="n"/>
      <c r="S256" s="590" t="n"/>
      <c r="T256" s="590" t="n"/>
      <c r="U256" s="590" t="n"/>
      <c r="V256" s="590" t="n"/>
      <c r="W256" s="590" t="n"/>
      <c r="X256" s="590" t="n"/>
      <c r="Y256" s="590" t="n"/>
      <c r="Z256" s="590" t="n"/>
    </row>
    <row r="257" ht="11.25" customHeight="1" s="844">
      <c r="A257" s="590" t="n"/>
      <c r="B257" s="590" t="n"/>
      <c r="C257" s="590" t="n"/>
      <c r="D257" s="590" t="n"/>
      <c r="E257" s="590" t="n"/>
      <c r="F257" s="590" t="n"/>
      <c r="G257" s="590" t="n"/>
      <c r="H257" s="590" t="n"/>
      <c r="I257" s="590" t="n"/>
      <c r="J257" s="590" t="n"/>
      <c r="K257" s="590" t="n"/>
      <c r="L257" s="590" t="n"/>
      <c r="M257" s="590" t="n"/>
      <c r="N257" s="590" t="n"/>
      <c r="O257" s="590" t="n"/>
      <c r="P257" s="590" t="n"/>
      <c r="Q257" s="590" t="n"/>
      <c r="R257" s="590" t="n"/>
      <c r="S257" s="590" t="n"/>
      <c r="T257" s="590" t="n"/>
      <c r="U257" s="590" t="n"/>
      <c r="V257" s="590" t="n"/>
      <c r="W257" s="590" t="n"/>
      <c r="X257" s="590" t="n"/>
      <c r="Y257" s="590" t="n"/>
      <c r="Z257" s="590" t="n"/>
    </row>
    <row r="258" ht="11.25" customHeight="1" s="844">
      <c r="A258" s="590" t="n"/>
      <c r="B258" s="590" t="n"/>
      <c r="C258" s="590" t="n"/>
      <c r="D258" s="590" t="n"/>
      <c r="E258" s="590" t="n"/>
      <c r="F258" s="590" t="n"/>
      <c r="G258" s="590" t="n"/>
      <c r="H258" s="590" t="n"/>
      <c r="I258" s="590" t="n"/>
      <c r="J258" s="590" t="n"/>
      <c r="K258" s="590" t="n"/>
      <c r="L258" s="590" t="n"/>
      <c r="M258" s="590" t="n"/>
      <c r="N258" s="590" t="n"/>
      <c r="O258" s="590" t="n"/>
      <c r="P258" s="590" t="n"/>
      <c r="Q258" s="590" t="n"/>
      <c r="R258" s="590" t="n"/>
      <c r="S258" s="590" t="n"/>
      <c r="T258" s="590" t="n"/>
      <c r="U258" s="590" t="n"/>
      <c r="V258" s="590" t="n"/>
      <c r="W258" s="590" t="n"/>
      <c r="X258" s="590" t="n"/>
      <c r="Y258" s="590" t="n"/>
      <c r="Z258" s="590" t="n"/>
    </row>
    <row r="259" ht="11.25" customHeight="1" s="844">
      <c r="A259" s="590" t="n"/>
      <c r="B259" s="590" t="n"/>
      <c r="C259" s="590" t="n"/>
      <c r="D259" s="590" t="n"/>
      <c r="E259" s="590" t="n"/>
      <c r="F259" s="590" t="n"/>
      <c r="G259" s="590" t="n"/>
      <c r="H259" s="590" t="n"/>
      <c r="I259" s="590" t="n"/>
      <c r="J259" s="590" t="n"/>
      <c r="K259" s="590" t="n"/>
      <c r="L259" s="590" t="n"/>
      <c r="M259" s="590" t="n"/>
      <c r="N259" s="590" t="n"/>
      <c r="O259" s="590" t="n"/>
      <c r="P259" s="590" t="n"/>
      <c r="Q259" s="590" t="n"/>
      <c r="R259" s="590" t="n"/>
      <c r="S259" s="590" t="n"/>
      <c r="T259" s="590" t="n"/>
      <c r="U259" s="590" t="n"/>
      <c r="V259" s="590" t="n"/>
      <c r="W259" s="590" t="n"/>
      <c r="X259" s="590" t="n"/>
      <c r="Y259" s="590" t="n"/>
      <c r="Z259" s="590" t="n"/>
    </row>
    <row r="260" ht="11.25" customHeight="1" s="844">
      <c r="A260" s="590" t="n"/>
      <c r="B260" s="590" t="n"/>
      <c r="C260" s="590" t="n"/>
      <c r="D260" s="590" t="n"/>
      <c r="E260" s="590" t="n"/>
      <c r="F260" s="590" t="n"/>
      <c r="G260" s="590" t="n"/>
      <c r="H260" s="590" t="n"/>
      <c r="I260" s="590" t="n"/>
      <c r="J260" s="590" t="n"/>
      <c r="K260" s="590" t="n"/>
      <c r="L260" s="590" t="n"/>
      <c r="M260" s="590" t="n"/>
      <c r="N260" s="590" t="n"/>
      <c r="O260" s="590" t="n"/>
      <c r="P260" s="590" t="n"/>
      <c r="Q260" s="590" t="n"/>
      <c r="R260" s="590" t="n"/>
      <c r="S260" s="590" t="n"/>
      <c r="T260" s="590" t="n"/>
      <c r="U260" s="590" t="n"/>
      <c r="V260" s="590" t="n"/>
      <c r="W260" s="590" t="n"/>
      <c r="X260" s="590" t="n"/>
      <c r="Y260" s="590" t="n"/>
      <c r="Z260" s="590" t="n"/>
    </row>
    <row r="261" ht="11.25" customHeight="1" s="844">
      <c r="A261" s="590" t="n"/>
      <c r="B261" s="590" t="n"/>
      <c r="C261" s="590" t="n"/>
      <c r="D261" s="590" t="n"/>
      <c r="E261" s="590" t="n"/>
      <c r="F261" s="590" t="n"/>
      <c r="G261" s="590" t="n"/>
      <c r="H261" s="590" t="n"/>
      <c r="I261" s="590" t="n"/>
      <c r="J261" s="590" t="n"/>
      <c r="K261" s="590" t="n"/>
      <c r="L261" s="590" t="n"/>
      <c r="M261" s="590" t="n"/>
      <c r="N261" s="590" t="n"/>
      <c r="O261" s="590" t="n"/>
      <c r="P261" s="590" t="n"/>
      <c r="Q261" s="590" t="n"/>
      <c r="R261" s="590" t="n"/>
      <c r="S261" s="590" t="n"/>
      <c r="T261" s="590" t="n"/>
      <c r="U261" s="590" t="n"/>
      <c r="V261" s="590" t="n"/>
      <c r="W261" s="590" t="n"/>
      <c r="X261" s="590" t="n"/>
      <c r="Y261" s="590" t="n"/>
      <c r="Z261" s="590" t="n"/>
    </row>
    <row r="262" ht="11.25" customHeight="1" s="844">
      <c r="A262" s="590" t="n"/>
      <c r="B262" s="590" t="n"/>
      <c r="C262" s="590" t="n"/>
      <c r="D262" s="590" t="n"/>
      <c r="E262" s="590" t="n"/>
      <c r="F262" s="590" t="n"/>
      <c r="G262" s="590" t="n"/>
      <c r="H262" s="590" t="n"/>
      <c r="I262" s="590" t="n"/>
      <c r="J262" s="590" t="n"/>
      <c r="K262" s="590" t="n"/>
      <c r="L262" s="590" t="n"/>
      <c r="M262" s="590" t="n"/>
      <c r="N262" s="590" t="n"/>
      <c r="O262" s="590" t="n"/>
      <c r="P262" s="590" t="n"/>
      <c r="Q262" s="590" t="n"/>
      <c r="R262" s="590" t="n"/>
      <c r="S262" s="590" t="n"/>
      <c r="T262" s="590" t="n"/>
      <c r="U262" s="590" t="n"/>
      <c r="V262" s="590" t="n"/>
      <c r="W262" s="590" t="n"/>
      <c r="X262" s="590" t="n"/>
      <c r="Y262" s="590" t="n"/>
      <c r="Z262" s="590" t="n"/>
    </row>
    <row r="263" ht="11.25" customHeight="1" s="844">
      <c r="A263" s="590" t="n"/>
      <c r="B263" s="590" t="n"/>
      <c r="C263" s="590" t="n"/>
      <c r="D263" s="590" t="n"/>
      <c r="E263" s="590" t="n"/>
      <c r="F263" s="590" t="n"/>
      <c r="G263" s="590" t="n"/>
      <c r="H263" s="590" t="n"/>
      <c r="I263" s="590" t="n"/>
      <c r="J263" s="590" t="n"/>
      <c r="K263" s="590" t="n"/>
      <c r="L263" s="590" t="n"/>
      <c r="M263" s="590" t="n"/>
      <c r="N263" s="590" t="n"/>
      <c r="O263" s="590" t="n"/>
      <c r="P263" s="590" t="n"/>
      <c r="Q263" s="590" t="n"/>
      <c r="R263" s="590" t="n"/>
      <c r="S263" s="590" t="n"/>
      <c r="T263" s="590" t="n"/>
      <c r="U263" s="590" t="n"/>
      <c r="V263" s="590" t="n"/>
      <c r="W263" s="590" t="n"/>
      <c r="X263" s="590" t="n"/>
      <c r="Y263" s="590" t="n"/>
      <c r="Z263" s="590" t="n"/>
    </row>
    <row r="264" ht="11.25" customHeight="1" s="844">
      <c r="A264" s="590" t="n"/>
      <c r="B264" s="590" t="n"/>
      <c r="C264" s="590" t="n"/>
      <c r="D264" s="590" t="n"/>
      <c r="E264" s="590" t="n"/>
      <c r="F264" s="590" t="n"/>
      <c r="G264" s="590" t="n"/>
      <c r="H264" s="590" t="n"/>
      <c r="I264" s="590" t="n"/>
      <c r="J264" s="590" t="n"/>
      <c r="K264" s="590" t="n"/>
      <c r="L264" s="590" t="n"/>
      <c r="M264" s="590" t="n"/>
      <c r="N264" s="590" t="n"/>
      <c r="O264" s="590" t="n"/>
      <c r="P264" s="590" t="n"/>
      <c r="Q264" s="590" t="n"/>
      <c r="R264" s="590" t="n"/>
      <c r="S264" s="590" t="n"/>
      <c r="T264" s="590" t="n"/>
      <c r="U264" s="590" t="n"/>
      <c r="V264" s="590" t="n"/>
      <c r="W264" s="590" t="n"/>
      <c r="X264" s="590" t="n"/>
      <c r="Y264" s="590" t="n"/>
      <c r="Z264" s="590" t="n"/>
    </row>
    <row r="265" ht="11.25" customHeight="1" s="844">
      <c r="A265" s="590" t="n"/>
      <c r="B265" s="590" t="n"/>
      <c r="C265" s="590" t="n"/>
      <c r="D265" s="590" t="n"/>
      <c r="E265" s="590" t="n"/>
      <c r="F265" s="590" t="n"/>
      <c r="G265" s="590" t="n"/>
      <c r="H265" s="590" t="n"/>
      <c r="I265" s="590" t="n"/>
      <c r="J265" s="590" t="n"/>
      <c r="K265" s="590" t="n"/>
      <c r="L265" s="590" t="n"/>
      <c r="M265" s="590" t="n"/>
      <c r="N265" s="590" t="n"/>
      <c r="O265" s="590" t="n"/>
      <c r="P265" s="590" t="n"/>
      <c r="Q265" s="590" t="n"/>
      <c r="R265" s="590" t="n"/>
      <c r="S265" s="590" t="n"/>
      <c r="T265" s="590" t="n"/>
      <c r="U265" s="590" t="n"/>
      <c r="V265" s="590" t="n"/>
      <c r="W265" s="590" t="n"/>
      <c r="X265" s="590" t="n"/>
      <c r="Y265" s="590" t="n"/>
      <c r="Z265" s="590" t="n"/>
    </row>
    <row r="266" ht="11.25" customHeight="1" s="844">
      <c r="A266" s="590" t="n"/>
      <c r="B266" s="590" t="n"/>
      <c r="C266" s="590" t="n"/>
      <c r="D266" s="590" t="n"/>
      <c r="E266" s="590" t="n"/>
      <c r="F266" s="590" t="n"/>
      <c r="G266" s="590" t="n"/>
      <c r="H266" s="590" t="n"/>
      <c r="I266" s="590" t="n"/>
      <c r="J266" s="590" t="n"/>
      <c r="K266" s="590" t="n"/>
      <c r="L266" s="590" t="n"/>
      <c r="M266" s="590" t="n"/>
      <c r="N266" s="590" t="n"/>
      <c r="O266" s="590" t="n"/>
      <c r="P266" s="590" t="n"/>
      <c r="Q266" s="590" t="n"/>
      <c r="R266" s="590" t="n"/>
      <c r="S266" s="590" t="n"/>
      <c r="T266" s="590" t="n"/>
      <c r="U266" s="590" t="n"/>
      <c r="V266" s="590" t="n"/>
      <c r="W266" s="590" t="n"/>
      <c r="X266" s="590" t="n"/>
      <c r="Y266" s="590" t="n"/>
      <c r="Z266" s="590" t="n"/>
    </row>
    <row r="267" ht="11.25" customHeight="1" s="844">
      <c r="A267" s="590" t="n"/>
      <c r="B267" s="590" t="n"/>
      <c r="C267" s="590" t="n"/>
      <c r="D267" s="590" t="n"/>
      <c r="E267" s="590" t="n"/>
      <c r="F267" s="590" t="n"/>
      <c r="G267" s="590" t="n"/>
      <c r="H267" s="590" t="n"/>
      <c r="I267" s="590" t="n"/>
      <c r="J267" s="590" t="n"/>
      <c r="K267" s="590" t="n"/>
      <c r="L267" s="590" t="n"/>
      <c r="M267" s="590" t="n"/>
      <c r="N267" s="590" t="n"/>
      <c r="O267" s="590" t="n"/>
      <c r="P267" s="590" t="n"/>
      <c r="Q267" s="590" t="n"/>
      <c r="R267" s="590" t="n"/>
      <c r="S267" s="590" t="n"/>
      <c r="T267" s="590" t="n"/>
      <c r="U267" s="590" t="n"/>
      <c r="V267" s="590" t="n"/>
      <c r="W267" s="590" t="n"/>
      <c r="X267" s="590" t="n"/>
      <c r="Y267" s="590" t="n"/>
      <c r="Z267" s="590" t="n"/>
    </row>
    <row r="268" ht="11.25" customHeight="1" s="844">
      <c r="A268" s="590" t="n"/>
      <c r="B268" s="590" t="n"/>
      <c r="C268" s="590" t="n"/>
      <c r="D268" s="590" t="n"/>
      <c r="E268" s="590" t="n"/>
      <c r="F268" s="590" t="n"/>
      <c r="G268" s="590" t="n"/>
      <c r="H268" s="590" t="n"/>
      <c r="I268" s="590" t="n"/>
      <c r="J268" s="590" t="n"/>
      <c r="K268" s="590" t="n"/>
      <c r="L268" s="590" t="n"/>
      <c r="M268" s="590" t="n"/>
      <c r="N268" s="590" t="n"/>
      <c r="O268" s="590" t="n"/>
      <c r="P268" s="590" t="n"/>
      <c r="Q268" s="590" t="n"/>
      <c r="R268" s="590" t="n"/>
      <c r="S268" s="590" t="n"/>
      <c r="T268" s="590" t="n"/>
      <c r="U268" s="590" t="n"/>
      <c r="V268" s="590" t="n"/>
      <c r="W268" s="590" t="n"/>
      <c r="X268" s="590" t="n"/>
      <c r="Y268" s="590" t="n"/>
      <c r="Z268" s="590" t="n"/>
    </row>
    <row r="269" ht="11.25" customHeight="1" s="844">
      <c r="A269" s="590" t="n"/>
      <c r="B269" s="590" t="n"/>
      <c r="C269" s="590" t="n"/>
      <c r="D269" s="590" t="n"/>
      <c r="E269" s="590" t="n"/>
      <c r="F269" s="590" t="n"/>
      <c r="G269" s="590" t="n"/>
      <c r="H269" s="590" t="n"/>
      <c r="I269" s="590" t="n"/>
      <c r="J269" s="590" t="n"/>
      <c r="K269" s="590" t="n"/>
      <c r="L269" s="590" t="n"/>
      <c r="M269" s="590" t="n"/>
      <c r="N269" s="590" t="n"/>
      <c r="O269" s="590" t="n"/>
      <c r="P269" s="590" t="n"/>
      <c r="Q269" s="590" t="n"/>
      <c r="R269" s="590" t="n"/>
      <c r="S269" s="590" t="n"/>
      <c r="T269" s="590" t="n"/>
      <c r="U269" s="590" t="n"/>
      <c r="V269" s="590" t="n"/>
      <c r="W269" s="590" t="n"/>
      <c r="X269" s="590" t="n"/>
      <c r="Y269" s="590" t="n"/>
      <c r="Z269" s="590" t="n"/>
    </row>
    <row r="270" ht="11.25" customHeight="1" s="844">
      <c r="A270" s="590" t="n"/>
      <c r="B270" s="590" t="n"/>
      <c r="C270" s="590" t="n"/>
      <c r="D270" s="590" t="n"/>
      <c r="E270" s="590" t="n"/>
      <c r="F270" s="590" t="n"/>
      <c r="G270" s="590" t="n"/>
      <c r="H270" s="590" t="n"/>
      <c r="I270" s="590" t="n"/>
      <c r="J270" s="590" t="n"/>
      <c r="K270" s="590" t="n"/>
      <c r="L270" s="590" t="n"/>
      <c r="M270" s="590" t="n"/>
      <c r="N270" s="590" t="n"/>
      <c r="O270" s="590" t="n"/>
      <c r="P270" s="590" t="n"/>
      <c r="Q270" s="590" t="n"/>
      <c r="R270" s="590" t="n"/>
      <c r="S270" s="590" t="n"/>
      <c r="T270" s="590" t="n"/>
      <c r="U270" s="590" t="n"/>
      <c r="V270" s="590" t="n"/>
      <c r="W270" s="590" t="n"/>
      <c r="X270" s="590" t="n"/>
      <c r="Y270" s="590" t="n"/>
      <c r="Z270" s="590" t="n"/>
    </row>
    <row r="271" ht="11.25" customHeight="1" s="844">
      <c r="A271" s="590" t="n"/>
      <c r="B271" s="590" t="n"/>
      <c r="C271" s="590" t="n"/>
      <c r="D271" s="590" t="n"/>
      <c r="E271" s="590" t="n"/>
      <c r="F271" s="590" t="n"/>
      <c r="G271" s="590" t="n"/>
      <c r="H271" s="590" t="n"/>
      <c r="I271" s="590" t="n"/>
      <c r="J271" s="590" t="n"/>
      <c r="K271" s="590" t="n"/>
      <c r="L271" s="590" t="n"/>
      <c r="M271" s="590" t="n"/>
      <c r="N271" s="590" t="n"/>
      <c r="O271" s="590" t="n"/>
      <c r="P271" s="590" t="n"/>
      <c r="Q271" s="590" t="n"/>
      <c r="R271" s="590" t="n"/>
      <c r="S271" s="590" t="n"/>
      <c r="T271" s="590" t="n"/>
      <c r="U271" s="590" t="n"/>
      <c r="V271" s="590" t="n"/>
      <c r="W271" s="590" t="n"/>
      <c r="X271" s="590" t="n"/>
      <c r="Y271" s="590" t="n"/>
      <c r="Z271" s="590" t="n"/>
    </row>
    <row r="272" ht="11.25" customHeight="1" s="844">
      <c r="A272" s="590" t="n"/>
      <c r="B272" s="590" t="n"/>
      <c r="C272" s="590" t="n"/>
      <c r="D272" s="590" t="n"/>
      <c r="E272" s="590" t="n"/>
      <c r="F272" s="590" t="n"/>
      <c r="G272" s="590" t="n"/>
      <c r="H272" s="590" t="n"/>
      <c r="I272" s="590" t="n"/>
      <c r="J272" s="590" t="n"/>
      <c r="K272" s="590" t="n"/>
      <c r="L272" s="590" t="n"/>
      <c r="M272" s="590" t="n"/>
      <c r="N272" s="590" t="n"/>
      <c r="O272" s="590" t="n"/>
      <c r="P272" s="590" t="n"/>
      <c r="Q272" s="590" t="n"/>
      <c r="R272" s="590" t="n"/>
      <c r="S272" s="590" t="n"/>
      <c r="T272" s="590" t="n"/>
      <c r="U272" s="590" t="n"/>
      <c r="V272" s="590" t="n"/>
      <c r="W272" s="590" t="n"/>
      <c r="X272" s="590" t="n"/>
      <c r="Y272" s="590" t="n"/>
      <c r="Z272" s="590" t="n"/>
    </row>
    <row r="273" ht="11.25" customHeight="1" s="844">
      <c r="A273" s="590" t="n"/>
      <c r="B273" s="590" t="n"/>
      <c r="C273" s="590" t="n"/>
      <c r="D273" s="590" t="n"/>
      <c r="E273" s="590" t="n"/>
      <c r="F273" s="590" t="n"/>
      <c r="G273" s="590" t="n"/>
      <c r="H273" s="590" t="n"/>
      <c r="I273" s="590" t="n"/>
      <c r="J273" s="590" t="n"/>
      <c r="K273" s="590" t="n"/>
      <c r="L273" s="590" t="n"/>
      <c r="M273" s="590" t="n"/>
      <c r="N273" s="590" t="n"/>
      <c r="O273" s="590" t="n"/>
      <c r="P273" s="590" t="n"/>
      <c r="Q273" s="590" t="n"/>
      <c r="R273" s="590" t="n"/>
      <c r="S273" s="590" t="n"/>
      <c r="T273" s="590" t="n"/>
      <c r="U273" s="590" t="n"/>
      <c r="V273" s="590" t="n"/>
      <c r="W273" s="590" t="n"/>
      <c r="X273" s="590" t="n"/>
      <c r="Y273" s="590" t="n"/>
      <c r="Z273" s="590" t="n"/>
    </row>
    <row r="274" ht="11.25" customHeight="1" s="844">
      <c r="A274" s="590" t="n"/>
      <c r="B274" s="590" t="n"/>
      <c r="C274" s="590" t="n"/>
      <c r="D274" s="590" t="n"/>
      <c r="E274" s="590" t="n"/>
      <c r="F274" s="590" t="n"/>
      <c r="G274" s="590" t="n"/>
      <c r="H274" s="590" t="n"/>
      <c r="I274" s="590" t="n"/>
      <c r="J274" s="590" t="n"/>
      <c r="K274" s="590" t="n"/>
      <c r="L274" s="590" t="n"/>
      <c r="M274" s="590" t="n"/>
      <c r="N274" s="590" t="n"/>
      <c r="O274" s="590" t="n"/>
      <c r="P274" s="590" t="n"/>
      <c r="Q274" s="590" t="n"/>
      <c r="R274" s="590" t="n"/>
      <c r="S274" s="590" t="n"/>
      <c r="T274" s="590" t="n"/>
      <c r="U274" s="590" t="n"/>
      <c r="V274" s="590" t="n"/>
      <c r="W274" s="590" t="n"/>
      <c r="X274" s="590" t="n"/>
      <c r="Y274" s="590" t="n"/>
      <c r="Z274" s="590" t="n"/>
    </row>
    <row r="275" ht="11.25" customHeight="1" s="844">
      <c r="A275" s="590" t="n"/>
      <c r="B275" s="590" t="n"/>
      <c r="C275" s="590" t="n"/>
      <c r="D275" s="590" t="n"/>
      <c r="E275" s="590" t="n"/>
      <c r="F275" s="590" t="n"/>
      <c r="G275" s="590" t="n"/>
      <c r="H275" s="590" t="n"/>
      <c r="I275" s="590" t="n"/>
      <c r="J275" s="590" t="n"/>
      <c r="K275" s="590" t="n"/>
      <c r="L275" s="590" t="n"/>
      <c r="M275" s="590" t="n"/>
      <c r="N275" s="590" t="n"/>
      <c r="O275" s="590" t="n"/>
      <c r="P275" s="590" t="n"/>
      <c r="Q275" s="590" t="n"/>
      <c r="R275" s="590" t="n"/>
      <c r="S275" s="590" t="n"/>
      <c r="T275" s="590" t="n"/>
      <c r="U275" s="590" t="n"/>
      <c r="V275" s="590" t="n"/>
      <c r="W275" s="590" t="n"/>
      <c r="X275" s="590" t="n"/>
      <c r="Y275" s="590" t="n"/>
      <c r="Z275" s="590" t="n"/>
    </row>
    <row r="276" ht="11.25" customHeight="1" s="844">
      <c r="A276" s="590" t="n"/>
      <c r="B276" s="590" t="n"/>
      <c r="C276" s="590" t="n"/>
      <c r="D276" s="590" t="n"/>
      <c r="E276" s="590" t="n"/>
      <c r="F276" s="590" t="n"/>
      <c r="G276" s="590" t="n"/>
      <c r="H276" s="590" t="n"/>
      <c r="I276" s="590" t="n"/>
      <c r="J276" s="590" t="n"/>
      <c r="K276" s="590" t="n"/>
      <c r="L276" s="590" t="n"/>
      <c r="M276" s="590" t="n"/>
      <c r="N276" s="590" t="n"/>
      <c r="O276" s="590" t="n"/>
      <c r="P276" s="590" t="n"/>
      <c r="Q276" s="590" t="n"/>
      <c r="R276" s="590" t="n"/>
      <c r="S276" s="590" t="n"/>
      <c r="T276" s="590" t="n"/>
      <c r="U276" s="590" t="n"/>
      <c r="V276" s="590" t="n"/>
      <c r="W276" s="590" t="n"/>
      <c r="X276" s="590" t="n"/>
      <c r="Y276" s="590" t="n"/>
      <c r="Z276" s="590" t="n"/>
    </row>
    <row r="277" ht="11.25" customHeight="1" s="844">
      <c r="A277" s="590" t="n"/>
      <c r="B277" s="590" t="n"/>
      <c r="C277" s="590" t="n"/>
      <c r="D277" s="590" t="n"/>
      <c r="E277" s="590" t="n"/>
      <c r="F277" s="590" t="n"/>
      <c r="G277" s="590" t="n"/>
      <c r="H277" s="590" t="n"/>
      <c r="I277" s="590" t="n"/>
      <c r="J277" s="590" t="n"/>
      <c r="K277" s="590" t="n"/>
      <c r="L277" s="590" t="n"/>
      <c r="M277" s="590" t="n"/>
      <c r="N277" s="590" t="n"/>
      <c r="O277" s="590" t="n"/>
      <c r="P277" s="590" t="n"/>
      <c r="Q277" s="590" t="n"/>
      <c r="R277" s="590" t="n"/>
      <c r="S277" s="590" t="n"/>
      <c r="T277" s="590" t="n"/>
      <c r="U277" s="590" t="n"/>
      <c r="V277" s="590" t="n"/>
      <c r="W277" s="590" t="n"/>
      <c r="X277" s="590" t="n"/>
      <c r="Y277" s="590" t="n"/>
      <c r="Z277" s="590" t="n"/>
    </row>
    <row r="278" ht="11.25" customHeight="1" s="844">
      <c r="A278" s="590" t="n"/>
      <c r="B278" s="590" t="n"/>
      <c r="C278" s="590" t="n"/>
      <c r="D278" s="590" t="n"/>
      <c r="E278" s="590" t="n"/>
      <c r="F278" s="590" t="n"/>
      <c r="G278" s="590" t="n"/>
      <c r="H278" s="590" t="n"/>
      <c r="I278" s="590" t="n"/>
      <c r="J278" s="590" t="n"/>
      <c r="K278" s="590" t="n"/>
      <c r="L278" s="590" t="n"/>
      <c r="M278" s="590" t="n"/>
      <c r="N278" s="590" t="n"/>
      <c r="O278" s="590" t="n"/>
      <c r="P278" s="590" t="n"/>
      <c r="Q278" s="590" t="n"/>
      <c r="R278" s="590" t="n"/>
      <c r="S278" s="590" t="n"/>
      <c r="T278" s="590" t="n"/>
      <c r="U278" s="590" t="n"/>
      <c r="V278" s="590" t="n"/>
      <c r="W278" s="590" t="n"/>
      <c r="X278" s="590" t="n"/>
      <c r="Y278" s="590" t="n"/>
      <c r="Z278" s="590" t="n"/>
    </row>
    <row r="279" ht="11.25" customHeight="1" s="844">
      <c r="A279" s="590" t="n"/>
      <c r="B279" s="590" t="n"/>
      <c r="C279" s="590" t="n"/>
      <c r="D279" s="590" t="n"/>
      <c r="E279" s="590" t="n"/>
      <c r="F279" s="590" t="n"/>
      <c r="G279" s="590" t="n"/>
      <c r="H279" s="590" t="n"/>
      <c r="I279" s="590" t="n"/>
      <c r="J279" s="590" t="n"/>
      <c r="K279" s="590" t="n"/>
      <c r="L279" s="590" t="n"/>
      <c r="M279" s="590" t="n"/>
      <c r="N279" s="590" t="n"/>
      <c r="O279" s="590" t="n"/>
      <c r="P279" s="590" t="n"/>
      <c r="Q279" s="590" t="n"/>
      <c r="R279" s="590" t="n"/>
      <c r="S279" s="590" t="n"/>
      <c r="T279" s="590" t="n"/>
      <c r="U279" s="590" t="n"/>
      <c r="V279" s="590" t="n"/>
      <c r="W279" s="590" t="n"/>
      <c r="X279" s="590" t="n"/>
      <c r="Y279" s="590" t="n"/>
      <c r="Z279" s="590" t="n"/>
    </row>
    <row r="280" ht="11.25" customHeight="1" s="844">
      <c r="A280" s="590" t="n"/>
      <c r="B280" s="590" t="n"/>
      <c r="C280" s="590" t="n"/>
      <c r="D280" s="590" t="n"/>
      <c r="E280" s="590" t="n"/>
      <c r="F280" s="590" t="n"/>
      <c r="G280" s="590" t="n"/>
      <c r="H280" s="590" t="n"/>
      <c r="I280" s="590" t="n"/>
      <c r="J280" s="590" t="n"/>
      <c r="K280" s="590" t="n"/>
      <c r="L280" s="590" t="n"/>
      <c r="M280" s="590" t="n"/>
      <c r="N280" s="590" t="n"/>
      <c r="O280" s="590" t="n"/>
      <c r="P280" s="590" t="n"/>
      <c r="Q280" s="590" t="n"/>
      <c r="R280" s="590" t="n"/>
      <c r="S280" s="590" t="n"/>
      <c r="T280" s="590" t="n"/>
      <c r="U280" s="590" t="n"/>
      <c r="V280" s="590" t="n"/>
      <c r="W280" s="590" t="n"/>
      <c r="X280" s="590" t="n"/>
      <c r="Y280" s="590" t="n"/>
      <c r="Z280" s="590" t="n"/>
    </row>
    <row r="281" ht="11.25" customHeight="1" s="844">
      <c r="A281" s="590" t="n"/>
      <c r="B281" s="590" t="n"/>
      <c r="C281" s="590" t="n"/>
      <c r="D281" s="590" t="n"/>
      <c r="E281" s="590" t="n"/>
      <c r="F281" s="590" t="n"/>
      <c r="G281" s="590" t="n"/>
      <c r="H281" s="590" t="n"/>
      <c r="I281" s="590" t="n"/>
      <c r="J281" s="590" t="n"/>
      <c r="K281" s="590" t="n"/>
      <c r="L281" s="590" t="n"/>
      <c r="M281" s="590" t="n"/>
      <c r="N281" s="590" t="n"/>
      <c r="O281" s="590" t="n"/>
      <c r="P281" s="590" t="n"/>
      <c r="Q281" s="590" t="n"/>
      <c r="R281" s="590" t="n"/>
      <c r="S281" s="590" t="n"/>
      <c r="T281" s="590" t="n"/>
      <c r="U281" s="590" t="n"/>
      <c r="V281" s="590" t="n"/>
      <c r="W281" s="590" t="n"/>
      <c r="X281" s="590" t="n"/>
      <c r="Y281" s="590" t="n"/>
      <c r="Z281" s="590" t="n"/>
    </row>
    <row r="282" ht="11.25" customHeight="1" s="844">
      <c r="A282" s="590" t="n"/>
      <c r="B282" s="590" t="n"/>
      <c r="C282" s="590" t="n"/>
      <c r="D282" s="590" t="n"/>
      <c r="E282" s="590" t="n"/>
      <c r="F282" s="590" t="n"/>
      <c r="G282" s="590" t="n"/>
      <c r="H282" s="590" t="n"/>
      <c r="I282" s="590" t="n"/>
      <c r="J282" s="590" t="n"/>
      <c r="K282" s="590" t="n"/>
      <c r="L282" s="590" t="n"/>
      <c r="M282" s="590" t="n"/>
      <c r="N282" s="590" t="n"/>
      <c r="O282" s="590" t="n"/>
      <c r="P282" s="590" t="n"/>
      <c r="Q282" s="590" t="n"/>
      <c r="R282" s="590" t="n"/>
      <c r="S282" s="590" t="n"/>
      <c r="T282" s="590" t="n"/>
      <c r="U282" s="590" t="n"/>
      <c r="V282" s="590" t="n"/>
      <c r="W282" s="590" t="n"/>
      <c r="X282" s="590" t="n"/>
      <c r="Y282" s="590" t="n"/>
      <c r="Z282" s="590" t="n"/>
    </row>
    <row r="283" ht="11.25" customHeight="1" s="844">
      <c r="A283" s="590" t="n"/>
      <c r="B283" s="590" t="n"/>
      <c r="C283" s="590" t="n"/>
      <c r="D283" s="590" t="n"/>
      <c r="E283" s="590" t="n"/>
      <c r="F283" s="590" t="n"/>
      <c r="G283" s="590" t="n"/>
      <c r="H283" s="590" t="n"/>
      <c r="I283" s="590" t="n"/>
      <c r="J283" s="590" t="n"/>
      <c r="K283" s="590" t="n"/>
      <c r="L283" s="590" t="n"/>
      <c r="M283" s="590" t="n"/>
      <c r="N283" s="590" t="n"/>
      <c r="O283" s="590" t="n"/>
      <c r="P283" s="590" t="n"/>
      <c r="Q283" s="590" t="n"/>
      <c r="R283" s="590" t="n"/>
      <c r="S283" s="590" t="n"/>
      <c r="T283" s="590" t="n"/>
      <c r="U283" s="590" t="n"/>
      <c r="V283" s="590" t="n"/>
      <c r="W283" s="590" t="n"/>
      <c r="X283" s="590" t="n"/>
      <c r="Y283" s="590" t="n"/>
      <c r="Z283" s="590" t="n"/>
    </row>
    <row r="284" ht="11.25" customHeight="1" s="844">
      <c r="A284" s="590" t="n"/>
      <c r="B284" s="590" t="n"/>
      <c r="C284" s="590" t="n"/>
      <c r="D284" s="590" t="n"/>
      <c r="E284" s="590" t="n"/>
      <c r="F284" s="590" t="n"/>
      <c r="G284" s="590" t="n"/>
      <c r="H284" s="590" t="n"/>
      <c r="I284" s="590" t="n"/>
      <c r="J284" s="590" t="n"/>
      <c r="K284" s="590" t="n"/>
      <c r="L284" s="590" t="n"/>
      <c r="M284" s="590" t="n"/>
      <c r="N284" s="590" t="n"/>
      <c r="O284" s="590" t="n"/>
      <c r="P284" s="590" t="n"/>
      <c r="Q284" s="590" t="n"/>
      <c r="R284" s="590" t="n"/>
      <c r="S284" s="590" t="n"/>
      <c r="T284" s="590" t="n"/>
      <c r="U284" s="590" t="n"/>
      <c r="V284" s="590" t="n"/>
      <c r="W284" s="590" t="n"/>
      <c r="X284" s="590" t="n"/>
      <c r="Y284" s="590" t="n"/>
      <c r="Z284" s="590" t="n"/>
    </row>
    <row r="285" ht="11.25" customHeight="1" s="844">
      <c r="A285" s="590" t="n"/>
      <c r="B285" s="590" t="n"/>
      <c r="C285" s="590" t="n"/>
      <c r="D285" s="590" t="n"/>
      <c r="E285" s="590" t="n"/>
      <c r="F285" s="590" t="n"/>
      <c r="G285" s="590" t="n"/>
      <c r="H285" s="590" t="n"/>
      <c r="I285" s="590" t="n"/>
      <c r="J285" s="590" t="n"/>
      <c r="K285" s="590" t="n"/>
      <c r="L285" s="590" t="n"/>
      <c r="M285" s="590" t="n"/>
      <c r="N285" s="590" t="n"/>
      <c r="O285" s="590" t="n"/>
      <c r="P285" s="590" t="n"/>
      <c r="Q285" s="590" t="n"/>
      <c r="R285" s="590" t="n"/>
      <c r="S285" s="590" t="n"/>
      <c r="T285" s="590" t="n"/>
      <c r="U285" s="590" t="n"/>
      <c r="V285" s="590" t="n"/>
      <c r="W285" s="590" t="n"/>
      <c r="X285" s="590" t="n"/>
      <c r="Y285" s="590" t="n"/>
      <c r="Z285" s="590" t="n"/>
    </row>
    <row r="286" ht="11.25" customHeight="1" s="844">
      <c r="A286" s="590" t="n"/>
      <c r="B286" s="590" t="n"/>
      <c r="C286" s="590" t="n"/>
      <c r="D286" s="590" t="n"/>
      <c r="E286" s="590" t="n"/>
      <c r="F286" s="590" t="n"/>
      <c r="G286" s="590" t="n"/>
      <c r="H286" s="590" t="n"/>
      <c r="I286" s="590" t="n"/>
      <c r="J286" s="590" t="n"/>
      <c r="K286" s="590" t="n"/>
      <c r="L286" s="590" t="n"/>
      <c r="M286" s="590" t="n"/>
      <c r="N286" s="590" t="n"/>
      <c r="O286" s="590" t="n"/>
      <c r="P286" s="590" t="n"/>
      <c r="Q286" s="590" t="n"/>
      <c r="R286" s="590" t="n"/>
      <c r="S286" s="590" t="n"/>
      <c r="T286" s="590" t="n"/>
      <c r="U286" s="590" t="n"/>
      <c r="V286" s="590" t="n"/>
      <c r="W286" s="590" t="n"/>
      <c r="X286" s="590" t="n"/>
      <c r="Y286" s="590" t="n"/>
      <c r="Z286" s="590" t="n"/>
    </row>
    <row r="287" ht="11.25" customHeight="1" s="844">
      <c r="A287" s="590" t="n"/>
      <c r="B287" s="590" t="n"/>
      <c r="C287" s="590" t="n"/>
      <c r="D287" s="590" t="n"/>
      <c r="E287" s="590" t="n"/>
      <c r="F287" s="590" t="n"/>
      <c r="G287" s="590" t="n"/>
      <c r="H287" s="590" t="n"/>
      <c r="I287" s="590" t="n"/>
      <c r="J287" s="590" t="n"/>
      <c r="K287" s="590" t="n"/>
      <c r="L287" s="590" t="n"/>
      <c r="M287" s="590" t="n"/>
      <c r="N287" s="590" t="n"/>
      <c r="O287" s="590" t="n"/>
      <c r="P287" s="590" t="n"/>
      <c r="Q287" s="590" t="n"/>
      <c r="R287" s="590" t="n"/>
      <c r="S287" s="590" t="n"/>
      <c r="T287" s="590" t="n"/>
      <c r="U287" s="590" t="n"/>
      <c r="V287" s="590" t="n"/>
      <c r="W287" s="590" t="n"/>
      <c r="X287" s="590" t="n"/>
      <c r="Y287" s="590" t="n"/>
      <c r="Z287" s="590" t="n"/>
    </row>
    <row r="288" ht="11.25" customHeight="1" s="844">
      <c r="A288" s="590" t="n"/>
      <c r="B288" s="590" t="n"/>
      <c r="C288" s="590" t="n"/>
      <c r="D288" s="590" t="n"/>
      <c r="E288" s="590" t="n"/>
      <c r="F288" s="590" t="n"/>
      <c r="G288" s="590" t="n"/>
      <c r="H288" s="590" t="n"/>
      <c r="I288" s="590" t="n"/>
      <c r="J288" s="590" t="n"/>
      <c r="K288" s="590" t="n"/>
      <c r="L288" s="590" t="n"/>
      <c r="M288" s="590" t="n"/>
      <c r="N288" s="590" t="n"/>
      <c r="O288" s="590" t="n"/>
      <c r="P288" s="590" t="n"/>
      <c r="Q288" s="590" t="n"/>
      <c r="R288" s="590" t="n"/>
      <c r="S288" s="590" t="n"/>
      <c r="T288" s="590" t="n"/>
      <c r="U288" s="590" t="n"/>
      <c r="V288" s="590" t="n"/>
      <c r="W288" s="590" t="n"/>
      <c r="X288" s="590" t="n"/>
      <c r="Y288" s="590" t="n"/>
      <c r="Z288" s="590" t="n"/>
    </row>
    <row r="289" ht="11.25" customHeight="1" s="844">
      <c r="A289" s="590" t="n"/>
      <c r="B289" s="590" t="n"/>
      <c r="C289" s="590" t="n"/>
      <c r="D289" s="590" t="n"/>
      <c r="E289" s="590" t="n"/>
      <c r="F289" s="590" t="n"/>
      <c r="G289" s="590" t="n"/>
      <c r="H289" s="590" t="n"/>
      <c r="I289" s="590" t="n"/>
      <c r="J289" s="590" t="n"/>
      <c r="K289" s="590" t="n"/>
      <c r="L289" s="590" t="n"/>
      <c r="M289" s="590" t="n"/>
      <c r="N289" s="590" t="n"/>
      <c r="O289" s="590" t="n"/>
      <c r="P289" s="590" t="n"/>
      <c r="Q289" s="590" t="n"/>
      <c r="R289" s="590" t="n"/>
      <c r="S289" s="590" t="n"/>
      <c r="T289" s="590" t="n"/>
      <c r="U289" s="590" t="n"/>
      <c r="V289" s="590" t="n"/>
      <c r="W289" s="590" t="n"/>
      <c r="X289" s="590" t="n"/>
      <c r="Y289" s="590" t="n"/>
      <c r="Z289" s="590" t="n"/>
    </row>
    <row r="290" ht="11.25" customHeight="1" s="844">
      <c r="A290" s="590" t="n"/>
      <c r="B290" s="590" t="n"/>
      <c r="C290" s="590" t="n"/>
      <c r="D290" s="590" t="n"/>
      <c r="E290" s="590" t="n"/>
      <c r="F290" s="590" t="n"/>
      <c r="G290" s="590" t="n"/>
      <c r="H290" s="590" t="n"/>
      <c r="I290" s="590" t="n"/>
      <c r="J290" s="590" t="n"/>
      <c r="K290" s="590" t="n"/>
      <c r="L290" s="590" t="n"/>
      <c r="M290" s="590" t="n"/>
      <c r="N290" s="590" t="n"/>
      <c r="O290" s="590" t="n"/>
      <c r="P290" s="590" t="n"/>
      <c r="Q290" s="590" t="n"/>
      <c r="R290" s="590" t="n"/>
      <c r="S290" s="590" t="n"/>
      <c r="T290" s="590" t="n"/>
      <c r="U290" s="590" t="n"/>
      <c r="V290" s="590" t="n"/>
      <c r="W290" s="590" t="n"/>
      <c r="X290" s="590" t="n"/>
      <c r="Y290" s="590" t="n"/>
      <c r="Z290" s="590" t="n"/>
    </row>
    <row r="291" ht="11.25" customHeight="1" s="844">
      <c r="A291" s="590" t="n"/>
      <c r="B291" s="590" t="n"/>
      <c r="C291" s="590" t="n"/>
      <c r="D291" s="590" t="n"/>
      <c r="E291" s="590" t="n"/>
      <c r="F291" s="590" t="n"/>
      <c r="G291" s="590" t="n"/>
      <c r="H291" s="590" t="n"/>
      <c r="I291" s="590" t="n"/>
      <c r="J291" s="590" t="n"/>
      <c r="K291" s="590" t="n"/>
      <c r="L291" s="590" t="n"/>
      <c r="M291" s="590" t="n"/>
      <c r="N291" s="590" t="n"/>
      <c r="O291" s="590" t="n"/>
      <c r="P291" s="590" t="n"/>
      <c r="Q291" s="590" t="n"/>
      <c r="R291" s="590" t="n"/>
      <c r="S291" s="590" t="n"/>
      <c r="T291" s="590" t="n"/>
      <c r="U291" s="590" t="n"/>
      <c r="V291" s="590" t="n"/>
      <c r="W291" s="590" t="n"/>
      <c r="X291" s="590" t="n"/>
      <c r="Y291" s="590" t="n"/>
      <c r="Z291" s="590" t="n"/>
    </row>
    <row r="292" ht="11.25" customHeight="1" s="844">
      <c r="A292" s="590" t="n"/>
      <c r="B292" s="590" t="n"/>
      <c r="C292" s="590" t="n"/>
      <c r="D292" s="590" t="n"/>
      <c r="E292" s="590" t="n"/>
      <c r="F292" s="590" t="n"/>
      <c r="G292" s="590" t="n"/>
      <c r="H292" s="590" t="n"/>
      <c r="I292" s="590" t="n"/>
      <c r="J292" s="590" t="n"/>
      <c r="K292" s="590" t="n"/>
      <c r="L292" s="590" t="n"/>
      <c r="M292" s="590" t="n"/>
      <c r="N292" s="590" t="n"/>
      <c r="O292" s="590" t="n"/>
      <c r="P292" s="590" t="n"/>
      <c r="Q292" s="590" t="n"/>
      <c r="R292" s="590" t="n"/>
      <c r="S292" s="590" t="n"/>
      <c r="T292" s="590" t="n"/>
      <c r="U292" s="590" t="n"/>
      <c r="V292" s="590" t="n"/>
      <c r="W292" s="590" t="n"/>
      <c r="X292" s="590" t="n"/>
      <c r="Y292" s="590" t="n"/>
      <c r="Z292" s="590" t="n"/>
    </row>
    <row r="293" ht="11.25" customHeight="1" s="844">
      <c r="A293" s="590" t="n"/>
      <c r="B293" s="590" t="n"/>
      <c r="C293" s="590" t="n"/>
      <c r="D293" s="590" t="n"/>
      <c r="E293" s="590" t="n"/>
      <c r="F293" s="590" t="n"/>
      <c r="G293" s="590" t="n"/>
      <c r="H293" s="590" t="n"/>
      <c r="I293" s="590" t="n"/>
      <c r="J293" s="590" t="n"/>
      <c r="K293" s="590" t="n"/>
      <c r="L293" s="590" t="n"/>
      <c r="M293" s="590" t="n"/>
      <c r="N293" s="590" t="n"/>
      <c r="O293" s="590" t="n"/>
      <c r="P293" s="590" t="n"/>
      <c r="Q293" s="590" t="n"/>
      <c r="R293" s="590" t="n"/>
      <c r="S293" s="590" t="n"/>
      <c r="T293" s="590" t="n"/>
      <c r="U293" s="590" t="n"/>
      <c r="V293" s="590" t="n"/>
      <c r="W293" s="590" t="n"/>
      <c r="X293" s="590" t="n"/>
      <c r="Y293" s="590" t="n"/>
      <c r="Z293" s="590" t="n"/>
    </row>
    <row r="294" ht="11.25" customHeight="1" s="844">
      <c r="A294" s="590" t="n"/>
      <c r="B294" s="590" t="n"/>
      <c r="C294" s="590" t="n"/>
      <c r="D294" s="590" t="n"/>
      <c r="E294" s="590" t="n"/>
      <c r="F294" s="590" t="n"/>
      <c r="G294" s="590" t="n"/>
      <c r="H294" s="590" t="n"/>
      <c r="I294" s="590" t="n"/>
      <c r="J294" s="590" t="n"/>
      <c r="K294" s="590" t="n"/>
      <c r="L294" s="590" t="n"/>
      <c r="M294" s="590" t="n"/>
      <c r="N294" s="590" t="n"/>
      <c r="O294" s="590" t="n"/>
      <c r="P294" s="590" t="n"/>
      <c r="Q294" s="590" t="n"/>
      <c r="R294" s="590" t="n"/>
      <c r="S294" s="590" t="n"/>
      <c r="T294" s="590" t="n"/>
      <c r="U294" s="590" t="n"/>
      <c r="V294" s="590" t="n"/>
      <c r="W294" s="590" t="n"/>
      <c r="X294" s="590" t="n"/>
      <c r="Y294" s="590" t="n"/>
      <c r="Z294" s="590" t="n"/>
    </row>
    <row r="295" ht="11.25" customHeight="1" s="844">
      <c r="A295" s="590" t="n"/>
      <c r="B295" s="590" t="n"/>
      <c r="C295" s="590" t="n"/>
      <c r="D295" s="590" t="n"/>
      <c r="E295" s="590" t="n"/>
      <c r="F295" s="590" t="n"/>
      <c r="G295" s="590" t="n"/>
      <c r="H295" s="590" t="n"/>
      <c r="I295" s="590" t="n"/>
      <c r="J295" s="590" t="n"/>
      <c r="K295" s="590" t="n"/>
      <c r="L295" s="590" t="n"/>
      <c r="M295" s="590" t="n"/>
      <c r="N295" s="590" t="n"/>
      <c r="O295" s="590" t="n"/>
      <c r="P295" s="590" t="n"/>
      <c r="Q295" s="590" t="n"/>
      <c r="R295" s="590" t="n"/>
      <c r="S295" s="590" t="n"/>
      <c r="T295" s="590" t="n"/>
      <c r="U295" s="590" t="n"/>
      <c r="V295" s="590" t="n"/>
      <c r="W295" s="590" t="n"/>
      <c r="X295" s="590" t="n"/>
      <c r="Y295" s="590" t="n"/>
      <c r="Z295" s="590" t="n"/>
    </row>
    <row r="296" ht="11.25" customHeight="1" s="844">
      <c r="A296" s="590" t="n"/>
      <c r="B296" s="590" t="n"/>
      <c r="C296" s="590" t="n"/>
      <c r="D296" s="590" t="n"/>
      <c r="E296" s="590" t="n"/>
      <c r="F296" s="590" t="n"/>
      <c r="G296" s="590" t="n"/>
      <c r="H296" s="590" t="n"/>
      <c r="I296" s="590" t="n"/>
      <c r="J296" s="590" t="n"/>
      <c r="K296" s="590" t="n"/>
      <c r="L296" s="590" t="n"/>
      <c r="M296" s="590" t="n"/>
      <c r="N296" s="590" t="n"/>
      <c r="O296" s="590" t="n"/>
      <c r="P296" s="590" t="n"/>
      <c r="Q296" s="590" t="n"/>
      <c r="R296" s="590" t="n"/>
      <c r="S296" s="590" t="n"/>
      <c r="T296" s="590" t="n"/>
      <c r="U296" s="590" t="n"/>
      <c r="V296" s="590" t="n"/>
      <c r="W296" s="590" t="n"/>
      <c r="X296" s="590" t="n"/>
      <c r="Y296" s="590" t="n"/>
      <c r="Z296" s="590" t="n"/>
    </row>
    <row r="297" ht="11.25" customHeight="1" s="844">
      <c r="A297" s="590" t="n"/>
      <c r="B297" s="590" t="n"/>
      <c r="C297" s="590" t="n"/>
      <c r="D297" s="590" t="n"/>
      <c r="E297" s="590" t="n"/>
      <c r="F297" s="590" t="n"/>
      <c r="G297" s="590" t="n"/>
      <c r="H297" s="590" t="n"/>
      <c r="I297" s="590" t="n"/>
      <c r="J297" s="590" t="n"/>
      <c r="K297" s="590" t="n"/>
      <c r="L297" s="590" t="n"/>
      <c r="M297" s="590" t="n"/>
      <c r="N297" s="590" t="n"/>
      <c r="O297" s="590" t="n"/>
      <c r="P297" s="590" t="n"/>
      <c r="Q297" s="590" t="n"/>
      <c r="R297" s="590" t="n"/>
      <c r="S297" s="590" t="n"/>
      <c r="T297" s="590" t="n"/>
      <c r="U297" s="590" t="n"/>
      <c r="V297" s="590" t="n"/>
      <c r="W297" s="590" t="n"/>
      <c r="X297" s="590" t="n"/>
      <c r="Y297" s="590" t="n"/>
      <c r="Z297" s="590" t="n"/>
    </row>
    <row r="298" ht="11.25" customHeight="1" s="844">
      <c r="A298" s="590" t="n"/>
      <c r="B298" s="590" t="n"/>
      <c r="C298" s="590" t="n"/>
      <c r="D298" s="590" t="n"/>
      <c r="E298" s="590" t="n"/>
      <c r="F298" s="590" t="n"/>
      <c r="G298" s="590" t="n"/>
      <c r="H298" s="590" t="n"/>
      <c r="I298" s="590" t="n"/>
      <c r="J298" s="590" t="n"/>
      <c r="K298" s="590" t="n"/>
      <c r="L298" s="590" t="n"/>
      <c r="M298" s="590" t="n"/>
      <c r="N298" s="590" t="n"/>
      <c r="O298" s="590" t="n"/>
      <c r="P298" s="590" t="n"/>
      <c r="Q298" s="590" t="n"/>
      <c r="R298" s="590" t="n"/>
      <c r="S298" s="590" t="n"/>
      <c r="T298" s="590" t="n"/>
      <c r="U298" s="590" t="n"/>
      <c r="V298" s="590" t="n"/>
      <c r="W298" s="590" t="n"/>
      <c r="X298" s="590" t="n"/>
      <c r="Y298" s="590" t="n"/>
      <c r="Z298" s="590" t="n"/>
    </row>
    <row r="299" ht="11.25" customHeight="1" s="844">
      <c r="A299" s="590" t="n"/>
      <c r="B299" s="590" t="n"/>
      <c r="C299" s="590" t="n"/>
      <c r="D299" s="590" t="n"/>
      <c r="E299" s="590" t="n"/>
      <c r="F299" s="590" t="n"/>
      <c r="G299" s="590" t="n"/>
      <c r="H299" s="590" t="n"/>
      <c r="I299" s="590" t="n"/>
      <c r="J299" s="590" t="n"/>
      <c r="K299" s="590" t="n"/>
      <c r="L299" s="590" t="n"/>
      <c r="M299" s="590" t="n"/>
      <c r="N299" s="590" t="n"/>
      <c r="O299" s="590" t="n"/>
      <c r="P299" s="590" t="n"/>
      <c r="Q299" s="590" t="n"/>
      <c r="R299" s="590" t="n"/>
      <c r="S299" s="590" t="n"/>
      <c r="T299" s="590" t="n"/>
      <c r="U299" s="590" t="n"/>
      <c r="V299" s="590" t="n"/>
      <c r="W299" s="590" t="n"/>
      <c r="X299" s="590" t="n"/>
      <c r="Y299" s="590" t="n"/>
      <c r="Z299" s="590" t="n"/>
    </row>
    <row r="300" ht="11.25" customHeight="1" s="844">
      <c r="A300" s="590" t="n"/>
      <c r="B300" s="590" t="n"/>
      <c r="C300" s="590" t="n"/>
      <c r="D300" s="590" t="n"/>
      <c r="E300" s="590" t="n"/>
      <c r="F300" s="590" t="n"/>
      <c r="G300" s="590" t="n"/>
      <c r="H300" s="590" t="n"/>
      <c r="I300" s="590" t="n"/>
      <c r="J300" s="590" t="n"/>
      <c r="K300" s="590" t="n"/>
      <c r="L300" s="590" t="n"/>
      <c r="M300" s="590" t="n"/>
      <c r="N300" s="590" t="n"/>
      <c r="O300" s="590" t="n"/>
      <c r="P300" s="590" t="n"/>
      <c r="Q300" s="590" t="n"/>
      <c r="R300" s="590" t="n"/>
      <c r="S300" s="590" t="n"/>
      <c r="T300" s="590" t="n"/>
      <c r="U300" s="590" t="n"/>
      <c r="V300" s="590" t="n"/>
      <c r="W300" s="590" t="n"/>
      <c r="X300" s="590" t="n"/>
      <c r="Y300" s="590" t="n"/>
      <c r="Z300" s="590" t="n"/>
    </row>
    <row r="301" ht="11.25" customHeight="1" s="844">
      <c r="A301" s="590" t="n"/>
      <c r="B301" s="590" t="n"/>
      <c r="C301" s="590" t="n"/>
      <c r="D301" s="590" t="n"/>
      <c r="E301" s="590" t="n"/>
      <c r="F301" s="590" t="n"/>
      <c r="G301" s="590" t="n"/>
      <c r="H301" s="590" t="n"/>
      <c r="I301" s="590" t="n"/>
      <c r="J301" s="590" t="n"/>
      <c r="K301" s="590" t="n"/>
      <c r="L301" s="590" t="n"/>
      <c r="M301" s="590" t="n"/>
      <c r="N301" s="590" t="n"/>
      <c r="O301" s="590" t="n"/>
      <c r="P301" s="590" t="n"/>
      <c r="Q301" s="590" t="n"/>
      <c r="R301" s="590" t="n"/>
      <c r="S301" s="590" t="n"/>
      <c r="T301" s="590" t="n"/>
      <c r="U301" s="590" t="n"/>
      <c r="V301" s="590" t="n"/>
      <c r="W301" s="590" t="n"/>
      <c r="X301" s="590" t="n"/>
      <c r="Y301" s="590" t="n"/>
      <c r="Z301" s="590" t="n"/>
    </row>
    <row r="302" ht="11.25" customHeight="1" s="844">
      <c r="A302" s="590" t="n"/>
      <c r="B302" s="590" t="n"/>
      <c r="C302" s="590" t="n"/>
      <c r="D302" s="590" t="n"/>
      <c r="E302" s="590" t="n"/>
      <c r="F302" s="590" t="n"/>
      <c r="G302" s="590" t="n"/>
      <c r="H302" s="590" t="n"/>
      <c r="I302" s="590" t="n"/>
      <c r="J302" s="590" t="n"/>
      <c r="K302" s="590" t="n"/>
      <c r="L302" s="590" t="n"/>
      <c r="M302" s="590" t="n"/>
      <c r="N302" s="590" t="n"/>
      <c r="O302" s="590" t="n"/>
      <c r="P302" s="590" t="n"/>
      <c r="Q302" s="590" t="n"/>
      <c r="R302" s="590" t="n"/>
      <c r="S302" s="590" t="n"/>
      <c r="T302" s="590" t="n"/>
      <c r="U302" s="590" t="n"/>
      <c r="V302" s="590" t="n"/>
      <c r="W302" s="590" t="n"/>
      <c r="X302" s="590" t="n"/>
      <c r="Y302" s="590" t="n"/>
      <c r="Z302" s="590" t="n"/>
    </row>
    <row r="303" ht="11.25" customHeight="1" s="844">
      <c r="A303" s="590" t="n"/>
      <c r="B303" s="590" t="n"/>
      <c r="C303" s="590" t="n"/>
      <c r="D303" s="590" t="n"/>
      <c r="E303" s="590" t="n"/>
      <c r="F303" s="590" t="n"/>
      <c r="G303" s="590" t="n"/>
      <c r="H303" s="590" t="n"/>
      <c r="I303" s="590" t="n"/>
      <c r="J303" s="590" t="n"/>
      <c r="K303" s="590" t="n"/>
      <c r="L303" s="590" t="n"/>
      <c r="M303" s="590" t="n"/>
      <c r="N303" s="590" t="n"/>
      <c r="O303" s="590" t="n"/>
      <c r="P303" s="590" t="n"/>
      <c r="Q303" s="590" t="n"/>
      <c r="R303" s="590" t="n"/>
      <c r="S303" s="590" t="n"/>
      <c r="T303" s="590" t="n"/>
      <c r="U303" s="590" t="n"/>
      <c r="V303" s="590" t="n"/>
      <c r="W303" s="590" t="n"/>
      <c r="X303" s="590" t="n"/>
      <c r="Y303" s="590" t="n"/>
      <c r="Z303" s="590" t="n"/>
    </row>
    <row r="304" ht="11.25" customHeight="1" s="844">
      <c r="A304" s="590" t="n"/>
      <c r="B304" s="590" t="n"/>
      <c r="C304" s="590" t="n"/>
      <c r="D304" s="590" t="n"/>
      <c r="E304" s="590" t="n"/>
      <c r="F304" s="590" t="n"/>
      <c r="G304" s="590" t="n"/>
      <c r="H304" s="590" t="n"/>
      <c r="I304" s="590" t="n"/>
      <c r="J304" s="590" t="n"/>
      <c r="K304" s="590" t="n"/>
      <c r="L304" s="590" t="n"/>
      <c r="M304" s="590" t="n"/>
      <c r="N304" s="590" t="n"/>
      <c r="O304" s="590" t="n"/>
      <c r="P304" s="590" t="n"/>
      <c r="Q304" s="590" t="n"/>
      <c r="R304" s="590" t="n"/>
      <c r="S304" s="590" t="n"/>
      <c r="T304" s="590" t="n"/>
      <c r="U304" s="590" t="n"/>
      <c r="V304" s="590" t="n"/>
      <c r="W304" s="590" t="n"/>
      <c r="X304" s="590" t="n"/>
      <c r="Y304" s="590" t="n"/>
      <c r="Z304" s="590" t="n"/>
    </row>
    <row r="305" ht="11.25" customHeight="1" s="844">
      <c r="A305" s="590" t="n"/>
      <c r="B305" s="590" t="n"/>
      <c r="C305" s="590" t="n"/>
      <c r="D305" s="590" t="n"/>
      <c r="E305" s="590" t="n"/>
      <c r="F305" s="590" t="n"/>
      <c r="G305" s="590" t="n"/>
      <c r="H305" s="590" t="n"/>
      <c r="I305" s="590" t="n"/>
      <c r="J305" s="590" t="n"/>
      <c r="K305" s="590" t="n"/>
      <c r="L305" s="590" t="n"/>
      <c r="M305" s="590" t="n"/>
      <c r="N305" s="590" t="n"/>
      <c r="O305" s="590" t="n"/>
      <c r="P305" s="590" t="n"/>
      <c r="Q305" s="590" t="n"/>
      <c r="R305" s="590" t="n"/>
      <c r="S305" s="590" t="n"/>
      <c r="T305" s="590" t="n"/>
      <c r="U305" s="590" t="n"/>
      <c r="V305" s="590" t="n"/>
      <c r="W305" s="590" t="n"/>
      <c r="X305" s="590" t="n"/>
      <c r="Y305" s="590" t="n"/>
      <c r="Z305" s="590" t="n"/>
    </row>
    <row r="306" ht="11.25" customHeight="1" s="844">
      <c r="A306" s="590" t="n"/>
      <c r="B306" s="590" t="n"/>
      <c r="C306" s="590" t="n"/>
      <c r="D306" s="590" t="n"/>
      <c r="E306" s="590" t="n"/>
      <c r="F306" s="590" t="n"/>
      <c r="G306" s="590" t="n"/>
      <c r="H306" s="590" t="n"/>
      <c r="I306" s="590" t="n"/>
      <c r="J306" s="590" t="n"/>
      <c r="K306" s="590" t="n"/>
      <c r="L306" s="590" t="n"/>
      <c r="M306" s="590" t="n"/>
      <c r="N306" s="590" t="n"/>
      <c r="O306" s="590" t="n"/>
      <c r="P306" s="590" t="n"/>
      <c r="Q306" s="590" t="n"/>
      <c r="R306" s="590" t="n"/>
      <c r="S306" s="590" t="n"/>
      <c r="T306" s="590" t="n"/>
      <c r="U306" s="590" t="n"/>
      <c r="V306" s="590" t="n"/>
      <c r="W306" s="590" t="n"/>
      <c r="X306" s="590" t="n"/>
      <c r="Y306" s="590" t="n"/>
      <c r="Z306" s="590" t="n"/>
    </row>
    <row r="307" ht="11.25" customHeight="1" s="844">
      <c r="A307" s="590" t="n"/>
      <c r="B307" s="590" t="n"/>
      <c r="C307" s="590" t="n"/>
      <c r="D307" s="590" t="n"/>
      <c r="E307" s="590" t="n"/>
      <c r="F307" s="590" t="n"/>
      <c r="G307" s="590" t="n"/>
      <c r="H307" s="590" t="n"/>
      <c r="I307" s="590" t="n"/>
      <c r="J307" s="590" t="n"/>
      <c r="K307" s="590" t="n"/>
      <c r="L307" s="590" t="n"/>
      <c r="M307" s="590" t="n"/>
      <c r="N307" s="590" t="n"/>
      <c r="O307" s="590" t="n"/>
      <c r="P307" s="590" t="n"/>
      <c r="Q307" s="590" t="n"/>
      <c r="R307" s="590" t="n"/>
      <c r="S307" s="590" t="n"/>
      <c r="T307" s="590" t="n"/>
      <c r="U307" s="590" t="n"/>
      <c r="V307" s="590" t="n"/>
      <c r="W307" s="590" t="n"/>
      <c r="X307" s="590" t="n"/>
      <c r="Y307" s="590" t="n"/>
      <c r="Z307" s="590" t="n"/>
    </row>
    <row r="308" ht="11.25" customHeight="1" s="844">
      <c r="A308" s="590" t="n"/>
      <c r="B308" s="590" t="n"/>
      <c r="C308" s="590" t="n"/>
      <c r="D308" s="590" t="n"/>
      <c r="E308" s="590" t="n"/>
      <c r="F308" s="590" t="n"/>
      <c r="G308" s="590" t="n"/>
      <c r="H308" s="590" t="n"/>
      <c r="I308" s="590" t="n"/>
      <c r="J308" s="590" t="n"/>
      <c r="K308" s="590" t="n"/>
      <c r="L308" s="590" t="n"/>
      <c r="M308" s="590" t="n"/>
      <c r="N308" s="590" t="n"/>
      <c r="O308" s="590" t="n"/>
      <c r="P308" s="590" t="n"/>
      <c r="Q308" s="590" t="n"/>
      <c r="R308" s="590" t="n"/>
      <c r="S308" s="590" t="n"/>
      <c r="T308" s="590" t="n"/>
      <c r="U308" s="590" t="n"/>
      <c r="V308" s="590" t="n"/>
      <c r="W308" s="590" t="n"/>
      <c r="X308" s="590" t="n"/>
      <c r="Y308" s="590" t="n"/>
      <c r="Z308" s="590" t="n"/>
    </row>
    <row r="309" ht="11.25" customHeight="1" s="844">
      <c r="A309" s="590" t="n"/>
      <c r="B309" s="590" t="n"/>
      <c r="C309" s="590" t="n"/>
      <c r="D309" s="590" t="n"/>
      <c r="E309" s="590" t="n"/>
      <c r="F309" s="590" t="n"/>
      <c r="G309" s="590" t="n"/>
      <c r="H309" s="590" t="n"/>
      <c r="I309" s="590" t="n"/>
      <c r="J309" s="590" t="n"/>
      <c r="K309" s="590" t="n"/>
      <c r="L309" s="590" t="n"/>
      <c r="M309" s="590" t="n"/>
      <c r="N309" s="590" t="n"/>
      <c r="O309" s="590" t="n"/>
      <c r="P309" s="590" t="n"/>
      <c r="Q309" s="590" t="n"/>
      <c r="R309" s="590" t="n"/>
      <c r="S309" s="590" t="n"/>
      <c r="T309" s="590" t="n"/>
      <c r="U309" s="590" t="n"/>
      <c r="V309" s="590" t="n"/>
      <c r="W309" s="590" t="n"/>
      <c r="X309" s="590" t="n"/>
      <c r="Y309" s="590" t="n"/>
      <c r="Z309" s="590" t="n"/>
    </row>
    <row r="310" ht="11.25" customHeight="1" s="844">
      <c r="A310" s="590" t="n"/>
      <c r="B310" s="590" t="n"/>
      <c r="C310" s="590" t="n"/>
      <c r="D310" s="590" t="n"/>
      <c r="E310" s="590" t="n"/>
      <c r="F310" s="590" t="n"/>
      <c r="G310" s="590" t="n"/>
      <c r="H310" s="590" t="n"/>
      <c r="I310" s="590" t="n"/>
      <c r="J310" s="590" t="n"/>
      <c r="K310" s="590" t="n"/>
      <c r="L310" s="590" t="n"/>
      <c r="M310" s="590" t="n"/>
      <c r="N310" s="590" t="n"/>
      <c r="O310" s="590" t="n"/>
      <c r="P310" s="590" t="n"/>
      <c r="Q310" s="590" t="n"/>
      <c r="R310" s="590" t="n"/>
      <c r="S310" s="590" t="n"/>
      <c r="T310" s="590" t="n"/>
      <c r="U310" s="590" t="n"/>
      <c r="V310" s="590" t="n"/>
      <c r="W310" s="590" t="n"/>
      <c r="X310" s="590" t="n"/>
      <c r="Y310" s="590" t="n"/>
      <c r="Z310" s="590" t="n"/>
    </row>
    <row r="311" ht="11.25" customHeight="1" s="844">
      <c r="A311" s="590" t="n"/>
      <c r="B311" s="590" t="n"/>
      <c r="C311" s="590" t="n"/>
      <c r="D311" s="590" t="n"/>
      <c r="E311" s="590" t="n"/>
      <c r="F311" s="590" t="n"/>
      <c r="G311" s="590" t="n"/>
      <c r="H311" s="590" t="n"/>
      <c r="I311" s="590" t="n"/>
      <c r="J311" s="590" t="n"/>
      <c r="K311" s="590" t="n"/>
      <c r="L311" s="590" t="n"/>
      <c r="M311" s="590" t="n"/>
      <c r="N311" s="590" t="n"/>
      <c r="O311" s="590" t="n"/>
      <c r="P311" s="590" t="n"/>
      <c r="Q311" s="590" t="n"/>
      <c r="R311" s="590" t="n"/>
      <c r="S311" s="590" t="n"/>
      <c r="T311" s="590" t="n"/>
      <c r="U311" s="590" t="n"/>
      <c r="V311" s="590" t="n"/>
      <c r="W311" s="590" t="n"/>
      <c r="X311" s="590" t="n"/>
      <c r="Y311" s="590" t="n"/>
      <c r="Z311" s="590" t="n"/>
    </row>
    <row r="312" ht="11.25" customHeight="1" s="844">
      <c r="A312" s="590" t="n"/>
      <c r="B312" s="590" t="n"/>
      <c r="C312" s="590" t="n"/>
      <c r="D312" s="590" t="n"/>
      <c r="E312" s="590" t="n"/>
      <c r="F312" s="590" t="n"/>
      <c r="G312" s="590" t="n"/>
      <c r="H312" s="590" t="n"/>
      <c r="I312" s="590" t="n"/>
      <c r="J312" s="590" t="n"/>
      <c r="K312" s="590" t="n"/>
      <c r="L312" s="590" t="n"/>
      <c r="M312" s="590" t="n"/>
      <c r="N312" s="590" t="n"/>
      <c r="O312" s="590" t="n"/>
      <c r="P312" s="590" t="n"/>
      <c r="Q312" s="590" t="n"/>
      <c r="R312" s="590" t="n"/>
      <c r="S312" s="590" t="n"/>
      <c r="T312" s="590" t="n"/>
      <c r="U312" s="590" t="n"/>
      <c r="V312" s="590" t="n"/>
      <c r="W312" s="590" t="n"/>
      <c r="X312" s="590" t="n"/>
      <c r="Y312" s="590" t="n"/>
      <c r="Z312" s="590" t="n"/>
    </row>
    <row r="313" ht="11.25" customHeight="1" s="844">
      <c r="A313" s="590" t="n"/>
      <c r="B313" s="590" t="n"/>
      <c r="C313" s="590" t="n"/>
      <c r="D313" s="590" t="n"/>
      <c r="E313" s="590" t="n"/>
      <c r="F313" s="590" t="n"/>
      <c r="G313" s="590" t="n"/>
      <c r="H313" s="590" t="n"/>
      <c r="I313" s="590" t="n"/>
      <c r="J313" s="590" t="n"/>
      <c r="K313" s="590" t="n"/>
      <c r="L313" s="590" t="n"/>
      <c r="M313" s="590" t="n"/>
      <c r="N313" s="590" t="n"/>
      <c r="O313" s="590" t="n"/>
      <c r="P313" s="590" t="n"/>
      <c r="Q313" s="590" t="n"/>
      <c r="R313" s="590" t="n"/>
      <c r="S313" s="590" t="n"/>
      <c r="T313" s="590" t="n"/>
      <c r="U313" s="590" t="n"/>
      <c r="V313" s="590" t="n"/>
      <c r="W313" s="590" t="n"/>
      <c r="X313" s="590" t="n"/>
      <c r="Y313" s="590" t="n"/>
      <c r="Z313" s="590" t="n"/>
    </row>
    <row r="314" ht="11.25" customHeight="1" s="844">
      <c r="A314" s="590" t="n"/>
      <c r="B314" s="590" t="n"/>
      <c r="C314" s="590" t="n"/>
      <c r="D314" s="590" t="n"/>
      <c r="E314" s="590" t="n"/>
      <c r="F314" s="590" t="n"/>
      <c r="G314" s="590" t="n"/>
      <c r="H314" s="590" t="n"/>
      <c r="I314" s="590" t="n"/>
      <c r="J314" s="590" t="n"/>
      <c r="K314" s="590" t="n"/>
      <c r="L314" s="590" t="n"/>
      <c r="M314" s="590" t="n"/>
      <c r="N314" s="590" t="n"/>
      <c r="O314" s="590" t="n"/>
      <c r="P314" s="590" t="n"/>
      <c r="Q314" s="590" t="n"/>
      <c r="R314" s="590" t="n"/>
      <c r="S314" s="590" t="n"/>
      <c r="T314" s="590" t="n"/>
      <c r="U314" s="590" t="n"/>
      <c r="V314" s="590" t="n"/>
      <c r="W314" s="590" t="n"/>
      <c r="X314" s="590" t="n"/>
      <c r="Y314" s="590" t="n"/>
      <c r="Z314" s="590" t="n"/>
    </row>
    <row r="315" ht="11.25" customHeight="1" s="844">
      <c r="A315" s="590" t="n"/>
      <c r="B315" s="590" t="n"/>
      <c r="C315" s="590" t="n"/>
      <c r="D315" s="590" t="n"/>
      <c r="E315" s="590" t="n"/>
      <c r="F315" s="590" t="n"/>
      <c r="G315" s="590" t="n"/>
      <c r="H315" s="590" t="n"/>
      <c r="I315" s="590" t="n"/>
      <c r="J315" s="590" t="n"/>
      <c r="K315" s="590" t="n"/>
      <c r="L315" s="590" t="n"/>
      <c r="M315" s="590" t="n"/>
      <c r="N315" s="590" t="n"/>
      <c r="O315" s="590" t="n"/>
      <c r="P315" s="590" t="n"/>
      <c r="Q315" s="590" t="n"/>
      <c r="R315" s="590" t="n"/>
      <c r="S315" s="590" t="n"/>
      <c r="T315" s="590" t="n"/>
      <c r="U315" s="590" t="n"/>
      <c r="V315" s="590" t="n"/>
      <c r="W315" s="590" t="n"/>
      <c r="X315" s="590" t="n"/>
      <c r="Y315" s="590" t="n"/>
      <c r="Z315" s="590" t="n"/>
    </row>
    <row r="316" ht="11.25" customHeight="1" s="844">
      <c r="A316" s="590" t="n"/>
      <c r="B316" s="590" t="n"/>
      <c r="C316" s="590" t="n"/>
      <c r="D316" s="590" t="n"/>
      <c r="E316" s="590" t="n"/>
      <c r="F316" s="590" t="n"/>
      <c r="G316" s="590" t="n"/>
      <c r="H316" s="590" t="n"/>
      <c r="I316" s="590" t="n"/>
      <c r="J316" s="590" t="n"/>
      <c r="K316" s="590" t="n"/>
      <c r="L316" s="590" t="n"/>
      <c r="M316" s="590" t="n"/>
      <c r="N316" s="590" t="n"/>
      <c r="O316" s="590" t="n"/>
      <c r="P316" s="590" t="n"/>
      <c r="Q316" s="590" t="n"/>
      <c r="R316" s="590" t="n"/>
      <c r="S316" s="590" t="n"/>
      <c r="T316" s="590" t="n"/>
      <c r="U316" s="590" t="n"/>
      <c r="V316" s="590" t="n"/>
      <c r="W316" s="590" t="n"/>
      <c r="X316" s="590" t="n"/>
      <c r="Y316" s="590" t="n"/>
      <c r="Z316" s="590" t="n"/>
    </row>
    <row r="317" ht="11.25" customHeight="1" s="844">
      <c r="A317" s="590" t="n"/>
      <c r="B317" s="590" t="n"/>
      <c r="C317" s="590" t="n"/>
      <c r="D317" s="590" t="n"/>
      <c r="E317" s="590" t="n"/>
      <c r="F317" s="590" t="n"/>
      <c r="G317" s="590" t="n"/>
      <c r="H317" s="590" t="n"/>
      <c r="I317" s="590" t="n"/>
      <c r="J317" s="590" t="n"/>
      <c r="K317" s="590" t="n"/>
      <c r="L317" s="590" t="n"/>
      <c r="M317" s="590" t="n"/>
      <c r="N317" s="590" t="n"/>
      <c r="O317" s="590" t="n"/>
      <c r="P317" s="590" t="n"/>
      <c r="Q317" s="590" t="n"/>
      <c r="R317" s="590" t="n"/>
      <c r="S317" s="590" t="n"/>
      <c r="T317" s="590" t="n"/>
      <c r="U317" s="590" t="n"/>
      <c r="V317" s="590" t="n"/>
      <c r="W317" s="590" t="n"/>
      <c r="X317" s="590" t="n"/>
      <c r="Y317" s="590" t="n"/>
      <c r="Z317" s="590" t="n"/>
    </row>
    <row r="318" ht="11.25" customHeight="1" s="844">
      <c r="A318" s="590" t="n"/>
      <c r="B318" s="590" t="n"/>
      <c r="C318" s="590" t="n"/>
      <c r="D318" s="590" t="n"/>
      <c r="E318" s="590" t="n"/>
      <c r="F318" s="590" t="n"/>
      <c r="G318" s="590" t="n"/>
      <c r="H318" s="590" t="n"/>
      <c r="I318" s="590" t="n"/>
      <c r="J318" s="590" t="n"/>
      <c r="K318" s="590" t="n"/>
      <c r="L318" s="590" t="n"/>
      <c r="M318" s="590" t="n"/>
      <c r="N318" s="590" t="n"/>
      <c r="O318" s="590" t="n"/>
      <c r="P318" s="590" t="n"/>
      <c r="Q318" s="590" t="n"/>
      <c r="R318" s="590" t="n"/>
      <c r="S318" s="590" t="n"/>
      <c r="T318" s="590" t="n"/>
      <c r="U318" s="590" t="n"/>
      <c r="V318" s="590" t="n"/>
      <c r="W318" s="590" t="n"/>
      <c r="X318" s="590" t="n"/>
      <c r="Y318" s="590" t="n"/>
      <c r="Z318" s="590" t="n"/>
    </row>
    <row r="319" ht="11.25" customHeight="1" s="844">
      <c r="A319" s="590" t="n"/>
      <c r="B319" s="590" t="n"/>
      <c r="C319" s="590" t="n"/>
      <c r="D319" s="590" t="n"/>
      <c r="E319" s="590" t="n"/>
      <c r="F319" s="590" t="n"/>
      <c r="G319" s="590" t="n"/>
      <c r="H319" s="590" t="n"/>
      <c r="I319" s="590" t="n"/>
      <c r="J319" s="590" t="n"/>
      <c r="K319" s="590" t="n"/>
      <c r="L319" s="590" t="n"/>
      <c r="M319" s="590" t="n"/>
      <c r="N319" s="590" t="n"/>
      <c r="O319" s="590" t="n"/>
      <c r="P319" s="590" t="n"/>
      <c r="Q319" s="590" t="n"/>
      <c r="R319" s="590" t="n"/>
      <c r="S319" s="590" t="n"/>
      <c r="T319" s="590" t="n"/>
      <c r="U319" s="590" t="n"/>
      <c r="V319" s="590" t="n"/>
      <c r="W319" s="590" t="n"/>
      <c r="X319" s="590" t="n"/>
      <c r="Y319" s="590" t="n"/>
      <c r="Z319" s="590" t="n"/>
    </row>
    <row r="320" ht="11.25" customHeight="1" s="844">
      <c r="A320" s="590" t="n"/>
      <c r="B320" s="590" t="n"/>
      <c r="C320" s="590" t="n"/>
      <c r="D320" s="590" t="n"/>
      <c r="E320" s="590" t="n"/>
      <c r="F320" s="590" t="n"/>
      <c r="G320" s="590" t="n"/>
      <c r="H320" s="590" t="n"/>
      <c r="I320" s="590" t="n"/>
      <c r="J320" s="590" t="n"/>
      <c r="K320" s="590" t="n"/>
      <c r="L320" s="590" t="n"/>
      <c r="M320" s="590" t="n"/>
      <c r="N320" s="590" t="n"/>
      <c r="O320" s="590" t="n"/>
      <c r="P320" s="590" t="n"/>
      <c r="Q320" s="590" t="n"/>
      <c r="R320" s="590" t="n"/>
      <c r="S320" s="590" t="n"/>
      <c r="T320" s="590" t="n"/>
      <c r="U320" s="590" t="n"/>
      <c r="V320" s="590" t="n"/>
      <c r="W320" s="590" t="n"/>
      <c r="X320" s="590" t="n"/>
      <c r="Y320" s="590" t="n"/>
      <c r="Z320" s="590" t="n"/>
    </row>
    <row r="321" ht="11.25" customHeight="1" s="844">
      <c r="A321" s="590" t="n"/>
      <c r="B321" s="590" t="n"/>
      <c r="C321" s="590" t="n"/>
      <c r="D321" s="590" t="n"/>
      <c r="E321" s="590" t="n"/>
      <c r="F321" s="590" t="n"/>
      <c r="G321" s="590" t="n"/>
      <c r="H321" s="590" t="n"/>
      <c r="I321" s="590" t="n"/>
      <c r="J321" s="590" t="n"/>
      <c r="K321" s="590" t="n"/>
      <c r="L321" s="590" t="n"/>
      <c r="M321" s="590" t="n"/>
      <c r="N321" s="590" t="n"/>
      <c r="O321" s="590" t="n"/>
      <c r="P321" s="590" t="n"/>
      <c r="Q321" s="590" t="n"/>
      <c r="R321" s="590" t="n"/>
      <c r="S321" s="590" t="n"/>
      <c r="T321" s="590" t="n"/>
      <c r="U321" s="590" t="n"/>
      <c r="V321" s="590" t="n"/>
      <c r="W321" s="590" t="n"/>
      <c r="X321" s="590" t="n"/>
      <c r="Y321" s="590" t="n"/>
      <c r="Z321" s="590" t="n"/>
    </row>
    <row r="322" ht="11.25" customHeight="1" s="844">
      <c r="A322" s="590" t="n"/>
      <c r="B322" s="590" t="n"/>
      <c r="C322" s="590" t="n"/>
      <c r="D322" s="590" t="n"/>
      <c r="E322" s="590" t="n"/>
      <c r="F322" s="590" t="n"/>
      <c r="G322" s="590" t="n"/>
      <c r="H322" s="590" t="n"/>
      <c r="I322" s="590" t="n"/>
      <c r="J322" s="590" t="n"/>
      <c r="K322" s="590" t="n"/>
      <c r="L322" s="590" t="n"/>
      <c r="M322" s="590" t="n"/>
      <c r="N322" s="590" t="n"/>
      <c r="O322" s="590" t="n"/>
      <c r="P322" s="590" t="n"/>
      <c r="Q322" s="590" t="n"/>
      <c r="R322" s="590" t="n"/>
      <c r="S322" s="590" t="n"/>
      <c r="T322" s="590" t="n"/>
      <c r="U322" s="590" t="n"/>
      <c r="V322" s="590" t="n"/>
      <c r="W322" s="590" t="n"/>
      <c r="X322" s="590" t="n"/>
      <c r="Y322" s="590" t="n"/>
      <c r="Z322" s="590" t="n"/>
    </row>
    <row r="323" ht="11.25" customHeight="1" s="844">
      <c r="A323" s="590" t="n"/>
      <c r="B323" s="590" t="n"/>
      <c r="C323" s="590" t="n"/>
      <c r="D323" s="590" t="n"/>
      <c r="E323" s="590" t="n"/>
      <c r="F323" s="590" t="n"/>
      <c r="G323" s="590" t="n"/>
      <c r="H323" s="590" t="n"/>
      <c r="I323" s="590" t="n"/>
      <c r="J323" s="590" t="n"/>
      <c r="K323" s="590" t="n"/>
      <c r="L323" s="590" t="n"/>
      <c r="M323" s="590" t="n"/>
      <c r="N323" s="590" t="n"/>
      <c r="O323" s="590" t="n"/>
      <c r="P323" s="590" t="n"/>
      <c r="Q323" s="590" t="n"/>
      <c r="R323" s="590" t="n"/>
      <c r="S323" s="590" t="n"/>
      <c r="T323" s="590" t="n"/>
      <c r="U323" s="590" t="n"/>
      <c r="V323" s="590" t="n"/>
      <c r="W323" s="590" t="n"/>
      <c r="X323" s="590" t="n"/>
      <c r="Y323" s="590" t="n"/>
      <c r="Z323" s="590" t="n"/>
    </row>
    <row r="324" ht="11.25" customHeight="1" s="844">
      <c r="A324" s="590" t="n"/>
      <c r="B324" s="590" t="n"/>
      <c r="C324" s="590" t="n"/>
      <c r="D324" s="590" t="n"/>
      <c r="E324" s="590" t="n"/>
      <c r="F324" s="590" t="n"/>
      <c r="G324" s="590" t="n"/>
      <c r="H324" s="590" t="n"/>
      <c r="I324" s="590" t="n"/>
      <c r="J324" s="590" t="n"/>
      <c r="K324" s="590" t="n"/>
      <c r="L324" s="590" t="n"/>
      <c r="M324" s="590" t="n"/>
      <c r="N324" s="590" t="n"/>
      <c r="O324" s="590" t="n"/>
      <c r="P324" s="590" t="n"/>
      <c r="Q324" s="590" t="n"/>
      <c r="R324" s="590" t="n"/>
      <c r="S324" s="590" t="n"/>
      <c r="T324" s="590" t="n"/>
      <c r="U324" s="590" t="n"/>
      <c r="V324" s="590" t="n"/>
      <c r="W324" s="590" t="n"/>
      <c r="X324" s="590" t="n"/>
      <c r="Y324" s="590" t="n"/>
      <c r="Z324" s="590" t="n"/>
    </row>
    <row r="325" ht="11.25" customHeight="1" s="844">
      <c r="A325" s="590" t="n"/>
      <c r="B325" s="590" t="n"/>
      <c r="C325" s="590" t="n"/>
      <c r="D325" s="590" t="n"/>
      <c r="E325" s="590" t="n"/>
      <c r="F325" s="590" t="n"/>
      <c r="G325" s="590" t="n"/>
      <c r="H325" s="590" t="n"/>
      <c r="I325" s="590" t="n"/>
      <c r="J325" s="590" t="n"/>
      <c r="K325" s="590" t="n"/>
      <c r="L325" s="590" t="n"/>
      <c r="M325" s="590" t="n"/>
      <c r="N325" s="590" t="n"/>
      <c r="O325" s="590" t="n"/>
      <c r="P325" s="590" t="n"/>
      <c r="Q325" s="590" t="n"/>
      <c r="R325" s="590" t="n"/>
      <c r="S325" s="590" t="n"/>
      <c r="T325" s="590" t="n"/>
      <c r="U325" s="590" t="n"/>
      <c r="V325" s="590" t="n"/>
      <c r="W325" s="590" t="n"/>
      <c r="X325" s="590" t="n"/>
      <c r="Y325" s="590" t="n"/>
      <c r="Z325" s="590" t="n"/>
    </row>
    <row r="326" ht="11.25" customHeight="1" s="844">
      <c r="A326" s="590" t="n"/>
      <c r="B326" s="590" t="n"/>
      <c r="C326" s="590" t="n"/>
      <c r="D326" s="590" t="n"/>
      <c r="E326" s="590" t="n"/>
      <c r="F326" s="590" t="n"/>
      <c r="G326" s="590" t="n"/>
      <c r="H326" s="590" t="n"/>
      <c r="I326" s="590" t="n"/>
      <c r="J326" s="590" t="n"/>
      <c r="K326" s="590" t="n"/>
      <c r="L326" s="590" t="n"/>
      <c r="M326" s="590" t="n"/>
      <c r="N326" s="590" t="n"/>
      <c r="O326" s="590" t="n"/>
      <c r="P326" s="590" t="n"/>
      <c r="Q326" s="590" t="n"/>
      <c r="R326" s="590" t="n"/>
      <c r="S326" s="590" t="n"/>
      <c r="T326" s="590" t="n"/>
      <c r="U326" s="590" t="n"/>
      <c r="V326" s="590" t="n"/>
      <c r="W326" s="590" t="n"/>
      <c r="X326" s="590" t="n"/>
      <c r="Y326" s="590" t="n"/>
      <c r="Z326" s="590" t="n"/>
    </row>
    <row r="327" ht="11.25" customHeight="1" s="844">
      <c r="A327" s="590" t="n"/>
      <c r="B327" s="590" t="n"/>
      <c r="C327" s="590" t="n"/>
      <c r="D327" s="590" t="n"/>
      <c r="E327" s="590" t="n"/>
      <c r="F327" s="590" t="n"/>
      <c r="G327" s="590" t="n"/>
      <c r="H327" s="590" t="n"/>
      <c r="I327" s="590" t="n"/>
      <c r="J327" s="590" t="n"/>
      <c r="K327" s="590" t="n"/>
      <c r="L327" s="590" t="n"/>
      <c r="M327" s="590" t="n"/>
      <c r="N327" s="590" t="n"/>
      <c r="O327" s="590" t="n"/>
      <c r="P327" s="590" t="n"/>
      <c r="Q327" s="590" t="n"/>
      <c r="R327" s="590" t="n"/>
      <c r="S327" s="590" t="n"/>
      <c r="T327" s="590" t="n"/>
      <c r="U327" s="590" t="n"/>
      <c r="V327" s="590" t="n"/>
      <c r="W327" s="590" t="n"/>
      <c r="X327" s="590" t="n"/>
      <c r="Y327" s="590" t="n"/>
      <c r="Z327" s="590" t="n"/>
    </row>
    <row r="328" ht="11.25" customHeight="1" s="844">
      <c r="A328" s="590" t="n"/>
      <c r="B328" s="590" t="n"/>
      <c r="C328" s="590" t="n"/>
      <c r="D328" s="590" t="n"/>
      <c r="E328" s="590" t="n"/>
      <c r="F328" s="590" t="n"/>
      <c r="G328" s="590" t="n"/>
      <c r="H328" s="590" t="n"/>
      <c r="I328" s="590" t="n"/>
      <c r="J328" s="590" t="n"/>
      <c r="K328" s="590" t="n"/>
      <c r="L328" s="590" t="n"/>
      <c r="M328" s="590" t="n"/>
      <c r="N328" s="590" t="n"/>
      <c r="O328" s="590" t="n"/>
      <c r="P328" s="590" t="n"/>
      <c r="Q328" s="590" t="n"/>
      <c r="R328" s="590" t="n"/>
      <c r="S328" s="590" t="n"/>
      <c r="T328" s="590" t="n"/>
      <c r="U328" s="590" t="n"/>
      <c r="V328" s="590" t="n"/>
      <c r="W328" s="590" t="n"/>
      <c r="X328" s="590" t="n"/>
      <c r="Y328" s="590" t="n"/>
      <c r="Z328" s="590" t="n"/>
    </row>
    <row r="329" ht="11.25" customHeight="1" s="844">
      <c r="A329" s="590" t="n"/>
      <c r="B329" s="590" t="n"/>
      <c r="C329" s="590" t="n"/>
      <c r="D329" s="590" t="n"/>
      <c r="E329" s="590" t="n"/>
      <c r="F329" s="590" t="n"/>
      <c r="G329" s="590" t="n"/>
      <c r="H329" s="590" t="n"/>
      <c r="I329" s="590" t="n"/>
      <c r="J329" s="590" t="n"/>
      <c r="K329" s="590" t="n"/>
      <c r="L329" s="590" t="n"/>
      <c r="M329" s="590" t="n"/>
      <c r="N329" s="590" t="n"/>
      <c r="O329" s="590" t="n"/>
      <c r="P329" s="590" t="n"/>
      <c r="Q329" s="590" t="n"/>
      <c r="R329" s="590" t="n"/>
      <c r="S329" s="590" t="n"/>
      <c r="T329" s="590" t="n"/>
      <c r="U329" s="590" t="n"/>
      <c r="V329" s="590" t="n"/>
      <c r="W329" s="590" t="n"/>
      <c r="X329" s="590" t="n"/>
      <c r="Y329" s="590" t="n"/>
      <c r="Z329" s="590" t="n"/>
    </row>
    <row r="330" ht="11.25" customHeight="1" s="844">
      <c r="A330" s="590" t="n"/>
      <c r="B330" s="590" t="n"/>
      <c r="C330" s="590" t="n"/>
      <c r="D330" s="590" t="n"/>
      <c r="E330" s="590" t="n"/>
      <c r="F330" s="590" t="n"/>
      <c r="G330" s="590" t="n"/>
      <c r="H330" s="590" t="n"/>
      <c r="I330" s="590" t="n"/>
      <c r="J330" s="590" t="n"/>
      <c r="K330" s="590" t="n"/>
      <c r="L330" s="590" t="n"/>
      <c r="M330" s="590" t="n"/>
      <c r="N330" s="590" t="n"/>
      <c r="O330" s="590" t="n"/>
      <c r="P330" s="590" t="n"/>
      <c r="Q330" s="590" t="n"/>
      <c r="R330" s="590" t="n"/>
      <c r="S330" s="590" t="n"/>
      <c r="T330" s="590" t="n"/>
      <c r="U330" s="590" t="n"/>
      <c r="V330" s="590" t="n"/>
      <c r="W330" s="590" t="n"/>
      <c r="X330" s="590" t="n"/>
      <c r="Y330" s="590" t="n"/>
      <c r="Z330" s="590" t="n"/>
    </row>
    <row r="331" ht="11.25" customHeight="1" s="844">
      <c r="A331" s="590" t="n"/>
      <c r="B331" s="590" t="n"/>
      <c r="C331" s="590" t="n"/>
      <c r="D331" s="590" t="n"/>
      <c r="E331" s="590" t="n"/>
      <c r="F331" s="590" t="n"/>
      <c r="G331" s="590" t="n"/>
      <c r="H331" s="590" t="n"/>
      <c r="I331" s="590" t="n"/>
      <c r="J331" s="590" t="n"/>
      <c r="K331" s="590" t="n"/>
      <c r="L331" s="590" t="n"/>
      <c r="M331" s="590" t="n"/>
      <c r="N331" s="590" t="n"/>
      <c r="O331" s="590" t="n"/>
      <c r="P331" s="590" t="n"/>
      <c r="Q331" s="590" t="n"/>
      <c r="R331" s="590" t="n"/>
      <c r="S331" s="590" t="n"/>
      <c r="T331" s="590" t="n"/>
      <c r="U331" s="590" t="n"/>
      <c r="V331" s="590" t="n"/>
      <c r="W331" s="590" t="n"/>
      <c r="X331" s="590" t="n"/>
      <c r="Y331" s="590" t="n"/>
      <c r="Z331" s="590" t="n"/>
    </row>
    <row r="332" ht="11.25" customHeight="1" s="844">
      <c r="A332" s="590" t="n"/>
      <c r="B332" s="590" t="n"/>
      <c r="C332" s="590" t="n"/>
      <c r="D332" s="590" t="n"/>
      <c r="E332" s="590" t="n"/>
      <c r="F332" s="590" t="n"/>
      <c r="G332" s="590" t="n"/>
      <c r="H332" s="590" t="n"/>
      <c r="I332" s="590" t="n"/>
      <c r="J332" s="590" t="n"/>
      <c r="K332" s="590" t="n"/>
      <c r="L332" s="590" t="n"/>
      <c r="M332" s="590" t="n"/>
      <c r="N332" s="590" t="n"/>
      <c r="O332" s="590" t="n"/>
      <c r="P332" s="590" t="n"/>
      <c r="Q332" s="590" t="n"/>
      <c r="R332" s="590" t="n"/>
      <c r="S332" s="590" t="n"/>
      <c r="T332" s="590" t="n"/>
      <c r="U332" s="590" t="n"/>
      <c r="V332" s="590" t="n"/>
      <c r="W332" s="590" t="n"/>
      <c r="X332" s="590" t="n"/>
      <c r="Y332" s="590" t="n"/>
      <c r="Z332" s="590" t="n"/>
    </row>
    <row r="333" ht="11.25" customHeight="1" s="844">
      <c r="A333" s="590" t="n"/>
      <c r="B333" s="590" t="n"/>
      <c r="C333" s="590" t="n"/>
      <c r="D333" s="590" t="n"/>
      <c r="E333" s="590" t="n"/>
      <c r="F333" s="590" t="n"/>
      <c r="G333" s="590" t="n"/>
      <c r="H333" s="590" t="n"/>
      <c r="I333" s="590" t="n"/>
      <c r="J333" s="590" t="n"/>
      <c r="K333" s="590" t="n"/>
      <c r="L333" s="590" t="n"/>
      <c r="M333" s="590" t="n"/>
      <c r="N333" s="590" t="n"/>
      <c r="O333" s="590" t="n"/>
      <c r="P333" s="590" t="n"/>
      <c r="Q333" s="590" t="n"/>
      <c r="R333" s="590" t="n"/>
      <c r="S333" s="590" t="n"/>
      <c r="T333" s="590" t="n"/>
      <c r="U333" s="590" t="n"/>
      <c r="V333" s="590" t="n"/>
      <c r="W333" s="590" t="n"/>
      <c r="X333" s="590" t="n"/>
      <c r="Y333" s="590" t="n"/>
      <c r="Z333" s="590" t="n"/>
    </row>
    <row r="334" ht="11.25" customHeight="1" s="844">
      <c r="A334" s="590" t="n"/>
      <c r="B334" s="590" t="n"/>
      <c r="C334" s="590" t="n"/>
      <c r="D334" s="590" t="n"/>
      <c r="E334" s="590" t="n"/>
      <c r="F334" s="590" t="n"/>
      <c r="G334" s="590" t="n"/>
      <c r="H334" s="590" t="n"/>
      <c r="I334" s="590" t="n"/>
      <c r="J334" s="590" t="n"/>
      <c r="K334" s="590" t="n"/>
      <c r="L334" s="590" t="n"/>
      <c r="M334" s="590" t="n"/>
      <c r="N334" s="590" t="n"/>
      <c r="O334" s="590" t="n"/>
      <c r="P334" s="590" t="n"/>
      <c r="Q334" s="590" t="n"/>
      <c r="R334" s="590" t="n"/>
      <c r="S334" s="590" t="n"/>
      <c r="T334" s="590" t="n"/>
      <c r="U334" s="590" t="n"/>
      <c r="V334" s="590" t="n"/>
      <c r="W334" s="590" t="n"/>
      <c r="X334" s="590" t="n"/>
      <c r="Y334" s="590" t="n"/>
      <c r="Z334" s="590" t="n"/>
    </row>
    <row r="335" ht="11.25" customHeight="1" s="844">
      <c r="A335" s="590" t="n"/>
      <c r="B335" s="590" t="n"/>
      <c r="C335" s="590" t="n"/>
      <c r="D335" s="590" t="n"/>
      <c r="E335" s="590" t="n"/>
      <c r="F335" s="590" t="n"/>
      <c r="G335" s="590" t="n"/>
      <c r="H335" s="590" t="n"/>
      <c r="I335" s="590" t="n"/>
      <c r="J335" s="590" t="n"/>
      <c r="K335" s="590" t="n"/>
      <c r="L335" s="590" t="n"/>
      <c r="M335" s="590" t="n"/>
      <c r="N335" s="590" t="n"/>
      <c r="O335" s="590" t="n"/>
      <c r="P335" s="590" t="n"/>
      <c r="Q335" s="590" t="n"/>
      <c r="R335" s="590" t="n"/>
      <c r="S335" s="590" t="n"/>
      <c r="T335" s="590" t="n"/>
      <c r="U335" s="590" t="n"/>
      <c r="V335" s="590" t="n"/>
      <c r="W335" s="590" t="n"/>
      <c r="X335" s="590" t="n"/>
      <c r="Y335" s="590" t="n"/>
      <c r="Z335" s="590" t="n"/>
    </row>
    <row r="336" ht="11.25" customHeight="1" s="844">
      <c r="A336" s="590" t="n"/>
      <c r="B336" s="590" t="n"/>
      <c r="C336" s="590" t="n"/>
      <c r="D336" s="590" t="n"/>
      <c r="E336" s="590" t="n"/>
      <c r="F336" s="590" t="n"/>
      <c r="G336" s="590" t="n"/>
      <c r="H336" s="590" t="n"/>
      <c r="I336" s="590" t="n"/>
      <c r="J336" s="590" t="n"/>
      <c r="K336" s="590" t="n"/>
      <c r="L336" s="590" t="n"/>
      <c r="M336" s="590" t="n"/>
      <c r="N336" s="590" t="n"/>
      <c r="O336" s="590" t="n"/>
      <c r="P336" s="590" t="n"/>
      <c r="Q336" s="590" t="n"/>
      <c r="R336" s="590" t="n"/>
      <c r="S336" s="590" t="n"/>
      <c r="T336" s="590" t="n"/>
      <c r="U336" s="590" t="n"/>
      <c r="V336" s="590" t="n"/>
      <c r="W336" s="590" t="n"/>
      <c r="X336" s="590" t="n"/>
      <c r="Y336" s="590" t="n"/>
      <c r="Z336" s="590" t="n"/>
    </row>
    <row r="337" ht="11.25" customHeight="1" s="844">
      <c r="A337" s="590" t="n"/>
      <c r="B337" s="590" t="n"/>
      <c r="C337" s="590" t="n"/>
      <c r="D337" s="590" t="n"/>
      <c r="E337" s="590" t="n"/>
      <c r="F337" s="590" t="n"/>
      <c r="G337" s="590" t="n"/>
      <c r="H337" s="590" t="n"/>
      <c r="I337" s="590" t="n"/>
      <c r="J337" s="590" t="n"/>
      <c r="K337" s="590" t="n"/>
      <c r="L337" s="590" t="n"/>
      <c r="M337" s="590" t="n"/>
      <c r="N337" s="590" t="n"/>
      <c r="O337" s="590" t="n"/>
      <c r="P337" s="590" t="n"/>
      <c r="Q337" s="590" t="n"/>
      <c r="R337" s="590" t="n"/>
      <c r="S337" s="590" t="n"/>
      <c r="T337" s="590" t="n"/>
      <c r="U337" s="590" t="n"/>
      <c r="V337" s="590" t="n"/>
      <c r="W337" s="590" t="n"/>
      <c r="X337" s="590" t="n"/>
      <c r="Y337" s="590" t="n"/>
      <c r="Z337" s="590" t="n"/>
    </row>
    <row r="338" ht="11.25" customHeight="1" s="844">
      <c r="A338" s="590" t="n"/>
      <c r="B338" s="590" t="n"/>
      <c r="C338" s="590" t="n"/>
      <c r="D338" s="590" t="n"/>
      <c r="E338" s="590" t="n"/>
      <c r="F338" s="590" t="n"/>
      <c r="G338" s="590" t="n"/>
      <c r="H338" s="590" t="n"/>
      <c r="I338" s="590" t="n"/>
      <c r="J338" s="590" t="n"/>
      <c r="K338" s="590" t="n"/>
      <c r="L338" s="590" t="n"/>
      <c r="M338" s="590" t="n"/>
      <c r="N338" s="590" t="n"/>
      <c r="O338" s="590" t="n"/>
      <c r="P338" s="590" t="n"/>
      <c r="Q338" s="590" t="n"/>
      <c r="R338" s="590" t="n"/>
      <c r="S338" s="590" t="n"/>
      <c r="T338" s="590" t="n"/>
      <c r="U338" s="590" t="n"/>
      <c r="V338" s="590" t="n"/>
      <c r="W338" s="590" t="n"/>
      <c r="X338" s="590" t="n"/>
      <c r="Y338" s="590" t="n"/>
      <c r="Z338" s="590" t="n"/>
    </row>
    <row r="339" ht="11.25" customHeight="1" s="844">
      <c r="A339" s="590" t="n"/>
      <c r="B339" s="590" t="n"/>
      <c r="C339" s="590" t="n"/>
      <c r="D339" s="590" t="n"/>
      <c r="E339" s="590" t="n"/>
      <c r="F339" s="590" t="n"/>
      <c r="G339" s="590" t="n"/>
      <c r="H339" s="590" t="n"/>
      <c r="I339" s="590" t="n"/>
      <c r="J339" s="590" t="n"/>
      <c r="K339" s="590" t="n"/>
      <c r="L339" s="590" t="n"/>
      <c r="M339" s="590" t="n"/>
      <c r="N339" s="590" t="n"/>
      <c r="O339" s="590" t="n"/>
      <c r="P339" s="590" t="n"/>
      <c r="Q339" s="590" t="n"/>
      <c r="R339" s="590" t="n"/>
      <c r="S339" s="590" t="n"/>
      <c r="T339" s="590" t="n"/>
      <c r="U339" s="590" t="n"/>
      <c r="V339" s="590" t="n"/>
      <c r="W339" s="590" t="n"/>
      <c r="X339" s="590" t="n"/>
      <c r="Y339" s="590" t="n"/>
      <c r="Z339" s="590" t="n"/>
    </row>
    <row r="340" ht="11.25" customHeight="1" s="844">
      <c r="A340" s="590" t="n"/>
      <c r="B340" s="590" t="n"/>
      <c r="C340" s="590" t="n"/>
      <c r="D340" s="590" t="n"/>
      <c r="E340" s="590" t="n"/>
      <c r="F340" s="590" t="n"/>
      <c r="G340" s="590" t="n"/>
      <c r="H340" s="590" t="n"/>
      <c r="I340" s="590" t="n"/>
      <c r="J340" s="590" t="n"/>
      <c r="K340" s="590" t="n"/>
      <c r="L340" s="590" t="n"/>
      <c r="M340" s="590" t="n"/>
      <c r="N340" s="590" t="n"/>
      <c r="O340" s="590" t="n"/>
      <c r="P340" s="590" t="n"/>
      <c r="Q340" s="590" t="n"/>
      <c r="R340" s="590" t="n"/>
      <c r="S340" s="590" t="n"/>
      <c r="T340" s="590" t="n"/>
      <c r="U340" s="590" t="n"/>
      <c r="V340" s="590" t="n"/>
      <c r="W340" s="590" t="n"/>
      <c r="X340" s="590" t="n"/>
      <c r="Y340" s="590" t="n"/>
      <c r="Z340" s="590" t="n"/>
    </row>
    <row r="341" ht="11.25" customHeight="1" s="844">
      <c r="A341" s="590" t="n"/>
      <c r="B341" s="590" t="n"/>
      <c r="C341" s="590" t="n"/>
      <c r="D341" s="590" t="n"/>
      <c r="E341" s="590" t="n"/>
      <c r="F341" s="590" t="n"/>
      <c r="G341" s="590" t="n"/>
      <c r="H341" s="590" t="n"/>
      <c r="I341" s="590" t="n"/>
      <c r="J341" s="590" t="n"/>
      <c r="K341" s="590" t="n"/>
      <c r="L341" s="590" t="n"/>
      <c r="M341" s="590" t="n"/>
      <c r="N341" s="590" t="n"/>
      <c r="O341" s="590" t="n"/>
      <c r="P341" s="590" t="n"/>
      <c r="Q341" s="590" t="n"/>
      <c r="R341" s="590" t="n"/>
      <c r="S341" s="590" t="n"/>
      <c r="T341" s="590" t="n"/>
      <c r="U341" s="590" t="n"/>
      <c r="V341" s="590" t="n"/>
      <c r="W341" s="590" t="n"/>
      <c r="X341" s="590" t="n"/>
      <c r="Y341" s="590" t="n"/>
      <c r="Z341" s="590" t="n"/>
    </row>
    <row r="342" ht="11.25" customHeight="1" s="844">
      <c r="A342" s="590" t="n"/>
      <c r="B342" s="590" t="n"/>
      <c r="C342" s="590" t="n"/>
      <c r="D342" s="590" t="n"/>
      <c r="E342" s="590" t="n"/>
      <c r="F342" s="590" t="n"/>
      <c r="G342" s="590" t="n"/>
      <c r="H342" s="590" t="n"/>
      <c r="I342" s="590" t="n"/>
      <c r="J342" s="590" t="n"/>
      <c r="K342" s="590" t="n"/>
      <c r="L342" s="590" t="n"/>
      <c r="M342" s="590" t="n"/>
      <c r="N342" s="590" t="n"/>
      <c r="O342" s="590" t="n"/>
      <c r="P342" s="590" t="n"/>
      <c r="Q342" s="590" t="n"/>
      <c r="R342" s="590" t="n"/>
      <c r="S342" s="590" t="n"/>
      <c r="T342" s="590" t="n"/>
      <c r="U342" s="590" t="n"/>
      <c r="V342" s="590" t="n"/>
      <c r="W342" s="590" t="n"/>
      <c r="X342" s="590" t="n"/>
      <c r="Y342" s="590" t="n"/>
      <c r="Z342" s="590" t="n"/>
    </row>
    <row r="343" ht="11.25" customHeight="1" s="844">
      <c r="A343" s="590" t="n"/>
      <c r="B343" s="590" t="n"/>
      <c r="C343" s="590" t="n"/>
      <c r="D343" s="590" t="n"/>
      <c r="E343" s="590" t="n"/>
      <c r="F343" s="590" t="n"/>
      <c r="G343" s="590" t="n"/>
      <c r="H343" s="590" t="n"/>
      <c r="I343" s="590" t="n"/>
      <c r="J343" s="590" t="n"/>
      <c r="K343" s="590" t="n"/>
      <c r="L343" s="590" t="n"/>
      <c r="M343" s="590" t="n"/>
      <c r="N343" s="590" t="n"/>
      <c r="O343" s="590" t="n"/>
      <c r="P343" s="590" t="n"/>
      <c r="Q343" s="590" t="n"/>
      <c r="R343" s="590" t="n"/>
      <c r="S343" s="590" t="n"/>
      <c r="T343" s="590" t="n"/>
      <c r="U343" s="590" t="n"/>
      <c r="V343" s="590" t="n"/>
      <c r="W343" s="590" t="n"/>
      <c r="X343" s="590" t="n"/>
      <c r="Y343" s="590" t="n"/>
      <c r="Z343" s="590" t="n"/>
    </row>
    <row r="344" ht="11.25" customHeight="1" s="844">
      <c r="A344" s="590" t="n"/>
      <c r="B344" s="590" t="n"/>
      <c r="C344" s="590" t="n"/>
      <c r="D344" s="590" t="n"/>
      <c r="E344" s="590" t="n"/>
      <c r="F344" s="590" t="n"/>
      <c r="G344" s="590" t="n"/>
      <c r="H344" s="590" t="n"/>
      <c r="I344" s="590" t="n"/>
      <c r="J344" s="590" t="n"/>
      <c r="K344" s="590" t="n"/>
      <c r="L344" s="590" t="n"/>
      <c r="M344" s="590" t="n"/>
      <c r="N344" s="590" t="n"/>
      <c r="O344" s="590" t="n"/>
      <c r="P344" s="590" t="n"/>
      <c r="Q344" s="590" t="n"/>
      <c r="R344" s="590" t="n"/>
      <c r="S344" s="590" t="n"/>
      <c r="T344" s="590" t="n"/>
      <c r="U344" s="590" t="n"/>
      <c r="V344" s="590" t="n"/>
      <c r="W344" s="590" t="n"/>
      <c r="X344" s="590" t="n"/>
      <c r="Y344" s="590" t="n"/>
      <c r="Z344" s="590" t="n"/>
    </row>
    <row r="345" ht="11.25" customHeight="1" s="844">
      <c r="A345" s="590" t="n"/>
      <c r="B345" s="590" t="n"/>
      <c r="C345" s="590" t="n"/>
      <c r="D345" s="590" t="n"/>
      <c r="E345" s="590" t="n"/>
      <c r="F345" s="590" t="n"/>
      <c r="G345" s="590" t="n"/>
      <c r="H345" s="590" t="n"/>
      <c r="I345" s="590" t="n"/>
      <c r="J345" s="590" t="n"/>
      <c r="K345" s="590" t="n"/>
      <c r="L345" s="590" t="n"/>
      <c r="M345" s="590" t="n"/>
      <c r="N345" s="590" t="n"/>
      <c r="O345" s="590" t="n"/>
      <c r="P345" s="590" t="n"/>
      <c r="Q345" s="590" t="n"/>
      <c r="R345" s="590" t="n"/>
      <c r="S345" s="590" t="n"/>
      <c r="T345" s="590" t="n"/>
      <c r="U345" s="590" t="n"/>
      <c r="V345" s="590" t="n"/>
      <c r="W345" s="590" t="n"/>
      <c r="X345" s="590" t="n"/>
      <c r="Y345" s="590" t="n"/>
      <c r="Z345" s="590" t="n"/>
    </row>
    <row r="346" ht="11.25" customHeight="1" s="844">
      <c r="A346" s="590" t="n"/>
      <c r="B346" s="590" t="n"/>
      <c r="C346" s="590" t="n"/>
      <c r="D346" s="590" t="n"/>
      <c r="E346" s="590" t="n"/>
      <c r="F346" s="590" t="n"/>
      <c r="G346" s="590" t="n"/>
      <c r="H346" s="590" t="n"/>
      <c r="I346" s="590" t="n"/>
      <c r="J346" s="590" t="n"/>
      <c r="K346" s="590" t="n"/>
      <c r="L346" s="590" t="n"/>
      <c r="M346" s="590" t="n"/>
      <c r="N346" s="590" t="n"/>
      <c r="O346" s="590" t="n"/>
      <c r="P346" s="590" t="n"/>
      <c r="Q346" s="590" t="n"/>
      <c r="R346" s="590" t="n"/>
      <c r="S346" s="590" t="n"/>
      <c r="T346" s="590" t="n"/>
      <c r="U346" s="590" t="n"/>
      <c r="V346" s="590" t="n"/>
      <c r="W346" s="590" t="n"/>
      <c r="X346" s="590" t="n"/>
      <c r="Y346" s="590" t="n"/>
      <c r="Z346" s="590" t="n"/>
    </row>
    <row r="347" ht="11.25" customHeight="1" s="844">
      <c r="A347" s="590" t="n"/>
      <c r="B347" s="590" t="n"/>
      <c r="C347" s="590" t="n"/>
      <c r="D347" s="590" t="n"/>
      <c r="E347" s="590" t="n"/>
      <c r="F347" s="590" t="n"/>
      <c r="G347" s="590" t="n"/>
      <c r="H347" s="590" t="n"/>
      <c r="I347" s="590" t="n"/>
      <c r="J347" s="590" t="n"/>
      <c r="K347" s="590" t="n"/>
      <c r="L347" s="590" t="n"/>
      <c r="M347" s="590" t="n"/>
      <c r="N347" s="590" t="n"/>
      <c r="O347" s="590" t="n"/>
      <c r="P347" s="590" t="n"/>
      <c r="Q347" s="590" t="n"/>
      <c r="R347" s="590" t="n"/>
      <c r="S347" s="590" t="n"/>
      <c r="T347" s="590" t="n"/>
      <c r="U347" s="590" t="n"/>
      <c r="V347" s="590" t="n"/>
      <c r="W347" s="590" t="n"/>
      <c r="X347" s="590" t="n"/>
      <c r="Y347" s="590" t="n"/>
      <c r="Z347" s="590" t="n"/>
    </row>
    <row r="348" ht="11.25" customHeight="1" s="844">
      <c r="A348" s="590" t="n"/>
      <c r="B348" s="590" t="n"/>
      <c r="C348" s="590" t="n"/>
      <c r="D348" s="590" t="n"/>
      <c r="E348" s="590" t="n"/>
      <c r="F348" s="590" t="n"/>
      <c r="G348" s="590" t="n"/>
      <c r="H348" s="590" t="n"/>
      <c r="I348" s="590" t="n"/>
      <c r="J348" s="590" t="n"/>
      <c r="K348" s="590" t="n"/>
      <c r="L348" s="590" t="n"/>
      <c r="M348" s="590" t="n"/>
      <c r="N348" s="590" t="n"/>
      <c r="O348" s="590" t="n"/>
      <c r="P348" s="590" t="n"/>
      <c r="Q348" s="590" t="n"/>
      <c r="R348" s="590" t="n"/>
      <c r="S348" s="590" t="n"/>
      <c r="T348" s="590" t="n"/>
      <c r="U348" s="590" t="n"/>
      <c r="V348" s="590" t="n"/>
      <c r="W348" s="590" t="n"/>
      <c r="X348" s="590" t="n"/>
      <c r="Y348" s="590" t="n"/>
      <c r="Z348" s="590" t="n"/>
    </row>
    <row r="349" ht="11.25" customHeight="1" s="844">
      <c r="A349" s="590" t="n"/>
      <c r="B349" s="590" t="n"/>
      <c r="C349" s="590" t="n"/>
      <c r="D349" s="590" t="n"/>
      <c r="E349" s="590" t="n"/>
      <c r="F349" s="590" t="n"/>
      <c r="G349" s="590" t="n"/>
      <c r="H349" s="590" t="n"/>
      <c r="I349" s="590" t="n"/>
      <c r="J349" s="590" t="n"/>
      <c r="K349" s="590" t="n"/>
      <c r="L349" s="590" t="n"/>
      <c r="M349" s="590" t="n"/>
      <c r="N349" s="590" t="n"/>
      <c r="O349" s="590" t="n"/>
      <c r="P349" s="590" t="n"/>
      <c r="Q349" s="590" t="n"/>
      <c r="R349" s="590" t="n"/>
      <c r="S349" s="590" t="n"/>
      <c r="T349" s="590" t="n"/>
      <c r="U349" s="590" t="n"/>
      <c r="V349" s="590" t="n"/>
      <c r="W349" s="590" t="n"/>
      <c r="X349" s="590" t="n"/>
      <c r="Y349" s="590" t="n"/>
      <c r="Z349" s="590" t="n"/>
    </row>
    <row r="350" ht="11.25" customHeight="1" s="844">
      <c r="A350" s="590" t="n"/>
      <c r="B350" s="590" t="n"/>
      <c r="C350" s="590" t="n"/>
      <c r="D350" s="590" t="n"/>
      <c r="E350" s="590" t="n"/>
      <c r="F350" s="590" t="n"/>
      <c r="G350" s="590" t="n"/>
      <c r="H350" s="590" t="n"/>
      <c r="I350" s="590" t="n"/>
      <c r="J350" s="590" t="n"/>
      <c r="K350" s="590" t="n"/>
      <c r="L350" s="590" t="n"/>
      <c r="M350" s="590" t="n"/>
      <c r="N350" s="590" t="n"/>
      <c r="O350" s="590" t="n"/>
      <c r="P350" s="590" t="n"/>
      <c r="Q350" s="590" t="n"/>
      <c r="R350" s="590" t="n"/>
      <c r="S350" s="590" t="n"/>
      <c r="T350" s="590" t="n"/>
      <c r="U350" s="590" t="n"/>
      <c r="V350" s="590" t="n"/>
      <c r="W350" s="590" t="n"/>
      <c r="X350" s="590" t="n"/>
      <c r="Y350" s="590" t="n"/>
      <c r="Z350" s="590" t="n"/>
    </row>
    <row r="351" ht="11.25" customHeight="1" s="844">
      <c r="A351" s="590" t="n"/>
      <c r="B351" s="590" t="n"/>
      <c r="C351" s="590" t="n"/>
      <c r="D351" s="590" t="n"/>
      <c r="E351" s="590" t="n"/>
      <c r="F351" s="590" t="n"/>
      <c r="G351" s="590" t="n"/>
      <c r="H351" s="590" t="n"/>
      <c r="I351" s="590" t="n"/>
      <c r="J351" s="590" t="n"/>
      <c r="K351" s="590" t="n"/>
      <c r="L351" s="590" t="n"/>
      <c r="M351" s="590" t="n"/>
      <c r="N351" s="590" t="n"/>
      <c r="O351" s="590" t="n"/>
      <c r="P351" s="590" t="n"/>
      <c r="Q351" s="590" t="n"/>
      <c r="R351" s="590" t="n"/>
      <c r="S351" s="590" t="n"/>
      <c r="T351" s="590" t="n"/>
      <c r="U351" s="590" t="n"/>
      <c r="V351" s="590" t="n"/>
      <c r="W351" s="590" t="n"/>
      <c r="X351" s="590" t="n"/>
      <c r="Y351" s="590" t="n"/>
      <c r="Z351" s="590" t="n"/>
    </row>
    <row r="352" ht="11.25" customHeight="1" s="844">
      <c r="A352" s="590" t="n"/>
      <c r="B352" s="590" t="n"/>
      <c r="C352" s="590" t="n"/>
      <c r="D352" s="590" t="n"/>
      <c r="E352" s="590" t="n"/>
      <c r="F352" s="590" t="n"/>
      <c r="G352" s="590" t="n"/>
      <c r="H352" s="590" t="n"/>
      <c r="I352" s="590" t="n"/>
      <c r="J352" s="590" t="n"/>
      <c r="K352" s="590" t="n"/>
      <c r="L352" s="590" t="n"/>
      <c r="M352" s="590" t="n"/>
      <c r="N352" s="590" t="n"/>
      <c r="O352" s="590" t="n"/>
      <c r="P352" s="590" t="n"/>
      <c r="Q352" s="590" t="n"/>
      <c r="R352" s="590" t="n"/>
      <c r="S352" s="590" t="n"/>
      <c r="T352" s="590" t="n"/>
      <c r="U352" s="590" t="n"/>
      <c r="V352" s="590" t="n"/>
      <c r="W352" s="590" t="n"/>
      <c r="X352" s="590" t="n"/>
      <c r="Y352" s="590" t="n"/>
      <c r="Z352" s="590" t="n"/>
    </row>
    <row r="353" ht="11.25" customHeight="1" s="844">
      <c r="A353" s="590" t="n"/>
      <c r="B353" s="590" t="n"/>
      <c r="C353" s="590" t="n"/>
      <c r="D353" s="590" t="n"/>
      <c r="E353" s="590" t="n"/>
      <c r="F353" s="590" t="n"/>
      <c r="G353" s="590" t="n"/>
      <c r="H353" s="590" t="n"/>
      <c r="I353" s="590" t="n"/>
      <c r="J353" s="590" t="n"/>
      <c r="K353" s="590" t="n"/>
      <c r="L353" s="590" t="n"/>
      <c r="M353" s="590" t="n"/>
      <c r="N353" s="590" t="n"/>
      <c r="O353" s="590" t="n"/>
      <c r="P353" s="590" t="n"/>
      <c r="Q353" s="590" t="n"/>
      <c r="R353" s="590" t="n"/>
      <c r="S353" s="590" t="n"/>
      <c r="T353" s="590" t="n"/>
      <c r="U353" s="590" t="n"/>
      <c r="V353" s="590" t="n"/>
      <c r="W353" s="590" t="n"/>
      <c r="X353" s="590" t="n"/>
      <c r="Y353" s="590" t="n"/>
      <c r="Z353" s="590" t="n"/>
    </row>
    <row r="354" ht="11.25" customHeight="1" s="844">
      <c r="A354" s="590" t="n"/>
      <c r="B354" s="590" t="n"/>
      <c r="C354" s="590" t="n"/>
      <c r="D354" s="590" t="n"/>
      <c r="E354" s="590" t="n"/>
      <c r="F354" s="590" t="n"/>
      <c r="G354" s="590" t="n"/>
      <c r="H354" s="590" t="n"/>
      <c r="I354" s="590" t="n"/>
      <c r="J354" s="590" t="n"/>
      <c r="K354" s="590" t="n"/>
      <c r="L354" s="590" t="n"/>
      <c r="M354" s="590" t="n"/>
      <c r="N354" s="590" t="n"/>
      <c r="O354" s="590" t="n"/>
      <c r="P354" s="590" t="n"/>
      <c r="Q354" s="590" t="n"/>
      <c r="R354" s="590" t="n"/>
      <c r="S354" s="590" t="n"/>
      <c r="T354" s="590" t="n"/>
      <c r="U354" s="590" t="n"/>
      <c r="V354" s="590" t="n"/>
      <c r="W354" s="590" t="n"/>
      <c r="X354" s="590" t="n"/>
      <c r="Y354" s="590" t="n"/>
      <c r="Z354" s="590" t="n"/>
    </row>
    <row r="355" ht="11.25" customHeight="1" s="844">
      <c r="A355" s="590" t="n"/>
      <c r="B355" s="590" t="n"/>
      <c r="C355" s="590" t="n"/>
      <c r="D355" s="590" t="n"/>
      <c r="E355" s="590" t="n"/>
      <c r="F355" s="590" t="n"/>
      <c r="G355" s="590" t="n"/>
      <c r="H355" s="590" t="n"/>
      <c r="I355" s="590" t="n"/>
      <c r="J355" s="590" t="n"/>
      <c r="K355" s="590" t="n"/>
      <c r="L355" s="590" t="n"/>
      <c r="M355" s="590" t="n"/>
      <c r="N355" s="590" t="n"/>
      <c r="O355" s="590" t="n"/>
      <c r="P355" s="590" t="n"/>
      <c r="Q355" s="590" t="n"/>
      <c r="R355" s="590" t="n"/>
      <c r="S355" s="590" t="n"/>
      <c r="T355" s="590" t="n"/>
      <c r="U355" s="590" t="n"/>
      <c r="V355" s="590" t="n"/>
      <c r="W355" s="590" t="n"/>
      <c r="X355" s="590" t="n"/>
      <c r="Y355" s="590" t="n"/>
      <c r="Z355" s="590" t="n"/>
    </row>
    <row r="356" ht="11.25" customHeight="1" s="844">
      <c r="A356" s="590" t="n"/>
      <c r="B356" s="590" t="n"/>
      <c r="C356" s="590" t="n"/>
      <c r="D356" s="590" t="n"/>
      <c r="E356" s="590" t="n"/>
      <c r="F356" s="590" t="n"/>
      <c r="G356" s="590" t="n"/>
      <c r="H356" s="590" t="n"/>
      <c r="I356" s="590" t="n"/>
      <c r="J356" s="590" t="n"/>
      <c r="K356" s="590" t="n"/>
      <c r="L356" s="590" t="n"/>
      <c r="M356" s="590" t="n"/>
      <c r="N356" s="590" t="n"/>
      <c r="O356" s="590" t="n"/>
      <c r="P356" s="590" t="n"/>
      <c r="Q356" s="590" t="n"/>
      <c r="R356" s="590" t="n"/>
      <c r="S356" s="590" t="n"/>
      <c r="T356" s="590" t="n"/>
      <c r="U356" s="590" t="n"/>
      <c r="V356" s="590" t="n"/>
      <c r="W356" s="590" t="n"/>
      <c r="X356" s="590" t="n"/>
      <c r="Y356" s="590" t="n"/>
      <c r="Z356" s="590" t="n"/>
    </row>
    <row r="357" ht="11.25" customHeight="1" s="844">
      <c r="A357" s="590" t="n"/>
      <c r="B357" s="590" t="n"/>
      <c r="C357" s="590" t="n"/>
      <c r="D357" s="590" t="n"/>
      <c r="E357" s="590" t="n"/>
      <c r="F357" s="590" t="n"/>
      <c r="G357" s="590" t="n"/>
      <c r="H357" s="590" t="n"/>
      <c r="I357" s="590" t="n"/>
      <c r="J357" s="590" t="n"/>
      <c r="K357" s="590" t="n"/>
      <c r="L357" s="590" t="n"/>
      <c r="M357" s="590" t="n"/>
      <c r="N357" s="590" t="n"/>
      <c r="O357" s="590" t="n"/>
      <c r="P357" s="590" t="n"/>
      <c r="Q357" s="590" t="n"/>
      <c r="R357" s="590" t="n"/>
      <c r="S357" s="590" t="n"/>
      <c r="T357" s="590" t="n"/>
      <c r="U357" s="590" t="n"/>
      <c r="V357" s="590" t="n"/>
      <c r="W357" s="590" t="n"/>
      <c r="X357" s="590" t="n"/>
      <c r="Y357" s="590" t="n"/>
      <c r="Z357" s="590" t="n"/>
    </row>
    <row r="358" ht="11.25" customHeight="1" s="844">
      <c r="A358" s="590" t="n"/>
      <c r="B358" s="590" t="n"/>
      <c r="C358" s="590" t="n"/>
      <c r="D358" s="590" t="n"/>
      <c r="E358" s="590" t="n"/>
      <c r="F358" s="590" t="n"/>
      <c r="G358" s="590" t="n"/>
      <c r="H358" s="590" t="n"/>
      <c r="I358" s="590" t="n"/>
      <c r="J358" s="590" t="n"/>
      <c r="K358" s="590" t="n"/>
      <c r="L358" s="590" t="n"/>
      <c r="M358" s="590" t="n"/>
      <c r="N358" s="590" t="n"/>
      <c r="O358" s="590" t="n"/>
      <c r="P358" s="590" t="n"/>
      <c r="Q358" s="590" t="n"/>
      <c r="R358" s="590" t="n"/>
      <c r="S358" s="590" t="n"/>
      <c r="T358" s="590" t="n"/>
      <c r="U358" s="590" t="n"/>
      <c r="V358" s="590" t="n"/>
      <c r="W358" s="590" t="n"/>
      <c r="X358" s="590" t="n"/>
      <c r="Y358" s="590" t="n"/>
      <c r="Z358" s="590" t="n"/>
    </row>
    <row r="359" ht="11.25" customHeight="1" s="844">
      <c r="A359" s="590" t="n"/>
      <c r="B359" s="590" t="n"/>
      <c r="C359" s="590" t="n"/>
      <c r="D359" s="590" t="n"/>
      <c r="E359" s="590" t="n"/>
      <c r="F359" s="590" t="n"/>
      <c r="G359" s="590" t="n"/>
      <c r="H359" s="590" t="n"/>
      <c r="I359" s="590" t="n"/>
      <c r="J359" s="590" t="n"/>
      <c r="K359" s="590" t="n"/>
      <c r="L359" s="590" t="n"/>
      <c r="M359" s="590" t="n"/>
      <c r="N359" s="590" t="n"/>
      <c r="O359" s="590" t="n"/>
      <c r="P359" s="590" t="n"/>
      <c r="Q359" s="590" t="n"/>
      <c r="R359" s="590" t="n"/>
      <c r="S359" s="590" t="n"/>
      <c r="T359" s="590" t="n"/>
      <c r="U359" s="590" t="n"/>
      <c r="V359" s="590" t="n"/>
      <c r="W359" s="590" t="n"/>
      <c r="X359" s="590" t="n"/>
      <c r="Y359" s="590" t="n"/>
      <c r="Z359" s="590" t="n"/>
    </row>
    <row r="360" ht="11.25" customHeight="1" s="844">
      <c r="A360" s="590" t="n"/>
      <c r="B360" s="590" t="n"/>
      <c r="C360" s="590" t="n"/>
      <c r="D360" s="590" t="n"/>
      <c r="E360" s="590" t="n"/>
      <c r="F360" s="590" t="n"/>
      <c r="G360" s="590" t="n"/>
      <c r="H360" s="590" t="n"/>
      <c r="I360" s="590" t="n"/>
      <c r="J360" s="590" t="n"/>
      <c r="K360" s="590" t="n"/>
      <c r="L360" s="590" t="n"/>
      <c r="M360" s="590" t="n"/>
      <c r="N360" s="590" t="n"/>
      <c r="O360" s="590" t="n"/>
      <c r="P360" s="590" t="n"/>
      <c r="Q360" s="590" t="n"/>
      <c r="R360" s="590" t="n"/>
      <c r="S360" s="590" t="n"/>
      <c r="T360" s="590" t="n"/>
      <c r="U360" s="590" t="n"/>
      <c r="V360" s="590" t="n"/>
      <c r="W360" s="590" t="n"/>
      <c r="X360" s="590" t="n"/>
      <c r="Y360" s="590" t="n"/>
      <c r="Z360" s="590" t="n"/>
    </row>
    <row r="361" ht="11.25" customHeight="1" s="844">
      <c r="A361" s="590" t="n"/>
      <c r="B361" s="590" t="n"/>
      <c r="C361" s="590" t="n"/>
      <c r="D361" s="590" t="n"/>
      <c r="E361" s="590" t="n"/>
      <c r="F361" s="590" t="n"/>
      <c r="G361" s="590" t="n"/>
      <c r="H361" s="590" t="n"/>
      <c r="I361" s="590" t="n"/>
      <c r="J361" s="590" t="n"/>
      <c r="K361" s="590" t="n"/>
      <c r="L361" s="590" t="n"/>
      <c r="M361" s="590" t="n"/>
      <c r="N361" s="590" t="n"/>
      <c r="O361" s="590" t="n"/>
      <c r="P361" s="590" t="n"/>
      <c r="Q361" s="590" t="n"/>
      <c r="R361" s="590" t="n"/>
      <c r="S361" s="590" t="n"/>
      <c r="T361" s="590" t="n"/>
      <c r="U361" s="590" t="n"/>
      <c r="V361" s="590" t="n"/>
      <c r="W361" s="590" t="n"/>
      <c r="X361" s="590" t="n"/>
      <c r="Y361" s="590" t="n"/>
      <c r="Z361" s="590" t="n"/>
    </row>
    <row r="362" ht="11.25" customHeight="1" s="844">
      <c r="A362" s="590" t="n"/>
      <c r="B362" s="590" t="n"/>
      <c r="C362" s="590" t="n"/>
      <c r="D362" s="590" t="n"/>
      <c r="E362" s="590" t="n"/>
      <c r="F362" s="590" t="n"/>
      <c r="G362" s="590" t="n"/>
      <c r="H362" s="590" t="n"/>
      <c r="I362" s="590" t="n"/>
      <c r="J362" s="590" t="n"/>
      <c r="K362" s="590" t="n"/>
      <c r="L362" s="590" t="n"/>
      <c r="M362" s="590" t="n"/>
      <c r="N362" s="590" t="n"/>
      <c r="O362" s="590" t="n"/>
      <c r="P362" s="590" t="n"/>
      <c r="Q362" s="590" t="n"/>
      <c r="R362" s="590" t="n"/>
      <c r="S362" s="590" t="n"/>
      <c r="T362" s="590" t="n"/>
      <c r="U362" s="590" t="n"/>
      <c r="V362" s="590" t="n"/>
      <c r="W362" s="590" t="n"/>
      <c r="X362" s="590" t="n"/>
      <c r="Y362" s="590" t="n"/>
      <c r="Z362" s="590" t="n"/>
    </row>
    <row r="363" ht="11.25" customHeight="1" s="844">
      <c r="A363" s="590" t="n"/>
      <c r="B363" s="590" t="n"/>
      <c r="C363" s="590" t="n"/>
      <c r="D363" s="590" t="n"/>
      <c r="E363" s="590" t="n"/>
      <c r="F363" s="590" t="n"/>
      <c r="G363" s="590" t="n"/>
      <c r="H363" s="590" t="n"/>
      <c r="I363" s="590" t="n"/>
      <c r="J363" s="590" t="n"/>
      <c r="K363" s="590" t="n"/>
      <c r="L363" s="590" t="n"/>
      <c r="M363" s="590" t="n"/>
      <c r="N363" s="590" t="n"/>
      <c r="O363" s="590" t="n"/>
      <c r="P363" s="590" t="n"/>
      <c r="Q363" s="590" t="n"/>
      <c r="R363" s="590" t="n"/>
      <c r="S363" s="590" t="n"/>
      <c r="T363" s="590" t="n"/>
      <c r="U363" s="590" t="n"/>
      <c r="V363" s="590" t="n"/>
      <c r="W363" s="590" t="n"/>
      <c r="X363" s="590" t="n"/>
      <c r="Y363" s="590" t="n"/>
      <c r="Z363" s="590" t="n"/>
    </row>
    <row r="364" ht="11.25" customHeight="1" s="844">
      <c r="A364" s="590" t="n"/>
      <c r="B364" s="590" t="n"/>
      <c r="C364" s="590" t="n"/>
      <c r="D364" s="590" t="n"/>
      <c r="E364" s="590" t="n"/>
      <c r="F364" s="590" t="n"/>
      <c r="G364" s="590" t="n"/>
      <c r="H364" s="590" t="n"/>
      <c r="I364" s="590" t="n"/>
      <c r="J364" s="590" t="n"/>
      <c r="K364" s="590" t="n"/>
      <c r="L364" s="590" t="n"/>
      <c r="M364" s="590" t="n"/>
      <c r="N364" s="590" t="n"/>
      <c r="O364" s="590" t="n"/>
      <c r="P364" s="590" t="n"/>
      <c r="Q364" s="590" t="n"/>
      <c r="R364" s="590" t="n"/>
      <c r="S364" s="590" t="n"/>
      <c r="T364" s="590" t="n"/>
      <c r="U364" s="590" t="n"/>
      <c r="V364" s="590" t="n"/>
      <c r="W364" s="590" t="n"/>
      <c r="X364" s="590" t="n"/>
      <c r="Y364" s="590" t="n"/>
      <c r="Z364" s="590" t="n"/>
    </row>
    <row r="365" ht="11.25" customHeight="1" s="844">
      <c r="A365" s="590" t="n"/>
      <c r="B365" s="590" t="n"/>
      <c r="C365" s="590" t="n"/>
      <c r="D365" s="590" t="n"/>
      <c r="E365" s="590" t="n"/>
      <c r="F365" s="590" t="n"/>
      <c r="G365" s="590" t="n"/>
      <c r="H365" s="590" t="n"/>
      <c r="I365" s="590" t="n"/>
      <c r="J365" s="590" t="n"/>
      <c r="K365" s="590" t="n"/>
      <c r="L365" s="590" t="n"/>
      <c r="M365" s="590" t="n"/>
      <c r="N365" s="590" t="n"/>
      <c r="O365" s="590" t="n"/>
      <c r="P365" s="590" t="n"/>
      <c r="Q365" s="590" t="n"/>
      <c r="R365" s="590" t="n"/>
      <c r="S365" s="590" t="n"/>
      <c r="T365" s="590" t="n"/>
      <c r="U365" s="590" t="n"/>
      <c r="V365" s="590" t="n"/>
      <c r="W365" s="590" t="n"/>
      <c r="X365" s="590" t="n"/>
      <c r="Y365" s="590" t="n"/>
      <c r="Z365" s="590" t="n"/>
    </row>
    <row r="366" ht="11.25" customHeight="1" s="844">
      <c r="A366" s="590" t="n"/>
      <c r="B366" s="590" t="n"/>
      <c r="C366" s="590" t="n"/>
      <c r="D366" s="590" t="n"/>
      <c r="E366" s="590" t="n"/>
      <c r="F366" s="590" t="n"/>
      <c r="G366" s="590" t="n"/>
      <c r="H366" s="590" t="n"/>
      <c r="I366" s="590" t="n"/>
      <c r="J366" s="590" t="n"/>
      <c r="K366" s="590" t="n"/>
      <c r="L366" s="590" t="n"/>
      <c r="M366" s="590" t="n"/>
      <c r="N366" s="590" t="n"/>
      <c r="O366" s="590" t="n"/>
      <c r="P366" s="590" t="n"/>
      <c r="Q366" s="590" t="n"/>
      <c r="R366" s="590" t="n"/>
      <c r="S366" s="590" t="n"/>
      <c r="T366" s="590" t="n"/>
      <c r="U366" s="590" t="n"/>
      <c r="V366" s="590" t="n"/>
      <c r="W366" s="590" t="n"/>
      <c r="X366" s="590" t="n"/>
      <c r="Y366" s="590" t="n"/>
      <c r="Z366" s="590" t="n"/>
    </row>
    <row r="367" ht="11.25" customHeight="1" s="844">
      <c r="A367" s="590" t="n"/>
      <c r="B367" s="590" t="n"/>
      <c r="C367" s="590" t="n"/>
      <c r="D367" s="590" t="n"/>
      <c r="E367" s="590" t="n"/>
      <c r="F367" s="590" t="n"/>
      <c r="G367" s="590" t="n"/>
      <c r="H367" s="590" t="n"/>
      <c r="I367" s="590" t="n"/>
      <c r="J367" s="590" t="n"/>
      <c r="K367" s="590" t="n"/>
      <c r="L367" s="590" t="n"/>
      <c r="M367" s="590" t="n"/>
      <c r="N367" s="590" t="n"/>
      <c r="O367" s="590" t="n"/>
      <c r="P367" s="590" t="n"/>
      <c r="Q367" s="590" t="n"/>
      <c r="R367" s="590" t="n"/>
      <c r="S367" s="590" t="n"/>
      <c r="T367" s="590" t="n"/>
      <c r="U367" s="590" t="n"/>
      <c r="V367" s="590" t="n"/>
      <c r="W367" s="590" t="n"/>
      <c r="X367" s="590" t="n"/>
      <c r="Y367" s="590" t="n"/>
      <c r="Z367" s="590" t="n"/>
    </row>
    <row r="368" ht="11.25" customHeight="1" s="844">
      <c r="A368" s="590" t="n"/>
      <c r="B368" s="590" t="n"/>
      <c r="C368" s="590" t="n"/>
      <c r="D368" s="590" t="n"/>
      <c r="E368" s="590" t="n"/>
      <c r="F368" s="590" t="n"/>
      <c r="G368" s="590" t="n"/>
      <c r="H368" s="590" t="n"/>
      <c r="I368" s="590" t="n"/>
      <c r="J368" s="590" t="n"/>
      <c r="K368" s="590" t="n"/>
      <c r="L368" s="590" t="n"/>
      <c r="M368" s="590" t="n"/>
      <c r="N368" s="590" t="n"/>
      <c r="O368" s="590" t="n"/>
      <c r="P368" s="590" t="n"/>
      <c r="Q368" s="590" t="n"/>
      <c r="R368" s="590" t="n"/>
      <c r="S368" s="590" t="n"/>
      <c r="T368" s="590" t="n"/>
      <c r="U368" s="590" t="n"/>
      <c r="V368" s="590" t="n"/>
      <c r="W368" s="590" t="n"/>
      <c r="X368" s="590" t="n"/>
      <c r="Y368" s="590" t="n"/>
      <c r="Z368" s="590" t="n"/>
    </row>
    <row r="369" ht="11.25" customHeight="1" s="844">
      <c r="A369" s="590" t="n"/>
      <c r="B369" s="590" t="n"/>
      <c r="C369" s="590" t="n"/>
      <c r="D369" s="590" t="n"/>
      <c r="E369" s="590" t="n"/>
      <c r="F369" s="590" t="n"/>
      <c r="G369" s="590" t="n"/>
      <c r="H369" s="590" t="n"/>
      <c r="I369" s="590" t="n"/>
      <c r="J369" s="590" t="n"/>
      <c r="K369" s="590" t="n"/>
      <c r="L369" s="590" t="n"/>
      <c r="M369" s="590" t="n"/>
      <c r="N369" s="590" t="n"/>
      <c r="O369" s="590" t="n"/>
      <c r="P369" s="590" t="n"/>
      <c r="Q369" s="590" t="n"/>
      <c r="R369" s="590" t="n"/>
      <c r="S369" s="590" t="n"/>
      <c r="T369" s="590" t="n"/>
      <c r="U369" s="590" t="n"/>
      <c r="V369" s="590" t="n"/>
      <c r="W369" s="590" t="n"/>
      <c r="X369" s="590" t="n"/>
      <c r="Y369" s="590" t="n"/>
      <c r="Z369" s="590" t="n"/>
    </row>
    <row r="370" ht="11.25" customHeight="1" s="844">
      <c r="A370" s="590" t="n"/>
      <c r="B370" s="590" t="n"/>
      <c r="C370" s="590" t="n"/>
      <c r="D370" s="590" t="n"/>
      <c r="E370" s="590" t="n"/>
      <c r="F370" s="590" t="n"/>
      <c r="G370" s="590" t="n"/>
      <c r="H370" s="590" t="n"/>
      <c r="I370" s="590" t="n"/>
      <c r="J370" s="590" t="n"/>
      <c r="K370" s="590" t="n"/>
      <c r="L370" s="590" t="n"/>
      <c r="M370" s="590" t="n"/>
      <c r="N370" s="590" t="n"/>
      <c r="O370" s="590" t="n"/>
      <c r="P370" s="590" t="n"/>
      <c r="Q370" s="590" t="n"/>
      <c r="R370" s="590" t="n"/>
      <c r="S370" s="590" t="n"/>
      <c r="T370" s="590" t="n"/>
      <c r="U370" s="590" t="n"/>
      <c r="V370" s="590" t="n"/>
      <c r="W370" s="590" t="n"/>
      <c r="X370" s="590" t="n"/>
      <c r="Y370" s="590" t="n"/>
      <c r="Z370" s="590" t="n"/>
    </row>
    <row r="371" ht="11.25" customHeight="1" s="844">
      <c r="A371" s="590" t="n"/>
      <c r="B371" s="590" t="n"/>
      <c r="C371" s="590" t="n"/>
      <c r="D371" s="590" t="n"/>
      <c r="E371" s="590" t="n"/>
      <c r="F371" s="590" t="n"/>
      <c r="G371" s="590" t="n"/>
      <c r="H371" s="590" t="n"/>
      <c r="I371" s="590" t="n"/>
      <c r="J371" s="590" t="n"/>
      <c r="K371" s="590" t="n"/>
      <c r="L371" s="590" t="n"/>
      <c r="M371" s="590" t="n"/>
      <c r="N371" s="590" t="n"/>
      <c r="O371" s="590" t="n"/>
      <c r="P371" s="590" t="n"/>
      <c r="Q371" s="590" t="n"/>
      <c r="R371" s="590" t="n"/>
      <c r="S371" s="590" t="n"/>
      <c r="T371" s="590" t="n"/>
      <c r="U371" s="590" t="n"/>
      <c r="V371" s="590" t="n"/>
      <c r="W371" s="590" t="n"/>
      <c r="X371" s="590" t="n"/>
      <c r="Y371" s="590" t="n"/>
      <c r="Z371" s="590" t="n"/>
    </row>
    <row r="372" ht="11.25" customHeight="1" s="844">
      <c r="A372" s="590" t="n"/>
      <c r="B372" s="590" t="n"/>
      <c r="C372" s="590" t="n"/>
      <c r="D372" s="590" t="n"/>
      <c r="E372" s="590" t="n"/>
      <c r="F372" s="590" t="n"/>
      <c r="G372" s="590" t="n"/>
      <c r="H372" s="590" t="n"/>
      <c r="I372" s="590" t="n"/>
      <c r="J372" s="590" t="n"/>
      <c r="K372" s="590" t="n"/>
      <c r="L372" s="590" t="n"/>
      <c r="M372" s="590" t="n"/>
      <c r="N372" s="590" t="n"/>
      <c r="O372" s="590" t="n"/>
      <c r="P372" s="590" t="n"/>
      <c r="Q372" s="590" t="n"/>
      <c r="R372" s="590" t="n"/>
      <c r="S372" s="590" t="n"/>
      <c r="T372" s="590" t="n"/>
      <c r="U372" s="590" t="n"/>
      <c r="V372" s="590" t="n"/>
      <c r="W372" s="590" t="n"/>
      <c r="X372" s="590" t="n"/>
      <c r="Y372" s="590" t="n"/>
      <c r="Z372" s="590" t="n"/>
    </row>
    <row r="373" ht="11.25" customHeight="1" s="844">
      <c r="A373" s="590" t="n"/>
      <c r="B373" s="590" t="n"/>
      <c r="C373" s="590" t="n"/>
      <c r="D373" s="590" t="n"/>
      <c r="E373" s="590" t="n"/>
      <c r="F373" s="590" t="n"/>
      <c r="G373" s="590" t="n"/>
      <c r="H373" s="590" t="n"/>
      <c r="I373" s="590" t="n"/>
      <c r="J373" s="590" t="n"/>
      <c r="K373" s="590" t="n"/>
      <c r="L373" s="590" t="n"/>
      <c r="M373" s="590" t="n"/>
      <c r="N373" s="590" t="n"/>
      <c r="O373" s="590" t="n"/>
      <c r="P373" s="590" t="n"/>
      <c r="Q373" s="590" t="n"/>
      <c r="R373" s="590" t="n"/>
      <c r="S373" s="590" t="n"/>
      <c r="T373" s="590" t="n"/>
      <c r="U373" s="590" t="n"/>
      <c r="V373" s="590" t="n"/>
      <c r="W373" s="590" t="n"/>
      <c r="X373" s="590" t="n"/>
      <c r="Y373" s="590" t="n"/>
      <c r="Z373" s="590" t="n"/>
    </row>
    <row r="374" ht="11.25" customHeight="1" s="844">
      <c r="A374" s="590" t="n"/>
      <c r="B374" s="590" t="n"/>
      <c r="C374" s="590" t="n"/>
      <c r="D374" s="590" t="n"/>
      <c r="E374" s="590" t="n"/>
      <c r="F374" s="590" t="n"/>
      <c r="G374" s="590" t="n"/>
      <c r="H374" s="590" t="n"/>
      <c r="I374" s="590" t="n"/>
      <c r="J374" s="590" t="n"/>
      <c r="K374" s="590" t="n"/>
      <c r="L374" s="590" t="n"/>
      <c r="M374" s="590" t="n"/>
      <c r="N374" s="590" t="n"/>
      <c r="O374" s="590" t="n"/>
      <c r="P374" s="590" t="n"/>
      <c r="Q374" s="590" t="n"/>
      <c r="R374" s="590" t="n"/>
      <c r="S374" s="590" t="n"/>
      <c r="T374" s="590" t="n"/>
      <c r="U374" s="590" t="n"/>
      <c r="V374" s="590" t="n"/>
      <c r="W374" s="590" t="n"/>
      <c r="X374" s="590" t="n"/>
      <c r="Y374" s="590" t="n"/>
      <c r="Z374" s="590" t="n"/>
    </row>
    <row r="375" ht="11.25" customHeight="1" s="844">
      <c r="A375" s="590" t="n"/>
      <c r="B375" s="590" t="n"/>
      <c r="C375" s="590" t="n"/>
      <c r="D375" s="590" t="n"/>
      <c r="E375" s="590" t="n"/>
      <c r="F375" s="590" t="n"/>
      <c r="G375" s="590" t="n"/>
      <c r="H375" s="590" t="n"/>
      <c r="I375" s="590" t="n"/>
      <c r="J375" s="590" t="n"/>
      <c r="K375" s="590" t="n"/>
      <c r="L375" s="590" t="n"/>
      <c r="M375" s="590" t="n"/>
      <c r="N375" s="590" t="n"/>
      <c r="O375" s="590" t="n"/>
      <c r="P375" s="590" t="n"/>
      <c r="Q375" s="590" t="n"/>
      <c r="R375" s="590" t="n"/>
      <c r="S375" s="590" t="n"/>
      <c r="T375" s="590" t="n"/>
      <c r="U375" s="590" t="n"/>
      <c r="V375" s="590" t="n"/>
      <c r="W375" s="590" t="n"/>
      <c r="X375" s="590" t="n"/>
      <c r="Y375" s="590" t="n"/>
      <c r="Z375" s="590" t="n"/>
    </row>
    <row r="376" ht="11.25" customHeight="1" s="844">
      <c r="A376" s="590" t="n"/>
      <c r="B376" s="590" t="n"/>
      <c r="C376" s="590" t="n"/>
      <c r="D376" s="590" t="n"/>
      <c r="E376" s="590" t="n"/>
      <c r="F376" s="590" t="n"/>
      <c r="G376" s="590" t="n"/>
      <c r="H376" s="590" t="n"/>
      <c r="I376" s="590" t="n"/>
      <c r="J376" s="590" t="n"/>
      <c r="K376" s="590" t="n"/>
      <c r="L376" s="590" t="n"/>
      <c r="M376" s="590" t="n"/>
      <c r="N376" s="590" t="n"/>
      <c r="O376" s="590" t="n"/>
      <c r="P376" s="590" t="n"/>
      <c r="Q376" s="590" t="n"/>
      <c r="R376" s="590" t="n"/>
      <c r="S376" s="590" t="n"/>
      <c r="T376" s="590" t="n"/>
      <c r="U376" s="590" t="n"/>
      <c r="V376" s="590" t="n"/>
      <c r="W376" s="590" t="n"/>
      <c r="X376" s="590" t="n"/>
      <c r="Y376" s="590" t="n"/>
      <c r="Z376" s="590" t="n"/>
    </row>
    <row r="377" ht="11.25" customHeight="1" s="844">
      <c r="A377" s="590" t="n"/>
      <c r="B377" s="590" t="n"/>
      <c r="C377" s="590" t="n"/>
      <c r="D377" s="590" t="n"/>
      <c r="E377" s="590" t="n"/>
      <c r="F377" s="590" t="n"/>
      <c r="G377" s="590" t="n"/>
      <c r="H377" s="590" t="n"/>
      <c r="I377" s="590" t="n"/>
      <c r="J377" s="590" t="n"/>
      <c r="K377" s="590" t="n"/>
      <c r="L377" s="590" t="n"/>
      <c r="M377" s="590" t="n"/>
      <c r="N377" s="590" t="n"/>
      <c r="O377" s="590" t="n"/>
      <c r="P377" s="590" t="n"/>
      <c r="Q377" s="590" t="n"/>
      <c r="R377" s="590" t="n"/>
      <c r="S377" s="590" t="n"/>
      <c r="T377" s="590" t="n"/>
      <c r="U377" s="590" t="n"/>
      <c r="V377" s="590" t="n"/>
      <c r="W377" s="590" t="n"/>
      <c r="X377" s="590" t="n"/>
      <c r="Y377" s="590" t="n"/>
      <c r="Z377" s="590" t="n"/>
    </row>
    <row r="378" ht="11.25" customHeight="1" s="844">
      <c r="A378" s="590" t="n"/>
      <c r="B378" s="590" t="n"/>
      <c r="C378" s="590" t="n"/>
      <c r="D378" s="590" t="n"/>
      <c r="E378" s="590" t="n"/>
      <c r="F378" s="590" t="n"/>
      <c r="G378" s="590" t="n"/>
      <c r="H378" s="590" t="n"/>
      <c r="I378" s="590" t="n"/>
      <c r="J378" s="590" t="n"/>
      <c r="K378" s="590" t="n"/>
      <c r="L378" s="590" t="n"/>
      <c r="M378" s="590" t="n"/>
      <c r="N378" s="590" t="n"/>
      <c r="O378" s="590" t="n"/>
      <c r="P378" s="590" t="n"/>
      <c r="Q378" s="590" t="n"/>
      <c r="R378" s="590" t="n"/>
      <c r="S378" s="590" t="n"/>
      <c r="T378" s="590" t="n"/>
      <c r="U378" s="590" t="n"/>
      <c r="V378" s="590" t="n"/>
      <c r="W378" s="590" t="n"/>
      <c r="X378" s="590" t="n"/>
      <c r="Y378" s="590" t="n"/>
      <c r="Z378" s="590" t="n"/>
    </row>
    <row r="379" ht="11.25" customHeight="1" s="844">
      <c r="A379" s="590" t="n"/>
      <c r="B379" s="590" t="n"/>
      <c r="C379" s="590" t="n"/>
      <c r="D379" s="590" t="n"/>
      <c r="E379" s="590" t="n"/>
      <c r="F379" s="590" t="n"/>
      <c r="G379" s="590" t="n"/>
      <c r="H379" s="590" t="n"/>
      <c r="I379" s="590" t="n"/>
      <c r="J379" s="590" t="n"/>
      <c r="K379" s="590" t="n"/>
      <c r="L379" s="590" t="n"/>
      <c r="M379" s="590" t="n"/>
      <c r="N379" s="590" t="n"/>
      <c r="O379" s="590" t="n"/>
      <c r="P379" s="590" t="n"/>
      <c r="Q379" s="590" t="n"/>
      <c r="R379" s="590" t="n"/>
      <c r="S379" s="590" t="n"/>
      <c r="T379" s="590" t="n"/>
      <c r="U379" s="590" t="n"/>
      <c r="V379" s="590" t="n"/>
      <c r="W379" s="590" t="n"/>
      <c r="X379" s="590" t="n"/>
      <c r="Y379" s="590" t="n"/>
      <c r="Z379" s="590" t="n"/>
    </row>
    <row r="380" ht="11.25" customHeight="1" s="844">
      <c r="A380" s="590" t="n"/>
      <c r="B380" s="590" t="n"/>
      <c r="C380" s="590" t="n"/>
      <c r="D380" s="590" t="n"/>
      <c r="E380" s="590" t="n"/>
      <c r="F380" s="590" t="n"/>
      <c r="G380" s="590" t="n"/>
      <c r="H380" s="590" t="n"/>
      <c r="I380" s="590" t="n"/>
      <c r="J380" s="590" t="n"/>
      <c r="K380" s="590" t="n"/>
      <c r="L380" s="590" t="n"/>
      <c r="M380" s="590" t="n"/>
      <c r="N380" s="590" t="n"/>
      <c r="O380" s="590" t="n"/>
      <c r="P380" s="590" t="n"/>
      <c r="Q380" s="590" t="n"/>
      <c r="R380" s="590" t="n"/>
      <c r="S380" s="590" t="n"/>
      <c r="T380" s="590" t="n"/>
      <c r="U380" s="590" t="n"/>
      <c r="V380" s="590" t="n"/>
      <c r="W380" s="590" t="n"/>
      <c r="X380" s="590" t="n"/>
      <c r="Y380" s="590" t="n"/>
      <c r="Z380" s="590" t="n"/>
    </row>
    <row r="381" ht="11.25" customHeight="1" s="844">
      <c r="A381" s="590" t="n"/>
      <c r="B381" s="590" t="n"/>
      <c r="C381" s="590" t="n"/>
      <c r="D381" s="590" t="n"/>
      <c r="E381" s="590" t="n"/>
      <c r="F381" s="590" t="n"/>
      <c r="G381" s="590" t="n"/>
      <c r="H381" s="590" t="n"/>
      <c r="I381" s="590" t="n"/>
      <c r="J381" s="590" t="n"/>
      <c r="K381" s="590" t="n"/>
      <c r="L381" s="590" t="n"/>
      <c r="M381" s="590" t="n"/>
      <c r="N381" s="590" t="n"/>
      <c r="O381" s="590" t="n"/>
      <c r="P381" s="590" t="n"/>
      <c r="Q381" s="590" t="n"/>
      <c r="R381" s="590" t="n"/>
      <c r="S381" s="590" t="n"/>
      <c r="T381" s="590" t="n"/>
      <c r="U381" s="590" t="n"/>
      <c r="V381" s="590" t="n"/>
      <c r="W381" s="590" t="n"/>
      <c r="X381" s="590" t="n"/>
      <c r="Y381" s="590" t="n"/>
      <c r="Z381" s="590" t="n"/>
    </row>
    <row r="382" ht="11.25" customHeight="1" s="844">
      <c r="A382" s="590" t="n"/>
      <c r="B382" s="590" t="n"/>
      <c r="C382" s="590" t="n"/>
      <c r="D382" s="590" t="n"/>
      <c r="E382" s="590" t="n"/>
      <c r="F382" s="590" t="n"/>
      <c r="G382" s="590" t="n"/>
      <c r="H382" s="590" t="n"/>
      <c r="I382" s="590" t="n"/>
      <c r="J382" s="590" t="n"/>
      <c r="K382" s="590" t="n"/>
      <c r="L382" s="590" t="n"/>
      <c r="M382" s="590" t="n"/>
      <c r="N382" s="590" t="n"/>
      <c r="O382" s="590" t="n"/>
      <c r="P382" s="590" t="n"/>
      <c r="Q382" s="590" t="n"/>
      <c r="R382" s="590" t="n"/>
      <c r="S382" s="590" t="n"/>
      <c r="T382" s="590" t="n"/>
      <c r="U382" s="590" t="n"/>
      <c r="V382" s="590" t="n"/>
      <c r="W382" s="590" t="n"/>
      <c r="X382" s="590" t="n"/>
      <c r="Y382" s="590" t="n"/>
      <c r="Z382" s="590" t="n"/>
    </row>
    <row r="383" ht="11.25" customHeight="1" s="844">
      <c r="A383" s="590" t="n"/>
      <c r="B383" s="590" t="n"/>
      <c r="C383" s="590" t="n"/>
      <c r="D383" s="590" t="n"/>
      <c r="E383" s="590" t="n"/>
      <c r="F383" s="590" t="n"/>
      <c r="G383" s="590" t="n"/>
      <c r="H383" s="590" t="n"/>
      <c r="I383" s="590" t="n"/>
      <c r="J383" s="590" t="n"/>
      <c r="K383" s="590" t="n"/>
      <c r="L383" s="590" t="n"/>
      <c r="M383" s="590" t="n"/>
      <c r="N383" s="590" t="n"/>
      <c r="O383" s="590" t="n"/>
      <c r="P383" s="590" t="n"/>
      <c r="Q383" s="590" t="n"/>
      <c r="R383" s="590" t="n"/>
      <c r="S383" s="590" t="n"/>
      <c r="T383" s="590" t="n"/>
      <c r="U383" s="590" t="n"/>
      <c r="V383" s="590" t="n"/>
      <c r="W383" s="590" t="n"/>
      <c r="X383" s="590" t="n"/>
      <c r="Y383" s="590" t="n"/>
      <c r="Z383" s="590" t="n"/>
    </row>
    <row r="384" ht="11.25" customHeight="1" s="844">
      <c r="A384" s="590" t="n"/>
      <c r="B384" s="590" t="n"/>
      <c r="C384" s="590" t="n"/>
      <c r="D384" s="590" t="n"/>
      <c r="E384" s="590" t="n"/>
      <c r="F384" s="590" t="n"/>
      <c r="G384" s="590" t="n"/>
      <c r="H384" s="590" t="n"/>
      <c r="I384" s="590" t="n"/>
      <c r="J384" s="590" t="n"/>
      <c r="K384" s="590" t="n"/>
      <c r="L384" s="590" t="n"/>
      <c r="M384" s="590" t="n"/>
      <c r="N384" s="590" t="n"/>
      <c r="O384" s="590" t="n"/>
      <c r="P384" s="590" t="n"/>
      <c r="Q384" s="590" t="n"/>
      <c r="R384" s="590" t="n"/>
      <c r="S384" s="590" t="n"/>
      <c r="T384" s="590" t="n"/>
      <c r="U384" s="590" t="n"/>
      <c r="V384" s="590" t="n"/>
      <c r="W384" s="590" t="n"/>
      <c r="X384" s="590" t="n"/>
      <c r="Y384" s="590" t="n"/>
      <c r="Z384" s="590" t="n"/>
    </row>
    <row r="385" ht="11.25" customHeight="1" s="844">
      <c r="A385" s="590" t="n"/>
      <c r="B385" s="590" t="n"/>
      <c r="C385" s="590" t="n"/>
      <c r="D385" s="590" t="n"/>
      <c r="E385" s="590" t="n"/>
      <c r="F385" s="590" t="n"/>
      <c r="G385" s="590" t="n"/>
      <c r="H385" s="590" t="n"/>
      <c r="I385" s="590" t="n"/>
      <c r="J385" s="590" t="n"/>
      <c r="K385" s="590" t="n"/>
      <c r="L385" s="590" t="n"/>
      <c r="M385" s="590" t="n"/>
      <c r="N385" s="590" t="n"/>
      <c r="O385" s="590" t="n"/>
      <c r="P385" s="590" t="n"/>
      <c r="Q385" s="590" t="n"/>
      <c r="R385" s="590" t="n"/>
      <c r="S385" s="590" t="n"/>
      <c r="T385" s="590" t="n"/>
      <c r="U385" s="590" t="n"/>
      <c r="V385" s="590" t="n"/>
      <c r="W385" s="590" t="n"/>
      <c r="X385" s="590" t="n"/>
      <c r="Y385" s="590" t="n"/>
      <c r="Z385" s="590" t="n"/>
    </row>
    <row r="386" ht="11.25" customHeight="1" s="844">
      <c r="A386" s="590" t="n"/>
      <c r="B386" s="590" t="n"/>
      <c r="C386" s="590" t="n"/>
      <c r="D386" s="590" t="n"/>
      <c r="E386" s="590" t="n"/>
      <c r="F386" s="590" t="n"/>
      <c r="G386" s="590" t="n"/>
      <c r="H386" s="590" t="n"/>
      <c r="I386" s="590" t="n"/>
      <c r="J386" s="590" t="n"/>
      <c r="K386" s="590" t="n"/>
      <c r="L386" s="590" t="n"/>
      <c r="M386" s="590" t="n"/>
      <c r="N386" s="590" t="n"/>
      <c r="O386" s="590" t="n"/>
      <c r="P386" s="590" t="n"/>
      <c r="Q386" s="590" t="n"/>
      <c r="R386" s="590" t="n"/>
      <c r="S386" s="590" t="n"/>
      <c r="T386" s="590" t="n"/>
      <c r="U386" s="590" t="n"/>
      <c r="V386" s="590" t="n"/>
      <c r="W386" s="590" t="n"/>
      <c r="X386" s="590" t="n"/>
      <c r="Y386" s="590" t="n"/>
      <c r="Z386" s="590" t="n"/>
    </row>
    <row r="387" ht="11.25" customHeight="1" s="844">
      <c r="A387" s="590" t="n"/>
      <c r="B387" s="590" t="n"/>
      <c r="C387" s="590" t="n"/>
      <c r="D387" s="590" t="n"/>
      <c r="E387" s="590" t="n"/>
      <c r="F387" s="590" t="n"/>
      <c r="G387" s="590" t="n"/>
      <c r="H387" s="590" t="n"/>
      <c r="I387" s="590" t="n"/>
      <c r="J387" s="590" t="n"/>
      <c r="K387" s="590" t="n"/>
      <c r="L387" s="590" t="n"/>
      <c r="M387" s="590" t="n"/>
      <c r="N387" s="590" t="n"/>
      <c r="O387" s="590" t="n"/>
      <c r="P387" s="590" t="n"/>
      <c r="Q387" s="590" t="n"/>
      <c r="R387" s="590" t="n"/>
      <c r="S387" s="590" t="n"/>
      <c r="T387" s="590" t="n"/>
      <c r="U387" s="590" t="n"/>
      <c r="V387" s="590" t="n"/>
      <c r="W387" s="590" t="n"/>
      <c r="X387" s="590" t="n"/>
      <c r="Y387" s="590" t="n"/>
      <c r="Z387" s="590" t="n"/>
    </row>
    <row r="388" ht="11.25" customHeight="1" s="844">
      <c r="A388" s="590" t="n"/>
      <c r="B388" s="590" t="n"/>
      <c r="C388" s="590" t="n"/>
      <c r="D388" s="590" t="n"/>
      <c r="E388" s="590" t="n"/>
      <c r="F388" s="590" t="n"/>
      <c r="G388" s="590" t="n"/>
      <c r="H388" s="590" t="n"/>
      <c r="I388" s="590" t="n"/>
      <c r="J388" s="590" t="n"/>
      <c r="K388" s="590" t="n"/>
      <c r="L388" s="590" t="n"/>
      <c r="M388" s="590" t="n"/>
      <c r="N388" s="590" t="n"/>
      <c r="O388" s="590" t="n"/>
      <c r="P388" s="590" t="n"/>
      <c r="Q388" s="590" t="n"/>
      <c r="R388" s="590" t="n"/>
      <c r="S388" s="590" t="n"/>
      <c r="T388" s="590" t="n"/>
      <c r="U388" s="590" t="n"/>
      <c r="V388" s="590" t="n"/>
      <c r="W388" s="590" t="n"/>
      <c r="X388" s="590" t="n"/>
      <c r="Y388" s="590" t="n"/>
      <c r="Z388" s="590" t="n"/>
    </row>
    <row r="389" ht="11.25" customHeight="1" s="844">
      <c r="A389" s="590" t="n"/>
      <c r="B389" s="590" t="n"/>
      <c r="C389" s="590" t="n"/>
      <c r="D389" s="590" t="n"/>
      <c r="E389" s="590" t="n"/>
      <c r="F389" s="590" t="n"/>
      <c r="G389" s="590" t="n"/>
      <c r="H389" s="590" t="n"/>
      <c r="I389" s="590" t="n"/>
      <c r="J389" s="590" t="n"/>
      <c r="K389" s="590" t="n"/>
      <c r="L389" s="590" t="n"/>
      <c r="M389" s="590" t="n"/>
      <c r="N389" s="590" t="n"/>
      <c r="O389" s="590" t="n"/>
      <c r="P389" s="590" t="n"/>
      <c r="Q389" s="590" t="n"/>
      <c r="R389" s="590" t="n"/>
      <c r="S389" s="590" t="n"/>
      <c r="T389" s="590" t="n"/>
      <c r="U389" s="590" t="n"/>
      <c r="V389" s="590" t="n"/>
      <c r="W389" s="590" t="n"/>
      <c r="X389" s="590" t="n"/>
      <c r="Y389" s="590" t="n"/>
      <c r="Z389" s="590" t="n"/>
    </row>
    <row r="390" ht="11.25" customHeight="1" s="844">
      <c r="A390" s="590" t="n"/>
      <c r="B390" s="590" t="n"/>
      <c r="C390" s="590" t="n"/>
      <c r="D390" s="590" t="n"/>
      <c r="E390" s="590" t="n"/>
      <c r="F390" s="590" t="n"/>
      <c r="G390" s="590" t="n"/>
      <c r="H390" s="590" t="n"/>
      <c r="I390" s="590" t="n"/>
      <c r="J390" s="590" t="n"/>
      <c r="K390" s="590" t="n"/>
      <c r="L390" s="590" t="n"/>
      <c r="M390" s="590" t="n"/>
      <c r="N390" s="590" t="n"/>
      <c r="O390" s="590" t="n"/>
      <c r="P390" s="590" t="n"/>
      <c r="Q390" s="590" t="n"/>
      <c r="R390" s="590" t="n"/>
      <c r="S390" s="590" t="n"/>
      <c r="T390" s="590" t="n"/>
      <c r="U390" s="590" t="n"/>
      <c r="V390" s="590" t="n"/>
      <c r="W390" s="590" t="n"/>
      <c r="X390" s="590" t="n"/>
      <c r="Y390" s="590" t="n"/>
      <c r="Z390" s="590" t="n"/>
    </row>
    <row r="391" ht="11.25" customHeight="1" s="844">
      <c r="A391" s="590" t="n"/>
      <c r="B391" s="590" t="n"/>
      <c r="C391" s="590" t="n"/>
      <c r="D391" s="590" t="n"/>
      <c r="E391" s="590" t="n"/>
      <c r="F391" s="590" t="n"/>
      <c r="G391" s="590" t="n"/>
      <c r="H391" s="590" t="n"/>
      <c r="I391" s="590" t="n"/>
      <c r="J391" s="590" t="n"/>
      <c r="K391" s="590" t="n"/>
      <c r="L391" s="590" t="n"/>
      <c r="M391" s="590" t="n"/>
      <c r="N391" s="590" t="n"/>
      <c r="O391" s="590" t="n"/>
      <c r="P391" s="590" t="n"/>
      <c r="Q391" s="590" t="n"/>
      <c r="R391" s="590" t="n"/>
      <c r="S391" s="590" t="n"/>
      <c r="T391" s="590" t="n"/>
      <c r="U391" s="590" t="n"/>
      <c r="V391" s="590" t="n"/>
      <c r="W391" s="590" t="n"/>
      <c r="X391" s="590" t="n"/>
      <c r="Y391" s="590" t="n"/>
      <c r="Z391" s="590" t="n"/>
    </row>
    <row r="392" ht="11.25" customHeight="1" s="844">
      <c r="A392" s="590" t="n"/>
      <c r="B392" s="590" t="n"/>
      <c r="C392" s="590" t="n"/>
      <c r="D392" s="590" t="n"/>
      <c r="E392" s="590" t="n"/>
      <c r="F392" s="590" t="n"/>
      <c r="G392" s="590" t="n"/>
      <c r="H392" s="590" t="n"/>
      <c r="I392" s="590" t="n"/>
      <c r="J392" s="590" t="n"/>
      <c r="K392" s="590" t="n"/>
      <c r="L392" s="590" t="n"/>
      <c r="M392" s="590" t="n"/>
      <c r="N392" s="590" t="n"/>
      <c r="O392" s="590" t="n"/>
      <c r="P392" s="590" t="n"/>
      <c r="Q392" s="590" t="n"/>
      <c r="R392" s="590" t="n"/>
      <c r="S392" s="590" t="n"/>
      <c r="T392" s="590" t="n"/>
      <c r="U392" s="590" t="n"/>
      <c r="V392" s="590" t="n"/>
      <c r="W392" s="590" t="n"/>
      <c r="X392" s="590" t="n"/>
      <c r="Y392" s="590" t="n"/>
      <c r="Z392" s="590" t="n"/>
    </row>
    <row r="393" ht="11.25" customHeight="1" s="844">
      <c r="A393" s="590" t="n"/>
      <c r="B393" s="590" t="n"/>
      <c r="C393" s="590" t="n"/>
      <c r="D393" s="590" t="n"/>
      <c r="E393" s="590" t="n"/>
      <c r="F393" s="590" t="n"/>
      <c r="G393" s="590" t="n"/>
      <c r="H393" s="590" t="n"/>
      <c r="I393" s="590" t="n"/>
      <c r="J393" s="590" t="n"/>
      <c r="K393" s="590" t="n"/>
      <c r="L393" s="590" t="n"/>
      <c r="M393" s="590" t="n"/>
      <c r="N393" s="590" t="n"/>
      <c r="O393" s="590" t="n"/>
      <c r="P393" s="590" t="n"/>
      <c r="Q393" s="590" t="n"/>
      <c r="R393" s="590" t="n"/>
      <c r="S393" s="590" t="n"/>
      <c r="T393" s="590" t="n"/>
      <c r="U393" s="590" t="n"/>
      <c r="V393" s="590" t="n"/>
      <c r="W393" s="590" t="n"/>
      <c r="X393" s="590" t="n"/>
      <c r="Y393" s="590" t="n"/>
      <c r="Z393" s="590" t="n"/>
    </row>
    <row r="394" ht="11.25" customHeight="1" s="844">
      <c r="A394" s="590" t="n"/>
      <c r="B394" s="590" t="n"/>
      <c r="C394" s="590" t="n"/>
      <c r="D394" s="590" t="n"/>
      <c r="E394" s="590" t="n"/>
      <c r="F394" s="590" t="n"/>
      <c r="G394" s="590" t="n"/>
      <c r="H394" s="590" t="n"/>
      <c r="I394" s="590" t="n"/>
      <c r="J394" s="590" t="n"/>
      <c r="K394" s="590" t="n"/>
      <c r="L394" s="590" t="n"/>
      <c r="M394" s="590" t="n"/>
      <c r="N394" s="590" t="n"/>
      <c r="O394" s="590" t="n"/>
      <c r="P394" s="590" t="n"/>
      <c r="Q394" s="590" t="n"/>
      <c r="R394" s="590" t="n"/>
      <c r="S394" s="590" t="n"/>
      <c r="T394" s="590" t="n"/>
      <c r="U394" s="590" t="n"/>
      <c r="V394" s="590" t="n"/>
      <c r="W394" s="590" t="n"/>
      <c r="X394" s="590" t="n"/>
      <c r="Y394" s="590" t="n"/>
      <c r="Z394" s="590" t="n"/>
    </row>
    <row r="395" ht="11.25" customHeight="1" s="844">
      <c r="A395" s="590" t="n"/>
      <c r="B395" s="590" t="n"/>
      <c r="C395" s="590" t="n"/>
      <c r="D395" s="590" t="n"/>
      <c r="E395" s="590" t="n"/>
      <c r="F395" s="590" t="n"/>
      <c r="G395" s="590" t="n"/>
      <c r="H395" s="590" t="n"/>
      <c r="I395" s="590" t="n"/>
      <c r="J395" s="590" t="n"/>
      <c r="K395" s="590" t="n"/>
      <c r="L395" s="590" t="n"/>
      <c r="M395" s="590" t="n"/>
      <c r="N395" s="590" t="n"/>
      <c r="O395" s="590" t="n"/>
      <c r="P395" s="590" t="n"/>
      <c r="Q395" s="590" t="n"/>
      <c r="R395" s="590" t="n"/>
      <c r="S395" s="590" t="n"/>
      <c r="T395" s="590" t="n"/>
      <c r="U395" s="590" t="n"/>
      <c r="V395" s="590" t="n"/>
      <c r="W395" s="590" t="n"/>
      <c r="X395" s="590" t="n"/>
      <c r="Y395" s="590" t="n"/>
      <c r="Z395" s="590" t="n"/>
    </row>
    <row r="396" ht="11.25" customHeight="1" s="844">
      <c r="A396" s="590" t="n"/>
      <c r="B396" s="590" t="n"/>
      <c r="C396" s="590" t="n"/>
      <c r="D396" s="590" t="n"/>
      <c r="E396" s="590" t="n"/>
      <c r="F396" s="590" t="n"/>
      <c r="G396" s="590" t="n"/>
      <c r="H396" s="590" t="n"/>
      <c r="I396" s="590" t="n"/>
      <c r="J396" s="590" t="n"/>
      <c r="K396" s="590" t="n"/>
      <c r="L396" s="590" t="n"/>
      <c r="M396" s="590" t="n"/>
      <c r="N396" s="590" t="n"/>
      <c r="O396" s="590" t="n"/>
      <c r="P396" s="590" t="n"/>
      <c r="Q396" s="590" t="n"/>
      <c r="R396" s="590" t="n"/>
      <c r="S396" s="590" t="n"/>
      <c r="T396" s="590" t="n"/>
      <c r="U396" s="590" t="n"/>
      <c r="V396" s="590" t="n"/>
      <c r="W396" s="590" t="n"/>
      <c r="X396" s="590" t="n"/>
      <c r="Y396" s="590" t="n"/>
      <c r="Z396" s="590" t="n"/>
    </row>
    <row r="397" ht="11.25" customHeight="1" s="844">
      <c r="A397" s="590" t="n"/>
      <c r="B397" s="590" t="n"/>
      <c r="C397" s="590" t="n"/>
      <c r="D397" s="590" t="n"/>
      <c r="E397" s="590" t="n"/>
      <c r="F397" s="590" t="n"/>
      <c r="G397" s="590" t="n"/>
      <c r="H397" s="590" t="n"/>
      <c r="I397" s="590" t="n"/>
      <c r="J397" s="590" t="n"/>
      <c r="K397" s="590" t="n"/>
      <c r="L397" s="590" t="n"/>
      <c r="M397" s="590" t="n"/>
      <c r="N397" s="590" t="n"/>
      <c r="O397" s="590" t="n"/>
      <c r="P397" s="590" t="n"/>
      <c r="Q397" s="590" t="n"/>
      <c r="R397" s="590" t="n"/>
      <c r="S397" s="590" t="n"/>
      <c r="T397" s="590" t="n"/>
      <c r="U397" s="590" t="n"/>
      <c r="V397" s="590" t="n"/>
      <c r="W397" s="590" t="n"/>
      <c r="X397" s="590" t="n"/>
      <c r="Y397" s="590" t="n"/>
      <c r="Z397" s="590" t="n"/>
    </row>
    <row r="398" ht="11.25" customHeight="1" s="844">
      <c r="A398" s="590" t="n"/>
      <c r="B398" s="590" t="n"/>
      <c r="C398" s="590" t="n"/>
      <c r="D398" s="590" t="n"/>
      <c r="E398" s="590" t="n"/>
      <c r="F398" s="590" t="n"/>
      <c r="G398" s="590" t="n"/>
      <c r="H398" s="590" t="n"/>
      <c r="I398" s="590" t="n"/>
      <c r="J398" s="590" t="n"/>
      <c r="K398" s="590" t="n"/>
      <c r="L398" s="590" t="n"/>
      <c r="M398" s="590" t="n"/>
      <c r="N398" s="590" t="n"/>
      <c r="O398" s="590" t="n"/>
      <c r="P398" s="590" t="n"/>
      <c r="Q398" s="590" t="n"/>
      <c r="R398" s="590" t="n"/>
      <c r="S398" s="590" t="n"/>
      <c r="T398" s="590" t="n"/>
      <c r="U398" s="590" t="n"/>
      <c r="V398" s="590" t="n"/>
      <c r="W398" s="590" t="n"/>
      <c r="X398" s="590" t="n"/>
      <c r="Y398" s="590" t="n"/>
      <c r="Z398" s="590" t="n"/>
    </row>
    <row r="399" ht="11.25" customHeight="1" s="844">
      <c r="A399" s="590" t="n"/>
      <c r="B399" s="590" t="n"/>
      <c r="C399" s="590" t="n"/>
      <c r="D399" s="590" t="n"/>
      <c r="E399" s="590" t="n"/>
      <c r="F399" s="590" t="n"/>
      <c r="G399" s="590" t="n"/>
      <c r="H399" s="590" t="n"/>
      <c r="I399" s="590" t="n"/>
      <c r="J399" s="590" t="n"/>
      <c r="K399" s="590" t="n"/>
      <c r="L399" s="590" t="n"/>
      <c r="M399" s="590" t="n"/>
      <c r="N399" s="590" t="n"/>
      <c r="O399" s="590" t="n"/>
      <c r="P399" s="590" t="n"/>
      <c r="Q399" s="590" t="n"/>
      <c r="R399" s="590" t="n"/>
      <c r="S399" s="590" t="n"/>
      <c r="T399" s="590" t="n"/>
      <c r="U399" s="590" t="n"/>
      <c r="V399" s="590" t="n"/>
      <c r="W399" s="590" t="n"/>
      <c r="X399" s="590" t="n"/>
      <c r="Y399" s="590" t="n"/>
      <c r="Z399" s="590" t="n"/>
    </row>
    <row r="400" ht="11.25" customHeight="1" s="844">
      <c r="A400" s="590" t="n"/>
      <c r="B400" s="590" t="n"/>
      <c r="C400" s="590" t="n"/>
      <c r="D400" s="590" t="n"/>
      <c r="E400" s="590" t="n"/>
      <c r="F400" s="590" t="n"/>
      <c r="G400" s="590" t="n"/>
      <c r="H400" s="590" t="n"/>
      <c r="I400" s="590" t="n"/>
      <c r="J400" s="590" t="n"/>
      <c r="K400" s="590" t="n"/>
      <c r="L400" s="590" t="n"/>
      <c r="M400" s="590" t="n"/>
      <c r="N400" s="590" t="n"/>
      <c r="O400" s="590" t="n"/>
      <c r="P400" s="590" t="n"/>
      <c r="Q400" s="590" t="n"/>
      <c r="R400" s="590" t="n"/>
      <c r="S400" s="590" t="n"/>
      <c r="T400" s="590" t="n"/>
      <c r="U400" s="590" t="n"/>
      <c r="V400" s="590" t="n"/>
      <c r="W400" s="590" t="n"/>
      <c r="X400" s="590" t="n"/>
      <c r="Y400" s="590" t="n"/>
      <c r="Z400" s="590" t="n"/>
    </row>
    <row r="401" ht="11.25" customHeight="1" s="844">
      <c r="A401" s="590" t="n"/>
      <c r="B401" s="590" t="n"/>
      <c r="C401" s="590" t="n"/>
      <c r="D401" s="590" t="n"/>
      <c r="E401" s="590" t="n"/>
      <c r="F401" s="590" t="n"/>
      <c r="G401" s="590" t="n"/>
      <c r="H401" s="590" t="n"/>
      <c r="I401" s="590" t="n"/>
      <c r="J401" s="590" t="n"/>
      <c r="K401" s="590" t="n"/>
      <c r="L401" s="590" t="n"/>
      <c r="M401" s="590" t="n"/>
      <c r="N401" s="590" t="n"/>
      <c r="O401" s="590" t="n"/>
      <c r="P401" s="590" t="n"/>
      <c r="Q401" s="590" t="n"/>
      <c r="R401" s="590" t="n"/>
      <c r="S401" s="590" t="n"/>
      <c r="T401" s="590" t="n"/>
      <c r="U401" s="590" t="n"/>
      <c r="V401" s="590" t="n"/>
      <c r="W401" s="590" t="n"/>
      <c r="X401" s="590" t="n"/>
      <c r="Y401" s="590" t="n"/>
      <c r="Z401" s="590" t="n"/>
    </row>
    <row r="402" ht="11.25" customHeight="1" s="844">
      <c r="A402" s="590" t="n"/>
      <c r="B402" s="590" t="n"/>
      <c r="C402" s="590" t="n"/>
      <c r="D402" s="590" t="n"/>
      <c r="E402" s="590" t="n"/>
      <c r="F402" s="590" t="n"/>
      <c r="G402" s="590" t="n"/>
      <c r="H402" s="590" t="n"/>
      <c r="I402" s="590" t="n"/>
      <c r="J402" s="590" t="n"/>
      <c r="K402" s="590" t="n"/>
      <c r="L402" s="590" t="n"/>
      <c r="M402" s="590" t="n"/>
      <c r="N402" s="590" t="n"/>
      <c r="O402" s="590" t="n"/>
      <c r="P402" s="590" t="n"/>
      <c r="Q402" s="590" t="n"/>
      <c r="R402" s="590" t="n"/>
      <c r="S402" s="590" t="n"/>
      <c r="T402" s="590" t="n"/>
      <c r="U402" s="590" t="n"/>
      <c r="V402" s="590" t="n"/>
      <c r="W402" s="590" t="n"/>
      <c r="X402" s="590" t="n"/>
      <c r="Y402" s="590" t="n"/>
      <c r="Z402" s="590" t="n"/>
    </row>
    <row r="403" ht="11.25" customHeight="1" s="844">
      <c r="A403" s="590" t="n"/>
      <c r="B403" s="590" t="n"/>
      <c r="C403" s="590" t="n"/>
      <c r="D403" s="590" t="n"/>
      <c r="E403" s="590" t="n"/>
      <c r="F403" s="590" t="n"/>
      <c r="G403" s="590" t="n"/>
      <c r="H403" s="590" t="n"/>
      <c r="I403" s="590" t="n"/>
      <c r="J403" s="590" t="n"/>
      <c r="K403" s="590" t="n"/>
      <c r="L403" s="590" t="n"/>
      <c r="M403" s="590" t="n"/>
      <c r="N403" s="590" t="n"/>
      <c r="O403" s="590" t="n"/>
      <c r="P403" s="590" t="n"/>
      <c r="Q403" s="590" t="n"/>
      <c r="R403" s="590" t="n"/>
      <c r="S403" s="590" t="n"/>
      <c r="T403" s="590" t="n"/>
      <c r="U403" s="590" t="n"/>
      <c r="V403" s="590" t="n"/>
      <c r="W403" s="590" t="n"/>
      <c r="X403" s="590" t="n"/>
      <c r="Y403" s="590" t="n"/>
      <c r="Z403" s="590" t="n"/>
    </row>
    <row r="404" ht="11.25" customHeight="1" s="844">
      <c r="A404" s="590" t="n"/>
      <c r="B404" s="590" t="n"/>
      <c r="C404" s="590" t="n"/>
      <c r="D404" s="590" t="n"/>
      <c r="E404" s="590" t="n"/>
      <c r="F404" s="590" t="n"/>
      <c r="G404" s="590" t="n"/>
      <c r="H404" s="590" t="n"/>
      <c r="I404" s="590" t="n"/>
      <c r="J404" s="590" t="n"/>
      <c r="K404" s="590" t="n"/>
      <c r="L404" s="590" t="n"/>
      <c r="M404" s="590" t="n"/>
      <c r="N404" s="590" t="n"/>
      <c r="O404" s="590" t="n"/>
      <c r="P404" s="590" t="n"/>
      <c r="Q404" s="590" t="n"/>
      <c r="R404" s="590" t="n"/>
      <c r="S404" s="590" t="n"/>
      <c r="T404" s="590" t="n"/>
      <c r="U404" s="590" t="n"/>
      <c r="V404" s="590" t="n"/>
      <c r="W404" s="590" t="n"/>
      <c r="X404" s="590" t="n"/>
      <c r="Y404" s="590" t="n"/>
      <c r="Z404" s="590" t="n"/>
    </row>
    <row r="405" ht="11.25" customHeight="1" s="844">
      <c r="A405" s="590" t="n"/>
      <c r="B405" s="590" t="n"/>
      <c r="C405" s="590" t="n"/>
      <c r="D405" s="590" t="n"/>
      <c r="E405" s="590" t="n"/>
      <c r="F405" s="590" t="n"/>
      <c r="G405" s="590" t="n"/>
      <c r="H405" s="590" t="n"/>
      <c r="I405" s="590" t="n"/>
      <c r="J405" s="590" t="n"/>
      <c r="K405" s="590" t="n"/>
      <c r="L405" s="590" t="n"/>
      <c r="M405" s="590" t="n"/>
      <c r="N405" s="590" t="n"/>
      <c r="O405" s="590" t="n"/>
      <c r="P405" s="590" t="n"/>
      <c r="Q405" s="590" t="n"/>
      <c r="R405" s="590" t="n"/>
      <c r="S405" s="590" t="n"/>
      <c r="T405" s="590" t="n"/>
      <c r="U405" s="590" t="n"/>
      <c r="V405" s="590" t="n"/>
      <c r="W405" s="590" t="n"/>
      <c r="X405" s="590" t="n"/>
      <c r="Y405" s="590" t="n"/>
      <c r="Z405" s="590" t="n"/>
    </row>
    <row r="406" ht="11.25" customHeight="1" s="844">
      <c r="A406" s="590" t="n"/>
      <c r="B406" s="590" t="n"/>
      <c r="C406" s="590" t="n"/>
      <c r="D406" s="590" t="n"/>
      <c r="E406" s="590" t="n"/>
      <c r="F406" s="590" t="n"/>
      <c r="G406" s="590" t="n"/>
      <c r="H406" s="590" t="n"/>
      <c r="I406" s="590" t="n"/>
      <c r="J406" s="590" t="n"/>
      <c r="K406" s="590" t="n"/>
      <c r="L406" s="590" t="n"/>
      <c r="M406" s="590" t="n"/>
      <c r="N406" s="590" t="n"/>
      <c r="O406" s="590" t="n"/>
      <c r="P406" s="590" t="n"/>
      <c r="Q406" s="590" t="n"/>
      <c r="R406" s="590" t="n"/>
      <c r="S406" s="590" t="n"/>
      <c r="T406" s="590" t="n"/>
      <c r="U406" s="590" t="n"/>
      <c r="V406" s="590" t="n"/>
      <c r="W406" s="590" t="n"/>
      <c r="X406" s="590" t="n"/>
      <c r="Y406" s="590" t="n"/>
      <c r="Z406" s="590" t="n"/>
    </row>
    <row r="407" ht="11.25" customHeight="1" s="844">
      <c r="A407" s="590" t="n"/>
      <c r="B407" s="590" t="n"/>
      <c r="C407" s="590" t="n"/>
      <c r="D407" s="590" t="n"/>
      <c r="E407" s="590" t="n"/>
      <c r="F407" s="590" t="n"/>
      <c r="G407" s="590" t="n"/>
      <c r="H407" s="590" t="n"/>
      <c r="I407" s="590" t="n"/>
      <c r="J407" s="590" t="n"/>
      <c r="K407" s="590" t="n"/>
      <c r="L407" s="590" t="n"/>
      <c r="M407" s="590" t="n"/>
      <c r="N407" s="590" t="n"/>
      <c r="O407" s="590" t="n"/>
      <c r="P407" s="590" t="n"/>
      <c r="Q407" s="590" t="n"/>
      <c r="R407" s="590" t="n"/>
      <c r="S407" s="590" t="n"/>
      <c r="T407" s="590" t="n"/>
      <c r="U407" s="590" t="n"/>
      <c r="V407" s="590" t="n"/>
      <c r="W407" s="590" t="n"/>
      <c r="X407" s="590" t="n"/>
      <c r="Y407" s="590" t="n"/>
      <c r="Z407" s="590" t="n"/>
    </row>
    <row r="408" ht="11.25" customHeight="1" s="844">
      <c r="A408" s="590" t="n"/>
      <c r="B408" s="590" t="n"/>
      <c r="C408" s="590" t="n"/>
      <c r="D408" s="590" t="n"/>
      <c r="E408" s="590" t="n"/>
      <c r="F408" s="590" t="n"/>
      <c r="G408" s="590" t="n"/>
      <c r="H408" s="590" t="n"/>
      <c r="I408" s="590" t="n"/>
      <c r="J408" s="590" t="n"/>
      <c r="K408" s="590" t="n"/>
      <c r="L408" s="590" t="n"/>
      <c r="M408" s="590" t="n"/>
      <c r="N408" s="590" t="n"/>
      <c r="O408" s="590" t="n"/>
      <c r="P408" s="590" t="n"/>
      <c r="Q408" s="590" t="n"/>
      <c r="R408" s="590" t="n"/>
      <c r="S408" s="590" t="n"/>
      <c r="T408" s="590" t="n"/>
      <c r="U408" s="590" t="n"/>
      <c r="V408" s="590" t="n"/>
      <c r="W408" s="590" t="n"/>
      <c r="X408" s="590" t="n"/>
      <c r="Y408" s="590" t="n"/>
      <c r="Z408" s="590" t="n"/>
    </row>
    <row r="409" ht="11.25" customHeight="1" s="844">
      <c r="A409" s="590" t="n"/>
      <c r="B409" s="590" t="n"/>
      <c r="C409" s="590" t="n"/>
      <c r="D409" s="590" t="n"/>
      <c r="E409" s="590" t="n"/>
      <c r="F409" s="590" t="n"/>
      <c r="G409" s="590" t="n"/>
      <c r="H409" s="590" t="n"/>
      <c r="I409" s="590" t="n"/>
      <c r="J409" s="590" t="n"/>
      <c r="K409" s="590" t="n"/>
      <c r="L409" s="590" t="n"/>
      <c r="M409" s="590" t="n"/>
      <c r="N409" s="590" t="n"/>
      <c r="O409" s="590" t="n"/>
      <c r="P409" s="590" t="n"/>
      <c r="Q409" s="590" t="n"/>
      <c r="R409" s="590" t="n"/>
      <c r="S409" s="590" t="n"/>
      <c r="T409" s="590" t="n"/>
      <c r="U409" s="590" t="n"/>
      <c r="V409" s="590" t="n"/>
      <c r="W409" s="590" t="n"/>
      <c r="X409" s="590" t="n"/>
      <c r="Y409" s="590" t="n"/>
      <c r="Z409" s="590" t="n"/>
    </row>
    <row r="410" ht="11.25" customHeight="1" s="844">
      <c r="A410" s="590" t="n"/>
      <c r="B410" s="590" t="n"/>
      <c r="C410" s="590" t="n"/>
      <c r="D410" s="590" t="n"/>
      <c r="E410" s="590" t="n"/>
      <c r="F410" s="590" t="n"/>
      <c r="G410" s="590" t="n"/>
      <c r="H410" s="590" t="n"/>
      <c r="I410" s="590" t="n"/>
      <c r="J410" s="590" t="n"/>
      <c r="K410" s="590" t="n"/>
      <c r="L410" s="590" t="n"/>
      <c r="M410" s="590" t="n"/>
      <c r="N410" s="590" t="n"/>
      <c r="O410" s="590" t="n"/>
      <c r="P410" s="590" t="n"/>
      <c r="Q410" s="590" t="n"/>
      <c r="R410" s="590" t="n"/>
      <c r="S410" s="590" t="n"/>
      <c r="T410" s="590" t="n"/>
      <c r="U410" s="590" t="n"/>
      <c r="V410" s="590" t="n"/>
      <c r="W410" s="590" t="n"/>
      <c r="X410" s="590" t="n"/>
      <c r="Y410" s="590" t="n"/>
      <c r="Z410" s="590" t="n"/>
    </row>
    <row r="411" ht="11.25" customHeight="1" s="844">
      <c r="A411" s="590" t="n"/>
      <c r="B411" s="590" t="n"/>
      <c r="C411" s="590" t="n"/>
      <c r="D411" s="590" t="n"/>
      <c r="E411" s="590" t="n"/>
      <c r="F411" s="590" t="n"/>
      <c r="G411" s="590" t="n"/>
      <c r="H411" s="590" t="n"/>
      <c r="I411" s="590" t="n"/>
      <c r="J411" s="590" t="n"/>
      <c r="K411" s="590" t="n"/>
      <c r="L411" s="590" t="n"/>
      <c r="M411" s="590" t="n"/>
      <c r="N411" s="590" t="n"/>
      <c r="O411" s="590" t="n"/>
      <c r="P411" s="590" t="n"/>
      <c r="Q411" s="590" t="n"/>
      <c r="R411" s="590" t="n"/>
      <c r="S411" s="590" t="n"/>
      <c r="T411" s="590" t="n"/>
      <c r="U411" s="590" t="n"/>
      <c r="V411" s="590" t="n"/>
      <c r="W411" s="590" t="n"/>
      <c r="X411" s="590" t="n"/>
      <c r="Y411" s="590" t="n"/>
      <c r="Z411" s="590" t="n"/>
    </row>
    <row r="412" ht="11.25" customHeight="1" s="844">
      <c r="A412" s="590" t="n"/>
      <c r="B412" s="590" t="n"/>
      <c r="C412" s="590" t="n"/>
      <c r="D412" s="590" t="n"/>
      <c r="E412" s="590" t="n"/>
      <c r="F412" s="590" t="n"/>
      <c r="G412" s="590" t="n"/>
      <c r="H412" s="590" t="n"/>
      <c r="I412" s="590" t="n"/>
      <c r="J412" s="590" t="n"/>
      <c r="K412" s="590" t="n"/>
      <c r="L412" s="590" t="n"/>
      <c r="M412" s="590" t="n"/>
      <c r="N412" s="590" t="n"/>
      <c r="O412" s="590" t="n"/>
      <c r="P412" s="590" t="n"/>
      <c r="Q412" s="590" t="n"/>
      <c r="R412" s="590" t="n"/>
      <c r="S412" s="590" t="n"/>
      <c r="T412" s="590" t="n"/>
      <c r="U412" s="590" t="n"/>
      <c r="V412" s="590" t="n"/>
      <c r="W412" s="590" t="n"/>
      <c r="X412" s="590" t="n"/>
      <c r="Y412" s="590" t="n"/>
      <c r="Z412" s="590" t="n"/>
    </row>
    <row r="413" ht="11.25" customHeight="1" s="844">
      <c r="A413" s="590" t="n"/>
      <c r="B413" s="590" t="n"/>
      <c r="C413" s="590" t="n"/>
      <c r="D413" s="590" t="n"/>
      <c r="E413" s="590" t="n"/>
      <c r="F413" s="590" t="n"/>
      <c r="G413" s="590" t="n"/>
      <c r="H413" s="590" t="n"/>
      <c r="I413" s="590" t="n"/>
      <c r="J413" s="590" t="n"/>
      <c r="K413" s="590" t="n"/>
      <c r="L413" s="590" t="n"/>
      <c r="M413" s="590" t="n"/>
      <c r="N413" s="590" t="n"/>
      <c r="O413" s="590" t="n"/>
      <c r="P413" s="590" t="n"/>
      <c r="Q413" s="590" t="n"/>
      <c r="R413" s="590" t="n"/>
      <c r="S413" s="590" t="n"/>
      <c r="T413" s="590" t="n"/>
      <c r="U413" s="590" t="n"/>
      <c r="V413" s="590" t="n"/>
      <c r="W413" s="590" t="n"/>
      <c r="X413" s="590" t="n"/>
      <c r="Y413" s="590" t="n"/>
      <c r="Z413" s="590" t="n"/>
    </row>
    <row r="414" ht="11.25" customHeight="1" s="844">
      <c r="A414" s="590" t="n"/>
      <c r="B414" s="590" t="n"/>
      <c r="C414" s="590" t="n"/>
      <c r="D414" s="590" t="n"/>
      <c r="E414" s="590" t="n"/>
      <c r="F414" s="590" t="n"/>
      <c r="G414" s="590" t="n"/>
      <c r="H414" s="590" t="n"/>
      <c r="I414" s="590" t="n"/>
      <c r="J414" s="590" t="n"/>
      <c r="K414" s="590" t="n"/>
      <c r="L414" s="590" t="n"/>
      <c r="M414" s="590" t="n"/>
      <c r="N414" s="590" t="n"/>
      <c r="O414" s="590" t="n"/>
      <c r="P414" s="590" t="n"/>
      <c r="Q414" s="590" t="n"/>
      <c r="R414" s="590" t="n"/>
      <c r="S414" s="590" t="n"/>
      <c r="T414" s="590" t="n"/>
      <c r="U414" s="590" t="n"/>
      <c r="V414" s="590" t="n"/>
      <c r="W414" s="590" t="n"/>
      <c r="X414" s="590" t="n"/>
      <c r="Y414" s="590" t="n"/>
      <c r="Z414" s="590" t="n"/>
    </row>
    <row r="415" ht="11.25" customHeight="1" s="844">
      <c r="A415" s="590" t="n"/>
      <c r="B415" s="590" t="n"/>
      <c r="C415" s="590" t="n"/>
      <c r="D415" s="590" t="n"/>
      <c r="E415" s="590" t="n"/>
      <c r="F415" s="590" t="n"/>
      <c r="G415" s="590" t="n"/>
      <c r="H415" s="590" t="n"/>
      <c r="I415" s="590" t="n"/>
      <c r="J415" s="590" t="n"/>
      <c r="K415" s="590" t="n"/>
      <c r="L415" s="590" t="n"/>
      <c r="M415" s="590" t="n"/>
      <c r="N415" s="590" t="n"/>
      <c r="O415" s="590" t="n"/>
      <c r="P415" s="590" t="n"/>
      <c r="Q415" s="590" t="n"/>
      <c r="R415" s="590" t="n"/>
      <c r="S415" s="590" t="n"/>
      <c r="T415" s="590" t="n"/>
      <c r="U415" s="590" t="n"/>
      <c r="V415" s="590" t="n"/>
      <c r="W415" s="590" t="n"/>
      <c r="X415" s="590" t="n"/>
      <c r="Y415" s="590" t="n"/>
      <c r="Z415" s="590" t="n"/>
    </row>
    <row r="416" ht="11.25" customHeight="1" s="844">
      <c r="A416" s="590" t="n"/>
      <c r="B416" s="590" t="n"/>
      <c r="C416" s="590" t="n"/>
      <c r="D416" s="590" t="n"/>
      <c r="E416" s="590" t="n"/>
      <c r="F416" s="590" t="n"/>
      <c r="G416" s="590" t="n"/>
      <c r="H416" s="590" t="n"/>
      <c r="I416" s="590" t="n"/>
      <c r="J416" s="590" t="n"/>
      <c r="K416" s="590" t="n"/>
      <c r="L416" s="590" t="n"/>
      <c r="M416" s="590" t="n"/>
      <c r="N416" s="590" t="n"/>
      <c r="O416" s="590" t="n"/>
      <c r="P416" s="590" t="n"/>
      <c r="Q416" s="590" t="n"/>
      <c r="R416" s="590" t="n"/>
      <c r="S416" s="590" t="n"/>
      <c r="T416" s="590" t="n"/>
      <c r="U416" s="590" t="n"/>
      <c r="V416" s="590" t="n"/>
      <c r="W416" s="590" t="n"/>
      <c r="X416" s="590" t="n"/>
      <c r="Y416" s="590" t="n"/>
      <c r="Z416" s="590" t="n"/>
    </row>
    <row r="417" ht="11.25" customHeight="1" s="844">
      <c r="A417" s="590" t="n"/>
      <c r="B417" s="590" t="n"/>
      <c r="C417" s="590" t="n"/>
      <c r="D417" s="590" t="n"/>
      <c r="E417" s="590" t="n"/>
      <c r="F417" s="590" t="n"/>
      <c r="G417" s="590" t="n"/>
      <c r="H417" s="590" t="n"/>
      <c r="I417" s="590" t="n"/>
      <c r="J417" s="590" t="n"/>
      <c r="K417" s="590" t="n"/>
      <c r="L417" s="590" t="n"/>
      <c r="M417" s="590" t="n"/>
      <c r="N417" s="590" t="n"/>
      <c r="O417" s="590" t="n"/>
      <c r="P417" s="590" t="n"/>
      <c r="Q417" s="590" t="n"/>
      <c r="R417" s="590" t="n"/>
      <c r="S417" s="590" t="n"/>
      <c r="T417" s="590" t="n"/>
      <c r="U417" s="590" t="n"/>
      <c r="V417" s="590" t="n"/>
      <c r="W417" s="590" t="n"/>
      <c r="X417" s="590" t="n"/>
      <c r="Y417" s="590" t="n"/>
      <c r="Z417" s="590" t="n"/>
    </row>
    <row r="418" ht="11.25" customHeight="1" s="844">
      <c r="A418" s="590" t="n"/>
      <c r="B418" s="590" t="n"/>
      <c r="C418" s="590" t="n"/>
      <c r="D418" s="590" t="n"/>
      <c r="E418" s="590" t="n"/>
      <c r="F418" s="590" t="n"/>
      <c r="G418" s="590" t="n"/>
      <c r="H418" s="590" t="n"/>
      <c r="I418" s="590" t="n"/>
      <c r="J418" s="590" t="n"/>
      <c r="K418" s="590" t="n"/>
      <c r="L418" s="590" t="n"/>
      <c r="M418" s="590" t="n"/>
      <c r="N418" s="590" t="n"/>
      <c r="O418" s="590" t="n"/>
      <c r="P418" s="590" t="n"/>
      <c r="Q418" s="590" t="n"/>
      <c r="R418" s="590" t="n"/>
      <c r="S418" s="590" t="n"/>
      <c r="T418" s="590" t="n"/>
      <c r="U418" s="590" t="n"/>
      <c r="V418" s="590" t="n"/>
      <c r="W418" s="590" t="n"/>
      <c r="X418" s="590" t="n"/>
      <c r="Y418" s="590" t="n"/>
      <c r="Z418" s="590" t="n"/>
    </row>
    <row r="419" ht="11.25" customHeight="1" s="844">
      <c r="A419" s="590" t="n"/>
      <c r="B419" s="590" t="n"/>
      <c r="C419" s="590" t="n"/>
      <c r="D419" s="590" t="n"/>
      <c r="E419" s="590" t="n"/>
      <c r="F419" s="590" t="n"/>
      <c r="G419" s="590" t="n"/>
      <c r="H419" s="590" t="n"/>
      <c r="I419" s="590" t="n"/>
      <c r="J419" s="590" t="n"/>
      <c r="K419" s="590" t="n"/>
      <c r="L419" s="590" t="n"/>
      <c r="M419" s="590" t="n"/>
      <c r="N419" s="590" t="n"/>
      <c r="O419" s="590" t="n"/>
      <c r="P419" s="590" t="n"/>
      <c r="Q419" s="590" t="n"/>
      <c r="R419" s="590" t="n"/>
      <c r="S419" s="590" t="n"/>
      <c r="T419" s="590" t="n"/>
      <c r="U419" s="590" t="n"/>
      <c r="V419" s="590" t="n"/>
      <c r="W419" s="590" t="n"/>
      <c r="X419" s="590" t="n"/>
      <c r="Y419" s="590" t="n"/>
      <c r="Z419" s="590" t="n"/>
    </row>
    <row r="420" ht="11.25" customHeight="1" s="844">
      <c r="A420" s="590" t="n"/>
      <c r="B420" s="590" t="n"/>
      <c r="C420" s="590" t="n"/>
      <c r="D420" s="590" t="n"/>
      <c r="E420" s="590" t="n"/>
      <c r="F420" s="590" t="n"/>
      <c r="G420" s="590" t="n"/>
      <c r="H420" s="590" t="n"/>
      <c r="I420" s="590" t="n"/>
      <c r="J420" s="590" t="n"/>
      <c r="K420" s="590" t="n"/>
      <c r="L420" s="590" t="n"/>
      <c r="M420" s="590" t="n"/>
      <c r="N420" s="590" t="n"/>
      <c r="O420" s="590" t="n"/>
      <c r="P420" s="590" t="n"/>
      <c r="Q420" s="590" t="n"/>
      <c r="R420" s="590" t="n"/>
      <c r="S420" s="590" t="n"/>
      <c r="T420" s="590" t="n"/>
      <c r="U420" s="590" t="n"/>
      <c r="V420" s="590" t="n"/>
      <c r="W420" s="590" t="n"/>
      <c r="X420" s="590" t="n"/>
      <c r="Y420" s="590" t="n"/>
      <c r="Z420" s="590" t="n"/>
    </row>
    <row r="421" ht="11.25" customHeight="1" s="844">
      <c r="A421" s="590" t="n"/>
      <c r="B421" s="590" t="n"/>
      <c r="C421" s="590" t="n"/>
      <c r="D421" s="590" t="n"/>
      <c r="E421" s="590" t="n"/>
      <c r="F421" s="590" t="n"/>
      <c r="G421" s="590" t="n"/>
      <c r="H421" s="590" t="n"/>
      <c r="I421" s="590" t="n"/>
      <c r="J421" s="590" t="n"/>
      <c r="K421" s="590" t="n"/>
      <c r="L421" s="590" t="n"/>
      <c r="M421" s="590" t="n"/>
      <c r="N421" s="590" t="n"/>
      <c r="O421" s="590" t="n"/>
      <c r="P421" s="590" t="n"/>
      <c r="Q421" s="590" t="n"/>
      <c r="R421" s="590" t="n"/>
      <c r="S421" s="590" t="n"/>
      <c r="T421" s="590" t="n"/>
      <c r="U421" s="590" t="n"/>
      <c r="V421" s="590" t="n"/>
      <c r="W421" s="590" t="n"/>
      <c r="X421" s="590" t="n"/>
      <c r="Y421" s="590" t="n"/>
      <c r="Z421" s="590" t="n"/>
    </row>
    <row r="422" ht="11.25" customHeight="1" s="844">
      <c r="A422" s="590" t="n"/>
      <c r="B422" s="590" t="n"/>
      <c r="C422" s="590" t="n"/>
      <c r="D422" s="590" t="n"/>
      <c r="E422" s="590" t="n"/>
      <c r="F422" s="590" t="n"/>
      <c r="G422" s="590" t="n"/>
      <c r="H422" s="590" t="n"/>
      <c r="I422" s="590" t="n"/>
      <c r="J422" s="590" t="n"/>
      <c r="K422" s="590" t="n"/>
      <c r="L422" s="590" t="n"/>
      <c r="M422" s="590" t="n"/>
      <c r="N422" s="590" t="n"/>
      <c r="O422" s="590" t="n"/>
      <c r="P422" s="590" t="n"/>
      <c r="Q422" s="590" t="n"/>
      <c r="R422" s="590" t="n"/>
      <c r="S422" s="590" t="n"/>
      <c r="T422" s="590" t="n"/>
      <c r="U422" s="590" t="n"/>
      <c r="V422" s="590" t="n"/>
      <c r="W422" s="590" t="n"/>
      <c r="X422" s="590" t="n"/>
      <c r="Y422" s="590" t="n"/>
      <c r="Z422" s="590" t="n"/>
    </row>
    <row r="423" ht="11.25" customHeight="1" s="844">
      <c r="A423" s="590" t="n"/>
      <c r="B423" s="590" t="n"/>
      <c r="C423" s="590" t="n"/>
      <c r="D423" s="590" t="n"/>
      <c r="E423" s="590" t="n"/>
      <c r="F423" s="590" t="n"/>
      <c r="G423" s="590" t="n"/>
      <c r="H423" s="590" t="n"/>
      <c r="I423" s="590" t="n"/>
      <c r="J423" s="590" t="n"/>
      <c r="K423" s="590" t="n"/>
      <c r="L423" s="590" t="n"/>
      <c r="M423" s="590" t="n"/>
      <c r="N423" s="590" t="n"/>
      <c r="O423" s="590" t="n"/>
      <c r="P423" s="590" t="n"/>
      <c r="Q423" s="590" t="n"/>
      <c r="R423" s="590" t="n"/>
      <c r="S423" s="590" t="n"/>
      <c r="T423" s="590" t="n"/>
      <c r="U423" s="590" t="n"/>
      <c r="V423" s="590" t="n"/>
      <c r="W423" s="590" t="n"/>
      <c r="X423" s="590" t="n"/>
      <c r="Y423" s="590" t="n"/>
      <c r="Z423" s="590" t="n"/>
    </row>
    <row r="424" ht="11.25" customHeight="1" s="844">
      <c r="A424" s="590" t="n"/>
      <c r="B424" s="590" t="n"/>
      <c r="C424" s="590" t="n"/>
      <c r="D424" s="590" t="n"/>
      <c r="E424" s="590" t="n"/>
      <c r="F424" s="590" t="n"/>
      <c r="G424" s="590" t="n"/>
      <c r="H424" s="590" t="n"/>
      <c r="I424" s="590" t="n"/>
      <c r="J424" s="590" t="n"/>
      <c r="K424" s="590" t="n"/>
      <c r="L424" s="590" t="n"/>
      <c r="M424" s="590" t="n"/>
      <c r="N424" s="590" t="n"/>
      <c r="O424" s="590" t="n"/>
      <c r="P424" s="590" t="n"/>
      <c r="Q424" s="590" t="n"/>
      <c r="R424" s="590" t="n"/>
      <c r="S424" s="590" t="n"/>
      <c r="T424" s="590" t="n"/>
      <c r="U424" s="590" t="n"/>
      <c r="V424" s="590" t="n"/>
      <c r="W424" s="590" t="n"/>
      <c r="X424" s="590" t="n"/>
      <c r="Y424" s="590" t="n"/>
      <c r="Z424" s="590" t="n"/>
    </row>
    <row r="425" ht="11.25" customHeight="1" s="844">
      <c r="A425" s="590" t="n"/>
      <c r="B425" s="590" t="n"/>
      <c r="C425" s="590" t="n"/>
      <c r="D425" s="590" t="n"/>
      <c r="E425" s="590" t="n"/>
      <c r="F425" s="590" t="n"/>
      <c r="G425" s="590" t="n"/>
      <c r="H425" s="590" t="n"/>
      <c r="I425" s="590" t="n"/>
      <c r="J425" s="590" t="n"/>
      <c r="K425" s="590" t="n"/>
      <c r="L425" s="590" t="n"/>
      <c r="M425" s="590" t="n"/>
      <c r="N425" s="590" t="n"/>
      <c r="O425" s="590" t="n"/>
      <c r="P425" s="590" t="n"/>
      <c r="Q425" s="590" t="n"/>
      <c r="R425" s="590" t="n"/>
      <c r="S425" s="590" t="n"/>
      <c r="T425" s="590" t="n"/>
      <c r="U425" s="590" t="n"/>
      <c r="V425" s="590" t="n"/>
      <c r="W425" s="590" t="n"/>
      <c r="X425" s="590" t="n"/>
      <c r="Y425" s="590" t="n"/>
      <c r="Z425" s="590" t="n"/>
    </row>
    <row r="426" ht="11.25" customHeight="1" s="844">
      <c r="A426" s="590" t="n"/>
      <c r="B426" s="590" t="n"/>
      <c r="C426" s="590" t="n"/>
      <c r="D426" s="590" t="n"/>
      <c r="E426" s="590" t="n"/>
      <c r="F426" s="590" t="n"/>
      <c r="G426" s="590" t="n"/>
      <c r="H426" s="590" t="n"/>
      <c r="I426" s="590" t="n"/>
      <c r="J426" s="590" t="n"/>
      <c r="K426" s="590" t="n"/>
      <c r="L426" s="590" t="n"/>
      <c r="M426" s="590" t="n"/>
      <c r="N426" s="590" t="n"/>
      <c r="O426" s="590" t="n"/>
      <c r="P426" s="590" t="n"/>
      <c r="Q426" s="590" t="n"/>
      <c r="R426" s="590" t="n"/>
      <c r="S426" s="590" t="n"/>
      <c r="T426" s="590" t="n"/>
      <c r="U426" s="590" t="n"/>
      <c r="V426" s="590" t="n"/>
      <c r="W426" s="590" t="n"/>
      <c r="X426" s="590" t="n"/>
      <c r="Y426" s="590" t="n"/>
      <c r="Z426" s="590" t="n"/>
    </row>
    <row r="427" ht="11.25" customHeight="1" s="844">
      <c r="A427" s="590" t="n"/>
      <c r="B427" s="590" t="n"/>
      <c r="C427" s="590" t="n"/>
      <c r="D427" s="590" t="n"/>
      <c r="E427" s="590" t="n"/>
      <c r="F427" s="590" t="n"/>
      <c r="G427" s="590" t="n"/>
      <c r="H427" s="590" t="n"/>
      <c r="I427" s="590" t="n"/>
      <c r="J427" s="590" t="n"/>
      <c r="K427" s="590" t="n"/>
      <c r="L427" s="590" t="n"/>
      <c r="M427" s="590" t="n"/>
      <c r="N427" s="590" t="n"/>
      <c r="O427" s="590" t="n"/>
      <c r="P427" s="590" t="n"/>
      <c r="Q427" s="590" t="n"/>
      <c r="R427" s="590" t="n"/>
      <c r="S427" s="590" t="n"/>
      <c r="T427" s="590" t="n"/>
      <c r="U427" s="590" t="n"/>
      <c r="V427" s="590" t="n"/>
      <c r="W427" s="590" t="n"/>
      <c r="X427" s="590" t="n"/>
      <c r="Y427" s="590" t="n"/>
      <c r="Z427" s="590" t="n"/>
    </row>
    <row r="428" ht="11.25" customHeight="1" s="844">
      <c r="A428" s="590" t="n"/>
      <c r="B428" s="590" t="n"/>
      <c r="C428" s="590" t="n"/>
      <c r="D428" s="590" t="n"/>
      <c r="E428" s="590" t="n"/>
      <c r="F428" s="590" t="n"/>
      <c r="G428" s="590" t="n"/>
      <c r="H428" s="590" t="n"/>
      <c r="I428" s="590" t="n"/>
      <c r="J428" s="590" t="n"/>
      <c r="K428" s="590" t="n"/>
      <c r="L428" s="590" t="n"/>
      <c r="M428" s="590" t="n"/>
      <c r="N428" s="590" t="n"/>
      <c r="O428" s="590" t="n"/>
      <c r="P428" s="590" t="n"/>
      <c r="Q428" s="590" t="n"/>
      <c r="R428" s="590" t="n"/>
      <c r="S428" s="590" t="n"/>
      <c r="T428" s="590" t="n"/>
      <c r="U428" s="590" t="n"/>
      <c r="V428" s="590" t="n"/>
      <c r="W428" s="590" t="n"/>
      <c r="X428" s="590" t="n"/>
      <c r="Y428" s="590" t="n"/>
      <c r="Z428" s="590" t="n"/>
    </row>
    <row r="429" ht="11.25" customHeight="1" s="844">
      <c r="A429" s="590" t="n"/>
      <c r="B429" s="590" t="n"/>
      <c r="C429" s="590" t="n"/>
      <c r="D429" s="590" t="n"/>
      <c r="E429" s="590" t="n"/>
      <c r="F429" s="590" t="n"/>
      <c r="G429" s="590" t="n"/>
      <c r="H429" s="590" t="n"/>
      <c r="I429" s="590" t="n"/>
      <c r="J429" s="590" t="n"/>
      <c r="K429" s="590" t="n"/>
      <c r="L429" s="590" t="n"/>
      <c r="M429" s="590" t="n"/>
      <c r="N429" s="590" t="n"/>
      <c r="O429" s="590" t="n"/>
      <c r="P429" s="590" t="n"/>
      <c r="Q429" s="590" t="n"/>
      <c r="R429" s="590" t="n"/>
      <c r="S429" s="590" t="n"/>
      <c r="T429" s="590" t="n"/>
      <c r="U429" s="590" t="n"/>
      <c r="V429" s="590" t="n"/>
      <c r="W429" s="590" t="n"/>
      <c r="X429" s="590" t="n"/>
      <c r="Y429" s="590" t="n"/>
      <c r="Z429" s="590" t="n"/>
    </row>
    <row r="430" ht="11.25" customHeight="1" s="844">
      <c r="A430" s="590" t="n"/>
      <c r="B430" s="590" t="n"/>
      <c r="C430" s="590" t="n"/>
      <c r="D430" s="590" t="n"/>
      <c r="E430" s="590" t="n"/>
      <c r="F430" s="590" t="n"/>
      <c r="G430" s="590" t="n"/>
      <c r="H430" s="590" t="n"/>
      <c r="I430" s="590" t="n"/>
      <c r="J430" s="590" t="n"/>
      <c r="K430" s="590" t="n"/>
      <c r="L430" s="590" t="n"/>
      <c r="M430" s="590" t="n"/>
      <c r="N430" s="590" t="n"/>
      <c r="O430" s="590" t="n"/>
      <c r="P430" s="590" t="n"/>
      <c r="Q430" s="590" t="n"/>
      <c r="R430" s="590" t="n"/>
      <c r="S430" s="590" t="n"/>
      <c r="T430" s="590" t="n"/>
      <c r="U430" s="590" t="n"/>
      <c r="V430" s="590" t="n"/>
      <c r="W430" s="590" t="n"/>
      <c r="X430" s="590" t="n"/>
      <c r="Y430" s="590" t="n"/>
      <c r="Z430" s="590" t="n"/>
    </row>
    <row r="431" ht="11.25" customHeight="1" s="844">
      <c r="A431" s="590" t="n"/>
      <c r="B431" s="590" t="n"/>
      <c r="C431" s="590" t="n"/>
      <c r="D431" s="590" t="n"/>
      <c r="E431" s="590" t="n"/>
      <c r="F431" s="590" t="n"/>
      <c r="G431" s="590" t="n"/>
      <c r="H431" s="590" t="n"/>
      <c r="I431" s="590" t="n"/>
      <c r="J431" s="590" t="n"/>
      <c r="K431" s="590" t="n"/>
      <c r="L431" s="590" t="n"/>
      <c r="M431" s="590" t="n"/>
      <c r="N431" s="590" t="n"/>
      <c r="O431" s="590" t="n"/>
      <c r="P431" s="590" t="n"/>
      <c r="Q431" s="590" t="n"/>
      <c r="R431" s="590" t="n"/>
      <c r="S431" s="590" t="n"/>
      <c r="T431" s="590" t="n"/>
      <c r="U431" s="590" t="n"/>
      <c r="V431" s="590" t="n"/>
      <c r="W431" s="590" t="n"/>
      <c r="X431" s="590" t="n"/>
      <c r="Y431" s="590" t="n"/>
      <c r="Z431" s="590" t="n"/>
    </row>
    <row r="432" ht="11.25" customHeight="1" s="844">
      <c r="A432" s="590" t="n"/>
      <c r="B432" s="590" t="n"/>
      <c r="C432" s="590" t="n"/>
      <c r="D432" s="590" t="n"/>
      <c r="E432" s="590" t="n"/>
      <c r="F432" s="590" t="n"/>
      <c r="G432" s="590" t="n"/>
      <c r="H432" s="590" t="n"/>
      <c r="I432" s="590" t="n"/>
      <c r="J432" s="590" t="n"/>
      <c r="K432" s="590" t="n"/>
      <c r="L432" s="590" t="n"/>
      <c r="M432" s="590" t="n"/>
      <c r="N432" s="590" t="n"/>
      <c r="O432" s="590" t="n"/>
      <c r="P432" s="590" t="n"/>
      <c r="Q432" s="590" t="n"/>
      <c r="R432" s="590" t="n"/>
      <c r="S432" s="590" t="n"/>
      <c r="T432" s="590" t="n"/>
      <c r="U432" s="590" t="n"/>
      <c r="V432" s="590" t="n"/>
      <c r="W432" s="590" t="n"/>
      <c r="X432" s="590" t="n"/>
      <c r="Y432" s="590" t="n"/>
      <c r="Z432" s="590" t="n"/>
    </row>
    <row r="433" ht="11.25" customHeight="1" s="844">
      <c r="A433" s="590" t="n"/>
      <c r="B433" s="590" t="n"/>
      <c r="C433" s="590" t="n"/>
      <c r="D433" s="590" t="n"/>
      <c r="E433" s="590" t="n"/>
      <c r="F433" s="590" t="n"/>
      <c r="G433" s="590" t="n"/>
      <c r="H433" s="590" t="n"/>
      <c r="I433" s="590" t="n"/>
      <c r="J433" s="590" t="n"/>
      <c r="K433" s="590" t="n"/>
      <c r="L433" s="590" t="n"/>
      <c r="M433" s="590" t="n"/>
      <c r="N433" s="590" t="n"/>
      <c r="O433" s="590" t="n"/>
      <c r="P433" s="590" t="n"/>
      <c r="Q433" s="590" t="n"/>
      <c r="R433" s="590" t="n"/>
      <c r="S433" s="590" t="n"/>
      <c r="T433" s="590" t="n"/>
      <c r="U433" s="590" t="n"/>
      <c r="V433" s="590" t="n"/>
      <c r="W433" s="590" t="n"/>
      <c r="X433" s="590" t="n"/>
      <c r="Y433" s="590" t="n"/>
      <c r="Z433" s="590" t="n"/>
    </row>
    <row r="434" ht="11.25" customHeight="1" s="844">
      <c r="A434" s="590" t="n"/>
      <c r="B434" s="590" t="n"/>
      <c r="C434" s="590" t="n"/>
      <c r="D434" s="590" t="n"/>
      <c r="E434" s="590" t="n"/>
      <c r="F434" s="590" t="n"/>
      <c r="G434" s="590" t="n"/>
      <c r="H434" s="590" t="n"/>
      <c r="I434" s="590" t="n"/>
      <c r="J434" s="590" t="n"/>
      <c r="K434" s="590" t="n"/>
      <c r="L434" s="590" t="n"/>
      <c r="M434" s="590" t="n"/>
      <c r="N434" s="590" t="n"/>
      <c r="O434" s="590" t="n"/>
      <c r="P434" s="590" t="n"/>
      <c r="Q434" s="590" t="n"/>
      <c r="R434" s="590" t="n"/>
      <c r="S434" s="590" t="n"/>
      <c r="T434" s="590" t="n"/>
      <c r="U434" s="590" t="n"/>
      <c r="V434" s="590" t="n"/>
      <c r="W434" s="590" t="n"/>
      <c r="X434" s="590" t="n"/>
      <c r="Y434" s="590" t="n"/>
      <c r="Z434" s="590" t="n"/>
    </row>
    <row r="435" ht="11.25" customHeight="1" s="844">
      <c r="A435" s="590" t="n"/>
      <c r="B435" s="590" t="n"/>
      <c r="C435" s="590" t="n"/>
      <c r="D435" s="590" t="n"/>
      <c r="E435" s="590" t="n"/>
      <c r="F435" s="590" t="n"/>
      <c r="G435" s="590" t="n"/>
      <c r="H435" s="590" t="n"/>
      <c r="I435" s="590" t="n"/>
      <c r="J435" s="590" t="n"/>
      <c r="K435" s="590" t="n"/>
      <c r="L435" s="590" t="n"/>
      <c r="M435" s="590" t="n"/>
      <c r="N435" s="590" t="n"/>
      <c r="O435" s="590" t="n"/>
      <c r="P435" s="590" t="n"/>
      <c r="Q435" s="590" t="n"/>
      <c r="R435" s="590" t="n"/>
      <c r="S435" s="590" t="n"/>
      <c r="T435" s="590" t="n"/>
      <c r="U435" s="590" t="n"/>
      <c r="V435" s="590" t="n"/>
      <c r="W435" s="590" t="n"/>
      <c r="X435" s="590" t="n"/>
      <c r="Y435" s="590" t="n"/>
      <c r="Z435" s="590" t="n"/>
    </row>
    <row r="436" ht="11.25" customHeight="1" s="844">
      <c r="A436" s="590" t="n"/>
      <c r="B436" s="590" t="n"/>
      <c r="C436" s="590" t="n"/>
      <c r="D436" s="590" t="n"/>
      <c r="E436" s="590" t="n"/>
      <c r="F436" s="590" t="n"/>
      <c r="G436" s="590" t="n"/>
      <c r="H436" s="590" t="n"/>
      <c r="I436" s="590" t="n"/>
      <c r="J436" s="590" t="n"/>
      <c r="K436" s="590" t="n"/>
      <c r="L436" s="590" t="n"/>
      <c r="M436" s="590" t="n"/>
      <c r="N436" s="590" t="n"/>
      <c r="O436" s="590" t="n"/>
      <c r="P436" s="590" t="n"/>
      <c r="Q436" s="590" t="n"/>
      <c r="R436" s="590" t="n"/>
      <c r="S436" s="590" t="n"/>
      <c r="T436" s="590" t="n"/>
      <c r="U436" s="590" t="n"/>
      <c r="V436" s="590" t="n"/>
      <c r="W436" s="590" t="n"/>
      <c r="X436" s="590" t="n"/>
      <c r="Y436" s="590" t="n"/>
      <c r="Z436" s="590" t="n"/>
    </row>
    <row r="437" ht="11.25" customHeight="1" s="844">
      <c r="A437" s="590" t="n"/>
      <c r="B437" s="590" t="n"/>
      <c r="C437" s="590" t="n"/>
      <c r="D437" s="590" t="n"/>
      <c r="E437" s="590" t="n"/>
      <c r="F437" s="590" t="n"/>
      <c r="G437" s="590" t="n"/>
      <c r="H437" s="590" t="n"/>
      <c r="I437" s="590" t="n"/>
      <c r="J437" s="590" t="n"/>
      <c r="K437" s="590" t="n"/>
      <c r="L437" s="590" t="n"/>
      <c r="M437" s="590" t="n"/>
      <c r="N437" s="590" t="n"/>
      <c r="O437" s="590" t="n"/>
      <c r="P437" s="590" t="n"/>
      <c r="Q437" s="590" t="n"/>
      <c r="R437" s="590" t="n"/>
      <c r="S437" s="590" t="n"/>
      <c r="T437" s="590" t="n"/>
      <c r="U437" s="590" t="n"/>
      <c r="V437" s="590" t="n"/>
      <c r="W437" s="590" t="n"/>
      <c r="X437" s="590" t="n"/>
      <c r="Y437" s="590" t="n"/>
      <c r="Z437" s="590" t="n"/>
    </row>
    <row r="438" ht="11.25" customHeight="1" s="844">
      <c r="A438" s="590" t="n"/>
      <c r="B438" s="590" t="n"/>
      <c r="C438" s="590" t="n"/>
      <c r="D438" s="590" t="n"/>
      <c r="E438" s="590" t="n"/>
      <c r="F438" s="590" t="n"/>
      <c r="G438" s="590" t="n"/>
      <c r="H438" s="590" t="n"/>
      <c r="I438" s="590" t="n"/>
      <c r="J438" s="590" t="n"/>
      <c r="K438" s="590" t="n"/>
      <c r="L438" s="590" t="n"/>
      <c r="M438" s="590" t="n"/>
      <c r="N438" s="590" t="n"/>
      <c r="O438" s="590" t="n"/>
      <c r="P438" s="590" t="n"/>
      <c r="Q438" s="590" t="n"/>
      <c r="R438" s="590" t="n"/>
      <c r="S438" s="590" t="n"/>
      <c r="T438" s="590" t="n"/>
      <c r="U438" s="590" t="n"/>
      <c r="V438" s="590" t="n"/>
      <c r="W438" s="590" t="n"/>
      <c r="X438" s="590" t="n"/>
      <c r="Y438" s="590" t="n"/>
      <c r="Z438" s="590" t="n"/>
    </row>
    <row r="439" ht="11.25" customHeight="1" s="844">
      <c r="A439" s="590" t="n"/>
      <c r="B439" s="590" t="n"/>
      <c r="C439" s="590" t="n"/>
      <c r="D439" s="590" t="n"/>
      <c r="E439" s="590" t="n"/>
      <c r="F439" s="590" t="n"/>
      <c r="G439" s="590" t="n"/>
      <c r="H439" s="590" t="n"/>
      <c r="I439" s="590" t="n"/>
      <c r="J439" s="590" t="n"/>
      <c r="K439" s="590" t="n"/>
      <c r="L439" s="590" t="n"/>
      <c r="M439" s="590" t="n"/>
      <c r="N439" s="590" t="n"/>
      <c r="O439" s="590" t="n"/>
      <c r="P439" s="590" t="n"/>
      <c r="Q439" s="590" t="n"/>
      <c r="R439" s="590" t="n"/>
      <c r="S439" s="590" t="n"/>
      <c r="T439" s="590" t="n"/>
      <c r="U439" s="590" t="n"/>
      <c r="V439" s="590" t="n"/>
      <c r="W439" s="590" t="n"/>
      <c r="X439" s="590" t="n"/>
      <c r="Y439" s="590" t="n"/>
      <c r="Z439" s="590" t="n"/>
    </row>
    <row r="440" ht="11.25" customHeight="1" s="844">
      <c r="A440" s="590" t="n"/>
      <c r="B440" s="590" t="n"/>
      <c r="C440" s="590" t="n"/>
      <c r="D440" s="590" t="n"/>
      <c r="E440" s="590" t="n"/>
      <c r="F440" s="590" t="n"/>
      <c r="G440" s="590" t="n"/>
      <c r="H440" s="590" t="n"/>
      <c r="I440" s="590" t="n"/>
      <c r="J440" s="590" t="n"/>
      <c r="K440" s="590" t="n"/>
      <c r="L440" s="590" t="n"/>
      <c r="M440" s="590" t="n"/>
      <c r="N440" s="590" t="n"/>
      <c r="O440" s="590" t="n"/>
      <c r="P440" s="590" t="n"/>
      <c r="Q440" s="590" t="n"/>
      <c r="R440" s="590" t="n"/>
      <c r="S440" s="590" t="n"/>
      <c r="T440" s="590" t="n"/>
      <c r="U440" s="590" t="n"/>
      <c r="V440" s="590" t="n"/>
      <c r="W440" s="590" t="n"/>
      <c r="X440" s="590" t="n"/>
      <c r="Y440" s="590" t="n"/>
      <c r="Z440" s="590" t="n"/>
    </row>
    <row r="441" ht="11.25" customHeight="1" s="844">
      <c r="A441" s="590" t="n"/>
      <c r="B441" s="590" t="n"/>
      <c r="C441" s="590" t="n"/>
      <c r="D441" s="590" t="n"/>
      <c r="E441" s="590" t="n"/>
      <c r="F441" s="590" t="n"/>
      <c r="G441" s="590" t="n"/>
      <c r="H441" s="590" t="n"/>
      <c r="I441" s="590" t="n"/>
      <c r="J441" s="590" t="n"/>
      <c r="K441" s="590" t="n"/>
      <c r="L441" s="590" t="n"/>
      <c r="M441" s="590" t="n"/>
      <c r="N441" s="590" t="n"/>
      <c r="O441" s="590" t="n"/>
      <c r="P441" s="590" t="n"/>
      <c r="Q441" s="590" t="n"/>
      <c r="R441" s="590" t="n"/>
      <c r="S441" s="590" t="n"/>
      <c r="T441" s="590" t="n"/>
      <c r="U441" s="590" t="n"/>
      <c r="V441" s="590" t="n"/>
      <c r="W441" s="590" t="n"/>
      <c r="X441" s="590" t="n"/>
      <c r="Y441" s="590" t="n"/>
      <c r="Z441" s="590" t="n"/>
    </row>
    <row r="442" ht="11.25" customHeight="1" s="844">
      <c r="A442" s="590" t="n"/>
      <c r="B442" s="590" t="n"/>
      <c r="C442" s="590" t="n"/>
      <c r="D442" s="590" t="n"/>
      <c r="E442" s="590" t="n"/>
      <c r="F442" s="590" t="n"/>
      <c r="G442" s="590" t="n"/>
      <c r="H442" s="590" t="n"/>
      <c r="I442" s="590" t="n"/>
      <c r="J442" s="590" t="n"/>
      <c r="K442" s="590" t="n"/>
      <c r="L442" s="590" t="n"/>
      <c r="M442" s="590" t="n"/>
      <c r="N442" s="590" t="n"/>
      <c r="O442" s="590" t="n"/>
      <c r="P442" s="590" t="n"/>
      <c r="Q442" s="590" t="n"/>
      <c r="R442" s="590" t="n"/>
      <c r="S442" s="590" t="n"/>
      <c r="T442" s="590" t="n"/>
      <c r="U442" s="590" t="n"/>
      <c r="V442" s="590" t="n"/>
      <c r="W442" s="590" t="n"/>
      <c r="X442" s="590" t="n"/>
      <c r="Y442" s="590" t="n"/>
      <c r="Z442" s="590" t="n"/>
    </row>
    <row r="443" ht="11.25" customHeight="1" s="844">
      <c r="A443" s="590" t="n"/>
      <c r="B443" s="590" t="n"/>
      <c r="C443" s="590" t="n"/>
      <c r="D443" s="590" t="n"/>
      <c r="E443" s="590" t="n"/>
      <c r="F443" s="590" t="n"/>
      <c r="G443" s="590" t="n"/>
      <c r="H443" s="590" t="n"/>
      <c r="I443" s="590" t="n"/>
      <c r="J443" s="590" t="n"/>
      <c r="K443" s="590" t="n"/>
      <c r="L443" s="590" t="n"/>
      <c r="M443" s="590" t="n"/>
      <c r="N443" s="590" t="n"/>
      <c r="O443" s="590" t="n"/>
      <c r="P443" s="590" t="n"/>
      <c r="Q443" s="590" t="n"/>
      <c r="R443" s="590" t="n"/>
      <c r="S443" s="590" t="n"/>
      <c r="T443" s="590" t="n"/>
      <c r="U443" s="590" t="n"/>
      <c r="V443" s="590" t="n"/>
      <c r="W443" s="590" t="n"/>
      <c r="X443" s="590" t="n"/>
      <c r="Y443" s="590" t="n"/>
      <c r="Z443" s="590" t="n"/>
    </row>
    <row r="444" ht="11.25" customHeight="1" s="844">
      <c r="A444" s="590" t="n"/>
      <c r="B444" s="590" t="n"/>
      <c r="C444" s="590" t="n"/>
      <c r="D444" s="590" t="n"/>
      <c r="E444" s="590" t="n"/>
      <c r="F444" s="590" t="n"/>
      <c r="G444" s="590" t="n"/>
      <c r="H444" s="590" t="n"/>
      <c r="I444" s="590" t="n"/>
      <c r="J444" s="590" t="n"/>
      <c r="K444" s="590" t="n"/>
      <c r="L444" s="590" t="n"/>
      <c r="M444" s="590" t="n"/>
      <c r="N444" s="590" t="n"/>
      <c r="O444" s="590" t="n"/>
      <c r="P444" s="590" t="n"/>
      <c r="Q444" s="590" t="n"/>
      <c r="R444" s="590" t="n"/>
      <c r="S444" s="590" t="n"/>
      <c r="T444" s="590" t="n"/>
      <c r="U444" s="590" t="n"/>
      <c r="V444" s="590" t="n"/>
      <c r="W444" s="590" t="n"/>
      <c r="X444" s="590" t="n"/>
      <c r="Y444" s="590" t="n"/>
      <c r="Z444" s="590" t="n"/>
    </row>
    <row r="445" ht="11.25" customHeight="1" s="844">
      <c r="A445" s="590" t="n"/>
      <c r="B445" s="590" t="n"/>
      <c r="C445" s="590" t="n"/>
      <c r="D445" s="590" t="n"/>
      <c r="E445" s="590" t="n"/>
      <c r="F445" s="590" t="n"/>
      <c r="G445" s="590" t="n"/>
      <c r="H445" s="590" t="n"/>
      <c r="I445" s="590" t="n"/>
      <c r="J445" s="590" t="n"/>
      <c r="K445" s="590" t="n"/>
      <c r="L445" s="590" t="n"/>
      <c r="M445" s="590" t="n"/>
      <c r="N445" s="590" t="n"/>
      <c r="O445" s="590" t="n"/>
      <c r="P445" s="590" t="n"/>
      <c r="Q445" s="590" t="n"/>
      <c r="R445" s="590" t="n"/>
      <c r="S445" s="590" t="n"/>
      <c r="T445" s="590" t="n"/>
      <c r="U445" s="590" t="n"/>
      <c r="V445" s="590" t="n"/>
      <c r="W445" s="590" t="n"/>
      <c r="X445" s="590" t="n"/>
      <c r="Y445" s="590" t="n"/>
      <c r="Z445" s="590" t="n"/>
    </row>
    <row r="446" ht="11.25" customHeight="1" s="844">
      <c r="A446" s="590" t="n"/>
      <c r="B446" s="590" t="n"/>
      <c r="C446" s="590" t="n"/>
      <c r="D446" s="590" t="n"/>
      <c r="E446" s="590" t="n"/>
      <c r="F446" s="590" t="n"/>
      <c r="G446" s="590" t="n"/>
      <c r="H446" s="590" t="n"/>
      <c r="I446" s="590" t="n"/>
      <c r="J446" s="590" t="n"/>
      <c r="K446" s="590" t="n"/>
      <c r="L446" s="590" t="n"/>
      <c r="M446" s="590" t="n"/>
      <c r="N446" s="590" t="n"/>
      <c r="O446" s="590" t="n"/>
      <c r="P446" s="590" t="n"/>
      <c r="Q446" s="590" t="n"/>
      <c r="R446" s="590" t="n"/>
      <c r="S446" s="590" t="n"/>
      <c r="T446" s="590" t="n"/>
      <c r="U446" s="590" t="n"/>
      <c r="V446" s="590" t="n"/>
      <c r="W446" s="590" t="n"/>
      <c r="X446" s="590" t="n"/>
      <c r="Y446" s="590" t="n"/>
      <c r="Z446" s="590" t="n"/>
    </row>
    <row r="447" ht="11.25" customHeight="1" s="844">
      <c r="A447" s="590" t="n"/>
      <c r="B447" s="590" t="n"/>
      <c r="C447" s="590" t="n"/>
      <c r="D447" s="590" t="n"/>
      <c r="E447" s="590" t="n"/>
      <c r="F447" s="590" t="n"/>
      <c r="G447" s="590" t="n"/>
      <c r="H447" s="590" t="n"/>
      <c r="I447" s="590" t="n"/>
      <c r="J447" s="590" t="n"/>
      <c r="K447" s="590" t="n"/>
      <c r="L447" s="590" t="n"/>
      <c r="M447" s="590" t="n"/>
      <c r="N447" s="590" t="n"/>
      <c r="O447" s="590" t="n"/>
      <c r="P447" s="590" t="n"/>
      <c r="Q447" s="590" t="n"/>
      <c r="R447" s="590" t="n"/>
      <c r="S447" s="590" t="n"/>
      <c r="T447" s="590" t="n"/>
      <c r="U447" s="590" t="n"/>
      <c r="V447" s="590" t="n"/>
      <c r="W447" s="590" t="n"/>
      <c r="X447" s="590" t="n"/>
      <c r="Y447" s="590" t="n"/>
      <c r="Z447" s="590" t="n"/>
    </row>
    <row r="448" ht="11.25" customHeight="1" s="844">
      <c r="A448" s="590" t="n"/>
      <c r="B448" s="590" t="n"/>
      <c r="C448" s="590" t="n"/>
      <c r="D448" s="590" t="n"/>
      <c r="E448" s="590" t="n"/>
      <c r="F448" s="590" t="n"/>
      <c r="G448" s="590" t="n"/>
      <c r="H448" s="590" t="n"/>
      <c r="I448" s="590" t="n"/>
      <c r="J448" s="590" t="n"/>
      <c r="K448" s="590" t="n"/>
      <c r="L448" s="590" t="n"/>
      <c r="M448" s="590" t="n"/>
      <c r="N448" s="590" t="n"/>
      <c r="O448" s="590" t="n"/>
      <c r="P448" s="590" t="n"/>
      <c r="Q448" s="590" t="n"/>
      <c r="R448" s="590" t="n"/>
      <c r="S448" s="590" t="n"/>
      <c r="T448" s="590" t="n"/>
      <c r="U448" s="590" t="n"/>
      <c r="V448" s="590" t="n"/>
      <c r="W448" s="590" t="n"/>
      <c r="X448" s="590" t="n"/>
      <c r="Y448" s="590" t="n"/>
      <c r="Z448" s="590" t="n"/>
    </row>
    <row r="449" ht="11.25" customHeight="1" s="844">
      <c r="A449" s="590" t="n"/>
      <c r="B449" s="590" t="n"/>
      <c r="C449" s="590" t="n"/>
      <c r="D449" s="590" t="n"/>
      <c r="E449" s="590" t="n"/>
      <c r="F449" s="590" t="n"/>
      <c r="G449" s="590" t="n"/>
      <c r="H449" s="590" t="n"/>
      <c r="I449" s="590" t="n"/>
      <c r="J449" s="590" t="n"/>
      <c r="K449" s="590" t="n"/>
      <c r="L449" s="590" t="n"/>
      <c r="M449" s="590" t="n"/>
      <c r="N449" s="590" t="n"/>
      <c r="O449" s="590" t="n"/>
      <c r="P449" s="590" t="n"/>
      <c r="Q449" s="590" t="n"/>
      <c r="R449" s="590" t="n"/>
      <c r="S449" s="590" t="n"/>
      <c r="T449" s="590" t="n"/>
      <c r="U449" s="590" t="n"/>
      <c r="V449" s="590" t="n"/>
      <c r="W449" s="590" t="n"/>
      <c r="X449" s="590" t="n"/>
      <c r="Y449" s="590" t="n"/>
      <c r="Z449" s="590" t="n"/>
    </row>
    <row r="450" ht="11.25" customHeight="1" s="844">
      <c r="A450" s="590" t="n"/>
      <c r="B450" s="590" t="n"/>
      <c r="C450" s="590" t="n"/>
      <c r="D450" s="590" t="n"/>
      <c r="E450" s="590" t="n"/>
      <c r="F450" s="590" t="n"/>
      <c r="G450" s="590" t="n"/>
      <c r="H450" s="590" t="n"/>
      <c r="I450" s="590" t="n"/>
      <c r="J450" s="590" t="n"/>
      <c r="K450" s="590" t="n"/>
      <c r="L450" s="590" t="n"/>
      <c r="M450" s="590" t="n"/>
      <c r="N450" s="590" t="n"/>
      <c r="O450" s="590" t="n"/>
      <c r="P450" s="590" t="n"/>
      <c r="Q450" s="590" t="n"/>
      <c r="R450" s="590" t="n"/>
      <c r="S450" s="590" t="n"/>
      <c r="T450" s="590" t="n"/>
      <c r="U450" s="590" t="n"/>
      <c r="V450" s="590" t="n"/>
      <c r="W450" s="590" t="n"/>
      <c r="X450" s="590" t="n"/>
      <c r="Y450" s="590" t="n"/>
      <c r="Z450" s="590" t="n"/>
    </row>
    <row r="451" ht="11.25" customHeight="1" s="844">
      <c r="A451" s="590" t="n"/>
      <c r="B451" s="590" t="n"/>
      <c r="C451" s="590" t="n"/>
      <c r="D451" s="590" t="n"/>
      <c r="E451" s="590" t="n"/>
      <c r="F451" s="590" t="n"/>
      <c r="G451" s="590" t="n"/>
      <c r="H451" s="590" t="n"/>
      <c r="I451" s="590" t="n"/>
      <c r="J451" s="590" t="n"/>
      <c r="K451" s="590" t="n"/>
      <c r="L451" s="590" t="n"/>
      <c r="M451" s="590" t="n"/>
      <c r="N451" s="590" t="n"/>
      <c r="O451" s="590" t="n"/>
      <c r="P451" s="590" t="n"/>
      <c r="Q451" s="590" t="n"/>
      <c r="R451" s="590" t="n"/>
      <c r="S451" s="590" t="n"/>
      <c r="T451" s="590" t="n"/>
      <c r="U451" s="590" t="n"/>
      <c r="V451" s="590" t="n"/>
      <c r="W451" s="590" t="n"/>
      <c r="X451" s="590" t="n"/>
      <c r="Y451" s="590" t="n"/>
      <c r="Z451" s="590" t="n"/>
    </row>
    <row r="452" ht="11.25" customHeight="1" s="844">
      <c r="A452" s="590" t="n"/>
      <c r="B452" s="590" t="n"/>
      <c r="C452" s="590" t="n"/>
      <c r="D452" s="590" t="n"/>
      <c r="E452" s="590" t="n"/>
      <c r="F452" s="590" t="n"/>
      <c r="G452" s="590" t="n"/>
      <c r="H452" s="590" t="n"/>
      <c r="I452" s="590" t="n"/>
      <c r="J452" s="590" t="n"/>
      <c r="K452" s="590" t="n"/>
      <c r="L452" s="590" t="n"/>
      <c r="M452" s="590" t="n"/>
      <c r="N452" s="590" t="n"/>
      <c r="O452" s="590" t="n"/>
      <c r="P452" s="590" t="n"/>
      <c r="Q452" s="590" t="n"/>
      <c r="R452" s="590" t="n"/>
      <c r="S452" s="590" t="n"/>
      <c r="T452" s="590" t="n"/>
      <c r="U452" s="590" t="n"/>
      <c r="V452" s="590" t="n"/>
      <c r="W452" s="590" t="n"/>
      <c r="X452" s="590" t="n"/>
      <c r="Y452" s="590" t="n"/>
      <c r="Z452" s="590" t="n"/>
    </row>
    <row r="453" ht="11.25" customHeight="1" s="844">
      <c r="A453" s="590" t="n"/>
      <c r="B453" s="590" t="n"/>
      <c r="C453" s="590" t="n"/>
      <c r="D453" s="590" t="n"/>
      <c r="E453" s="590" t="n"/>
      <c r="F453" s="590" t="n"/>
      <c r="G453" s="590" t="n"/>
      <c r="H453" s="590" t="n"/>
      <c r="I453" s="590" t="n"/>
      <c r="J453" s="590" t="n"/>
      <c r="K453" s="590" t="n"/>
      <c r="L453" s="590" t="n"/>
      <c r="M453" s="590" t="n"/>
      <c r="N453" s="590" t="n"/>
      <c r="O453" s="590" t="n"/>
      <c r="P453" s="590" t="n"/>
      <c r="Q453" s="590" t="n"/>
      <c r="R453" s="590" t="n"/>
      <c r="S453" s="590" t="n"/>
      <c r="T453" s="590" t="n"/>
      <c r="U453" s="590" t="n"/>
      <c r="V453" s="590" t="n"/>
      <c r="W453" s="590" t="n"/>
      <c r="X453" s="590" t="n"/>
      <c r="Y453" s="590" t="n"/>
      <c r="Z453" s="590" t="n"/>
    </row>
    <row r="454" ht="11.25" customHeight="1" s="844">
      <c r="A454" s="590" t="n"/>
      <c r="B454" s="590" t="n"/>
      <c r="C454" s="590" t="n"/>
      <c r="D454" s="590" t="n"/>
      <c r="E454" s="590" t="n"/>
      <c r="F454" s="590" t="n"/>
      <c r="G454" s="590" t="n"/>
      <c r="H454" s="590" t="n"/>
      <c r="I454" s="590" t="n"/>
      <c r="J454" s="590" t="n"/>
      <c r="K454" s="590" t="n"/>
      <c r="L454" s="590" t="n"/>
      <c r="M454" s="590" t="n"/>
      <c r="N454" s="590" t="n"/>
      <c r="O454" s="590" t="n"/>
      <c r="P454" s="590" t="n"/>
      <c r="Q454" s="590" t="n"/>
      <c r="R454" s="590" t="n"/>
      <c r="S454" s="590" t="n"/>
      <c r="T454" s="590" t="n"/>
      <c r="U454" s="590" t="n"/>
      <c r="V454" s="590" t="n"/>
      <c r="W454" s="590" t="n"/>
      <c r="X454" s="590" t="n"/>
      <c r="Y454" s="590" t="n"/>
      <c r="Z454" s="590" t="n"/>
    </row>
    <row r="455" ht="11.25" customHeight="1" s="844">
      <c r="A455" s="590" t="n"/>
      <c r="B455" s="590" t="n"/>
      <c r="C455" s="590" t="n"/>
      <c r="D455" s="590" t="n"/>
      <c r="E455" s="590" t="n"/>
      <c r="F455" s="590" t="n"/>
      <c r="G455" s="590" t="n"/>
      <c r="H455" s="590" t="n"/>
      <c r="I455" s="590" t="n"/>
      <c r="J455" s="590" t="n"/>
      <c r="K455" s="590" t="n"/>
      <c r="L455" s="590" t="n"/>
      <c r="M455" s="590" t="n"/>
      <c r="N455" s="590" t="n"/>
      <c r="O455" s="590" t="n"/>
      <c r="P455" s="590" t="n"/>
      <c r="Q455" s="590" t="n"/>
      <c r="R455" s="590" t="n"/>
      <c r="S455" s="590" t="n"/>
      <c r="T455" s="590" t="n"/>
      <c r="U455" s="590" t="n"/>
      <c r="V455" s="590" t="n"/>
      <c r="W455" s="590" t="n"/>
      <c r="X455" s="590" t="n"/>
      <c r="Y455" s="590" t="n"/>
      <c r="Z455" s="590" t="n"/>
    </row>
    <row r="456" ht="11.25" customHeight="1" s="844">
      <c r="A456" s="590" t="n"/>
      <c r="B456" s="590" t="n"/>
      <c r="C456" s="590" t="n"/>
      <c r="D456" s="590" t="n"/>
      <c r="E456" s="590" t="n"/>
      <c r="F456" s="590" t="n"/>
      <c r="G456" s="590" t="n"/>
      <c r="H456" s="590" t="n"/>
      <c r="I456" s="590" t="n"/>
      <c r="J456" s="590" t="n"/>
      <c r="K456" s="590" t="n"/>
      <c r="L456" s="590" t="n"/>
      <c r="M456" s="590" t="n"/>
      <c r="N456" s="590" t="n"/>
      <c r="O456" s="590" t="n"/>
      <c r="P456" s="590" t="n"/>
      <c r="Q456" s="590" t="n"/>
      <c r="R456" s="590" t="n"/>
      <c r="S456" s="590" t="n"/>
      <c r="T456" s="590" t="n"/>
      <c r="U456" s="590" t="n"/>
      <c r="V456" s="590" t="n"/>
      <c r="W456" s="590" t="n"/>
      <c r="X456" s="590" t="n"/>
      <c r="Y456" s="590" t="n"/>
      <c r="Z456" s="590" t="n"/>
    </row>
    <row r="457" ht="11.25" customHeight="1" s="844">
      <c r="A457" s="590" t="n"/>
      <c r="B457" s="590" t="n"/>
      <c r="C457" s="590" t="n"/>
      <c r="D457" s="590" t="n"/>
      <c r="E457" s="590" t="n"/>
      <c r="F457" s="590" t="n"/>
      <c r="G457" s="590" t="n"/>
      <c r="H457" s="590" t="n"/>
      <c r="I457" s="590" t="n"/>
      <c r="J457" s="590" t="n"/>
      <c r="K457" s="590" t="n"/>
      <c r="L457" s="590" t="n"/>
      <c r="M457" s="590" t="n"/>
      <c r="N457" s="590" t="n"/>
      <c r="O457" s="590" t="n"/>
      <c r="P457" s="590" t="n"/>
      <c r="Q457" s="590" t="n"/>
      <c r="R457" s="590" t="n"/>
      <c r="S457" s="590" t="n"/>
      <c r="T457" s="590" t="n"/>
      <c r="U457" s="590" t="n"/>
      <c r="V457" s="590" t="n"/>
      <c r="W457" s="590" t="n"/>
      <c r="X457" s="590" t="n"/>
      <c r="Y457" s="590" t="n"/>
      <c r="Z457" s="590" t="n"/>
    </row>
    <row r="458" ht="11.25" customHeight="1" s="844">
      <c r="A458" s="590" t="n"/>
      <c r="B458" s="590" t="n"/>
      <c r="C458" s="590" t="n"/>
      <c r="D458" s="590" t="n"/>
      <c r="E458" s="590" t="n"/>
      <c r="F458" s="590" t="n"/>
      <c r="G458" s="590" t="n"/>
      <c r="H458" s="590" t="n"/>
      <c r="I458" s="590" t="n"/>
      <c r="J458" s="590" t="n"/>
      <c r="K458" s="590" t="n"/>
      <c r="L458" s="590" t="n"/>
      <c r="M458" s="590" t="n"/>
      <c r="N458" s="590" t="n"/>
      <c r="O458" s="590" t="n"/>
      <c r="P458" s="590" t="n"/>
      <c r="Q458" s="590" t="n"/>
      <c r="R458" s="590" t="n"/>
      <c r="S458" s="590" t="n"/>
      <c r="T458" s="590" t="n"/>
      <c r="U458" s="590" t="n"/>
      <c r="V458" s="590" t="n"/>
      <c r="W458" s="590" t="n"/>
      <c r="X458" s="590" t="n"/>
      <c r="Y458" s="590" t="n"/>
      <c r="Z458" s="590" t="n"/>
    </row>
    <row r="459" ht="11.25" customHeight="1" s="844">
      <c r="A459" s="590" t="n"/>
      <c r="B459" s="590" t="n"/>
      <c r="C459" s="590" t="n"/>
      <c r="D459" s="590" t="n"/>
      <c r="E459" s="590" t="n"/>
      <c r="F459" s="590" t="n"/>
      <c r="G459" s="590" t="n"/>
      <c r="H459" s="590" t="n"/>
      <c r="I459" s="590" t="n"/>
      <c r="J459" s="590" t="n"/>
      <c r="K459" s="590" t="n"/>
      <c r="L459" s="590" t="n"/>
      <c r="M459" s="590" t="n"/>
      <c r="N459" s="590" t="n"/>
      <c r="O459" s="590" t="n"/>
      <c r="P459" s="590" t="n"/>
      <c r="Q459" s="590" t="n"/>
      <c r="R459" s="590" t="n"/>
      <c r="S459" s="590" t="n"/>
      <c r="T459" s="590" t="n"/>
      <c r="U459" s="590" t="n"/>
      <c r="V459" s="590" t="n"/>
      <c r="W459" s="590" t="n"/>
      <c r="X459" s="590" t="n"/>
      <c r="Y459" s="590" t="n"/>
      <c r="Z459" s="590" t="n"/>
    </row>
    <row r="460" ht="11.25" customHeight="1" s="844">
      <c r="A460" s="590" t="n"/>
      <c r="B460" s="590" t="n"/>
      <c r="C460" s="590" t="n"/>
      <c r="D460" s="590" t="n"/>
      <c r="E460" s="590" t="n"/>
      <c r="F460" s="590" t="n"/>
      <c r="G460" s="590" t="n"/>
      <c r="H460" s="590" t="n"/>
      <c r="I460" s="590" t="n"/>
      <c r="J460" s="590" t="n"/>
      <c r="K460" s="590" t="n"/>
      <c r="L460" s="590" t="n"/>
      <c r="M460" s="590" t="n"/>
      <c r="N460" s="590" t="n"/>
      <c r="O460" s="590" t="n"/>
      <c r="P460" s="590" t="n"/>
      <c r="Q460" s="590" t="n"/>
      <c r="R460" s="590" t="n"/>
      <c r="S460" s="590" t="n"/>
      <c r="T460" s="590" t="n"/>
      <c r="U460" s="590" t="n"/>
      <c r="V460" s="590" t="n"/>
      <c r="W460" s="590" t="n"/>
      <c r="X460" s="590" t="n"/>
      <c r="Y460" s="590" t="n"/>
      <c r="Z460" s="590" t="n"/>
    </row>
    <row r="461" ht="11.25" customHeight="1" s="844">
      <c r="A461" s="590" t="n"/>
      <c r="B461" s="590" t="n"/>
      <c r="C461" s="590" t="n"/>
      <c r="D461" s="590" t="n"/>
      <c r="E461" s="590" t="n"/>
      <c r="F461" s="590" t="n"/>
      <c r="G461" s="590" t="n"/>
      <c r="H461" s="590" t="n"/>
      <c r="I461" s="590" t="n"/>
      <c r="J461" s="590" t="n"/>
      <c r="K461" s="590" t="n"/>
      <c r="L461" s="590" t="n"/>
      <c r="M461" s="590" t="n"/>
      <c r="N461" s="590" t="n"/>
      <c r="O461" s="590" t="n"/>
      <c r="P461" s="590" t="n"/>
      <c r="Q461" s="590" t="n"/>
      <c r="R461" s="590" t="n"/>
      <c r="S461" s="590" t="n"/>
      <c r="T461" s="590" t="n"/>
      <c r="U461" s="590" t="n"/>
      <c r="V461" s="590" t="n"/>
      <c r="W461" s="590" t="n"/>
      <c r="X461" s="590" t="n"/>
      <c r="Y461" s="590" t="n"/>
      <c r="Z461" s="590" t="n"/>
    </row>
    <row r="462" ht="11.25" customHeight="1" s="844">
      <c r="A462" s="590" t="n"/>
      <c r="B462" s="590" t="n"/>
      <c r="C462" s="590" t="n"/>
      <c r="D462" s="590" t="n"/>
      <c r="E462" s="590" t="n"/>
      <c r="F462" s="590" t="n"/>
      <c r="G462" s="590" t="n"/>
      <c r="H462" s="590" t="n"/>
      <c r="I462" s="590" t="n"/>
      <c r="J462" s="590" t="n"/>
      <c r="K462" s="590" t="n"/>
      <c r="L462" s="590" t="n"/>
      <c r="M462" s="590" t="n"/>
      <c r="N462" s="590" t="n"/>
      <c r="O462" s="590" t="n"/>
      <c r="P462" s="590" t="n"/>
      <c r="Q462" s="590" t="n"/>
      <c r="R462" s="590" t="n"/>
      <c r="S462" s="590" t="n"/>
      <c r="T462" s="590" t="n"/>
      <c r="U462" s="590" t="n"/>
      <c r="V462" s="590" t="n"/>
      <c r="W462" s="590" t="n"/>
      <c r="X462" s="590" t="n"/>
      <c r="Y462" s="590" t="n"/>
      <c r="Z462" s="590" t="n"/>
    </row>
    <row r="463" ht="11.25" customHeight="1" s="844">
      <c r="A463" s="590" t="n"/>
      <c r="B463" s="590" t="n"/>
      <c r="C463" s="590" t="n"/>
      <c r="D463" s="590" t="n"/>
      <c r="E463" s="590" t="n"/>
      <c r="F463" s="590" t="n"/>
      <c r="G463" s="590" t="n"/>
      <c r="H463" s="590" t="n"/>
      <c r="I463" s="590" t="n"/>
      <c r="J463" s="590" t="n"/>
      <c r="K463" s="590" t="n"/>
      <c r="L463" s="590" t="n"/>
      <c r="M463" s="590" t="n"/>
      <c r="N463" s="590" t="n"/>
      <c r="O463" s="590" t="n"/>
      <c r="P463" s="590" t="n"/>
      <c r="Q463" s="590" t="n"/>
      <c r="R463" s="590" t="n"/>
      <c r="S463" s="590" t="n"/>
      <c r="T463" s="590" t="n"/>
      <c r="U463" s="590" t="n"/>
      <c r="V463" s="590" t="n"/>
      <c r="W463" s="590" t="n"/>
      <c r="X463" s="590" t="n"/>
      <c r="Y463" s="590" t="n"/>
      <c r="Z463" s="590" t="n"/>
    </row>
    <row r="464" ht="11.25" customHeight="1" s="844">
      <c r="A464" s="590" t="n"/>
      <c r="B464" s="590" t="n"/>
      <c r="C464" s="590" t="n"/>
      <c r="D464" s="590" t="n"/>
      <c r="E464" s="590" t="n"/>
      <c r="F464" s="590" t="n"/>
      <c r="G464" s="590" t="n"/>
      <c r="H464" s="590" t="n"/>
      <c r="I464" s="590" t="n"/>
      <c r="J464" s="590" t="n"/>
      <c r="K464" s="590" t="n"/>
      <c r="L464" s="590" t="n"/>
      <c r="M464" s="590" t="n"/>
      <c r="N464" s="590" t="n"/>
      <c r="O464" s="590" t="n"/>
      <c r="P464" s="590" t="n"/>
      <c r="Q464" s="590" t="n"/>
      <c r="R464" s="590" t="n"/>
      <c r="S464" s="590" t="n"/>
      <c r="T464" s="590" t="n"/>
      <c r="U464" s="590" t="n"/>
      <c r="V464" s="590" t="n"/>
      <c r="W464" s="590" t="n"/>
      <c r="X464" s="590" t="n"/>
      <c r="Y464" s="590" t="n"/>
      <c r="Z464" s="590" t="n"/>
    </row>
    <row r="465" ht="11.25" customHeight="1" s="844">
      <c r="A465" s="590" t="n"/>
      <c r="B465" s="590" t="n"/>
      <c r="C465" s="590" t="n"/>
      <c r="D465" s="590" t="n"/>
      <c r="E465" s="590" t="n"/>
      <c r="F465" s="590" t="n"/>
      <c r="G465" s="590" t="n"/>
      <c r="H465" s="590" t="n"/>
      <c r="I465" s="590" t="n"/>
      <c r="J465" s="590" t="n"/>
      <c r="K465" s="590" t="n"/>
      <c r="L465" s="590" t="n"/>
      <c r="M465" s="590" t="n"/>
      <c r="N465" s="590" t="n"/>
      <c r="O465" s="590" t="n"/>
      <c r="P465" s="590" t="n"/>
      <c r="Q465" s="590" t="n"/>
      <c r="R465" s="590" t="n"/>
      <c r="S465" s="590" t="n"/>
      <c r="T465" s="590" t="n"/>
      <c r="U465" s="590" t="n"/>
      <c r="V465" s="590" t="n"/>
      <c r="W465" s="590" t="n"/>
      <c r="X465" s="590" t="n"/>
      <c r="Y465" s="590" t="n"/>
      <c r="Z465" s="590" t="n"/>
    </row>
    <row r="466" ht="11.25" customHeight="1" s="844">
      <c r="A466" s="590" t="n"/>
      <c r="B466" s="590" t="n"/>
      <c r="C466" s="590" t="n"/>
      <c r="D466" s="590" t="n"/>
      <c r="E466" s="590" t="n"/>
      <c r="F466" s="590" t="n"/>
      <c r="G466" s="590" t="n"/>
      <c r="H466" s="590" t="n"/>
      <c r="I466" s="590" t="n"/>
      <c r="J466" s="590" t="n"/>
      <c r="K466" s="590" t="n"/>
      <c r="L466" s="590" t="n"/>
      <c r="M466" s="590" t="n"/>
      <c r="N466" s="590" t="n"/>
      <c r="O466" s="590" t="n"/>
      <c r="P466" s="590" t="n"/>
      <c r="Q466" s="590" t="n"/>
      <c r="R466" s="590" t="n"/>
      <c r="S466" s="590" t="n"/>
      <c r="T466" s="590" t="n"/>
      <c r="U466" s="590" t="n"/>
      <c r="V466" s="590" t="n"/>
      <c r="W466" s="590" t="n"/>
      <c r="X466" s="590" t="n"/>
      <c r="Y466" s="590" t="n"/>
      <c r="Z466" s="590" t="n"/>
    </row>
    <row r="467" ht="11.25" customHeight="1" s="844">
      <c r="A467" s="590" t="n"/>
      <c r="B467" s="590" t="n"/>
      <c r="C467" s="590" t="n"/>
      <c r="D467" s="590" t="n"/>
      <c r="E467" s="590" t="n"/>
      <c r="F467" s="590" t="n"/>
      <c r="G467" s="590" t="n"/>
      <c r="H467" s="590" t="n"/>
      <c r="I467" s="590" t="n"/>
      <c r="J467" s="590" t="n"/>
      <c r="K467" s="590" t="n"/>
      <c r="L467" s="590" t="n"/>
      <c r="M467" s="590" t="n"/>
      <c r="N467" s="590" t="n"/>
      <c r="O467" s="590" t="n"/>
      <c r="P467" s="590" t="n"/>
      <c r="Q467" s="590" t="n"/>
      <c r="R467" s="590" t="n"/>
      <c r="S467" s="590" t="n"/>
      <c r="T467" s="590" t="n"/>
      <c r="U467" s="590" t="n"/>
      <c r="V467" s="590" t="n"/>
      <c r="W467" s="590" t="n"/>
      <c r="X467" s="590" t="n"/>
      <c r="Y467" s="590" t="n"/>
      <c r="Z467" s="590" t="n"/>
    </row>
    <row r="468" ht="11.25" customHeight="1" s="844">
      <c r="A468" s="590" t="n"/>
      <c r="B468" s="590" t="n"/>
      <c r="C468" s="590" t="n"/>
      <c r="D468" s="590" t="n"/>
      <c r="E468" s="590" t="n"/>
      <c r="F468" s="590" t="n"/>
      <c r="G468" s="590" t="n"/>
      <c r="H468" s="590" t="n"/>
      <c r="I468" s="590" t="n"/>
      <c r="J468" s="590" t="n"/>
      <c r="K468" s="590" t="n"/>
      <c r="L468" s="590" t="n"/>
      <c r="M468" s="590" t="n"/>
      <c r="N468" s="590" t="n"/>
      <c r="O468" s="590" t="n"/>
      <c r="P468" s="590" t="n"/>
      <c r="Q468" s="590" t="n"/>
      <c r="R468" s="590" t="n"/>
      <c r="S468" s="590" t="n"/>
      <c r="T468" s="590" t="n"/>
      <c r="U468" s="590" t="n"/>
      <c r="V468" s="590" t="n"/>
      <c r="W468" s="590" t="n"/>
      <c r="X468" s="590" t="n"/>
      <c r="Y468" s="590" t="n"/>
      <c r="Z468" s="590" t="n"/>
    </row>
    <row r="469" ht="11.25" customHeight="1" s="844">
      <c r="A469" s="590" t="n"/>
      <c r="B469" s="590" t="n"/>
      <c r="C469" s="590" t="n"/>
      <c r="D469" s="590" t="n"/>
      <c r="E469" s="590" t="n"/>
      <c r="F469" s="590" t="n"/>
      <c r="G469" s="590" t="n"/>
      <c r="H469" s="590" t="n"/>
      <c r="I469" s="590" t="n"/>
      <c r="J469" s="590" t="n"/>
      <c r="K469" s="590" t="n"/>
      <c r="L469" s="590" t="n"/>
      <c r="M469" s="590" t="n"/>
      <c r="N469" s="590" t="n"/>
      <c r="O469" s="590" t="n"/>
      <c r="P469" s="590" t="n"/>
      <c r="Q469" s="590" t="n"/>
      <c r="R469" s="590" t="n"/>
      <c r="S469" s="590" t="n"/>
      <c r="T469" s="590" t="n"/>
      <c r="U469" s="590" t="n"/>
      <c r="V469" s="590" t="n"/>
      <c r="W469" s="590" t="n"/>
      <c r="X469" s="590" t="n"/>
      <c r="Y469" s="590" t="n"/>
      <c r="Z469" s="590" t="n"/>
    </row>
    <row r="470" ht="11.25" customHeight="1" s="844">
      <c r="A470" s="590" t="n"/>
      <c r="B470" s="590" t="n"/>
      <c r="C470" s="590" t="n"/>
      <c r="D470" s="590" t="n"/>
      <c r="E470" s="590" t="n"/>
      <c r="F470" s="590" t="n"/>
      <c r="G470" s="590" t="n"/>
      <c r="H470" s="590" t="n"/>
      <c r="I470" s="590" t="n"/>
      <c r="J470" s="590" t="n"/>
      <c r="K470" s="590" t="n"/>
      <c r="L470" s="590" t="n"/>
      <c r="M470" s="590" t="n"/>
      <c r="N470" s="590" t="n"/>
      <c r="O470" s="590" t="n"/>
      <c r="P470" s="590" t="n"/>
      <c r="Q470" s="590" t="n"/>
      <c r="R470" s="590" t="n"/>
      <c r="S470" s="590" t="n"/>
      <c r="T470" s="590" t="n"/>
      <c r="U470" s="590" t="n"/>
      <c r="V470" s="590" t="n"/>
      <c r="W470" s="590" t="n"/>
      <c r="X470" s="590" t="n"/>
      <c r="Y470" s="590" t="n"/>
      <c r="Z470" s="590" t="n"/>
    </row>
    <row r="471" ht="11.25" customHeight="1" s="844">
      <c r="A471" s="590" t="n"/>
      <c r="B471" s="590" t="n"/>
      <c r="C471" s="590" t="n"/>
      <c r="D471" s="590" t="n"/>
      <c r="E471" s="590" t="n"/>
      <c r="F471" s="590" t="n"/>
      <c r="G471" s="590" t="n"/>
      <c r="H471" s="590" t="n"/>
      <c r="I471" s="590" t="n"/>
      <c r="J471" s="590" t="n"/>
      <c r="K471" s="590" t="n"/>
      <c r="L471" s="590" t="n"/>
      <c r="M471" s="590" t="n"/>
      <c r="N471" s="590" t="n"/>
      <c r="O471" s="590" t="n"/>
      <c r="P471" s="590" t="n"/>
      <c r="Q471" s="590" t="n"/>
      <c r="R471" s="590" t="n"/>
      <c r="S471" s="590" t="n"/>
      <c r="T471" s="590" t="n"/>
      <c r="U471" s="590" t="n"/>
      <c r="V471" s="590" t="n"/>
      <c r="W471" s="590" t="n"/>
      <c r="X471" s="590" t="n"/>
      <c r="Y471" s="590" t="n"/>
      <c r="Z471" s="590" t="n"/>
    </row>
    <row r="472" ht="11.25" customHeight="1" s="844">
      <c r="A472" s="590" t="n"/>
      <c r="B472" s="590" t="n"/>
      <c r="C472" s="590" t="n"/>
      <c r="D472" s="590" t="n"/>
      <c r="E472" s="590" t="n"/>
      <c r="F472" s="590" t="n"/>
      <c r="G472" s="590" t="n"/>
      <c r="H472" s="590" t="n"/>
      <c r="I472" s="590" t="n"/>
      <c r="J472" s="590" t="n"/>
      <c r="K472" s="590" t="n"/>
      <c r="L472" s="590" t="n"/>
      <c r="M472" s="590" t="n"/>
      <c r="N472" s="590" t="n"/>
      <c r="O472" s="590" t="n"/>
      <c r="P472" s="590" t="n"/>
      <c r="Q472" s="590" t="n"/>
      <c r="R472" s="590" t="n"/>
      <c r="S472" s="590" t="n"/>
      <c r="T472" s="590" t="n"/>
      <c r="U472" s="590" t="n"/>
      <c r="V472" s="590" t="n"/>
      <c r="W472" s="590" t="n"/>
      <c r="X472" s="590" t="n"/>
      <c r="Y472" s="590" t="n"/>
      <c r="Z472" s="590" t="n"/>
    </row>
    <row r="473" ht="11.25" customHeight="1" s="844">
      <c r="A473" s="590" t="n"/>
      <c r="B473" s="590" t="n"/>
      <c r="C473" s="590" t="n"/>
      <c r="D473" s="590" t="n"/>
      <c r="E473" s="590" t="n"/>
      <c r="F473" s="590" t="n"/>
      <c r="G473" s="590" t="n"/>
      <c r="H473" s="590" t="n"/>
      <c r="I473" s="590" t="n"/>
      <c r="J473" s="590" t="n"/>
      <c r="K473" s="590" t="n"/>
      <c r="L473" s="590" t="n"/>
      <c r="M473" s="590" t="n"/>
      <c r="N473" s="590" t="n"/>
      <c r="O473" s="590" t="n"/>
      <c r="P473" s="590" t="n"/>
      <c r="Q473" s="590" t="n"/>
      <c r="R473" s="590" t="n"/>
      <c r="S473" s="590" t="n"/>
      <c r="T473" s="590" t="n"/>
      <c r="U473" s="590" t="n"/>
      <c r="V473" s="590" t="n"/>
      <c r="W473" s="590" t="n"/>
      <c r="X473" s="590" t="n"/>
      <c r="Y473" s="590" t="n"/>
      <c r="Z473" s="590" t="n"/>
    </row>
    <row r="474" ht="11.25" customHeight="1" s="844">
      <c r="A474" s="590" t="n"/>
      <c r="B474" s="590" t="n"/>
      <c r="C474" s="590" t="n"/>
      <c r="D474" s="590" t="n"/>
      <c r="E474" s="590" t="n"/>
      <c r="F474" s="590" t="n"/>
      <c r="G474" s="590" t="n"/>
      <c r="H474" s="590" t="n"/>
      <c r="I474" s="590" t="n"/>
      <c r="J474" s="590" t="n"/>
      <c r="K474" s="590" t="n"/>
      <c r="L474" s="590" t="n"/>
      <c r="M474" s="590" t="n"/>
      <c r="N474" s="590" t="n"/>
      <c r="O474" s="590" t="n"/>
      <c r="P474" s="590" t="n"/>
      <c r="Q474" s="590" t="n"/>
      <c r="R474" s="590" t="n"/>
      <c r="S474" s="590" t="n"/>
      <c r="T474" s="590" t="n"/>
      <c r="U474" s="590" t="n"/>
      <c r="V474" s="590" t="n"/>
      <c r="W474" s="590" t="n"/>
      <c r="X474" s="590" t="n"/>
      <c r="Y474" s="590" t="n"/>
      <c r="Z474" s="590" t="n"/>
    </row>
    <row r="475" ht="11.25" customHeight="1" s="844">
      <c r="A475" s="590" t="n"/>
      <c r="B475" s="590" t="n"/>
      <c r="C475" s="590" t="n"/>
      <c r="D475" s="590" t="n"/>
      <c r="E475" s="590" t="n"/>
      <c r="F475" s="590" t="n"/>
      <c r="G475" s="590" t="n"/>
      <c r="H475" s="590" t="n"/>
      <c r="I475" s="590" t="n"/>
      <c r="J475" s="590" t="n"/>
      <c r="K475" s="590" t="n"/>
      <c r="L475" s="590" t="n"/>
      <c r="M475" s="590" t="n"/>
      <c r="N475" s="590" t="n"/>
      <c r="O475" s="590" t="n"/>
      <c r="P475" s="590" t="n"/>
      <c r="Q475" s="590" t="n"/>
      <c r="R475" s="590" t="n"/>
      <c r="S475" s="590" t="n"/>
      <c r="T475" s="590" t="n"/>
      <c r="U475" s="590" t="n"/>
      <c r="V475" s="590" t="n"/>
      <c r="W475" s="590" t="n"/>
      <c r="X475" s="590" t="n"/>
      <c r="Y475" s="590" t="n"/>
      <c r="Z475" s="590" t="n"/>
    </row>
    <row r="476" ht="11.25" customHeight="1" s="844">
      <c r="A476" s="590" t="n"/>
      <c r="B476" s="590" t="n"/>
      <c r="C476" s="590" t="n"/>
      <c r="D476" s="590" t="n"/>
      <c r="E476" s="590" t="n"/>
      <c r="F476" s="590" t="n"/>
      <c r="G476" s="590" t="n"/>
      <c r="H476" s="590" t="n"/>
      <c r="I476" s="590" t="n"/>
      <c r="J476" s="590" t="n"/>
      <c r="K476" s="590" t="n"/>
      <c r="L476" s="590" t="n"/>
      <c r="M476" s="590" t="n"/>
      <c r="N476" s="590" t="n"/>
      <c r="O476" s="590" t="n"/>
      <c r="P476" s="590" t="n"/>
      <c r="Q476" s="590" t="n"/>
      <c r="R476" s="590" t="n"/>
      <c r="S476" s="590" t="n"/>
      <c r="T476" s="590" t="n"/>
      <c r="U476" s="590" t="n"/>
      <c r="V476" s="590" t="n"/>
      <c r="W476" s="590" t="n"/>
      <c r="X476" s="590" t="n"/>
      <c r="Y476" s="590" t="n"/>
      <c r="Z476" s="590" t="n"/>
    </row>
    <row r="477" ht="11.25" customHeight="1" s="844">
      <c r="A477" s="590" t="n"/>
      <c r="B477" s="590" t="n"/>
      <c r="C477" s="590" t="n"/>
      <c r="D477" s="590" t="n"/>
      <c r="E477" s="590" t="n"/>
      <c r="F477" s="590" t="n"/>
      <c r="G477" s="590" t="n"/>
      <c r="H477" s="590" t="n"/>
      <c r="I477" s="590" t="n"/>
      <c r="J477" s="590" t="n"/>
      <c r="K477" s="590" t="n"/>
      <c r="L477" s="590" t="n"/>
      <c r="M477" s="590" t="n"/>
      <c r="N477" s="590" t="n"/>
      <c r="O477" s="590" t="n"/>
      <c r="P477" s="590" t="n"/>
      <c r="Q477" s="590" t="n"/>
      <c r="R477" s="590" t="n"/>
      <c r="S477" s="590" t="n"/>
      <c r="T477" s="590" t="n"/>
      <c r="U477" s="590" t="n"/>
      <c r="V477" s="590" t="n"/>
      <c r="W477" s="590" t="n"/>
      <c r="X477" s="590" t="n"/>
      <c r="Y477" s="590" t="n"/>
      <c r="Z477" s="590" t="n"/>
    </row>
    <row r="478" ht="11.25" customHeight="1" s="844">
      <c r="A478" s="590" t="n"/>
      <c r="B478" s="590" t="n"/>
      <c r="C478" s="590" t="n"/>
      <c r="D478" s="590" t="n"/>
      <c r="E478" s="590" t="n"/>
      <c r="F478" s="590" t="n"/>
      <c r="G478" s="590" t="n"/>
      <c r="H478" s="590" t="n"/>
      <c r="I478" s="590" t="n"/>
      <c r="J478" s="590" t="n"/>
      <c r="K478" s="590" t="n"/>
      <c r="L478" s="590" t="n"/>
      <c r="M478" s="590" t="n"/>
      <c r="N478" s="590" t="n"/>
      <c r="O478" s="590" t="n"/>
      <c r="P478" s="590" t="n"/>
      <c r="Q478" s="590" t="n"/>
      <c r="R478" s="590" t="n"/>
      <c r="S478" s="590" t="n"/>
      <c r="T478" s="590" t="n"/>
      <c r="U478" s="590" t="n"/>
      <c r="V478" s="590" t="n"/>
      <c r="W478" s="590" t="n"/>
      <c r="X478" s="590" t="n"/>
      <c r="Y478" s="590" t="n"/>
      <c r="Z478" s="590" t="n"/>
    </row>
    <row r="479" ht="11.25" customHeight="1" s="844">
      <c r="A479" s="590" t="n"/>
      <c r="B479" s="590" t="n"/>
      <c r="C479" s="590" t="n"/>
      <c r="D479" s="590" t="n"/>
      <c r="E479" s="590" t="n"/>
      <c r="F479" s="590" t="n"/>
      <c r="G479" s="590" t="n"/>
      <c r="H479" s="590" t="n"/>
      <c r="I479" s="590" t="n"/>
      <c r="J479" s="590" t="n"/>
      <c r="K479" s="590" t="n"/>
      <c r="L479" s="590" t="n"/>
      <c r="M479" s="590" t="n"/>
      <c r="N479" s="590" t="n"/>
      <c r="O479" s="590" t="n"/>
      <c r="P479" s="590" t="n"/>
      <c r="Q479" s="590" t="n"/>
      <c r="R479" s="590" t="n"/>
      <c r="S479" s="590" t="n"/>
      <c r="T479" s="590" t="n"/>
      <c r="U479" s="590" t="n"/>
      <c r="V479" s="590" t="n"/>
      <c r="W479" s="590" t="n"/>
      <c r="X479" s="590" t="n"/>
      <c r="Y479" s="590" t="n"/>
      <c r="Z479" s="590" t="n"/>
    </row>
    <row r="480" ht="11.25" customHeight="1" s="844">
      <c r="A480" s="590" t="n"/>
      <c r="B480" s="590" t="n"/>
      <c r="C480" s="590" t="n"/>
      <c r="D480" s="590" t="n"/>
      <c r="E480" s="590" t="n"/>
      <c r="F480" s="590" t="n"/>
      <c r="G480" s="590" t="n"/>
      <c r="H480" s="590" t="n"/>
      <c r="I480" s="590" t="n"/>
      <c r="J480" s="590" t="n"/>
      <c r="K480" s="590" t="n"/>
      <c r="L480" s="590" t="n"/>
      <c r="M480" s="590" t="n"/>
      <c r="N480" s="590" t="n"/>
      <c r="O480" s="590" t="n"/>
      <c r="P480" s="590" t="n"/>
      <c r="Q480" s="590" t="n"/>
      <c r="R480" s="590" t="n"/>
      <c r="S480" s="590" t="n"/>
      <c r="T480" s="590" t="n"/>
      <c r="U480" s="590" t="n"/>
      <c r="V480" s="590" t="n"/>
      <c r="W480" s="590" t="n"/>
      <c r="X480" s="590" t="n"/>
      <c r="Y480" s="590" t="n"/>
      <c r="Z480" s="590" t="n"/>
    </row>
    <row r="481" ht="11.25" customHeight="1" s="844">
      <c r="A481" s="590" t="n"/>
      <c r="B481" s="590" t="n"/>
      <c r="C481" s="590" t="n"/>
      <c r="D481" s="590" t="n"/>
      <c r="E481" s="590" t="n"/>
      <c r="F481" s="590" t="n"/>
      <c r="G481" s="590" t="n"/>
      <c r="H481" s="590" t="n"/>
      <c r="I481" s="590" t="n"/>
      <c r="J481" s="590" t="n"/>
      <c r="K481" s="590" t="n"/>
      <c r="L481" s="590" t="n"/>
      <c r="M481" s="590" t="n"/>
      <c r="N481" s="590" t="n"/>
      <c r="O481" s="590" t="n"/>
      <c r="P481" s="590" t="n"/>
      <c r="Q481" s="590" t="n"/>
      <c r="R481" s="590" t="n"/>
      <c r="S481" s="590" t="n"/>
      <c r="T481" s="590" t="n"/>
      <c r="U481" s="590" t="n"/>
      <c r="V481" s="590" t="n"/>
      <c r="W481" s="590" t="n"/>
      <c r="X481" s="590" t="n"/>
      <c r="Y481" s="590" t="n"/>
      <c r="Z481" s="590" t="n"/>
    </row>
    <row r="482" ht="11.25" customHeight="1" s="844">
      <c r="A482" s="590" t="n"/>
      <c r="B482" s="590" t="n"/>
      <c r="C482" s="590" t="n"/>
      <c r="D482" s="590" t="n"/>
      <c r="E482" s="590" t="n"/>
      <c r="F482" s="590" t="n"/>
      <c r="G482" s="590" t="n"/>
      <c r="H482" s="590" t="n"/>
      <c r="I482" s="590" t="n"/>
      <c r="J482" s="590" t="n"/>
      <c r="K482" s="590" t="n"/>
      <c r="L482" s="590" t="n"/>
      <c r="M482" s="590" t="n"/>
      <c r="N482" s="590" t="n"/>
      <c r="O482" s="590" t="n"/>
      <c r="P482" s="590" t="n"/>
      <c r="Q482" s="590" t="n"/>
      <c r="R482" s="590" t="n"/>
      <c r="S482" s="590" t="n"/>
      <c r="T482" s="590" t="n"/>
      <c r="U482" s="590" t="n"/>
      <c r="V482" s="590" t="n"/>
      <c r="W482" s="590" t="n"/>
      <c r="X482" s="590" t="n"/>
      <c r="Y482" s="590" t="n"/>
      <c r="Z482" s="590" t="n"/>
    </row>
    <row r="483" ht="11.25" customHeight="1" s="844">
      <c r="A483" s="590" t="n"/>
      <c r="B483" s="590" t="n"/>
      <c r="C483" s="590" t="n"/>
      <c r="D483" s="590" t="n"/>
      <c r="E483" s="590" t="n"/>
      <c r="F483" s="590" t="n"/>
      <c r="G483" s="590" t="n"/>
      <c r="H483" s="590" t="n"/>
      <c r="I483" s="590" t="n"/>
      <c r="J483" s="590" t="n"/>
      <c r="K483" s="590" t="n"/>
      <c r="L483" s="590" t="n"/>
      <c r="M483" s="590" t="n"/>
      <c r="N483" s="590" t="n"/>
      <c r="O483" s="590" t="n"/>
      <c r="P483" s="590" t="n"/>
      <c r="Q483" s="590" t="n"/>
      <c r="R483" s="590" t="n"/>
      <c r="S483" s="590" t="n"/>
      <c r="T483" s="590" t="n"/>
      <c r="U483" s="590" t="n"/>
      <c r="V483" s="590" t="n"/>
      <c r="W483" s="590" t="n"/>
      <c r="X483" s="590" t="n"/>
      <c r="Y483" s="590" t="n"/>
      <c r="Z483" s="590" t="n"/>
    </row>
    <row r="484" ht="11.25" customHeight="1" s="844">
      <c r="A484" s="590" t="n"/>
      <c r="B484" s="590" t="n"/>
      <c r="C484" s="590" t="n"/>
      <c r="D484" s="590" t="n"/>
      <c r="E484" s="590" t="n"/>
      <c r="F484" s="590" t="n"/>
      <c r="G484" s="590" t="n"/>
      <c r="H484" s="590" t="n"/>
      <c r="I484" s="590" t="n"/>
      <c r="J484" s="590" t="n"/>
      <c r="K484" s="590" t="n"/>
      <c r="L484" s="590" t="n"/>
      <c r="M484" s="590" t="n"/>
      <c r="N484" s="590" t="n"/>
      <c r="O484" s="590" t="n"/>
      <c r="P484" s="590" t="n"/>
      <c r="Q484" s="590" t="n"/>
      <c r="R484" s="590" t="n"/>
      <c r="S484" s="590" t="n"/>
      <c r="T484" s="590" t="n"/>
      <c r="U484" s="590" t="n"/>
      <c r="V484" s="590" t="n"/>
      <c r="W484" s="590" t="n"/>
      <c r="X484" s="590" t="n"/>
      <c r="Y484" s="590" t="n"/>
      <c r="Z484" s="590" t="n"/>
    </row>
    <row r="485" ht="11.25" customHeight="1" s="844">
      <c r="A485" s="590" t="n"/>
      <c r="B485" s="590" t="n"/>
      <c r="C485" s="590" t="n"/>
      <c r="D485" s="590" t="n"/>
      <c r="E485" s="590" t="n"/>
      <c r="F485" s="590" t="n"/>
      <c r="G485" s="590" t="n"/>
      <c r="H485" s="590" t="n"/>
      <c r="I485" s="590" t="n"/>
      <c r="J485" s="590" t="n"/>
      <c r="K485" s="590" t="n"/>
      <c r="L485" s="590" t="n"/>
      <c r="M485" s="590" t="n"/>
      <c r="N485" s="590" t="n"/>
      <c r="O485" s="590" t="n"/>
      <c r="P485" s="590" t="n"/>
      <c r="Q485" s="590" t="n"/>
      <c r="R485" s="590" t="n"/>
      <c r="S485" s="590" t="n"/>
      <c r="T485" s="590" t="n"/>
      <c r="U485" s="590" t="n"/>
      <c r="V485" s="590" t="n"/>
      <c r="W485" s="590" t="n"/>
      <c r="X485" s="590" t="n"/>
      <c r="Y485" s="590" t="n"/>
      <c r="Z485" s="590" t="n"/>
    </row>
    <row r="486" ht="11.25" customHeight="1" s="844">
      <c r="A486" s="590" t="n"/>
      <c r="B486" s="590" t="n"/>
      <c r="C486" s="590" t="n"/>
      <c r="D486" s="590" t="n"/>
      <c r="E486" s="590" t="n"/>
      <c r="F486" s="590" t="n"/>
      <c r="G486" s="590" t="n"/>
      <c r="H486" s="590" t="n"/>
      <c r="I486" s="590" t="n"/>
      <c r="J486" s="590" t="n"/>
      <c r="K486" s="590" t="n"/>
      <c r="L486" s="590" t="n"/>
      <c r="M486" s="590" t="n"/>
      <c r="N486" s="590" t="n"/>
      <c r="O486" s="590" t="n"/>
      <c r="P486" s="590" t="n"/>
      <c r="Q486" s="590" t="n"/>
      <c r="R486" s="590" t="n"/>
      <c r="S486" s="590" t="n"/>
      <c r="T486" s="590" t="n"/>
      <c r="U486" s="590" t="n"/>
      <c r="V486" s="590" t="n"/>
      <c r="W486" s="590" t="n"/>
      <c r="X486" s="590" t="n"/>
      <c r="Y486" s="590" t="n"/>
      <c r="Z486" s="590" t="n"/>
    </row>
    <row r="487" ht="11.25" customHeight="1" s="844">
      <c r="A487" s="590" t="n"/>
      <c r="B487" s="590" t="n"/>
      <c r="C487" s="590" t="n"/>
      <c r="D487" s="590" t="n"/>
      <c r="E487" s="590" t="n"/>
      <c r="F487" s="590" t="n"/>
      <c r="G487" s="590" t="n"/>
      <c r="H487" s="590" t="n"/>
      <c r="I487" s="590" t="n"/>
      <c r="J487" s="590" t="n"/>
      <c r="K487" s="590" t="n"/>
      <c r="L487" s="590" t="n"/>
      <c r="M487" s="590" t="n"/>
      <c r="N487" s="590" t="n"/>
      <c r="O487" s="590" t="n"/>
      <c r="P487" s="590" t="n"/>
      <c r="Q487" s="590" t="n"/>
      <c r="R487" s="590" t="n"/>
      <c r="S487" s="590" t="n"/>
      <c r="T487" s="590" t="n"/>
      <c r="U487" s="590" t="n"/>
      <c r="V487" s="590" t="n"/>
      <c r="W487" s="590" t="n"/>
      <c r="X487" s="590" t="n"/>
      <c r="Y487" s="590" t="n"/>
      <c r="Z487" s="590" t="n"/>
    </row>
    <row r="488" ht="11.25" customHeight="1" s="844">
      <c r="A488" s="590" t="n"/>
      <c r="B488" s="590" t="n"/>
      <c r="C488" s="590" t="n"/>
      <c r="D488" s="590" t="n"/>
      <c r="E488" s="590" t="n"/>
      <c r="F488" s="590" t="n"/>
      <c r="G488" s="590" t="n"/>
      <c r="H488" s="590" t="n"/>
      <c r="I488" s="590" t="n"/>
      <c r="J488" s="590" t="n"/>
      <c r="K488" s="590" t="n"/>
      <c r="L488" s="590" t="n"/>
      <c r="M488" s="590" t="n"/>
      <c r="N488" s="590" t="n"/>
      <c r="O488" s="590" t="n"/>
      <c r="P488" s="590" t="n"/>
      <c r="Q488" s="590" t="n"/>
      <c r="R488" s="590" t="n"/>
      <c r="S488" s="590" t="n"/>
      <c r="T488" s="590" t="n"/>
      <c r="U488" s="590" t="n"/>
      <c r="V488" s="590" t="n"/>
      <c r="W488" s="590" t="n"/>
      <c r="X488" s="590" t="n"/>
      <c r="Y488" s="590" t="n"/>
      <c r="Z488" s="590" t="n"/>
    </row>
    <row r="489" ht="11.25" customHeight="1" s="844">
      <c r="A489" s="590" t="n"/>
      <c r="B489" s="590" t="n"/>
      <c r="C489" s="590" t="n"/>
      <c r="D489" s="590" t="n"/>
      <c r="E489" s="590" t="n"/>
      <c r="F489" s="590" t="n"/>
      <c r="G489" s="590" t="n"/>
      <c r="H489" s="590" t="n"/>
      <c r="I489" s="590" t="n"/>
      <c r="J489" s="590" t="n"/>
      <c r="K489" s="590" t="n"/>
      <c r="L489" s="590" t="n"/>
      <c r="M489" s="590" t="n"/>
      <c r="N489" s="590" t="n"/>
      <c r="O489" s="590" t="n"/>
      <c r="P489" s="590" t="n"/>
      <c r="Q489" s="590" t="n"/>
      <c r="R489" s="590" t="n"/>
      <c r="S489" s="590" t="n"/>
      <c r="T489" s="590" t="n"/>
      <c r="U489" s="590" t="n"/>
      <c r="V489" s="590" t="n"/>
      <c r="W489" s="590" t="n"/>
      <c r="X489" s="590" t="n"/>
      <c r="Y489" s="590" t="n"/>
      <c r="Z489" s="590" t="n"/>
    </row>
    <row r="490" ht="11.25" customHeight="1" s="844">
      <c r="A490" s="590" t="n"/>
      <c r="B490" s="590" t="n"/>
      <c r="C490" s="590" t="n"/>
      <c r="D490" s="590" t="n"/>
      <c r="E490" s="590" t="n"/>
      <c r="F490" s="590" t="n"/>
      <c r="G490" s="590" t="n"/>
      <c r="H490" s="590" t="n"/>
      <c r="I490" s="590" t="n"/>
      <c r="J490" s="590" t="n"/>
      <c r="K490" s="590" t="n"/>
      <c r="L490" s="590" t="n"/>
      <c r="M490" s="590" t="n"/>
      <c r="N490" s="590" t="n"/>
      <c r="O490" s="590" t="n"/>
      <c r="P490" s="590" t="n"/>
      <c r="Q490" s="590" t="n"/>
      <c r="R490" s="590" t="n"/>
      <c r="S490" s="590" t="n"/>
      <c r="T490" s="590" t="n"/>
      <c r="U490" s="590" t="n"/>
      <c r="V490" s="590" t="n"/>
      <c r="W490" s="590" t="n"/>
      <c r="X490" s="590" t="n"/>
      <c r="Y490" s="590" t="n"/>
      <c r="Z490" s="590" t="n"/>
    </row>
    <row r="491" ht="11.25" customHeight="1" s="844">
      <c r="A491" s="590" t="n"/>
      <c r="B491" s="590" t="n"/>
      <c r="C491" s="590" t="n"/>
      <c r="D491" s="590" t="n"/>
      <c r="E491" s="590" t="n"/>
      <c r="F491" s="590" t="n"/>
      <c r="G491" s="590" t="n"/>
      <c r="H491" s="590" t="n"/>
      <c r="I491" s="590" t="n"/>
      <c r="J491" s="590" t="n"/>
      <c r="K491" s="590" t="n"/>
      <c r="L491" s="590" t="n"/>
      <c r="M491" s="590" t="n"/>
      <c r="N491" s="590" t="n"/>
      <c r="O491" s="590" t="n"/>
      <c r="P491" s="590" t="n"/>
      <c r="Q491" s="590" t="n"/>
      <c r="R491" s="590" t="n"/>
      <c r="S491" s="590" t="n"/>
      <c r="T491" s="590" t="n"/>
      <c r="U491" s="590" t="n"/>
      <c r="V491" s="590" t="n"/>
      <c r="W491" s="590" t="n"/>
      <c r="X491" s="590" t="n"/>
      <c r="Y491" s="590" t="n"/>
      <c r="Z491" s="590" t="n"/>
    </row>
    <row r="492" ht="11.25" customHeight="1" s="844">
      <c r="A492" s="590" t="n"/>
      <c r="B492" s="590" t="n"/>
      <c r="C492" s="590" t="n"/>
      <c r="D492" s="590" t="n"/>
      <c r="E492" s="590" t="n"/>
      <c r="F492" s="590" t="n"/>
      <c r="G492" s="590" t="n"/>
      <c r="H492" s="590" t="n"/>
      <c r="I492" s="590" t="n"/>
      <c r="J492" s="590" t="n"/>
      <c r="K492" s="590" t="n"/>
      <c r="L492" s="590" t="n"/>
      <c r="M492" s="590" t="n"/>
      <c r="N492" s="590" t="n"/>
      <c r="O492" s="590" t="n"/>
      <c r="P492" s="590" t="n"/>
      <c r="Q492" s="590" t="n"/>
      <c r="R492" s="590" t="n"/>
      <c r="S492" s="590" t="n"/>
      <c r="T492" s="590" t="n"/>
      <c r="U492" s="590" t="n"/>
      <c r="V492" s="590" t="n"/>
      <c r="W492" s="590" t="n"/>
      <c r="X492" s="590" t="n"/>
      <c r="Y492" s="590" t="n"/>
      <c r="Z492" s="590" t="n"/>
    </row>
    <row r="493" ht="11.25" customHeight="1" s="844">
      <c r="A493" s="590" t="n"/>
      <c r="B493" s="590" t="n"/>
      <c r="C493" s="590" t="n"/>
      <c r="D493" s="590" t="n"/>
      <c r="E493" s="590" t="n"/>
      <c r="F493" s="590" t="n"/>
      <c r="G493" s="590" t="n"/>
      <c r="H493" s="590" t="n"/>
      <c r="I493" s="590" t="n"/>
      <c r="J493" s="590" t="n"/>
      <c r="K493" s="590" t="n"/>
      <c r="L493" s="590" t="n"/>
      <c r="M493" s="590" t="n"/>
      <c r="N493" s="590" t="n"/>
      <c r="O493" s="590" t="n"/>
      <c r="P493" s="590" t="n"/>
      <c r="Q493" s="590" t="n"/>
      <c r="R493" s="590" t="n"/>
      <c r="S493" s="590" t="n"/>
      <c r="T493" s="590" t="n"/>
      <c r="U493" s="590" t="n"/>
      <c r="V493" s="590" t="n"/>
      <c r="W493" s="590" t="n"/>
      <c r="X493" s="590" t="n"/>
      <c r="Y493" s="590" t="n"/>
      <c r="Z493" s="590" t="n"/>
    </row>
    <row r="494" ht="11.25" customHeight="1" s="844">
      <c r="A494" s="590" t="n"/>
      <c r="B494" s="590" t="n"/>
      <c r="C494" s="590" t="n"/>
      <c r="D494" s="590" t="n"/>
      <c r="E494" s="590" t="n"/>
      <c r="F494" s="590" t="n"/>
      <c r="G494" s="590" t="n"/>
      <c r="H494" s="590" t="n"/>
      <c r="I494" s="590" t="n"/>
      <c r="J494" s="590" t="n"/>
      <c r="K494" s="590" t="n"/>
      <c r="L494" s="590" t="n"/>
      <c r="M494" s="590" t="n"/>
      <c r="N494" s="590" t="n"/>
      <c r="O494" s="590" t="n"/>
      <c r="P494" s="590" t="n"/>
      <c r="Q494" s="590" t="n"/>
      <c r="R494" s="590" t="n"/>
      <c r="S494" s="590" t="n"/>
      <c r="T494" s="590" t="n"/>
      <c r="U494" s="590" t="n"/>
      <c r="V494" s="590" t="n"/>
      <c r="W494" s="590" t="n"/>
      <c r="X494" s="590" t="n"/>
      <c r="Y494" s="590" t="n"/>
      <c r="Z494" s="590" t="n"/>
    </row>
    <row r="495" ht="11.25" customHeight="1" s="844">
      <c r="A495" s="590" t="n"/>
      <c r="B495" s="590" t="n"/>
      <c r="C495" s="590" t="n"/>
      <c r="D495" s="590" t="n"/>
      <c r="E495" s="590" t="n"/>
      <c r="F495" s="590" t="n"/>
      <c r="G495" s="590" t="n"/>
      <c r="H495" s="590" t="n"/>
      <c r="I495" s="590" t="n"/>
      <c r="J495" s="590" t="n"/>
      <c r="K495" s="590" t="n"/>
      <c r="L495" s="590" t="n"/>
      <c r="M495" s="590" t="n"/>
      <c r="N495" s="590" t="n"/>
      <c r="O495" s="590" t="n"/>
      <c r="P495" s="590" t="n"/>
      <c r="Q495" s="590" t="n"/>
      <c r="R495" s="590" t="n"/>
      <c r="S495" s="590" t="n"/>
      <c r="T495" s="590" t="n"/>
      <c r="U495" s="590" t="n"/>
      <c r="V495" s="590" t="n"/>
      <c r="W495" s="590" t="n"/>
      <c r="X495" s="590" t="n"/>
      <c r="Y495" s="590" t="n"/>
      <c r="Z495" s="590" t="n"/>
    </row>
    <row r="496" ht="11.25" customHeight="1" s="844">
      <c r="A496" s="590" t="n"/>
      <c r="B496" s="590" t="n"/>
      <c r="C496" s="590" t="n"/>
      <c r="D496" s="590" t="n"/>
      <c r="E496" s="590" t="n"/>
      <c r="F496" s="590" t="n"/>
      <c r="G496" s="590" t="n"/>
      <c r="H496" s="590" t="n"/>
      <c r="I496" s="590" t="n"/>
      <c r="J496" s="590" t="n"/>
      <c r="K496" s="590" t="n"/>
      <c r="L496" s="590" t="n"/>
      <c r="M496" s="590" t="n"/>
      <c r="N496" s="590" t="n"/>
      <c r="O496" s="590" t="n"/>
      <c r="P496" s="590" t="n"/>
      <c r="Q496" s="590" t="n"/>
      <c r="R496" s="590" t="n"/>
      <c r="S496" s="590" t="n"/>
      <c r="T496" s="590" t="n"/>
      <c r="U496" s="590" t="n"/>
      <c r="V496" s="590" t="n"/>
      <c r="W496" s="590" t="n"/>
      <c r="X496" s="590" t="n"/>
      <c r="Y496" s="590" t="n"/>
      <c r="Z496" s="590" t="n"/>
    </row>
    <row r="497" ht="11.25" customHeight="1" s="844">
      <c r="A497" s="590" t="n"/>
      <c r="B497" s="590" t="n"/>
      <c r="C497" s="590" t="n"/>
      <c r="D497" s="590" t="n"/>
      <c r="E497" s="590" t="n"/>
      <c r="F497" s="590" t="n"/>
      <c r="G497" s="590" t="n"/>
      <c r="H497" s="590" t="n"/>
      <c r="I497" s="590" t="n"/>
      <c r="J497" s="590" t="n"/>
      <c r="K497" s="590" t="n"/>
      <c r="L497" s="590" t="n"/>
      <c r="M497" s="590" t="n"/>
      <c r="N497" s="590" t="n"/>
      <c r="O497" s="590" t="n"/>
      <c r="P497" s="590" t="n"/>
      <c r="Q497" s="590" t="n"/>
      <c r="R497" s="590" t="n"/>
      <c r="S497" s="590" t="n"/>
      <c r="T497" s="590" t="n"/>
      <c r="U497" s="590" t="n"/>
      <c r="V497" s="590" t="n"/>
      <c r="W497" s="590" t="n"/>
      <c r="X497" s="590" t="n"/>
      <c r="Y497" s="590" t="n"/>
      <c r="Z497" s="590" t="n"/>
    </row>
    <row r="498" ht="11.25" customHeight="1" s="844">
      <c r="A498" s="590" t="n"/>
      <c r="B498" s="590" t="n"/>
      <c r="C498" s="590" t="n"/>
      <c r="D498" s="590" t="n"/>
      <c r="E498" s="590" t="n"/>
      <c r="F498" s="590" t="n"/>
      <c r="G498" s="590" t="n"/>
      <c r="H498" s="590" t="n"/>
      <c r="I498" s="590" t="n"/>
      <c r="J498" s="590" t="n"/>
      <c r="K498" s="590" t="n"/>
      <c r="L498" s="590" t="n"/>
      <c r="M498" s="590" t="n"/>
      <c r="N498" s="590" t="n"/>
      <c r="O498" s="590" t="n"/>
      <c r="P498" s="590" t="n"/>
      <c r="Q498" s="590" t="n"/>
      <c r="R498" s="590" t="n"/>
      <c r="S498" s="590" t="n"/>
      <c r="T498" s="590" t="n"/>
      <c r="U498" s="590" t="n"/>
      <c r="V498" s="590" t="n"/>
      <c r="W498" s="590" t="n"/>
      <c r="X498" s="590" t="n"/>
      <c r="Y498" s="590" t="n"/>
      <c r="Z498" s="590" t="n"/>
    </row>
    <row r="499" ht="11.25" customHeight="1" s="844">
      <c r="A499" s="590" t="n"/>
      <c r="B499" s="590" t="n"/>
      <c r="C499" s="590" t="n"/>
      <c r="D499" s="590" t="n"/>
      <c r="E499" s="590" t="n"/>
      <c r="F499" s="590" t="n"/>
      <c r="G499" s="590" t="n"/>
      <c r="H499" s="590" t="n"/>
      <c r="I499" s="590" t="n"/>
      <c r="J499" s="590" t="n"/>
      <c r="K499" s="590" t="n"/>
      <c r="L499" s="590" t="n"/>
      <c r="M499" s="590" t="n"/>
      <c r="N499" s="590" t="n"/>
      <c r="O499" s="590" t="n"/>
      <c r="P499" s="590" t="n"/>
      <c r="Q499" s="590" t="n"/>
      <c r="R499" s="590" t="n"/>
      <c r="S499" s="590" t="n"/>
      <c r="T499" s="590" t="n"/>
      <c r="U499" s="590" t="n"/>
      <c r="V499" s="590" t="n"/>
      <c r="W499" s="590" t="n"/>
      <c r="X499" s="590" t="n"/>
      <c r="Y499" s="590" t="n"/>
      <c r="Z499" s="590" t="n"/>
    </row>
    <row r="500" ht="11.25" customHeight="1" s="844">
      <c r="A500" s="590" t="n"/>
      <c r="B500" s="590" t="n"/>
      <c r="C500" s="590" t="n"/>
      <c r="D500" s="590" t="n"/>
      <c r="E500" s="590" t="n"/>
      <c r="F500" s="590" t="n"/>
      <c r="G500" s="590" t="n"/>
      <c r="H500" s="590" t="n"/>
      <c r="I500" s="590" t="n"/>
      <c r="J500" s="590" t="n"/>
      <c r="K500" s="590" t="n"/>
      <c r="L500" s="590" t="n"/>
      <c r="M500" s="590" t="n"/>
      <c r="N500" s="590" t="n"/>
      <c r="O500" s="590" t="n"/>
      <c r="P500" s="590" t="n"/>
      <c r="Q500" s="590" t="n"/>
      <c r="R500" s="590" t="n"/>
      <c r="S500" s="590" t="n"/>
      <c r="T500" s="590" t="n"/>
      <c r="U500" s="590" t="n"/>
      <c r="V500" s="590" t="n"/>
      <c r="W500" s="590" t="n"/>
      <c r="X500" s="590" t="n"/>
      <c r="Y500" s="590" t="n"/>
      <c r="Z500" s="590" t="n"/>
    </row>
    <row r="501" ht="11.25" customHeight="1" s="844">
      <c r="A501" s="590" t="n"/>
      <c r="B501" s="590" t="n"/>
      <c r="C501" s="590" t="n"/>
      <c r="D501" s="590" t="n"/>
      <c r="E501" s="590" t="n"/>
      <c r="F501" s="590" t="n"/>
      <c r="G501" s="590" t="n"/>
      <c r="H501" s="590" t="n"/>
      <c r="I501" s="590" t="n"/>
      <c r="J501" s="590" t="n"/>
      <c r="K501" s="590" t="n"/>
      <c r="L501" s="590" t="n"/>
      <c r="M501" s="590" t="n"/>
      <c r="N501" s="590" t="n"/>
      <c r="O501" s="590" t="n"/>
      <c r="P501" s="590" t="n"/>
      <c r="Q501" s="590" t="n"/>
      <c r="R501" s="590" t="n"/>
      <c r="S501" s="590" t="n"/>
      <c r="T501" s="590" t="n"/>
      <c r="U501" s="590" t="n"/>
      <c r="V501" s="590" t="n"/>
      <c r="W501" s="590" t="n"/>
      <c r="X501" s="590" t="n"/>
      <c r="Y501" s="590" t="n"/>
      <c r="Z501" s="590" t="n"/>
    </row>
    <row r="502" ht="11.25" customHeight="1" s="844">
      <c r="A502" s="590" t="n"/>
      <c r="B502" s="590" t="n"/>
      <c r="C502" s="590" t="n"/>
      <c r="D502" s="590" t="n"/>
      <c r="E502" s="590" t="n"/>
      <c r="F502" s="590" t="n"/>
      <c r="G502" s="590" t="n"/>
      <c r="H502" s="590" t="n"/>
      <c r="I502" s="590" t="n"/>
      <c r="J502" s="590" t="n"/>
      <c r="K502" s="590" t="n"/>
      <c r="L502" s="590" t="n"/>
      <c r="M502" s="590" t="n"/>
      <c r="N502" s="590" t="n"/>
      <c r="O502" s="590" t="n"/>
      <c r="P502" s="590" t="n"/>
      <c r="Q502" s="590" t="n"/>
      <c r="R502" s="590" t="n"/>
      <c r="S502" s="590" t="n"/>
      <c r="T502" s="590" t="n"/>
      <c r="U502" s="590" t="n"/>
      <c r="V502" s="590" t="n"/>
      <c r="W502" s="590" t="n"/>
      <c r="X502" s="590" t="n"/>
      <c r="Y502" s="590" t="n"/>
      <c r="Z502" s="590" t="n"/>
    </row>
    <row r="503" ht="11.25" customHeight="1" s="844">
      <c r="A503" s="590" t="n"/>
      <c r="B503" s="590" t="n"/>
      <c r="C503" s="590" t="n"/>
      <c r="D503" s="590" t="n"/>
      <c r="E503" s="590" t="n"/>
      <c r="F503" s="590" t="n"/>
      <c r="G503" s="590" t="n"/>
      <c r="H503" s="590" t="n"/>
      <c r="I503" s="590" t="n"/>
      <c r="J503" s="590" t="n"/>
      <c r="K503" s="590" t="n"/>
      <c r="L503" s="590" t="n"/>
      <c r="M503" s="590" t="n"/>
      <c r="N503" s="590" t="n"/>
      <c r="O503" s="590" t="n"/>
      <c r="P503" s="590" t="n"/>
      <c r="Q503" s="590" t="n"/>
      <c r="R503" s="590" t="n"/>
      <c r="S503" s="590" t="n"/>
      <c r="T503" s="590" t="n"/>
      <c r="U503" s="590" t="n"/>
      <c r="V503" s="590" t="n"/>
      <c r="W503" s="590" t="n"/>
      <c r="X503" s="590" t="n"/>
      <c r="Y503" s="590" t="n"/>
      <c r="Z503" s="590" t="n"/>
    </row>
    <row r="504" ht="11.25" customHeight="1" s="844">
      <c r="A504" s="590" t="n"/>
      <c r="B504" s="590" t="n"/>
      <c r="C504" s="590" t="n"/>
      <c r="D504" s="590" t="n"/>
      <c r="E504" s="590" t="n"/>
      <c r="F504" s="590" t="n"/>
      <c r="G504" s="590" t="n"/>
      <c r="H504" s="590" t="n"/>
      <c r="I504" s="590" t="n"/>
      <c r="J504" s="590" t="n"/>
      <c r="K504" s="590" t="n"/>
      <c r="L504" s="590" t="n"/>
      <c r="M504" s="590" t="n"/>
      <c r="N504" s="590" t="n"/>
      <c r="O504" s="590" t="n"/>
      <c r="P504" s="590" t="n"/>
      <c r="Q504" s="590" t="n"/>
      <c r="R504" s="590" t="n"/>
      <c r="S504" s="590" t="n"/>
      <c r="T504" s="590" t="n"/>
      <c r="U504" s="590" t="n"/>
      <c r="V504" s="590" t="n"/>
      <c r="W504" s="590" t="n"/>
      <c r="X504" s="590" t="n"/>
      <c r="Y504" s="590" t="n"/>
      <c r="Z504" s="590" t="n"/>
    </row>
    <row r="505" ht="11.25" customHeight="1" s="844">
      <c r="A505" s="590" t="n"/>
      <c r="B505" s="590" t="n"/>
      <c r="C505" s="590" t="n"/>
      <c r="D505" s="590" t="n"/>
      <c r="E505" s="590" t="n"/>
      <c r="F505" s="590" t="n"/>
      <c r="G505" s="590" t="n"/>
      <c r="H505" s="590" t="n"/>
      <c r="I505" s="590" t="n"/>
      <c r="J505" s="590" t="n"/>
      <c r="K505" s="590" t="n"/>
      <c r="L505" s="590" t="n"/>
      <c r="M505" s="590" t="n"/>
      <c r="N505" s="590" t="n"/>
      <c r="O505" s="590" t="n"/>
      <c r="P505" s="590" t="n"/>
      <c r="Q505" s="590" t="n"/>
      <c r="R505" s="590" t="n"/>
      <c r="S505" s="590" t="n"/>
      <c r="T505" s="590" t="n"/>
      <c r="U505" s="590" t="n"/>
      <c r="V505" s="590" t="n"/>
      <c r="W505" s="590" t="n"/>
      <c r="X505" s="590" t="n"/>
      <c r="Y505" s="590" t="n"/>
      <c r="Z505" s="590" t="n"/>
    </row>
    <row r="506" ht="11.25" customHeight="1" s="844">
      <c r="A506" s="590" t="n"/>
      <c r="B506" s="590" t="n"/>
      <c r="C506" s="590" t="n"/>
      <c r="D506" s="590" t="n"/>
      <c r="E506" s="590" t="n"/>
      <c r="F506" s="590" t="n"/>
      <c r="G506" s="590" t="n"/>
      <c r="H506" s="590" t="n"/>
      <c r="I506" s="590" t="n"/>
      <c r="J506" s="590" t="n"/>
      <c r="K506" s="590" t="n"/>
      <c r="L506" s="590" t="n"/>
      <c r="M506" s="590" t="n"/>
      <c r="N506" s="590" t="n"/>
      <c r="O506" s="590" t="n"/>
      <c r="P506" s="590" t="n"/>
      <c r="Q506" s="590" t="n"/>
      <c r="R506" s="590" t="n"/>
      <c r="S506" s="590" t="n"/>
      <c r="T506" s="590" t="n"/>
      <c r="U506" s="590" t="n"/>
      <c r="V506" s="590" t="n"/>
      <c r="W506" s="590" t="n"/>
      <c r="X506" s="590" t="n"/>
      <c r="Y506" s="590" t="n"/>
      <c r="Z506" s="590" t="n"/>
    </row>
    <row r="507" ht="11.25" customHeight="1" s="844">
      <c r="A507" s="590" t="n"/>
      <c r="B507" s="590" t="n"/>
      <c r="C507" s="590" t="n"/>
      <c r="D507" s="590" t="n"/>
      <c r="E507" s="590" t="n"/>
      <c r="F507" s="590" t="n"/>
      <c r="G507" s="590" t="n"/>
      <c r="H507" s="590" t="n"/>
      <c r="I507" s="590" t="n"/>
      <c r="J507" s="590" t="n"/>
      <c r="K507" s="590" t="n"/>
      <c r="L507" s="590" t="n"/>
      <c r="M507" s="590" t="n"/>
      <c r="N507" s="590" t="n"/>
      <c r="O507" s="590" t="n"/>
      <c r="P507" s="590" t="n"/>
      <c r="Q507" s="590" t="n"/>
      <c r="R507" s="590" t="n"/>
      <c r="S507" s="590" t="n"/>
      <c r="T507" s="590" t="n"/>
      <c r="U507" s="590" t="n"/>
      <c r="V507" s="590" t="n"/>
      <c r="W507" s="590" t="n"/>
      <c r="X507" s="590" t="n"/>
      <c r="Y507" s="590" t="n"/>
      <c r="Z507" s="590" t="n"/>
    </row>
    <row r="508" ht="11.25" customHeight="1" s="844">
      <c r="A508" s="590" t="n"/>
      <c r="B508" s="590" t="n"/>
      <c r="C508" s="590" t="n"/>
      <c r="D508" s="590" t="n"/>
      <c r="E508" s="590" t="n"/>
      <c r="F508" s="590" t="n"/>
      <c r="G508" s="590" t="n"/>
      <c r="H508" s="590" t="n"/>
      <c r="I508" s="590" t="n"/>
      <c r="J508" s="590" t="n"/>
      <c r="K508" s="590" t="n"/>
      <c r="L508" s="590" t="n"/>
      <c r="M508" s="590" t="n"/>
      <c r="N508" s="590" t="n"/>
      <c r="O508" s="590" t="n"/>
      <c r="P508" s="590" t="n"/>
      <c r="Q508" s="590" t="n"/>
      <c r="R508" s="590" t="n"/>
      <c r="S508" s="590" t="n"/>
      <c r="T508" s="590" t="n"/>
      <c r="U508" s="590" t="n"/>
      <c r="V508" s="590" t="n"/>
      <c r="W508" s="590" t="n"/>
      <c r="X508" s="590" t="n"/>
      <c r="Y508" s="590" t="n"/>
      <c r="Z508" s="590" t="n"/>
    </row>
    <row r="509" ht="11.25" customHeight="1" s="844">
      <c r="A509" s="590" t="n"/>
      <c r="B509" s="590" t="n"/>
      <c r="C509" s="590" t="n"/>
      <c r="D509" s="590" t="n"/>
      <c r="E509" s="590" t="n"/>
      <c r="F509" s="590" t="n"/>
      <c r="G509" s="590" t="n"/>
      <c r="H509" s="590" t="n"/>
      <c r="I509" s="590" t="n"/>
      <c r="J509" s="590" t="n"/>
      <c r="K509" s="590" t="n"/>
      <c r="L509" s="590" t="n"/>
      <c r="M509" s="590" t="n"/>
      <c r="N509" s="590" t="n"/>
      <c r="O509" s="590" t="n"/>
      <c r="P509" s="590" t="n"/>
      <c r="Q509" s="590" t="n"/>
      <c r="R509" s="590" t="n"/>
      <c r="S509" s="590" t="n"/>
      <c r="T509" s="590" t="n"/>
      <c r="U509" s="590" t="n"/>
      <c r="V509" s="590" t="n"/>
      <c r="W509" s="590" t="n"/>
      <c r="X509" s="590" t="n"/>
      <c r="Y509" s="590" t="n"/>
      <c r="Z509" s="590" t="n"/>
    </row>
    <row r="510" ht="11.25" customHeight="1" s="844">
      <c r="A510" s="590" t="n"/>
      <c r="B510" s="590" t="n"/>
      <c r="C510" s="590" t="n"/>
      <c r="D510" s="590" t="n"/>
      <c r="E510" s="590" t="n"/>
      <c r="F510" s="590" t="n"/>
      <c r="G510" s="590" t="n"/>
      <c r="H510" s="590" t="n"/>
      <c r="I510" s="590" t="n"/>
      <c r="J510" s="590" t="n"/>
      <c r="K510" s="590" t="n"/>
      <c r="L510" s="590" t="n"/>
      <c r="M510" s="590" t="n"/>
      <c r="N510" s="590" t="n"/>
      <c r="O510" s="590" t="n"/>
      <c r="P510" s="590" t="n"/>
      <c r="Q510" s="590" t="n"/>
      <c r="R510" s="590" t="n"/>
      <c r="S510" s="590" t="n"/>
      <c r="T510" s="590" t="n"/>
      <c r="U510" s="590" t="n"/>
      <c r="V510" s="590" t="n"/>
      <c r="W510" s="590" t="n"/>
      <c r="X510" s="590" t="n"/>
      <c r="Y510" s="590" t="n"/>
      <c r="Z510" s="590" t="n"/>
    </row>
    <row r="511" ht="11.25" customHeight="1" s="844">
      <c r="A511" s="590" t="n"/>
      <c r="B511" s="590" t="n"/>
      <c r="C511" s="590" t="n"/>
      <c r="D511" s="590" t="n"/>
      <c r="E511" s="590" t="n"/>
      <c r="F511" s="590" t="n"/>
      <c r="G511" s="590" t="n"/>
      <c r="H511" s="590" t="n"/>
      <c r="I511" s="590" t="n"/>
      <c r="J511" s="590" t="n"/>
      <c r="K511" s="590" t="n"/>
      <c r="L511" s="590" t="n"/>
      <c r="M511" s="590" t="n"/>
      <c r="N511" s="590" t="n"/>
      <c r="O511" s="590" t="n"/>
      <c r="P511" s="590" t="n"/>
      <c r="Q511" s="590" t="n"/>
      <c r="R511" s="590" t="n"/>
      <c r="S511" s="590" t="n"/>
      <c r="T511" s="590" t="n"/>
      <c r="U511" s="590" t="n"/>
      <c r="V511" s="590" t="n"/>
      <c r="W511" s="590" t="n"/>
      <c r="X511" s="590" t="n"/>
      <c r="Y511" s="590" t="n"/>
      <c r="Z511" s="590" t="n"/>
    </row>
    <row r="512" ht="11.25" customHeight="1" s="844">
      <c r="A512" s="590" t="n"/>
      <c r="B512" s="590" t="n"/>
      <c r="C512" s="590" t="n"/>
      <c r="D512" s="590" t="n"/>
      <c r="E512" s="590" t="n"/>
      <c r="F512" s="590" t="n"/>
      <c r="G512" s="590" t="n"/>
      <c r="H512" s="590" t="n"/>
      <c r="I512" s="590" t="n"/>
      <c r="J512" s="590" t="n"/>
      <c r="K512" s="590" t="n"/>
      <c r="L512" s="590" t="n"/>
      <c r="M512" s="590" t="n"/>
      <c r="N512" s="590" t="n"/>
      <c r="O512" s="590" t="n"/>
      <c r="P512" s="590" t="n"/>
      <c r="Q512" s="590" t="n"/>
      <c r="R512" s="590" t="n"/>
      <c r="S512" s="590" t="n"/>
      <c r="T512" s="590" t="n"/>
      <c r="U512" s="590" t="n"/>
      <c r="V512" s="590" t="n"/>
      <c r="W512" s="590" t="n"/>
      <c r="X512" s="590" t="n"/>
      <c r="Y512" s="590" t="n"/>
      <c r="Z512" s="590" t="n"/>
    </row>
    <row r="513" ht="11.25" customHeight="1" s="844">
      <c r="A513" s="590" t="n"/>
      <c r="B513" s="590" t="n"/>
      <c r="C513" s="590" t="n"/>
      <c r="D513" s="590" t="n"/>
      <c r="E513" s="590" t="n"/>
      <c r="F513" s="590" t="n"/>
      <c r="G513" s="590" t="n"/>
      <c r="H513" s="590" t="n"/>
      <c r="I513" s="590" t="n"/>
      <c r="J513" s="590" t="n"/>
      <c r="K513" s="590" t="n"/>
      <c r="L513" s="590" t="n"/>
      <c r="M513" s="590" t="n"/>
      <c r="N513" s="590" t="n"/>
      <c r="O513" s="590" t="n"/>
      <c r="P513" s="590" t="n"/>
      <c r="Q513" s="590" t="n"/>
      <c r="R513" s="590" t="n"/>
      <c r="S513" s="590" t="n"/>
      <c r="T513" s="590" t="n"/>
      <c r="U513" s="590" t="n"/>
      <c r="V513" s="590" t="n"/>
      <c r="W513" s="590" t="n"/>
      <c r="X513" s="590" t="n"/>
      <c r="Y513" s="590" t="n"/>
      <c r="Z513" s="590" t="n"/>
    </row>
    <row r="514" ht="11.25" customHeight="1" s="844">
      <c r="A514" s="590" t="n"/>
      <c r="B514" s="590" t="n"/>
      <c r="C514" s="590" t="n"/>
      <c r="D514" s="590" t="n"/>
      <c r="E514" s="590" t="n"/>
      <c r="F514" s="590" t="n"/>
      <c r="G514" s="590" t="n"/>
      <c r="H514" s="590" t="n"/>
      <c r="I514" s="590" t="n"/>
      <c r="J514" s="590" t="n"/>
      <c r="K514" s="590" t="n"/>
      <c r="L514" s="590" t="n"/>
      <c r="M514" s="590" t="n"/>
      <c r="N514" s="590" t="n"/>
      <c r="O514" s="590" t="n"/>
      <c r="P514" s="590" t="n"/>
      <c r="Q514" s="590" t="n"/>
      <c r="R514" s="590" t="n"/>
      <c r="S514" s="590" t="n"/>
      <c r="T514" s="590" t="n"/>
      <c r="U514" s="590" t="n"/>
      <c r="V514" s="590" t="n"/>
      <c r="W514" s="590" t="n"/>
      <c r="X514" s="590" t="n"/>
      <c r="Y514" s="590" t="n"/>
      <c r="Z514" s="590" t="n"/>
    </row>
    <row r="515" ht="11.25" customHeight="1" s="844">
      <c r="A515" s="590" t="n"/>
      <c r="B515" s="590" t="n"/>
      <c r="C515" s="590" t="n"/>
      <c r="D515" s="590" t="n"/>
      <c r="E515" s="590" t="n"/>
      <c r="F515" s="590" t="n"/>
      <c r="G515" s="590" t="n"/>
      <c r="H515" s="590" t="n"/>
      <c r="I515" s="590" t="n"/>
      <c r="J515" s="590" t="n"/>
      <c r="K515" s="590" t="n"/>
      <c r="L515" s="590" t="n"/>
      <c r="M515" s="590" t="n"/>
      <c r="N515" s="590" t="n"/>
      <c r="O515" s="590" t="n"/>
      <c r="P515" s="590" t="n"/>
      <c r="Q515" s="590" t="n"/>
      <c r="R515" s="590" t="n"/>
      <c r="S515" s="590" t="n"/>
      <c r="T515" s="590" t="n"/>
      <c r="U515" s="590" t="n"/>
      <c r="V515" s="590" t="n"/>
      <c r="W515" s="590" t="n"/>
      <c r="X515" s="590" t="n"/>
      <c r="Y515" s="590" t="n"/>
      <c r="Z515" s="590" t="n"/>
    </row>
    <row r="516" ht="11.25" customHeight="1" s="844">
      <c r="A516" s="590" t="n"/>
      <c r="B516" s="590" t="n"/>
      <c r="C516" s="590" t="n"/>
      <c r="D516" s="590" t="n"/>
      <c r="E516" s="590" t="n"/>
      <c r="F516" s="590" t="n"/>
      <c r="G516" s="590" t="n"/>
      <c r="H516" s="590" t="n"/>
      <c r="I516" s="590" t="n"/>
      <c r="J516" s="590" t="n"/>
      <c r="K516" s="590" t="n"/>
      <c r="L516" s="590" t="n"/>
      <c r="M516" s="590" t="n"/>
      <c r="N516" s="590" t="n"/>
      <c r="O516" s="590" t="n"/>
      <c r="P516" s="590" t="n"/>
      <c r="Q516" s="590" t="n"/>
      <c r="R516" s="590" t="n"/>
      <c r="S516" s="590" t="n"/>
      <c r="T516" s="590" t="n"/>
      <c r="U516" s="590" t="n"/>
      <c r="V516" s="590" t="n"/>
      <c r="W516" s="590" t="n"/>
      <c r="X516" s="590" t="n"/>
      <c r="Y516" s="590" t="n"/>
      <c r="Z516" s="590" t="n"/>
    </row>
    <row r="517" ht="11.25" customHeight="1" s="844">
      <c r="A517" s="590" t="n"/>
      <c r="B517" s="590" t="n"/>
      <c r="C517" s="590" t="n"/>
      <c r="D517" s="590" t="n"/>
      <c r="E517" s="590" t="n"/>
      <c r="F517" s="590" t="n"/>
      <c r="G517" s="590" t="n"/>
      <c r="H517" s="590" t="n"/>
      <c r="I517" s="590" t="n"/>
      <c r="J517" s="590" t="n"/>
      <c r="K517" s="590" t="n"/>
      <c r="L517" s="590" t="n"/>
      <c r="M517" s="590" t="n"/>
      <c r="N517" s="590" t="n"/>
      <c r="O517" s="590" t="n"/>
      <c r="P517" s="590" t="n"/>
      <c r="Q517" s="590" t="n"/>
      <c r="R517" s="590" t="n"/>
      <c r="S517" s="590" t="n"/>
      <c r="T517" s="590" t="n"/>
      <c r="U517" s="590" t="n"/>
      <c r="V517" s="590" t="n"/>
      <c r="W517" s="590" t="n"/>
      <c r="X517" s="590" t="n"/>
      <c r="Y517" s="590" t="n"/>
      <c r="Z517" s="590" t="n"/>
    </row>
    <row r="518" ht="11.25" customHeight="1" s="844">
      <c r="A518" s="590" t="n"/>
      <c r="B518" s="590" t="n"/>
      <c r="C518" s="590" t="n"/>
      <c r="D518" s="590" t="n"/>
      <c r="E518" s="590" t="n"/>
      <c r="F518" s="590" t="n"/>
      <c r="G518" s="590" t="n"/>
      <c r="H518" s="590" t="n"/>
      <c r="I518" s="590" t="n"/>
      <c r="J518" s="590" t="n"/>
      <c r="K518" s="590" t="n"/>
      <c r="L518" s="590" t="n"/>
      <c r="M518" s="590" t="n"/>
      <c r="N518" s="590" t="n"/>
      <c r="O518" s="590" t="n"/>
      <c r="P518" s="590" t="n"/>
      <c r="Q518" s="590" t="n"/>
      <c r="R518" s="590" t="n"/>
      <c r="S518" s="590" t="n"/>
      <c r="T518" s="590" t="n"/>
      <c r="U518" s="590" t="n"/>
      <c r="V518" s="590" t="n"/>
      <c r="W518" s="590" t="n"/>
      <c r="X518" s="590" t="n"/>
      <c r="Y518" s="590" t="n"/>
      <c r="Z518" s="590" t="n"/>
    </row>
    <row r="519" ht="11.25" customHeight="1" s="844">
      <c r="A519" s="590" t="n"/>
      <c r="B519" s="590" t="n"/>
      <c r="C519" s="590" t="n"/>
      <c r="D519" s="590" t="n"/>
      <c r="E519" s="590" t="n"/>
      <c r="F519" s="590" t="n"/>
      <c r="G519" s="590" t="n"/>
      <c r="H519" s="590" t="n"/>
      <c r="I519" s="590" t="n"/>
      <c r="J519" s="590" t="n"/>
      <c r="K519" s="590" t="n"/>
      <c r="L519" s="590" t="n"/>
      <c r="M519" s="590" t="n"/>
      <c r="N519" s="590" t="n"/>
      <c r="O519" s="590" t="n"/>
      <c r="P519" s="590" t="n"/>
      <c r="Q519" s="590" t="n"/>
      <c r="R519" s="590" t="n"/>
      <c r="S519" s="590" t="n"/>
      <c r="T519" s="590" t="n"/>
      <c r="U519" s="590" t="n"/>
      <c r="V519" s="590" t="n"/>
      <c r="W519" s="590" t="n"/>
      <c r="X519" s="590" t="n"/>
      <c r="Y519" s="590" t="n"/>
      <c r="Z519" s="590" t="n"/>
    </row>
    <row r="520" ht="11.25" customHeight="1" s="844">
      <c r="A520" s="590" t="n"/>
      <c r="B520" s="590" t="n"/>
      <c r="C520" s="590" t="n"/>
      <c r="D520" s="590" t="n"/>
      <c r="E520" s="590" t="n"/>
      <c r="F520" s="590" t="n"/>
      <c r="G520" s="590" t="n"/>
      <c r="H520" s="590" t="n"/>
      <c r="I520" s="590" t="n"/>
      <c r="J520" s="590" t="n"/>
      <c r="K520" s="590" t="n"/>
      <c r="L520" s="590" t="n"/>
      <c r="M520" s="590" t="n"/>
      <c r="N520" s="590" t="n"/>
      <c r="O520" s="590" t="n"/>
      <c r="P520" s="590" t="n"/>
      <c r="Q520" s="590" t="n"/>
      <c r="R520" s="590" t="n"/>
      <c r="S520" s="590" t="n"/>
      <c r="T520" s="590" t="n"/>
      <c r="U520" s="590" t="n"/>
      <c r="V520" s="590" t="n"/>
      <c r="W520" s="590" t="n"/>
      <c r="X520" s="590" t="n"/>
      <c r="Y520" s="590" t="n"/>
      <c r="Z520" s="590" t="n"/>
    </row>
    <row r="521" ht="11.25" customHeight="1" s="844">
      <c r="A521" s="590" t="n"/>
      <c r="B521" s="590" t="n"/>
      <c r="C521" s="590" t="n"/>
      <c r="D521" s="590" t="n"/>
      <c r="E521" s="590" t="n"/>
      <c r="F521" s="590" t="n"/>
      <c r="G521" s="590" t="n"/>
      <c r="H521" s="590" t="n"/>
      <c r="I521" s="590" t="n"/>
      <c r="J521" s="590" t="n"/>
      <c r="K521" s="590" t="n"/>
      <c r="L521" s="590" t="n"/>
      <c r="M521" s="590" t="n"/>
      <c r="N521" s="590" t="n"/>
      <c r="O521" s="590" t="n"/>
      <c r="P521" s="590" t="n"/>
      <c r="Q521" s="590" t="n"/>
      <c r="R521" s="590" t="n"/>
      <c r="S521" s="590" t="n"/>
      <c r="T521" s="590" t="n"/>
      <c r="U521" s="590" t="n"/>
      <c r="V521" s="590" t="n"/>
      <c r="W521" s="590" t="n"/>
      <c r="X521" s="590" t="n"/>
      <c r="Y521" s="590" t="n"/>
      <c r="Z521" s="590" t="n"/>
    </row>
    <row r="522" ht="11.25" customHeight="1" s="844">
      <c r="A522" s="590" t="n"/>
      <c r="B522" s="590" t="n"/>
      <c r="C522" s="590" t="n"/>
      <c r="D522" s="590" t="n"/>
      <c r="E522" s="590" t="n"/>
      <c r="F522" s="590" t="n"/>
      <c r="G522" s="590" t="n"/>
      <c r="H522" s="590" t="n"/>
      <c r="I522" s="590" t="n"/>
      <c r="J522" s="590" t="n"/>
      <c r="K522" s="590" t="n"/>
      <c r="L522" s="590" t="n"/>
      <c r="M522" s="590" t="n"/>
      <c r="N522" s="590" t="n"/>
      <c r="O522" s="590" t="n"/>
      <c r="P522" s="590" t="n"/>
      <c r="Q522" s="590" t="n"/>
      <c r="R522" s="590" t="n"/>
      <c r="S522" s="590" t="n"/>
      <c r="T522" s="590" t="n"/>
      <c r="U522" s="590" t="n"/>
      <c r="V522" s="590" t="n"/>
      <c r="W522" s="590" t="n"/>
      <c r="X522" s="590" t="n"/>
      <c r="Y522" s="590" t="n"/>
      <c r="Z522" s="590" t="n"/>
    </row>
    <row r="523" ht="11.25" customHeight="1" s="844">
      <c r="A523" s="590" t="n"/>
      <c r="B523" s="590" t="n"/>
      <c r="C523" s="590" t="n"/>
      <c r="D523" s="590" t="n"/>
      <c r="E523" s="590" t="n"/>
      <c r="F523" s="590" t="n"/>
      <c r="G523" s="590" t="n"/>
      <c r="H523" s="590" t="n"/>
      <c r="I523" s="590" t="n"/>
      <c r="J523" s="590" t="n"/>
      <c r="K523" s="590" t="n"/>
      <c r="L523" s="590" t="n"/>
      <c r="M523" s="590" t="n"/>
      <c r="N523" s="590" t="n"/>
      <c r="O523" s="590" t="n"/>
      <c r="P523" s="590" t="n"/>
      <c r="Q523" s="590" t="n"/>
      <c r="R523" s="590" t="n"/>
      <c r="S523" s="590" t="n"/>
      <c r="T523" s="590" t="n"/>
      <c r="U523" s="590" t="n"/>
      <c r="V523" s="590" t="n"/>
      <c r="W523" s="590" t="n"/>
      <c r="X523" s="590" t="n"/>
      <c r="Y523" s="590" t="n"/>
      <c r="Z523" s="590" t="n"/>
    </row>
    <row r="524" ht="11.25" customHeight="1" s="844">
      <c r="A524" s="590" t="n"/>
      <c r="B524" s="590" t="n"/>
      <c r="C524" s="590" t="n"/>
      <c r="D524" s="590" t="n"/>
      <c r="E524" s="590" t="n"/>
      <c r="F524" s="590" t="n"/>
      <c r="G524" s="590" t="n"/>
      <c r="H524" s="590" t="n"/>
      <c r="I524" s="590" t="n"/>
      <c r="J524" s="590" t="n"/>
      <c r="K524" s="590" t="n"/>
      <c r="L524" s="590" t="n"/>
      <c r="M524" s="590" t="n"/>
      <c r="N524" s="590" t="n"/>
      <c r="O524" s="590" t="n"/>
      <c r="P524" s="590" t="n"/>
      <c r="Q524" s="590" t="n"/>
      <c r="R524" s="590" t="n"/>
      <c r="S524" s="590" t="n"/>
      <c r="T524" s="590" t="n"/>
      <c r="U524" s="590" t="n"/>
      <c r="V524" s="590" t="n"/>
      <c r="W524" s="590" t="n"/>
      <c r="X524" s="590" t="n"/>
      <c r="Y524" s="590" t="n"/>
      <c r="Z524" s="590" t="n"/>
    </row>
    <row r="525" ht="11.25" customHeight="1" s="844">
      <c r="A525" s="590" t="n"/>
      <c r="B525" s="590" t="n"/>
      <c r="C525" s="590" t="n"/>
      <c r="D525" s="590" t="n"/>
      <c r="E525" s="590" t="n"/>
      <c r="F525" s="590" t="n"/>
      <c r="G525" s="590" t="n"/>
      <c r="H525" s="590" t="n"/>
      <c r="I525" s="590" t="n"/>
      <c r="J525" s="590" t="n"/>
      <c r="K525" s="590" t="n"/>
      <c r="L525" s="590" t="n"/>
      <c r="M525" s="590" t="n"/>
      <c r="N525" s="590" t="n"/>
      <c r="O525" s="590" t="n"/>
      <c r="P525" s="590" t="n"/>
      <c r="Q525" s="590" t="n"/>
      <c r="R525" s="590" t="n"/>
      <c r="S525" s="590" t="n"/>
      <c r="T525" s="590" t="n"/>
      <c r="U525" s="590" t="n"/>
      <c r="V525" s="590" t="n"/>
      <c r="W525" s="590" t="n"/>
      <c r="X525" s="590" t="n"/>
      <c r="Y525" s="590" t="n"/>
      <c r="Z525" s="590" t="n"/>
    </row>
    <row r="526" ht="11.25" customHeight="1" s="844">
      <c r="A526" s="590" t="n"/>
      <c r="B526" s="590" t="n"/>
      <c r="C526" s="590" t="n"/>
      <c r="D526" s="590" t="n"/>
      <c r="E526" s="590" t="n"/>
      <c r="F526" s="590" t="n"/>
      <c r="G526" s="590" t="n"/>
      <c r="H526" s="590" t="n"/>
      <c r="I526" s="590" t="n"/>
      <c r="J526" s="590" t="n"/>
      <c r="K526" s="590" t="n"/>
      <c r="L526" s="590" t="n"/>
      <c r="M526" s="590" t="n"/>
      <c r="N526" s="590" t="n"/>
      <c r="O526" s="590" t="n"/>
      <c r="P526" s="590" t="n"/>
      <c r="Q526" s="590" t="n"/>
      <c r="R526" s="590" t="n"/>
      <c r="S526" s="590" t="n"/>
      <c r="T526" s="590" t="n"/>
      <c r="U526" s="590" t="n"/>
      <c r="V526" s="590" t="n"/>
      <c r="W526" s="590" t="n"/>
      <c r="X526" s="590" t="n"/>
      <c r="Y526" s="590" t="n"/>
      <c r="Z526" s="590" t="n"/>
    </row>
    <row r="527" ht="11.25" customHeight="1" s="844">
      <c r="A527" s="590" t="n"/>
      <c r="B527" s="590" t="n"/>
      <c r="C527" s="590" t="n"/>
      <c r="D527" s="590" t="n"/>
      <c r="E527" s="590" t="n"/>
      <c r="F527" s="590" t="n"/>
      <c r="G527" s="590" t="n"/>
      <c r="H527" s="590" t="n"/>
      <c r="I527" s="590" t="n"/>
      <c r="J527" s="590" t="n"/>
      <c r="K527" s="590" t="n"/>
      <c r="L527" s="590" t="n"/>
      <c r="M527" s="590" t="n"/>
      <c r="N527" s="590" t="n"/>
      <c r="O527" s="590" t="n"/>
      <c r="P527" s="590" t="n"/>
      <c r="Q527" s="590" t="n"/>
      <c r="R527" s="590" t="n"/>
      <c r="S527" s="590" t="n"/>
      <c r="T527" s="590" t="n"/>
      <c r="U527" s="590" t="n"/>
      <c r="V527" s="590" t="n"/>
      <c r="W527" s="590" t="n"/>
      <c r="X527" s="590" t="n"/>
      <c r="Y527" s="590" t="n"/>
      <c r="Z527" s="590" t="n"/>
    </row>
    <row r="528" ht="11.25" customHeight="1" s="844">
      <c r="A528" s="590" t="n"/>
      <c r="B528" s="590" t="n"/>
      <c r="C528" s="590" t="n"/>
      <c r="D528" s="590" t="n"/>
      <c r="E528" s="590" t="n"/>
      <c r="F528" s="590" t="n"/>
      <c r="G528" s="590" t="n"/>
      <c r="H528" s="590" t="n"/>
      <c r="I528" s="590" t="n"/>
      <c r="J528" s="590" t="n"/>
      <c r="K528" s="590" t="n"/>
      <c r="L528" s="590" t="n"/>
      <c r="M528" s="590" t="n"/>
      <c r="N528" s="590" t="n"/>
      <c r="O528" s="590" t="n"/>
      <c r="P528" s="590" t="n"/>
      <c r="Q528" s="590" t="n"/>
      <c r="R528" s="590" t="n"/>
      <c r="S528" s="590" t="n"/>
      <c r="T528" s="590" t="n"/>
      <c r="U528" s="590" t="n"/>
      <c r="V528" s="590" t="n"/>
      <c r="W528" s="590" t="n"/>
      <c r="X528" s="590" t="n"/>
      <c r="Y528" s="590" t="n"/>
      <c r="Z528" s="590" t="n"/>
    </row>
    <row r="529" ht="11.25" customHeight="1" s="844">
      <c r="A529" s="590" t="n"/>
      <c r="B529" s="590" t="n"/>
      <c r="C529" s="590" t="n"/>
      <c r="D529" s="590" t="n"/>
      <c r="E529" s="590" t="n"/>
      <c r="F529" s="590" t="n"/>
      <c r="G529" s="590" t="n"/>
      <c r="H529" s="590" t="n"/>
      <c r="I529" s="590" t="n"/>
      <c r="J529" s="590" t="n"/>
      <c r="K529" s="590" t="n"/>
      <c r="L529" s="590" t="n"/>
      <c r="M529" s="590" t="n"/>
      <c r="N529" s="590" t="n"/>
      <c r="O529" s="590" t="n"/>
      <c r="P529" s="590" t="n"/>
      <c r="Q529" s="590" t="n"/>
      <c r="R529" s="590" t="n"/>
      <c r="S529" s="590" t="n"/>
      <c r="T529" s="590" t="n"/>
      <c r="U529" s="590" t="n"/>
      <c r="V529" s="590" t="n"/>
      <c r="W529" s="590" t="n"/>
      <c r="X529" s="590" t="n"/>
      <c r="Y529" s="590" t="n"/>
      <c r="Z529" s="590" t="n"/>
    </row>
    <row r="530" ht="11.25" customHeight="1" s="844">
      <c r="A530" s="590" t="n"/>
      <c r="B530" s="590" t="n"/>
      <c r="C530" s="590" t="n"/>
      <c r="D530" s="590" t="n"/>
      <c r="E530" s="590" t="n"/>
      <c r="F530" s="590" t="n"/>
      <c r="G530" s="590" t="n"/>
      <c r="H530" s="590" t="n"/>
      <c r="I530" s="590" t="n"/>
      <c r="J530" s="590" t="n"/>
      <c r="K530" s="590" t="n"/>
      <c r="L530" s="590" t="n"/>
      <c r="M530" s="590" t="n"/>
      <c r="N530" s="590" t="n"/>
      <c r="O530" s="590" t="n"/>
      <c r="P530" s="590" t="n"/>
      <c r="Q530" s="590" t="n"/>
      <c r="R530" s="590" t="n"/>
      <c r="S530" s="590" t="n"/>
      <c r="T530" s="590" t="n"/>
      <c r="U530" s="590" t="n"/>
      <c r="V530" s="590" t="n"/>
      <c r="W530" s="590" t="n"/>
      <c r="X530" s="590" t="n"/>
      <c r="Y530" s="590" t="n"/>
      <c r="Z530" s="590" t="n"/>
    </row>
    <row r="531" ht="11.25" customHeight="1" s="844">
      <c r="A531" s="590" t="n"/>
      <c r="B531" s="590" t="n"/>
      <c r="C531" s="590" t="n"/>
      <c r="D531" s="590" t="n"/>
      <c r="E531" s="590" t="n"/>
      <c r="F531" s="590" t="n"/>
      <c r="G531" s="590" t="n"/>
      <c r="H531" s="590" t="n"/>
      <c r="I531" s="590" t="n"/>
      <c r="J531" s="590" t="n"/>
      <c r="K531" s="590" t="n"/>
      <c r="L531" s="590" t="n"/>
      <c r="M531" s="590" t="n"/>
      <c r="N531" s="590" t="n"/>
      <c r="O531" s="590" t="n"/>
      <c r="P531" s="590" t="n"/>
      <c r="Q531" s="590" t="n"/>
      <c r="R531" s="590" t="n"/>
      <c r="S531" s="590" t="n"/>
      <c r="T531" s="590" t="n"/>
      <c r="U531" s="590" t="n"/>
      <c r="V531" s="590" t="n"/>
      <c r="W531" s="590" t="n"/>
      <c r="X531" s="590" t="n"/>
      <c r="Y531" s="590" t="n"/>
      <c r="Z531" s="590" t="n"/>
    </row>
    <row r="532" ht="11.25" customHeight="1" s="844">
      <c r="A532" s="590" t="n"/>
      <c r="B532" s="590" t="n"/>
      <c r="C532" s="590" t="n"/>
      <c r="D532" s="590" t="n"/>
      <c r="E532" s="590" t="n"/>
      <c r="F532" s="590" t="n"/>
      <c r="G532" s="590" t="n"/>
      <c r="H532" s="590" t="n"/>
      <c r="I532" s="590" t="n"/>
      <c r="J532" s="590" t="n"/>
      <c r="K532" s="590" t="n"/>
      <c r="L532" s="590" t="n"/>
      <c r="M532" s="590" t="n"/>
      <c r="N532" s="590" t="n"/>
      <c r="O532" s="590" t="n"/>
      <c r="P532" s="590" t="n"/>
      <c r="Q532" s="590" t="n"/>
      <c r="R532" s="590" t="n"/>
      <c r="S532" s="590" t="n"/>
      <c r="T532" s="590" t="n"/>
      <c r="U532" s="590" t="n"/>
      <c r="V532" s="590" t="n"/>
      <c r="W532" s="590" t="n"/>
      <c r="X532" s="590" t="n"/>
      <c r="Y532" s="590" t="n"/>
      <c r="Z532" s="590" t="n"/>
    </row>
    <row r="533" ht="11.25" customHeight="1" s="844">
      <c r="A533" s="590" t="n"/>
      <c r="B533" s="590" t="n"/>
      <c r="C533" s="590" t="n"/>
      <c r="D533" s="590" t="n"/>
      <c r="E533" s="590" t="n"/>
      <c r="F533" s="590" t="n"/>
      <c r="G533" s="590" t="n"/>
      <c r="H533" s="590" t="n"/>
      <c r="I533" s="590" t="n"/>
      <c r="J533" s="590" t="n"/>
      <c r="K533" s="590" t="n"/>
      <c r="L533" s="590" t="n"/>
      <c r="M533" s="590" t="n"/>
      <c r="N533" s="590" t="n"/>
      <c r="O533" s="590" t="n"/>
      <c r="P533" s="590" t="n"/>
      <c r="Q533" s="590" t="n"/>
      <c r="R533" s="590" t="n"/>
      <c r="S533" s="590" t="n"/>
      <c r="T533" s="590" t="n"/>
      <c r="U533" s="590" t="n"/>
      <c r="V533" s="590" t="n"/>
      <c r="W533" s="590" t="n"/>
      <c r="X533" s="590" t="n"/>
      <c r="Y533" s="590" t="n"/>
      <c r="Z533" s="590" t="n"/>
    </row>
    <row r="534" ht="11.25" customHeight="1" s="844">
      <c r="A534" s="590" t="n"/>
      <c r="B534" s="590" t="n"/>
      <c r="C534" s="590" t="n"/>
      <c r="D534" s="590" t="n"/>
      <c r="E534" s="590" t="n"/>
      <c r="F534" s="590" t="n"/>
      <c r="G534" s="590" t="n"/>
      <c r="H534" s="590" t="n"/>
      <c r="I534" s="590" t="n"/>
      <c r="J534" s="590" t="n"/>
      <c r="K534" s="590" t="n"/>
      <c r="L534" s="590" t="n"/>
      <c r="M534" s="590" t="n"/>
      <c r="N534" s="590" t="n"/>
      <c r="O534" s="590" t="n"/>
      <c r="P534" s="590" t="n"/>
      <c r="Q534" s="590" t="n"/>
      <c r="R534" s="590" t="n"/>
      <c r="S534" s="590" t="n"/>
      <c r="T534" s="590" t="n"/>
      <c r="U534" s="590" t="n"/>
      <c r="V534" s="590" t="n"/>
      <c r="W534" s="590" t="n"/>
      <c r="X534" s="590" t="n"/>
      <c r="Y534" s="590" t="n"/>
      <c r="Z534" s="590" t="n"/>
    </row>
    <row r="535" ht="11.25" customHeight="1" s="844">
      <c r="A535" s="590" t="n"/>
      <c r="B535" s="590" t="n"/>
      <c r="C535" s="590" t="n"/>
      <c r="D535" s="590" t="n"/>
      <c r="E535" s="590" t="n"/>
      <c r="F535" s="590" t="n"/>
      <c r="G535" s="590" t="n"/>
      <c r="H535" s="590" t="n"/>
      <c r="I535" s="590" t="n"/>
      <c r="J535" s="590" t="n"/>
      <c r="K535" s="590" t="n"/>
      <c r="L535" s="590" t="n"/>
      <c r="M535" s="590" t="n"/>
      <c r="N535" s="590" t="n"/>
      <c r="O535" s="590" t="n"/>
      <c r="P535" s="590" t="n"/>
      <c r="Q535" s="590" t="n"/>
      <c r="R535" s="590" t="n"/>
      <c r="S535" s="590" t="n"/>
      <c r="T535" s="590" t="n"/>
      <c r="U535" s="590" t="n"/>
      <c r="V535" s="590" t="n"/>
      <c r="W535" s="590" t="n"/>
      <c r="X535" s="590" t="n"/>
      <c r="Y535" s="590" t="n"/>
      <c r="Z535" s="590" t="n"/>
    </row>
    <row r="536" ht="11.25" customHeight="1" s="844">
      <c r="A536" s="590" t="n"/>
      <c r="B536" s="590" t="n"/>
      <c r="C536" s="590" t="n"/>
      <c r="D536" s="590" t="n"/>
      <c r="E536" s="590" t="n"/>
      <c r="F536" s="590" t="n"/>
      <c r="G536" s="590" t="n"/>
      <c r="H536" s="590" t="n"/>
      <c r="I536" s="590" t="n"/>
      <c r="J536" s="590" t="n"/>
      <c r="K536" s="590" t="n"/>
      <c r="L536" s="590" t="n"/>
      <c r="M536" s="590" t="n"/>
      <c r="N536" s="590" t="n"/>
      <c r="O536" s="590" t="n"/>
      <c r="P536" s="590" t="n"/>
      <c r="Q536" s="590" t="n"/>
      <c r="R536" s="590" t="n"/>
      <c r="S536" s="590" t="n"/>
      <c r="T536" s="590" t="n"/>
      <c r="U536" s="590" t="n"/>
      <c r="V536" s="590" t="n"/>
      <c r="W536" s="590" t="n"/>
      <c r="X536" s="590" t="n"/>
      <c r="Y536" s="590" t="n"/>
      <c r="Z536" s="590" t="n"/>
    </row>
    <row r="537" ht="11.25" customHeight="1" s="844">
      <c r="A537" s="590" t="n"/>
      <c r="B537" s="590" t="n"/>
      <c r="C537" s="590" t="n"/>
      <c r="D537" s="590" t="n"/>
      <c r="E537" s="590" t="n"/>
      <c r="F537" s="590" t="n"/>
      <c r="G537" s="590" t="n"/>
      <c r="H537" s="590" t="n"/>
      <c r="I537" s="590" t="n"/>
      <c r="J537" s="590" t="n"/>
      <c r="K537" s="590" t="n"/>
      <c r="L537" s="590" t="n"/>
      <c r="M537" s="590" t="n"/>
      <c r="N537" s="590" t="n"/>
      <c r="O537" s="590" t="n"/>
      <c r="P537" s="590" t="n"/>
      <c r="Q537" s="590" t="n"/>
      <c r="R537" s="590" t="n"/>
      <c r="S537" s="590" t="n"/>
      <c r="T537" s="590" t="n"/>
      <c r="U537" s="590" t="n"/>
      <c r="V537" s="590" t="n"/>
      <c r="W537" s="590" t="n"/>
      <c r="X537" s="590" t="n"/>
      <c r="Y537" s="590" t="n"/>
      <c r="Z537" s="590" t="n"/>
    </row>
    <row r="538" ht="11.25" customHeight="1" s="844">
      <c r="A538" s="590" t="n"/>
      <c r="B538" s="590" t="n"/>
      <c r="C538" s="590" t="n"/>
      <c r="D538" s="590" t="n"/>
      <c r="E538" s="590" t="n"/>
      <c r="F538" s="590" t="n"/>
      <c r="G538" s="590" t="n"/>
      <c r="H538" s="590" t="n"/>
      <c r="I538" s="590" t="n"/>
      <c r="J538" s="590" t="n"/>
      <c r="K538" s="590" t="n"/>
      <c r="L538" s="590" t="n"/>
      <c r="M538" s="590" t="n"/>
      <c r="N538" s="590" t="n"/>
      <c r="O538" s="590" t="n"/>
      <c r="P538" s="590" t="n"/>
      <c r="Q538" s="590" t="n"/>
      <c r="R538" s="590" t="n"/>
      <c r="S538" s="590" t="n"/>
      <c r="T538" s="590" t="n"/>
      <c r="U538" s="590" t="n"/>
      <c r="V538" s="590" t="n"/>
      <c r="W538" s="590" t="n"/>
      <c r="X538" s="590" t="n"/>
      <c r="Y538" s="590" t="n"/>
      <c r="Z538" s="590" t="n"/>
    </row>
    <row r="539" ht="11.25" customHeight="1" s="844">
      <c r="A539" s="590" t="n"/>
      <c r="B539" s="590" t="n"/>
      <c r="C539" s="590" t="n"/>
      <c r="D539" s="590" t="n"/>
      <c r="E539" s="590" t="n"/>
      <c r="F539" s="590" t="n"/>
      <c r="G539" s="590" t="n"/>
      <c r="H539" s="590" t="n"/>
      <c r="I539" s="590" t="n"/>
      <c r="J539" s="590" t="n"/>
      <c r="K539" s="590" t="n"/>
      <c r="L539" s="590" t="n"/>
      <c r="M539" s="590" t="n"/>
      <c r="N539" s="590" t="n"/>
      <c r="O539" s="590" t="n"/>
      <c r="P539" s="590" t="n"/>
      <c r="Q539" s="590" t="n"/>
      <c r="R539" s="590" t="n"/>
      <c r="S539" s="590" t="n"/>
      <c r="T539" s="590" t="n"/>
      <c r="U539" s="590" t="n"/>
      <c r="V539" s="590" t="n"/>
      <c r="W539" s="590" t="n"/>
      <c r="X539" s="590" t="n"/>
      <c r="Y539" s="590" t="n"/>
      <c r="Z539" s="590" t="n"/>
    </row>
    <row r="540" ht="11.25" customHeight="1" s="844">
      <c r="A540" s="590" t="n"/>
      <c r="B540" s="590" t="n"/>
      <c r="C540" s="590" t="n"/>
      <c r="D540" s="590" t="n"/>
      <c r="E540" s="590" t="n"/>
      <c r="F540" s="590" t="n"/>
      <c r="G540" s="590" t="n"/>
      <c r="H540" s="590" t="n"/>
      <c r="I540" s="590" t="n"/>
      <c r="J540" s="590" t="n"/>
      <c r="K540" s="590" t="n"/>
      <c r="L540" s="590" t="n"/>
      <c r="M540" s="590" t="n"/>
      <c r="N540" s="590" t="n"/>
      <c r="O540" s="590" t="n"/>
      <c r="P540" s="590" t="n"/>
      <c r="Q540" s="590" t="n"/>
      <c r="R540" s="590" t="n"/>
      <c r="S540" s="590" t="n"/>
      <c r="T540" s="590" t="n"/>
      <c r="U540" s="590" t="n"/>
      <c r="V540" s="590" t="n"/>
      <c r="W540" s="590" t="n"/>
      <c r="X540" s="590" t="n"/>
      <c r="Y540" s="590" t="n"/>
      <c r="Z540" s="590" t="n"/>
    </row>
    <row r="541" ht="11.25" customHeight="1" s="844">
      <c r="A541" s="590" t="n"/>
      <c r="B541" s="590" t="n"/>
      <c r="C541" s="590" t="n"/>
      <c r="D541" s="590" t="n"/>
      <c r="E541" s="590" t="n"/>
      <c r="F541" s="590" t="n"/>
      <c r="G541" s="590" t="n"/>
      <c r="H541" s="590" t="n"/>
      <c r="I541" s="590" t="n"/>
      <c r="J541" s="590" t="n"/>
      <c r="K541" s="590" t="n"/>
      <c r="L541" s="590" t="n"/>
      <c r="M541" s="590" t="n"/>
      <c r="N541" s="590" t="n"/>
      <c r="O541" s="590" t="n"/>
      <c r="P541" s="590" t="n"/>
      <c r="Q541" s="590" t="n"/>
      <c r="R541" s="590" t="n"/>
      <c r="S541" s="590" t="n"/>
      <c r="T541" s="590" t="n"/>
      <c r="U541" s="590" t="n"/>
      <c r="V541" s="590" t="n"/>
      <c r="W541" s="590" t="n"/>
      <c r="X541" s="590" t="n"/>
      <c r="Y541" s="590" t="n"/>
      <c r="Z541" s="590" t="n"/>
    </row>
    <row r="542" ht="11.25" customHeight="1" s="844">
      <c r="A542" s="590" t="n"/>
      <c r="B542" s="590" t="n"/>
      <c r="C542" s="590" t="n"/>
      <c r="D542" s="590" t="n"/>
      <c r="E542" s="590" t="n"/>
      <c r="F542" s="590" t="n"/>
      <c r="G542" s="590" t="n"/>
      <c r="H542" s="590" t="n"/>
      <c r="I542" s="590" t="n"/>
      <c r="J542" s="590" t="n"/>
      <c r="K542" s="590" t="n"/>
      <c r="L542" s="590" t="n"/>
      <c r="M542" s="590" t="n"/>
      <c r="N542" s="590" t="n"/>
      <c r="O542" s="590" t="n"/>
      <c r="P542" s="590" t="n"/>
      <c r="Q542" s="590" t="n"/>
      <c r="R542" s="590" t="n"/>
      <c r="S542" s="590" t="n"/>
      <c r="T542" s="590" t="n"/>
      <c r="U542" s="590" t="n"/>
      <c r="V542" s="590" t="n"/>
      <c r="W542" s="590" t="n"/>
      <c r="X542" s="590" t="n"/>
      <c r="Y542" s="590" t="n"/>
      <c r="Z542" s="590" t="n"/>
    </row>
    <row r="543" ht="11.25" customHeight="1" s="844">
      <c r="A543" s="590" t="n"/>
      <c r="B543" s="590" t="n"/>
      <c r="C543" s="590" t="n"/>
      <c r="D543" s="590" t="n"/>
      <c r="E543" s="590" t="n"/>
      <c r="F543" s="590" t="n"/>
      <c r="G543" s="590" t="n"/>
      <c r="H543" s="590" t="n"/>
      <c r="I543" s="590" t="n"/>
      <c r="J543" s="590" t="n"/>
      <c r="K543" s="590" t="n"/>
      <c r="L543" s="590" t="n"/>
      <c r="M543" s="590" t="n"/>
      <c r="N543" s="590" t="n"/>
      <c r="O543" s="590" t="n"/>
      <c r="P543" s="590" t="n"/>
      <c r="Q543" s="590" t="n"/>
      <c r="R543" s="590" t="n"/>
      <c r="S543" s="590" t="n"/>
      <c r="T543" s="590" t="n"/>
      <c r="U543" s="590" t="n"/>
      <c r="V543" s="590" t="n"/>
      <c r="W543" s="590" t="n"/>
      <c r="X543" s="590" t="n"/>
      <c r="Y543" s="590" t="n"/>
      <c r="Z543" s="590" t="n"/>
    </row>
    <row r="544" ht="11.25" customHeight="1" s="844">
      <c r="A544" s="590" t="n"/>
      <c r="B544" s="590" t="n"/>
      <c r="C544" s="590" t="n"/>
      <c r="D544" s="590" t="n"/>
      <c r="E544" s="590" t="n"/>
      <c r="F544" s="590" t="n"/>
      <c r="G544" s="590" t="n"/>
      <c r="H544" s="590" t="n"/>
      <c r="I544" s="590" t="n"/>
      <c r="J544" s="590" t="n"/>
      <c r="K544" s="590" t="n"/>
      <c r="L544" s="590" t="n"/>
      <c r="M544" s="590" t="n"/>
      <c r="N544" s="590" t="n"/>
      <c r="O544" s="590" t="n"/>
      <c r="P544" s="590" t="n"/>
      <c r="Q544" s="590" t="n"/>
      <c r="R544" s="590" t="n"/>
      <c r="S544" s="590" t="n"/>
      <c r="T544" s="590" t="n"/>
      <c r="U544" s="590" t="n"/>
      <c r="V544" s="590" t="n"/>
      <c r="W544" s="590" t="n"/>
      <c r="X544" s="590" t="n"/>
      <c r="Y544" s="590" t="n"/>
      <c r="Z544" s="590" t="n"/>
    </row>
    <row r="545" ht="11.25" customHeight="1" s="844">
      <c r="A545" s="590" t="n"/>
      <c r="B545" s="590" t="n"/>
      <c r="C545" s="590" t="n"/>
      <c r="D545" s="590" t="n"/>
      <c r="E545" s="590" t="n"/>
      <c r="F545" s="590" t="n"/>
      <c r="G545" s="590" t="n"/>
      <c r="H545" s="590" t="n"/>
      <c r="I545" s="590" t="n"/>
      <c r="J545" s="590" t="n"/>
      <c r="K545" s="590" t="n"/>
      <c r="L545" s="590" t="n"/>
      <c r="M545" s="590" t="n"/>
      <c r="N545" s="590" t="n"/>
      <c r="O545" s="590" t="n"/>
      <c r="P545" s="590" t="n"/>
      <c r="Q545" s="590" t="n"/>
      <c r="R545" s="590" t="n"/>
      <c r="S545" s="590" t="n"/>
      <c r="T545" s="590" t="n"/>
      <c r="U545" s="590" t="n"/>
      <c r="V545" s="590" t="n"/>
      <c r="W545" s="590" t="n"/>
      <c r="X545" s="590" t="n"/>
      <c r="Y545" s="590" t="n"/>
      <c r="Z545" s="590" t="n"/>
    </row>
    <row r="546" ht="11.25" customHeight="1" s="844">
      <c r="A546" s="590" t="n"/>
      <c r="B546" s="590" t="n"/>
      <c r="C546" s="590" t="n"/>
      <c r="D546" s="590" t="n"/>
      <c r="E546" s="590" t="n"/>
      <c r="F546" s="590" t="n"/>
      <c r="G546" s="590" t="n"/>
      <c r="H546" s="590" t="n"/>
      <c r="I546" s="590" t="n"/>
      <c r="J546" s="590" t="n"/>
      <c r="K546" s="590" t="n"/>
      <c r="L546" s="590" t="n"/>
      <c r="M546" s="590" t="n"/>
      <c r="N546" s="590" t="n"/>
      <c r="O546" s="590" t="n"/>
      <c r="P546" s="590" t="n"/>
      <c r="Q546" s="590" t="n"/>
      <c r="R546" s="590" t="n"/>
      <c r="S546" s="590" t="n"/>
      <c r="T546" s="590" t="n"/>
      <c r="U546" s="590" t="n"/>
      <c r="V546" s="590" t="n"/>
      <c r="W546" s="590" t="n"/>
      <c r="X546" s="590" t="n"/>
      <c r="Y546" s="590" t="n"/>
      <c r="Z546" s="590" t="n"/>
    </row>
    <row r="547" ht="11.25" customHeight="1" s="844">
      <c r="A547" s="590" t="n"/>
      <c r="B547" s="590" t="n"/>
      <c r="C547" s="590" t="n"/>
      <c r="D547" s="590" t="n"/>
      <c r="E547" s="590" t="n"/>
      <c r="F547" s="590" t="n"/>
      <c r="G547" s="590" t="n"/>
      <c r="H547" s="590" t="n"/>
      <c r="I547" s="590" t="n"/>
      <c r="J547" s="590" t="n"/>
      <c r="K547" s="590" t="n"/>
      <c r="L547" s="590" t="n"/>
      <c r="M547" s="590" t="n"/>
      <c r="N547" s="590" t="n"/>
      <c r="O547" s="590" t="n"/>
      <c r="P547" s="590" t="n"/>
      <c r="Q547" s="590" t="n"/>
      <c r="R547" s="590" t="n"/>
      <c r="S547" s="590" t="n"/>
      <c r="T547" s="590" t="n"/>
      <c r="U547" s="590" t="n"/>
      <c r="V547" s="590" t="n"/>
      <c r="W547" s="590" t="n"/>
      <c r="X547" s="590" t="n"/>
      <c r="Y547" s="590" t="n"/>
      <c r="Z547" s="590" t="n"/>
    </row>
    <row r="548" ht="11.25" customHeight="1" s="844">
      <c r="A548" s="590" t="n"/>
      <c r="B548" s="590" t="n"/>
      <c r="C548" s="590" t="n"/>
      <c r="D548" s="590" t="n"/>
      <c r="E548" s="590" t="n"/>
      <c r="F548" s="590" t="n"/>
      <c r="G548" s="590" t="n"/>
      <c r="H548" s="590" t="n"/>
      <c r="I548" s="590" t="n"/>
      <c r="J548" s="590" t="n"/>
      <c r="K548" s="590" t="n"/>
      <c r="L548" s="590" t="n"/>
      <c r="M548" s="590" t="n"/>
      <c r="N548" s="590" t="n"/>
      <c r="O548" s="590" t="n"/>
      <c r="P548" s="590" t="n"/>
      <c r="Q548" s="590" t="n"/>
      <c r="R548" s="590" t="n"/>
      <c r="S548" s="590" t="n"/>
      <c r="T548" s="590" t="n"/>
      <c r="U548" s="590" t="n"/>
      <c r="V548" s="590" t="n"/>
      <c r="W548" s="590" t="n"/>
      <c r="X548" s="590" t="n"/>
      <c r="Y548" s="590" t="n"/>
      <c r="Z548" s="590" t="n"/>
    </row>
    <row r="549" ht="11.25" customHeight="1" s="844">
      <c r="A549" s="590" t="n"/>
      <c r="B549" s="590" t="n"/>
      <c r="C549" s="590" t="n"/>
      <c r="D549" s="590" t="n"/>
      <c r="E549" s="590" t="n"/>
      <c r="F549" s="590" t="n"/>
      <c r="G549" s="590" t="n"/>
      <c r="H549" s="590" t="n"/>
      <c r="I549" s="590" t="n"/>
      <c r="J549" s="590" t="n"/>
      <c r="K549" s="590" t="n"/>
      <c r="L549" s="590" t="n"/>
      <c r="M549" s="590" t="n"/>
      <c r="N549" s="590" t="n"/>
      <c r="O549" s="590" t="n"/>
      <c r="P549" s="590" t="n"/>
      <c r="Q549" s="590" t="n"/>
      <c r="R549" s="590" t="n"/>
      <c r="S549" s="590" t="n"/>
      <c r="T549" s="590" t="n"/>
      <c r="U549" s="590" t="n"/>
      <c r="V549" s="590" t="n"/>
      <c r="W549" s="590" t="n"/>
      <c r="X549" s="590" t="n"/>
      <c r="Y549" s="590" t="n"/>
      <c r="Z549" s="590" t="n"/>
    </row>
    <row r="550" ht="11.25" customHeight="1" s="844">
      <c r="A550" s="590" t="n"/>
      <c r="B550" s="590" t="n"/>
      <c r="C550" s="590" t="n"/>
      <c r="D550" s="590" t="n"/>
      <c r="E550" s="590" t="n"/>
      <c r="F550" s="590" t="n"/>
      <c r="G550" s="590" t="n"/>
      <c r="H550" s="590" t="n"/>
      <c r="I550" s="590" t="n"/>
      <c r="J550" s="590" t="n"/>
      <c r="K550" s="590" t="n"/>
      <c r="L550" s="590" t="n"/>
      <c r="M550" s="590" t="n"/>
      <c r="N550" s="590" t="n"/>
      <c r="O550" s="590" t="n"/>
      <c r="P550" s="590" t="n"/>
      <c r="Q550" s="590" t="n"/>
      <c r="R550" s="590" t="n"/>
      <c r="S550" s="590" t="n"/>
      <c r="T550" s="590" t="n"/>
      <c r="U550" s="590" t="n"/>
      <c r="V550" s="590" t="n"/>
      <c r="W550" s="590" t="n"/>
      <c r="X550" s="590" t="n"/>
      <c r="Y550" s="590" t="n"/>
      <c r="Z550" s="590" t="n"/>
    </row>
    <row r="551" ht="11.25" customHeight="1" s="844">
      <c r="A551" s="590" t="n"/>
      <c r="B551" s="590" t="n"/>
      <c r="C551" s="590" t="n"/>
      <c r="D551" s="590" t="n"/>
      <c r="E551" s="590" t="n"/>
      <c r="F551" s="590" t="n"/>
      <c r="G551" s="590" t="n"/>
      <c r="H551" s="590" t="n"/>
      <c r="I551" s="590" t="n"/>
      <c r="J551" s="590" t="n"/>
      <c r="K551" s="590" t="n"/>
      <c r="L551" s="590" t="n"/>
      <c r="M551" s="590" t="n"/>
      <c r="N551" s="590" t="n"/>
      <c r="O551" s="590" t="n"/>
      <c r="P551" s="590" t="n"/>
      <c r="Q551" s="590" t="n"/>
      <c r="R551" s="590" t="n"/>
      <c r="S551" s="590" t="n"/>
      <c r="T551" s="590" t="n"/>
      <c r="U551" s="590" t="n"/>
      <c r="V551" s="590" t="n"/>
      <c r="W551" s="590" t="n"/>
      <c r="X551" s="590" t="n"/>
      <c r="Y551" s="590" t="n"/>
      <c r="Z551" s="590" t="n"/>
    </row>
    <row r="552" ht="11.25" customHeight="1" s="844">
      <c r="A552" s="590" t="n"/>
      <c r="B552" s="590" t="n"/>
      <c r="C552" s="590" t="n"/>
      <c r="D552" s="590" t="n"/>
      <c r="E552" s="590" t="n"/>
      <c r="F552" s="590" t="n"/>
      <c r="G552" s="590" t="n"/>
      <c r="H552" s="590" t="n"/>
      <c r="I552" s="590" t="n"/>
      <c r="J552" s="590" t="n"/>
      <c r="K552" s="590" t="n"/>
      <c r="L552" s="590" t="n"/>
      <c r="M552" s="590" t="n"/>
      <c r="N552" s="590" t="n"/>
      <c r="O552" s="590" t="n"/>
      <c r="P552" s="590" t="n"/>
      <c r="Q552" s="590" t="n"/>
      <c r="R552" s="590" t="n"/>
      <c r="S552" s="590" t="n"/>
      <c r="T552" s="590" t="n"/>
      <c r="U552" s="590" t="n"/>
      <c r="V552" s="590" t="n"/>
      <c r="W552" s="590" t="n"/>
      <c r="X552" s="590" t="n"/>
      <c r="Y552" s="590" t="n"/>
      <c r="Z552" s="590" t="n"/>
    </row>
    <row r="553" ht="11.25" customHeight="1" s="844">
      <c r="A553" s="590" t="n"/>
      <c r="B553" s="590" t="n"/>
      <c r="C553" s="590" t="n"/>
      <c r="D553" s="590" t="n"/>
      <c r="E553" s="590" t="n"/>
      <c r="F553" s="590" t="n"/>
      <c r="G553" s="590" t="n"/>
      <c r="H553" s="590" t="n"/>
      <c r="I553" s="590" t="n"/>
      <c r="J553" s="590" t="n"/>
      <c r="K553" s="590" t="n"/>
      <c r="L553" s="590" t="n"/>
      <c r="M553" s="590" t="n"/>
      <c r="N553" s="590" t="n"/>
      <c r="O553" s="590" t="n"/>
      <c r="P553" s="590" t="n"/>
      <c r="Q553" s="590" t="n"/>
      <c r="R553" s="590" t="n"/>
      <c r="S553" s="590" t="n"/>
      <c r="T553" s="590" t="n"/>
      <c r="U553" s="590" t="n"/>
      <c r="V553" s="590" t="n"/>
      <c r="W553" s="590" t="n"/>
      <c r="X553" s="590" t="n"/>
      <c r="Y553" s="590" t="n"/>
      <c r="Z553" s="590" t="n"/>
    </row>
    <row r="554" ht="11.25" customHeight="1" s="844">
      <c r="A554" s="590" t="n"/>
      <c r="B554" s="590" t="n"/>
      <c r="C554" s="590" t="n"/>
      <c r="D554" s="590" t="n"/>
      <c r="E554" s="590" t="n"/>
      <c r="F554" s="590" t="n"/>
      <c r="G554" s="590" t="n"/>
      <c r="H554" s="590" t="n"/>
      <c r="I554" s="590" t="n"/>
      <c r="J554" s="590" t="n"/>
      <c r="K554" s="590" t="n"/>
      <c r="L554" s="590" t="n"/>
      <c r="M554" s="590" t="n"/>
      <c r="N554" s="590" t="n"/>
      <c r="O554" s="590" t="n"/>
      <c r="P554" s="590" t="n"/>
      <c r="Q554" s="590" t="n"/>
      <c r="R554" s="590" t="n"/>
      <c r="S554" s="590" t="n"/>
      <c r="T554" s="590" t="n"/>
      <c r="U554" s="590" t="n"/>
      <c r="V554" s="590" t="n"/>
      <c r="W554" s="590" t="n"/>
      <c r="X554" s="590" t="n"/>
      <c r="Y554" s="590" t="n"/>
      <c r="Z554" s="590" t="n"/>
    </row>
    <row r="555" ht="11.25" customHeight="1" s="844">
      <c r="A555" s="590" t="n"/>
      <c r="B555" s="590" t="n"/>
      <c r="C555" s="590" t="n"/>
      <c r="D555" s="590" t="n"/>
      <c r="E555" s="590" t="n"/>
      <c r="F555" s="590" t="n"/>
      <c r="G555" s="590" t="n"/>
      <c r="H555" s="590" t="n"/>
      <c r="I555" s="590" t="n"/>
      <c r="J555" s="590" t="n"/>
      <c r="K555" s="590" t="n"/>
      <c r="L555" s="590" t="n"/>
      <c r="M555" s="590" t="n"/>
      <c r="N555" s="590" t="n"/>
      <c r="O555" s="590" t="n"/>
      <c r="P555" s="590" t="n"/>
      <c r="Q555" s="590" t="n"/>
      <c r="R555" s="590" t="n"/>
      <c r="S555" s="590" t="n"/>
      <c r="T555" s="590" t="n"/>
      <c r="U555" s="590" t="n"/>
      <c r="V555" s="590" t="n"/>
      <c r="W555" s="590" t="n"/>
      <c r="X555" s="590" t="n"/>
      <c r="Y555" s="590" t="n"/>
      <c r="Z555" s="590" t="n"/>
    </row>
    <row r="556" ht="11.25" customHeight="1" s="844">
      <c r="A556" s="590" t="n"/>
      <c r="B556" s="590" t="n"/>
      <c r="C556" s="590" t="n"/>
      <c r="D556" s="590" t="n"/>
      <c r="E556" s="590" t="n"/>
      <c r="F556" s="590" t="n"/>
      <c r="G556" s="590" t="n"/>
      <c r="H556" s="590" t="n"/>
      <c r="I556" s="590" t="n"/>
      <c r="J556" s="590" t="n"/>
      <c r="K556" s="590" t="n"/>
      <c r="L556" s="590" t="n"/>
      <c r="M556" s="590" t="n"/>
      <c r="N556" s="590" t="n"/>
      <c r="O556" s="590" t="n"/>
      <c r="P556" s="590" t="n"/>
      <c r="Q556" s="590" t="n"/>
      <c r="R556" s="590" t="n"/>
      <c r="S556" s="590" t="n"/>
      <c r="T556" s="590" t="n"/>
      <c r="U556" s="590" t="n"/>
      <c r="V556" s="590" t="n"/>
      <c r="W556" s="590" t="n"/>
      <c r="X556" s="590" t="n"/>
      <c r="Y556" s="590" t="n"/>
      <c r="Z556" s="590" t="n"/>
    </row>
    <row r="557" ht="11.25" customHeight="1" s="844">
      <c r="A557" s="590" t="n"/>
      <c r="B557" s="590" t="n"/>
      <c r="C557" s="590" t="n"/>
      <c r="D557" s="590" t="n"/>
      <c r="E557" s="590" t="n"/>
      <c r="F557" s="590" t="n"/>
      <c r="G557" s="590" t="n"/>
      <c r="H557" s="590" t="n"/>
      <c r="I557" s="590" t="n"/>
      <c r="J557" s="590" t="n"/>
      <c r="K557" s="590" t="n"/>
      <c r="L557" s="590" t="n"/>
      <c r="M557" s="590" t="n"/>
      <c r="N557" s="590" t="n"/>
      <c r="O557" s="590" t="n"/>
      <c r="P557" s="590" t="n"/>
      <c r="Q557" s="590" t="n"/>
      <c r="R557" s="590" t="n"/>
      <c r="S557" s="590" t="n"/>
      <c r="T557" s="590" t="n"/>
      <c r="U557" s="590" t="n"/>
      <c r="V557" s="590" t="n"/>
      <c r="W557" s="590" t="n"/>
      <c r="X557" s="590" t="n"/>
      <c r="Y557" s="590" t="n"/>
      <c r="Z557" s="590" t="n"/>
    </row>
    <row r="558" ht="11.25" customHeight="1" s="844">
      <c r="A558" s="590" t="n"/>
      <c r="B558" s="590" t="n"/>
      <c r="C558" s="590" t="n"/>
      <c r="D558" s="590" t="n"/>
      <c r="E558" s="590" t="n"/>
      <c r="F558" s="590" t="n"/>
      <c r="G558" s="590" t="n"/>
      <c r="H558" s="590" t="n"/>
      <c r="I558" s="590" t="n"/>
      <c r="J558" s="590" t="n"/>
      <c r="K558" s="590" t="n"/>
      <c r="L558" s="590" t="n"/>
      <c r="M558" s="590" t="n"/>
      <c r="N558" s="590" t="n"/>
      <c r="O558" s="590" t="n"/>
      <c r="P558" s="590" t="n"/>
      <c r="Q558" s="590" t="n"/>
      <c r="R558" s="590" t="n"/>
      <c r="S558" s="590" t="n"/>
      <c r="T558" s="590" t="n"/>
      <c r="U558" s="590" t="n"/>
      <c r="V558" s="590" t="n"/>
      <c r="W558" s="590" t="n"/>
      <c r="X558" s="590" t="n"/>
      <c r="Y558" s="590" t="n"/>
      <c r="Z558" s="590" t="n"/>
    </row>
    <row r="559" ht="11.25" customHeight="1" s="844">
      <c r="A559" s="590" t="n"/>
      <c r="B559" s="590" t="n"/>
      <c r="C559" s="590" t="n"/>
      <c r="D559" s="590" t="n"/>
      <c r="E559" s="590" t="n"/>
      <c r="F559" s="590" t="n"/>
      <c r="G559" s="590" t="n"/>
      <c r="H559" s="590" t="n"/>
      <c r="I559" s="590" t="n"/>
      <c r="J559" s="590" t="n"/>
      <c r="K559" s="590" t="n"/>
      <c r="L559" s="590" t="n"/>
      <c r="M559" s="590" t="n"/>
      <c r="N559" s="590" t="n"/>
      <c r="O559" s="590" t="n"/>
      <c r="P559" s="590" t="n"/>
      <c r="Q559" s="590" t="n"/>
      <c r="R559" s="590" t="n"/>
      <c r="S559" s="590" t="n"/>
      <c r="T559" s="590" t="n"/>
      <c r="U559" s="590" t="n"/>
      <c r="V559" s="590" t="n"/>
      <c r="W559" s="590" t="n"/>
      <c r="X559" s="590" t="n"/>
      <c r="Y559" s="590" t="n"/>
      <c r="Z559" s="590" t="n"/>
    </row>
    <row r="560" ht="11.25" customHeight="1" s="844">
      <c r="A560" s="590" t="n"/>
      <c r="B560" s="590" t="n"/>
      <c r="C560" s="590" t="n"/>
      <c r="D560" s="590" t="n"/>
      <c r="E560" s="590" t="n"/>
      <c r="F560" s="590" t="n"/>
      <c r="G560" s="590" t="n"/>
      <c r="H560" s="590" t="n"/>
      <c r="I560" s="590" t="n"/>
      <c r="J560" s="590" t="n"/>
      <c r="K560" s="590" t="n"/>
      <c r="L560" s="590" t="n"/>
      <c r="M560" s="590" t="n"/>
      <c r="N560" s="590" t="n"/>
      <c r="O560" s="590" t="n"/>
      <c r="P560" s="590" t="n"/>
      <c r="Q560" s="590" t="n"/>
      <c r="R560" s="590" t="n"/>
      <c r="S560" s="590" t="n"/>
      <c r="T560" s="590" t="n"/>
      <c r="U560" s="590" t="n"/>
      <c r="V560" s="590" t="n"/>
      <c r="W560" s="590" t="n"/>
      <c r="X560" s="590" t="n"/>
      <c r="Y560" s="590" t="n"/>
      <c r="Z560" s="590" t="n"/>
    </row>
    <row r="561" ht="11.25" customHeight="1" s="844">
      <c r="A561" s="590" t="n"/>
      <c r="B561" s="590" t="n"/>
      <c r="C561" s="590" t="n"/>
      <c r="D561" s="590" t="n"/>
      <c r="E561" s="590" t="n"/>
      <c r="F561" s="590" t="n"/>
      <c r="G561" s="590" t="n"/>
      <c r="H561" s="590" t="n"/>
      <c r="I561" s="590" t="n"/>
      <c r="J561" s="590" t="n"/>
      <c r="K561" s="590" t="n"/>
      <c r="L561" s="590" t="n"/>
      <c r="M561" s="590" t="n"/>
      <c r="N561" s="590" t="n"/>
      <c r="O561" s="590" t="n"/>
      <c r="P561" s="590" t="n"/>
      <c r="Q561" s="590" t="n"/>
      <c r="R561" s="590" t="n"/>
      <c r="S561" s="590" t="n"/>
      <c r="T561" s="590" t="n"/>
      <c r="U561" s="590" t="n"/>
      <c r="V561" s="590" t="n"/>
      <c r="W561" s="590" t="n"/>
      <c r="X561" s="590" t="n"/>
      <c r="Y561" s="590" t="n"/>
      <c r="Z561" s="590" t="n"/>
    </row>
    <row r="562" ht="11.25" customHeight="1" s="844">
      <c r="A562" s="590" t="n"/>
      <c r="B562" s="590" t="n"/>
      <c r="C562" s="590" t="n"/>
      <c r="D562" s="590" t="n"/>
      <c r="E562" s="590" t="n"/>
      <c r="F562" s="590" t="n"/>
      <c r="G562" s="590" t="n"/>
      <c r="H562" s="590" t="n"/>
      <c r="I562" s="590" t="n"/>
      <c r="J562" s="590" t="n"/>
      <c r="K562" s="590" t="n"/>
      <c r="L562" s="590" t="n"/>
      <c r="M562" s="590" t="n"/>
      <c r="N562" s="590" t="n"/>
      <c r="O562" s="590" t="n"/>
      <c r="P562" s="590" t="n"/>
      <c r="Q562" s="590" t="n"/>
      <c r="R562" s="590" t="n"/>
      <c r="S562" s="590" t="n"/>
      <c r="T562" s="590" t="n"/>
      <c r="U562" s="590" t="n"/>
      <c r="V562" s="590" t="n"/>
      <c r="W562" s="590" t="n"/>
      <c r="X562" s="590" t="n"/>
      <c r="Y562" s="590" t="n"/>
      <c r="Z562" s="590" t="n"/>
    </row>
    <row r="563" ht="11.25" customHeight="1" s="844">
      <c r="A563" s="590" t="n"/>
      <c r="B563" s="590" t="n"/>
      <c r="C563" s="590" t="n"/>
      <c r="D563" s="590" t="n"/>
      <c r="E563" s="590" t="n"/>
      <c r="F563" s="590" t="n"/>
      <c r="G563" s="590" t="n"/>
      <c r="H563" s="590" t="n"/>
      <c r="I563" s="590" t="n"/>
      <c r="J563" s="590" t="n"/>
      <c r="K563" s="590" t="n"/>
      <c r="L563" s="590" t="n"/>
      <c r="M563" s="590" t="n"/>
      <c r="N563" s="590" t="n"/>
      <c r="O563" s="590" t="n"/>
      <c r="P563" s="590" t="n"/>
      <c r="Q563" s="590" t="n"/>
      <c r="R563" s="590" t="n"/>
      <c r="S563" s="590" t="n"/>
      <c r="T563" s="590" t="n"/>
      <c r="U563" s="590" t="n"/>
      <c r="V563" s="590" t="n"/>
      <c r="W563" s="590" t="n"/>
      <c r="X563" s="590" t="n"/>
      <c r="Y563" s="590" t="n"/>
      <c r="Z563" s="590" t="n"/>
    </row>
    <row r="564" ht="11.25" customHeight="1" s="844">
      <c r="A564" s="590" t="n"/>
      <c r="B564" s="590" t="n"/>
      <c r="C564" s="590" t="n"/>
      <c r="D564" s="590" t="n"/>
      <c r="E564" s="590" t="n"/>
      <c r="F564" s="590" t="n"/>
      <c r="G564" s="590" t="n"/>
      <c r="H564" s="590" t="n"/>
      <c r="I564" s="590" t="n"/>
      <c r="J564" s="590" t="n"/>
      <c r="K564" s="590" t="n"/>
      <c r="L564" s="590" t="n"/>
      <c r="M564" s="590" t="n"/>
      <c r="N564" s="590" t="n"/>
      <c r="O564" s="590" t="n"/>
      <c r="P564" s="590" t="n"/>
      <c r="Q564" s="590" t="n"/>
      <c r="R564" s="590" t="n"/>
      <c r="S564" s="590" t="n"/>
      <c r="T564" s="590" t="n"/>
      <c r="U564" s="590" t="n"/>
      <c r="V564" s="590" t="n"/>
      <c r="W564" s="590" t="n"/>
      <c r="X564" s="590" t="n"/>
      <c r="Y564" s="590" t="n"/>
      <c r="Z564" s="590" t="n"/>
    </row>
    <row r="565" ht="11.25" customHeight="1" s="844">
      <c r="A565" s="590" t="n"/>
      <c r="B565" s="590" t="n"/>
      <c r="C565" s="590" t="n"/>
      <c r="D565" s="590" t="n"/>
      <c r="E565" s="590" t="n"/>
      <c r="F565" s="590" t="n"/>
      <c r="G565" s="590" t="n"/>
      <c r="H565" s="590" t="n"/>
      <c r="I565" s="590" t="n"/>
      <c r="J565" s="590" t="n"/>
      <c r="K565" s="590" t="n"/>
      <c r="L565" s="590" t="n"/>
      <c r="M565" s="590" t="n"/>
      <c r="N565" s="590" t="n"/>
      <c r="O565" s="590" t="n"/>
      <c r="P565" s="590" t="n"/>
      <c r="Q565" s="590" t="n"/>
      <c r="R565" s="590" t="n"/>
      <c r="S565" s="590" t="n"/>
      <c r="T565" s="590" t="n"/>
      <c r="U565" s="590" t="n"/>
      <c r="V565" s="590" t="n"/>
      <c r="W565" s="590" t="n"/>
      <c r="X565" s="590" t="n"/>
      <c r="Y565" s="590" t="n"/>
      <c r="Z565" s="590" t="n"/>
    </row>
    <row r="566" ht="11.25" customHeight="1" s="844">
      <c r="A566" s="590" t="n"/>
      <c r="B566" s="590" t="n"/>
      <c r="C566" s="590" t="n"/>
      <c r="D566" s="590" t="n"/>
      <c r="E566" s="590" t="n"/>
      <c r="F566" s="590" t="n"/>
      <c r="G566" s="590" t="n"/>
      <c r="H566" s="590" t="n"/>
      <c r="I566" s="590" t="n"/>
      <c r="J566" s="590" t="n"/>
      <c r="K566" s="590" t="n"/>
      <c r="L566" s="590" t="n"/>
      <c r="M566" s="590" t="n"/>
      <c r="N566" s="590" t="n"/>
      <c r="O566" s="590" t="n"/>
      <c r="P566" s="590" t="n"/>
      <c r="Q566" s="590" t="n"/>
      <c r="R566" s="590" t="n"/>
      <c r="S566" s="590" t="n"/>
      <c r="T566" s="590" t="n"/>
      <c r="U566" s="590" t="n"/>
      <c r="V566" s="590" t="n"/>
      <c r="W566" s="590" t="n"/>
      <c r="X566" s="590" t="n"/>
      <c r="Y566" s="590" t="n"/>
      <c r="Z566" s="590" t="n"/>
    </row>
    <row r="567" ht="11.25" customHeight="1" s="844">
      <c r="A567" s="590" t="n"/>
      <c r="B567" s="590" t="n"/>
      <c r="C567" s="590" t="n"/>
      <c r="D567" s="590" t="n"/>
      <c r="E567" s="590" t="n"/>
      <c r="F567" s="590" t="n"/>
      <c r="G567" s="590" t="n"/>
      <c r="H567" s="590" t="n"/>
      <c r="I567" s="590" t="n"/>
      <c r="J567" s="590" t="n"/>
      <c r="K567" s="590" t="n"/>
      <c r="L567" s="590" t="n"/>
      <c r="M567" s="590" t="n"/>
      <c r="N567" s="590" t="n"/>
      <c r="O567" s="590" t="n"/>
      <c r="P567" s="590" t="n"/>
      <c r="Q567" s="590" t="n"/>
      <c r="R567" s="590" t="n"/>
      <c r="S567" s="590" t="n"/>
      <c r="T567" s="590" t="n"/>
      <c r="U567" s="590" t="n"/>
      <c r="V567" s="590" t="n"/>
      <c r="W567" s="590" t="n"/>
      <c r="X567" s="590" t="n"/>
      <c r="Y567" s="590" t="n"/>
      <c r="Z567" s="590" t="n"/>
    </row>
    <row r="568" ht="11.25" customHeight="1" s="844">
      <c r="A568" s="590" t="n"/>
      <c r="B568" s="590" t="n"/>
      <c r="C568" s="590" t="n"/>
      <c r="D568" s="590" t="n"/>
      <c r="E568" s="590" t="n"/>
      <c r="F568" s="590" t="n"/>
      <c r="G568" s="590" t="n"/>
      <c r="H568" s="590" t="n"/>
      <c r="I568" s="590" t="n"/>
      <c r="J568" s="590" t="n"/>
      <c r="K568" s="590" t="n"/>
      <c r="L568" s="590" t="n"/>
      <c r="M568" s="590" t="n"/>
      <c r="N568" s="590" t="n"/>
      <c r="O568" s="590" t="n"/>
      <c r="P568" s="590" t="n"/>
      <c r="Q568" s="590" t="n"/>
      <c r="R568" s="590" t="n"/>
      <c r="S568" s="590" t="n"/>
      <c r="T568" s="590" t="n"/>
      <c r="U568" s="590" t="n"/>
      <c r="V568" s="590" t="n"/>
      <c r="W568" s="590" t="n"/>
      <c r="X568" s="590" t="n"/>
      <c r="Y568" s="590" t="n"/>
      <c r="Z568" s="590" t="n"/>
    </row>
    <row r="569" ht="11.25" customHeight="1" s="844">
      <c r="A569" s="590" t="n"/>
      <c r="B569" s="590" t="n"/>
      <c r="C569" s="590" t="n"/>
      <c r="D569" s="590" t="n"/>
      <c r="E569" s="590" t="n"/>
      <c r="F569" s="590" t="n"/>
      <c r="G569" s="590" t="n"/>
      <c r="H569" s="590" t="n"/>
      <c r="I569" s="590" t="n"/>
      <c r="J569" s="590" t="n"/>
      <c r="K569" s="590" t="n"/>
      <c r="L569" s="590" t="n"/>
      <c r="M569" s="590" t="n"/>
      <c r="N569" s="590" t="n"/>
      <c r="O569" s="590" t="n"/>
      <c r="P569" s="590" t="n"/>
      <c r="Q569" s="590" t="n"/>
      <c r="R569" s="590" t="n"/>
      <c r="S569" s="590" t="n"/>
      <c r="T569" s="590" t="n"/>
      <c r="U569" s="590" t="n"/>
      <c r="V569" s="590" t="n"/>
      <c r="W569" s="590" t="n"/>
      <c r="X569" s="590" t="n"/>
      <c r="Y569" s="590" t="n"/>
      <c r="Z569" s="590" t="n"/>
    </row>
    <row r="570" ht="11.25" customHeight="1" s="844">
      <c r="A570" s="590" t="n"/>
      <c r="B570" s="590" t="n"/>
      <c r="C570" s="590" t="n"/>
      <c r="D570" s="590" t="n"/>
      <c r="E570" s="590" t="n"/>
      <c r="F570" s="590" t="n"/>
      <c r="G570" s="590" t="n"/>
      <c r="H570" s="590" t="n"/>
      <c r="I570" s="590" t="n"/>
      <c r="J570" s="590" t="n"/>
      <c r="K570" s="590" t="n"/>
      <c r="L570" s="590" t="n"/>
      <c r="M570" s="590" t="n"/>
      <c r="N570" s="590" t="n"/>
      <c r="O570" s="590" t="n"/>
      <c r="P570" s="590" t="n"/>
      <c r="Q570" s="590" t="n"/>
      <c r="R570" s="590" t="n"/>
      <c r="S570" s="590" t="n"/>
      <c r="T570" s="590" t="n"/>
      <c r="U570" s="590" t="n"/>
      <c r="V570" s="590" t="n"/>
      <c r="W570" s="590" t="n"/>
      <c r="X570" s="590" t="n"/>
      <c r="Y570" s="590" t="n"/>
      <c r="Z570" s="590" t="n"/>
    </row>
    <row r="571" ht="11.25" customHeight="1" s="844">
      <c r="A571" s="590" t="n"/>
      <c r="B571" s="590" t="n"/>
      <c r="C571" s="590" t="n"/>
      <c r="D571" s="590" t="n"/>
      <c r="E571" s="590" t="n"/>
      <c r="F571" s="590" t="n"/>
      <c r="G571" s="590" t="n"/>
      <c r="H571" s="590" t="n"/>
      <c r="I571" s="590" t="n"/>
      <c r="J571" s="590" t="n"/>
      <c r="K571" s="590" t="n"/>
      <c r="L571" s="590" t="n"/>
      <c r="M571" s="590" t="n"/>
      <c r="N571" s="590" t="n"/>
      <c r="O571" s="590" t="n"/>
      <c r="P571" s="590" t="n"/>
      <c r="Q571" s="590" t="n"/>
      <c r="R571" s="590" t="n"/>
      <c r="S571" s="590" t="n"/>
      <c r="T571" s="590" t="n"/>
      <c r="U571" s="590" t="n"/>
      <c r="V571" s="590" t="n"/>
      <c r="W571" s="590" t="n"/>
      <c r="X571" s="590" t="n"/>
      <c r="Y571" s="590" t="n"/>
      <c r="Z571" s="590" t="n"/>
    </row>
    <row r="572" ht="11.25" customHeight="1" s="844">
      <c r="A572" s="590" t="n"/>
      <c r="B572" s="590" t="n"/>
      <c r="C572" s="590" t="n"/>
      <c r="D572" s="590" t="n"/>
      <c r="E572" s="590" t="n"/>
      <c r="F572" s="590" t="n"/>
      <c r="G572" s="590" t="n"/>
      <c r="H572" s="590" t="n"/>
      <c r="I572" s="590" t="n"/>
      <c r="J572" s="590" t="n"/>
      <c r="K572" s="590" t="n"/>
      <c r="L572" s="590" t="n"/>
      <c r="M572" s="590" t="n"/>
      <c r="N572" s="590" t="n"/>
      <c r="O572" s="590" t="n"/>
      <c r="P572" s="590" t="n"/>
      <c r="Q572" s="590" t="n"/>
      <c r="R572" s="590" t="n"/>
      <c r="S572" s="590" t="n"/>
      <c r="T572" s="590" t="n"/>
      <c r="U572" s="590" t="n"/>
      <c r="V572" s="590" t="n"/>
      <c r="W572" s="590" t="n"/>
      <c r="X572" s="590" t="n"/>
      <c r="Y572" s="590" t="n"/>
      <c r="Z572" s="590" t="n"/>
    </row>
    <row r="573" ht="11.25" customHeight="1" s="844">
      <c r="A573" s="590" t="n"/>
      <c r="B573" s="590" t="n"/>
      <c r="C573" s="590" t="n"/>
      <c r="D573" s="590" t="n"/>
      <c r="E573" s="590" t="n"/>
      <c r="F573" s="590" t="n"/>
      <c r="G573" s="590" t="n"/>
      <c r="H573" s="590" t="n"/>
      <c r="I573" s="590" t="n"/>
      <c r="J573" s="590" t="n"/>
      <c r="K573" s="590" t="n"/>
      <c r="L573" s="590" t="n"/>
      <c r="M573" s="590" t="n"/>
      <c r="N573" s="590" t="n"/>
      <c r="O573" s="590" t="n"/>
      <c r="P573" s="590" t="n"/>
      <c r="Q573" s="590" t="n"/>
      <c r="R573" s="590" t="n"/>
      <c r="S573" s="590" t="n"/>
      <c r="T573" s="590" t="n"/>
      <c r="U573" s="590" t="n"/>
      <c r="V573" s="590" t="n"/>
      <c r="W573" s="590" t="n"/>
      <c r="X573" s="590" t="n"/>
      <c r="Y573" s="590" t="n"/>
      <c r="Z573" s="590" t="n"/>
    </row>
    <row r="574" ht="11.25" customHeight="1" s="844">
      <c r="A574" s="590" t="n"/>
      <c r="B574" s="590" t="n"/>
      <c r="C574" s="590" t="n"/>
      <c r="D574" s="590" t="n"/>
      <c r="E574" s="590" t="n"/>
      <c r="F574" s="590" t="n"/>
      <c r="G574" s="590" t="n"/>
      <c r="H574" s="590" t="n"/>
      <c r="I574" s="590" t="n"/>
      <c r="J574" s="590" t="n"/>
      <c r="K574" s="590" t="n"/>
      <c r="L574" s="590" t="n"/>
      <c r="M574" s="590" t="n"/>
      <c r="N574" s="590" t="n"/>
      <c r="O574" s="590" t="n"/>
      <c r="P574" s="590" t="n"/>
      <c r="Q574" s="590" t="n"/>
      <c r="R574" s="590" t="n"/>
      <c r="S574" s="590" t="n"/>
      <c r="T574" s="590" t="n"/>
      <c r="U574" s="590" t="n"/>
      <c r="V574" s="590" t="n"/>
      <c r="W574" s="590" t="n"/>
      <c r="X574" s="590" t="n"/>
      <c r="Y574" s="590" t="n"/>
      <c r="Z574" s="590" t="n"/>
    </row>
    <row r="575" ht="11.25" customHeight="1" s="844">
      <c r="A575" s="590" t="n"/>
      <c r="B575" s="590" t="n"/>
      <c r="C575" s="590" t="n"/>
      <c r="D575" s="590" t="n"/>
      <c r="E575" s="590" t="n"/>
      <c r="F575" s="590" t="n"/>
      <c r="G575" s="590" t="n"/>
      <c r="H575" s="590" t="n"/>
      <c r="I575" s="590" t="n"/>
      <c r="J575" s="590" t="n"/>
      <c r="K575" s="590" t="n"/>
      <c r="L575" s="590" t="n"/>
      <c r="M575" s="590" t="n"/>
      <c r="N575" s="590" t="n"/>
      <c r="O575" s="590" t="n"/>
      <c r="P575" s="590" t="n"/>
      <c r="Q575" s="590" t="n"/>
      <c r="R575" s="590" t="n"/>
      <c r="S575" s="590" t="n"/>
      <c r="T575" s="590" t="n"/>
      <c r="U575" s="590" t="n"/>
      <c r="V575" s="590" t="n"/>
      <c r="W575" s="590" t="n"/>
      <c r="X575" s="590" t="n"/>
      <c r="Y575" s="590" t="n"/>
      <c r="Z575" s="590" t="n"/>
    </row>
    <row r="576" ht="11.25" customHeight="1" s="844">
      <c r="A576" s="590" t="n"/>
      <c r="B576" s="590" t="n"/>
      <c r="C576" s="590" t="n"/>
      <c r="D576" s="590" t="n"/>
      <c r="E576" s="590" t="n"/>
      <c r="F576" s="590" t="n"/>
      <c r="G576" s="590" t="n"/>
      <c r="H576" s="590" t="n"/>
      <c r="I576" s="590" t="n"/>
      <c r="J576" s="590" t="n"/>
      <c r="K576" s="590" t="n"/>
      <c r="L576" s="590" t="n"/>
      <c r="M576" s="590" t="n"/>
      <c r="N576" s="590" t="n"/>
      <c r="O576" s="590" t="n"/>
      <c r="P576" s="590" t="n"/>
      <c r="Q576" s="590" t="n"/>
      <c r="R576" s="590" t="n"/>
      <c r="S576" s="590" t="n"/>
      <c r="T576" s="590" t="n"/>
      <c r="U576" s="590" t="n"/>
      <c r="V576" s="590" t="n"/>
      <c r="W576" s="590" t="n"/>
      <c r="X576" s="590" t="n"/>
      <c r="Y576" s="590" t="n"/>
      <c r="Z576" s="590" t="n"/>
    </row>
    <row r="577" ht="11.25" customHeight="1" s="844">
      <c r="A577" s="590" t="n"/>
      <c r="B577" s="590" t="n"/>
      <c r="C577" s="590" t="n"/>
      <c r="D577" s="590" t="n"/>
      <c r="E577" s="590" t="n"/>
      <c r="F577" s="590" t="n"/>
      <c r="G577" s="590" t="n"/>
      <c r="H577" s="590" t="n"/>
      <c r="I577" s="590" t="n"/>
      <c r="J577" s="590" t="n"/>
      <c r="K577" s="590" t="n"/>
      <c r="L577" s="590" t="n"/>
      <c r="M577" s="590" t="n"/>
      <c r="N577" s="590" t="n"/>
      <c r="O577" s="590" t="n"/>
      <c r="P577" s="590" t="n"/>
      <c r="Q577" s="590" t="n"/>
      <c r="R577" s="590" t="n"/>
      <c r="S577" s="590" t="n"/>
      <c r="T577" s="590" t="n"/>
      <c r="U577" s="590" t="n"/>
      <c r="V577" s="590" t="n"/>
      <c r="W577" s="590" t="n"/>
      <c r="X577" s="590" t="n"/>
      <c r="Y577" s="590" t="n"/>
      <c r="Z577" s="590" t="n"/>
    </row>
    <row r="578" ht="11.25" customHeight="1" s="844">
      <c r="A578" s="590" t="n"/>
      <c r="B578" s="590" t="n"/>
      <c r="C578" s="590" t="n"/>
      <c r="D578" s="590" t="n"/>
      <c r="E578" s="590" t="n"/>
      <c r="F578" s="590" t="n"/>
      <c r="G578" s="590" t="n"/>
      <c r="H578" s="590" t="n"/>
      <c r="I578" s="590" t="n"/>
      <c r="J578" s="590" t="n"/>
      <c r="K578" s="590" t="n"/>
      <c r="L578" s="590" t="n"/>
      <c r="M578" s="590" t="n"/>
      <c r="N578" s="590" t="n"/>
      <c r="O578" s="590" t="n"/>
      <c r="P578" s="590" t="n"/>
      <c r="Q578" s="590" t="n"/>
      <c r="R578" s="590" t="n"/>
      <c r="S578" s="590" t="n"/>
      <c r="T578" s="590" t="n"/>
      <c r="U578" s="590" t="n"/>
      <c r="V578" s="590" t="n"/>
      <c r="W578" s="590" t="n"/>
      <c r="X578" s="590" t="n"/>
      <c r="Y578" s="590" t="n"/>
      <c r="Z578" s="590" t="n"/>
    </row>
    <row r="579" ht="11.25" customHeight="1" s="844">
      <c r="A579" s="590" t="n"/>
      <c r="B579" s="590" t="n"/>
      <c r="C579" s="590" t="n"/>
      <c r="D579" s="590" t="n"/>
      <c r="E579" s="590" t="n"/>
      <c r="F579" s="590" t="n"/>
      <c r="G579" s="590" t="n"/>
      <c r="H579" s="590" t="n"/>
      <c r="I579" s="590" t="n"/>
      <c r="J579" s="590" t="n"/>
      <c r="K579" s="590" t="n"/>
      <c r="L579" s="590" t="n"/>
      <c r="M579" s="590" t="n"/>
      <c r="N579" s="590" t="n"/>
      <c r="O579" s="590" t="n"/>
      <c r="P579" s="590" t="n"/>
      <c r="Q579" s="590" t="n"/>
      <c r="R579" s="590" t="n"/>
      <c r="S579" s="590" t="n"/>
      <c r="T579" s="590" t="n"/>
      <c r="U579" s="590" t="n"/>
      <c r="V579" s="590" t="n"/>
      <c r="W579" s="590" t="n"/>
      <c r="X579" s="590" t="n"/>
      <c r="Y579" s="590" t="n"/>
      <c r="Z579" s="590" t="n"/>
    </row>
    <row r="580" ht="11.25" customHeight="1" s="844">
      <c r="A580" s="590" t="n"/>
      <c r="B580" s="590" t="n"/>
      <c r="C580" s="590" t="n"/>
      <c r="D580" s="590" t="n"/>
      <c r="E580" s="590" t="n"/>
      <c r="F580" s="590" t="n"/>
      <c r="G580" s="590" t="n"/>
      <c r="H580" s="590" t="n"/>
      <c r="I580" s="590" t="n"/>
      <c r="J580" s="590" t="n"/>
      <c r="K580" s="590" t="n"/>
      <c r="L580" s="590" t="n"/>
      <c r="M580" s="590" t="n"/>
      <c r="N580" s="590" t="n"/>
      <c r="O580" s="590" t="n"/>
      <c r="P580" s="590" t="n"/>
      <c r="Q580" s="590" t="n"/>
      <c r="R580" s="590" t="n"/>
      <c r="S580" s="590" t="n"/>
      <c r="T580" s="590" t="n"/>
      <c r="U580" s="590" t="n"/>
      <c r="V580" s="590" t="n"/>
      <c r="W580" s="590" t="n"/>
      <c r="X580" s="590" t="n"/>
      <c r="Y580" s="590" t="n"/>
      <c r="Z580" s="590" t="n"/>
    </row>
    <row r="581" ht="11.25" customHeight="1" s="844">
      <c r="A581" s="590" t="n"/>
      <c r="B581" s="590" t="n"/>
      <c r="C581" s="590" t="n"/>
      <c r="D581" s="590" t="n"/>
      <c r="E581" s="590" t="n"/>
      <c r="F581" s="590" t="n"/>
      <c r="G581" s="590" t="n"/>
      <c r="H581" s="590" t="n"/>
      <c r="I581" s="590" t="n"/>
      <c r="J581" s="590" t="n"/>
      <c r="K581" s="590" t="n"/>
      <c r="L581" s="590" t="n"/>
      <c r="M581" s="590" t="n"/>
      <c r="N581" s="590" t="n"/>
      <c r="O581" s="590" t="n"/>
      <c r="P581" s="590" t="n"/>
      <c r="Q581" s="590" t="n"/>
      <c r="R581" s="590" t="n"/>
      <c r="S581" s="590" t="n"/>
      <c r="T581" s="590" t="n"/>
      <c r="U581" s="590" t="n"/>
      <c r="V581" s="590" t="n"/>
      <c r="W581" s="590" t="n"/>
      <c r="X581" s="590" t="n"/>
      <c r="Y581" s="590" t="n"/>
      <c r="Z581" s="590" t="n"/>
    </row>
    <row r="582" ht="11.25" customHeight="1" s="844">
      <c r="A582" s="590" t="n"/>
      <c r="B582" s="590" t="n"/>
      <c r="C582" s="590" t="n"/>
      <c r="D582" s="590" t="n"/>
      <c r="E582" s="590" t="n"/>
      <c r="F582" s="590" t="n"/>
      <c r="G582" s="590" t="n"/>
      <c r="H582" s="590" t="n"/>
      <c r="I582" s="590" t="n"/>
      <c r="J582" s="590" t="n"/>
      <c r="K582" s="590" t="n"/>
      <c r="L582" s="590" t="n"/>
      <c r="M582" s="590" t="n"/>
      <c r="N582" s="590" t="n"/>
      <c r="O582" s="590" t="n"/>
      <c r="P582" s="590" t="n"/>
      <c r="Q582" s="590" t="n"/>
      <c r="R582" s="590" t="n"/>
      <c r="S582" s="590" t="n"/>
      <c r="T582" s="590" t="n"/>
      <c r="U582" s="590" t="n"/>
      <c r="V582" s="590" t="n"/>
      <c r="W582" s="590" t="n"/>
      <c r="X582" s="590" t="n"/>
      <c r="Y582" s="590" t="n"/>
      <c r="Z582" s="590" t="n"/>
    </row>
    <row r="583" ht="11.25" customHeight="1" s="844">
      <c r="A583" s="590" t="n"/>
      <c r="B583" s="590" t="n"/>
      <c r="C583" s="590" t="n"/>
      <c r="D583" s="590" t="n"/>
      <c r="E583" s="590" t="n"/>
      <c r="F583" s="590" t="n"/>
      <c r="G583" s="590" t="n"/>
      <c r="H583" s="590" t="n"/>
      <c r="I583" s="590" t="n"/>
      <c r="J583" s="590" t="n"/>
      <c r="K583" s="590" t="n"/>
      <c r="L583" s="590" t="n"/>
      <c r="M583" s="590" t="n"/>
      <c r="N583" s="590" t="n"/>
      <c r="O583" s="590" t="n"/>
      <c r="P583" s="590" t="n"/>
      <c r="Q583" s="590" t="n"/>
      <c r="R583" s="590" t="n"/>
      <c r="S583" s="590" t="n"/>
      <c r="T583" s="590" t="n"/>
      <c r="U583" s="590" t="n"/>
      <c r="V583" s="590" t="n"/>
      <c r="W583" s="590" t="n"/>
      <c r="X583" s="590" t="n"/>
      <c r="Y583" s="590" t="n"/>
      <c r="Z583" s="590" t="n"/>
    </row>
    <row r="584" ht="11.25" customHeight="1" s="844">
      <c r="A584" s="590" t="n"/>
      <c r="B584" s="590" t="n"/>
      <c r="C584" s="590" t="n"/>
      <c r="D584" s="590" t="n"/>
      <c r="E584" s="590" t="n"/>
      <c r="F584" s="590" t="n"/>
      <c r="G584" s="590" t="n"/>
      <c r="H584" s="590" t="n"/>
      <c r="I584" s="590" t="n"/>
      <c r="J584" s="590" t="n"/>
      <c r="K584" s="590" t="n"/>
      <c r="L584" s="590" t="n"/>
      <c r="M584" s="590" t="n"/>
      <c r="N584" s="590" t="n"/>
      <c r="O584" s="590" t="n"/>
      <c r="P584" s="590" t="n"/>
      <c r="Q584" s="590" t="n"/>
      <c r="R584" s="590" t="n"/>
      <c r="S584" s="590" t="n"/>
      <c r="T584" s="590" t="n"/>
      <c r="U584" s="590" t="n"/>
      <c r="V584" s="590" t="n"/>
      <c r="W584" s="590" t="n"/>
      <c r="X584" s="590" t="n"/>
      <c r="Y584" s="590" t="n"/>
      <c r="Z584" s="590" t="n"/>
    </row>
    <row r="585" ht="11.25" customHeight="1" s="844">
      <c r="A585" s="590" t="n"/>
      <c r="B585" s="590" t="n"/>
      <c r="C585" s="590" t="n"/>
      <c r="D585" s="590" t="n"/>
      <c r="E585" s="590" t="n"/>
      <c r="F585" s="590" t="n"/>
      <c r="G585" s="590" t="n"/>
      <c r="H585" s="590" t="n"/>
      <c r="I585" s="590" t="n"/>
      <c r="J585" s="590" t="n"/>
      <c r="K585" s="590" t="n"/>
      <c r="L585" s="590" t="n"/>
      <c r="M585" s="590" t="n"/>
      <c r="N585" s="590" t="n"/>
      <c r="O585" s="590" t="n"/>
      <c r="P585" s="590" t="n"/>
      <c r="Q585" s="590" t="n"/>
      <c r="R585" s="590" t="n"/>
      <c r="S585" s="590" t="n"/>
      <c r="T585" s="590" t="n"/>
      <c r="U585" s="590" t="n"/>
      <c r="V585" s="590" t="n"/>
      <c r="W585" s="590" t="n"/>
      <c r="X585" s="590" t="n"/>
      <c r="Y585" s="590" t="n"/>
      <c r="Z585" s="590" t="n"/>
    </row>
    <row r="586" ht="11.25" customHeight="1" s="844">
      <c r="A586" s="590" t="n"/>
      <c r="B586" s="590" t="n"/>
      <c r="C586" s="590" t="n"/>
      <c r="D586" s="590" t="n"/>
      <c r="E586" s="590" t="n"/>
      <c r="F586" s="590" t="n"/>
      <c r="G586" s="590" t="n"/>
      <c r="H586" s="590" t="n"/>
      <c r="I586" s="590" t="n"/>
      <c r="J586" s="590" t="n"/>
      <c r="K586" s="590" t="n"/>
      <c r="L586" s="590" t="n"/>
      <c r="M586" s="590" t="n"/>
      <c r="N586" s="590" t="n"/>
      <c r="O586" s="590" t="n"/>
      <c r="P586" s="590" t="n"/>
      <c r="Q586" s="590" t="n"/>
      <c r="R586" s="590" t="n"/>
      <c r="S586" s="590" t="n"/>
      <c r="T586" s="590" t="n"/>
      <c r="U586" s="590" t="n"/>
      <c r="V586" s="590" t="n"/>
      <c r="W586" s="590" t="n"/>
      <c r="X586" s="590" t="n"/>
      <c r="Y586" s="590" t="n"/>
      <c r="Z586" s="590" t="n"/>
    </row>
    <row r="587" ht="11.25" customHeight="1" s="844">
      <c r="A587" s="590" t="n"/>
      <c r="B587" s="590" t="n"/>
      <c r="C587" s="590" t="n"/>
      <c r="D587" s="590" t="n"/>
      <c r="E587" s="590" t="n"/>
      <c r="F587" s="590" t="n"/>
      <c r="G587" s="590" t="n"/>
      <c r="H587" s="590" t="n"/>
      <c r="I587" s="590" t="n"/>
      <c r="J587" s="590" t="n"/>
      <c r="K587" s="590" t="n"/>
      <c r="L587" s="590" t="n"/>
      <c r="M587" s="590" t="n"/>
      <c r="N587" s="590" t="n"/>
      <c r="O587" s="590" t="n"/>
      <c r="P587" s="590" t="n"/>
      <c r="Q587" s="590" t="n"/>
      <c r="R587" s="590" t="n"/>
      <c r="S587" s="590" t="n"/>
      <c r="T587" s="590" t="n"/>
      <c r="U587" s="590" t="n"/>
      <c r="V587" s="590" t="n"/>
      <c r="W587" s="590" t="n"/>
      <c r="X587" s="590" t="n"/>
      <c r="Y587" s="590" t="n"/>
      <c r="Z587" s="590" t="n"/>
    </row>
    <row r="588" ht="11.25" customHeight="1" s="844">
      <c r="A588" s="590" t="n"/>
      <c r="B588" s="590" t="n"/>
      <c r="C588" s="590" t="n"/>
      <c r="D588" s="590" t="n"/>
      <c r="E588" s="590" t="n"/>
      <c r="F588" s="590" t="n"/>
      <c r="G588" s="590" t="n"/>
      <c r="H588" s="590" t="n"/>
      <c r="I588" s="590" t="n"/>
      <c r="J588" s="590" t="n"/>
      <c r="K588" s="590" t="n"/>
      <c r="L588" s="590" t="n"/>
      <c r="M588" s="590" t="n"/>
      <c r="N588" s="590" t="n"/>
      <c r="O588" s="590" t="n"/>
      <c r="P588" s="590" t="n"/>
      <c r="Q588" s="590" t="n"/>
      <c r="R588" s="590" t="n"/>
      <c r="S588" s="590" t="n"/>
      <c r="T588" s="590" t="n"/>
      <c r="U588" s="590" t="n"/>
      <c r="V588" s="590" t="n"/>
      <c r="W588" s="590" t="n"/>
      <c r="X588" s="590" t="n"/>
      <c r="Y588" s="590" t="n"/>
      <c r="Z588" s="590" t="n"/>
    </row>
    <row r="589" ht="11.25" customHeight="1" s="844">
      <c r="A589" s="590" t="n"/>
      <c r="B589" s="590" t="n"/>
      <c r="C589" s="590" t="n"/>
      <c r="D589" s="590" t="n"/>
      <c r="E589" s="590" t="n"/>
      <c r="F589" s="590" t="n"/>
      <c r="G589" s="590" t="n"/>
      <c r="H589" s="590" t="n"/>
      <c r="I589" s="590" t="n"/>
      <c r="J589" s="590" t="n"/>
      <c r="K589" s="590" t="n"/>
      <c r="L589" s="590" t="n"/>
      <c r="M589" s="590" t="n"/>
      <c r="N589" s="590" t="n"/>
      <c r="O589" s="590" t="n"/>
      <c r="P589" s="590" t="n"/>
      <c r="Q589" s="590" t="n"/>
      <c r="R589" s="590" t="n"/>
      <c r="S589" s="590" t="n"/>
      <c r="T589" s="590" t="n"/>
      <c r="U589" s="590" t="n"/>
      <c r="V589" s="590" t="n"/>
      <c r="W589" s="590" t="n"/>
      <c r="X589" s="590" t="n"/>
      <c r="Y589" s="590" t="n"/>
      <c r="Z589" s="590" t="n"/>
    </row>
    <row r="590" ht="11.25" customHeight="1" s="844">
      <c r="A590" s="590" t="n"/>
      <c r="B590" s="590" t="n"/>
      <c r="C590" s="590" t="n"/>
      <c r="D590" s="590" t="n"/>
      <c r="E590" s="590" t="n"/>
      <c r="F590" s="590" t="n"/>
      <c r="G590" s="590" t="n"/>
      <c r="H590" s="590" t="n"/>
      <c r="I590" s="590" t="n"/>
      <c r="J590" s="590" t="n"/>
      <c r="K590" s="590" t="n"/>
      <c r="L590" s="590" t="n"/>
      <c r="M590" s="590" t="n"/>
      <c r="N590" s="590" t="n"/>
      <c r="O590" s="590" t="n"/>
      <c r="P590" s="590" t="n"/>
      <c r="Q590" s="590" t="n"/>
      <c r="R590" s="590" t="n"/>
      <c r="S590" s="590" t="n"/>
      <c r="T590" s="590" t="n"/>
      <c r="U590" s="590" t="n"/>
      <c r="V590" s="590" t="n"/>
      <c r="W590" s="590" t="n"/>
      <c r="X590" s="590" t="n"/>
      <c r="Y590" s="590" t="n"/>
      <c r="Z590" s="590" t="n"/>
    </row>
    <row r="591" ht="11.25" customHeight="1" s="844">
      <c r="A591" s="590" t="n"/>
      <c r="B591" s="590" t="n"/>
      <c r="C591" s="590" t="n"/>
      <c r="D591" s="590" t="n"/>
      <c r="E591" s="590" t="n"/>
      <c r="F591" s="590" t="n"/>
      <c r="G591" s="590" t="n"/>
      <c r="H591" s="590" t="n"/>
      <c r="I591" s="590" t="n"/>
      <c r="J591" s="590" t="n"/>
      <c r="K591" s="590" t="n"/>
      <c r="L591" s="590" t="n"/>
      <c r="M591" s="590" t="n"/>
      <c r="N591" s="590" t="n"/>
      <c r="O591" s="590" t="n"/>
      <c r="P591" s="590" t="n"/>
      <c r="Q591" s="590" t="n"/>
      <c r="R591" s="590" t="n"/>
      <c r="S591" s="590" t="n"/>
      <c r="T591" s="590" t="n"/>
      <c r="U591" s="590" t="n"/>
      <c r="V591" s="590" t="n"/>
      <c r="W591" s="590" t="n"/>
      <c r="X591" s="590" t="n"/>
      <c r="Y591" s="590" t="n"/>
      <c r="Z591" s="590" t="n"/>
    </row>
    <row r="592" ht="11.25" customHeight="1" s="844">
      <c r="A592" s="590" t="n"/>
      <c r="B592" s="590" t="n"/>
      <c r="C592" s="590" t="n"/>
      <c r="D592" s="590" t="n"/>
      <c r="E592" s="590" t="n"/>
      <c r="F592" s="590" t="n"/>
      <c r="G592" s="590" t="n"/>
      <c r="H592" s="590" t="n"/>
      <c r="I592" s="590" t="n"/>
      <c r="J592" s="590" t="n"/>
      <c r="K592" s="590" t="n"/>
      <c r="L592" s="590" t="n"/>
      <c r="M592" s="590" t="n"/>
      <c r="N592" s="590" t="n"/>
      <c r="O592" s="590" t="n"/>
      <c r="P592" s="590" t="n"/>
      <c r="Q592" s="590" t="n"/>
      <c r="R592" s="590" t="n"/>
      <c r="S592" s="590" t="n"/>
      <c r="T592" s="590" t="n"/>
      <c r="U592" s="590" t="n"/>
      <c r="V592" s="590" t="n"/>
      <c r="W592" s="590" t="n"/>
      <c r="X592" s="590" t="n"/>
      <c r="Y592" s="590" t="n"/>
      <c r="Z592" s="590" t="n"/>
    </row>
    <row r="593" ht="11.25" customHeight="1" s="844">
      <c r="A593" s="590" t="n"/>
      <c r="B593" s="590" t="n"/>
      <c r="C593" s="590" t="n"/>
      <c r="D593" s="590" t="n"/>
      <c r="E593" s="590" t="n"/>
      <c r="F593" s="590" t="n"/>
      <c r="G593" s="590" t="n"/>
      <c r="H593" s="590" t="n"/>
      <c r="I593" s="590" t="n"/>
      <c r="J593" s="590" t="n"/>
      <c r="K593" s="590" t="n"/>
      <c r="L593" s="590" t="n"/>
      <c r="M593" s="590" t="n"/>
      <c r="N593" s="590" t="n"/>
      <c r="O593" s="590" t="n"/>
      <c r="P593" s="590" t="n"/>
      <c r="Q593" s="590" t="n"/>
      <c r="R593" s="590" t="n"/>
      <c r="S593" s="590" t="n"/>
      <c r="T593" s="590" t="n"/>
      <c r="U593" s="590" t="n"/>
      <c r="V593" s="590" t="n"/>
      <c r="W593" s="590" t="n"/>
      <c r="X593" s="590" t="n"/>
      <c r="Y593" s="590" t="n"/>
      <c r="Z593" s="590" t="n"/>
    </row>
    <row r="594" ht="11.25" customHeight="1" s="844">
      <c r="A594" s="590" t="n"/>
      <c r="B594" s="590" t="n"/>
      <c r="C594" s="590" t="n"/>
      <c r="D594" s="590" t="n"/>
      <c r="E594" s="590" t="n"/>
      <c r="F594" s="590" t="n"/>
      <c r="G594" s="590" t="n"/>
      <c r="H594" s="590" t="n"/>
      <c r="I594" s="590" t="n"/>
      <c r="J594" s="590" t="n"/>
      <c r="K594" s="590" t="n"/>
      <c r="L594" s="590" t="n"/>
      <c r="M594" s="590" t="n"/>
      <c r="N594" s="590" t="n"/>
      <c r="O594" s="590" t="n"/>
      <c r="P594" s="590" t="n"/>
      <c r="Q594" s="590" t="n"/>
      <c r="R594" s="590" t="n"/>
      <c r="S594" s="590" t="n"/>
      <c r="T594" s="590" t="n"/>
      <c r="U594" s="590" t="n"/>
      <c r="V594" s="590" t="n"/>
      <c r="W594" s="590" t="n"/>
      <c r="X594" s="590" t="n"/>
      <c r="Y594" s="590" t="n"/>
      <c r="Z594" s="590" t="n"/>
    </row>
    <row r="595" ht="11.25" customHeight="1" s="844">
      <c r="A595" s="590" t="n"/>
      <c r="B595" s="590" t="n"/>
      <c r="C595" s="590" t="n"/>
      <c r="D595" s="590" t="n"/>
      <c r="E595" s="590" t="n"/>
      <c r="F595" s="590" t="n"/>
      <c r="G595" s="590" t="n"/>
      <c r="H595" s="590" t="n"/>
      <c r="I595" s="590" t="n"/>
      <c r="J595" s="590" t="n"/>
      <c r="K595" s="590" t="n"/>
      <c r="L595" s="590" t="n"/>
      <c r="M595" s="590" t="n"/>
      <c r="N595" s="590" t="n"/>
      <c r="O595" s="590" t="n"/>
      <c r="P595" s="590" t="n"/>
      <c r="Q595" s="590" t="n"/>
      <c r="R595" s="590" t="n"/>
      <c r="S595" s="590" t="n"/>
      <c r="T595" s="590" t="n"/>
      <c r="U595" s="590" t="n"/>
      <c r="V595" s="590" t="n"/>
      <c r="W595" s="590" t="n"/>
      <c r="X595" s="590" t="n"/>
      <c r="Y595" s="590" t="n"/>
      <c r="Z595" s="590" t="n"/>
    </row>
    <row r="596" ht="11.25" customHeight="1" s="844">
      <c r="A596" s="590" t="n"/>
      <c r="B596" s="590" t="n"/>
      <c r="C596" s="590" t="n"/>
      <c r="D596" s="590" t="n"/>
      <c r="E596" s="590" t="n"/>
      <c r="F596" s="590" t="n"/>
      <c r="G596" s="590" t="n"/>
      <c r="H596" s="590" t="n"/>
      <c r="I596" s="590" t="n"/>
      <c r="J596" s="590" t="n"/>
      <c r="K596" s="590" t="n"/>
      <c r="L596" s="590" t="n"/>
      <c r="M596" s="590" t="n"/>
      <c r="N596" s="590" t="n"/>
      <c r="O596" s="590" t="n"/>
      <c r="P596" s="590" t="n"/>
      <c r="Q596" s="590" t="n"/>
      <c r="R596" s="590" t="n"/>
      <c r="S596" s="590" t="n"/>
      <c r="T596" s="590" t="n"/>
      <c r="U596" s="590" t="n"/>
      <c r="V596" s="590" t="n"/>
      <c r="W596" s="590" t="n"/>
      <c r="X596" s="590" t="n"/>
      <c r="Y596" s="590" t="n"/>
      <c r="Z596" s="590" t="n"/>
    </row>
    <row r="597" ht="11.25" customHeight="1" s="844">
      <c r="A597" s="590" t="n"/>
      <c r="B597" s="590" t="n"/>
      <c r="C597" s="590" t="n"/>
      <c r="D597" s="590" t="n"/>
      <c r="E597" s="590" t="n"/>
      <c r="F597" s="590" t="n"/>
      <c r="G597" s="590" t="n"/>
      <c r="H597" s="590" t="n"/>
      <c r="I597" s="590" t="n"/>
      <c r="J597" s="590" t="n"/>
      <c r="K597" s="590" t="n"/>
      <c r="L597" s="590" t="n"/>
      <c r="M597" s="590" t="n"/>
      <c r="N597" s="590" t="n"/>
      <c r="O597" s="590" t="n"/>
      <c r="P597" s="590" t="n"/>
      <c r="Q597" s="590" t="n"/>
      <c r="R597" s="590" t="n"/>
      <c r="S597" s="590" t="n"/>
      <c r="T597" s="590" t="n"/>
      <c r="U597" s="590" t="n"/>
      <c r="V597" s="590" t="n"/>
      <c r="W597" s="590" t="n"/>
      <c r="X597" s="590" t="n"/>
      <c r="Y597" s="590" t="n"/>
      <c r="Z597" s="590" t="n"/>
    </row>
    <row r="598" ht="11.25" customHeight="1" s="844">
      <c r="A598" s="590" t="n"/>
      <c r="B598" s="590" t="n"/>
      <c r="C598" s="590" t="n"/>
      <c r="D598" s="590" t="n"/>
      <c r="E598" s="590" t="n"/>
      <c r="F598" s="590" t="n"/>
      <c r="G598" s="590" t="n"/>
      <c r="H598" s="590" t="n"/>
      <c r="I598" s="590" t="n"/>
      <c r="J598" s="590" t="n"/>
      <c r="K598" s="590" t="n"/>
      <c r="L598" s="590" t="n"/>
      <c r="M598" s="590" t="n"/>
      <c r="N598" s="590" t="n"/>
      <c r="O598" s="590" t="n"/>
      <c r="P598" s="590" t="n"/>
      <c r="Q598" s="590" t="n"/>
      <c r="R598" s="590" t="n"/>
      <c r="S598" s="590" t="n"/>
      <c r="T598" s="590" t="n"/>
      <c r="U598" s="590" t="n"/>
      <c r="V598" s="590" t="n"/>
      <c r="W598" s="590" t="n"/>
      <c r="X598" s="590" t="n"/>
      <c r="Y598" s="590" t="n"/>
      <c r="Z598" s="590" t="n"/>
    </row>
    <row r="599" ht="11.25" customHeight="1" s="844">
      <c r="A599" s="590" t="n"/>
      <c r="B599" s="590" t="n"/>
      <c r="C599" s="590" t="n"/>
      <c r="D599" s="590" t="n"/>
      <c r="E599" s="590" t="n"/>
      <c r="F599" s="590" t="n"/>
      <c r="G599" s="590" t="n"/>
      <c r="H599" s="590" t="n"/>
      <c r="I599" s="590" t="n"/>
      <c r="J599" s="590" t="n"/>
      <c r="K599" s="590" t="n"/>
      <c r="L599" s="590" t="n"/>
      <c r="M599" s="590" t="n"/>
      <c r="N599" s="590" t="n"/>
      <c r="O599" s="590" t="n"/>
      <c r="P599" s="590" t="n"/>
      <c r="Q599" s="590" t="n"/>
      <c r="R599" s="590" t="n"/>
      <c r="S599" s="590" t="n"/>
      <c r="T599" s="590" t="n"/>
      <c r="U599" s="590" t="n"/>
      <c r="V599" s="590" t="n"/>
      <c r="W599" s="590" t="n"/>
      <c r="X599" s="590" t="n"/>
      <c r="Y599" s="590" t="n"/>
      <c r="Z599" s="590" t="n"/>
    </row>
    <row r="600" ht="11.25" customHeight="1" s="844">
      <c r="A600" s="590" t="n"/>
      <c r="B600" s="590" t="n"/>
      <c r="C600" s="590" t="n"/>
      <c r="D600" s="590" t="n"/>
      <c r="E600" s="590" t="n"/>
      <c r="F600" s="590" t="n"/>
      <c r="G600" s="590" t="n"/>
      <c r="H600" s="590" t="n"/>
      <c r="I600" s="590" t="n"/>
      <c r="J600" s="590" t="n"/>
      <c r="K600" s="590" t="n"/>
      <c r="L600" s="590" t="n"/>
      <c r="M600" s="590" t="n"/>
      <c r="N600" s="590" t="n"/>
      <c r="O600" s="590" t="n"/>
      <c r="P600" s="590" t="n"/>
      <c r="Q600" s="590" t="n"/>
      <c r="R600" s="590" t="n"/>
      <c r="S600" s="590" t="n"/>
      <c r="T600" s="590" t="n"/>
      <c r="U600" s="590" t="n"/>
      <c r="V600" s="590" t="n"/>
      <c r="W600" s="590" t="n"/>
      <c r="X600" s="590" t="n"/>
      <c r="Y600" s="590" t="n"/>
      <c r="Z600" s="590" t="n"/>
    </row>
    <row r="601" ht="11.25" customHeight="1" s="844">
      <c r="A601" s="590" t="n"/>
      <c r="B601" s="590" t="n"/>
      <c r="C601" s="590" t="n"/>
      <c r="D601" s="590" t="n"/>
      <c r="E601" s="590" t="n"/>
      <c r="F601" s="590" t="n"/>
      <c r="G601" s="590" t="n"/>
      <c r="H601" s="590" t="n"/>
      <c r="I601" s="590" t="n"/>
      <c r="J601" s="590" t="n"/>
      <c r="K601" s="590" t="n"/>
      <c r="L601" s="590" t="n"/>
      <c r="M601" s="590" t="n"/>
      <c r="N601" s="590" t="n"/>
      <c r="O601" s="590" t="n"/>
      <c r="P601" s="590" t="n"/>
      <c r="Q601" s="590" t="n"/>
      <c r="R601" s="590" t="n"/>
      <c r="S601" s="590" t="n"/>
      <c r="T601" s="590" t="n"/>
      <c r="U601" s="590" t="n"/>
      <c r="V601" s="590" t="n"/>
      <c r="W601" s="590" t="n"/>
      <c r="X601" s="590" t="n"/>
      <c r="Y601" s="590" t="n"/>
      <c r="Z601" s="590" t="n"/>
    </row>
    <row r="602" ht="11.25" customHeight="1" s="844">
      <c r="A602" s="590" t="n"/>
      <c r="B602" s="590" t="n"/>
      <c r="C602" s="590" t="n"/>
      <c r="D602" s="590" t="n"/>
      <c r="E602" s="590" t="n"/>
      <c r="F602" s="590" t="n"/>
      <c r="G602" s="590" t="n"/>
      <c r="H602" s="590" t="n"/>
      <c r="I602" s="590" t="n"/>
      <c r="J602" s="590" t="n"/>
      <c r="K602" s="590" t="n"/>
      <c r="L602" s="590" t="n"/>
      <c r="M602" s="590" t="n"/>
      <c r="N602" s="590" t="n"/>
      <c r="O602" s="590" t="n"/>
      <c r="P602" s="590" t="n"/>
      <c r="Q602" s="590" t="n"/>
      <c r="R602" s="590" t="n"/>
      <c r="S602" s="590" t="n"/>
      <c r="T602" s="590" t="n"/>
      <c r="U602" s="590" t="n"/>
      <c r="V602" s="590" t="n"/>
      <c r="W602" s="590" t="n"/>
      <c r="X602" s="590" t="n"/>
      <c r="Y602" s="590" t="n"/>
      <c r="Z602" s="590" t="n"/>
    </row>
    <row r="603" ht="11.25" customHeight="1" s="844">
      <c r="A603" s="590" t="n"/>
      <c r="B603" s="590" t="n"/>
      <c r="C603" s="590" t="n"/>
      <c r="D603" s="590" t="n"/>
      <c r="E603" s="590" t="n"/>
      <c r="F603" s="590" t="n"/>
      <c r="G603" s="590" t="n"/>
      <c r="H603" s="590" t="n"/>
      <c r="I603" s="590" t="n"/>
      <c r="J603" s="590" t="n"/>
      <c r="K603" s="590" t="n"/>
      <c r="L603" s="590" t="n"/>
      <c r="M603" s="590" t="n"/>
      <c r="N603" s="590" t="n"/>
      <c r="O603" s="590" t="n"/>
      <c r="P603" s="590" t="n"/>
      <c r="Q603" s="590" t="n"/>
      <c r="R603" s="590" t="n"/>
      <c r="S603" s="590" t="n"/>
      <c r="T603" s="590" t="n"/>
      <c r="U603" s="590" t="n"/>
      <c r="V603" s="590" t="n"/>
      <c r="W603" s="590" t="n"/>
      <c r="X603" s="590" t="n"/>
      <c r="Y603" s="590" t="n"/>
      <c r="Z603" s="590" t="n"/>
    </row>
    <row r="604" ht="11.25" customHeight="1" s="844">
      <c r="A604" s="590" t="n"/>
      <c r="B604" s="590" t="n"/>
      <c r="C604" s="590" t="n"/>
      <c r="D604" s="590" t="n"/>
      <c r="E604" s="590" t="n"/>
      <c r="F604" s="590" t="n"/>
      <c r="G604" s="590" t="n"/>
      <c r="H604" s="590" t="n"/>
      <c r="I604" s="590" t="n"/>
      <c r="J604" s="590" t="n"/>
      <c r="K604" s="590" t="n"/>
      <c r="L604" s="590" t="n"/>
      <c r="M604" s="590" t="n"/>
      <c r="N604" s="590" t="n"/>
      <c r="O604" s="590" t="n"/>
      <c r="P604" s="590" t="n"/>
      <c r="Q604" s="590" t="n"/>
      <c r="R604" s="590" t="n"/>
      <c r="S604" s="590" t="n"/>
      <c r="T604" s="590" t="n"/>
      <c r="U604" s="590" t="n"/>
      <c r="V604" s="590" t="n"/>
      <c r="W604" s="590" t="n"/>
      <c r="X604" s="590" t="n"/>
      <c r="Y604" s="590" t="n"/>
      <c r="Z604" s="590" t="n"/>
    </row>
    <row r="605" ht="11.25" customHeight="1" s="844">
      <c r="A605" s="590" t="n"/>
      <c r="B605" s="590" t="n"/>
      <c r="C605" s="590" t="n"/>
      <c r="D605" s="590" t="n"/>
      <c r="E605" s="590" t="n"/>
      <c r="F605" s="590" t="n"/>
      <c r="G605" s="590" t="n"/>
      <c r="H605" s="590" t="n"/>
      <c r="I605" s="590" t="n"/>
      <c r="J605" s="590" t="n"/>
      <c r="K605" s="590" t="n"/>
      <c r="L605" s="590" t="n"/>
      <c r="M605" s="590" t="n"/>
      <c r="N605" s="590" t="n"/>
      <c r="O605" s="590" t="n"/>
      <c r="P605" s="590" t="n"/>
      <c r="Q605" s="590" t="n"/>
      <c r="R605" s="590" t="n"/>
      <c r="S605" s="590" t="n"/>
      <c r="T605" s="590" t="n"/>
      <c r="U605" s="590" t="n"/>
      <c r="V605" s="590" t="n"/>
      <c r="W605" s="590" t="n"/>
      <c r="X605" s="590" t="n"/>
      <c r="Y605" s="590" t="n"/>
      <c r="Z605" s="590" t="n"/>
    </row>
    <row r="606" ht="11.25" customHeight="1" s="844">
      <c r="A606" s="590" t="n"/>
      <c r="B606" s="590" t="n"/>
      <c r="C606" s="590" t="n"/>
      <c r="D606" s="590" t="n"/>
      <c r="E606" s="590" t="n"/>
      <c r="F606" s="590" t="n"/>
      <c r="G606" s="590" t="n"/>
      <c r="H606" s="590" t="n"/>
      <c r="I606" s="590" t="n"/>
      <c r="J606" s="590" t="n"/>
      <c r="K606" s="590" t="n"/>
      <c r="L606" s="590" t="n"/>
      <c r="M606" s="590" t="n"/>
      <c r="N606" s="590" t="n"/>
      <c r="O606" s="590" t="n"/>
      <c r="P606" s="590" t="n"/>
      <c r="Q606" s="590" t="n"/>
      <c r="R606" s="590" t="n"/>
      <c r="S606" s="590" t="n"/>
      <c r="T606" s="590" t="n"/>
      <c r="U606" s="590" t="n"/>
      <c r="V606" s="590" t="n"/>
      <c r="W606" s="590" t="n"/>
      <c r="X606" s="590" t="n"/>
      <c r="Y606" s="590" t="n"/>
      <c r="Z606" s="590" t="n"/>
    </row>
    <row r="607" ht="11.25" customHeight="1" s="844">
      <c r="A607" s="590" t="n"/>
      <c r="B607" s="590" t="n"/>
      <c r="C607" s="590" t="n"/>
      <c r="D607" s="590" t="n"/>
      <c r="E607" s="590" t="n"/>
      <c r="F607" s="590" t="n"/>
      <c r="G607" s="590" t="n"/>
      <c r="H607" s="590" t="n"/>
      <c r="I607" s="590" t="n"/>
      <c r="J607" s="590" t="n"/>
      <c r="K607" s="590" t="n"/>
      <c r="L607" s="590" t="n"/>
      <c r="M607" s="590" t="n"/>
      <c r="N607" s="590" t="n"/>
      <c r="O607" s="590" t="n"/>
      <c r="P607" s="590" t="n"/>
      <c r="Q607" s="590" t="n"/>
      <c r="R607" s="590" t="n"/>
      <c r="S607" s="590" t="n"/>
      <c r="T607" s="590" t="n"/>
      <c r="U607" s="590" t="n"/>
      <c r="V607" s="590" t="n"/>
      <c r="W607" s="590" t="n"/>
      <c r="X607" s="590" t="n"/>
      <c r="Y607" s="590" t="n"/>
      <c r="Z607" s="590" t="n"/>
    </row>
    <row r="608" ht="11.25" customHeight="1" s="844">
      <c r="A608" s="590" t="n"/>
      <c r="B608" s="590" t="n"/>
      <c r="C608" s="590" t="n"/>
      <c r="D608" s="590" t="n"/>
      <c r="E608" s="590" t="n"/>
      <c r="F608" s="590" t="n"/>
      <c r="G608" s="590" t="n"/>
      <c r="H608" s="590" t="n"/>
      <c r="I608" s="590" t="n"/>
      <c r="J608" s="590" t="n"/>
      <c r="K608" s="590" t="n"/>
      <c r="L608" s="590" t="n"/>
      <c r="M608" s="590" t="n"/>
      <c r="N608" s="590" t="n"/>
      <c r="O608" s="590" t="n"/>
      <c r="P608" s="590" t="n"/>
      <c r="Q608" s="590" t="n"/>
      <c r="R608" s="590" t="n"/>
      <c r="S608" s="590" t="n"/>
      <c r="T608" s="590" t="n"/>
      <c r="U608" s="590" t="n"/>
      <c r="V608" s="590" t="n"/>
      <c r="W608" s="590" t="n"/>
      <c r="X608" s="590" t="n"/>
      <c r="Y608" s="590" t="n"/>
      <c r="Z608" s="590" t="n"/>
    </row>
    <row r="609" ht="11.25" customHeight="1" s="844">
      <c r="A609" s="590" t="n"/>
      <c r="B609" s="590" t="n"/>
      <c r="C609" s="590" t="n"/>
      <c r="D609" s="590" t="n"/>
      <c r="E609" s="590" t="n"/>
      <c r="F609" s="590" t="n"/>
      <c r="G609" s="590" t="n"/>
      <c r="H609" s="590" t="n"/>
      <c r="I609" s="590" t="n"/>
      <c r="J609" s="590" t="n"/>
      <c r="K609" s="590" t="n"/>
      <c r="L609" s="590" t="n"/>
      <c r="M609" s="590" t="n"/>
      <c r="N609" s="590" t="n"/>
      <c r="O609" s="590" t="n"/>
      <c r="P609" s="590" t="n"/>
      <c r="Q609" s="590" t="n"/>
      <c r="R609" s="590" t="n"/>
      <c r="S609" s="590" t="n"/>
      <c r="T609" s="590" t="n"/>
      <c r="U609" s="590" t="n"/>
      <c r="V609" s="590" t="n"/>
      <c r="W609" s="590" t="n"/>
      <c r="X609" s="590" t="n"/>
      <c r="Y609" s="590" t="n"/>
      <c r="Z609" s="590" t="n"/>
    </row>
    <row r="610" ht="11.25" customHeight="1" s="844">
      <c r="A610" s="590" t="n"/>
      <c r="B610" s="590" t="n"/>
      <c r="C610" s="590" t="n"/>
      <c r="D610" s="590" t="n"/>
      <c r="E610" s="590" t="n"/>
      <c r="F610" s="590" t="n"/>
      <c r="G610" s="590" t="n"/>
      <c r="H610" s="590" t="n"/>
      <c r="I610" s="590" t="n"/>
      <c r="J610" s="590" t="n"/>
      <c r="K610" s="590" t="n"/>
      <c r="L610" s="590" t="n"/>
      <c r="M610" s="590" t="n"/>
      <c r="N610" s="590" t="n"/>
      <c r="O610" s="590" t="n"/>
      <c r="P610" s="590" t="n"/>
      <c r="Q610" s="590" t="n"/>
      <c r="R610" s="590" t="n"/>
      <c r="S610" s="590" t="n"/>
      <c r="T610" s="590" t="n"/>
      <c r="U610" s="590" t="n"/>
      <c r="V610" s="590" t="n"/>
      <c r="W610" s="590" t="n"/>
      <c r="X610" s="590" t="n"/>
      <c r="Y610" s="590" t="n"/>
      <c r="Z610" s="590" t="n"/>
    </row>
    <row r="611" ht="11.25" customHeight="1" s="844">
      <c r="A611" s="590" t="n"/>
      <c r="B611" s="590" t="n"/>
      <c r="C611" s="590" t="n"/>
      <c r="D611" s="590" t="n"/>
      <c r="E611" s="590" t="n"/>
      <c r="F611" s="590" t="n"/>
      <c r="G611" s="590" t="n"/>
      <c r="H611" s="590" t="n"/>
      <c r="I611" s="590" t="n"/>
      <c r="J611" s="590" t="n"/>
      <c r="K611" s="590" t="n"/>
      <c r="L611" s="590" t="n"/>
      <c r="M611" s="590" t="n"/>
      <c r="N611" s="590" t="n"/>
      <c r="O611" s="590" t="n"/>
      <c r="P611" s="590" t="n"/>
      <c r="Q611" s="590" t="n"/>
      <c r="R611" s="590" t="n"/>
      <c r="S611" s="590" t="n"/>
      <c r="T611" s="590" t="n"/>
      <c r="U611" s="590" t="n"/>
      <c r="V611" s="590" t="n"/>
      <c r="W611" s="590" t="n"/>
      <c r="X611" s="590" t="n"/>
      <c r="Y611" s="590" t="n"/>
      <c r="Z611" s="590" t="n"/>
    </row>
    <row r="612" ht="11.25" customHeight="1" s="844">
      <c r="A612" s="590" t="n"/>
      <c r="B612" s="590" t="n"/>
      <c r="C612" s="590" t="n"/>
      <c r="D612" s="590" t="n"/>
      <c r="E612" s="590" t="n"/>
      <c r="F612" s="590" t="n"/>
      <c r="G612" s="590" t="n"/>
      <c r="H612" s="590" t="n"/>
      <c r="I612" s="590" t="n"/>
      <c r="J612" s="590" t="n"/>
      <c r="K612" s="590" t="n"/>
      <c r="L612" s="590" t="n"/>
      <c r="M612" s="590" t="n"/>
      <c r="N612" s="590" t="n"/>
      <c r="O612" s="590" t="n"/>
      <c r="P612" s="590" t="n"/>
      <c r="Q612" s="590" t="n"/>
      <c r="R612" s="590" t="n"/>
      <c r="S612" s="590" t="n"/>
      <c r="T612" s="590" t="n"/>
      <c r="U612" s="590" t="n"/>
      <c r="V612" s="590" t="n"/>
      <c r="W612" s="590" t="n"/>
      <c r="X612" s="590" t="n"/>
      <c r="Y612" s="590" t="n"/>
      <c r="Z612" s="590" t="n"/>
    </row>
    <row r="613" ht="11.25" customHeight="1" s="844">
      <c r="A613" s="590" t="n"/>
      <c r="B613" s="590" t="n"/>
      <c r="C613" s="590" t="n"/>
      <c r="D613" s="590" t="n"/>
      <c r="E613" s="590" t="n"/>
      <c r="F613" s="590" t="n"/>
      <c r="G613" s="590" t="n"/>
      <c r="H613" s="590" t="n"/>
      <c r="I613" s="590" t="n"/>
      <c r="J613" s="590" t="n"/>
      <c r="K613" s="590" t="n"/>
      <c r="L613" s="590" t="n"/>
      <c r="M613" s="590" t="n"/>
      <c r="N613" s="590" t="n"/>
      <c r="O613" s="590" t="n"/>
      <c r="P613" s="590" t="n"/>
      <c r="Q613" s="590" t="n"/>
      <c r="R613" s="590" t="n"/>
      <c r="S613" s="590" t="n"/>
      <c r="T613" s="590" t="n"/>
      <c r="U613" s="590" t="n"/>
      <c r="V613" s="590" t="n"/>
      <c r="W613" s="590" t="n"/>
      <c r="X613" s="590" t="n"/>
      <c r="Y613" s="590" t="n"/>
      <c r="Z613" s="590" t="n"/>
    </row>
    <row r="614" ht="11.25" customHeight="1" s="844">
      <c r="A614" s="590" t="n"/>
      <c r="B614" s="590" t="n"/>
      <c r="C614" s="590" t="n"/>
      <c r="D614" s="590" t="n"/>
      <c r="E614" s="590" t="n"/>
      <c r="F614" s="590" t="n"/>
      <c r="G614" s="590" t="n"/>
      <c r="H614" s="590" t="n"/>
      <c r="I614" s="590" t="n"/>
      <c r="J614" s="590" t="n"/>
      <c r="K614" s="590" t="n"/>
      <c r="L614" s="590" t="n"/>
      <c r="M614" s="590" t="n"/>
      <c r="N614" s="590" t="n"/>
      <c r="O614" s="590" t="n"/>
      <c r="P614" s="590" t="n"/>
      <c r="Q614" s="590" t="n"/>
      <c r="R614" s="590" t="n"/>
      <c r="S614" s="590" t="n"/>
      <c r="T614" s="590" t="n"/>
      <c r="U614" s="590" t="n"/>
      <c r="V614" s="590" t="n"/>
      <c r="W614" s="590" t="n"/>
      <c r="X614" s="590" t="n"/>
      <c r="Y614" s="590" t="n"/>
      <c r="Z614" s="590" t="n"/>
    </row>
    <row r="615" ht="11.25" customHeight="1" s="844">
      <c r="A615" s="590" t="n"/>
      <c r="B615" s="590" t="n"/>
      <c r="C615" s="590" t="n"/>
      <c r="D615" s="590" t="n"/>
      <c r="E615" s="590" t="n"/>
      <c r="F615" s="590" t="n"/>
      <c r="G615" s="590" t="n"/>
      <c r="H615" s="590" t="n"/>
      <c r="I615" s="590" t="n"/>
      <c r="J615" s="590" t="n"/>
      <c r="K615" s="590" t="n"/>
      <c r="L615" s="590" t="n"/>
      <c r="M615" s="590" t="n"/>
      <c r="N615" s="590" t="n"/>
      <c r="O615" s="590" t="n"/>
      <c r="P615" s="590" t="n"/>
      <c r="Q615" s="590" t="n"/>
      <c r="R615" s="590" t="n"/>
      <c r="S615" s="590" t="n"/>
      <c r="T615" s="590" t="n"/>
      <c r="U615" s="590" t="n"/>
      <c r="V615" s="590" t="n"/>
      <c r="W615" s="590" t="n"/>
      <c r="X615" s="590" t="n"/>
      <c r="Y615" s="590" t="n"/>
      <c r="Z615" s="590" t="n"/>
    </row>
    <row r="616" ht="11.25" customHeight="1" s="844">
      <c r="A616" s="590" t="n"/>
      <c r="B616" s="590" t="n"/>
      <c r="C616" s="590" t="n"/>
      <c r="D616" s="590" t="n"/>
      <c r="E616" s="590" t="n"/>
      <c r="F616" s="590" t="n"/>
      <c r="G616" s="590" t="n"/>
      <c r="H616" s="590" t="n"/>
      <c r="I616" s="590" t="n"/>
      <c r="J616" s="590" t="n"/>
      <c r="K616" s="590" t="n"/>
      <c r="L616" s="590" t="n"/>
      <c r="M616" s="590" t="n"/>
      <c r="N616" s="590" t="n"/>
      <c r="O616" s="590" t="n"/>
      <c r="P616" s="590" t="n"/>
      <c r="Q616" s="590" t="n"/>
      <c r="R616" s="590" t="n"/>
      <c r="S616" s="590" t="n"/>
      <c r="T616" s="590" t="n"/>
      <c r="U616" s="590" t="n"/>
      <c r="V616" s="590" t="n"/>
      <c r="W616" s="590" t="n"/>
      <c r="X616" s="590" t="n"/>
      <c r="Y616" s="590" t="n"/>
      <c r="Z616" s="590" t="n"/>
    </row>
    <row r="617" ht="11.25" customHeight="1" s="844">
      <c r="A617" s="590" t="n"/>
      <c r="B617" s="590" t="n"/>
      <c r="C617" s="590" t="n"/>
      <c r="D617" s="590" t="n"/>
      <c r="E617" s="590" t="n"/>
      <c r="F617" s="590" t="n"/>
      <c r="G617" s="590" t="n"/>
      <c r="H617" s="590" t="n"/>
      <c r="I617" s="590" t="n"/>
      <c r="J617" s="590" t="n"/>
      <c r="K617" s="590" t="n"/>
      <c r="L617" s="590" t="n"/>
      <c r="M617" s="590" t="n"/>
      <c r="N617" s="590" t="n"/>
      <c r="O617" s="590" t="n"/>
      <c r="P617" s="590" t="n"/>
      <c r="Q617" s="590" t="n"/>
      <c r="R617" s="590" t="n"/>
      <c r="S617" s="590" t="n"/>
      <c r="T617" s="590" t="n"/>
      <c r="U617" s="590" t="n"/>
      <c r="V617" s="590" t="n"/>
      <c r="W617" s="590" t="n"/>
      <c r="X617" s="590" t="n"/>
      <c r="Y617" s="590" t="n"/>
      <c r="Z617" s="590" t="n"/>
    </row>
    <row r="618" ht="11.25" customHeight="1" s="844">
      <c r="A618" s="590" t="n"/>
      <c r="B618" s="590" t="n"/>
      <c r="C618" s="590" t="n"/>
      <c r="D618" s="590" t="n"/>
      <c r="E618" s="590" t="n"/>
      <c r="F618" s="590" t="n"/>
      <c r="G618" s="590" t="n"/>
      <c r="H618" s="590" t="n"/>
      <c r="I618" s="590" t="n"/>
      <c r="J618" s="590" t="n"/>
      <c r="K618" s="590" t="n"/>
      <c r="L618" s="590" t="n"/>
      <c r="M618" s="590" t="n"/>
      <c r="N618" s="590" t="n"/>
      <c r="O618" s="590" t="n"/>
      <c r="P618" s="590" t="n"/>
      <c r="Q618" s="590" t="n"/>
      <c r="R618" s="590" t="n"/>
      <c r="S618" s="590" t="n"/>
      <c r="T618" s="590" t="n"/>
      <c r="U618" s="590" t="n"/>
      <c r="V618" s="590" t="n"/>
      <c r="W618" s="590" t="n"/>
      <c r="X618" s="590" t="n"/>
      <c r="Y618" s="590" t="n"/>
      <c r="Z618" s="590" t="n"/>
    </row>
    <row r="619" ht="11.25" customHeight="1" s="844">
      <c r="A619" s="590" t="n"/>
      <c r="B619" s="590" t="n"/>
      <c r="C619" s="590" t="n"/>
      <c r="D619" s="590" t="n"/>
      <c r="E619" s="590" t="n"/>
      <c r="F619" s="590" t="n"/>
      <c r="G619" s="590" t="n"/>
      <c r="H619" s="590" t="n"/>
      <c r="I619" s="590" t="n"/>
      <c r="J619" s="590" t="n"/>
      <c r="K619" s="590" t="n"/>
      <c r="L619" s="590" t="n"/>
      <c r="M619" s="590" t="n"/>
      <c r="N619" s="590" t="n"/>
      <c r="O619" s="590" t="n"/>
      <c r="P619" s="590" t="n"/>
      <c r="Q619" s="590" t="n"/>
      <c r="R619" s="590" t="n"/>
      <c r="S619" s="590" t="n"/>
      <c r="T619" s="590" t="n"/>
      <c r="U619" s="590" t="n"/>
      <c r="V619" s="590" t="n"/>
      <c r="W619" s="590" t="n"/>
      <c r="X619" s="590" t="n"/>
      <c r="Y619" s="590" t="n"/>
      <c r="Z619" s="590" t="n"/>
    </row>
    <row r="620" ht="11.25" customHeight="1" s="844">
      <c r="A620" s="590" t="n"/>
      <c r="B620" s="590" t="n"/>
      <c r="C620" s="590" t="n"/>
      <c r="D620" s="590" t="n"/>
      <c r="E620" s="590" t="n"/>
      <c r="F620" s="590" t="n"/>
      <c r="G620" s="590" t="n"/>
      <c r="H620" s="590" t="n"/>
      <c r="I620" s="590" t="n"/>
      <c r="J620" s="590" t="n"/>
      <c r="K620" s="590" t="n"/>
      <c r="L620" s="590" t="n"/>
      <c r="M620" s="590" t="n"/>
      <c r="N620" s="590" t="n"/>
      <c r="O620" s="590" t="n"/>
      <c r="P620" s="590" t="n"/>
      <c r="Q620" s="590" t="n"/>
      <c r="R620" s="590" t="n"/>
      <c r="S620" s="590" t="n"/>
      <c r="T620" s="590" t="n"/>
      <c r="U620" s="590" t="n"/>
      <c r="V620" s="590" t="n"/>
      <c r="W620" s="590" t="n"/>
      <c r="X620" s="590" t="n"/>
      <c r="Y620" s="590" t="n"/>
      <c r="Z620" s="590" t="n"/>
    </row>
    <row r="621" ht="11.25" customHeight="1" s="844">
      <c r="A621" s="590" t="n"/>
      <c r="B621" s="590" t="n"/>
      <c r="C621" s="590" t="n"/>
      <c r="D621" s="590" t="n"/>
      <c r="E621" s="590" t="n"/>
      <c r="F621" s="590" t="n"/>
      <c r="G621" s="590" t="n"/>
      <c r="H621" s="590" t="n"/>
      <c r="I621" s="590" t="n"/>
      <c r="J621" s="590" t="n"/>
      <c r="K621" s="590" t="n"/>
      <c r="L621" s="590" t="n"/>
      <c r="M621" s="590" t="n"/>
      <c r="N621" s="590" t="n"/>
      <c r="O621" s="590" t="n"/>
      <c r="P621" s="590" t="n"/>
      <c r="Q621" s="590" t="n"/>
      <c r="R621" s="590" t="n"/>
      <c r="S621" s="590" t="n"/>
      <c r="T621" s="590" t="n"/>
      <c r="U621" s="590" t="n"/>
      <c r="V621" s="590" t="n"/>
      <c r="W621" s="590" t="n"/>
      <c r="X621" s="590" t="n"/>
      <c r="Y621" s="590" t="n"/>
      <c r="Z621" s="590" t="n"/>
    </row>
    <row r="622" ht="11.25" customHeight="1" s="844">
      <c r="A622" s="590" t="n"/>
      <c r="B622" s="590" t="n"/>
      <c r="C622" s="590" t="n"/>
      <c r="D622" s="590" t="n"/>
      <c r="E622" s="590" t="n"/>
      <c r="F622" s="590" t="n"/>
      <c r="G622" s="590" t="n"/>
      <c r="H622" s="590" t="n"/>
      <c r="I622" s="590" t="n"/>
      <c r="J622" s="590" t="n"/>
      <c r="K622" s="590" t="n"/>
      <c r="L622" s="590" t="n"/>
      <c r="M622" s="590" t="n"/>
      <c r="N622" s="590" t="n"/>
      <c r="O622" s="590" t="n"/>
      <c r="P622" s="590" t="n"/>
      <c r="Q622" s="590" t="n"/>
      <c r="R622" s="590" t="n"/>
      <c r="S622" s="590" t="n"/>
      <c r="T622" s="590" t="n"/>
      <c r="U622" s="590" t="n"/>
      <c r="V622" s="590" t="n"/>
      <c r="W622" s="590" t="n"/>
      <c r="X622" s="590" t="n"/>
      <c r="Y622" s="590" t="n"/>
      <c r="Z622" s="590" t="n"/>
    </row>
    <row r="623" ht="11.25" customHeight="1" s="844">
      <c r="A623" s="590" t="n"/>
      <c r="B623" s="590" t="n"/>
      <c r="C623" s="590" t="n"/>
      <c r="D623" s="590" t="n"/>
      <c r="E623" s="590" t="n"/>
      <c r="F623" s="590" t="n"/>
      <c r="G623" s="590" t="n"/>
      <c r="H623" s="590" t="n"/>
      <c r="I623" s="590" t="n"/>
      <c r="J623" s="590" t="n"/>
      <c r="K623" s="590" t="n"/>
      <c r="L623" s="590" t="n"/>
      <c r="M623" s="590" t="n"/>
      <c r="N623" s="590" t="n"/>
      <c r="O623" s="590" t="n"/>
      <c r="P623" s="590" t="n"/>
      <c r="Q623" s="590" t="n"/>
      <c r="R623" s="590" t="n"/>
      <c r="S623" s="590" t="n"/>
      <c r="T623" s="590" t="n"/>
      <c r="U623" s="590" t="n"/>
      <c r="V623" s="590" t="n"/>
      <c r="W623" s="590" t="n"/>
      <c r="X623" s="590" t="n"/>
      <c r="Y623" s="590" t="n"/>
      <c r="Z623" s="590" t="n"/>
    </row>
    <row r="624" ht="11.25" customHeight="1" s="844">
      <c r="A624" s="590" t="n"/>
      <c r="B624" s="590" t="n"/>
      <c r="C624" s="590" t="n"/>
      <c r="D624" s="590" t="n"/>
      <c r="E624" s="590" t="n"/>
      <c r="F624" s="590" t="n"/>
      <c r="G624" s="590" t="n"/>
      <c r="H624" s="590" t="n"/>
      <c r="I624" s="590" t="n"/>
      <c r="J624" s="590" t="n"/>
      <c r="K624" s="590" t="n"/>
      <c r="L624" s="590" t="n"/>
      <c r="M624" s="590" t="n"/>
      <c r="N624" s="590" t="n"/>
      <c r="O624" s="590" t="n"/>
      <c r="P624" s="590" t="n"/>
      <c r="Q624" s="590" t="n"/>
      <c r="R624" s="590" t="n"/>
      <c r="S624" s="590" t="n"/>
      <c r="T624" s="590" t="n"/>
      <c r="U624" s="590" t="n"/>
      <c r="V624" s="590" t="n"/>
      <c r="W624" s="590" t="n"/>
      <c r="X624" s="590" t="n"/>
      <c r="Y624" s="590" t="n"/>
      <c r="Z624" s="590" t="n"/>
    </row>
    <row r="625" ht="11.25" customHeight="1" s="844">
      <c r="A625" s="590" t="n"/>
      <c r="B625" s="590" t="n"/>
      <c r="C625" s="590" t="n"/>
      <c r="D625" s="590" t="n"/>
      <c r="E625" s="590" t="n"/>
      <c r="F625" s="590" t="n"/>
      <c r="G625" s="590" t="n"/>
      <c r="H625" s="590" t="n"/>
      <c r="I625" s="590" t="n"/>
      <c r="J625" s="590" t="n"/>
      <c r="K625" s="590" t="n"/>
      <c r="L625" s="590" t="n"/>
      <c r="M625" s="590" t="n"/>
      <c r="N625" s="590" t="n"/>
      <c r="O625" s="590" t="n"/>
      <c r="P625" s="590" t="n"/>
      <c r="Q625" s="590" t="n"/>
      <c r="R625" s="590" t="n"/>
      <c r="S625" s="590" t="n"/>
      <c r="T625" s="590" t="n"/>
      <c r="U625" s="590" t="n"/>
      <c r="V625" s="590" t="n"/>
      <c r="W625" s="590" t="n"/>
      <c r="X625" s="590" t="n"/>
      <c r="Y625" s="590" t="n"/>
      <c r="Z625" s="590" t="n"/>
    </row>
    <row r="626" ht="11.25" customHeight="1" s="844">
      <c r="A626" s="590" t="n"/>
      <c r="B626" s="590" t="n"/>
      <c r="C626" s="590" t="n"/>
      <c r="D626" s="590" t="n"/>
      <c r="E626" s="590" t="n"/>
      <c r="F626" s="590" t="n"/>
      <c r="G626" s="590" t="n"/>
      <c r="H626" s="590" t="n"/>
      <c r="I626" s="590" t="n"/>
      <c r="J626" s="590" t="n"/>
      <c r="K626" s="590" t="n"/>
      <c r="L626" s="590" t="n"/>
      <c r="M626" s="590" t="n"/>
      <c r="N626" s="590" t="n"/>
      <c r="O626" s="590" t="n"/>
      <c r="P626" s="590" t="n"/>
      <c r="Q626" s="590" t="n"/>
      <c r="R626" s="590" t="n"/>
      <c r="S626" s="590" t="n"/>
      <c r="T626" s="590" t="n"/>
      <c r="U626" s="590" t="n"/>
      <c r="V626" s="590" t="n"/>
      <c r="W626" s="590" t="n"/>
      <c r="X626" s="590" t="n"/>
      <c r="Y626" s="590" t="n"/>
      <c r="Z626" s="590" t="n"/>
    </row>
    <row r="627" ht="11.25" customHeight="1" s="844">
      <c r="A627" s="590" t="n"/>
      <c r="B627" s="590" t="n"/>
      <c r="C627" s="590" t="n"/>
      <c r="D627" s="590" t="n"/>
      <c r="E627" s="590" t="n"/>
      <c r="F627" s="590" t="n"/>
      <c r="G627" s="590" t="n"/>
      <c r="H627" s="590" t="n"/>
      <c r="I627" s="590" t="n"/>
      <c r="J627" s="590" t="n"/>
      <c r="K627" s="590" t="n"/>
      <c r="L627" s="590" t="n"/>
      <c r="M627" s="590" t="n"/>
      <c r="N627" s="590" t="n"/>
      <c r="O627" s="590" t="n"/>
      <c r="P627" s="590" t="n"/>
      <c r="Q627" s="590" t="n"/>
      <c r="R627" s="590" t="n"/>
      <c r="S627" s="590" t="n"/>
      <c r="T627" s="590" t="n"/>
      <c r="U627" s="590" t="n"/>
      <c r="V627" s="590" t="n"/>
      <c r="W627" s="590" t="n"/>
      <c r="X627" s="590" t="n"/>
      <c r="Y627" s="590" t="n"/>
      <c r="Z627" s="590" t="n"/>
    </row>
    <row r="628" ht="11.25" customHeight="1" s="844">
      <c r="A628" s="590" t="n"/>
      <c r="B628" s="590" t="n"/>
      <c r="C628" s="590" t="n"/>
      <c r="D628" s="590" t="n"/>
      <c r="E628" s="590" t="n"/>
      <c r="F628" s="590" t="n"/>
      <c r="G628" s="590" t="n"/>
      <c r="H628" s="590" t="n"/>
      <c r="I628" s="590" t="n"/>
      <c r="J628" s="590" t="n"/>
      <c r="K628" s="590" t="n"/>
      <c r="L628" s="590" t="n"/>
      <c r="M628" s="590" t="n"/>
      <c r="N628" s="590" t="n"/>
      <c r="O628" s="590" t="n"/>
      <c r="P628" s="590" t="n"/>
      <c r="Q628" s="590" t="n"/>
      <c r="R628" s="590" t="n"/>
      <c r="S628" s="590" t="n"/>
      <c r="T628" s="590" t="n"/>
      <c r="U628" s="590" t="n"/>
      <c r="V628" s="590" t="n"/>
      <c r="W628" s="590" t="n"/>
      <c r="X628" s="590" t="n"/>
      <c r="Y628" s="590" t="n"/>
      <c r="Z628" s="590" t="n"/>
    </row>
    <row r="629" ht="11.25" customHeight="1" s="844">
      <c r="A629" s="590" t="n"/>
      <c r="B629" s="590" t="n"/>
      <c r="C629" s="590" t="n"/>
      <c r="D629" s="590" t="n"/>
      <c r="E629" s="590" t="n"/>
      <c r="F629" s="590" t="n"/>
      <c r="G629" s="590" t="n"/>
      <c r="H629" s="590" t="n"/>
      <c r="I629" s="590" t="n"/>
      <c r="J629" s="590" t="n"/>
      <c r="K629" s="590" t="n"/>
      <c r="L629" s="590" t="n"/>
      <c r="M629" s="590" t="n"/>
      <c r="N629" s="590" t="n"/>
      <c r="O629" s="590" t="n"/>
      <c r="P629" s="590" t="n"/>
      <c r="Q629" s="590" t="n"/>
      <c r="R629" s="590" t="n"/>
      <c r="S629" s="590" t="n"/>
      <c r="T629" s="590" t="n"/>
      <c r="U629" s="590" t="n"/>
      <c r="V629" s="590" t="n"/>
      <c r="W629" s="590" t="n"/>
      <c r="X629" s="590" t="n"/>
      <c r="Y629" s="590" t="n"/>
      <c r="Z629" s="590" t="n"/>
    </row>
    <row r="630" ht="11.25" customHeight="1" s="844">
      <c r="A630" s="590" t="n"/>
      <c r="B630" s="590" t="n"/>
      <c r="C630" s="590" t="n"/>
      <c r="D630" s="590" t="n"/>
      <c r="E630" s="590" t="n"/>
      <c r="F630" s="590" t="n"/>
      <c r="G630" s="590" t="n"/>
      <c r="H630" s="590" t="n"/>
      <c r="I630" s="590" t="n"/>
      <c r="J630" s="590" t="n"/>
      <c r="K630" s="590" t="n"/>
      <c r="L630" s="590" t="n"/>
      <c r="M630" s="590" t="n"/>
      <c r="N630" s="590" t="n"/>
      <c r="O630" s="590" t="n"/>
      <c r="P630" s="590" t="n"/>
      <c r="Q630" s="590" t="n"/>
      <c r="R630" s="590" t="n"/>
      <c r="S630" s="590" t="n"/>
      <c r="T630" s="590" t="n"/>
      <c r="U630" s="590" t="n"/>
      <c r="V630" s="590" t="n"/>
      <c r="W630" s="590" t="n"/>
      <c r="X630" s="590" t="n"/>
      <c r="Y630" s="590" t="n"/>
      <c r="Z630" s="590" t="n"/>
    </row>
    <row r="631" ht="11.25" customHeight="1" s="844">
      <c r="A631" s="590" t="n"/>
      <c r="B631" s="590" t="n"/>
      <c r="C631" s="590" t="n"/>
      <c r="D631" s="590" t="n"/>
      <c r="E631" s="590" t="n"/>
      <c r="F631" s="590" t="n"/>
      <c r="G631" s="590" t="n"/>
      <c r="H631" s="590" t="n"/>
      <c r="I631" s="590" t="n"/>
      <c r="J631" s="590" t="n"/>
      <c r="K631" s="590" t="n"/>
      <c r="L631" s="590" t="n"/>
      <c r="M631" s="590" t="n"/>
      <c r="N631" s="590" t="n"/>
      <c r="O631" s="590" t="n"/>
      <c r="P631" s="590" t="n"/>
      <c r="Q631" s="590" t="n"/>
      <c r="R631" s="590" t="n"/>
      <c r="S631" s="590" t="n"/>
      <c r="T631" s="590" t="n"/>
      <c r="U631" s="590" t="n"/>
      <c r="V631" s="590" t="n"/>
      <c r="W631" s="590" t="n"/>
      <c r="X631" s="590" t="n"/>
      <c r="Y631" s="590" t="n"/>
      <c r="Z631" s="590" t="n"/>
    </row>
    <row r="632" ht="11.25" customHeight="1" s="844">
      <c r="A632" s="590" t="n"/>
      <c r="B632" s="590" t="n"/>
      <c r="C632" s="590" t="n"/>
      <c r="D632" s="590" t="n"/>
      <c r="E632" s="590" t="n"/>
      <c r="F632" s="590" t="n"/>
      <c r="G632" s="590" t="n"/>
      <c r="H632" s="590" t="n"/>
      <c r="I632" s="590" t="n"/>
      <c r="J632" s="590" t="n"/>
      <c r="K632" s="590" t="n"/>
      <c r="L632" s="590" t="n"/>
      <c r="M632" s="590" t="n"/>
      <c r="N632" s="590" t="n"/>
      <c r="O632" s="590" t="n"/>
      <c r="P632" s="590" t="n"/>
      <c r="Q632" s="590" t="n"/>
      <c r="R632" s="590" t="n"/>
      <c r="S632" s="590" t="n"/>
      <c r="T632" s="590" t="n"/>
      <c r="U632" s="590" t="n"/>
      <c r="V632" s="590" t="n"/>
      <c r="W632" s="590" t="n"/>
      <c r="X632" s="590" t="n"/>
      <c r="Y632" s="590" t="n"/>
      <c r="Z632" s="590" t="n"/>
    </row>
    <row r="633" ht="11.25" customHeight="1" s="844">
      <c r="A633" s="590" t="n"/>
      <c r="B633" s="590" t="n"/>
      <c r="C633" s="590" t="n"/>
      <c r="D633" s="590" t="n"/>
      <c r="E633" s="590" t="n"/>
      <c r="F633" s="590" t="n"/>
      <c r="G633" s="590" t="n"/>
      <c r="H633" s="590" t="n"/>
      <c r="I633" s="590" t="n"/>
      <c r="J633" s="590" t="n"/>
      <c r="K633" s="590" t="n"/>
      <c r="L633" s="590" t="n"/>
      <c r="M633" s="590" t="n"/>
      <c r="N633" s="590" t="n"/>
      <c r="O633" s="590" t="n"/>
      <c r="P633" s="590" t="n"/>
      <c r="Q633" s="590" t="n"/>
      <c r="R633" s="590" t="n"/>
      <c r="S633" s="590" t="n"/>
      <c r="T633" s="590" t="n"/>
      <c r="U633" s="590" t="n"/>
      <c r="V633" s="590" t="n"/>
      <c r="W633" s="590" t="n"/>
      <c r="X633" s="590" t="n"/>
      <c r="Y633" s="590" t="n"/>
      <c r="Z633" s="590" t="n"/>
    </row>
    <row r="634" ht="11.25" customHeight="1" s="844">
      <c r="A634" s="590" t="n"/>
      <c r="B634" s="590" t="n"/>
      <c r="C634" s="590" t="n"/>
      <c r="D634" s="590" t="n"/>
      <c r="E634" s="590" t="n"/>
      <c r="F634" s="590" t="n"/>
      <c r="G634" s="590" t="n"/>
      <c r="H634" s="590" t="n"/>
      <c r="I634" s="590" t="n"/>
      <c r="J634" s="590" t="n"/>
      <c r="K634" s="590" t="n"/>
      <c r="L634" s="590" t="n"/>
      <c r="M634" s="590" t="n"/>
      <c r="N634" s="590" t="n"/>
      <c r="O634" s="590" t="n"/>
      <c r="P634" s="590" t="n"/>
      <c r="Q634" s="590" t="n"/>
      <c r="R634" s="590" t="n"/>
      <c r="S634" s="590" t="n"/>
      <c r="T634" s="590" t="n"/>
      <c r="U634" s="590" t="n"/>
      <c r="V634" s="590" t="n"/>
      <c r="W634" s="590" t="n"/>
      <c r="X634" s="590" t="n"/>
      <c r="Y634" s="590" t="n"/>
      <c r="Z634" s="590" t="n"/>
    </row>
    <row r="635" ht="11.25" customHeight="1" s="844">
      <c r="A635" s="590" t="n"/>
      <c r="B635" s="590" t="n"/>
      <c r="C635" s="590" t="n"/>
      <c r="D635" s="590" t="n"/>
      <c r="E635" s="590" t="n"/>
      <c r="F635" s="590" t="n"/>
      <c r="G635" s="590" t="n"/>
      <c r="H635" s="590" t="n"/>
      <c r="I635" s="590" t="n"/>
      <c r="J635" s="590" t="n"/>
      <c r="K635" s="590" t="n"/>
      <c r="L635" s="590" t="n"/>
      <c r="M635" s="590" t="n"/>
      <c r="N635" s="590" t="n"/>
      <c r="O635" s="590" t="n"/>
      <c r="P635" s="590" t="n"/>
      <c r="Q635" s="590" t="n"/>
      <c r="R635" s="590" t="n"/>
      <c r="S635" s="590" t="n"/>
      <c r="T635" s="590" t="n"/>
      <c r="U635" s="590" t="n"/>
      <c r="V635" s="590" t="n"/>
      <c r="W635" s="590" t="n"/>
      <c r="X635" s="590" t="n"/>
      <c r="Y635" s="590" t="n"/>
      <c r="Z635" s="590" t="n"/>
    </row>
    <row r="636" ht="11.25" customHeight="1" s="844">
      <c r="A636" s="590" t="n"/>
      <c r="B636" s="590" t="n"/>
      <c r="C636" s="590" t="n"/>
      <c r="D636" s="590" t="n"/>
      <c r="E636" s="590" t="n"/>
      <c r="F636" s="590" t="n"/>
      <c r="G636" s="590" t="n"/>
      <c r="H636" s="590" t="n"/>
      <c r="I636" s="590" t="n"/>
      <c r="J636" s="590" t="n"/>
      <c r="K636" s="590" t="n"/>
      <c r="L636" s="590" t="n"/>
      <c r="M636" s="590" t="n"/>
      <c r="N636" s="590" t="n"/>
      <c r="O636" s="590" t="n"/>
      <c r="P636" s="590" t="n"/>
      <c r="Q636" s="590" t="n"/>
      <c r="R636" s="590" t="n"/>
      <c r="S636" s="590" t="n"/>
      <c r="T636" s="590" t="n"/>
      <c r="U636" s="590" t="n"/>
      <c r="V636" s="590" t="n"/>
      <c r="W636" s="590" t="n"/>
      <c r="X636" s="590" t="n"/>
      <c r="Y636" s="590" t="n"/>
      <c r="Z636" s="590" t="n"/>
    </row>
    <row r="637" ht="11.25" customHeight="1" s="844">
      <c r="A637" s="590" t="n"/>
      <c r="B637" s="590" t="n"/>
      <c r="C637" s="590" t="n"/>
      <c r="D637" s="590" t="n"/>
      <c r="E637" s="590" t="n"/>
      <c r="F637" s="590" t="n"/>
      <c r="G637" s="590" t="n"/>
      <c r="H637" s="590" t="n"/>
      <c r="I637" s="590" t="n"/>
      <c r="J637" s="590" t="n"/>
      <c r="K637" s="590" t="n"/>
      <c r="L637" s="590" t="n"/>
      <c r="M637" s="590" t="n"/>
      <c r="N637" s="590" t="n"/>
      <c r="O637" s="590" t="n"/>
      <c r="P637" s="590" t="n"/>
      <c r="Q637" s="590" t="n"/>
      <c r="R637" s="590" t="n"/>
      <c r="S637" s="590" t="n"/>
      <c r="T637" s="590" t="n"/>
      <c r="U637" s="590" t="n"/>
      <c r="V637" s="590" t="n"/>
      <c r="W637" s="590" t="n"/>
      <c r="X637" s="590" t="n"/>
      <c r="Y637" s="590" t="n"/>
      <c r="Z637" s="590" t="n"/>
    </row>
    <row r="638" ht="11.25" customHeight="1" s="844">
      <c r="A638" s="590" t="n"/>
      <c r="B638" s="590" t="n"/>
      <c r="C638" s="590" t="n"/>
      <c r="D638" s="590" t="n"/>
      <c r="E638" s="590" t="n"/>
      <c r="F638" s="590" t="n"/>
      <c r="G638" s="590" t="n"/>
      <c r="H638" s="590" t="n"/>
      <c r="I638" s="590" t="n"/>
      <c r="J638" s="590" t="n"/>
      <c r="K638" s="590" t="n"/>
      <c r="L638" s="590" t="n"/>
      <c r="M638" s="590" t="n"/>
      <c r="N638" s="590" t="n"/>
      <c r="O638" s="590" t="n"/>
      <c r="P638" s="590" t="n"/>
      <c r="Q638" s="590" t="n"/>
      <c r="R638" s="590" t="n"/>
      <c r="S638" s="590" t="n"/>
      <c r="T638" s="590" t="n"/>
      <c r="U638" s="590" t="n"/>
      <c r="V638" s="590" t="n"/>
      <c r="W638" s="590" t="n"/>
      <c r="X638" s="590" t="n"/>
      <c r="Y638" s="590" t="n"/>
      <c r="Z638" s="590" t="n"/>
    </row>
    <row r="639" ht="11.25" customHeight="1" s="844">
      <c r="A639" s="590" t="n"/>
      <c r="B639" s="590" t="n"/>
      <c r="C639" s="590" t="n"/>
      <c r="D639" s="590" t="n"/>
      <c r="E639" s="590" t="n"/>
      <c r="F639" s="590" t="n"/>
      <c r="G639" s="590" t="n"/>
      <c r="H639" s="590" t="n"/>
      <c r="I639" s="590" t="n"/>
      <c r="J639" s="590" t="n"/>
      <c r="K639" s="590" t="n"/>
      <c r="L639" s="590" t="n"/>
      <c r="M639" s="590" t="n"/>
      <c r="N639" s="590" t="n"/>
      <c r="O639" s="590" t="n"/>
      <c r="P639" s="590" t="n"/>
      <c r="Q639" s="590" t="n"/>
      <c r="R639" s="590" t="n"/>
      <c r="S639" s="590" t="n"/>
      <c r="T639" s="590" t="n"/>
      <c r="U639" s="590" t="n"/>
      <c r="V639" s="590" t="n"/>
      <c r="W639" s="590" t="n"/>
      <c r="X639" s="590" t="n"/>
      <c r="Y639" s="590" t="n"/>
      <c r="Z639" s="590" t="n"/>
    </row>
    <row r="640" ht="11.25" customHeight="1" s="844">
      <c r="A640" s="590" t="n"/>
      <c r="B640" s="590" t="n"/>
      <c r="C640" s="590" t="n"/>
      <c r="D640" s="590" t="n"/>
      <c r="E640" s="590" t="n"/>
      <c r="F640" s="590" t="n"/>
      <c r="G640" s="590" t="n"/>
      <c r="H640" s="590" t="n"/>
      <c r="I640" s="590" t="n"/>
      <c r="J640" s="590" t="n"/>
      <c r="K640" s="590" t="n"/>
      <c r="L640" s="590" t="n"/>
      <c r="M640" s="590" t="n"/>
      <c r="N640" s="590" t="n"/>
      <c r="O640" s="590" t="n"/>
      <c r="P640" s="590" t="n"/>
      <c r="Q640" s="590" t="n"/>
      <c r="R640" s="590" t="n"/>
      <c r="S640" s="590" t="n"/>
      <c r="T640" s="590" t="n"/>
      <c r="U640" s="590" t="n"/>
      <c r="V640" s="590" t="n"/>
      <c r="W640" s="590" t="n"/>
      <c r="X640" s="590" t="n"/>
      <c r="Y640" s="590" t="n"/>
      <c r="Z640" s="590" t="n"/>
    </row>
    <row r="641" ht="11.25" customHeight="1" s="844">
      <c r="A641" s="590" t="n"/>
      <c r="B641" s="590" t="n"/>
      <c r="C641" s="590" t="n"/>
      <c r="D641" s="590" t="n"/>
      <c r="E641" s="590" t="n"/>
      <c r="F641" s="590" t="n"/>
      <c r="G641" s="590" t="n"/>
      <c r="H641" s="590" t="n"/>
      <c r="I641" s="590" t="n"/>
      <c r="J641" s="590" t="n"/>
      <c r="K641" s="590" t="n"/>
      <c r="L641" s="590" t="n"/>
      <c r="M641" s="590" t="n"/>
      <c r="N641" s="590" t="n"/>
      <c r="O641" s="590" t="n"/>
      <c r="P641" s="590" t="n"/>
      <c r="Q641" s="590" t="n"/>
      <c r="R641" s="590" t="n"/>
      <c r="S641" s="590" t="n"/>
      <c r="T641" s="590" t="n"/>
      <c r="U641" s="590" t="n"/>
      <c r="V641" s="590" t="n"/>
      <c r="W641" s="590" t="n"/>
      <c r="X641" s="590" t="n"/>
      <c r="Y641" s="590" t="n"/>
      <c r="Z641" s="590" t="n"/>
    </row>
    <row r="642" ht="11.25" customHeight="1" s="844">
      <c r="A642" s="590" t="n"/>
      <c r="B642" s="590" t="n"/>
      <c r="C642" s="590" t="n"/>
      <c r="D642" s="590" t="n"/>
      <c r="E642" s="590" t="n"/>
      <c r="F642" s="590" t="n"/>
      <c r="G642" s="590" t="n"/>
      <c r="H642" s="590" t="n"/>
      <c r="I642" s="590" t="n"/>
      <c r="J642" s="590" t="n"/>
      <c r="K642" s="590" t="n"/>
      <c r="L642" s="590" t="n"/>
      <c r="M642" s="590" t="n"/>
      <c r="N642" s="590" t="n"/>
      <c r="O642" s="590" t="n"/>
      <c r="P642" s="590" t="n"/>
      <c r="Q642" s="590" t="n"/>
      <c r="R642" s="590" t="n"/>
      <c r="S642" s="590" t="n"/>
      <c r="T642" s="590" t="n"/>
      <c r="U642" s="590" t="n"/>
      <c r="V642" s="590" t="n"/>
      <c r="W642" s="590" t="n"/>
      <c r="X642" s="590" t="n"/>
      <c r="Y642" s="590" t="n"/>
      <c r="Z642" s="590" t="n"/>
    </row>
    <row r="643" ht="11.25" customHeight="1" s="844">
      <c r="A643" s="590" t="n"/>
      <c r="B643" s="590" t="n"/>
      <c r="C643" s="590" t="n"/>
      <c r="D643" s="590" t="n"/>
      <c r="E643" s="590" t="n"/>
      <c r="F643" s="590" t="n"/>
      <c r="G643" s="590" t="n"/>
      <c r="H643" s="590" t="n"/>
      <c r="I643" s="590" t="n"/>
      <c r="J643" s="590" t="n"/>
      <c r="K643" s="590" t="n"/>
      <c r="L643" s="590" t="n"/>
      <c r="M643" s="590" t="n"/>
      <c r="N643" s="590" t="n"/>
      <c r="O643" s="590" t="n"/>
      <c r="P643" s="590" t="n"/>
      <c r="Q643" s="590" t="n"/>
      <c r="R643" s="590" t="n"/>
      <c r="S643" s="590" t="n"/>
      <c r="T643" s="590" t="n"/>
      <c r="U643" s="590" t="n"/>
      <c r="V643" s="590" t="n"/>
      <c r="W643" s="590" t="n"/>
      <c r="X643" s="590" t="n"/>
      <c r="Y643" s="590" t="n"/>
      <c r="Z643" s="590" t="n"/>
    </row>
    <row r="644" ht="11.25" customHeight="1" s="844">
      <c r="A644" s="590" t="n"/>
      <c r="B644" s="590" t="n"/>
      <c r="C644" s="590" t="n"/>
      <c r="D644" s="590" t="n"/>
      <c r="E644" s="590" t="n"/>
      <c r="F644" s="590" t="n"/>
      <c r="G644" s="590" t="n"/>
      <c r="H644" s="590" t="n"/>
      <c r="I644" s="590" t="n"/>
      <c r="J644" s="590" t="n"/>
      <c r="K644" s="590" t="n"/>
      <c r="L644" s="590" t="n"/>
      <c r="M644" s="590" t="n"/>
      <c r="N644" s="590" t="n"/>
      <c r="O644" s="590" t="n"/>
      <c r="P644" s="590" t="n"/>
      <c r="Q644" s="590" t="n"/>
      <c r="R644" s="590" t="n"/>
      <c r="S644" s="590" t="n"/>
      <c r="T644" s="590" t="n"/>
      <c r="U644" s="590" t="n"/>
      <c r="V644" s="590" t="n"/>
      <c r="W644" s="590" t="n"/>
      <c r="X644" s="590" t="n"/>
      <c r="Y644" s="590" t="n"/>
      <c r="Z644" s="590" t="n"/>
    </row>
    <row r="645" ht="11.25" customHeight="1" s="844">
      <c r="A645" s="590" t="n"/>
      <c r="B645" s="590" t="n"/>
      <c r="C645" s="590" t="n"/>
      <c r="D645" s="590" t="n"/>
      <c r="E645" s="590" t="n"/>
      <c r="F645" s="590" t="n"/>
      <c r="G645" s="590" t="n"/>
      <c r="H645" s="590" t="n"/>
      <c r="I645" s="590" t="n"/>
      <c r="J645" s="590" t="n"/>
      <c r="K645" s="590" t="n"/>
      <c r="L645" s="590" t="n"/>
      <c r="M645" s="590" t="n"/>
      <c r="N645" s="590" t="n"/>
      <c r="O645" s="590" t="n"/>
      <c r="P645" s="590" t="n"/>
      <c r="Q645" s="590" t="n"/>
      <c r="R645" s="590" t="n"/>
      <c r="S645" s="590" t="n"/>
      <c r="T645" s="590" t="n"/>
      <c r="U645" s="590" t="n"/>
      <c r="V645" s="590" t="n"/>
      <c r="W645" s="590" t="n"/>
      <c r="X645" s="590" t="n"/>
      <c r="Y645" s="590" t="n"/>
      <c r="Z645" s="590" t="n"/>
    </row>
    <row r="646" ht="11.25" customHeight="1" s="844">
      <c r="A646" s="590" t="n"/>
      <c r="B646" s="590" t="n"/>
      <c r="C646" s="590" t="n"/>
      <c r="D646" s="590" t="n"/>
      <c r="E646" s="590" t="n"/>
      <c r="F646" s="590" t="n"/>
      <c r="G646" s="590" t="n"/>
      <c r="H646" s="590" t="n"/>
      <c r="I646" s="590" t="n"/>
      <c r="J646" s="590" t="n"/>
      <c r="K646" s="590" t="n"/>
      <c r="L646" s="590" t="n"/>
      <c r="M646" s="590" t="n"/>
      <c r="N646" s="590" t="n"/>
      <c r="O646" s="590" t="n"/>
      <c r="P646" s="590" t="n"/>
      <c r="Q646" s="590" t="n"/>
      <c r="R646" s="590" t="n"/>
      <c r="S646" s="590" t="n"/>
      <c r="T646" s="590" t="n"/>
      <c r="U646" s="590" t="n"/>
      <c r="V646" s="590" t="n"/>
      <c r="W646" s="590" t="n"/>
      <c r="X646" s="590" t="n"/>
      <c r="Y646" s="590" t="n"/>
      <c r="Z646" s="590" t="n"/>
    </row>
    <row r="647" ht="11.25" customHeight="1" s="844">
      <c r="A647" s="590" t="n"/>
      <c r="B647" s="590" t="n"/>
      <c r="C647" s="590" t="n"/>
      <c r="D647" s="590" t="n"/>
      <c r="E647" s="590" t="n"/>
      <c r="F647" s="590" t="n"/>
      <c r="G647" s="590" t="n"/>
      <c r="H647" s="590" t="n"/>
      <c r="I647" s="590" t="n"/>
      <c r="J647" s="590" t="n"/>
      <c r="K647" s="590" t="n"/>
      <c r="L647" s="590" t="n"/>
      <c r="M647" s="590" t="n"/>
      <c r="N647" s="590" t="n"/>
      <c r="O647" s="590" t="n"/>
      <c r="P647" s="590" t="n"/>
      <c r="Q647" s="590" t="n"/>
      <c r="R647" s="590" t="n"/>
      <c r="S647" s="590" t="n"/>
      <c r="T647" s="590" t="n"/>
      <c r="U647" s="590" t="n"/>
      <c r="V647" s="590" t="n"/>
      <c r="W647" s="590" t="n"/>
      <c r="X647" s="590" t="n"/>
      <c r="Y647" s="590" t="n"/>
      <c r="Z647" s="590" t="n"/>
    </row>
    <row r="648" ht="11.25" customHeight="1" s="844">
      <c r="A648" s="590" t="n"/>
      <c r="B648" s="590" t="n"/>
      <c r="C648" s="590" t="n"/>
      <c r="D648" s="590" t="n"/>
      <c r="E648" s="590" t="n"/>
      <c r="F648" s="590" t="n"/>
      <c r="G648" s="590" t="n"/>
      <c r="H648" s="590" t="n"/>
      <c r="I648" s="590" t="n"/>
      <c r="J648" s="590" t="n"/>
      <c r="K648" s="590" t="n"/>
      <c r="L648" s="590" t="n"/>
      <c r="M648" s="590" t="n"/>
      <c r="N648" s="590" t="n"/>
      <c r="O648" s="590" t="n"/>
      <c r="P648" s="590" t="n"/>
      <c r="Q648" s="590" t="n"/>
      <c r="R648" s="590" t="n"/>
      <c r="S648" s="590" t="n"/>
      <c r="T648" s="590" t="n"/>
      <c r="U648" s="590" t="n"/>
      <c r="V648" s="590" t="n"/>
      <c r="W648" s="590" t="n"/>
      <c r="X648" s="590" t="n"/>
      <c r="Y648" s="590" t="n"/>
      <c r="Z648" s="590" t="n"/>
    </row>
    <row r="649" ht="11.25" customHeight="1" s="844">
      <c r="A649" s="590" t="n"/>
      <c r="B649" s="590" t="n"/>
      <c r="C649" s="590" t="n"/>
      <c r="D649" s="590" t="n"/>
      <c r="E649" s="590" t="n"/>
      <c r="F649" s="590" t="n"/>
      <c r="G649" s="590" t="n"/>
      <c r="H649" s="590" t="n"/>
      <c r="I649" s="590" t="n"/>
      <c r="J649" s="590" t="n"/>
      <c r="K649" s="590" t="n"/>
      <c r="L649" s="590" t="n"/>
      <c r="M649" s="590" t="n"/>
      <c r="N649" s="590" t="n"/>
      <c r="O649" s="590" t="n"/>
      <c r="P649" s="590" t="n"/>
      <c r="Q649" s="590" t="n"/>
      <c r="R649" s="590" t="n"/>
      <c r="S649" s="590" t="n"/>
      <c r="T649" s="590" t="n"/>
      <c r="U649" s="590" t="n"/>
      <c r="V649" s="590" t="n"/>
      <c r="W649" s="590" t="n"/>
      <c r="X649" s="590" t="n"/>
      <c r="Y649" s="590" t="n"/>
      <c r="Z649" s="590" t="n"/>
    </row>
    <row r="650" ht="11.25" customHeight="1" s="844">
      <c r="A650" s="590" t="n"/>
      <c r="B650" s="590" t="n"/>
      <c r="C650" s="590" t="n"/>
      <c r="D650" s="590" t="n"/>
      <c r="E650" s="590" t="n"/>
      <c r="F650" s="590" t="n"/>
      <c r="G650" s="590" t="n"/>
      <c r="H650" s="590" t="n"/>
      <c r="I650" s="590" t="n"/>
      <c r="J650" s="590" t="n"/>
      <c r="K650" s="590" t="n"/>
      <c r="L650" s="590" t="n"/>
      <c r="M650" s="590" t="n"/>
      <c r="N650" s="590" t="n"/>
      <c r="O650" s="590" t="n"/>
      <c r="P650" s="590" t="n"/>
      <c r="Q650" s="590" t="n"/>
      <c r="R650" s="590" t="n"/>
      <c r="S650" s="590" t="n"/>
      <c r="T650" s="590" t="n"/>
      <c r="U650" s="590" t="n"/>
      <c r="V650" s="590" t="n"/>
      <c r="W650" s="590" t="n"/>
      <c r="X650" s="590" t="n"/>
      <c r="Y650" s="590" t="n"/>
      <c r="Z650" s="590" t="n"/>
    </row>
    <row r="651" ht="11.25" customHeight="1" s="844">
      <c r="A651" s="590" t="n"/>
      <c r="B651" s="590" t="n"/>
      <c r="C651" s="590" t="n"/>
      <c r="D651" s="590" t="n"/>
      <c r="E651" s="590" t="n"/>
      <c r="F651" s="590" t="n"/>
      <c r="G651" s="590" t="n"/>
      <c r="H651" s="590" t="n"/>
      <c r="I651" s="590" t="n"/>
      <c r="J651" s="590" t="n"/>
      <c r="K651" s="590" t="n"/>
      <c r="L651" s="590" t="n"/>
      <c r="M651" s="590" t="n"/>
      <c r="N651" s="590" t="n"/>
      <c r="O651" s="590" t="n"/>
      <c r="P651" s="590" t="n"/>
      <c r="Q651" s="590" t="n"/>
      <c r="R651" s="590" t="n"/>
      <c r="S651" s="590" t="n"/>
      <c r="T651" s="590" t="n"/>
      <c r="U651" s="590" t="n"/>
      <c r="V651" s="590" t="n"/>
      <c r="W651" s="590" t="n"/>
      <c r="X651" s="590" t="n"/>
      <c r="Y651" s="590" t="n"/>
      <c r="Z651" s="590" t="n"/>
    </row>
    <row r="652" ht="11.25" customHeight="1" s="844">
      <c r="A652" s="590" t="n"/>
      <c r="B652" s="590" t="n"/>
      <c r="C652" s="590" t="n"/>
      <c r="D652" s="590" t="n"/>
      <c r="E652" s="590" t="n"/>
      <c r="F652" s="590" t="n"/>
      <c r="G652" s="590" t="n"/>
      <c r="H652" s="590" t="n"/>
      <c r="I652" s="590" t="n"/>
      <c r="J652" s="590" t="n"/>
      <c r="K652" s="590" t="n"/>
      <c r="L652" s="590" t="n"/>
      <c r="M652" s="590" t="n"/>
      <c r="N652" s="590" t="n"/>
      <c r="O652" s="590" t="n"/>
      <c r="P652" s="590" t="n"/>
      <c r="Q652" s="590" t="n"/>
      <c r="R652" s="590" t="n"/>
      <c r="S652" s="590" t="n"/>
      <c r="T652" s="590" t="n"/>
      <c r="U652" s="590" t="n"/>
      <c r="V652" s="590" t="n"/>
      <c r="W652" s="590" t="n"/>
      <c r="X652" s="590" t="n"/>
      <c r="Y652" s="590" t="n"/>
      <c r="Z652" s="590" t="n"/>
    </row>
    <row r="653" ht="11.25" customHeight="1" s="844">
      <c r="A653" s="590" t="n"/>
      <c r="B653" s="590" t="n"/>
      <c r="C653" s="590" t="n"/>
      <c r="D653" s="590" t="n"/>
      <c r="E653" s="590" t="n"/>
      <c r="F653" s="590" t="n"/>
      <c r="G653" s="590" t="n"/>
      <c r="H653" s="590" t="n"/>
      <c r="I653" s="590" t="n"/>
      <c r="J653" s="590" t="n"/>
      <c r="K653" s="590" t="n"/>
      <c r="L653" s="590" t="n"/>
      <c r="M653" s="590" t="n"/>
      <c r="N653" s="590" t="n"/>
      <c r="O653" s="590" t="n"/>
      <c r="P653" s="590" t="n"/>
      <c r="Q653" s="590" t="n"/>
      <c r="R653" s="590" t="n"/>
      <c r="S653" s="590" t="n"/>
      <c r="T653" s="590" t="n"/>
      <c r="U653" s="590" t="n"/>
      <c r="V653" s="590" t="n"/>
      <c r="W653" s="590" t="n"/>
      <c r="X653" s="590" t="n"/>
      <c r="Y653" s="590" t="n"/>
      <c r="Z653" s="590" t="n"/>
    </row>
    <row r="654" ht="11.25" customHeight="1" s="844">
      <c r="A654" s="590" t="n"/>
      <c r="B654" s="590" t="n"/>
      <c r="C654" s="590" t="n"/>
      <c r="D654" s="590" t="n"/>
      <c r="E654" s="590" t="n"/>
      <c r="F654" s="590" t="n"/>
      <c r="G654" s="590" t="n"/>
      <c r="H654" s="590" t="n"/>
      <c r="I654" s="590" t="n"/>
      <c r="J654" s="590" t="n"/>
      <c r="K654" s="590" t="n"/>
      <c r="L654" s="590" t="n"/>
      <c r="M654" s="590" t="n"/>
      <c r="N654" s="590" t="n"/>
      <c r="O654" s="590" t="n"/>
      <c r="P654" s="590" t="n"/>
      <c r="Q654" s="590" t="n"/>
      <c r="R654" s="590" t="n"/>
      <c r="S654" s="590" t="n"/>
      <c r="T654" s="590" t="n"/>
      <c r="U654" s="590" t="n"/>
      <c r="V654" s="590" t="n"/>
      <c r="W654" s="590" t="n"/>
      <c r="X654" s="590" t="n"/>
      <c r="Y654" s="590" t="n"/>
      <c r="Z654" s="590" t="n"/>
    </row>
    <row r="655" ht="11.25" customHeight="1" s="844">
      <c r="A655" s="590" t="n"/>
      <c r="B655" s="590" t="n"/>
      <c r="C655" s="590" t="n"/>
      <c r="D655" s="590" t="n"/>
      <c r="E655" s="590" t="n"/>
      <c r="F655" s="590" t="n"/>
      <c r="G655" s="590" t="n"/>
      <c r="H655" s="590" t="n"/>
      <c r="I655" s="590" t="n"/>
      <c r="J655" s="590" t="n"/>
      <c r="K655" s="590" t="n"/>
      <c r="L655" s="590" t="n"/>
      <c r="M655" s="590" t="n"/>
      <c r="N655" s="590" t="n"/>
      <c r="O655" s="590" t="n"/>
      <c r="P655" s="590" t="n"/>
      <c r="Q655" s="590" t="n"/>
      <c r="R655" s="590" t="n"/>
      <c r="S655" s="590" t="n"/>
      <c r="T655" s="590" t="n"/>
      <c r="U655" s="590" t="n"/>
      <c r="V655" s="590" t="n"/>
      <c r="W655" s="590" t="n"/>
      <c r="X655" s="590" t="n"/>
      <c r="Y655" s="590" t="n"/>
      <c r="Z655" s="590" t="n"/>
    </row>
    <row r="656" ht="11.25" customHeight="1" s="844">
      <c r="A656" s="590" t="n"/>
      <c r="B656" s="590" t="n"/>
      <c r="C656" s="590" t="n"/>
      <c r="D656" s="590" t="n"/>
      <c r="E656" s="590" t="n"/>
      <c r="F656" s="590" t="n"/>
      <c r="G656" s="590" t="n"/>
      <c r="H656" s="590" t="n"/>
      <c r="I656" s="590" t="n"/>
      <c r="J656" s="590" t="n"/>
      <c r="K656" s="590" t="n"/>
      <c r="L656" s="590" t="n"/>
      <c r="M656" s="590" t="n"/>
      <c r="N656" s="590" t="n"/>
      <c r="O656" s="590" t="n"/>
      <c r="P656" s="590" t="n"/>
      <c r="Q656" s="590" t="n"/>
      <c r="R656" s="590" t="n"/>
      <c r="S656" s="590" t="n"/>
      <c r="T656" s="590" t="n"/>
      <c r="U656" s="590" t="n"/>
      <c r="V656" s="590" t="n"/>
      <c r="W656" s="590" t="n"/>
      <c r="X656" s="590" t="n"/>
      <c r="Y656" s="590" t="n"/>
      <c r="Z656" s="590" t="n"/>
    </row>
    <row r="657" ht="11.25" customHeight="1" s="844">
      <c r="A657" s="590" t="n"/>
      <c r="B657" s="590" t="n"/>
      <c r="C657" s="590" t="n"/>
      <c r="D657" s="590" t="n"/>
      <c r="E657" s="590" t="n"/>
      <c r="F657" s="590" t="n"/>
      <c r="G657" s="590" t="n"/>
      <c r="H657" s="590" t="n"/>
      <c r="I657" s="590" t="n"/>
      <c r="J657" s="590" t="n"/>
      <c r="K657" s="590" t="n"/>
      <c r="L657" s="590" t="n"/>
      <c r="M657" s="590" t="n"/>
      <c r="N657" s="590" t="n"/>
      <c r="O657" s="590" t="n"/>
      <c r="P657" s="590" t="n"/>
      <c r="Q657" s="590" t="n"/>
      <c r="R657" s="590" t="n"/>
      <c r="S657" s="590" t="n"/>
      <c r="T657" s="590" t="n"/>
      <c r="U657" s="590" t="n"/>
      <c r="V657" s="590" t="n"/>
      <c r="W657" s="590" t="n"/>
      <c r="X657" s="590" t="n"/>
      <c r="Y657" s="590" t="n"/>
      <c r="Z657" s="590" t="n"/>
    </row>
    <row r="658" ht="11.25" customHeight="1" s="844">
      <c r="A658" s="590" t="n"/>
      <c r="B658" s="590" t="n"/>
      <c r="C658" s="590" t="n"/>
      <c r="D658" s="590" t="n"/>
      <c r="E658" s="590" t="n"/>
      <c r="F658" s="590" t="n"/>
      <c r="G658" s="590" t="n"/>
      <c r="H658" s="590" t="n"/>
      <c r="I658" s="590" t="n"/>
      <c r="J658" s="590" t="n"/>
      <c r="K658" s="590" t="n"/>
      <c r="L658" s="590" t="n"/>
      <c r="M658" s="590" t="n"/>
      <c r="N658" s="590" t="n"/>
      <c r="O658" s="590" t="n"/>
      <c r="P658" s="590" t="n"/>
      <c r="Q658" s="590" t="n"/>
      <c r="R658" s="590" t="n"/>
      <c r="S658" s="590" t="n"/>
      <c r="T658" s="590" t="n"/>
      <c r="U658" s="590" t="n"/>
      <c r="V658" s="590" t="n"/>
      <c r="W658" s="590" t="n"/>
      <c r="X658" s="590" t="n"/>
      <c r="Y658" s="590" t="n"/>
      <c r="Z658" s="590" t="n"/>
    </row>
    <row r="659" ht="11.25" customHeight="1" s="844">
      <c r="A659" s="590" t="n"/>
      <c r="B659" s="590" t="n"/>
      <c r="C659" s="590" t="n"/>
      <c r="D659" s="590" t="n"/>
      <c r="E659" s="590" t="n"/>
      <c r="F659" s="590" t="n"/>
      <c r="G659" s="590" t="n"/>
      <c r="H659" s="590" t="n"/>
      <c r="I659" s="590" t="n"/>
      <c r="J659" s="590" t="n"/>
      <c r="K659" s="590" t="n"/>
      <c r="L659" s="590" t="n"/>
      <c r="M659" s="590" t="n"/>
      <c r="N659" s="590" t="n"/>
      <c r="O659" s="590" t="n"/>
      <c r="P659" s="590" t="n"/>
      <c r="Q659" s="590" t="n"/>
      <c r="R659" s="590" t="n"/>
      <c r="S659" s="590" t="n"/>
      <c r="T659" s="590" t="n"/>
      <c r="U659" s="590" t="n"/>
      <c r="V659" s="590" t="n"/>
      <c r="W659" s="590" t="n"/>
      <c r="X659" s="590" t="n"/>
      <c r="Y659" s="590" t="n"/>
      <c r="Z659" s="590" t="n"/>
    </row>
    <row r="660" ht="11.25" customHeight="1" s="844">
      <c r="A660" s="590" t="n"/>
      <c r="B660" s="590" t="n"/>
      <c r="C660" s="590" t="n"/>
      <c r="D660" s="590" t="n"/>
      <c r="E660" s="590" t="n"/>
      <c r="F660" s="590" t="n"/>
      <c r="G660" s="590" t="n"/>
      <c r="H660" s="590" t="n"/>
      <c r="I660" s="590" t="n"/>
      <c r="J660" s="590" t="n"/>
      <c r="K660" s="590" t="n"/>
      <c r="L660" s="590" t="n"/>
      <c r="M660" s="590" t="n"/>
      <c r="N660" s="590" t="n"/>
      <c r="O660" s="590" t="n"/>
      <c r="P660" s="590" t="n"/>
      <c r="Q660" s="590" t="n"/>
      <c r="R660" s="590" t="n"/>
      <c r="S660" s="590" t="n"/>
      <c r="T660" s="590" t="n"/>
      <c r="U660" s="590" t="n"/>
      <c r="V660" s="590" t="n"/>
      <c r="W660" s="590" t="n"/>
      <c r="X660" s="590" t="n"/>
      <c r="Y660" s="590" t="n"/>
      <c r="Z660" s="590" t="n"/>
    </row>
    <row r="661" ht="11.25" customHeight="1" s="844">
      <c r="A661" s="590" t="n"/>
      <c r="B661" s="590" t="n"/>
      <c r="C661" s="590" t="n"/>
      <c r="D661" s="590" t="n"/>
      <c r="E661" s="590" t="n"/>
      <c r="F661" s="590" t="n"/>
      <c r="G661" s="590" t="n"/>
      <c r="H661" s="590" t="n"/>
      <c r="I661" s="590" t="n"/>
      <c r="J661" s="590" t="n"/>
      <c r="K661" s="590" t="n"/>
      <c r="L661" s="590" t="n"/>
      <c r="M661" s="590" t="n"/>
      <c r="N661" s="590" t="n"/>
      <c r="O661" s="590" t="n"/>
      <c r="P661" s="590" t="n"/>
      <c r="Q661" s="590" t="n"/>
      <c r="R661" s="590" t="n"/>
      <c r="S661" s="590" t="n"/>
      <c r="T661" s="590" t="n"/>
      <c r="U661" s="590" t="n"/>
      <c r="V661" s="590" t="n"/>
      <c r="W661" s="590" t="n"/>
      <c r="X661" s="590" t="n"/>
      <c r="Y661" s="590" t="n"/>
      <c r="Z661" s="590" t="n"/>
    </row>
    <row r="662" ht="11.25" customHeight="1" s="844">
      <c r="A662" s="590" t="n"/>
      <c r="B662" s="590" t="n"/>
      <c r="C662" s="590" t="n"/>
      <c r="D662" s="590" t="n"/>
      <c r="E662" s="590" t="n"/>
      <c r="F662" s="590" t="n"/>
      <c r="G662" s="590" t="n"/>
      <c r="H662" s="590" t="n"/>
      <c r="I662" s="590" t="n"/>
      <c r="J662" s="590" t="n"/>
      <c r="K662" s="590" t="n"/>
      <c r="L662" s="590" t="n"/>
      <c r="M662" s="590" t="n"/>
      <c r="N662" s="590" t="n"/>
      <c r="O662" s="590" t="n"/>
      <c r="P662" s="590" t="n"/>
      <c r="Q662" s="590" t="n"/>
      <c r="R662" s="590" t="n"/>
      <c r="S662" s="590" t="n"/>
      <c r="T662" s="590" t="n"/>
      <c r="U662" s="590" t="n"/>
      <c r="V662" s="590" t="n"/>
      <c r="W662" s="590" t="n"/>
      <c r="X662" s="590" t="n"/>
      <c r="Y662" s="590" t="n"/>
      <c r="Z662" s="590" t="n"/>
    </row>
    <row r="663" ht="11.25" customHeight="1" s="844">
      <c r="A663" s="590" t="n"/>
      <c r="B663" s="590" t="n"/>
      <c r="C663" s="590" t="n"/>
      <c r="D663" s="590" t="n"/>
      <c r="E663" s="590" t="n"/>
      <c r="F663" s="590" t="n"/>
      <c r="G663" s="590" t="n"/>
      <c r="H663" s="590" t="n"/>
      <c r="I663" s="590" t="n"/>
      <c r="J663" s="590" t="n"/>
      <c r="K663" s="590" t="n"/>
      <c r="L663" s="590" t="n"/>
      <c r="M663" s="590" t="n"/>
      <c r="N663" s="590" t="n"/>
      <c r="O663" s="590" t="n"/>
      <c r="P663" s="590" t="n"/>
      <c r="Q663" s="590" t="n"/>
      <c r="R663" s="590" t="n"/>
      <c r="S663" s="590" t="n"/>
      <c r="T663" s="590" t="n"/>
      <c r="U663" s="590" t="n"/>
      <c r="V663" s="590" t="n"/>
      <c r="W663" s="590" t="n"/>
      <c r="X663" s="590" t="n"/>
      <c r="Y663" s="590" t="n"/>
      <c r="Z663" s="590" t="n"/>
    </row>
    <row r="664" ht="11.25" customHeight="1" s="844">
      <c r="A664" s="590" t="n"/>
      <c r="B664" s="590" t="n"/>
      <c r="C664" s="590" t="n"/>
      <c r="D664" s="590" t="n"/>
      <c r="E664" s="590" t="n"/>
      <c r="F664" s="590" t="n"/>
      <c r="G664" s="590" t="n"/>
      <c r="H664" s="590" t="n"/>
      <c r="I664" s="590" t="n"/>
      <c r="J664" s="590" t="n"/>
      <c r="K664" s="590" t="n"/>
      <c r="L664" s="590" t="n"/>
      <c r="M664" s="590" t="n"/>
      <c r="N664" s="590" t="n"/>
      <c r="O664" s="590" t="n"/>
      <c r="P664" s="590" t="n"/>
      <c r="Q664" s="590" t="n"/>
      <c r="R664" s="590" t="n"/>
      <c r="S664" s="590" t="n"/>
      <c r="T664" s="590" t="n"/>
      <c r="U664" s="590" t="n"/>
      <c r="V664" s="590" t="n"/>
      <c r="W664" s="590" t="n"/>
      <c r="X664" s="590" t="n"/>
      <c r="Y664" s="590" t="n"/>
      <c r="Z664" s="590" t="n"/>
    </row>
    <row r="665" ht="11.25" customHeight="1" s="844">
      <c r="A665" s="590" t="n"/>
      <c r="B665" s="590" t="n"/>
      <c r="C665" s="590" t="n"/>
      <c r="D665" s="590" t="n"/>
      <c r="E665" s="590" t="n"/>
      <c r="F665" s="590" t="n"/>
      <c r="G665" s="590" t="n"/>
      <c r="H665" s="590" t="n"/>
      <c r="I665" s="590" t="n"/>
      <c r="J665" s="590" t="n"/>
      <c r="K665" s="590" t="n"/>
      <c r="L665" s="590" t="n"/>
      <c r="M665" s="590" t="n"/>
      <c r="N665" s="590" t="n"/>
      <c r="O665" s="590" t="n"/>
      <c r="P665" s="590" t="n"/>
      <c r="Q665" s="590" t="n"/>
      <c r="R665" s="590" t="n"/>
      <c r="S665" s="590" t="n"/>
      <c r="T665" s="590" t="n"/>
      <c r="U665" s="590" t="n"/>
      <c r="V665" s="590" t="n"/>
      <c r="W665" s="590" t="n"/>
      <c r="X665" s="590" t="n"/>
      <c r="Y665" s="590" t="n"/>
      <c r="Z665" s="590" t="n"/>
    </row>
    <row r="666" ht="11.25" customHeight="1" s="844">
      <c r="A666" s="590" t="n"/>
      <c r="B666" s="590" t="n"/>
      <c r="C666" s="590" t="n"/>
      <c r="D666" s="590" t="n"/>
      <c r="E666" s="590" t="n"/>
      <c r="F666" s="590" t="n"/>
      <c r="G666" s="590" t="n"/>
      <c r="H666" s="590" t="n"/>
      <c r="I666" s="590" t="n"/>
      <c r="J666" s="590" t="n"/>
      <c r="K666" s="590" t="n"/>
      <c r="L666" s="590" t="n"/>
      <c r="M666" s="590" t="n"/>
      <c r="N666" s="590" t="n"/>
      <c r="O666" s="590" t="n"/>
      <c r="P666" s="590" t="n"/>
      <c r="Q666" s="590" t="n"/>
      <c r="R666" s="590" t="n"/>
      <c r="S666" s="590" t="n"/>
      <c r="T666" s="590" t="n"/>
      <c r="U666" s="590" t="n"/>
      <c r="V666" s="590" t="n"/>
      <c r="W666" s="590" t="n"/>
      <c r="X666" s="590" t="n"/>
      <c r="Y666" s="590" t="n"/>
      <c r="Z666" s="590" t="n"/>
    </row>
    <row r="667" ht="11.25" customHeight="1" s="844">
      <c r="A667" s="590" t="n"/>
      <c r="B667" s="590" t="n"/>
      <c r="C667" s="590" t="n"/>
      <c r="D667" s="590" t="n"/>
      <c r="E667" s="590" t="n"/>
      <c r="F667" s="590" t="n"/>
      <c r="G667" s="590" t="n"/>
      <c r="H667" s="590" t="n"/>
      <c r="I667" s="590" t="n"/>
      <c r="J667" s="590" t="n"/>
      <c r="K667" s="590" t="n"/>
      <c r="L667" s="590" t="n"/>
      <c r="M667" s="590" t="n"/>
      <c r="N667" s="590" t="n"/>
      <c r="O667" s="590" t="n"/>
      <c r="P667" s="590" t="n"/>
      <c r="Q667" s="590" t="n"/>
      <c r="R667" s="590" t="n"/>
      <c r="S667" s="590" t="n"/>
      <c r="T667" s="590" t="n"/>
      <c r="U667" s="590" t="n"/>
      <c r="V667" s="590" t="n"/>
      <c r="W667" s="590" t="n"/>
      <c r="X667" s="590" t="n"/>
      <c r="Y667" s="590" t="n"/>
      <c r="Z667" s="590" t="n"/>
    </row>
    <row r="668" ht="11.25" customHeight="1" s="844">
      <c r="A668" s="590" t="n"/>
      <c r="B668" s="590" t="n"/>
      <c r="C668" s="590" t="n"/>
      <c r="D668" s="590" t="n"/>
      <c r="E668" s="590" t="n"/>
      <c r="F668" s="590" t="n"/>
      <c r="G668" s="590" t="n"/>
      <c r="H668" s="590" t="n"/>
      <c r="I668" s="590" t="n"/>
      <c r="J668" s="590" t="n"/>
      <c r="K668" s="590" t="n"/>
      <c r="L668" s="590" t="n"/>
      <c r="M668" s="590" t="n"/>
      <c r="N668" s="590" t="n"/>
      <c r="O668" s="590" t="n"/>
      <c r="P668" s="590" t="n"/>
      <c r="Q668" s="590" t="n"/>
      <c r="R668" s="590" t="n"/>
      <c r="S668" s="590" t="n"/>
      <c r="T668" s="590" t="n"/>
      <c r="U668" s="590" t="n"/>
      <c r="V668" s="590" t="n"/>
      <c r="W668" s="590" t="n"/>
      <c r="X668" s="590" t="n"/>
      <c r="Y668" s="590" t="n"/>
      <c r="Z668" s="590" t="n"/>
    </row>
    <row r="669" ht="11.25" customHeight="1" s="844">
      <c r="A669" s="590" t="n"/>
      <c r="B669" s="590" t="n"/>
      <c r="C669" s="590" t="n"/>
      <c r="D669" s="590" t="n"/>
      <c r="E669" s="590" t="n"/>
      <c r="F669" s="590" t="n"/>
      <c r="G669" s="590" t="n"/>
      <c r="H669" s="590" t="n"/>
      <c r="I669" s="590" t="n"/>
      <c r="J669" s="590" t="n"/>
      <c r="K669" s="590" t="n"/>
      <c r="L669" s="590" t="n"/>
      <c r="M669" s="590" t="n"/>
      <c r="N669" s="590" t="n"/>
      <c r="O669" s="590" t="n"/>
      <c r="P669" s="590" t="n"/>
      <c r="Q669" s="590" t="n"/>
      <c r="R669" s="590" t="n"/>
      <c r="S669" s="590" t="n"/>
      <c r="T669" s="590" t="n"/>
      <c r="U669" s="590" t="n"/>
      <c r="V669" s="590" t="n"/>
      <c r="W669" s="590" t="n"/>
      <c r="X669" s="590" t="n"/>
      <c r="Y669" s="590" t="n"/>
      <c r="Z669" s="590" t="n"/>
    </row>
    <row r="670" ht="11.25" customHeight="1" s="844">
      <c r="A670" s="590" t="n"/>
      <c r="B670" s="590" t="n"/>
      <c r="C670" s="590" t="n"/>
      <c r="D670" s="590" t="n"/>
      <c r="E670" s="590" t="n"/>
      <c r="F670" s="590" t="n"/>
      <c r="G670" s="590" t="n"/>
      <c r="H670" s="590" t="n"/>
      <c r="I670" s="590" t="n"/>
      <c r="J670" s="590" t="n"/>
      <c r="K670" s="590" t="n"/>
      <c r="L670" s="590" t="n"/>
      <c r="M670" s="590" t="n"/>
      <c r="N670" s="590" t="n"/>
      <c r="O670" s="590" t="n"/>
      <c r="P670" s="590" t="n"/>
      <c r="Q670" s="590" t="n"/>
      <c r="R670" s="590" t="n"/>
      <c r="S670" s="590" t="n"/>
      <c r="T670" s="590" t="n"/>
      <c r="U670" s="590" t="n"/>
      <c r="V670" s="590" t="n"/>
      <c r="W670" s="590" t="n"/>
      <c r="X670" s="590" t="n"/>
      <c r="Y670" s="590" t="n"/>
      <c r="Z670" s="590" t="n"/>
    </row>
    <row r="671" ht="11.25" customHeight="1" s="844">
      <c r="A671" s="590" t="n"/>
      <c r="B671" s="590" t="n"/>
      <c r="C671" s="590" t="n"/>
      <c r="D671" s="590" t="n"/>
      <c r="E671" s="590" t="n"/>
      <c r="F671" s="590" t="n"/>
      <c r="G671" s="590" t="n"/>
      <c r="H671" s="590" t="n"/>
      <c r="I671" s="590" t="n"/>
      <c r="J671" s="590" t="n"/>
      <c r="K671" s="590" t="n"/>
      <c r="L671" s="590" t="n"/>
      <c r="M671" s="590" t="n"/>
      <c r="N671" s="590" t="n"/>
      <c r="O671" s="590" t="n"/>
      <c r="P671" s="590" t="n"/>
      <c r="Q671" s="590" t="n"/>
      <c r="R671" s="590" t="n"/>
      <c r="S671" s="590" t="n"/>
      <c r="T671" s="590" t="n"/>
      <c r="U671" s="590" t="n"/>
      <c r="V671" s="590" t="n"/>
      <c r="W671" s="590" t="n"/>
      <c r="X671" s="590" t="n"/>
      <c r="Y671" s="590" t="n"/>
      <c r="Z671" s="590" t="n"/>
    </row>
    <row r="672" ht="11.25" customHeight="1" s="844">
      <c r="A672" s="590" t="n"/>
      <c r="B672" s="590" t="n"/>
      <c r="C672" s="590" t="n"/>
      <c r="D672" s="590" t="n"/>
      <c r="E672" s="590" t="n"/>
      <c r="F672" s="590" t="n"/>
      <c r="G672" s="590" t="n"/>
      <c r="H672" s="590" t="n"/>
      <c r="I672" s="590" t="n"/>
      <c r="J672" s="590" t="n"/>
      <c r="K672" s="590" t="n"/>
      <c r="L672" s="590" t="n"/>
      <c r="M672" s="590" t="n"/>
      <c r="N672" s="590" t="n"/>
      <c r="O672" s="590" t="n"/>
      <c r="P672" s="590" t="n"/>
      <c r="Q672" s="590" t="n"/>
      <c r="R672" s="590" t="n"/>
      <c r="S672" s="590" t="n"/>
      <c r="T672" s="590" t="n"/>
      <c r="U672" s="590" t="n"/>
      <c r="V672" s="590" t="n"/>
      <c r="W672" s="590" t="n"/>
      <c r="X672" s="590" t="n"/>
      <c r="Y672" s="590" t="n"/>
      <c r="Z672" s="590" t="n"/>
    </row>
    <row r="673" ht="11.25" customHeight="1" s="844">
      <c r="A673" s="590" t="n"/>
      <c r="B673" s="590" t="n"/>
      <c r="C673" s="590" t="n"/>
      <c r="D673" s="590" t="n"/>
      <c r="E673" s="590" t="n"/>
      <c r="F673" s="590" t="n"/>
      <c r="G673" s="590" t="n"/>
      <c r="H673" s="590" t="n"/>
      <c r="I673" s="590" t="n"/>
      <c r="J673" s="590" t="n"/>
      <c r="K673" s="590" t="n"/>
      <c r="L673" s="590" t="n"/>
      <c r="M673" s="590" t="n"/>
      <c r="N673" s="590" t="n"/>
      <c r="O673" s="590" t="n"/>
      <c r="P673" s="590" t="n"/>
      <c r="Q673" s="590" t="n"/>
      <c r="R673" s="590" t="n"/>
      <c r="S673" s="590" t="n"/>
      <c r="T673" s="590" t="n"/>
      <c r="U673" s="590" t="n"/>
      <c r="V673" s="590" t="n"/>
      <c r="W673" s="590" t="n"/>
      <c r="X673" s="590" t="n"/>
      <c r="Y673" s="590" t="n"/>
      <c r="Z673" s="590" t="n"/>
    </row>
    <row r="674" ht="11.25" customHeight="1" s="844">
      <c r="A674" s="590" t="n"/>
      <c r="B674" s="590" t="n"/>
      <c r="C674" s="590" t="n"/>
      <c r="D674" s="590" t="n"/>
      <c r="E674" s="590" t="n"/>
      <c r="F674" s="590" t="n"/>
      <c r="G674" s="590" t="n"/>
      <c r="H674" s="590" t="n"/>
      <c r="I674" s="590" t="n"/>
      <c r="J674" s="590" t="n"/>
      <c r="K674" s="590" t="n"/>
      <c r="L674" s="590" t="n"/>
      <c r="M674" s="590" t="n"/>
      <c r="N674" s="590" t="n"/>
      <c r="O674" s="590" t="n"/>
      <c r="P674" s="590" t="n"/>
      <c r="Q674" s="590" t="n"/>
      <c r="R674" s="590" t="n"/>
      <c r="S674" s="590" t="n"/>
      <c r="T674" s="590" t="n"/>
      <c r="U674" s="590" t="n"/>
      <c r="V674" s="590" t="n"/>
      <c r="W674" s="590" t="n"/>
      <c r="X674" s="590" t="n"/>
      <c r="Y674" s="590" t="n"/>
      <c r="Z674" s="590" t="n"/>
    </row>
    <row r="675" ht="11.25" customHeight="1" s="844">
      <c r="A675" s="590" t="n"/>
      <c r="B675" s="590" t="n"/>
      <c r="C675" s="590" t="n"/>
      <c r="D675" s="590" t="n"/>
      <c r="E675" s="590" t="n"/>
      <c r="F675" s="590" t="n"/>
      <c r="G675" s="590" t="n"/>
      <c r="H675" s="590" t="n"/>
      <c r="I675" s="590" t="n"/>
      <c r="J675" s="590" t="n"/>
      <c r="K675" s="590" t="n"/>
      <c r="L675" s="590" t="n"/>
      <c r="M675" s="590" t="n"/>
      <c r="N675" s="590" t="n"/>
      <c r="O675" s="590" t="n"/>
      <c r="P675" s="590" t="n"/>
      <c r="Q675" s="590" t="n"/>
      <c r="R675" s="590" t="n"/>
      <c r="S675" s="590" t="n"/>
      <c r="T675" s="590" t="n"/>
      <c r="U675" s="590" t="n"/>
      <c r="V675" s="590" t="n"/>
      <c r="W675" s="590" t="n"/>
      <c r="X675" s="590" t="n"/>
      <c r="Y675" s="590" t="n"/>
      <c r="Z675" s="590" t="n"/>
    </row>
    <row r="676" ht="11.25" customHeight="1" s="844">
      <c r="A676" s="590" t="n"/>
      <c r="B676" s="590" t="n"/>
      <c r="C676" s="590" t="n"/>
      <c r="D676" s="590" t="n"/>
      <c r="E676" s="590" t="n"/>
      <c r="F676" s="590" t="n"/>
      <c r="G676" s="590" t="n"/>
      <c r="H676" s="590" t="n"/>
      <c r="I676" s="590" t="n"/>
      <c r="J676" s="590" t="n"/>
      <c r="K676" s="590" t="n"/>
      <c r="L676" s="590" t="n"/>
      <c r="M676" s="590" t="n"/>
      <c r="N676" s="590" t="n"/>
      <c r="O676" s="590" t="n"/>
      <c r="P676" s="590" t="n"/>
      <c r="Q676" s="590" t="n"/>
      <c r="R676" s="590" t="n"/>
      <c r="S676" s="590" t="n"/>
      <c r="T676" s="590" t="n"/>
      <c r="U676" s="590" t="n"/>
      <c r="V676" s="590" t="n"/>
      <c r="W676" s="590" t="n"/>
      <c r="X676" s="590" t="n"/>
      <c r="Y676" s="590" t="n"/>
      <c r="Z676" s="590" t="n"/>
    </row>
    <row r="677" ht="11.25" customHeight="1" s="844">
      <c r="A677" s="590" t="n"/>
      <c r="B677" s="590" t="n"/>
      <c r="C677" s="590" t="n"/>
      <c r="D677" s="590" t="n"/>
      <c r="E677" s="590" t="n"/>
      <c r="F677" s="590" t="n"/>
      <c r="G677" s="590" t="n"/>
      <c r="H677" s="590" t="n"/>
      <c r="I677" s="590" t="n"/>
      <c r="J677" s="590" t="n"/>
      <c r="K677" s="590" t="n"/>
      <c r="L677" s="590" t="n"/>
      <c r="M677" s="590" t="n"/>
      <c r="N677" s="590" t="n"/>
      <c r="O677" s="590" t="n"/>
      <c r="P677" s="590" t="n"/>
      <c r="Q677" s="590" t="n"/>
      <c r="R677" s="590" t="n"/>
      <c r="S677" s="590" t="n"/>
      <c r="T677" s="590" t="n"/>
      <c r="U677" s="590" t="n"/>
      <c r="V677" s="590" t="n"/>
      <c r="W677" s="590" t="n"/>
      <c r="X677" s="590" t="n"/>
      <c r="Y677" s="590" t="n"/>
      <c r="Z677" s="590" t="n"/>
    </row>
    <row r="678" ht="11.25" customHeight="1" s="844">
      <c r="A678" s="590" t="n"/>
      <c r="B678" s="590" t="n"/>
      <c r="C678" s="590" t="n"/>
      <c r="D678" s="590" t="n"/>
      <c r="E678" s="590" t="n"/>
      <c r="F678" s="590" t="n"/>
      <c r="G678" s="590" t="n"/>
      <c r="H678" s="590" t="n"/>
      <c r="I678" s="590" t="n"/>
      <c r="J678" s="590" t="n"/>
      <c r="K678" s="590" t="n"/>
      <c r="L678" s="590" t="n"/>
      <c r="M678" s="590" t="n"/>
      <c r="N678" s="590" t="n"/>
      <c r="O678" s="590" t="n"/>
      <c r="P678" s="590" t="n"/>
      <c r="Q678" s="590" t="n"/>
      <c r="R678" s="590" t="n"/>
      <c r="S678" s="590" t="n"/>
      <c r="T678" s="590" t="n"/>
      <c r="U678" s="590" t="n"/>
      <c r="V678" s="590" t="n"/>
      <c r="W678" s="590" t="n"/>
      <c r="X678" s="590" t="n"/>
      <c r="Y678" s="590" t="n"/>
      <c r="Z678" s="590" t="n"/>
    </row>
    <row r="679" ht="11.25" customHeight="1" s="844">
      <c r="A679" s="590" t="n"/>
      <c r="B679" s="590" t="n"/>
      <c r="C679" s="590" t="n"/>
      <c r="D679" s="590" t="n"/>
      <c r="E679" s="590" t="n"/>
      <c r="F679" s="590" t="n"/>
      <c r="G679" s="590" t="n"/>
      <c r="H679" s="590" t="n"/>
      <c r="I679" s="590" t="n"/>
      <c r="J679" s="590" t="n"/>
      <c r="K679" s="590" t="n"/>
      <c r="L679" s="590" t="n"/>
      <c r="M679" s="590" t="n"/>
      <c r="N679" s="590" t="n"/>
      <c r="O679" s="590" t="n"/>
      <c r="P679" s="590" t="n"/>
      <c r="Q679" s="590" t="n"/>
      <c r="R679" s="590" t="n"/>
      <c r="S679" s="590" t="n"/>
      <c r="T679" s="590" t="n"/>
      <c r="U679" s="590" t="n"/>
      <c r="V679" s="590" t="n"/>
      <c r="W679" s="590" t="n"/>
      <c r="X679" s="590" t="n"/>
      <c r="Y679" s="590" t="n"/>
      <c r="Z679" s="590" t="n"/>
    </row>
    <row r="680" ht="11.25" customHeight="1" s="844">
      <c r="A680" s="590" t="n"/>
      <c r="B680" s="590" t="n"/>
      <c r="C680" s="590" t="n"/>
      <c r="D680" s="590" t="n"/>
      <c r="E680" s="590" t="n"/>
      <c r="F680" s="590" t="n"/>
      <c r="G680" s="590" t="n"/>
      <c r="H680" s="590" t="n"/>
      <c r="I680" s="590" t="n"/>
      <c r="J680" s="590" t="n"/>
      <c r="K680" s="590" t="n"/>
      <c r="L680" s="590" t="n"/>
      <c r="M680" s="590" t="n"/>
      <c r="N680" s="590" t="n"/>
      <c r="O680" s="590" t="n"/>
      <c r="P680" s="590" t="n"/>
      <c r="Q680" s="590" t="n"/>
      <c r="R680" s="590" t="n"/>
      <c r="S680" s="590" t="n"/>
      <c r="T680" s="590" t="n"/>
      <c r="U680" s="590" t="n"/>
      <c r="V680" s="590" t="n"/>
      <c r="W680" s="590" t="n"/>
      <c r="X680" s="590" t="n"/>
      <c r="Y680" s="590" t="n"/>
      <c r="Z680" s="590" t="n"/>
    </row>
    <row r="681" ht="11.25" customHeight="1" s="844">
      <c r="A681" s="590" t="n"/>
      <c r="B681" s="590" t="n"/>
      <c r="C681" s="590" t="n"/>
      <c r="D681" s="590" t="n"/>
      <c r="E681" s="590" t="n"/>
      <c r="F681" s="590" t="n"/>
      <c r="G681" s="590" t="n"/>
      <c r="H681" s="590" t="n"/>
      <c r="I681" s="590" t="n"/>
      <c r="J681" s="590" t="n"/>
      <c r="K681" s="590" t="n"/>
      <c r="L681" s="590" t="n"/>
      <c r="M681" s="590" t="n"/>
      <c r="N681" s="590" t="n"/>
      <c r="O681" s="590" t="n"/>
      <c r="P681" s="590" t="n"/>
      <c r="Q681" s="590" t="n"/>
      <c r="R681" s="590" t="n"/>
      <c r="S681" s="590" t="n"/>
      <c r="T681" s="590" t="n"/>
      <c r="U681" s="590" t="n"/>
      <c r="V681" s="590" t="n"/>
      <c r="W681" s="590" t="n"/>
      <c r="X681" s="590" t="n"/>
      <c r="Y681" s="590" t="n"/>
      <c r="Z681" s="590" t="n"/>
    </row>
    <row r="682" ht="11.25" customHeight="1" s="844">
      <c r="A682" s="590" t="n"/>
      <c r="B682" s="590" t="n"/>
      <c r="C682" s="590" t="n"/>
      <c r="D682" s="590" t="n"/>
      <c r="E682" s="590" t="n"/>
      <c r="F682" s="590" t="n"/>
      <c r="G682" s="590" t="n"/>
      <c r="H682" s="590" t="n"/>
      <c r="I682" s="590" t="n"/>
      <c r="J682" s="590" t="n"/>
      <c r="K682" s="590" t="n"/>
      <c r="L682" s="590" t="n"/>
      <c r="M682" s="590" t="n"/>
      <c r="N682" s="590" t="n"/>
      <c r="O682" s="590" t="n"/>
      <c r="P682" s="590" t="n"/>
      <c r="Q682" s="590" t="n"/>
      <c r="R682" s="590" t="n"/>
      <c r="S682" s="590" t="n"/>
      <c r="T682" s="590" t="n"/>
      <c r="U682" s="590" t="n"/>
      <c r="V682" s="590" t="n"/>
      <c r="W682" s="590" t="n"/>
      <c r="X682" s="590" t="n"/>
      <c r="Y682" s="590" t="n"/>
      <c r="Z682" s="590" t="n"/>
    </row>
    <row r="683" ht="11.25" customHeight="1" s="844">
      <c r="A683" s="590" t="n"/>
      <c r="B683" s="590" t="n"/>
      <c r="C683" s="590" t="n"/>
      <c r="D683" s="590" t="n"/>
      <c r="E683" s="590" t="n"/>
      <c r="F683" s="590" t="n"/>
      <c r="G683" s="590" t="n"/>
      <c r="H683" s="590" t="n"/>
      <c r="I683" s="590" t="n"/>
      <c r="J683" s="590" t="n"/>
      <c r="K683" s="590" t="n"/>
      <c r="L683" s="590" t="n"/>
      <c r="M683" s="590" t="n"/>
      <c r="N683" s="590" t="n"/>
      <c r="O683" s="590" t="n"/>
      <c r="P683" s="590" t="n"/>
      <c r="Q683" s="590" t="n"/>
      <c r="R683" s="590" t="n"/>
      <c r="S683" s="590" t="n"/>
      <c r="T683" s="590" t="n"/>
      <c r="U683" s="590" t="n"/>
      <c r="V683" s="590" t="n"/>
      <c r="W683" s="590" t="n"/>
      <c r="X683" s="590" t="n"/>
      <c r="Y683" s="590" t="n"/>
      <c r="Z683" s="590" t="n"/>
    </row>
    <row r="684" ht="11.25" customHeight="1" s="844">
      <c r="A684" s="590" t="n"/>
      <c r="B684" s="590" t="n"/>
      <c r="C684" s="590" t="n"/>
      <c r="D684" s="590" t="n"/>
      <c r="E684" s="590" t="n"/>
      <c r="F684" s="590" t="n"/>
      <c r="G684" s="590" t="n"/>
      <c r="H684" s="590" t="n"/>
      <c r="I684" s="590" t="n"/>
      <c r="J684" s="590" t="n"/>
      <c r="K684" s="590" t="n"/>
      <c r="L684" s="590" t="n"/>
      <c r="M684" s="590" t="n"/>
      <c r="N684" s="590" t="n"/>
      <c r="O684" s="590" t="n"/>
      <c r="P684" s="590" t="n"/>
      <c r="Q684" s="590" t="n"/>
      <c r="R684" s="590" t="n"/>
      <c r="S684" s="590" t="n"/>
      <c r="T684" s="590" t="n"/>
      <c r="U684" s="590" t="n"/>
      <c r="V684" s="590" t="n"/>
      <c r="W684" s="590" t="n"/>
      <c r="X684" s="590" t="n"/>
      <c r="Y684" s="590" t="n"/>
      <c r="Z684" s="590" t="n"/>
    </row>
    <row r="685" ht="11.25" customHeight="1" s="844">
      <c r="A685" s="590" t="n"/>
      <c r="B685" s="590" t="n"/>
      <c r="C685" s="590" t="n"/>
      <c r="D685" s="590" t="n"/>
      <c r="E685" s="590" t="n"/>
      <c r="F685" s="590" t="n"/>
      <c r="G685" s="590" t="n"/>
      <c r="H685" s="590" t="n"/>
      <c r="I685" s="590" t="n"/>
      <c r="J685" s="590" t="n"/>
      <c r="K685" s="590" t="n"/>
      <c r="L685" s="590" t="n"/>
      <c r="M685" s="590" t="n"/>
      <c r="N685" s="590" t="n"/>
      <c r="O685" s="590" t="n"/>
      <c r="P685" s="590" t="n"/>
      <c r="Q685" s="590" t="n"/>
      <c r="R685" s="590" t="n"/>
      <c r="S685" s="590" t="n"/>
      <c r="T685" s="590" t="n"/>
      <c r="U685" s="590" t="n"/>
      <c r="V685" s="590" t="n"/>
      <c r="W685" s="590" t="n"/>
      <c r="X685" s="590" t="n"/>
      <c r="Y685" s="590" t="n"/>
      <c r="Z685" s="590" t="n"/>
    </row>
    <row r="686" ht="11.25" customHeight="1" s="844">
      <c r="A686" s="590" t="n"/>
      <c r="B686" s="590" t="n"/>
      <c r="C686" s="590" t="n"/>
      <c r="D686" s="590" t="n"/>
      <c r="E686" s="590" t="n"/>
      <c r="F686" s="590" t="n"/>
      <c r="G686" s="590" t="n"/>
      <c r="H686" s="590" t="n"/>
      <c r="I686" s="590" t="n"/>
      <c r="J686" s="590" t="n"/>
      <c r="K686" s="590" t="n"/>
      <c r="L686" s="590" t="n"/>
      <c r="M686" s="590" t="n"/>
      <c r="N686" s="590" t="n"/>
      <c r="O686" s="590" t="n"/>
      <c r="P686" s="590" t="n"/>
      <c r="Q686" s="590" t="n"/>
      <c r="R686" s="590" t="n"/>
      <c r="S686" s="590" t="n"/>
      <c r="T686" s="590" t="n"/>
      <c r="U686" s="590" t="n"/>
      <c r="V686" s="590" t="n"/>
      <c r="W686" s="590" t="n"/>
      <c r="X686" s="590" t="n"/>
      <c r="Y686" s="590" t="n"/>
      <c r="Z686" s="590" t="n"/>
    </row>
    <row r="687" ht="11.25" customHeight="1" s="844">
      <c r="A687" s="590" t="n"/>
      <c r="B687" s="590" t="n"/>
      <c r="C687" s="590" t="n"/>
      <c r="D687" s="590" t="n"/>
      <c r="E687" s="590" t="n"/>
      <c r="F687" s="590" t="n"/>
      <c r="G687" s="590" t="n"/>
      <c r="H687" s="590" t="n"/>
      <c r="I687" s="590" t="n"/>
      <c r="J687" s="590" t="n"/>
      <c r="K687" s="590" t="n"/>
      <c r="L687" s="590" t="n"/>
      <c r="M687" s="590" t="n"/>
      <c r="N687" s="590" t="n"/>
      <c r="O687" s="590" t="n"/>
      <c r="P687" s="590" t="n"/>
      <c r="Q687" s="590" t="n"/>
      <c r="R687" s="590" t="n"/>
      <c r="S687" s="590" t="n"/>
      <c r="T687" s="590" t="n"/>
      <c r="U687" s="590" t="n"/>
      <c r="V687" s="590" t="n"/>
      <c r="W687" s="590" t="n"/>
      <c r="X687" s="590" t="n"/>
      <c r="Y687" s="590" t="n"/>
      <c r="Z687" s="590" t="n"/>
    </row>
    <row r="688" ht="11.25" customHeight="1" s="844">
      <c r="A688" s="590" t="n"/>
      <c r="B688" s="590" t="n"/>
      <c r="C688" s="590" t="n"/>
      <c r="D688" s="590" t="n"/>
      <c r="E688" s="590" t="n"/>
      <c r="F688" s="590" t="n"/>
      <c r="G688" s="590" t="n"/>
      <c r="H688" s="590" t="n"/>
      <c r="I688" s="590" t="n"/>
      <c r="J688" s="590" t="n"/>
      <c r="K688" s="590" t="n"/>
      <c r="L688" s="590" t="n"/>
      <c r="M688" s="590" t="n"/>
      <c r="N688" s="590" t="n"/>
      <c r="O688" s="590" t="n"/>
      <c r="P688" s="590" t="n"/>
      <c r="Q688" s="590" t="n"/>
      <c r="R688" s="590" t="n"/>
      <c r="S688" s="590" t="n"/>
      <c r="T688" s="590" t="n"/>
      <c r="U688" s="590" t="n"/>
      <c r="V688" s="590" t="n"/>
      <c r="W688" s="590" t="n"/>
      <c r="X688" s="590" t="n"/>
      <c r="Y688" s="590" t="n"/>
      <c r="Z688" s="590" t="n"/>
    </row>
    <row r="689" ht="11.25" customHeight="1" s="844">
      <c r="A689" s="590" t="n"/>
      <c r="B689" s="590" t="n"/>
      <c r="C689" s="590" t="n"/>
      <c r="D689" s="590" t="n"/>
      <c r="E689" s="590" t="n"/>
      <c r="F689" s="590" t="n"/>
      <c r="G689" s="590" t="n"/>
      <c r="H689" s="590" t="n"/>
      <c r="I689" s="590" t="n"/>
      <c r="J689" s="590" t="n"/>
      <c r="K689" s="590" t="n"/>
      <c r="L689" s="590" t="n"/>
      <c r="M689" s="590" t="n"/>
      <c r="N689" s="590" t="n"/>
      <c r="O689" s="590" t="n"/>
      <c r="P689" s="590" t="n"/>
      <c r="Q689" s="590" t="n"/>
      <c r="R689" s="590" t="n"/>
      <c r="S689" s="590" t="n"/>
      <c r="T689" s="590" t="n"/>
      <c r="U689" s="590" t="n"/>
      <c r="V689" s="590" t="n"/>
      <c r="W689" s="590" t="n"/>
      <c r="X689" s="590" t="n"/>
      <c r="Y689" s="590" t="n"/>
      <c r="Z689" s="590" t="n"/>
    </row>
    <row r="690" ht="11.25" customHeight="1" s="844">
      <c r="A690" s="590" t="n"/>
      <c r="B690" s="590" t="n"/>
      <c r="C690" s="590" t="n"/>
      <c r="D690" s="590" t="n"/>
      <c r="E690" s="590" t="n"/>
      <c r="F690" s="590" t="n"/>
      <c r="G690" s="590" t="n"/>
      <c r="H690" s="590" t="n"/>
      <c r="I690" s="590" t="n"/>
      <c r="J690" s="590" t="n"/>
      <c r="K690" s="590" t="n"/>
      <c r="L690" s="590" t="n"/>
      <c r="M690" s="590" t="n"/>
      <c r="N690" s="590" t="n"/>
      <c r="O690" s="590" t="n"/>
      <c r="P690" s="590" t="n"/>
      <c r="Q690" s="590" t="n"/>
      <c r="R690" s="590" t="n"/>
      <c r="S690" s="590" t="n"/>
      <c r="T690" s="590" t="n"/>
      <c r="U690" s="590" t="n"/>
      <c r="V690" s="590" t="n"/>
      <c r="W690" s="590" t="n"/>
      <c r="X690" s="590" t="n"/>
      <c r="Y690" s="590" t="n"/>
      <c r="Z690" s="590" t="n"/>
    </row>
    <row r="691" ht="11.25" customHeight="1" s="844">
      <c r="A691" s="590" t="n"/>
      <c r="B691" s="590" t="n"/>
      <c r="C691" s="590" t="n"/>
      <c r="D691" s="590" t="n"/>
      <c r="E691" s="590" t="n"/>
      <c r="F691" s="590" t="n"/>
      <c r="G691" s="590" t="n"/>
      <c r="H691" s="590" t="n"/>
      <c r="I691" s="590" t="n"/>
      <c r="J691" s="590" t="n"/>
      <c r="K691" s="590" t="n"/>
      <c r="L691" s="590" t="n"/>
      <c r="M691" s="590" t="n"/>
      <c r="N691" s="590" t="n"/>
      <c r="O691" s="590" t="n"/>
      <c r="P691" s="590" t="n"/>
      <c r="Q691" s="590" t="n"/>
      <c r="R691" s="590" t="n"/>
      <c r="S691" s="590" t="n"/>
      <c r="T691" s="590" t="n"/>
      <c r="U691" s="590" t="n"/>
      <c r="V691" s="590" t="n"/>
      <c r="W691" s="590" t="n"/>
      <c r="X691" s="590" t="n"/>
      <c r="Y691" s="590" t="n"/>
      <c r="Z691" s="590" t="n"/>
    </row>
    <row r="692" ht="11.25" customHeight="1" s="844">
      <c r="A692" s="590" t="n"/>
      <c r="B692" s="590" t="n"/>
      <c r="C692" s="590" t="n"/>
      <c r="D692" s="590" t="n"/>
      <c r="E692" s="590" t="n"/>
      <c r="F692" s="590" t="n"/>
      <c r="G692" s="590" t="n"/>
      <c r="H692" s="590" t="n"/>
      <c r="I692" s="590" t="n"/>
      <c r="J692" s="590" t="n"/>
      <c r="K692" s="590" t="n"/>
      <c r="L692" s="590" t="n"/>
      <c r="M692" s="590" t="n"/>
      <c r="N692" s="590" t="n"/>
      <c r="O692" s="590" t="n"/>
      <c r="P692" s="590" t="n"/>
      <c r="Q692" s="590" t="n"/>
      <c r="R692" s="590" t="n"/>
      <c r="S692" s="590" t="n"/>
      <c r="T692" s="590" t="n"/>
      <c r="U692" s="590" t="n"/>
      <c r="V692" s="590" t="n"/>
      <c r="W692" s="590" t="n"/>
      <c r="X692" s="590" t="n"/>
      <c r="Y692" s="590" t="n"/>
      <c r="Z692" s="590" t="n"/>
    </row>
    <row r="693" ht="11.25" customHeight="1" s="844">
      <c r="A693" s="590" t="n"/>
      <c r="B693" s="590" t="n"/>
      <c r="C693" s="590" t="n"/>
      <c r="D693" s="590" t="n"/>
      <c r="E693" s="590" t="n"/>
      <c r="F693" s="590" t="n"/>
      <c r="G693" s="590" t="n"/>
      <c r="H693" s="590" t="n"/>
      <c r="I693" s="590" t="n"/>
      <c r="J693" s="590" t="n"/>
      <c r="K693" s="590" t="n"/>
      <c r="L693" s="590" t="n"/>
      <c r="M693" s="590" t="n"/>
      <c r="N693" s="590" t="n"/>
      <c r="O693" s="590" t="n"/>
      <c r="P693" s="590" t="n"/>
      <c r="Q693" s="590" t="n"/>
      <c r="R693" s="590" t="n"/>
      <c r="S693" s="590" t="n"/>
      <c r="T693" s="590" t="n"/>
      <c r="U693" s="590" t="n"/>
      <c r="V693" s="590" t="n"/>
      <c r="W693" s="590" t="n"/>
      <c r="X693" s="590" t="n"/>
      <c r="Y693" s="590" t="n"/>
      <c r="Z693" s="590" t="n"/>
    </row>
    <row r="694" ht="11.25" customHeight="1" s="844">
      <c r="A694" s="590" t="n"/>
      <c r="B694" s="590" t="n"/>
      <c r="C694" s="590" t="n"/>
      <c r="D694" s="590" t="n"/>
      <c r="E694" s="590" t="n"/>
      <c r="F694" s="590" t="n"/>
      <c r="G694" s="590" t="n"/>
      <c r="H694" s="590" t="n"/>
      <c r="I694" s="590" t="n"/>
      <c r="J694" s="590" t="n"/>
      <c r="K694" s="590" t="n"/>
      <c r="L694" s="590" t="n"/>
      <c r="M694" s="590" t="n"/>
      <c r="N694" s="590" t="n"/>
      <c r="O694" s="590" t="n"/>
      <c r="P694" s="590" t="n"/>
      <c r="Q694" s="590" t="n"/>
      <c r="R694" s="590" t="n"/>
      <c r="S694" s="590" t="n"/>
      <c r="T694" s="590" t="n"/>
      <c r="U694" s="590" t="n"/>
      <c r="V694" s="590" t="n"/>
      <c r="W694" s="590" t="n"/>
      <c r="X694" s="590" t="n"/>
      <c r="Y694" s="590" t="n"/>
      <c r="Z694" s="590" t="n"/>
    </row>
    <row r="695" ht="11.25" customHeight="1" s="844">
      <c r="A695" s="590" t="n"/>
      <c r="B695" s="590" t="n"/>
      <c r="C695" s="590" t="n"/>
      <c r="D695" s="590" t="n"/>
      <c r="E695" s="590" t="n"/>
      <c r="F695" s="590" t="n"/>
      <c r="G695" s="590" t="n"/>
      <c r="H695" s="590" t="n"/>
      <c r="I695" s="590" t="n"/>
      <c r="J695" s="590" t="n"/>
      <c r="K695" s="590" t="n"/>
      <c r="L695" s="590" t="n"/>
      <c r="M695" s="590" t="n"/>
      <c r="N695" s="590" t="n"/>
      <c r="O695" s="590" t="n"/>
      <c r="P695" s="590" t="n"/>
      <c r="Q695" s="590" t="n"/>
      <c r="R695" s="590" t="n"/>
      <c r="S695" s="590" t="n"/>
      <c r="T695" s="590" t="n"/>
      <c r="U695" s="590" t="n"/>
      <c r="V695" s="590" t="n"/>
      <c r="W695" s="590" t="n"/>
      <c r="X695" s="590" t="n"/>
      <c r="Y695" s="590" t="n"/>
      <c r="Z695" s="590" t="n"/>
    </row>
    <row r="696" ht="11.25" customHeight="1" s="844">
      <c r="A696" s="590" t="n"/>
      <c r="B696" s="590" t="n"/>
      <c r="C696" s="590" t="n"/>
      <c r="D696" s="590" t="n"/>
      <c r="E696" s="590" t="n"/>
      <c r="F696" s="590" t="n"/>
      <c r="G696" s="590" t="n"/>
      <c r="H696" s="590" t="n"/>
      <c r="I696" s="590" t="n"/>
      <c r="J696" s="590" t="n"/>
      <c r="K696" s="590" t="n"/>
      <c r="L696" s="590" t="n"/>
      <c r="M696" s="590" t="n"/>
      <c r="N696" s="590" t="n"/>
      <c r="O696" s="590" t="n"/>
      <c r="P696" s="590" t="n"/>
      <c r="Q696" s="590" t="n"/>
      <c r="R696" s="590" t="n"/>
      <c r="S696" s="590" t="n"/>
      <c r="T696" s="590" t="n"/>
      <c r="U696" s="590" t="n"/>
      <c r="V696" s="590" t="n"/>
      <c r="W696" s="590" t="n"/>
      <c r="X696" s="590" t="n"/>
      <c r="Y696" s="590" t="n"/>
      <c r="Z696" s="590" t="n"/>
    </row>
    <row r="697" ht="11.25" customHeight="1" s="844">
      <c r="A697" s="590" t="n"/>
      <c r="B697" s="590" t="n"/>
      <c r="C697" s="590" t="n"/>
      <c r="D697" s="590" t="n"/>
      <c r="E697" s="590" t="n"/>
      <c r="F697" s="590" t="n"/>
      <c r="G697" s="590" t="n"/>
      <c r="H697" s="590" t="n"/>
      <c r="I697" s="590" t="n"/>
      <c r="J697" s="590" t="n"/>
      <c r="K697" s="590" t="n"/>
      <c r="L697" s="590" t="n"/>
      <c r="M697" s="590" t="n"/>
      <c r="N697" s="590" t="n"/>
      <c r="O697" s="590" t="n"/>
      <c r="P697" s="590" t="n"/>
      <c r="Q697" s="590" t="n"/>
      <c r="R697" s="590" t="n"/>
      <c r="S697" s="590" t="n"/>
      <c r="T697" s="590" t="n"/>
      <c r="U697" s="590" t="n"/>
      <c r="V697" s="590" t="n"/>
      <c r="W697" s="590" t="n"/>
      <c r="X697" s="590" t="n"/>
      <c r="Y697" s="590" t="n"/>
      <c r="Z697" s="590" t="n"/>
    </row>
    <row r="698" ht="11.25" customHeight="1" s="844">
      <c r="A698" s="590" t="n"/>
      <c r="B698" s="590" t="n"/>
      <c r="C698" s="590" t="n"/>
      <c r="D698" s="590" t="n"/>
      <c r="E698" s="590" t="n"/>
      <c r="F698" s="590" t="n"/>
      <c r="G698" s="590" t="n"/>
      <c r="H698" s="590" t="n"/>
      <c r="I698" s="590" t="n"/>
      <c r="J698" s="590" t="n"/>
      <c r="K698" s="590" t="n"/>
      <c r="L698" s="590" t="n"/>
      <c r="M698" s="590" t="n"/>
      <c r="N698" s="590" t="n"/>
      <c r="O698" s="590" t="n"/>
      <c r="P698" s="590" t="n"/>
      <c r="Q698" s="590" t="n"/>
      <c r="R698" s="590" t="n"/>
      <c r="S698" s="590" t="n"/>
      <c r="T698" s="590" t="n"/>
      <c r="U698" s="590" t="n"/>
      <c r="V698" s="590" t="n"/>
      <c r="W698" s="590" t="n"/>
      <c r="X698" s="590" t="n"/>
      <c r="Y698" s="590" t="n"/>
      <c r="Z698" s="590" t="n"/>
    </row>
    <row r="699" ht="11.25" customHeight="1" s="844">
      <c r="A699" s="590" t="n"/>
      <c r="B699" s="590" t="n"/>
      <c r="C699" s="590" t="n"/>
      <c r="D699" s="590" t="n"/>
      <c r="E699" s="590" t="n"/>
      <c r="F699" s="590" t="n"/>
      <c r="G699" s="590" t="n"/>
      <c r="H699" s="590" t="n"/>
      <c r="I699" s="590" t="n"/>
      <c r="J699" s="590" t="n"/>
      <c r="K699" s="590" t="n"/>
      <c r="L699" s="590" t="n"/>
      <c r="M699" s="590" t="n"/>
      <c r="N699" s="590" t="n"/>
      <c r="O699" s="590" t="n"/>
      <c r="P699" s="590" t="n"/>
      <c r="Q699" s="590" t="n"/>
      <c r="R699" s="590" t="n"/>
      <c r="S699" s="590" t="n"/>
      <c r="T699" s="590" t="n"/>
      <c r="U699" s="590" t="n"/>
      <c r="V699" s="590" t="n"/>
      <c r="W699" s="590" t="n"/>
      <c r="X699" s="590" t="n"/>
      <c r="Y699" s="590" t="n"/>
      <c r="Z699" s="590" t="n"/>
    </row>
    <row r="700" ht="11.25" customHeight="1" s="844">
      <c r="A700" s="590" t="n"/>
      <c r="B700" s="590" t="n"/>
      <c r="C700" s="590" t="n"/>
      <c r="D700" s="590" t="n"/>
      <c r="E700" s="590" t="n"/>
      <c r="F700" s="590" t="n"/>
      <c r="G700" s="590" t="n"/>
      <c r="H700" s="590" t="n"/>
      <c r="I700" s="590" t="n"/>
      <c r="J700" s="590" t="n"/>
      <c r="K700" s="590" t="n"/>
      <c r="L700" s="590" t="n"/>
      <c r="M700" s="590" t="n"/>
      <c r="N700" s="590" t="n"/>
      <c r="O700" s="590" t="n"/>
      <c r="P700" s="590" t="n"/>
      <c r="Q700" s="590" t="n"/>
      <c r="R700" s="590" t="n"/>
      <c r="S700" s="590" t="n"/>
      <c r="T700" s="590" t="n"/>
      <c r="U700" s="590" t="n"/>
      <c r="V700" s="590" t="n"/>
      <c r="W700" s="590" t="n"/>
      <c r="X700" s="590" t="n"/>
      <c r="Y700" s="590" t="n"/>
      <c r="Z700" s="590" t="n"/>
    </row>
    <row r="701" ht="11.25" customHeight="1" s="844">
      <c r="A701" s="590" t="n"/>
      <c r="B701" s="590" t="n"/>
      <c r="C701" s="590" t="n"/>
      <c r="D701" s="590" t="n"/>
      <c r="E701" s="590" t="n"/>
      <c r="F701" s="590" t="n"/>
      <c r="G701" s="590" t="n"/>
      <c r="H701" s="590" t="n"/>
      <c r="I701" s="590" t="n"/>
      <c r="J701" s="590" t="n"/>
      <c r="K701" s="590" t="n"/>
      <c r="L701" s="590" t="n"/>
      <c r="M701" s="590" t="n"/>
      <c r="N701" s="590" t="n"/>
      <c r="O701" s="590" t="n"/>
      <c r="P701" s="590" t="n"/>
      <c r="Q701" s="590" t="n"/>
      <c r="R701" s="590" t="n"/>
      <c r="S701" s="590" t="n"/>
      <c r="T701" s="590" t="n"/>
      <c r="U701" s="590" t="n"/>
      <c r="V701" s="590" t="n"/>
      <c r="W701" s="590" t="n"/>
      <c r="X701" s="590" t="n"/>
      <c r="Y701" s="590" t="n"/>
      <c r="Z701" s="590" t="n"/>
    </row>
    <row r="702" ht="11.25" customHeight="1" s="844">
      <c r="A702" s="590" t="n"/>
      <c r="B702" s="590" t="n"/>
      <c r="C702" s="590" t="n"/>
      <c r="D702" s="590" t="n"/>
      <c r="E702" s="590" t="n"/>
      <c r="F702" s="590" t="n"/>
      <c r="G702" s="590" t="n"/>
      <c r="H702" s="590" t="n"/>
      <c r="I702" s="590" t="n"/>
      <c r="J702" s="590" t="n"/>
      <c r="K702" s="590" t="n"/>
      <c r="L702" s="590" t="n"/>
      <c r="M702" s="590" t="n"/>
      <c r="N702" s="590" t="n"/>
      <c r="O702" s="590" t="n"/>
      <c r="P702" s="590" t="n"/>
      <c r="Q702" s="590" t="n"/>
      <c r="R702" s="590" t="n"/>
      <c r="S702" s="590" t="n"/>
      <c r="T702" s="590" t="n"/>
      <c r="U702" s="590" t="n"/>
      <c r="V702" s="590" t="n"/>
      <c r="W702" s="590" t="n"/>
      <c r="X702" s="590" t="n"/>
      <c r="Y702" s="590" t="n"/>
      <c r="Z702" s="590" t="n"/>
    </row>
    <row r="703" ht="11.25" customHeight="1" s="844">
      <c r="A703" s="590" t="n"/>
      <c r="B703" s="590" t="n"/>
      <c r="C703" s="590" t="n"/>
      <c r="D703" s="590" t="n"/>
      <c r="E703" s="590" t="n"/>
      <c r="F703" s="590" t="n"/>
      <c r="G703" s="590" t="n"/>
      <c r="H703" s="590" t="n"/>
      <c r="I703" s="590" t="n"/>
      <c r="J703" s="590" t="n"/>
      <c r="K703" s="590" t="n"/>
      <c r="L703" s="590" t="n"/>
      <c r="M703" s="590" t="n"/>
      <c r="N703" s="590" t="n"/>
      <c r="O703" s="590" t="n"/>
      <c r="P703" s="590" t="n"/>
      <c r="Q703" s="590" t="n"/>
      <c r="R703" s="590" t="n"/>
      <c r="S703" s="590" t="n"/>
      <c r="T703" s="590" t="n"/>
      <c r="U703" s="590" t="n"/>
      <c r="V703" s="590" t="n"/>
      <c r="W703" s="590" t="n"/>
      <c r="X703" s="590" t="n"/>
      <c r="Y703" s="590" t="n"/>
      <c r="Z703" s="590" t="n"/>
    </row>
    <row r="704" ht="11.25" customHeight="1" s="844">
      <c r="A704" s="590" t="n"/>
      <c r="B704" s="590" t="n"/>
      <c r="C704" s="590" t="n"/>
      <c r="D704" s="590" t="n"/>
      <c r="E704" s="590" t="n"/>
      <c r="F704" s="590" t="n"/>
      <c r="G704" s="590" t="n"/>
      <c r="H704" s="590" t="n"/>
      <c r="I704" s="590" t="n"/>
      <c r="J704" s="590" t="n"/>
      <c r="K704" s="590" t="n"/>
      <c r="L704" s="590" t="n"/>
      <c r="M704" s="590" t="n"/>
      <c r="N704" s="590" t="n"/>
      <c r="O704" s="590" t="n"/>
      <c r="P704" s="590" t="n"/>
      <c r="Q704" s="590" t="n"/>
      <c r="R704" s="590" t="n"/>
      <c r="S704" s="590" t="n"/>
      <c r="T704" s="590" t="n"/>
      <c r="U704" s="590" t="n"/>
      <c r="V704" s="590" t="n"/>
      <c r="W704" s="590" t="n"/>
      <c r="X704" s="590" t="n"/>
      <c r="Y704" s="590" t="n"/>
      <c r="Z704" s="590" t="n"/>
    </row>
    <row r="705" ht="11.25" customHeight="1" s="844">
      <c r="A705" s="590" t="n"/>
      <c r="B705" s="590" t="n"/>
      <c r="C705" s="590" t="n"/>
      <c r="D705" s="590" t="n"/>
      <c r="E705" s="590" t="n"/>
      <c r="F705" s="590" t="n"/>
      <c r="G705" s="590" t="n"/>
      <c r="H705" s="590" t="n"/>
      <c r="I705" s="590" t="n"/>
      <c r="J705" s="590" t="n"/>
      <c r="K705" s="590" t="n"/>
      <c r="L705" s="590" t="n"/>
      <c r="M705" s="590" t="n"/>
      <c r="N705" s="590" t="n"/>
      <c r="O705" s="590" t="n"/>
      <c r="P705" s="590" t="n"/>
      <c r="Q705" s="590" t="n"/>
      <c r="R705" s="590" t="n"/>
      <c r="S705" s="590" t="n"/>
      <c r="T705" s="590" t="n"/>
      <c r="U705" s="590" t="n"/>
      <c r="V705" s="590" t="n"/>
      <c r="W705" s="590" t="n"/>
      <c r="X705" s="590" t="n"/>
      <c r="Y705" s="590" t="n"/>
      <c r="Z705" s="590" t="n"/>
    </row>
    <row r="706" ht="11.25" customHeight="1" s="844">
      <c r="A706" s="590" t="n"/>
      <c r="B706" s="590" t="n"/>
      <c r="C706" s="590" t="n"/>
      <c r="D706" s="590" t="n"/>
      <c r="E706" s="590" t="n"/>
      <c r="F706" s="590" t="n"/>
      <c r="G706" s="590" t="n"/>
      <c r="H706" s="590" t="n"/>
      <c r="I706" s="590" t="n"/>
      <c r="J706" s="590" t="n"/>
      <c r="K706" s="590" t="n"/>
      <c r="L706" s="590" t="n"/>
      <c r="M706" s="590" t="n"/>
      <c r="N706" s="590" t="n"/>
      <c r="O706" s="590" t="n"/>
      <c r="P706" s="590" t="n"/>
      <c r="Q706" s="590" t="n"/>
      <c r="R706" s="590" t="n"/>
      <c r="S706" s="590" t="n"/>
      <c r="T706" s="590" t="n"/>
      <c r="U706" s="590" t="n"/>
      <c r="V706" s="590" t="n"/>
      <c r="W706" s="590" t="n"/>
      <c r="X706" s="590" t="n"/>
      <c r="Y706" s="590" t="n"/>
      <c r="Z706" s="590" t="n"/>
    </row>
    <row r="707" ht="11.25" customHeight="1" s="844">
      <c r="A707" s="590" t="n"/>
      <c r="B707" s="590" t="n"/>
      <c r="C707" s="590" t="n"/>
      <c r="D707" s="590" t="n"/>
      <c r="E707" s="590" t="n"/>
      <c r="F707" s="590" t="n"/>
      <c r="G707" s="590" t="n"/>
      <c r="H707" s="590" t="n"/>
      <c r="I707" s="590" t="n"/>
      <c r="J707" s="590" t="n"/>
      <c r="K707" s="590" t="n"/>
      <c r="L707" s="590" t="n"/>
      <c r="M707" s="590" t="n"/>
      <c r="N707" s="590" t="n"/>
      <c r="O707" s="590" t="n"/>
      <c r="P707" s="590" t="n"/>
      <c r="Q707" s="590" t="n"/>
      <c r="R707" s="590" t="n"/>
      <c r="S707" s="590" t="n"/>
      <c r="T707" s="590" t="n"/>
      <c r="U707" s="590" t="n"/>
      <c r="V707" s="590" t="n"/>
      <c r="W707" s="590" t="n"/>
      <c r="X707" s="590" t="n"/>
      <c r="Y707" s="590" t="n"/>
      <c r="Z707" s="590" t="n"/>
    </row>
    <row r="708" ht="11.25" customHeight="1" s="844">
      <c r="A708" s="590" t="n"/>
      <c r="B708" s="590" t="n"/>
      <c r="C708" s="590" t="n"/>
      <c r="D708" s="590" t="n"/>
      <c r="E708" s="590" t="n"/>
      <c r="F708" s="590" t="n"/>
      <c r="G708" s="590" t="n"/>
      <c r="H708" s="590" t="n"/>
      <c r="I708" s="590" t="n"/>
      <c r="J708" s="590" t="n"/>
      <c r="K708" s="590" t="n"/>
      <c r="L708" s="590" t="n"/>
      <c r="M708" s="590" t="n"/>
      <c r="N708" s="590" t="n"/>
      <c r="O708" s="590" t="n"/>
      <c r="P708" s="590" t="n"/>
      <c r="Q708" s="590" t="n"/>
      <c r="R708" s="590" t="n"/>
      <c r="S708" s="590" t="n"/>
      <c r="T708" s="590" t="n"/>
      <c r="U708" s="590" t="n"/>
      <c r="V708" s="590" t="n"/>
      <c r="W708" s="590" t="n"/>
      <c r="X708" s="590" t="n"/>
      <c r="Y708" s="590" t="n"/>
      <c r="Z708" s="590" t="n"/>
    </row>
    <row r="709" ht="11.25" customHeight="1" s="844">
      <c r="A709" s="590" t="n"/>
      <c r="B709" s="590" t="n"/>
      <c r="C709" s="590" t="n"/>
      <c r="D709" s="590" t="n"/>
      <c r="E709" s="590" t="n"/>
      <c r="F709" s="590" t="n"/>
      <c r="G709" s="590" t="n"/>
      <c r="H709" s="590" t="n"/>
      <c r="I709" s="590" t="n"/>
      <c r="J709" s="590" t="n"/>
      <c r="K709" s="590" t="n"/>
      <c r="L709" s="590" t="n"/>
      <c r="M709" s="590" t="n"/>
      <c r="N709" s="590" t="n"/>
      <c r="O709" s="590" t="n"/>
      <c r="P709" s="590" t="n"/>
      <c r="Q709" s="590" t="n"/>
      <c r="R709" s="590" t="n"/>
      <c r="S709" s="590" t="n"/>
      <c r="T709" s="590" t="n"/>
      <c r="U709" s="590" t="n"/>
      <c r="V709" s="590" t="n"/>
      <c r="W709" s="590" t="n"/>
      <c r="X709" s="590" t="n"/>
      <c r="Y709" s="590" t="n"/>
      <c r="Z709" s="590" t="n"/>
    </row>
    <row r="710" ht="11.25" customHeight="1" s="844">
      <c r="A710" s="590" t="n"/>
      <c r="B710" s="590" t="n"/>
      <c r="C710" s="590" t="n"/>
      <c r="D710" s="590" t="n"/>
      <c r="E710" s="590" t="n"/>
      <c r="F710" s="590" t="n"/>
      <c r="G710" s="590" t="n"/>
      <c r="H710" s="590" t="n"/>
      <c r="I710" s="590" t="n"/>
      <c r="J710" s="590" t="n"/>
      <c r="K710" s="590" t="n"/>
      <c r="L710" s="590" t="n"/>
      <c r="M710" s="590" t="n"/>
      <c r="N710" s="590" t="n"/>
      <c r="O710" s="590" t="n"/>
      <c r="P710" s="590" t="n"/>
      <c r="Q710" s="590" t="n"/>
      <c r="R710" s="590" t="n"/>
      <c r="S710" s="590" t="n"/>
      <c r="T710" s="590" t="n"/>
      <c r="U710" s="590" t="n"/>
      <c r="V710" s="590" t="n"/>
      <c r="W710" s="590" t="n"/>
      <c r="X710" s="590" t="n"/>
      <c r="Y710" s="590" t="n"/>
      <c r="Z710" s="590" t="n"/>
    </row>
    <row r="711" ht="11.25" customHeight="1" s="844">
      <c r="A711" s="590" t="n"/>
      <c r="B711" s="590" t="n"/>
      <c r="C711" s="590" t="n"/>
      <c r="D711" s="590" t="n"/>
      <c r="E711" s="590" t="n"/>
      <c r="F711" s="590" t="n"/>
      <c r="G711" s="590" t="n"/>
      <c r="H711" s="590" t="n"/>
      <c r="I711" s="590" t="n"/>
      <c r="J711" s="590" t="n"/>
      <c r="K711" s="590" t="n"/>
      <c r="L711" s="590" t="n"/>
      <c r="M711" s="590" t="n"/>
      <c r="N711" s="590" t="n"/>
      <c r="O711" s="590" t="n"/>
      <c r="P711" s="590" t="n"/>
      <c r="Q711" s="590" t="n"/>
      <c r="R711" s="590" t="n"/>
      <c r="S711" s="590" t="n"/>
      <c r="T711" s="590" t="n"/>
      <c r="U711" s="590" t="n"/>
      <c r="V711" s="590" t="n"/>
      <c r="W711" s="590" t="n"/>
      <c r="X711" s="590" t="n"/>
      <c r="Y711" s="590" t="n"/>
      <c r="Z711" s="590" t="n"/>
    </row>
    <row r="712" ht="11.25" customHeight="1" s="844">
      <c r="A712" s="590" t="n"/>
      <c r="B712" s="590" t="n"/>
      <c r="C712" s="590" t="n"/>
      <c r="D712" s="590" t="n"/>
      <c r="E712" s="590" t="n"/>
      <c r="F712" s="590" t="n"/>
      <c r="G712" s="590" t="n"/>
      <c r="H712" s="590" t="n"/>
      <c r="I712" s="590" t="n"/>
      <c r="J712" s="590" t="n"/>
      <c r="K712" s="590" t="n"/>
      <c r="L712" s="590" t="n"/>
      <c r="M712" s="590" t="n"/>
      <c r="N712" s="590" t="n"/>
      <c r="O712" s="590" t="n"/>
      <c r="P712" s="590" t="n"/>
      <c r="Q712" s="590" t="n"/>
      <c r="R712" s="590" t="n"/>
      <c r="S712" s="590" t="n"/>
      <c r="T712" s="590" t="n"/>
      <c r="U712" s="590" t="n"/>
      <c r="V712" s="590" t="n"/>
      <c r="W712" s="590" t="n"/>
      <c r="X712" s="590" t="n"/>
      <c r="Y712" s="590" t="n"/>
      <c r="Z712" s="590" t="n"/>
    </row>
    <row r="713" ht="11.25" customHeight="1" s="844">
      <c r="A713" s="590" t="n"/>
      <c r="B713" s="590" t="n"/>
      <c r="C713" s="590" t="n"/>
      <c r="D713" s="590" t="n"/>
      <c r="E713" s="590" t="n"/>
      <c r="F713" s="590" t="n"/>
      <c r="G713" s="590" t="n"/>
      <c r="H713" s="590" t="n"/>
      <c r="I713" s="590" t="n"/>
      <c r="J713" s="590" t="n"/>
      <c r="K713" s="590" t="n"/>
      <c r="L713" s="590" t="n"/>
      <c r="M713" s="590" t="n"/>
      <c r="N713" s="590" t="n"/>
      <c r="O713" s="590" t="n"/>
      <c r="P713" s="590" t="n"/>
      <c r="Q713" s="590" t="n"/>
      <c r="R713" s="590" t="n"/>
      <c r="S713" s="590" t="n"/>
      <c r="T713" s="590" t="n"/>
      <c r="U713" s="590" t="n"/>
      <c r="V713" s="590" t="n"/>
      <c r="W713" s="590" t="n"/>
      <c r="X713" s="590" t="n"/>
      <c r="Y713" s="590" t="n"/>
      <c r="Z713" s="590" t="n"/>
    </row>
    <row r="714" ht="11.25" customHeight="1" s="844">
      <c r="A714" s="590" t="n"/>
      <c r="B714" s="590" t="n"/>
      <c r="C714" s="590" t="n"/>
      <c r="D714" s="590" t="n"/>
      <c r="E714" s="590" t="n"/>
      <c r="F714" s="590" t="n"/>
      <c r="G714" s="590" t="n"/>
      <c r="H714" s="590" t="n"/>
      <c r="I714" s="590" t="n"/>
      <c r="J714" s="590" t="n"/>
      <c r="K714" s="590" t="n"/>
      <c r="L714" s="590" t="n"/>
      <c r="M714" s="590" t="n"/>
      <c r="N714" s="590" t="n"/>
      <c r="O714" s="590" t="n"/>
      <c r="P714" s="590" t="n"/>
      <c r="Q714" s="590" t="n"/>
      <c r="R714" s="590" t="n"/>
      <c r="S714" s="590" t="n"/>
      <c r="T714" s="590" t="n"/>
      <c r="U714" s="590" t="n"/>
      <c r="V714" s="590" t="n"/>
      <c r="W714" s="590" t="n"/>
      <c r="X714" s="590" t="n"/>
      <c r="Y714" s="590" t="n"/>
      <c r="Z714" s="590" t="n"/>
    </row>
    <row r="715" ht="11.25" customHeight="1" s="844">
      <c r="A715" s="590" t="n"/>
      <c r="B715" s="590" t="n"/>
      <c r="C715" s="590" t="n"/>
      <c r="D715" s="590" t="n"/>
      <c r="E715" s="590" t="n"/>
      <c r="F715" s="590" t="n"/>
      <c r="G715" s="590" t="n"/>
      <c r="H715" s="590" t="n"/>
      <c r="I715" s="590" t="n"/>
      <c r="J715" s="590" t="n"/>
      <c r="K715" s="590" t="n"/>
      <c r="L715" s="590" t="n"/>
      <c r="M715" s="590" t="n"/>
      <c r="N715" s="590" t="n"/>
      <c r="O715" s="590" t="n"/>
      <c r="P715" s="590" t="n"/>
      <c r="Q715" s="590" t="n"/>
      <c r="R715" s="590" t="n"/>
      <c r="S715" s="590" t="n"/>
      <c r="T715" s="590" t="n"/>
      <c r="U715" s="590" t="n"/>
      <c r="V715" s="590" t="n"/>
      <c r="W715" s="590" t="n"/>
      <c r="X715" s="590" t="n"/>
      <c r="Y715" s="590" t="n"/>
      <c r="Z715" s="590" t="n"/>
    </row>
    <row r="716" ht="11.25" customHeight="1" s="844">
      <c r="A716" s="590" t="n"/>
      <c r="B716" s="590" t="n"/>
      <c r="C716" s="590" t="n"/>
      <c r="D716" s="590" t="n"/>
      <c r="E716" s="590" t="n"/>
      <c r="F716" s="590" t="n"/>
      <c r="G716" s="590" t="n"/>
      <c r="H716" s="590" t="n"/>
      <c r="I716" s="590" t="n"/>
      <c r="J716" s="590" t="n"/>
      <c r="K716" s="590" t="n"/>
      <c r="L716" s="590" t="n"/>
      <c r="M716" s="590" t="n"/>
      <c r="N716" s="590" t="n"/>
      <c r="O716" s="590" t="n"/>
      <c r="P716" s="590" t="n"/>
      <c r="Q716" s="590" t="n"/>
      <c r="R716" s="590" t="n"/>
      <c r="S716" s="590" t="n"/>
      <c r="T716" s="590" t="n"/>
      <c r="U716" s="590" t="n"/>
      <c r="V716" s="590" t="n"/>
      <c r="W716" s="590" t="n"/>
      <c r="X716" s="590" t="n"/>
      <c r="Y716" s="590" t="n"/>
      <c r="Z716" s="590" t="n"/>
    </row>
    <row r="717" ht="11.25" customHeight="1" s="844">
      <c r="A717" s="590" t="n"/>
      <c r="B717" s="590" t="n"/>
      <c r="C717" s="590" t="n"/>
      <c r="D717" s="590" t="n"/>
      <c r="E717" s="590" t="n"/>
      <c r="F717" s="590" t="n"/>
      <c r="G717" s="590" t="n"/>
      <c r="H717" s="590" t="n"/>
      <c r="I717" s="590" t="n"/>
      <c r="J717" s="590" t="n"/>
      <c r="K717" s="590" t="n"/>
      <c r="L717" s="590" t="n"/>
      <c r="M717" s="590" t="n"/>
      <c r="N717" s="590" t="n"/>
      <c r="O717" s="590" t="n"/>
      <c r="P717" s="590" t="n"/>
      <c r="Q717" s="590" t="n"/>
      <c r="R717" s="590" t="n"/>
      <c r="S717" s="590" t="n"/>
      <c r="T717" s="590" t="n"/>
      <c r="U717" s="590" t="n"/>
      <c r="V717" s="590" t="n"/>
      <c r="W717" s="590" t="n"/>
      <c r="X717" s="590" t="n"/>
      <c r="Y717" s="590" t="n"/>
      <c r="Z717" s="590" t="n"/>
    </row>
    <row r="718" ht="11.25" customHeight="1" s="844">
      <c r="A718" s="590" t="n"/>
      <c r="B718" s="590" t="n"/>
      <c r="C718" s="590" t="n"/>
      <c r="D718" s="590" t="n"/>
      <c r="E718" s="590" t="n"/>
      <c r="F718" s="590" t="n"/>
      <c r="G718" s="590" t="n"/>
      <c r="H718" s="590" t="n"/>
      <c r="I718" s="590" t="n"/>
      <c r="J718" s="590" t="n"/>
      <c r="K718" s="590" t="n"/>
      <c r="L718" s="590" t="n"/>
      <c r="M718" s="590" t="n"/>
      <c r="N718" s="590" t="n"/>
      <c r="O718" s="590" t="n"/>
      <c r="P718" s="590" t="n"/>
      <c r="Q718" s="590" t="n"/>
      <c r="R718" s="590" t="n"/>
      <c r="S718" s="590" t="n"/>
      <c r="T718" s="590" t="n"/>
      <c r="U718" s="590" t="n"/>
      <c r="V718" s="590" t="n"/>
      <c r="W718" s="590" t="n"/>
      <c r="X718" s="590" t="n"/>
      <c r="Y718" s="590" t="n"/>
      <c r="Z718" s="590" t="n"/>
    </row>
    <row r="719" ht="11.25" customHeight="1" s="844">
      <c r="A719" s="590" t="n"/>
      <c r="B719" s="590" t="n"/>
      <c r="C719" s="590" t="n"/>
      <c r="D719" s="590" t="n"/>
      <c r="E719" s="590" t="n"/>
      <c r="F719" s="590" t="n"/>
      <c r="G719" s="590" t="n"/>
      <c r="H719" s="590" t="n"/>
      <c r="I719" s="590" t="n"/>
      <c r="J719" s="590" t="n"/>
      <c r="K719" s="590" t="n"/>
      <c r="L719" s="590" t="n"/>
      <c r="M719" s="590" t="n"/>
      <c r="N719" s="590" t="n"/>
      <c r="O719" s="590" t="n"/>
      <c r="P719" s="590" t="n"/>
      <c r="Q719" s="590" t="n"/>
      <c r="R719" s="590" t="n"/>
      <c r="S719" s="590" t="n"/>
      <c r="T719" s="590" t="n"/>
      <c r="U719" s="590" t="n"/>
      <c r="V719" s="590" t="n"/>
      <c r="W719" s="590" t="n"/>
      <c r="X719" s="590" t="n"/>
      <c r="Y719" s="590" t="n"/>
      <c r="Z719" s="590" t="n"/>
    </row>
    <row r="720" ht="11.25" customHeight="1" s="844">
      <c r="A720" s="590" t="n"/>
      <c r="B720" s="590" t="n"/>
      <c r="C720" s="590" t="n"/>
      <c r="D720" s="590" t="n"/>
      <c r="E720" s="590" t="n"/>
      <c r="F720" s="590" t="n"/>
      <c r="G720" s="590" t="n"/>
      <c r="H720" s="590" t="n"/>
      <c r="I720" s="590" t="n"/>
      <c r="J720" s="590" t="n"/>
      <c r="K720" s="590" t="n"/>
      <c r="L720" s="590" t="n"/>
      <c r="M720" s="590" t="n"/>
      <c r="N720" s="590" t="n"/>
      <c r="O720" s="590" t="n"/>
      <c r="P720" s="590" t="n"/>
      <c r="Q720" s="590" t="n"/>
      <c r="R720" s="590" t="n"/>
      <c r="S720" s="590" t="n"/>
      <c r="T720" s="590" t="n"/>
      <c r="U720" s="590" t="n"/>
      <c r="V720" s="590" t="n"/>
      <c r="W720" s="590" t="n"/>
      <c r="X720" s="590" t="n"/>
      <c r="Y720" s="590" t="n"/>
      <c r="Z720" s="590" t="n"/>
    </row>
    <row r="721" ht="11.25" customHeight="1" s="844">
      <c r="A721" s="590" t="n"/>
      <c r="B721" s="590" t="n"/>
      <c r="C721" s="590" t="n"/>
      <c r="D721" s="590" t="n"/>
      <c r="E721" s="590" t="n"/>
      <c r="F721" s="590" t="n"/>
      <c r="G721" s="590" t="n"/>
      <c r="H721" s="590" t="n"/>
      <c r="I721" s="590" t="n"/>
      <c r="J721" s="590" t="n"/>
      <c r="K721" s="590" t="n"/>
      <c r="L721" s="590" t="n"/>
      <c r="M721" s="590" t="n"/>
      <c r="N721" s="590" t="n"/>
      <c r="O721" s="590" t="n"/>
      <c r="P721" s="590" t="n"/>
      <c r="Q721" s="590" t="n"/>
      <c r="R721" s="590" t="n"/>
      <c r="S721" s="590" t="n"/>
      <c r="T721" s="590" t="n"/>
      <c r="U721" s="590" t="n"/>
      <c r="V721" s="590" t="n"/>
      <c r="W721" s="590" t="n"/>
      <c r="X721" s="590" t="n"/>
      <c r="Y721" s="590" t="n"/>
      <c r="Z721" s="590" t="n"/>
    </row>
    <row r="722" ht="11.25" customHeight="1" s="844">
      <c r="A722" s="590" t="n"/>
      <c r="B722" s="590" t="n"/>
      <c r="C722" s="590" t="n"/>
      <c r="D722" s="590" t="n"/>
      <c r="E722" s="590" t="n"/>
      <c r="F722" s="590" t="n"/>
      <c r="G722" s="590" t="n"/>
      <c r="H722" s="590" t="n"/>
      <c r="I722" s="590" t="n"/>
      <c r="J722" s="590" t="n"/>
      <c r="K722" s="590" t="n"/>
      <c r="L722" s="590" t="n"/>
      <c r="M722" s="590" t="n"/>
      <c r="N722" s="590" t="n"/>
      <c r="O722" s="590" t="n"/>
      <c r="P722" s="590" t="n"/>
      <c r="Q722" s="590" t="n"/>
      <c r="R722" s="590" t="n"/>
      <c r="S722" s="590" t="n"/>
      <c r="T722" s="590" t="n"/>
      <c r="U722" s="590" t="n"/>
      <c r="V722" s="590" t="n"/>
      <c r="W722" s="590" t="n"/>
      <c r="X722" s="590" t="n"/>
      <c r="Y722" s="590" t="n"/>
      <c r="Z722" s="590" t="n"/>
    </row>
    <row r="723" ht="11.25" customHeight="1" s="844">
      <c r="A723" s="590" t="n"/>
      <c r="B723" s="590" t="n"/>
      <c r="C723" s="590" t="n"/>
      <c r="D723" s="590" t="n"/>
      <c r="E723" s="590" t="n"/>
      <c r="F723" s="590" t="n"/>
      <c r="G723" s="590" t="n"/>
      <c r="H723" s="590" t="n"/>
      <c r="I723" s="590" t="n"/>
      <c r="J723" s="590" t="n"/>
      <c r="K723" s="590" t="n"/>
      <c r="L723" s="590" t="n"/>
      <c r="M723" s="590" t="n"/>
      <c r="N723" s="590" t="n"/>
      <c r="O723" s="590" t="n"/>
      <c r="P723" s="590" t="n"/>
      <c r="Q723" s="590" t="n"/>
      <c r="R723" s="590" t="n"/>
      <c r="S723" s="590" t="n"/>
      <c r="T723" s="590" t="n"/>
      <c r="U723" s="590" t="n"/>
      <c r="V723" s="590" t="n"/>
      <c r="W723" s="590" t="n"/>
      <c r="X723" s="590" t="n"/>
      <c r="Y723" s="590" t="n"/>
      <c r="Z723" s="590" t="n"/>
    </row>
    <row r="724" ht="11.25" customHeight="1" s="844">
      <c r="A724" s="590" t="n"/>
      <c r="B724" s="590" t="n"/>
      <c r="C724" s="590" t="n"/>
      <c r="D724" s="590" t="n"/>
      <c r="E724" s="590" t="n"/>
      <c r="F724" s="590" t="n"/>
      <c r="G724" s="590" t="n"/>
      <c r="H724" s="590" t="n"/>
      <c r="I724" s="590" t="n"/>
      <c r="J724" s="590" t="n"/>
      <c r="K724" s="590" t="n"/>
      <c r="L724" s="590" t="n"/>
      <c r="M724" s="590" t="n"/>
      <c r="N724" s="590" t="n"/>
      <c r="O724" s="590" t="n"/>
      <c r="P724" s="590" t="n"/>
      <c r="Q724" s="590" t="n"/>
      <c r="R724" s="590" t="n"/>
      <c r="S724" s="590" t="n"/>
      <c r="T724" s="590" t="n"/>
      <c r="U724" s="590" t="n"/>
      <c r="V724" s="590" t="n"/>
      <c r="W724" s="590" t="n"/>
      <c r="X724" s="590" t="n"/>
      <c r="Y724" s="590" t="n"/>
      <c r="Z724" s="590" t="n"/>
    </row>
    <row r="725" ht="11.25" customHeight="1" s="844">
      <c r="A725" s="590" t="n"/>
      <c r="B725" s="590" t="n"/>
      <c r="C725" s="590" t="n"/>
      <c r="D725" s="590" t="n"/>
      <c r="E725" s="590" t="n"/>
      <c r="F725" s="590" t="n"/>
      <c r="G725" s="590" t="n"/>
      <c r="H725" s="590" t="n"/>
      <c r="I725" s="590" t="n"/>
      <c r="J725" s="590" t="n"/>
      <c r="K725" s="590" t="n"/>
      <c r="L725" s="590" t="n"/>
      <c r="M725" s="590" t="n"/>
      <c r="N725" s="590" t="n"/>
      <c r="O725" s="590" t="n"/>
      <c r="P725" s="590" t="n"/>
      <c r="Q725" s="590" t="n"/>
      <c r="R725" s="590" t="n"/>
      <c r="S725" s="590" t="n"/>
      <c r="T725" s="590" t="n"/>
      <c r="U725" s="590" t="n"/>
      <c r="V725" s="590" t="n"/>
      <c r="W725" s="590" t="n"/>
      <c r="X725" s="590" t="n"/>
      <c r="Y725" s="590" t="n"/>
      <c r="Z725" s="590" t="n"/>
    </row>
    <row r="726" ht="11.25" customHeight="1" s="844">
      <c r="A726" s="590" t="n"/>
      <c r="B726" s="590" t="n"/>
      <c r="C726" s="590" t="n"/>
      <c r="D726" s="590" t="n"/>
      <c r="E726" s="590" t="n"/>
      <c r="F726" s="590" t="n"/>
      <c r="G726" s="590" t="n"/>
      <c r="H726" s="590" t="n"/>
      <c r="I726" s="590" t="n"/>
      <c r="J726" s="590" t="n"/>
      <c r="K726" s="590" t="n"/>
      <c r="L726" s="590" t="n"/>
      <c r="M726" s="590" t="n"/>
      <c r="N726" s="590" t="n"/>
      <c r="O726" s="590" t="n"/>
      <c r="P726" s="590" t="n"/>
      <c r="Q726" s="590" t="n"/>
      <c r="R726" s="590" t="n"/>
      <c r="S726" s="590" t="n"/>
      <c r="T726" s="590" t="n"/>
      <c r="U726" s="590" t="n"/>
      <c r="V726" s="590" t="n"/>
      <c r="W726" s="590" t="n"/>
      <c r="X726" s="590" t="n"/>
      <c r="Y726" s="590" t="n"/>
      <c r="Z726" s="590" t="n"/>
    </row>
    <row r="727" ht="11.25" customHeight="1" s="844">
      <c r="A727" s="590" t="n"/>
      <c r="B727" s="590" t="n"/>
      <c r="C727" s="590" t="n"/>
      <c r="D727" s="590" t="n"/>
      <c r="E727" s="590" t="n"/>
      <c r="F727" s="590" t="n"/>
      <c r="G727" s="590" t="n"/>
      <c r="H727" s="590" t="n"/>
      <c r="I727" s="590" t="n"/>
      <c r="J727" s="590" t="n"/>
      <c r="K727" s="590" t="n"/>
      <c r="L727" s="590" t="n"/>
      <c r="M727" s="590" t="n"/>
      <c r="N727" s="590" t="n"/>
      <c r="O727" s="590" t="n"/>
      <c r="P727" s="590" t="n"/>
      <c r="Q727" s="590" t="n"/>
      <c r="R727" s="590" t="n"/>
      <c r="S727" s="590" t="n"/>
      <c r="T727" s="590" t="n"/>
      <c r="U727" s="590" t="n"/>
      <c r="V727" s="590" t="n"/>
      <c r="W727" s="590" t="n"/>
      <c r="X727" s="590" t="n"/>
      <c r="Y727" s="590" t="n"/>
      <c r="Z727" s="590" t="n"/>
    </row>
    <row r="728" ht="11.25" customHeight="1" s="844">
      <c r="A728" s="590" t="n"/>
      <c r="B728" s="590" t="n"/>
      <c r="C728" s="590" t="n"/>
      <c r="D728" s="590" t="n"/>
      <c r="E728" s="590" t="n"/>
      <c r="F728" s="590" t="n"/>
      <c r="G728" s="590" t="n"/>
      <c r="H728" s="590" t="n"/>
      <c r="I728" s="590" t="n"/>
      <c r="J728" s="590" t="n"/>
      <c r="K728" s="590" t="n"/>
      <c r="L728" s="590" t="n"/>
      <c r="M728" s="590" t="n"/>
      <c r="N728" s="590" t="n"/>
      <c r="O728" s="590" t="n"/>
      <c r="P728" s="590" t="n"/>
      <c r="Q728" s="590" t="n"/>
      <c r="R728" s="590" t="n"/>
      <c r="S728" s="590" t="n"/>
      <c r="T728" s="590" t="n"/>
      <c r="U728" s="590" t="n"/>
      <c r="V728" s="590" t="n"/>
      <c r="W728" s="590" t="n"/>
      <c r="X728" s="590" t="n"/>
      <c r="Y728" s="590" t="n"/>
      <c r="Z728" s="590" t="n"/>
    </row>
    <row r="729" ht="11.25" customHeight="1" s="844">
      <c r="A729" s="590" t="n"/>
      <c r="B729" s="590" t="n"/>
      <c r="C729" s="590" t="n"/>
      <c r="D729" s="590" t="n"/>
      <c r="E729" s="590" t="n"/>
      <c r="F729" s="590" t="n"/>
      <c r="G729" s="590" t="n"/>
      <c r="H729" s="590" t="n"/>
      <c r="I729" s="590" t="n"/>
      <c r="J729" s="590" t="n"/>
      <c r="K729" s="590" t="n"/>
      <c r="L729" s="590" t="n"/>
      <c r="M729" s="590" t="n"/>
      <c r="N729" s="590" t="n"/>
      <c r="O729" s="590" t="n"/>
      <c r="P729" s="590" t="n"/>
      <c r="Q729" s="590" t="n"/>
      <c r="R729" s="590" t="n"/>
      <c r="S729" s="590" t="n"/>
      <c r="T729" s="590" t="n"/>
      <c r="U729" s="590" t="n"/>
      <c r="V729" s="590" t="n"/>
      <c r="W729" s="590" t="n"/>
      <c r="X729" s="590" t="n"/>
      <c r="Y729" s="590" t="n"/>
      <c r="Z729" s="590" t="n"/>
    </row>
    <row r="730" ht="11.25" customHeight="1" s="844">
      <c r="A730" s="590" t="n"/>
      <c r="B730" s="590" t="n"/>
      <c r="C730" s="590" t="n"/>
      <c r="D730" s="590" t="n"/>
      <c r="E730" s="590" t="n"/>
      <c r="F730" s="590" t="n"/>
      <c r="G730" s="590" t="n"/>
      <c r="H730" s="590" t="n"/>
      <c r="I730" s="590" t="n"/>
      <c r="J730" s="590" t="n"/>
      <c r="K730" s="590" t="n"/>
      <c r="L730" s="590" t="n"/>
      <c r="M730" s="590" t="n"/>
      <c r="N730" s="590" t="n"/>
      <c r="O730" s="590" t="n"/>
      <c r="P730" s="590" t="n"/>
      <c r="Q730" s="590" t="n"/>
      <c r="R730" s="590" t="n"/>
      <c r="S730" s="590" t="n"/>
      <c r="T730" s="590" t="n"/>
      <c r="U730" s="590" t="n"/>
      <c r="V730" s="590" t="n"/>
      <c r="W730" s="590" t="n"/>
      <c r="X730" s="590" t="n"/>
      <c r="Y730" s="590" t="n"/>
      <c r="Z730" s="590" t="n"/>
    </row>
    <row r="731" ht="11.25" customHeight="1" s="844">
      <c r="A731" s="590" t="n"/>
      <c r="B731" s="590" t="n"/>
      <c r="C731" s="590" t="n"/>
      <c r="D731" s="590" t="n"/>
      <c r="E731" s="590" t="n"/>
      <c r="F731" s="590" t="n"/>
      <c r="G731" s="590" t="n"/>
      <c r="H731" s="590" t="n"/>
      <c r="I731" s="590" t="n"/>
      <c r="J731" s="590" t="n"/>
      <c r="K731" s="590" t="n"/>
      <c r="L731" s="590" t="n"/>
      <c r="M731" s="590" t="n"/>
      <c r="N731" s="590" t="n"/>
      <c r="O731" s="590" t="n"/>
      <c r="P731" s="590" t="n"/>
      <c r="Q731" s="590" t="n"/>
      <c r="R731" s="590" t="n"/>
      <c r="S731" s="590" t="n"/>
      <c r="T731" s="590" t="n"/>
      <c r="U731" s="590" t="n"/>
      <c r="V731" s="590" t="n"/>
      <c r="W731" s="590" t="n"/>
      <c r="X731" s="590" t="n"/>
      <c r="Y731" s="590" t="n"/>
      <c r="Z731" s="590" t="n"/>
    </row>
    <row r="732" ht="11.25" customHeight="1" s="844">
      <c r="A732" s="590" t="n"/>
      <c r="B732" s="590" t="n"/>
      <c r="C732" s="590" t="n"/>
      <c r="D732" s="590" t="n"/>
      <c r="E732" s="590" t="n"/>
      <c r="F732" s="590" t="n"/>
      <c r="G732" s="590" t="n"/>
      <c r="H732" s="590" t="n"/>
      <c r="I732" s="590" t="n"/>
      <c r="J732" s="590" t="n"/>
      <c r="K732" s="590" t="n"/>
      <c r="L732" s="590" t="n"/>
      <c r="M732" s="590" t="n"/>
      <c r="N732" s="590" t="n"/>
      <c r="O732" s="590" t="n"/>
      <c r="P732" s="590" t="n"/>
      <c r="Q732" s="590" t="n"/>
      <c r="R732" s="590" t="n"/>
      <c r="S732" s="590" t="n"/>
      <c r="T732" s="590" t="n"/>
      <c r="U732" s="590" t="n"/>
      <c r="V732" s="590" t="n"/>
      <c r="W732" s="590" t="n"/>
      <c r="X732" s="590" t="n"/>
      <c r="Y732" s="590" t="n"/>
      <c r="Z732" s="590" t="n"/>
    </row>
    <row r="733" ht="11.25" customHeight="1" s="844">
      <c r="A733" s="590" t="n"/>
      <c r="B733" s="590" t="n"/>
      <c r="C733" s="590" t="n"/>
      <c r="D733" s="590" t="n"/>
      <c r="E733" s="590" t="n"/>
      <c r="F733" s="590" t="n"/>
      <c r="G733" s="590" t="n"/>
      <c r="H733" s="590" t="n"/>
      <c r="I733" s="590" t="n"/>
      <c r="J733" s="590" t="n"/>
      <c r="K733" s="590" t="n"/>
      <c r="L733" s="590" t="n"/>
      <c r="M733" s="590" t="n"/>
      <c r="N733" s="590" t="n"/>
      <c r="O733" s="590" t="n"/>
      <c r="P733" s="590" t="n"/>
      <c r="Q733" s="590" t="n"/>
      <c r="R733" s="590" t="n"/>
      <c r="S733" s="590" t="n"/>
      <c r="T733" s="590" t="n"/>
      <c r="U733" s="590" t="n"/>
      <c r="V733" s="590" t="n"/>
      <c r="W733" s="590" t="n"/>
      <c r="X733" s="590" t="n"/>
      <c r="Y733" s="590" t="n"/>
      <c r="Z733" s="590" t="n"/>
    </row>
    <row r="734" ht="11.25" customHeight="1" s="844">
      <c r="A734" s="590" t="n"/>
      <c r="B734" s="590" t="n"/>
      <c r="C734" s="590" t="n"/>
      <c r="D734" s="590" t="n"/>
      <c r="E734" s="590" t="n"/>
      <c r="F734" s="590" t="n"/>
      <c r="G734" s="590" t="n"/>
      <c r="H734" s="590" t="n"/>
      <c r="I734" s="590" t="n"/>
      <c r="J734" s="590" t="n"/>
      <c r="K734" s="590" t="n"/>
      <c r="L734" s="590" t="n"/>
      <c r="M734" s="590" t="n"/>
      <c r="N734" s="590" t="n"/>
      <c r="O734" s="590" t="n"/>
      <c r="P734" s="590" t="n"/>
      <c r="Q734" s="590" t="n"/>
      <c r="R734" s="590" t="n"/>
      <c r="S734" s="590" t="n"/>
      <c r="T734" s="590" t="n"/>
      <c r="U734" s="590" t="n"/>
      <c r="V734" s="590" t="n"/>
      <c r="W734" s="590" t="n"/>
      <c r="X734" s="590" t="n"/>
      <c r="Y734" s="590" t="n"/>
      <c r="Z734" s="590" t="n"/>
    </row>
    <row r="735" ht="11.25" customHeight="1" s="844">
      <c r="A735" s="590" t="n"/>
      <c r="B735" s="590" t="n"/>
      <c r="C735" s="590" t="n"/>
      <c r="D735" s="590" t="n"/>
      <c r="E735" s="590" t="n"/>
      <c r="F735" s="590" t="n"/>
      <c r="G735" s="590" t="n"/>
      <c r="H735" s="590" t="n"/>
      <c r="I735" s="590" t="n"/>
      <c r="J735" s="590" t="n"/>
      <c r="K735" s="590" t="n"/>
      <c r="L735" s="590" t="n"/>
      <c r="M735" s="590" t="n"/>
      <c r="N735" s="590" t="n"/>
      <c r="O735" s="590" t="n"/>
      <c r="P735" s="590" t="n"/>
      <c r="Q735" s="590" t="n"/>
      <c r="R735" s="590" t="n"/>
      <c r="S735" s="590" t="n"/>
      <c r="T735" s="590" t="n"/>
      <c r="U735" s="590" t="n"/>
      <c r="V735" s="590" t="n"/>
      <c r="W735" s="590" t="n"/>
      <c r="X735" s="590" t="n"/>
      <c r="Y735" s="590" t="n"/>
      <c r="Z735" s="590" t="n"/>
    </row>
    <row r="736" ht="11.25" customHeight="1" s="844">
      <c r="A736" s="590" t="n"/>
      <c r="B736" s="590" t="n"/>
      <c r="C736" s="590" t="n"/>
      <c r="D736" s="590" t="n"/>
      <c r="E736" s="590" t="n"/>
      <c r="F736" s="590" t="n"/>
      <c r="G736" s="590" t="n"/>
      <c r="H736" s="590" t="n"/>
      <c r="I736" s="590" t="n"/>
      <c r="J736" s="590" t="n"/>
      <c r="K736" s="590" t="n"/>
      <c r="L736" s="590" t="n"/>
      <c r="M736" s="590" t="n"/>
      <c r="N736" s="590" t="n"/>
      <c r="O736" s="590" t="n"/>
      <c r="P736" s="590" t="n"/>
      <c r="Q736" s="590" t="n"/>
      <c r="R736" s="590" t="n"/>
      <c r="S736" s="590" t="n"/>
      <c r="T736" s="590" t="n"/>
      <c r="U736" s="590" t="n"/>
      <c r="V736" s="590" t="n"/>
      <c r="W736" s="590" t="n"/>
      <c r="X736" s="590" t="n"/>
      <c r="Y736" s="590" t="n"/>
      <c r="Z736" s="590" t="n"/>
    </row>
    <row r="737" ht="11.25" customHeight="1" s="844">
      <c r="A737" s="590" t="n"/>
      <c r="B737" s="590" t="n"/>
      <c r="C737" s="590" t="n"/>
      <c r="D737" s="590" t="n"/>
      <c r="E737" s="590" t="n"/>
      <c r="F737" s="590" t="n"/>
      <c r="G737" s="590" t="n"/>
      <c r="H737" s="590" t="n"/>
      <c r="I737" s="590" t="n"/>
      <c r="J737" s="590" t="n"/>
      <c r="K737" s="590" t="n"/>
      <c r="L737" s="590" t="n"/>
      <c r="M737" s="590" t="n"/>
      <c r="N737" s="590" t="n"/>
      <c r="O737" s="590" t="n"/>
      <c r="P737" s="590" t="n"/>
      <c r="Q737" s="590" t="n"/>
      <c r="R737" s="590" t="n"/>
      <c r="S737" s="590" t="n"/>
      <c r="T737" s="590" t="n"/>
      <c r="U737" s="590" t="n"/>
      <c r="V737" s="590" t="n"/>
      <c r="W737" s="590" t="n"/>
      <c r="X737" s="590" t="n"/>
      <c r="Y737" s="590" t="n"/>
      <c r="Z737" s="590" t="n"/>
    </row>
    <row r="738" ht="11.25" customHeight="1" s="844">
      <c r="A738" s="590" t="n"/>
      <c r="B738" s="590" t="n"/>
      <c r="C738" s="590" t="n"/>
      <c r="D738" s="590" t="n"/>
      <c r="E738" s="590" t="n"/>
      <c r="F738" s="590" t="n"/>
      <c r="G738" s="590" t="n"/>
      <c r="H738" s="590" t="n"/>
      <c r="I738" s="590" t="n"/>
      <c r="J738" s="590" t="n"/>
      <c r="K738" s="590" t="n"/>
      <c r="L738" s="590" t="n"/>
      <c r="M738" s="590" t="n"/>
      <c r="N738" s="590" t="n"/>
      <c r="O738" s="590" t="n"/>
      <c r="P738" s="590" t="n"/>
      <c r="Q738" s="590" t="n"/>
      <c r="R738" s="590" t="n"/>
      <c r="S738" s="590" t="n"/>
      <c r="T738" s="590" t="n"/>
      <c r="U738" s="590" t="n"/>
      <c r="V738" s="590" t="n"/>
      <c r="W738" s="590" t="n"/>
      <c r="X738" s="590" t="n"/>
      <c r="Y738" s="590" t="n"/>
      <c r="Z738" s="590" t="n"/>
    </row>
    <row r="739" ht="11.25" customHeight="1" s="844">
      <c r="A739" s="590" t="n"/>
      <c r="B739" s="590" t="n"/>
      <c r="C739" s="590" t="n"/>
      <c r="D739" s="590" t="n"/>
      <c r="E739" s="590" t="n"/>
      <c r="F739" s="590" t="n"/>
      <c r="G739" s="590" t="n"/>
      <c r="H739" s="590" t="n"/>
      <c r="I739" s="590" t="n"/>
      <c r="J739" s="590" t="n"/>
      <c r="K739" s="590" t="n"/>
      <c r="L739" s="590" t="n"/>
      <c r="M739" s="590" t="n"/>
      <c r="N739" s="590" t="n"/>
      <c r="O739" s="590" t="n"/>
      <c r="P739" s="590" t="n"/>
      <c r="Q739" s="590" t="n"/>
      <c r="R739" s="590" t="n"/>
      <c r="S739" s="590" t="n"/>
      <c r="T739" s="590" t="n"/>
      <c r="U739" s="590" t="n"/>
      <c r="V739" s="590" t="n"/>
      <c r="W739" s="590" t="n"/>
      <c r="X739" s="590" t="n"/>
      <c r="Y739" s="590" t="n"/>
      <c r="Z739" s="590" t="n"/>
    </row>
    <row r="740" ht="11.25" customHeight="1" s="844">
      <c r="A740" s="590" t="n"/>
      <c r="B740" s="590" t="n"/>
      <c r="C740" s="590" t="n"/>
      <c r="D740" s="590" t="n"/>
      <c r="E740" s="590" t="n"/>
      <c r="F740" s="590" t="n"/>
      <c r="G740" s="590" t="n"/>
      <c r="H740" s="590" t="n"/>
      <c r="I740" s="590" t="n"/>
      <c r="J740" s="590" t="n"/>
      <c r="K740" s="590" t="n"/>
      <c r="L740" s="590" t="n"/>
      <c r="M740" s="590" t="n"/>
      <c r="N740" s="590" t="n"/>
      <c r="O740" s="590" t="n"/>
      <c r="P740" s="590" t="n"/>
      <c r="Q740" s="590" t="n"/>
      <c r="R740" s="590" t="n"/>
      <c r="S740" s="590" t="n"/>
      <c r="T740" s="590" t="n"/>
      <c r="U740" s="590" t="n"/>
      <c r="V740" s="590" t="n"/>
      <c r="W740" s="590" t="n"/>
      <c r="X740" s="590" t="n"/>
      <c r="Y740" s="590" t="n"/>
      <c r="Z740" s="590" t="n"/>
    </row>
    <row r="741" ht="11.25" customHeight="1" s="844">
      <c r="A741" s="590" t="n"/>
      <c r="B741" s="590" t="n"/>
      <c r="C741" s="590" t="n"/>
      <c r="D741" s="590" t="n"/>
      <c r="E741" s="590" t="n"/>
      <c r="F741" s="590" t="n"/>
      <c r="G741" s="590" t="n"/>
      <c r="H741" s="590" t="n"/>
      <c r="I741" s="590" t="n"/>
      <c r="J741" s="590" t="n"/>
      <c r="K741" s="590" t="n"/>
      <c r="L741" s="590" t="n"/>
      <c r="M741" s="590" t="n"/>
      <c r="N741" s="590" t="n"/>
      <c r="O741" s="590" t="n"/>
      <c r="P741" s="590" t="n"/>
      <c r="Q741" s="590" t="n"/>
      <c r="R741" s="590" t="n"/>
      <c r="S741" s="590" t="n"/>
      <c r="T741" s="590" t="n"/>
      <c r="U741" s="590" t="n"/>
      <c r="V741" s="590" t="n"/>
      <c r="W741" s="590" t="n"/>
      <c r="X741" s="590" t="n"/>
      <c r="Y741" s="590" t="n"/>
      <c r="Z741" s="590" t="n"/>
    </row>
    <row r="742" ht="11.25" customHeight="1" s="844">
      <c r="A742" s="590" t="n"/>
      <c r="B742" s="590" t="n"/>
      <c r="C742" s="590" t="n"/>
      <c r="D742" s="590" t="n"/>
      <c r="E742" s="590" t="n"/>
      <c r="F742" s="590" t="n"/>
      <c r="G742" s="590" t="n"/>
      <c r="H742" s="590" t="n"/>
      <c r="I742" s="590" t="n"/>
      <c r="J742" s="590" t="n"/>
      <c r="K742" s="590" t="n"/>
      <c r="L742" s="590" t="n"/>
      <c r="M742" s="590" t="n"/>
      <c r="N742" s="590" t="n"/>
      <c r="O742" s="590" t="n"/>
      <c r="P742" s="590" t="n"/>
      <c r="Q742" s="590" t="n"/>
      <c r="R742" s="590" t="n"/>
      <c r="S742" s="590" t="n"/>
      <c r="T742" s="590" t="n"/>
      <c r="U742" s="590" t="n"/>
      <c r="V742" s="590" t="n"/>
      <c r="W742" s="590" t="n"/>
      <c r="X742" s="590" t="n"/>
      <c r="Y742" s="590" t="n"/>
      <c r="Z742" s="590" t="n"/>
    </row>
    <row r="743" ht="11.25" customHeight="1" s="844">
      <c r="A743" s="590" t="n"/>
      <c r="B743" s="590" t="n"/>
      <c r="C743" s="590" t="n"/>
      <c r="D743" s="590" t="n"/>
      <c r="E743" s="590" t="n"/>
      <c r="F743" s="590" t="n"/>
      <c r="G743" s="590" t="n"/>
      <c r="H743" s="590" t="n"/>
      <c r="I743" s="590" t="n"/>
      <c r="J743" s="590" t="n"/>
      <c r="K743" s="590" t="n"/>
      <c r="L743" s="590" t="n"/>
      <c r="M743" s="590" t="n"/>
      <c r="N743" s="590" t="n"/>
      <c r="O743" s="590" t="n"/>
      <c r="P743" s="590" t="n"/>
      <c r="Q743" s="590" t="n"/>
      <c r="R743" s="590" t="n"/>
      <c r="S743" s="590" t="n"/>
      <c r="T743" s="590" t="n"/>
      <c r="U743" s="590" t="n"/>
      <c r="V743" s="590" t="n"/>
      <c r="W743" s="590" t="n"/>
      <c r="X743" s="590" t="n"/>
      <c r="Y743" s="590" t="n"/>
      <c r="Z743" s="590" t="n"/>
    </row>
    <row r="744" ht="11.25" customHeight="1" s="844">
      <c r="A744" s="590" t="n"/>
      <c r="B744" s="590" t="n"/>
      <c r="C744" s="590" t="n"/>
      <c r="D744" s="590" t="n"/>
      <c r="E744" s="590" t="n"/>
      <c r="F744" s="590" t="n"/>
      <c r="G744" s="590" t="n"/>
      <c r="H744" s="590" t="n"/>
      <c r="I744" s="590" t="n"/>
      <c r="J744" s="590" t="n"/>
      <c r="K744" s="590" t="n"/>
      <c r="L744" s="590" t="n"/>
      <c r="M744" s="590" t="n"/>
      <c r="N744" s="590" t="n"/>
      <c r="O744" s="590" t="n"/>
      <c r="P744" s="590" t="n"/>
      <c r="Q744" s="590" t="n"/>
      <c r="R744" s="590" t="n"/>
      <c r="S744" s="590" t="n"/>
      <c r="T744" s="590" t="n"/>
      <c r="U744" s="590" t="n"/>
      <c r="V744" s="590" t="n"/>
      <c r="W744" s="590" t="n"/>
      <c r="X744" s="590" t="n"/>
      <c r="Y744" s="590" t="n"/>
      <c r="Z744" s="590" t="n"/>
    </row>
    <row r="745" ht="11.25" customHeight="1" s="844">
      <c r="A745" s="590" t="n"/>
      <c r="B745" s="590" t="n"/>
      <c r="C745" s="590" t="n"/>
      <c r="D745" s="590" t="n"/>
      <c r="E745" s="590" t="n"/>
      <c r="F745" s="590" t="n"/>
      <c r="G745" s="590" t="n"/>
      <c r="H745" s="590" t="n"/>
      <c r="I745" s="590" t="n"/>
      <c r="J745" s="590" t="n"/>
      <c r="K745" s="590" t="n"/>
      <c r="L745" s="590" t="n"/>
      <c r="M745" s="590" t="n"/>
      <c r="N745" s="590" t="n"/>
      <c r="O745" s="590" t="n"/>
      <c r="P745" s="590" t="n"/>
      <c r="Q745" s="590" t="n"/>
      <c r="R745" s="590" t="n"/>
      <c r="S745" s="590" t="n"/>
      <c r="T745" s="590" t="n"/>
      <c r="U745" s="590" t="n"/>
      <c r="V745" s="590" t="n"/>
      <c r="W745" s="590" t="n"/>
      <c r="X745" s="590" t="n"/>
      <c r="Y745" s="590" t="n"/>
      <c r="Z745" s="590" t="n"/>
    </row>
    <row r="746" ht="11.25" customHeight="1" s="844">
      <c r="A746" s="590" t="n"/>
      <c r="B746" s="590" t="n"/>
      <c r="C746" s="590" t="n"/>
      <c r="D746" s="590" t="n"/>
      <c r="E746" s="590" t="n"/>
      <c r="F746" s="590" t="n"/>
      <c r="G746" s="590" t="n"/>
      <c r="H746" s="590" t="n"/>
      <c r="I746" s="590" t="n"/>
      <c r="J746" s="590" t="n"/>
      <c r="K746" s="590" t="n"/>
      <c r="L746" s="590" t="n"/>
      <c r="M746" s="590" t="n"/>
      <c r="N746" s="590" t="n"/>
      <c r="O746" s="590" t="n"/>
      <c r="P746" s="590" t="n"/>
      <c r="Q746" s="590" t="n"/>
      <c r="R746" s="590" t="n"/>
      <c r="S746" s="590" t="n"/>
      <c r="T746" s="590" t="n"/>
      <c r="U746" s="590" t="n"/>
      <c r="V746" s="590" t="n"/>
      <c r="W746" s="590" t="n"/>
      <c r="X746" s="590" t="n"/>
      <c r="Y746" s="590" t="n"/>
      <c r="Z746" s="590" t="n"/>
    </row>
    <row r="747" ht="11.25" customHeight="1" s="844">
      <c r="A747" s="590" t="n"/>
      <c r="B747" s="590" t="n"/>
      <c r="C747" s="590" t="n"/>
      <c r="D747" s="590" t="n"/>
      <c r="E747" s="590" t="n"/>
      <c r="F747" s="590" t="n"/>
      <c r="G747" s="590" t="n"/>
      <c r="H747" s="590" t="n"/>
      <c r="I747" s="590" t="n"/>
      <c r="J747" s="590" t="n"/>
      <c r="K747" s="590" t="n"/>
      <c r="L747" s="590" t="n"/>
      <c r="M747" s="590" t="n"/>
      <c r="N747" s="590" t="n"/>
      <c r="O747" s="590" t="n"/>
      <c r="P747" s="590" t="n"/>
      <c r="Q747" s="590" t="n"/>
      <c r="R747" s="590" t="n"/>
      <c r="S747" s="590" t="n"/>
      <c r="T747" s="590" t="n"/>
      <c r="U747" s="590" t="n"/>
      <c r="V747" s="590" t="n"/>
      <c r="W747" s="590" t="n"/>
      <c r="X747" s="590" t="n"/>
      <c r="Y747" s="590" t="n"/>
      <c r="Z747" s="590" t="n"/>
    </row>
    <row r="748" ht="11.25" customHeight="1" s="844">
      <c r="A748" s="590" t="n"/>
      <c r="B748" s="590" t="n"/>
      <c r="C748" s="590" t="n"/>
      <c r="D748" s="590" t="n"/>
      <c r="E748" s="590" t="n"/>
      <c r="F748" s="590" t="n"/>
      <c r="G748" s="590" t="n"/>
      <c r="H748" s="590" t="n"/>
      <c r="I748" s="590" t="n"/>
      <c r="J748" s="590" t="n"/>
      <c r="K748" s="590" t="n"/>
      <c r="L748" s="590" t="n"/>
      <c r="M748" s="590" t="n"/>
      <c r="N748" s="590" t="n"/>
      <c r="O748" s="590" t="n"/>
      <c r="P748" s="590" t="n"/>
      <c r="Q748" s="590" t="n"/>
      <c r="R748" s="590" t="n"/>
      <c r="S748" s="590" t="n"/>
      <c r="T748" s="590" t="n"/>
      <c r="U748" s="590" t="n"/>
      <c r="V748" s="590" t="n"/>
      <c r="W748" s="590" t="n"/>
      <c r="X748" s="590" t="n"/>
      <c r="Y748" s="590" t="n"/>
      <c r="Z748" s="590" t="n"/>
    </row>
    <row r="749" ht="11.25" customHeight="1" s="844">
      <c r="A749" s="590" t="n"/>
      <c r="B749" s="590" t="n"/>
      <c r="C749" s="590" t="n"/>
      <c r="D749" s="590" t="n"/>
      <c r="E749" s="590" t="n"/>
      <c r="F749" s="590" t="n"/>
      <c r="G749" s="590" t="n"/>
      <c r="H749" s="590" t="n"/>
      <c r="I749" s="590" t="n"/>
      <c r="J749" s="590" t="n"/>
      <c r="K749" s="590" t="n"/>
      <c r="L749" s="590" t="n"/>
      <c r="M749" s="590" t="n"/>
      <c r="N749" s="590" t="n"/>
      <c r="O749" s="590" t="n"/>
      <c r="P749" s="590" t="n"/>
      <c r="Q749" s="590" t="n"/>
      <c r="R749" s="590" t="n"/>
      <c r="S749" s="590" t="n"/>
      <c r="T749" s="590" t="n"/>
      <c r="U749" s="590" t="n"/>
      <c r="V749" s="590" t="n"/>
      <c r="W749" s="590" t="n"/>
      <c r="X749" s="590" t="n"/>
      <c r="Y749" s="590" t="n"/>
      <c r="Z749" s="590" t="n"/>
    </row>
    <row r="750" ht="11.25" customHeight="1" s="844">
      <c r="A750" s="590" t="n"/>
      <c r="B750" s="590" t="n"/>
      <c r="C750" s="590" t="n"/>
      <c r="D750" s="590" t="n"/>
      <c r="E750" s="590" t="n"/>
      <c r="F750" s="590" t="n"/>
      <c r="G750" s="590" t="n"/>
      <c r="H750" s="590" t="n"/>
      <c r="I750" s="590" t="n"/>
      <c r="J750" s="590" t="n"/>
      <c r="K750" s="590" t="n"/>
      <c r="L750" s="590" t="n"/>
      <c r="M750" s="590" t="n"/>
      <c r="N750" s="590" t="n"/>
      <c r="O750" s="590" t="n"/>
      <c r="P750" s="590" t="n"/>
      <c r="Q750" s="590" t="n"/>
      <c r="R750" s="590" t="n"/>
      <c r="S750" s="590" t="n"/>
      <c r="T750" s="590" t="n"/>
      <c r="U750" s="590" t="n"/>
      <c r="V750" s="590" t="n"/>
      <c r="W750" s="590" t="n"/>
      <c r="X750" s="590" t="n"/>
      <c r="Y750" s="590" t="n"/>
      <c r="Z750" s="590" t="n"/>
    </row>
    <row r="751" ht="11.25" customHeight="1" s="844">
      <c r="A751" s="590" t="n"/>
      <c r="B751" s="590" t="n"/>
      <c r="C751" s="590" t="n"/>
      <c r="D751" s="590" t="n"/>
      <c r="E751" s="590" t="n"/>
      <c r="F751" s="590" t="n"/>
      <c r="G751" s="590" t="n"/>
      <c r="H751" s="590" t="n"/>
      <c r="I751" s="590" t="n"/>
      <c r="J751" s="590" t="n"/>
      <c r="K751" s="590" t="n"/>
      <c r="L751" s="590" t="n"/>
      <c r="M751" s="590" t="n"/>
      <c r="N751" s="590" t="n"/>
      <c r="O751" s="590" t="n"/>
      <c r="P751" s="590" t="n"/>
      <c r="Q751" s="590" t="n"/>
      <c r="R751" s="590" t="n"/>
      <c r="S751" s="590" t="n"/>
      <c r="T751" s="590" t="n"/>
      <c r="U751" s="590" t="n"/>
      <c r="V751" s="590" t="n"/>
      <c r="W751" s="590" t="n"/>
      <c r="X751" s="590" t="n"/>
      <c r="Y751" s="590" t="n"/>
      <c r="Z751" s="590" t="n"/>
    </row>
    <row r="752" ht="11.25" customHeight="1" s="844">
      <c r="A752" s="590" t="n"/>
      <c r="B752" s="590" t="n"/>
      <c r="C752" s="590" t="n"/>
      <c r="D752" s="590" t="n"/>
      <c r="E752" s="590" t="n"/>
      <c r="F752" s="590" t="n"/>
      <c r="G752" s="590" t="n"/>
      <c r="H752" s="590" t="n"/>
      <c r="I752" s="590" t="n"/>
      <c r="J752" s="590" t="n"/>
      <c r="K752" s="590" t="n"/>
      <c r="L752" s="590" t="n"/>
      <c r="M752" s="590" t="n"/>
      <c r="N752" s="590" t="n"/>
      <c r="O752" s="590" t="n"/>
      <c r="P752" s="590" t="n"/>
      <c r="Q752" s="590" t="n"/>
      <c r="R752" s="590" t="n"/>
      <c r="S752" s="590" t="n"/>
      <c r="T752" s="590" t="n"/>
      <c r="U752" s="590" t="n"/>
      <c r="V752" s="590" t="n"/>
      <c r="W752" s="590" t="n"/>
      <c r="X752" s="590" t="n"/>
      <c r="Y752" s="590" t="n"/>
      <c r="Z752" s="590" t="n"/>
    </row>
    <row r="753" ht="11.25" customHeight="1" s="844">
      <c r="A753" s="590" t="n"/>
      <c r="B753" s="590" t="n"/>
      <c r="C753" s="590" t="n"/>
      <c r="D753" s="590" t="n"/>
      <c r="E753" s="590" t="n"/>
      <c r="F753" s="590" t="n"/>
      <c r="G753" s="590" t="n"/>
      <c r="H753" s="590" t="n"/>
      <c r="I753" s="590" t="n"/>
      <c r="J753" s="590" t="n"/>
      <c r="K753" s="590" t="n"/>
      <c r="L753" s="590" t="n"/>
      <c r="M753" s="590" t="n"/>
      <c r="N753" s="590" t="n"/>
      <c r="O753" s="590" t="n"/>
      <c r="P753" s="590" t="n"/>
      <c r="Q753" s="590" t="n"/>
      <c r="R753" s="590" t="n"/>
      <c r="S753" s="590" t="n"/>
      <c r="T753" s="590" t="n"/>
      <c r="U753" s="590" t="n"/>
      <c r="V753" s="590" t="n"/>
      <c r="W753" s="590" t="n"/>
      <c r="X753" s="590" t="n"/>
      <c r="Y753" s="590" t="n"/>
      <c r="Z753" s="590" t="n"/>
    </row>
    <row r="754" ht="11.25" customHeight="1" s="844">
      <c r="A754" s="590" t="n"/>
      <c r="B754" s="590" t="n"/>
      <c r="C754" s="590" t="n"/>
      <c r="D754" s="590" t="n"/>
      <c r="E754" s="590" t="n"/>
      <c r="F754" s="590" t="n"/>
      <c r="G754" s="590" t="n"/>
      <c r="H754" s="590" t="n"/>
      <c r="I754" s="590" t="n"/>
      <c r="J754" s="590" t="n"/>
      <c r="K754" s="590" t="n"/>
      <c r="L754" s="590" t="n"/>
      <c r="M754" s="590" t="n"/>
      <c r="N754" s="590" t="n"/>
      <c r="O754" s="590" t="n"/>
      <c r="P754" s="590" t="n"/>
      <c r="Q754" s="590" t="n"/>
      <c r="R754" s="590" t="n"/>
      <c r="S754" s="590" t="n"/>
      <c r="T754" s="590" t="n"/>
      <c r="U754" s="590" t="n"/>
      <c r="V754" s="590" t="n"/>
      <c r="W754" s="590" t="n"/>
      <c r="X754" s="590" t="n"/>
      <c r="Y754" s="590" t="n"/>
      <c r="Z754" s="590" t="n"/>
    </row>
    <row r="755" ht="11.25" customHeight="1" s="844">
      <c r="A755" s="590" t="n"/>
      <c r="B755" s="590" t="n"/>
      <c r="C755" s="590" t="n"/>
      <c r="D755" s="590" t="n"/>
      <c r="E755" s="590" t="n"/>
      <c r="F755" s="590" t="n"/>
      <c r="G755" s="590" t="n"/>
      <c r="H755" s="590" t="n"/>
      <c r="I755" s="590" t="n"/>
      <c r="J755" s="590" t="n"/>
      <c r="K755" s="590" t="n"/>
      <c r="L755" s="590" t="n"/>
      <c r="M755" s="590" t="n"/>
      <c r="N755" s="590" t="n"/>
      <c r="O755" s="590" t="n"/>
      <c r="P755" s="590" t="n"/>
      <c r="Q755" s="590" t="n"/>
      <c r="R755" s="590" t="n"/>
      <c r="S755" s="590" t="n"/>
      <c r="T755" s="590" t="n"/>
      <c r="U755" s="590" t="n"/>
      <c r="V755" s="590" t="n"/>
      <c r="W755" s="590" t="n"/>
      <c r="X755" s="590" t="n"/>
      <c r="Y755" s="590" t="n"/>
      <c r="Z755" s="590" t="n"/>
    </row>
    <row r="756" ht="11.25" customHeight="1" s="844">
      <c r="A756" s="590" t="n"/>
      <c r="B756" s="590" t="n"/>
      <c r="C756" s="590" t="n"/>
      <c r="D756" s="590" t="n"/>
      <c r="E756" s="590" t="n"/>
      <c r="F756" s="590" t="n"/>
      <c r="G756" s="590" t="n"/>
      <c r="H756" s="590" t="n"/>
      <c r="I756" s="590" t="n"/>
      <c r="J756" s="590" t="n"/>
      <c r="K756" s="590" t="n"/>
      <c r="L756" s="590" t="n"/>
      <c r="M756" s="590" t="n"/>
      <c r="N756" s="590" t="n"/>
      <c r="O756" s="590" t="n"/>
      <c r="P756" s="590" t="n"/>
      <c r="Q756" s="590" t="n"/>
      <c r="R756" s="590" t="n"/>
      <c r="S756" s="590" t="n"/>
      <c r="T756" s="590" t="n"/>
      <c r="U756" s="590" t="n"/>
      <c r="V756" s="590" t="n"/>
      <c r="W756" s="590" t="n"/>
      <c r="X756" s="590" t="n"/>
      <c r="Y756" s="590" t="n"/>
      <c r="Z756" s="590" t="n"/>
    </row>
    <row r="757" ht="11.25" customHeight="1" s="844">
      <c r="A757" s="590" t="n"/>
      <c r="B757" s="590" t="n"/>
      <c r="C757" s="590" t="n"/>
      <c r="D757" s="590" t="n"/>
      <c r="E757" s="590" t="n"/>
      <c r="F757" s="590" t="n"/>
      <c r="G757" s="590" t="n"/>
      <c r="H757" s="590" t="n"/>
      <c r="I757" s="590" t="n"/>
      <c r="J757" s="590" t="n"/>
      <c r="K757" s="590" t="n"/>
      <c r="L757" s="590" t="n"/>
      <c r="M757" s="590" t="n"/>
      <c r="N757" s="590" t="n"/>
      <c r="O757" s="590" t="n"/>
      <c r="P757" s="590" t="n"/>
      <c r="Q757" s="590" t="n"/>
      <c r="R757" s="590" t="n"/>
      <c r="S757" s="590" t="n"/>
      <c r="T757" s="590" t="n"/>
      <c r="U757" s="590" t="n"/>
      <c r="V757" s="590" t="n"/>
      <c r="W757" s="590" t="n"/>
      <c r="X757" s="590" t="n"/>
      <c r="Y757" s="590" t="n"/>
      <c r="Z757" s="590" t="n"/>
    </row>
    <row r="758" ht="11.25" customHeight="1" s="844">
      <c r="A758" s="590" t="n"/>
      <c r="B758" s="590" t="n"/>
      <c r="C758" s="590" t="n"/>
      <c r="D758" s="590" t="n"/>
      <c r="E758" s="590" t="n"/>
      <c r="F758" s="590" t="n"/>
      <c r="G758" s="590" t="n"/>
      <c r="H758" s="590" t="n"/>
      <c r="I758" s="590" t="n"/>
      <c r="J758" s="590" t="n"/>
      <c r="K758" s="590" t="n"/>
      <c r="L758" s="590" t="n"/>
      <c r="M758" s="590" t="n"/>
      <c r="N758" s="590" t="n"/>
      <c r="O758" s="590" t="n"/>
      <c r="P758" s="590" t="n"/>
      <c r="Q758" s="590" t="n"/>
      <c r="R758" s="590" t="n"/>
      <c r="S758" s="590" t="n"/>
      <c r="T758" s="590" t="n"/>
      <c r="U758" s="590" t="n"/>
      <c r="V758" s="590" t="n"/>
      <c r="W758" s="590" t="n"/>
      <c r="X758" s="590" t="n"/>
      <c r="Y758" s="590" t="n"/>
      <c r="Z758" s="590" t="n"/>
    </row>
    <row r="759" ht="11.25" customHeight="1" s="844">
      <c r="A759" s="590" t="n"/>
      <c r="B759" s="590" t="n"/>
      <c r="C759" s="590" t="n"/>
      <c r="D759" s="590" t="n"/>
      <c r="E759" s="590" t="n"/>
      <c r="F759" s="590" t="n"/>
      <c r="G759" s="590" t="n"/>
      <c r="H759" s="590" t="n"/>
      <c r="I759" s="590" t="n"/>
      <c r="J759" s="590" t="n"/>
      <c r="K759" s="590" t="n"/>
      <c r="L759" s="590" t="n"/>
      <c r="M759" s="590" t="n"/>
      <c r="N759" s="590" t="n"/>
      <c r="O759" s="590" t="n"/>
      <c r="P759" s="590" t="n"/>
      <c r="Q759" s="590" t="n"/>
      <c r="R759" s="590" t="n"/>
      <c r="S759" s="590" t="n"/>
      <c r="T759" s="590" t="n"/>
      <c r="U759" s="590" t="n"/>
      <c r="V759" s="590" t="n"/>
      <c r="W759" s="590" t="n"/>
      <c r="X759" s="590" t="n"/>
      <c r="Y759" s="590" t="n"/>
      <c r="Z759" s="590" t="n"/>
    </row>
    <row r="760" ht="11.25" customHeight="1" s="844">
      <c r="A760" s="590" t="n"/>
      <c r="B760" s="590" t="n"/>
      <c r="C760" s="590" t="n"/>
      <c r="D760" s="590" t="n"/>
      <c r="E760" s="590" t="n"/>
      <c r="F760" s="590" t="n"/>
      <c r="G760" s="590" t="n"/>
      <c r="H760" s="590" t="n"/>
      <c r="I760" s="590" t="n"/>
      <c r="J760" s="590" t="n"/>
      <c r="K760" s="590" t="n"/>
      <c r="L760" s="590" t="n"/>
      <c r="M760" s="590" t="n"/>
      <c r="N760" s="590" t="n"/>
      <c r="O760" s="590" t="n"/>
      <c r="P760" s="590" t="n"/>
      <c r="Q760" s="590" t="n"/>
      <c r="R760" s="590" t="n"/>
      <c r="S760" s="590" t="n"/>
      <c r="T760" s="590" t="n"/>
      <c r="U760" s="590" t="n"/>
      <c r="V760" s="590" t="n"/>
      <c r="W760" s="590" t="n"/>
      <c r="X760" s="590" t="n"/>
      <c r="Y760" s="590" t="n"/>
      <c r="Z760" s="590" t="n"/>
    </row>
    <row r="761" ht="11.25" customHeight="1" s="844">
      <c r="A761" s="590" t="n"/>
      <c r="B761" s="590" t="n"/>
      <c r="C761" s="590" t="n"/>
      <c r="D761" s="590" t="n"/>
      <c r="E761" s="590" t="n"/>
      <c r="F761" s="590" t="n"/>
      <c r="G761" s="590" t="n"/>
      <c r="H761" s="590" t="n"/>
      <c r="I761" s="590" t="n"/>
      <c r="J761" s="590" t="n"/>
      <c r="K761" s="590" t="n"/>
      <c r="L761" s="590" t="n"/>
      <c r="M761" s="590" t="n"/>
      <c r="N761" s="590" t="n"/>
      <c r="O761" s="590" t="n"/>
      <c r="P761" s="590" t="n"/>
      <c r="Q761" s="590" t="n"/>
      <c r="R761" s="590" t="n"/>
      <c r="S761" s="590" t="n"/>
      <c r="T761" s="590" t="n"/>
      <c r="U761" s="590" t="n"/>
      <c r="V761" s="590" t="n"/>
      <c r="W761" s="590" t="n"/>
      <c r="X761" s="590" t="n"/>
      <c r="Y761" s="590" t="n"/>
      <c r="Z761" s="590" t="n"/>
    </row>
    <row r="762" ht="11.25" customHeight="1" s="844">
      <c r="A762" s="590" t="n"/>
      <c r="B762" s="590" t="n"/>
      <c r="C762" s="590" t="n"/>
      <c r="D762" s="590" t="n"/>
      <c r="E762" s="590" t="n"/>
      <c r="F762" s="590" t="n"/>
      <c r="G762" s="590" t="n"/>
      <c r="H762" s="590" t="n"/>
      <c r="I762" s="590" t="n"/>
      <c r="J762" s="590" t="n"/>
      <c r="K762" s="590" t="n"/>
      <c r="L762" s="590" t="n"/>
      <c r="M762" s="590" t="n"/>
      <c r="N762" s="590" t="n"/>
      <c r="O762" s="590" t="n"/>
      <c r="P762" s="590" t="n"/>
      <c r="Q762" s="590" t="n"/>
      <c r="R762" s="590" t="n"/>
      <c r="S762" s="590" t="n"/>
      <c r="T762" s="590" t="n"/>
      <c r="U762" s="590" t="n"/>
      <c r="V762" s="590" t="n"/>
      <c r="W762" s="590" t="n"/>
      <c r="X762" s="590" t="n"/>
      <c r="Y762" s="590" t="n"/>
      <c r="Z762" s="590" t="n"/>
    </row>
    <row r="763" ht="11.25" customHeight="1" s="844">
      <c r="A763" s="590" t="n"/>
      <c r="B763" s="590" t="n"/>
      <c r="C763" s="590" t="n"/>
      <c r="D763" s="590" t="n"/>
      <c r="E763" s="590" t="n"/>
      <c r="F763" s="590" t="n"/>
      <c r="G763" s="590" t="n"/>
      <c r="H763" s="590" t="n"/>
      <c r="I763" s="590" t="n"/>
      <c r="J763" s="590" t="n"/>
      <c r="K763" s="590" t="n"/>
      <c r="L763" s="590" t="n"/>
      <c r="M763" s="590" t="n"/>
      <c r="N763" s="590" t="n"/>
      <c r="O763" s="590" t="n"/>
      <c r="P763" s="590" t="n"/>
      <c r="Q763" s="590" t="n"/>
      <c r="R763" s="590" t="n"/>
      <c r="S763" s="590" t="n"/>
      <c r="T763" s="590" t="n"/>
      <c r="U763" s="590" t="n"/>
      <c r="V763" s="590" t="n"/>
      <c r="W763" s="590" t="n"/>
      <c r="X763" s="590" t="n"/>
      <c r="Y763" s="590" t="n"/>
      <c r="Z763" s="590" t="n"/>
    </row>
    <row r="764" ht="11.25" customHeight="1" s="844">
      <c r="A764" s="590" t="n"/>
      <c r="B764" s="590" t="n"/>
      <c r="C764" s="590" t="n"/>
      <c r="D764" s="590" t="n"/>
      <c r="E764" s="590" t="n"/>
      <c r="F764" s="590" t="n"/>
      <c r="G764" s="590" t="n"/>
      <c r="H764" s="590" t="n"/>
      <c r="I764" s="590" t="n"/>
      <c r="J764" s="590" t="n"/>
      <c r="K764" s="590" t="n"/>
      <c r="L764" s="590" t="n"/>
      <c r="M764" s="590" t="n"/>
      <c r="N764" s="590" t="n"/>
      <c r="O764" s="590" t="n"/>
      <c r="P764" s="590" t="n"/>
      <c r="Q764" s="590" t="n"/>
      <c r="R764" s="590" t="n"/>
      <c r="S764" s="590" t="n"/>
      <c r="T764" s="590" t="n"/>
      <c r="U764" s="590" t="n"/>
      <c r="V764" s="590" t="n"/>
      <c r="W764" s="590" t="n"/>
      <c r="X764" s="590" t="n"/>
      <c r="Y764" s="590" t="n"/>
      <c r="Z764" s="590" t="n"/>
    </row>
    <row r="765" ht="11.25" customHeight="1" s="844">
      <c r="A765" s="590" t="n"/>
      <c r="B765" s="590" t="n"/>
      <c r="C765" s="590" t="n"/>
      <c r="D765" s="590" t="n"/>
      <c r="E765" s="590" t="n"/>
      <c r="F765" s="590" t="n"/>
      <c r="G765" s="590" t="n"/>
      <c r="H765" s="590" t="n"/>
      <c r="I765" s="590" t="n"/>
      <c r="J765" s="590" t="n"/>
      <c r="K765" s="590" t="n"/>
      <c r="L765" s="590" t="n"/>
      <c r="M765" s="590" t="n"/>
      <c r="N765" s="590" t="n"/>
      <c r="O765" s="590" t="n"/>
      <c r="P765" s="590" t="n"/>
      <c r="Q765" s="590" t="n"/>
      <c r="R765" s="590" t="n"/>
      <c r="S765" s="590" t="n"/>
      <c r="T765" s="590" t="n"/>
      <c r="U765" s="590" t="n"/>
      <c r="V765" s="590" t="n"/>
      <c r="W765" s="590" t="n"/>
      <c r="X765" s="590" t="n"/>
      <c r="Y765" s="590" t="n"/>
      <c r="Z765" s="590" t="n"/>
    </row>
    <row r="766" ht="11.25" customHeight="1" s="844">
      <c r="A766" s="590" t="n"/>
      <c r="B766" s="590" t="n"/>
      <c r="C766" s="590" t="n"/>
      <c r="D766" s="590" t="n"/>
      <c r="E766" s="590" t="n"/>
      <c r="F766" s="590" t="n"/>
      <c r="G766" s="590" t="n"/>
      <c r="H766" s="590" t="n"/>
      <c r="I766" s="590" t="n"/>
      <c r="J766" s="590" t="n"/>
      <c r="K766" s="590" t="n"/>
      <c r="L766" s="590" t="n"/>
      <c r="M766" s="590" t="n"/>
      <c r="N766" s="590" t="n"/>
      <c r="O766" s="590" t="n"/>
      <c r="P766" s="590" t="n"/>
      <c r="Q766" s="590" t="n"/>
      <c r="R766" s="590" t="n"/>
      <c r="S766" s="590" t="n"/>
      <c r="T766" s="590" t="n"/>
      <c r="U766" s="590" t="n"/>
      <c r="V766" s="590" t="n"/>
      <c r="W766" s="590" t="n"/>
      <c r="X766" s="590" t="n"/>
      <c r="Y766" s="590" t="n"/>
      <c r="Z766" s="590" t="n"/>
    </row>
    <row r="767" ht="11.25" customHeight="1" s="844">
      <c r="A767" s="590" t="n"/>
      <c r="B767" s="590" t="n"/>
      <c r="C767" s="590" t="n"/>
      <c r="D767" s="590" t="n"/>
      <c r="E767" s="590" t="n"/>
      <c r="F767" s="590" t="n"/>
      <c r="G767" s="590" t="n"/>
      <c r="H767" s="590" t="n"/>
      <c r="I767" s="590" t="n"/>
      <c r="J767" s="590" t="n"/>
      <c r="K767" s="590" t="n"/>
      <c r="L767" s="590" t="n"/>
      <c r="M767" s="590" t="n"/>
      <c r="N767" s="590" t="n"/>
      <c r="O767" s="590" t="n"/>
      <c r="P767" s="590" t="n"/>
      <c r="Q767" s="590" t="n"/>
      <c r="R767" s="590" t="n"/>
      <c r="S767" s="590" t="n"/>
      <c r="T767" s="590" t="n"/>
      <c r="U767" s="590" t="n"/>
      <c r="V767" s="590" t="n"/>
      <c r="W767" s="590" t="n"/>
      <c r="X767" s="590" t="n"/>
      <c r="Y767" s="590" t="n"/>
      <c r="Z767" s="590" t="n"/>
    </row>
    <row r="768" ht="11.25" customHeight="1" s="844">
      <c r="A768" s="590" t="n"/>
      <c r="B768" s="590" t="n"/>
      <c r="C768" s="590" t="n"/>
      <c r="D768" s="590" t="n"/>
      <c r="E768" s="590" t="n"/>
      <c r="F768" s="590" t="n"/>
      <c r="G768" s="590" t="n"/>
      <c r="H768" s="590" t="n"/>
      <c r="I768" s="590" t="n"/>
      <c r="J768" s="590" t="n"/>
      <c r="K768" s="590" t="n"/>
      <c r="L768" s="590" t="n"/>
      <c r="M768" s="590" t="n"/>
      <c r="N768" s="590" t="n"/>
      <c r="O768" s="590" t="n"/>
      <c r="P768" s="590" t="n"/>
      <c r="Q768" s="590" t="n"/>
      <c r="R768" s="590" t="n"/>
      <c r="S768" s="590" t="n"/>
      <c r="T768" s="590" t="n"/>
      <c r="U768" s="590" t="n"/>
      <c r="V768" s="590" t="n"/>
      <c r="W768" s="590" t="n"/>
      <c r="X768" s="590" t="n"/>
      <c r="Y768" s="590" t="n"/>
      <c r="Z768" s="590" t="n"/>
    </row>
    <row r="769" ht="11.25" customHeight="1" s="844">
      <c r="A769" s="590" t="n"/>
      <c r="B769" s="590" t="n"/>
      <c r="C769" s="590" t="n"/>
      <c r="D769" s="590" t="n"/>
      <c r="E769" s="590" t="n"/>
      <c r="F769" s="590" t="n"/>
      <c r="G769" s="590" t="n"/>
      <c r="H769" s="590" t="n"/>
      <c r="I769" s="590" t="n"/>
      <c r="J769" s="590" t="n"/>
      <c r="K769" s="590" t="n"/>
      <c r="L769" s="590" t="n"/>
      <c r="M769" s="590" t="n"/>
      <c r="N769" s="590" t="n"/>
      <c r="O769" s="590" t="n"/>
      <c r="P769" s="590" t="n"/>
      <c r="Q769" s="590" t="n"/>
      <c r="R769" s="590" t="n"/>
      <c r="S769" s="590" t="n"/>
      <c r="T769" s="590" t="n"/>
      <c r="U769" s="590" t="n"/>
      <c r="V769" s="590" t="n"/>
      <c r="W769" s="590" t="n"/>
      <c r="X769" s="590" t="n"/>
      <c r="Y769" s="590" t="n"/>
      <c r="Z769" s="590" t="n"/>
    </row>
    <row r="770" ht="11.25" customHeight="1" s="844">
      <c r="A770" s="590" t="n"/>
      <c r="B770" s="590" t="n"/>
      <c r="C770" s="590" t="n"/>
      <c r="D770" s="590" t="n"/>
      <c r="E770" s="590" t="n"/>
      <c r="F770" s="590" t="n"/>
      <c r="G770" s="590" t="n"/>
      <c r="H770" s="590" t="n"/>
      <c r="I770" s="590" t="n"/>
      <c r="J770" s="590" t="n"/>
      <c r="K770" s="590" t="n"/>
      <c r="L770" s="590" t="n"/>
      <c r="M770" s="590" t="n"/>
      <c r="N770" s="590" t="n"/>
      <c r="O770" s="590" t="n"/>
      <c r="P770" s="590" t="n"/>
      <c r="Q770" s="590" t="n"/>
      <c r="R770" s="590" t="n"/>
      <c r="S770" s="590" t="n"/>
      <c r="T770" s="590" t="n"/>
      <c r="U770" s="590" t="n"/>
      <c r="V770" s="590" t="n"/>
      <c r="W770" s="590" t="n"/>
      <c r="X770" s="590" t="n"/>
      <c r="Y770" s="590" t="n"/>
      <c r="Z770" s="590" t="n"/>
    </row>
    <row r="771" ht="11.25" customHeight="1" s="844">
      <c r="A771" s="590" t="n"/>
      <c r="B771" s="590" t="n"/>
      <c r="C771" s="590" t="n"/>
      <c r="D771" s="590" t="n"/>
      <c r="E771" s="590" t="n"/>
      <c r="F771" s="590" t="n"/>
      <c r="G771" s="590" t="n"/>
      <c r="H771" s="590" t="n"/>
      <c r="I771" s="590" t="n"/>
      <c r="J771" s="590" t="n"/>
      <c r="K771" s="590" t="n"/>
      <c r="L771" s="590" t="n"/>
      <c r="M771" s="590" t="n"/>
      <c r="N771" s="590" t="n"/>
      <c r="O771" s="590" t="n"/>
      <c r="P771" s="590" t="n"/>
      <c r="Q771" s="590" t="n"/>
      <c r="R771" s="590" t="n"/>
      <c r="S771" s="590" t="n"/>
      <c r="T771" s="590" t="n"/>
      <c r="U771" s="590" t="n"/>
      <c r="V771" s="590" t="n"/>
      <c r="W771" s="590" t="n"/>
      <c r="X771" s="590" t="n"/>
      <c r="Y771" s="590" t="n"/>
      <c r="Z771" s="590" t="n"/>
    </row>
    <row r="772" ht="11.25" customHeight="1" s="844">
      <c r="A772" s="590" t="n"/>
      <c r="B772" s="590" t="n"/>
      <c r="C772" s="590" t="n"/>
      <c r="D772" s="590" t="n"/>
      <c r="E772" s="590" t="n"/>
      <c r="F772" s="590" t="n"/>
      <c r="G772" s="590" t="n"/>
      <c r="H772" s="590" t="n"/>
      <c r="I772" s="590" t="n"/>
      <c r="J772" s="590" t="n"/>
      <c r="K772" s="590" t="n"/>
      <c r="L772" s="590" t="n"/>
      <c r="M772" s="590" t="n"/>
      <c r="N772" s="590" t="n"/>
      <c r="O772" s="590" t="n"/>
      <c r="P772" s="590" t="n"/>
      <c r="Q772" s="590" t="n"/>
      <c r="R772" s="590" t="n"/>
      <c r="S772" s="590" t="n"/>
      <c r="T772" s="590" t="n"/>
      <c r="U772" s="590" t="n"/>
      <c r="V772" s="590" t="n"/>
      <c r="W772" s="590" t="n"/>
      <c r="X772" s="590" t="n"/>
      <c r="Y772" s="590" t="n"/>
      <c r="Z772" s="590" t="n"/>
    </row>
    <row r="773" ht="11.25" customHeight="1" s="844">
      <c r="A773" s="590" t="n"/>
      <c r="B773" s="590" t="n"/>
      <c r="C773" s="590" t="n"/>
      <c r="D773" s="590" t="n"/>
      <c r="E773" s="590" t="n"/>
      <c r="F773" s="590" t="n"/>
      <c r="G773" s="590" t="n"/>
      <c r="H773" s="590" t="n"/>
      <c r="I773" s="590" t="n"/>
      <c r="J773" s="590" t="n"/>
      <c r="K773" s="590" t="n"/>
      <c r="L773" s="590" t="n"/>
      <c r="M773" s="590" t="n"/>
      <c r="N773" s="590" t="n"/>
      <c r="O773" s="590" t="n"/>
      <c r="P773" s="590" t="n"/>
      <c r="Q773" s="590" t="n"/>
      <c r="R773" s="590" t="n"/>
      <c r="S773" s="590" t="n"/>
      <c r="T773" s="590" t="n"/>
      <c r="U773" s="590" t="n"/>
      <c r="V773" s="590" t="n"/>
      <c r="W773" s="590" t="n"/>
      <c r="X773" s="590" t="n"/>
      <c r="Y773" s="590" t="n"/>
      <c r="Z773" s="590" t="n"/>
    </row>
    <row r="774" ht="11.25" customHeight="1" s="844">
      <c r="A774" s="590" t="n"/>
      <c r="B774" s="590" t="n"/>
      <c r="C774" s="590" t="n"/>
      <c r="D774" s="590" t="n"/>
      <c r="E774" s="590" t="n"/>
      <c r="F774" s="590" t="n"/>
      <c r="G774" s="590" t="n"/>
      <c r="H774" s="590" t="n"/>
      <c r="I774" s="590" t="n"/>
      <c r="J774" s="590" t="n"/>
      <c r="K774" s="590" t="n"/>
      <c r="L774" s="590" t="n"/>
      <c r="M774" s="590" t="n"/>
      <c r="N774" s="590" t="n"/>
      <c r="O774" s="590" t="n"/>
      <c r="P774" s="590" t="n"/>
      <c r="Q774" s="590" t="n"/>
      <c r="R774" s="590" t="n"/>
      <c r="S774" s="590" t="n"/>
      <c r="T774" s="590" t="n"/>
      <c r="U774" s="590" t="n"/>
      <c r="V774" s="590" t="n"/>
      <c r="W774" s="590" t="n"/>
      <c r="X774" s="590" t="n"/>
      <c r="Y774" s="590" t="n"/>
      <c r="Z774" s="590" t="n"/>
    </row>
    <row r="775" ht="11.25" customHeight="1" s="844">
      <c r="A775" s="590" t="n"/>
      <c r="B775" s="590" t="n"/>
      <c r="C775" s="590" t="n"/>
      <c r="D775" s="590" t="n"/>
      <c r="E775" s="590" t="n"/>
      <c r="F775" s="590" t="n"/>
      <c r="G775" s="590" t="n"/>
      <c r="H775" s="590" t="n"/>
      <c r="I775" s="590" t="n"/>
      <c r="J775" s="590" t="n"/>
      <c r="K775" s="590" t="n"/>
      <c r="L775" s="590" t="n"/>
      <c r="M775" s="590" t="n"/>
      <c r="N775" s="590" t="n"/>
      <c r="O775" s="590" t="n"/>
      <c r="P775" s="590" t="n"/>
      <c r="Q775" s="590" t="n"/>
      <c r="R775" s="590" t="n"/>
      <c r="S775" s="590" t="n"/>
      <c r="T775" s="590" t="n"/>
      <c r="U775" s="590" t="n"/>
      <c r="V775" s="590" t="n"/>
      <c r="W775" s="590" t="n"/>
      <c r="X775" s="590" t="n"/>
      <c r="Y775" s="590" t="n"/>
      <c r="Z775" s="590" t="n"/>
    </row>
    <row r="776" ht="11.25" customHeight="1" s="844">
      <c r="A776" s="590" t="n"/>
      <c r="B776" s="590" t="n"/>
      <c r="C776" s="590" t="n"/>
      <c r="D776" s="590" t="n"/>
      <c r="E776" s="590" t="n"/>
      <c r="F776" s="590" t="n"/>
      <c r="G776" s="590" t="n"/>
      <c r="H776" s="590" t="n"/>
      <c r="I776" s="590" t="n"/>
      <c r="J776" s="590" t="n"/>
      <c r="K776" s="590" t="n"/>
      <c r="L776" s="590" t="n"/>
      <c r="M776" s="590" t="n"/>
      <c r="N776" s="590" t="n"/>
      <c r="O776" s="590" t="n"/>
      <c r="P776" s="590" t="n"/>
      <c r="Q776" s="590" t="n"/>
      <c r="R776" s="590" t="n"/>
      <c r="S776" s="590" t="n"/>
      <c r="T776" s="590" t="n"/>
      <c r="U776" s="590" t="n"/>
      <c r="V776" s="590" t="n"/>
      <c r="W776" s="590" t="n"/>
      <c r="X776" s="590" t="n"/>
      <c r="Y776" s="590" t="n"/>
      <c r="Z776" s="590" t="n"/>
    </row>
    <row r="777" ht="11.25" customHeight="1" s="844">
      <c r="A777" s="590" t="n"/>
      <c r="B777" s="590" t="n"/>
      <c r="C777" s="590" t="n"/>
      <c r="D777" s="590" t="n"/>
      <c r="E777" s="590" t="n"/>
      <c r="F777" s="590" t="n"/>
      <c r="G777" s="590" t="n"/>
      <c r="H777" s="590" t="n"/>
      <c r="I777" s="590" t="n"/>
      <c r="J777" s="590" t="n"/>
      <c r="K777" s="590" t="n"/>
      <c r="L777" s="590" t="n"/>
      <c r="M777" s="590" t="n"/>
      <c r="N777" s="590" t="n"/>
      <c r="O777" s="590" t="n"/>
      <c r="P777" s="590" t="n"/>
      <c r="Q777" s="590" t="n"/>
      <c r="R777" s="590" t="n"/>
      <c r="S777" s="590" t="n"/>
      <c r="T777" s="590" t="n"/>
      <c r="U777" s="590" t="n"/>
      <c r="V777" s="590" t="n"/>
      <c r="W777" s="590" t="n"/>
      <c r="X777" s="590" t="n"/>
      <c r="Y777" s="590" t="n"/>
      <c r="Z777" s="590" t="n"/>
    </row>
    <row r="778" ht="11.25" customHeight="1" s="844">
      <c r="A778" s="590" t="n"/>
      <c r="B778" s="590" t="n"/>
      <c r="C778" s="590" t="n"/>
      <c r="D778" s="590" t="n"/>
      <c r="E778" s="590" t="n"/>
      <c r="F778" s="590" t="n"/>
      <c r="G778" s="590" t="n"/>
      <c r="H778" s="590" t="n"/>
      <c r="I778" s="590" t="n"/>
      <c r="J778" s="590" t="n"/>
      <c r="K778" s="590" t="n"/>
      <c r="L778" s="590" t="n"/>
      <c r="M778" s="590" t="n"/>
      <c r="N778" s="590" t="n"/>
      <c r="O778" s="590" t="n"/>
      <c r="P778" s="590" t="n"/>
      <c r="Q778" s="590" t="n"/>
      <c r="R778" s="590" t="n"/>
      <c r="S778" s="590" t="n"/>
      <c r="T778" s="590" t="n"/>
      <c r="U778" s="590" t="n"/>
      <c r="V778" s="590" t="n"/>
      <c r="W778" s="590" t="n"/>
      <c r="X778" s="590" t="n"/>
      <c r="Y778" s="590" t="n"/>
      <c r="Z778" s="590" t="n"/>
    </row>
    <row r="779" ht="11.25" customHeight="1" s="844">
      <c r="A779" s="590" t="n"/>
      <c r="B779" s="590" t="n"/>
      <c r="C779" s="590" t="n"/>
      <c r="D779" s="590" t="n"/>
      <c r="E779" s="590" t="n"/>
      <c r="F779" s="590" t="n"/>
      <c r="G779" s="590" t="n"/>
      <c r="H779" s="590" t="n"/>
      <c r="I779" s="590" t="n"/>
      <c r="J779" s="590" t="n"/>
      <c r="K779" s="590" t="n"/>
      <c r="L779" s="590" t="n"/>
      <c r="M779" s="590" t="n"/>
      <c r="N779" s="590" t="n"/>
      <c r="O779" s="590" t="n"/>
      <c r="P779" s="590" t="n"/>
      <c r="Q779" s="590" t="n"/>
      <c r="R779" s="590" t="n"/>
      <c r="S779" s="590" t="n"/>
      <c r="T779" s="590" t="n"/>
      <c r="U779" s="590" t="n"/>
      <c r="V779" s="590" t="n"/>
      <c r="W779" s="590" t="n"/>
      <c r="X779" s="590" t="n"/>
      <c r="Y779" s="590" t="n"/>
      <c r="Z779" s="590" t="n"/>
    </row>
    <row r="780" ht="11.25" customHeight="1" s="844">
      <c r="A780" s="590" t="n"/>
      <c r="B780" s="590" t="n"/>
      <c r="C780" s="590" t="n"/>
      <c r="D780" s="590" t="n"/>
      <c r="E780" s="590" t="n"/>
      <c r="F780" s="590" t="n"/>
      <c r="G780" s="590" t="n"/>
      <c r="H780" s="590" t="n"/>
      <c r="I780" s="590" t="n"/>
      <c r="J780" s="590" t="n"/>
      <c r="K780" s="590" t="n"/>
      <c r="L780" s="590" t="n"/>
      <c r="M780" s="590" t="n"/>
      <c r="N780" s="590" t="n"/>
      <c r="O780" s="590" t="n"/>
      <c r="P780" s="590" t="n"/>
      <c r="Q780" s="590" t="n"/>
      <c r="R780" s="590" t="n"/>
      <c r="S780" s="590" t="n"/>
      <c r="T780" s="590" t="n"/>
      <c r="U780" s="590" t="n"/>
      <c r="V780" s="590" t="n"/>
      <c r="W780" s="590" t="n"/>
      <c r="X780" s="590" t="n"/>
      <c r="Y780" s="590" t="n"/>
      <c r="Z780" s="590" t="n"/>
    </row>
    <row r="781" ht="11.25" customHeight="1" s="844">
      <c r="A781" s="590" t="n"/>
      <c r="B781" s="590" t="n"/>
      <c r="C781" s="590" t="n"/>
      <c r="D781" s="590" t="n"/>
      <c r="E781" s="590" t="n"/>
      <c r="F781" s="590" t="n"/>
      <c r="G781" s="590" t="n"/>
      <c r="H781" s="590" t="n"/>
      <c r="I781" s="590" t="n"/>
      <c r="J781" s="590" t="n"/>
      <c r="K781" s="590" t="n"/>
      <c r="L781" s="590" t="n"/>
      <c r="M781" s="590" t="n"/>
      <c r="N781" s="590" t="n"/>
      <c r="O781" s="590" t="n"/>
      <c r="P781" s="590" t="n"/>
      <c r="Q781" s="590" t="n"/>
      <c r="R781" s="590" t="n"/>
      <c r="S781" s="590" t="n"/>
      <c r="T781" s="590" t="n"/>
      <c r="U781" s="590" t="n"/>
      <c r="V781" s="590" t="n"/>
      <c r="W781" s="590" t="n"/>
      <c r="X781" s="590" t="n"/>
      <c r="Y781" s="590" t="n"/>
      <c r="Z781" s="590" t="n"/>
    </row>
    <row r="782" ht="11.25" customHeight="1" s="844">
      <c r="A782" s="590" t="n"/>
      <c r="B782" s="590" t="n"/>
      <c r="C782" s="590" t="n"/>
      <c r="D782" s="590" t="n"/>
      <c r="E782" s="590" t="n"/>
      <c r="F782" s="590" t="n"/>
      <c r="G782" s="590" t="n"/>
      <c r="H782" s="590" t="n"/>
      <c r="I782" s="590" t="n"/>
      <c r="J782" s="590" t="n"/>
      <c r="K782" s="590" t="n"/>
      <c r="L782" s="590" t="n"/>
      <c r="M782" s="590" t="n"/>
      <c r="N782" s="590" t="n"/>
      <c r="O782" s="590" t="n"/>
      <c r="P782" s="590" t="n"/>
      <c r="Q782" s="590" t="n"/>
      <c r="R782" s="590" t="n"/>
      <c r="S782" s="590" t="n"/>
      <c r="T782" s="590" t="n"/>
      <c r="U782" s="590" t="n"/>
      <c r="V782" s="590" t="n"/>
      <c r="W782" s="590" t="n"/>
      <c r="X782" s="590" t="n"/>
      <c r="Y782" s="590" t="n"/>
      <c r="Z782" s="590" t="n"/>
    </row>
    <row r="783" ht="11.25" customHeight="1" s="844">
      <c r="A783" s="590" t="n"/>
      <c r="B783" s="590" t="n"/>
      <c r="C783" s="590" t="n"/>
      <c r="D783" s="590" t="n"/>
      <c r="E783" s="590" t="n"/>
      <c r="F783" s="590" t="n"/>
      <c r="G783" s="590" t="n"/>
      <c r="H783" s="590" t="n"/>
      <c r="I783" s="590" t="n"/>
      <c r="J783" s="590" t="n"/>
      <c r="K783" s="590" t="n"/>
      <c r="L783" s="590" t="n"/>
      <c r="M783" s="590" t="n"/>
      <c r="N783" s="590" t="n"/>
      <c r="O783" s="590" t="n"/>
      <c r="P783" s="590" t="n"/>
      <c r="Q783" s="590" t="n"/>
      <c r="R783" s="590" t="n"/>
      <c r="S783" s="590" t="n"/>
      <c r="T783" s="590" t="n"/>
      <c r="U783" s="590" t="n"/>
      <c r="V783" s="590" t="n"/>
      <c r="W783" s="590" t="n"/>
      <c r="X783" s="590" t="n"/>
      <c r="Y783" s="590" t="n"/>
      <c r="Z783" s="590" t="n"/>
    </row>
    <row r="784" ht="11.25" customHeight="1" s="844">
      <c r="A784" s="590" t="n"/>
      <c r="B784" s="590" t="n"/>
      <c r="C784" s="590" t="n"/>
      <c r="D784" s="590" t="n"/>
      <c r="E784" s="590" t="n"/>
      <c r="F784" s="590" t="n"/>
      <c r="G784" s="590" t="n"/>
      <c r="H784" s="590" t="n"/>
      <c r="I784" s="590" t="n"/>
      <c r="J784" s="590" t="n"/>
      <c r="K784" s="590" t="n"/>
      <c r="L784" s="590" t="n"/>
      <c r="M784" s="590" t="n"/>
      <c r="N784" s="590" t="n"/>
      <c r="O784" s="590" t="n"/>
      <c r="P784" s="590" t="n"/>
      <c r="Q784" s="590" t="n"/>
      <c r="R784" s="590" t="n"/>
      <c r="S784" s="590" t="n"/>
      <c r="T784" s="590" t="n"/>
      <c r="U784" s="590" t="n"/>
      <c r="V784" s="590" t="n"/>
      <c r="W784" s="590" t="n"/>
      <c r="X784" s="590" t="n"/>
      <c r="Y784" s="590" t="n"/>
      <c r="Z784" s="590" t="n"/>
    </row>
    <row r="785" ht="11.25" customHeight="1" s="844">
      <c r="A785" s="590" t="n"/>
      <c r="B785" s="590" t="n"/>
      <c r="C785" s="590" t="n"/>
      <c r="D785" s="590" t="n"/>
      <c r="E785" s="590" t="n"/>
      <c r="F785" s="590" t="n"/>
      <c r="G785" s="590" t="n"/>
      <c r="H785" s="590" t="n"/>
      <c r="I785" s="590" t="n"/>
      <c r="J785" s="590" t="n"/>
      <c r="K785" s="590" t="n"/>
      <c r="L785" s="590" t="n"/>
      <c r="M785" s="590" t="n"/>
      <c r="N785" s="590" t="n"/>
      <c r="O785" s="590" t="n"/>
      <c r="P785" s="590" t="n"/>
      <c r="Q785" s="590" t="n"/>
      <c r="R785" s="590" t="n"/>
      <c r="S785" s="590" t="n"/>
      <c r="T785" s="590" t="n"/>
      <c r="U785" s="590" t="n"/>
      <c r="V785" s="590" t="n"/>
      <c r="W785" s="590" t="n"/>
      <c r="X785" s="590" t="n"/>
      <c r="Y785" s="590" t="n"/>
      <c r="Z785" s="590" t="n"/>
    </row>
    <row r="786" ht="11.25" customHeight="1" s="844">
      <c r="A786" s="590" t="n"/>
      <c r="B786" s="590" t="n"/>
      <c r="C786" s="590" t="n"/>
      <c r="D786" s="590" t="n"/>
      <c r="E786" s="590" t="n"/>
      <c r="F786" s="590" t="n"/>
      <c r="G786" s="590" t="n"/>
      <c r="H786" s="590" t="n"/>
      <c r="I786" s="590" t="n"/>
      <c r="J786" s="590" t="n"/>
      <c r="K786" s="590" t="n"/>
      <c r="L786" s="590" t="n"/>
      <c r="M786" s="590" t="n"/>
      <c r="N786" s="590" t="n"/>
      <c r="O786" s="590" t="n"/>
      <c r="P786" s="590" t="n"/>
      <c r="Q786" s="590" t="n"/>
      <c r="R786" s="590" t="n"/>
      <c r="S786" s="590" t="n"/>
      <c r="T786" s="590" t="n"/>
      <c r="U786" s="590" t="n"/>
      <c r="V786" s="590" t="n"/>
      <c r="W786" s="590" t="n"/>
      <c r="X786" s="590" t="n"/>
      <c r="Y786" s="590" t="n"/>
      <c r="Z786" s="590" t="n"/>
    </row>
    <row r="787" ht="11.25" customHeight="1" s="844">
      <c r="A787" s="590" t="n"/>
      <c r="B787" s="590" t="n"/>
      <c r="C787" s="590" t="n"/>
      <c r="D787" s="590" t="n"/>
      <c r="E787" s="590" t="n"/>
      <c r="F787" s="590" t="n"/>
      <c r="G787" s="590" t="n"/>
      <c r="H787" s="590" t="n"/>
      <c r="I787" s="590" t="n"/>
      <c r="J787" s="590" t="n"/>
      <c r="K787" s="590" t="n"/>
      <c r="L787" s="590" t="n"/>
      <c r="M787" s="590" t="n"/>
      <c r="N787" s="590" t="n"/>
      <c r="O787" s="590" t="n"/>
      <c r="P787" s="590" t="n"/>
      <c r="Q787" s="590" t="n"/>
      <c r="R787" s="590" t="n"/>
      <c r="S787" s="590" t="n"/>
      <c r="T787" s="590" t="n"/>
      <c r="U787" s="590" t="n"/>
      <c r="V787" s="590" t="n"/>
      <c r="W787" s="590" t="n"/>
      <c r="X787" s="590" t="n"/>
      <c r="Y787" s="590" t="n"/>
      <c r="Z787" s="590" t="n"/>
    </row>
    <row r="788" ht="11.25" customHeight="1" s="844">
      <c r="A788" s="590" t="n"/>
      <c r="B788" s="590" t="n"/>
      <c r="C788" s="590" t="n"/>
      <c r="D788" s="590" t="n"/>
      <c r="E788" s="590" t="n"/>
      <c r="F788" s="590" t="n"/>
      <c r="G788" s="590" t="n"/>
      <c r="H788" s="590" t="n"/>
      <c r="I788" s="590" t="n"/>
      <c r="J788" s="590" t="n"/>
      <c r="K788" s="590" t="n"/>
      <c r="L788" s="590" t="n"/>
      <c r="M788" s="590" t="n"/>
      <c r="N788" s="590" t="n"/>
      <c r="O788" s="590" t="n"/>
      <c r="P788" s="590" t="n"/>
      <c r="Q788" s="590" t="n"/>
      <c r="R788" s="590" t="n"/>
      <c r="S788" s="590" t="n"/>
      <c r="T788" s="590" t="n"/>
      <c r="U788" s="590" t="n"/>
      <c r="V788" s="590" t="n"/>
      <c r="W788" s="590" t="n"/>
      <c r="X788" s="590" t="n"/>
      <c r="Y788" s="590" t="n"/>
      <c r="Z788" s="590" t="n"/>
    </row>
    <row r="789" ht="11.25" customHeight="1" s="844">
      <c r="A789" s="590" t="n"/>
      <c r="B789" s="590" t="n"/>
      <c r="C789" s="590" t="n"/>
      <c r="D789" s="590" t="n"/>
      <c r="E789" s="590" t="n"/>
      <c r="F789" s="590" t="n"/>
      <c r="G789" s="590" t="n"/>
      <c r="H789" s="590" t="n"/>
      <c r="I789" s="590" t="n"/>
      <c r="J789" s="590" t="n"/>
      <c r="K789" s="590" t="n"/>
      <c r="L789" s="590" t="n"/>
      <c r="M789" s="590" t="n"/>
      <c r="N789" s="590" t="n"/>
      <c r="O789" s="590" t="n"/>
      <c r="P789" s="590" t="n"/>
      <c r="Q789" s="590" t="n"/>
      <c r="R789" s="590" t="n"/>
      <c r="S789" s="590" t="n"/>
      <c r="T789" s="590" t="n"/>
      <c r="U789" s="590" t="n"/>
      <c r="V789" s="590" t="n"/>
      <c r="W789" s="590" t="n"/>
      <c r="X789" s="590" t="n"/>
      <c r="Y789" s="590" t="n"/>
      <c r="Z789" s="590" t="n"/>
    </row>
    <row r="790" ht="11.25" customHeight="1" s="844">
      <c r="A790" s="590" t="n"/>
      <c r="B790" s="590" t="n"/>
      <c r="C790" s="590" t="n"/>
      <c r="D790" s="590" t="n"/>
      <c r="E790" s="590" t="n"/>
      <c r="F790" s="590" t="n"/>
      <c r="G790" s="590" t="n"/>
      <c r="H790" s="590" t="n"/>
      <c r="I790" s="590" t="n"/>
      <c r="J790" s="590" t="n"/>
      <c r="K790" s="590" t="n"/>
      <c r="L790" s="590" t="n"/>
      <c r="M790" s="590" t="n"/>
      <c r="N790" s="590" t="n"/>
      <c r="O790" s="590" t="n"/>
      <c r="P790" s="590" t="n"/>
      <c r="Q790" s="590" t="n"/>
      <c r="R790" s="590" t="n"/>
      <c r="S790" s="590" t="n"/>
      <c r="T790" s="590" t="n"/>
      <c r="U790" s="590" t="n"/>
      <c r="V790" s="590" t="n"/>
      <c r="W790" s="590" t="n"/>
      <c r="X790" s="590" t="n"/>
      <c r="Y790" s="590" t="n"/>
      <c r="Z790" s="590" t="n"/>
    </row>
    <row r="791" ht="11.25" customHeight="1" s="844">
      <c r="A791" s="590" t="n"/>
      <c r="B791" s="590" t="n"/>
      <c r="C791" s="590" t="n"/>
      <c r="D791" s="590" t="n"/>
      <c r="E791" s="590" t="n"/>
      <c r="F791" s="590" t="n"/>
      <c r="G791" s="590" t="n"/>
      <c r="H791" s="590" t="n"/>
      <c r="I791" s="590" t="n"/>
      <c r="J791" s="590" t="n"/>
      <c r="K791" s="590" t="n"/>
      <c r="L791" s="590" t="n"/>
      <c r="M791" s="590" t="n"/>
      <c r="N791" s="590" t="n"/>
      <c r="O791" s="590" t="n"/>
      <c r="P791" s="590" t="n"/>
      <c r="Q791" s="590" t="n"/>
      <c r="R791" s="590" t="n"/>
      <c r="S791" s="590" t="n"/>
      <c r="T791" s="590" t="n"/>
      <c r="U791" s="590" t="n"/>
      <c r="V791" s="590" t="n"/>
      <c r="W791" s="590" t="n"/>
      <c r="X791" s="590" t="n"/>
      <c r="Y791" s="590" t="n"/>
      <c r="Z791" s="590" t="n"/>
    </row>
    <row r="792" ht="11.25" customHeight="1" s="844">
      <c r="A792" s="590" t="n"/>
      <c r="B792" s="590" t="n"/>
      <c r="C792" s="590" t="n"/>
      <c r="D792" s="590" t="n"/>
      <c r="E792" s="590" t="n"/>
      <c r="F792" s="590" t="n"/>
      <c r="G792" s="590" t="n"/>
      <c r="H792" s="590" t="n"/>
      <c r="I792" s="590" t="n"/>
      <c r="J792" s="590" t="n"/>
      <c r="K792" s="590" t="n"/>
      <c r="L792" s="590" t="n"/>
      <c r="M792" s="590" t="n"/>
      <c r="N792" s="590" t="n"/>
      <c r="O792" s="590" t="n"/>
      <c r="P792" s="590" t="n"/>
      <c r="Q792" s="590" t="n"/>
      <c r="R792" s="590" t="n"/>
      <c r="S792" s="590" t="n"/>
      <c r="T792" s="590" t="n"/>
      <c r="U792" s="590" t="n"/>
      <c r="V792" s="590" t="n"/>
      <c r="W792" s="590" t="n"/>
      <c r="X792" s="590" t="n"/>
      <c r="Y792" s="590" t="n"/>
      <c r="Z792" s="590" t="n"/>
    </row>
    <row r="793" ht="11.25" customHeight="1" s="844">
      <c r="A793" s="590" t="n"/>
      <c r="B793" s="590" t="n"/>
      <c r="C793" s="590" t="n"/>
      <c r="D793" s="590" t="n"/>
      <c r="E793" s="590" t="n"/>
      <c r="F793" s="590" t="n"/>
      <c r="G793" s="590" t="n"/>
      <c r="H793" s="590" t="n"/>
      <c r="I793" s="590" t="n"/>
      <c r="J793" s="590" t="n"/>
      <c r="K793" s="590" t="n"/>
      <c r="L793" s="590" t="n"/>
      <c r="M793" s="590" t="n"/>
      <c r="N793" s="590" t="n"/>
      <c r="O793" s="590" t="n"/>
      <c r="P793" s="590" t="n"/>
      <c r="Q793" s="590" t="n"/>
      <c r="R793" s="590" t="n"/>
      <c r="S793" s="590" t="n"/>
      <c r="T793" s="590" t="n"/>
      <c r="U793" s="590" t="n"/>
      <c r="V793" s="590" t="n"/>
      <c r="W793" s="590" t="n"/>
      <c r="X793" s="590" t="n"/>
      <c r="Y793" s="590" t="n"/>
      <c r="Z793" s="590" t="n"/>
    </row>
    <row r="794" ht="11.25" customHeight="1" s="844">
      <c r="A794" s="590" t="n"/>
      <c r="B794" s="590" t="n"/>
      <c r="C794" s="590" t="n"/>
      <c r="D794" s="590" t="n"/>
      <c r="E794" s="590" t="n"/>
      <c r="F794" s="590" t="n"/>
      <c r="G794" s="590" t="n"/>
      <c r="H794" s="590" t="n"/>
      <c r="I794" s="590" t="n"/>
      <c r="J794" s="590" t="n"/>
      <c r="K794" s="590" t="n"/>
      <c r="L794" s="590" t="n"/>
      <c r="M794" s="590" t="n"/>
      <c r="N794" s="590" t="n"/>
      <c r="O794" s="590" t="n"/>
      <c r="P794" s="590" t="n"/>
      <c r="Q794" s="590" t="n"/>
      <c r="R794" s="590" t="n"/>
      <c r="S794" s="590" t="n"/>
      <c r="T794" s="590" t="n"/>
      <c r="U794" s="590" t="n"/>
      <c r="V794" s="590" t="n"/>
      <c r="W794" s="590" t="n"/>
      <c r="X794" s="590" t="n"/>
      <c r="Y794" s="590" t="n"/>
      <c r="Z794" s="590" t="n"/>
    </row>
    <row r="795" ht="11.25" customHeight="1" s="844">
      <c r="A795" s="590" t="n"/>
      <c r="B795" s="590" t="n"/>
      <c r="C795" s="590" t="n"/>
      <c r="D795" s="590" t="n"/>
      <c r="E795" s="590" t="n"/>
      <c r="F795" s="590" t="n"/>
      <c r="G795" s="590" t="n"/>
      <c r="H795" s="590" t="n"/>
      <c r="I795" s="590" t="n"/>
      <c r="J795" s="590" t="n"/>
      <c r="K795" s="590" t="n"/>
      <c r="L795" s="590" t="n"/>
      <c r="M795" s="590" t="n"/>
      <c r="N795" s="590" t="n"/>
      <c r="O795" s="590" t="n"/>
      <c r="P795" s="590" t="n"/>
      <c r="Q795" s="590" t="n"/>
      <c r="R795" s="590" t="n"/>
      <c r="S795" s="590" t="n"/>
      <c r="T795" s="590" t="n"/>
      <c r="U795" s="590" t="n"/>
      <c r="V795" s="590" t="n"/>
      <c r="W795" s="590" t="n"/>
      <c r="X795" s="590" t="n"/>
      <c r="Y795" s="590" t="n"/>
      <c r="Z795" s="590" t="n"/>
    </row>
    <row r="796" ht="11.25" customHeight="1" s="844">
      <c r="A796" s="590" t="n"/>
      <c r="B796" s="590" t="n"/>
      <c r="C796" s="590" t="n"/>
      <c r="D796" s="590" t="n"/>
      <c r="E796" s="590" t="n"/>
      <c r="F796" s="590" t="n"/>
      <c r="G796" s="590" t="n"/>
      <c r="H796" s="590" t="n"/>
      <c r="I796" s="590" t="n"/>
      <c r="J796" s="590" t="n"/>
      <c r="K796" s="590" t="n"/>
      <c r="L796" s="590" t="n"/>
      <c r="M796" s="590" t="n"/>
      <c r="N796" s="590" t="n"/>
      <c r="O796" s="590" t="n"/>
      <c r="P796" s="590" t="n"/>
      <c r="Q796" s="590" t="n"/>
      <c r="R796" s="590" t="n"/>
      <c r="S796" s="590" t="n"/>
      <c r="T796" s="590" t="n"/>
      <c r="U796" s="590" t="n"/>
      <c r="V796" s="590" t="n"/>
      <c r="W796" s="590" t="n"/>
      <c r="X796" s="590" t="n"/>
      <c r="Y796" s="590" t="n"/>
      <c r="Z796" s="590" t="n"/>
    </row>
    <row r="797" ht="11.25" customHeight="1" s="844">
      <c r="A797" s="590" t="n"/>
      <c r="B797" s="590" t="n"/>
      <c r="C797" s="590" t="n"/>
      <c r="D797" s="590" t="n"/>
      <c r="E797" s="590" t="n"/>
      <c r="F797" s="590" t="n"/>
      <c r="G797" s="590" t="n"/>
      <c r="H797" s="590" t="n"/>
      <c r="I797" s="590" t="n"/>
      <c r="J797" s="590" t="n"/>
      <c r="K797" s="590" t="n"/>
      <c r="L797" s="590" t="n"/>
      <c r="M797" s="590" t="n"/>
      <c r="N797" s="590" t="n"/>
      <c r="O797" s="590" t="n"/>
      <c r="P797" s="590" t="n"/>
      <c r="Q797" s="590" t="n"/>
      <c r="R797" s="590" t="n"/>
      <c r="S797" s="590" t="n"/>
      <c r="T797" s="590" t="n"/>
      <c r="U797" s="590" t="n"/>
      <c r="V797" s="590" t="n"/>
      <c r="W797" s="590" t="n"/>
      <c r="X797" s="590" t="n"/>
      <c r="Y797" s="590" t="n"/>
      <c r="Z797" s="590" t="n"/>
    </row>
    <row r="798" ht="11.25" customHeight="1" s="844">
      <c r="A798" s="590" t="n"/>
      <c r="B798" s="590" t="n"/>
      <c r="C798" s="590" t="n"/>
      <c r="D798" s="590" t="n"/>
      <c r="E798" s="590" t="n"/>
      <c r="F798" s="590" t="n"/>
      <c r="G798" s="590" t="n"/>
      <c r="H798" s="590" t="n"/>
      <c r="I798" s="590" t="n"/>
      <c r="J798" s="590" t="n"/>
      <c r="K798" s="590" t="n"/>
      <c r="L798" s="590" t="n"/>
      <c r="M798" s="590" t="n"/>
      <c r="N798" s="590" t="n"/>
      <c r="O798" s="590" t="n"/>
      <c r="P798" s="590" t="n"/>
      <c r="Q798" s="590" t="n"/>
      <c r="R798" s="590" t="n"/>
      <c r="S798" s="590" t="n"/>
      <c r="T798" s="590" t="n"/>
      <c r="U798" s="590" t="n"/>
      <c r="V798" s="590" t="n"/>
      <c r="W798" s="590" t="n"/>
      <c r="X798" s="590" t="n"/>
      <c r="Y798" s="590" t="n"/>
      <c r="Z798" s="590" t="n"/>
    </row>
    <row r="799" ht="11.25" customHeight="1" s="844">
      <c r="A799" s="590" t="n"/>
      <c r="B799" s="590" t="n"/>
      <c r="C799" s="590" t="n"/>
      <c r="D799" s="590" t="n"/>
      <c r="E799" s="590" t="n"/>
      <c r="F799" s="590" t="n"/>
      <c r="G799" s="590" t="n"/>
      <c r="H799" s="590" t="n"/>
      <c r="I799" s="590" t="n"/>
      <c r="J799" s="590" t="n"/>
      <c r="K799" s="590" t="n"/>
      <c r="L799" s="590" t="n"/>
      <c r="M799" s="590" t="n"/>
      <c r="N799" s="590" t="n"/>
      <c r="O799" s="590" t="n"/>
      <c r="P799" s="590" t="n"/>
      <c r="Q799" s="590" t="n"/>
      <c r="R799" s="590" t="n"/>
      <c r="S799" s="590" t="n"/>
      <c r="T799" s="590" t="n"/>
      <c r="U799" s="590" t="n"/>
      <c r="V799" s="590" t="n"/>
      <c r="W799" s="590" t="n"/>
      <c r="X799" s="590" t="n"/>
      <c r="Y799" s="590" t="n"/>
      <c r="Z799" s="590" t="n"/>
    </row>
    <row r="800" ht="11.25" customHeight="1" s="844">
      <c r="A800" s="590" t="n"/>
      <c r="B800" s="590" t="n"/>
      <c r="C800" s="590" t="n"/>
      <c r="D800" s="590" t="n"/>
      <c r="E800" s="590" t="n"/>
      <c r="F800" s="590" t="n"/>
      <c r="G800" s="590" t="n"/>
      <c r="H800" s="590" t="n"/>
      <c r="I800" s="590" t="n"/>
      <c r="J800" s="590" t="n"/>
      <c r="K800" s="590" t="n"/>
      <c r="L800" s="590" t="n"/>
      <c r="M800" s="590" t="n"/>
      <c r="N800" s="590" t="n"/>
      <c r="O800" s="590" t="n"/>
      <c r="P800" s="590" t="n"/>
      <c r="Q800" s="590" t="n"/>
      <c r="R800" s="590" t="n"/>
      <c r="S800" s="590" t="n"/>
      <c r="T800" s="590" t="n"/>
      <c r="U800" s="590" t="n"/>
      <c r="V800" s="590" t="n"/>
      <c r="W800" s="590" t="n"/>
      <c r="X800" s="590" t="n"/>
      <c r="Y800" s="590" t="n"/>
      <c r="Z800" s="590" t="n"/>
    </row>
    <row r="801" ht="11.25" customHeight="1" s="844">
      <c r="A801" s="590" t="n"/>
      <c r="B801" s="590" t="n"/>
      <c r="C801" s="590" t="n"/>
      <c r="D801" s="590" t="n"/>
      <c r="E801" s="590" t="n"/>
      <c r="F801" s="590" t="n"/>
      <c r="G801" s="590" t="n"/>
      <c r="H801" s="590" t="n"/>
      <c r="I801" s="590" t="n"/>
      <c r="J801" s="590" t="n"/>
      <c r="K801" s="590" t="n"/>
      <c r="L801" s="590" t="n"/>
      <c r="M801" s="590" t="n"/>
      <c r="N801" s="590" t="n"/>
      <c r="O801" s="590" t="n"/>
      <c r="P801" s="590" t="n"/>
      <c r="Q801" s="590" t="n"/>
      <c r="R801" s="590" t="n"/>
      <c r="S801" s="590" t="n"/>
      <c r="T801" s="590" t="n"/>
      <c r="U801" s="590" t="n"/>
      <c r="V801" s="590" t="n"/>
      <c r="W801" s="590" t="n"/>
      <c r="X801" s="590" t="n"/>
      <c r="Y801" s="590" t="n"/>
      <c r="Z801" s="590" t="n"/>
    </row>
    <row r="802" ht="11.25" customHeight="1" s="844">
      <c r="A802" s="590" t="n"/>
      <c r="B802" s="590" t="n"/>
      <c r="C802" s="590" t="n"/>
      <c r="D802" s="590" t="n"/>
      <c r="E802" s="590" t="n"/>
      <c r="F802" s="590" t="n"/>
      <c r="G802" s="590" t="n"/>
      <c r="H802" s="590" t="n"/>
      <c r="I802" s="590" t="n"/>
      <c r="J802" s="590" t="n"/>
      <c r="K802" s="590" t="n"/>
      <c r="L802" s="590" t="n"/>
      <c r="M802" s="590" t="n"/>
      <c r="N802" s="590" t="n"/>
      <c r="O802" s="590" t="n"/>
      <c r="P802" s="590" t="n"/>
      <c r="Q802" s="590" t="n"/>
      <c r="R802" s="590" t="n"/>
      <c r="S802" s="590" t="n"/>
      <c r="T802" s="590" t="n"/>
      <c r="U802" s="590" t="n"/>
      <c r="V802" s="590" t="n"/>
      <c r="W802" s="590" t="n"/>
      <c r="X802" s="590" t="n"/>
      <c r="Y802" s="590" t="n"/>
      <c r="Z802" s="590" t="n"/>
    </row>
    <row r="803" ht="11.25" customHeight="1" s="844">
      <c r="A803" s="590" t="n"/>
      <c r="B803" s="590" t="n"/>
      <c r="C803" s="590" t="n"/>
      <c r="D803" s="590" t="n"/>
      <c r="E803" s="590" t="n"/>
      <c r="F803" s="590" t="n"/>
      <c r="G803" s="590" t="n"/>
      <c r="H803" s="590" t="n"/>
      <c r="I803" s="590" t="n"/>
      <c r="J803" s="590" t="n"/>
      <c r="K803" s="590" t="n"/>
      <c r="L803" s="590" t="n"/>
      <c r="M803" s="590" t="n"/>
      <c r="N803" s="590" t="n"/>
      <c r="O803" s="590" t="n"/>
      <c r="P803" s="590" t="n"/>
      <c r="Q803" s="590" t="n"/>
      <c r="R803" s="590" t="n"/>
      <c r="S803" s="590" t="n"/>
      <c r="T803" s="590" t="n"/>
      <c r="U803" s="590" t="n"/>
      <c r="V803" s="590" t="n"/>
      <c r="W803" s="590" t="n"/>
      <c r="X803" s="590" t="n"/>
      <c r="Y803" s="590" t="n"/>
      <c r="Z803" s="590" t="n"/>
    </row>
    <row r="804" ht="11.25" customHeight="1" s="844">
      <c r="A804" s="590" t="n"/>
      <c r="B804" s="590" t="n"/>
      <c r="C804" s="590" t="n"/>
      <c r="D804" s="590" t="n"/>
      <c r="E804" s="590" t="n"/>
      <c r="F804" s="590" t="n"/>
      <c r="G804" s="590" t="n"/>
      <c r="H804" s="590" t="n"/>
      <c r="I804" s="590" t="n"/>
      <c r="J804" s="590" t="n"/>
      <c r="K804" s="590" t="n"/>
      <c r="L804" s="590" t="n"/>
      <c r="M804" s="590" t="n"/>
      <c r="N804" s="590" t="n"/>
      <c r="O804" s="590" t="n"/>
      <c r="P804" s="590" t="n"/>
      <c r="Q804" s="590" t="n"/>
      <c r="R804" s="590" t="n"/>
      <c r="S804" s="590" t="n"/>
      <c r="T804" s="590" t="n"/>
      <c r="U804" s="590" t="n"/>
      <c r="V804" s="590" t="n"/>
      <c r="W804" s="590" t="n"/>
      <c r="X804" s="590" t="n"/>
      <c r="Y804" s="590" t="n"/>
      <c r="Z804" s="590" t="n"/>
    </row>
    <row r="805" ht="11.25" customHeight="1" s="844">
      <c r="A805" s="590" t="n"/>
      <c r="B805" s="590" t="n"/>
      <c r="C805" s="590" t="n"/>
      <c r="D805" s="590" t="n"/>
      <c r="E805" s="590" t="n"/>
      <c r="F805" s="590" t="n"/>
      <c r="G805" s="590" t="n"/>
      <c r="H805" s="590" t="n"/>
      <c r="I805" s="590" t="n"/>
      <c r="J805" s="590" t="n"/>
      <c r="K805" s="590" t="n"/>
      <c r="L805" s="590" t="n"/>
      <c r="M805" s="590" t="n"/>
      <c r="N805" s="590" t="n"/>
      <c r="O805" s="590" t="n"/>
      <c r="P805" s="590" t="n"/>
      <c r="Q805" s="590" t="n"/>
      <c r="R805" s="590" t="n"/>
      <c r="S805" s="590" t="n"/>
      <c r="T805" s="590" t="n"/>
      <c r="U805" s="590" t="n"/>
      <c r="V805" s="590" t="n"/>
      <c r="W805" s="590" t="n"/>
      <c r="X805" s="590" t="n"/>
      <c r="Y805" s="590" t="n"/>
      <c r="Z805" s="590" t="n"/>
    </row>
    <row r="806" ht="11.25" customHeight="1" s="844">
      <c r="A806" s="590" t="n"/>
      <c r="B806" s="590" t="n"/>
      <c r="C806" s="590" t="n"/>
      <c r="D806" s="590" t="n"/>
      <c r="E806" s="590" t="n"/>
      <c r="F806" s="590" t="n"/>
      <c r="G806" s="590" t="n"/>
      <c r="H806" s="590" t="n"/>
      <c r="I806" s="590" t="n"/>
      <c r="J806" s="590" t="n"/>
      <c r="K806" s="590" t="n"/>
      <c r="L806" s="590" t="n"/>
      <c r="M806" s="590" t="n"/>
      <c r="N806" s="590" t="n"/>
      <c r="O806" s="590" t="n"/>
      <c r="P806" s="590" t="n"/>
      <c r="Q806" s="590" t="n"/>
      <c r="R806" s="590" t="n"/>
      <c r="S806" s="590" t="n"/>
      <c r="T806" s="590" t="n"/>
      <c r="U806" s="590" t="n"/>
      <c r="V806" s="590" t="n"/>
      <c r="W806" s="590" t="n"/>
      <c r="X806" s="590" t="n"/>
      <c r="Y806" s="590" t="n"/>
      <c r="Z806" s="590" t="n"/>
    </row>
    <row r="807" ht="11.25" customHeight="1" s="844">
      <c r="A807" s="590" t="n"/>
      <c r="B807" s="590" t="n"/>
      <c r="C807" s="590" t="n"/>
      <c r="D807" s="590" t="n"/>
      <c r="E807" s="590" t="n"/>
      <c r="F807" s="590" t="n"/>
      <c r="G807" s="590" t="n"/>
      <c r="H807" s="590" t="n"/>
      <c r="I807" s="590" t="n"/>
      <c r="J807" s="590" t="n"/>
      <c r="K807" s="590" t="n"/>
      <c r="L807" s="590" t="n"/>
      <c r="M807" s="590" t="n"/>
      <c r="N807" s="590" t="n"/>
      <c r="O807" s="590" t="n"/>
      <c r="P807" s="590" t="n"/>
      <c r="Q807" s="590" t="n"/>
      <c r="R807" s="590" t="n"/>
      <c r="S807" s="590" t="n"/>
      <c r="T807" s="590" t="n"/>
      <c r="U807" s="590" t="n"/>
      <c r="V807" s="590" t="n"/>
      <c r="W807" s="590" t="n"/>
      <c r="X807" s="590" t="n"/>
      <c r="Y807" s="590" t="n"/>
      <c r="Z807" s="590" t="n"/>
    </row>
    <row r="808" ht="11.25" customHeight="1" s="844">
      <c r="A808" s="590" t="n"/>
      <c r="B808" s="590" t="n"/>
      <c r="C808" s="590" t="n"/>
      <c r="D808" s="590" t="n"/>
      <c r="E808" s="590" t="n"/>
      <c r="F808" s="590" t="n"/>
      <c r="G808" s="590" t="n"/>
      <c r="H808" s="590" t="n"/>
      <c r="I808" s="590" t="n"/>
      <c r="J808" s="590" t="n"/>
      <c r="K808" s="590" t="n"/>
      <c r="L808" s="590" t="n"/>
      <c r="M808" s="590" t="n"/>
      <c r="N808" s="590" t="n"/>
      <c r="O808" s="590" t="n"/>
      <c r="P808" s="590" t="n"/>
      <c r="Q808" s="590" t="n"/>
      <c r="R808" s="590" t="n"/>
      <c r="S808" s="590" t="n"/>
      <c r="T808" s="590" t="n"/>
      <c r="U808" s="590" t="n"/>
      <c r="V808" s="590" t="n"/>
      <c r="W808" s="590" t="n"/>
      <c r="X808" s="590" t="n"/>
      <c r="Y808" s="590" t="n"/>
      <c r="Z808" s="590" t="n"/>
    </row>
    <row r="809" ht="11.25" customHeight="1" s="844">
      <c r="A809" s="590" t="n"/>
      <c r="B809" s="590" t="n"/>
      <c r="C809" s="590" t="n"/>
      <c r="D809" s="590" t="n"/>
      <c r="E809" s="590" t="n"/>
      <c r="F809" s="590" t="n"/>
      <c r="G809" s="590" t="n"/>
      <c r="H809" s="590" t="n"/>
      <c r="I809" s="590" t="n"/>
      <c r="J809" s="590" t="n"/>
      <c r="K809" s="590" t="n"/>
      <c r="L809" s="590" t="n"/>
      <c r="M809" s="590" t="n"/>
      <c r="N809" s="590" t="n"/>
      <c r="O809" s="590" t="n"/>
      <c r="P809" s="590" t="n"/>
      <c r="Q809" s="590" t="n"/>
      <c r="R809" s="590" t="n"/>
      <c r="S809" s="590" t="n"/>
      <c r="T809" s="590" t="n"/>
      <c r="U809" s="590" t="n"/>
      <c r="V809" s="590" t="n"/>
      <c r="W809" s="590" t="n"/>
      <c r="X809" s="590" t="n"/>
      <c r="Y809" s="590" t="n"/>
      <c r="Z809" s="590" t="n"/>
    </row>
    <row r="810" ht="11.25" customHeight="1" s="844">
      <c r="A810" s="590" t="n"/>
      <c r="B810" s="590" t="n"/>
      <c r="C810" s="590" t="n"/>
      <c r="D810" s="590" t="n"/>
      <c r="E810" s="590" t="n"/>
      <c r="F810" s="590" t="n"/>
      <c r="G810" s="590" t="n"/>
      <c r="H810" s="590" t="n"/>
      <c r="I810" s="590" t="n"/>
      <c r="J810" s="590" t="n"/>
      <c r="K810" s="590" t="n"/>
      <c r="L810" s="590" t="n"/>
      <c r="M810" s="590" t="n"/>
      <c r="N810" s="590" t="n"/>
      <c r="O810" s="590" t="n"/>
      <c r="P810" s="590" t="n"/>
      <c r="Q810" s="590" t="n"/>
      <c r="R810" s="590" t="n"/>
      <c r="S810" s="590" t="n"/>
      <c r="T810" s="590" t="n"/>
      <c r="U810" s="590" t="n"/>
      <c r="V810" s="590" t="n"/>
      <c r="W810" s="590" t="n"/>
      <c r="X810" s="590" t="n"/>
      <c r="Y810" s="590" t="n"/>
      <c r="Z810" s="590" t="n"/>
    </row>
    <row r="811" ht="11.25" customHeight="1" s="844">
      <c r="A811" s="590" t="n"/>
      <c r="B811" s="590" t="n"/>
      <c r="C811" s="590" t="n"/>
      <c r="D811" s="590" t="n"/>
      <c r="E811" s="590" t="n"/>
      <c r="F811" s="590" t="n"/>
      <c r="G811" s="590" t="n"/>
      <c r="H811" s="590" t="n"/>
      <c r="I811" s="590" t="n"/>
      <c r="J811" s="590" t="n"/>
      <c r="K811" s="590" t="n"/>
      <c r="L811" s="590" t="n"/>
      <c r="M811" s="590" t="n"/>
      <c r="N811" s="590" t="n"/>
      <c r="O811" s="590" t="n"/>
      <c r="P811" s="590" t="n"/>
      <c r="Q811" s="590" t="n"/>
      <c r="R811" s="590" t="n"/>
      <c r="S811" s="590" t="n"/>
      <c r="T811" s="590" t="n"/>
      <c r="U811" s="590" t="n"/>
      <c r="V811" s="590" t="n"/>
      <c r="W811" s="590" t="n"/>
      <c r="X811" s="590" t="n"/>
      <c r="Y811" s="590" t="n"/>
      <c r="Z811" s="590" t="n"/>
    </row>
    <row r="812" ht="11.25" customHeight="1" s="844">
      <c r="A812" s="590" t="n"/>
      <c r="B812" s="590" t="n"/>
      <c r="C812" s="590" t="n"/>
      <c r="D812" s="590" t="n"/>
      <c r="E812" s="590" t="n"/>
      <c r="F812" s="590" t="n"/>
      <c r="G812" s="590" t="n"/>
      <c r="H812" s="590" t="n"/>
      <c r="I812" s="590" t="n"/>
      <c r="J812" s="590" t="n"/>
      <c r="K812" s="590" t="n"/>
      <c r="L812" s="590" t="n"/>
      <c r="M812" s="590" t="n"/>
      <c r="N812" s="590" t="n"/>
      <c r="O812" s="590" t="n"/>
      <c r="P812" s="590" t="n"/>
      <c r="Q812" s="590" t="n"/>
      <c r="R812" s="590" t="n"/>
      <c r="S812" s="590" t="n"/>
      <c r="T812" s="590" t="n"/>
      <c r="U812" s="590" t="n"/>
      <c r="V812" s="590" t="n"/>
      <c r="W812" s="590" t="n"/>
      <c r="X812" s="590" t="n"/>
      <c r="Y812" s="590" t="n"/>
      <c r="Z812" s="590" t="n"/>
    </row>
    <row r="813" ht="11.25" customHeight="1" s="844">
      <c r="A813" s="590" t="n"/>
      <c r="B813" s="590" t="n"/>
      <c r="C813" s="590" t="n"/>
      <c r="D813" s="590" t="n"/>
      <c r="E813" s="590" t="n"/>
      <c r="F813" s="590" t="n"/>
      <c r="G813" s="590" t="n"/>
      <c r="H813" s="590" t="n"/>
      <c r="I813" s="590" t="n"/>
      <c r="J813" s="590" t="n"/>
      <c r="K813" s="590" t="n"/>
      <c r="L813" s="590" t="n"/>
      <c r="M813" s="590" t="n"/>
      <c r="N813" s="590" t="n"/>
      <c r="O813" s="590" t="n"/>
      <c r="P813" s="590" t="n"/>
      <c r="Q813" s="590" t="n"/>
      <c r="R813" s="590" t="n"/>
      <c r="S813" s="590" t="n"/>
      <c r="T813" s="590" t="n"/>
      <c r="U813" s="590" t="n"/>
      <c r="V813" s="590" t="n"/>
      <c r="W813" s="590" t="n"/>
      <c r="X813" s="590" t="n"/>
      <c r="Y813" s="590" t="n"/>
      <c r="Z813" s="590" t="n"/>
    </row>
    <row r="814" ht="11.25" customHeight="1" s="844">
      <c r="A814" s="590" t="n"/>
      <c r="B814" s="590" t="n"/>
      <c r="C814" s="590" t="n"/>
      <c r="D814" s="590" t="n"/>
      <c r="E814" s="590" t="n"/>
      <c r="F814" s="590" t="n"/>
      <c r="G814" s="590" t="n"/>
      <c r="H814" s="590" t="n"/>
      <c r="I814" s="590" t="n"/>
      <c r="J814" s="590" t="n"/>
      <c r="K814" s="590" t="n"/>
      <c r="L814" s="590" t="n"/>
      <c r="M814" s="590" t="n"/>
      <c r="N814" s="590" t="n"/>
      <c r="O814" s="590" t="n"/>
      <c r="P814" s="590" t="n"/>
      <c r="Q814" s="590" t="n"/>
      <c r="R814" s="590" t="n"/>
      <c r="S814" s="590" t="n"/>
      <c r="T814" s="590" t="n"/>
      <c r="U814" s="590" t="n"/>
      <c r="V814" s="590" t="n"/>
      <c r="W814" s="590" t="n"/>
      <c r="X814" s="590" t="n"/>
      <c r="Y814" s="590" t="n"/>
      <c r="Z814" s="590" t="n"/>
    </row>
    <row r="815" ht="11.25" customHeight="1" s="844">
      <c r="A815" s="590" t="n"/>
      <c r="B815" s="590" t="n"/>
      <c r="C815" s="590" t="n"/>
      <c r="D815" s="590" t="n"/>
      <c r="E815" s="590" t="n"/>
      <c r="F815" s="590" t="n"/>
      <c r="G815" s="590" t="n"/>
      <c r="H815" s="590" t="n"/>
      <c r="I815" s="590" t="n"/>
      <c r="J815" s="590" t="n"/>
      <c r="K815" s="590" t="n"/>
      <c r="L815" s="590" t="n"/>
      <c r="M815" s="590" t="n"/>
      <c r="N815" s="590" t="n"/>
      <c r="O815" s="590" t="n"/>
      <c r="P815" s="590" t="n"/>
      <c r="Q815" s="590" t="n"/>
      <c r="R815" s="590" t="n"/>
      <c r="S815" s="590" t="n"/>
      <c r="T815" s="590" t="n"/>
      <c r="U815" s="590" t="n"/>
      <c r="V815" s="590" t="n"/>
      <c r="W815" s="590" t="n"/>
      <c r="X815" s="590" t="n"/>
      <c r="Y815" s="590" t="n"/>
      <c r="Z815" s="590" t="n"/>
    </row>
    <row r="816" ht="11.25" customHeight="1" s="844">
      <c r="A816" s="590" t="n"/>
      <c r="B816" s="590" t="n"/>
      <c r="C816" s="590" t="n"/>
      <c r="D816" s="590" t="n"/>
      <c r="E816" s="590" t="n"/>
      <c r="F816" s="590" t="n"/>
      <c r="G816" s="590" t="n"/>
      <c r="H816" s="590" t="n"/>
      <c r="I816" s="590" t="n"/>
      <c r="J816" s="590" t="n"/>
      <c r="K816" s="590" t="n"/>
      <c r="L816" s="590" t="n"/>
      <c r="M816" s="590" t="n"/>
      <c r="N816" s="590" t="n"/>
      <c r="O816" s="590" t="n"/>
      <c r="P816" s="590" t="n"/>
      <c r="Q816" s="590" t="n"/>
      <c r="R816" s="590" t="n"/>
      <c r="S816" s="590" t="n"/>
      <c r="T816" s="590" t="n"/>
      <c r="U816" s="590" t="n"/>
      <c r="V816" s="590" t="n"/>
      <c r="W816" s="590" t="n"/>
      <c r="X816" s="590" t="n"/>
      <c r="Y816" s="590" t="n"/>
      <c r="Z816" s="590" t="n"/>
    </row>
    <row r="817" ht="11.25" customHeight="1" s="844">
      <c r="A817" s="590" t="n"/>
      <c r="B817" s="590" t="n"/>
      <c r="C817" s="590" t="n"/>
      <c r="D817" s="590" t="n"/>
      <c r="E817" s="590" t="n"/>
      <c r="F817" s="590" t="n"/>
      <c r="G817" s="590" t="n"/>
      <c r="H817" s="590" t="n"/>
      <c r="I817" s="590" t="n"/>
      <c r="J817" s="590" t="n"/>
      <c r="K817" s="590" t="n"/>
      <c r="L817" s="590" t="n"/>
      <c r="M817" s="590" t="n"/>
      <c r="N817" s="590" t="n"/>
      <c r="O817" s="590" t="n"/>
      <c r="P817" s="590" t="n"/>
      <c r="Q817" s="590" t="n"/>
      <c r="R817" s="590" t="n"/>
      <c r="S817" s="590" t="n"/>
      <c r="T817" s="590" t="n"/>
      <c r="U817" s="590" t="n"/>
      <c r="V817" s="590" t="n"/>
      <c r="W817" s="590" t="n"/>
      <c r="X817" s="590" t="n"/>
      <c r="Y817" s="590" t="n"/>
      <c r="Z817" s="590" t="n"/>
    </row>
    <row r="818" ht="11.25" customHeight="1" s="844">
      <c r="A818" s="590" t="n"/>
      <c r="B818" s="590" t="n"/>
      <c r="C818" s="590" t="n"/>
      <c r="D818" s="590" t="n"/>
      <c r="E818" s="590" t="n"/>
      <c r="F818" s="590" t="n"/>
      <c r="G818" s="590" t="n"/>
      <c r="H818" s="590" t="n"/>
      <c r="I818" s="590" t="n"/>
      <c r="J818" s="590" t="n"/>
      <c r="K818" s="590" t="n"/>
      <c r="L818" s="590" t="n"/>
      <c r="M818" s="590" t="n"/>
      <c r="N818" s="590" t="n"/>
      <c r="O818" s="590" t="n"/>
      <c r="P818" s="590" t="n"/>
      <c r="Q818" s="590" t="n"/>
      <c r="R818" s="590" t="n"/>
      <c r="S818" s="590" t="n"/>
      <c r="T818" s="590" t="n"/>
      <c r="U818" s="590" t="n"/>
      <c r="V818" s="590" t="n"/>
      <c r="W818" s="590" t="n"/>
      <c r="X818" s="590" t="n"/>
      <c r="Y818" s="590" t="n"/>
      <c r="Z818" s="590" t="n"/>
    </row>
    <row r="819" ht="11.25" customHeight="1" s="844">
      <c r="A819" s="590" t="n"/>
      <c r="B819" s="590" t="n"/>
      <c r="C819" s="590" t="n"/>
      <c r="D819" s="590" t="n"/>
      <c r="E819" s="590" t="n"/>
      <c r="F819" s="590" t="n"/>
      <c r="G819" s="590" t="n"/>
      <c r="H819" s="590" t="n"/>
      <c r="I819" s="590" t="n"/>
      <c r="J819" s="590" t="n"/>
      <c r="K819" s="590" t="n"/>
      <c r="L819" s="590" t="n"/>
      <c r="M819" s="590" t="n"/>
      <c r="N819" s="590" t="n"/>
      <c r="O819" s="590" t="n"/>
      <c r="P819" s="590" t="n"/>
      <c r="Q819" s="590" t="n"/>
      <c r="R819" s="590" t="n"/>
      <c r="S819" s="590" t="n"/>
      <c r="T819" s="590" t="n"/>
      <c r="U819" s="590" t="n"/>
      <c r="V819" s="590" t="n"/>
      <c r="W819" s="590" t="n"/>
      <c r="X819" s="590" t="n"/>
      <c r="Y819" s="590" t="n"/>
      <c r="Z819" s="590" t="n"/>
    </row>
    <row r="820" ht="11.25" customHeight="1" s="844">
      <c r="A820" s="590" t="n"/>
      <c r="B820" s="590" t="n"/>
      <c r="C820" s="590" t="n"/>
      <c r="D820" s="590" t="n"/>
      <c r="E820" s="590" t="n"/>
      <c r="F820" s="590" t="n"/>
      <c r="G820" s="590" t="n"/>
      <c r="H820" s="590" t="n"/>
      <c r="I820" s="590" t="n"/>
      <c r="J820" s="590" t="n"/>
      <c r="K820" s="590" t="n"/>
      <c r="L820" s="590" t="n"/>
      <c r="M820" s="590" t="n"/>
      <c r="N820" s="590" t="n"/>
      <c r="O820" s="590" t="n"/>
      <c r="P820" s="590" t="n"/>
      <c r="Q820" s="590" t="n"/>
      <c r="R820" s="590" t="n"/>
      <c r="S820" s="590" t="n"/>
      <c r="T820" s="590" t="n"/>
      <c r="U820" s="590" t="n"/>
      <c r="V820" s="590" t="n"/>
      <c r="W820" s="590" t="n"/>
      <c r="X820" s="590" t="n"/>
      <c r="Y820" s="590" t="n"/>
      <c r="Z820" s="590" t="n"/>
    </row>
    <row r="821" ht="11.25" customHeight="1" s="844">
      <c r="A821" s="590" t="n"/>
      <c r="B821" s="590" t="n"/>
      <c r="C821" s="590" t="n"/>
      <c r="D821" s="590" t="n"/>
      <c r="E821" s="590" t="n"/>
      <c r="F821" s="590" t="n"/>
      <c r="G821" s="590" t="n"/>
      <c r="H821" s="590" t="n"/>
      <c r="I821" s="590" t="n"/>
      <c r="J821" s="590" t="n"/>
      <c r="K821" s="590" t="n"/>
      <c r="L821" s="590" t="n"/>
      <c r="M821" s="590" t="n"/>
      <c r="N821" s="590" t="n"/>
      <c r="O821" s="590" t="n"/>
      <c r="P821" s="590" t="n"/>
      <c r="Q821" s="590" t="n"/>
      <c r="R821" s="590" t="n"/>
      <c r="S821" s="590" t="n"/>
      <c r="T821" s="590" t="n"/>
      <c r="U821" s="590" t="n"/>
      <c r="V821" s="590" t="n"/>
      <c r="W821" s="590" t="n"/>
      <c r="X821" s="590" t="n"/>
      <c r="Y821" s="590" t="n"/>
      <c r="Z821" s="590" t="n"/>
    </row>
    <row r="822" ht="11.25" customHeight="1" s="844">
      <c r="A822" s="590" t="n"/>
      <c r="B822" s="590" t="n"/>
      <c r="C822" s="590" t="n"/>
      <c r="D822" s="590" t="n"/>
      <c r="E822" s="590" t="n"/>
      <c r="F822" s="590" t="n"/>
      <c r="G822" s="590" t="n"/>
      <c r="H822" s="590" t="n"/>
      <c r="I822" s="590" t="n"/>
      <c r="J822" s="590" t="n"/>
      <c r="K822" s="590" t="n"/>
      <c r="L822" s="590" t="n"/>
      <c r="M822" s="590" t="n"/>
      <c r="N822" s="590" t="n"/>
      <c r="O822" s="590" t="n"/>
      <c r="P822" s="590" t="n"/>
      <c r="Q822" s="590" t="n"/>
      <c r="R822" s="590" t="n"/>
      <c r="S822" s="590" t="n"/>
      <c r="T822" s="590" t="n"/>
      <c r="U822" s="590" t="n"/>
      <c r="V822" s="590" t="n"/>
      <c r="W822" s="590" t="n"/>
      <c r="X822" s="590" t="n"/>
      <c r="Y822" s="590" t="n"/>
      <c r="Z822" s="590" t="n"/>
    </row>
    <row r="823" ht="11.25" customHeight="1" s="844">
      <c r="A823" s="590" t="n"/>
      <c r="B823" s="590" t="n"/>
      <c r="C823" s="590" t="n"/>
      <c r="D823" s="590" t="n"/>
      <c r="E823" s="590" t="n"/>
      <c r="F823" s="590" t="n"/>
      <c r="G823" s="590" t="n"/>
      <c r="H823" s="590" t="n"/>
      <c r="I823" s="590" t="n"/>
      <c r="J823" s="590" t="n"/>
      <c r="K823" s="590" t="n"/>
      <c r="L823" s="590" t="n"/>
      <c r="M823" s="590" t="n"/>
      <c r="N823" s="590" t="n"/>
      <c r="O823" s="590" t="n"/>
      <c r="P823" s="590" t="n"/>
      <c r="Q823" s="590" t="n"/>
      <c r="R823" s="590" t="n"/>
      <c r="S823" s="590" t="n"/>
      <c r="T823" s="590" t="n"/>
      <c r="U823" s="590" t="n"/>
      <c r="V823" s="590" t="n"/>
      <c r="W823" s="590" t="n"/>
      <c r="X823" s="590" t="n"/>
      <c r="Y823" s="590" t="n"/>
      <c r="Z823" s="590" t="n"/>
    </row>
    <row r="824" ht="11.25" customHeight="1" s="844">
      <c r="A824" s="590" t="n"/>
      <c r="B824" s="590" t="n"/>
      <c r="C824" s="590" t="n"/>
      <c r="D824" s="590" t="n"/>
      <c r="E824" s="590" t="n"/>
      <c r="F824" s="590" t="n"/>
      <c r="G824" s="590" t="n"/>
      <c r="H824" s="590" t="n"/>
      <c r="I824" s="590" t="n"/>
      <c r="J824" s="590" t="n"/>
      <c r="K824" s="590" t="n"/>
      <c r="L824" s="590" t="n"/>
      <c r="M824" s="590" t="n"/>
      <c r="N824" s="590" t="n"/>
      <c r="O824" s="590" t="n"/>
      <c r="P824" s="590" t="n"/>
      <c r="Q824" s="590" t="n"/>
      <c r="R824" s="590" t="n"/>
      <c r="S824" s="590" t="n"/>
      <c r="T824" s="590" t="n"/>
      <c r="U824" s="590" t="n"/>
      <c r="V824" s="590" t="n"/>
      <c r="W824" s="590" t="n"/>
      <c r="X824" s="590" t="n"/>
      <c r="Y824" s="590" t="n"/>
      <c r="Z824" s="590" t="n"/>
    </row>
    <row r="825" ht="11.25" customHeight="1" s="844">
      <c r="A825" s="590" t="n"/>
      <c r="B825" s="590" t="n"/>
      <c r="C825" s="590" t="n"/>
      <c r="D825" s="590" t="n"/>
      <c r="E825" s="590" t="n"/>
      <c r="F825" s="590" t="n"/>
      <c r="G825" s="590" t="n"/>
      <c r="H825" s="590" t="n"/>
      <c r="I825" s="590" t="n"/>
      <c r="J825" s="590" t="n"/>
      <c r="K825" s="590" t="n"/>
      <c r="L825" s="590" t="n"/>
      <c r="M825" s="590" t="n"/>
      <c r="N825" s="590" t="n"/>
      <c r="O825" s="590" t="n"/>
      <c r="P825" s="590" t="n"/>
      <c r="Q825" s="590" t="n"/>
      <c r="R825" s="590" t="n"/>
      <c r="S825" s="590" t="n"/>
      <c r="T825" s="590" t="n"/>
      <c r="U825" s="590" t="n"/>
      <c r="V825" s="590" t="n"/>
      <c r="W825" s="590" t="n"/>
      <c r="X825" s="590" t="n"/>
      <c r="Y825" s="590" t="n"/>
      <c r="Z825" s="590" t="n"/>
    </row>
    <row r="826" ht="11.25" customHeight="1" s="844">
      <c r="A826" s="590" t="n"/>
      <c r="B826" s="590" t="n"/>
      <c r="C826" s="590" t="n"/>
      <c r="D826" s="590" t="n"/>
      <c r="E826" s="590" t="n"/>
      <c r="F826" s="590" t="n"/>
      <c r="G826" s="590" t="n"/>
      <c r="H826" s="590" t="n"/>
      <c r="I826" s="590" t="n"/>
      <c r="J826" s="590" t="n"/>
      <c r="K826" s="590" t="n"/>
      <c r="L826" s="590" t="n"/>
      <c r="M826" s="590" t="n"/>
      <c r="N826" s="590" t="n"/>
      <c r="O826" s="590" t="n"/>
      <c r="P826" s="590" t="n"/>
      <c r="Q826" s="590" t="n"/>
      <c r="R826" s="590" t="n"/>
      <c r="S826" s="590" t="n"/>
      <c r="T826" s="590" t="n"/>
      <c r="U826" s="590" t="n"/>
      <c r="V826" s="590" t="n"/>
      <c r="W826" s="590" t="n"/>
      <c r="X826" s="590" t="n"/>
      <c r="Y826" s="590" t="n"/>
      <c r="Z826" s="590" t="n"/>
    </row>
    <row r="827" ht="11.25" customHeight="1" s="844">
      <c r="A827" s="590" t="n"/>
      <c r="B827" s="590" t="n"/>
      <c r="C827" s="590" t="n"/>
      <c r="D827" s="590" t="n"/>
      <c r="E827" s="590" t="n"/>
      <c r="F827" s="590" t="n"/>
      <c r="G827" s="590" t="n"/>
      <c r="H827" s="590" t="n"/>
      <c r="I827" s="590" t="n"/>
      <c r="J827" s="590" t="n"/>
      <c r="K827" s="590" t="n"/>
      <c r="L827" s="590" t="n"/>
      <c r="M827" s="590" t="n"/>
      <c r="N827" s="590" t="n"/>
      <c r="O827" s="590" t="n"/>
      <c r="P827" s="590" t="n"/>
      <c r="Q827" s="590" t="n"/>
      <c r="R827" s="590" t="n"/>
      <c r="S827" s="590" t="n"/>
      <c r="T827" s="590" t="n"/>
      <c r="U827" s="590" t="n"/>
      <c r="V827" s="590" t="n"/>
      <c r="W827" s="590" t="n"/>
      <c r="X827" s="590" t="n"/>
      <c r="Y827" s="590" t="n"/>
      <c r="Z827" s="590" t="n"/>
    </row>
    <row r="828" ht="11.25" customHeight="1" s="844">
      <c r="A828" s="590" t="n"/>
      <c r="B828" s="590" t="n"/>
      <c r="C828" s="590" t="n"/>
      <c r="D828" s="590" t="n"/>
      <c r="E828" s="590" t="n"/>
      <c r="F828" s="590" t="n"/>
      <c r="G828" s="590" t="n"/>
      <c r="H828" s="590" t="n"/>
      <c r="I828" s="590" t="n"/>
      <c r="J828" s="590" t="n"/>
      <c r="K828" s="590" t="n"/>
      <c r="L828" s="590" t="n"/>
      <c r="M828" s="590" t="n"/>
      <c r="N828" s="590" t="n"/>
      <c r="O828" s="590" t="n"/>
      <c r="P828" s="590" t="n"/>
      <c r="Q828" s="590" t="n"/>
      <c r="R828" s="590" t="n"/>
      <c r="S828" s="590" t="n"/>
      <c r="T828" s="590" t="n"/>
      <c r="U828" s="590" t="n"/>
      <c r="V828" s="590" t="n"/>
      <c r="W828" s="590" t="n"/>
      <c r="X828" s="590" t="n"/>
      <c r="Y828" s="590" t="n"/>
      <c r="Z828" s="590" t="n"/>
    </row>
    <row r="829" ht="11.25" customHeight="1" s="844">
      <c r="A829" s="590" t="n"/>
      <c r="B829" s="590" t="n"/>
      <c r="C829" s="590" t="n"/>
      <c r="D829" s="590" t="n"/>
      <c r="E829" s="590" t="n"/>
      <c r="F829" s="590" t="n"/>
      <c r="G829" s="590" t="n"/>
      <c r="H829" s="590" t="n"/>
      <c r="I829" s="590" t="n"/>
      <c r="J829" s="590" t="n"/>
      <c r="K829" s="590" t="n"/>
      <c r="L829" s="590" t="n"/>
      <c r="M829" s="590" t="n"/>
      <c r="N829" s="590" t="n"/>
      <c r="O829" s="590" t="n"/>
      <c r="P829" s="590" t="n"/>
      <c r="Q829" s="590" t="n"/>
      <c r="R829" s="590" t="n"/>
      <c r="S829" s="590" t="n"/>
      <c r="T829" s="590" t="n"/>
      <c r="U829" s="590" t="n"/>
      <c r="V829" s="590" t="n"/>
      <c r="W829" s="590" t="n"/>
      <c r="X829" s="590" t="n"/>
      <c r="Y829" s="590" t="n"/>
      <c r="Z829" s="590" t="n"/>
    </row>
    <row r="830" ht="11.25" customHeight="1" s="844">
      <c r="A830" s="590" t="n"/>
      <c r="B830" s="590" t="n"/>
      <c r="C830" s="590" t="n"/>
      <c r="D830" s="590" t="n"/>
      <c r="E830" s="590" t="n"/>
      <c r="F830" s="590" t="n"/>
      <c r="G830" s="590" t="n"/>
      <c r="H830" s="590" t="n"/>
      <c r="I830" s="590" t="n"/>
      <c r="J830" s="590" t="n"/>
      <c r="K830" s="590" t="n"/>
      <c r="L830" s="590" t="n"/>
      <c r="M830" s="590" t="n"/>
      <c r="N830" s="590" t="n"/>
      <c r="O830" s="590" t="n"/>
      <c r="P830" s="590" t="n"/>
      <c r="Q830" s="590" t="n"/>
      <c r="R830" s="590" t="n"/>
      <c r="S830" s="590" t="n"/>
      <c r="T830" s="590" t="n"/>
      <c r="U830" s="590" t="n"/>
      <c r="V830" s="590" t="n"/>
      <c r="W830" s="590" t="n"/>
      <c r="X830" s="590" t="n"/>
      <c r="Y830" s="590" t="n"/>
      <c r="Z830" s="590" t="n"/>
    </row>
    <row r="831" ht="11.25" customHeight="1" s="844">
      <c r="A831" s="590" t="n"/>
      <c r="B831" s="590" t="n"/>
      <c r="C831" s="590" t="n"/>
      <c r="D831" s="590" t="n"/>
      <c r="E831" s="590" t="n"/>
      <c r="F831" s="590" t="n"/>
      <c r="G831" s="590" t="n"/>
      <c r="H831" s="590" t="n"/>
      <c r="I831" s="590" t="n"/>
      <c r="J831" s="590" t="n"/>
      <c r="K831" s="590" t="n"/>
      <c r="L831" s="590" t="n"/>
      <c r="M831" s="590" t="n"/>
      <c r="N831" s="590" t="n"/>
      <c r="O831" s="590" t="n"/>
      <c r="P831" s="590" t="n"/>
      <c r="Q831" s="590" t="n"/>
      <c r="R831" s="590" t="n"/>
      <c r="S831" s="590" t="n"/>
      <c r="T831" s="590" t="n"/>
      <c r="U831" s="590" t="n"/>
      <c r="V831" s="590" t="n"/>
      <c r="W831" s="590" t="n"/>
      <c r="X831" s="590" t="n"/>
      <c r="Y831" s="590" t="n"/>
      <c r="Z831" s="590" t="n"/>
    </row>
    <row r="832" ht="11.25" customHeight="1" s="844">
      <c r="A832" s="590" t="n"/>
      <c r="B832" s="590" t="n"/>
      <c r="C832" s="590" t="n"/>
      <c r="D832" s="590" t="n"/>
      <c r="E832" s="590" t="n"/>
      <c r="F832" s="590" t="n"/>
      <c r="G832" s="590" t="n"/>
      <c r="H832" s="590" t="n"/>
      <c r="I832" s="590" t="n"/>
      <c r="J832" s="590" t="n"/>
      <c r="K832" s="590" t="n"/>
      <c r="L832" s="590" t="n"/>
      <c r="M832" s="590" t="n"/>
      <c r="N832" s="590" t="n"/>
      <c r="O832" s="590" t="n"/>
      <c r="P832" s="590" t="n"/>
      <c r="Q832" s="590" t="n"/>
      <c r="R832" s="590" t="n"/>
      <c r="S832" s="590" t="n"/>
      <c r="T832" s="590" t="n"/>
      <c r="U832" s="590" t="n"/>
      <c r="V832" s="590" t="n"/>
      <c r="W832" s="590" t="n"/>
      <c r="X832" s="590" t="n"/>
      <c r="Y832" s="590" t="n"/>
      <c r="Z832" s="590" t="n"/>
    </row>
    <row r="833" ht="11.25" customHeight="1" s="844">
      <c r="A833" s="590" t="n"/>
      <c r="B833" s="590" t="n"/>
      <c r="C833" s="590" t="n"/>
      <c r="D833" s="590" t="n"/>
      <c r="E833" s="590" t="n"/>
      <c r="F833" s="590" t="n"/>
      <c r="G833" s="590" t="n"/>
      <c r="H833" s="590" t="n"/>
      <c r="I833" s="590" t="n"/>
      <c r="J833" s="590" t="n"/>
      <c r="K833" s="590" t="n"/>
      <c r="L833" s="590" t="n"/>
      <c r="M833" s="590" t="n"/>
      <c r="N833" s="590" t="n"/>
      <c r="O833" s="590" t="n"/>
      <c r="P833" s="590" t="n"/>
      <c r="Q833" s="590" t="n"/>
      <c r="R833" s="590" t="n"/>
      <c r="S833" s="590" t="n"/>
      <c r="T833" s="590" t="n"/>
      <c r="U833" s="590" t="n"/>
      <c r="V833" s="590" t="n"/>
      <c r="W833" s="590" t="n"/>
      <c r="X833" s="590" t="n"/>
      <c r="Y833" s="590" t="n"/>
      <c r="Z833" s="590" t="n"/>
    </row>
    <row r="834" ht="11.25" customHeight="1" s="844">
      <c r="A834" s="590" t="n"/>
      <c r="B834" s="590" t="n"/>
      <c r="C834" s="590" t="n"/>
      <c r="D834" s="590" t="n"/>
      <c r="E834" s="590" t="n"/>
      <c r="F834" s="590" t="n"/>
      <c r="G834" s="590" t="n"/>
      <c r="H834" s="590" t="n"/>
      <c r="I834" s="590" t="n"/>
      <c r="J834" s="590" t="n"/>
      <c r="K834" s="590" t="n"/>
      <c r="L834" s="590" t="n"/>
      <c r="M834" s="590" t="n"/>
      <c r="N834" s="590" t="n"/>
      <c r="O834" s="590" t="n"/>
      <c r="P834" s="590" t="n"/>
      <c r="Q834" s="590" t="n"/>
      <c r="R834" s="590" t="n"/>
      <c r="S834" s="590" t="n"/>
      <c r="T834" s="590" t="n"/>
      <c r="U834" s="590" t="n"/>
      <c r="V834" s="590" t="n"/>
      <c r="W834" s="590" t="n"/>
      <c r="X834" s="590" t="n"/>
      <c r="Y834" s="590" t="n"/>
      <c r="Z834" s="590" t="n"/>
    </row>
    <row r="835" ht="11.25" customHeight="1" s="844">
      <c r="A835" s="590" t="n"/>
      <c r="B835" s="590" t="n"/>
      <c r="C835" s="590" t="n"/>
      <c r="D835" s="590" t="n"/>
      <c r="E835" s="590" t="n"/>
      <c r="F835" s="590" t="n"/>
      <c r="G835" s="590" t="n"/>
      <c r="H835" s="590" t="n"/>
      <c r="I835" s="590" t="n"/>
      <c r="J835" s="590" t="n"/>
      <c r="K835" s="590" t="n"/>
      <c r="L835" s="590" t="n"/>
      <c r="M835" s="590" t="n"/>
      <c r="N835" s="590" t="n"/>
      <c r="O835" s="590" t="n"/>
      <c r="P835" s="590" t="n"/>
      <c r="Q835" s="590" t="n"/>
      <c r="R835" s="590" t="n"/>
      <c r="S835" s="590" t="n"/>
      <c r="T835" s="590" t="n"/>
      <c r="U835" s="590" t="n"/>
      <c r="V835" s="590" t="n"/>
      <c r="W835" s="590" t="n"/>
      <c r="X835" s="590" t="n"/>
      <c r="Y835" s="590" t="n"/>
      <c r="Z835" s="590" t="n"/>
    </row>
    <row r="836" ht="11.25" customHeight="1" s="844">
      <c r="A836" s="590" t="n"/>
      <c r="B836" s="590" t="n"/>
      <c r="C836" s="590" t="n"/>
      <c r="D836" s="590" t="n"/>
      <c r="E836" s="590" t="n"/>
      <c r="F836" s="590" t="n"/>
      <c r="G836" s="590" t="n"/>
      <c r="H836" s="590" t="n"/>
      <c r="I836" s="590" t="n"/>
      <c r="J836" s="590" t="n"/>
      <c r="K836" s="590" t="n"/>
      <c r="L836" s="590" t="n"/>
      <c r="M836" s="590" t="n"/>
      <c r="N836" s="590" t="n"/>
      <c r="O836" s="590" t="n"/>
      <c r="P836" s="590" t="n"/>
      <c r="Q836" s="590" t="n"/>
      <c r="R836" s="590" t="n"/>
      <c r="S836" s="590" t="n"/>
      <c r="T836" s="590" t="n"/>
      <c r="U836" s="590" t="n"/>
      <c r="V836" s="590" t="n"/>
      <c r="W836" s="590" t="n"/>
      <c r="X836" s="590" t="n"/>
      <c r="Y836" s="590" t="n"/>
      <c r="Z836" s="590" t="n"/>
    </row>
    <row r="837" ht="11.25" customHeight="1" s="844">
      <c r="A837" s="590" t="n"/>
      <c r="B837" s="590" t="n"/>
      <c r="C837" s="590" t="n"/>
      <c r="D837" s="590" t="n"/>
      <c r="E837" s="590" t="n"/>
      <c r="F837" s="590" t="n"/>
      <c r="G837" s="590" t="n"/>
      <c r="H837" s="590" t="n"/>
      <c r="I837" s="590" t="n"/>
      <c r="J837" s="590" t="n"/>
      <c r="K837" s="590" t="n"/>
      <c r="L837" s="590" t="n"/>
      <c r="M837" s="590" t="n"/>
      <c r="N837" s="590" t="n"/>
      <c r="O837" s="590" t="n"/>
      <c r="P837" s="590" t="n"/>
      <c r="Q837" s="590" t="n"/>
      <c r="R837" s="590" t="n"/>
      <c r="S837" s="590" t="n"/>
      <c r="T837" s="590" t="n"/>
      <c r="U837" s="590" t="n"/>
      <c r="V837" s="590" t="n"/>
      <c r="W837" s="590" t="n"/>
      <c r="X837" s="590" t="n"/>
      <c r="Y837" s="590" t="n"/>
      <c r="Z837" s="590" t="n"/>
    </row>
    <row r="838" ht="11.25" customHeight="1" s="844">
      <c r="A838" s="590" t="n"/>
      <c r="B838" s="590" t="n"/>
      <c r="C838" s="590" t="n"/>
      <c r="D838" s="590" t="n"/>
      <c r="E838" s="590" t="n"/>
      <c r="F838" s="590" t="n"/>
      <c r="G838" s="590" t="n"/>
      <c r="H838" s="590" t="n"/>
      <c r="I838" s="590" t="n"/>
      <c r="J838" s="590" t="n"/>
      <c r="K838" s="590" t="n"/>
      <c r="L838" s="590" t="n"/>
      <c r="M838" s="590" t="n"/>
      <c r="N838" s="590" t="n"/>
      <c r="O838" s="590" t="n"/>
      <c r="P838" s="590" t="n"/>
      <c r="Q838" s="590" t="n"/>
      <c r="R838" s="590" t="n"/>
      <c r="S838" s="590" t="n"/>
      <c r="T838" s="590" t="n"/>
      <c r="U838" s="590" t="n"/>
      <c r="V838" s="590" t="n"/>
      <c r="W838" s="590" t="n"/>
      <c r="X838" s="590" t="n"/>
      <c r="Y838" s="590" t="n"/>
      <c r="Z838" s="590" t="n"/>
    </row>
    <row r="839" ht="11.25" customHeight="1" s="844">
      <c r="A839" s="590" t="n"/>
      <c r="B839" s="590" t="n"/>
      <c r="C839" s="590" t="n"/>
      <c r="D839" s="590" t="n"/>
      <c r="E839" s="590" t="n"/>
      <c r="F839" s="590" t="n"/>
      <c r="G839" s="590" t="n"/>
      <c r="H839" s="590" t="n"/>
      <c r="I839" s="590" t="n"/>
      <c r="J839" s="590" t="n"/>
      <c r="K839" s="590" t="n"/>
      <c r="L839" s="590" t="n"/>
      <c r="M839" s="590" t="n"/>
      <c r="N839" s="590" t="n"/>
      <c r="O839" s="590" t="n"/>
      <c r="P839" s="590" t="n"/>
      <c r="Q839" s="590" t="n"/>
      <c r="R839" s="590" t="n"/>
      <c r="S839" s="590" t="n"/>
      <c r="T839" s="590" t="n"/>
      <c r="U839" s="590" t="n"/>
      <c r="V839" s="590" t="n"/>
      <c r="W839" s="590" t="n"/>
      <c r="X839" s="590" t="n"/>
      <c r="Y839" s="590" t="n"/>
      <c r="Z839" s="590" t="n"/>
    </row>
    <row r="840" ht="11.25" customHeight="1" s="844">
      <c r="A840" s="590" t="n"/>
      <c r="B840" s="590" t="n"/>
      <c r="C840" s="590" t="n"/>
      <c r="D840" s="590" t="n"/>
      <c r="E840" s="590" t="n"/>
      <c r="F840" s="590" t="n"/>
      <c r="G840" s="590" t="n"/>
      <c r="H840" s="590" t="n"/>
      <c r="I840" s="590" t="n"/>
      <c r="J840" s="590" t="n"/>
      <c r="K840" s="590" t="n"/>
      <c r="L840" s="590" t="n"/>
      <c r="M840" s="590" t="n"/>
      <c r="N840" s="590" t="n"/>
      <c r="O840" s="590" t="n"/>
      <c r="P840" s="590" t="n"/>
      <c r="Q840" s="590" t="n"/>
      <c r="R840" s="590" t="n"/>
      <c r="S840" s="590" t="n"/>
      <c r="T840" s="590" t="n"/>
      <c r="U840" s="590" t="n"/>
      <c r="V840" s="590" t="n"/>
      <c r="W840" s="590" t="n"/>
      <c r="X840" s="590" t="n"/>
      <c r="Y840" s="590" t="n"/>
      <c r="Z840" s="590" t="n"/>
    </row>
    <row r="841" ht="11.25" customHeight="1" s="844">
      <c r="A841" s="590" t="n"/>
      <c r="B841" s="590" t="n"/>
      <c r="C841" s="590" t="n"/>
      <c r="D841" s="590" t="n"/>
      <c r="E841" s="590" t="n"/>
      <c r="F841" s="590" t="n"/>
      <c r="G841" s="590" t="n"/>
      <c r="H841" s="590" t="n"/>
      <c r="I841" s="590" t="n"/>
      <c r="J841" s="590" t="n"/>
      <c r="K841" s="590" t="n"/>
      <c r="L841" s="590" t="n"/>
      <c r="M841" s="590" t="n"/>
      <c r="N841" s="590" t="n"/>
      <c r="O841" s="590" t="n"/>
      <c r="P841" s="590" t="n"/>
      <c r="Q841" s="590" t="n"/>
      <c r="R841" s="590" t="n"/>
      <c r="S841" s="590" t="n"/>
      <c r="T841" s="590" t="n"/>
      <c r="U841" s="590" t="n"/>
      <c r="V841" s="590" t="n"/>
      <c r="W841" s="590" t="n"/>
      <c r="X841" s="590" t="n"/>
      <c r="Y841" s="590" t="n"/>
      <c r="Z841" s="590" t="n"/>
    </row>
    <row r="842" ht="11.25" customHeight="1" s="844">
      <c r="A842" s="590" t="n"/>
      <c r="B842" s="590" t="n"/>
      <c r="C842" s="590" t="n"/>
      <c r="D842" s="590" t="n"/>
      <c r="E842" s="590" t="n"/>
      <c r="F842" s="590" t="n"/>
      <c r="G842" s="590" t="n"/>
      <c r="H842" s="590" t="n"/>
      <c r="I842" s="590" t="n"/>
      <c r="J842" s="590" t="n"/>
      <c r="K842" s="590" t="n"/>
      <c r="L842" s="590" t="n"/>
      <c r="M842" s="590" t="n"/>
      <c r="N842" s="590" t="n"/>
      <c r="O842" s="590" t="n"/>
      <c r="P842" s="590" t="n"/>
      <c r="Q842" s="590" t="n"/>
      <c r="R842" s="590" t="n"/>
      <c r="S842" s="590" t="n"/>
      <c r="T842" s="590" t="n"/>
      <c r="U842" s="590" t="n"/>
      <c r="V842" s="590" t="n"/>
      <c r="W842" s="590" t="n"/>
      <c r="X842" s="590" t="n"/>
      <c r="Y842" s="590" t="n"/>
      <c r="Z842" s="590" t="n"/>
    </row>
    <row r="843" ht="11.25" customHeight="1" s="844">
      <c r="A843" s="590" t="n"/>
      <c r="B843" s="590" t="n"/>
      <c r="C843" s="590" t="n"/>
      <c r="D843" s="590" t="n"/>
      <c r="E843" s="590" t="n"/>
      <c r="F843" s="590" t="n"/>
      <c r="G843" s="590" t="n"/>
      <c r="H843" s="590" t="n"/>
      <c r="I843" s="590" t="n"/>
      <c r="J843" s="590" t="n"/>
      <c r="K843" s="590" t="n"/>
      <c r="L843" s="590" t="n"/>
      <c r="M843" s="590" t="n"/>
      <c r="N843" s="590" t="n"/>
      <c r="O843" s="590" t="n"/>
      <c r="P843" s="590" t="n"/>
      <c r="Q843" s="590" t="n"/>
      <c r="R843" s="590" t="n"/>
      <c r="S843" s="590" t="n"/>
      <c r="T843" s="590" t="n"/>
      <c r="U843" s="590" t="n"/>
      <c r="V843" s="590" t="n"/>
      <c r="W843" s="590" t="n"/>
      <c r="X843" s="590" t="n"/>
      <c r="Y843" s="590" t="n"/>
      <c r="Z843" s="590" t="n"/>
    </row>
    <row r="844" ht="11.25" customHeight="1" s="844">
      <c r="A844" s="590" t="n"/>
      <c r="B844" s="590" t="n"/>
      <c r="C844" s="590" t="n"/>
      <c r="D844" s="590" t="n"/>
      <c r="E844" s="590" t="n"/>
      <c r="F844" s="590" t="n"/>
      <c r="G844" s="590" t="n"/>
      <c r="H844" s="590" t="n"/>
      <c r="I844" s="590" t="n"/>
      <c r="J844" s="590" t="n"/>
      <c r="K844" s="590" t="n"/>
      <c r="L844" s="590" t="n"/>
      <c r="M844" s="590" t="n"/>
      <c r="N844" s="590" t="n"/>
      <c r="O844" s="590" t="n"/>
      <c r="P844" s="590" t="n"/>
      <c r="Q844" s="590" t="n"/>
      <c r="R844" s="590" t="n"/>
      <c r="S844" s="590" t="n"/>
      <c r="T844" s="590" t="n"/>
      <c r="U844" s="590" t="n"/>
      <c r="V844" s="590" t="n"/>
      <c r="W844" s="590" t="n"/>
      <c r="X844" s="590" t="n"/>
      <c r="Y844" s="590" t="n"/>
      <c r="Z844" s="590" t="n"/>
    </row>
    <row r="845" ht="11.25" customHeight="1" s="844">
      <c r="A845" s="590" t="n"/>
      <c r="B845" s="590" t="n"/>
      <c r="C845" s="590" t="n"/>
      <c r="D845" s="590" t="n"/>
      <c r="E845" s="590" t="n"/>
      <c r="F845" s="590" t="n"/>
      <c r="G845" s="590" t="n"/>
      <c r="H845" s="590" t="n"/>
      <c r="I845" s="590" t="n"/>
      <c r="J845" s="590" t="n"/>
      <c r="K845" s="590" t="n"/>
      <c r="L845" s="590" t="n"/>
      <c r="M845" s="590" t="n"/>
      <c r="N845" s="590" t="n"/>
      <c r="O845" s="590" t="n"/>
      <c r="P845" s="590" t="n"/>
      <c r="Q845" s="590" t="n"/>
      <c r="R845" s="590" t="n"/>
      <c r="S845" s="590" t="n"/>
      <c r="T845" s="590" t="n"/>
      <c r="U845" s="590" t="n"/>
      <c r="V845" s="590" t="n"/>
      <c r="W845" s="590" t="n"/>
      <c r="X845" s="590" t="n"/>
      <c r="Y845" s="590" t="n"/>
      <c r="Z845" s="590" t="n"/>
    </row>
    <row r="846" ht="11.25" customHeight="1" s="844">
      <c r="A846" s="590" t="n"/>
      <c r="B846" s="590" t="n"/>
      <c r="C846" s="590" t="n"/>
      <c r="D846" s="590" t="n"/>
      <c r="E846" s="590" t="n"/>
      <c r="F846" s="590" t="n"/>
      <c r="G846" s="590" t="n"/>
      <c r="H846" s="590" t="n"/>
      <c r="I846" s="590" t="n"/>
      <c r="J846" s="590" t="n"/>
      <c r="K846" s="590" t="n"/>
      <c r="L846" s="590" t="n"/>
      <c r="M846" s="590" t="n"/>
      <c r="N846" s="590" t="n"/>
      <c r="O846" s="590" t="n"/>
      <c r="P846" s="590" t="n"/>
      <c r="Q846" s="590" t="n"/>
      <c r="R846" s="590" t="n"/>
      <c r="S846" s="590" t="n"/>
      <c r="T846" s="590" t="n"/>
      <c r="U846" s="590" t="n"/>
      <c r="V846" s="590" t="n"/>
      <c r="W846" s="590" t="n"/>
      <c r="X846" s="590" t="n"/>
      <c r="Y846" s="590" t="n"/>
      <c r="Z846" s="590" t="n"/>
    </row>
    <row r="847" ht="11.25" customHeight="1" s="844">
      <c r="A847" s="590" t="n"/>
      <c r="B847" s="590" t="n"/>
      <c r="C847" s="590" t="n"/>
      <c r="D847" s="590" t="n"/>
      <c r="E847" s="590" t="n"/>
      <c r="F847" s="590" t="n"/>
      <c r="G847" s="590" t="n"/>
      <c r="H847" s="590" t="n"/>
      <c r="I847" s="590" t="n"/>
      <c r="J847" s="590" t="n"/>
      <c r="K847" s="590" t="n"/>
      <c r="L847" s="590" t="n"/>
      <c r="M847" s="590" t="n"/>
      <c r="N847" s="590" t="n"/>
      <c r="O847" s="590" t="n"/>
      <c r="P847" s="590" t="n"/>
      <c r="Q847" s="590" t="n"/>
      <c r="R847" s="590" t="n"/>
      <c r="S847" s="590" t="n"/>
      <c r="T847" s="590" t="n"/>
      <c r="U847" s="590" t="n"/>
      <c r="V847" s="590" t="n"/>
      <c r="W847" s="590" t="n"/>
      <c r="X847" s="590" t="n"/>
      <c r="Y847" s="590" t="n"/>
      <c r="Z847" s="590" t="n"/>
    </row>
    <row r="848" ht="11.25" customHeight="1" s="844">
      <c r="A848" s="590" t="n"/>
      <c r="B848" s="590" t="n"/>
      <c r="C848" s="590" t="n"/>
      <c r="D848" s="590" t="n"/>
      <c r="E848" s="590" t="n"/>
      <c r="F848" s="590" t="n"/>
      <c r="G848" s="590" t="n"/>
      <c r="H848" s="590" t="n"/>
      <c r="I848" s="590" t="n"/>
      <c r="J848" s="590" t="n"/>
      <c r="K848" s="590" t="n"/>
      <c r="L848" s="590" t="n"/>
      <c r="M848" s="590" t="n"/>
      <c r="N848" s="590" t="n"/>
      <c r="O848" s="590" t="n"/>
      <c r="P848" s="590" t="n"/>
      <c r="Q848" s="590" t="n"/>
      <c r="R848" s="590" t="n"/>
      <c r="S848" s="590" t="n"/>
      <c r="T848" s="590" t="n"/>
      <c r="U848" s="590" t="n"/>
      <c r="V848" s="590" t="n"/>
      <c r="W848" s="590" t="n"/>
      <c r="X848" s="590" t="n"/>
      <c r="Y848" s="590" t="n"/>
      <c r="Z848" s="590" t="n"/>
    </row>
    <row r="849" ht="11.25" customHeight="1" s="844">
      <c r="A849" s="590" t="n"/>
      <c r="B849" s="590" t="n"/>
      <c r="C849" s="590" t="n"/>
      <c r="D849" s="590" t="n"/>
      <c r="E849" s="590" t="n"/>
      <c r="F849" s="590" t="n"/>
      <c r="G849" s="590" t="n"/>
      <c r="H849" s="590" t="n"/>
      <c r="I849" s="590" t="n"/>
      <c r="J849" s="590" t="n"/>
      <c r="K849" s="590" t="n"/>
      <c r="L849" s="590" t="n"/>
      <c r="M849" s="590" t="n"/>
      <c r="N849" s="590" t="n"/>
      <c r="O849" s="590" t="n"/>
      <c r="P849" s="590" t="n"/>
      <c r="Q849" s="590" t="n"/>
      <c r="R849" s="590" t="n"/>
      <c r="S849" s="590" t="n"/>
      <c r="T849" s="590" t="n"/>
      <c r="U849" s="590" t="n"/>
      <c r="V849" s="590" t="n"/>
      <c r="W849" s="590" t="n"/>
      <c r="X849" s="590" t="n"/>
      <c r="Y849" s="590" t="n"/>
      <c r="Z849" s="590" t="n"/>
    </row>
    <row r="850" ht="11.25" customHeight="1" s="844">
      <c r="A850" s="590" t="n"/>
      <c r="B850" s="590" t="n"/>
      <c r="C850" s="590" t="n"/>
      <c r="D850" s="590" t="n"/>
      <c r="E850" s="590" t="n"/>
      <c r="F850" s="590" t="n"/>
      <c r="G850" s="590" t="n"/>
      <c r="H850" s="590" t="n"/>
      <c r="I850" s="590" t="n"/>
      <c r="J850" s="590" t="n"/>
      <c r="K850" s="590" t="n"/>
      <c r="L850" s="590" t="n"/>
      <c r="M850" s="590" t="n"/>
      <c r="N850" s="590" t="n"/>
      <c r="O850" s="590" t="n"/>
      <c r="P850" s="590" t="n"/>
      <c r="Q850" s="590" t="n"/>
      <c r="R850" s="590" t="n"/>
      <c r="S850" s="590" t="n"/>
      <c r="T850" s="590" t="n"/>
      <c r="U850" s="590" t="n"/>
      <c r="V850" s="590" t="n"/>
      <c r="W850" s="590" t="n"/>
      <c r="X850" s="590" t="n"/>
      <c r="Y850" s="590" t="n"/>
      <c r="Z850" s="590" t="n"/>
    </row>
    <row r="851" ht="11.25" customHeight="1" s="844">
      <c r="A851" s="590" t="n"/>
      <c r="B851" s="590" t="n"/>
      <c r="C851" s="590" t="n"/>
      <c r="D851" s="590" t="n"/>
      <c r="E851" s="590" t="n"/>
      <c r="F851" s="590" t="n"/>
      <c r="G851" s="590" t="n"/>
      <c r="H851" s="590" t="n"/>
      <c r="I851" s="590" t="n"/>
      <c r="J851" s="590" t="n"/>
      <c r="K851" s="590" t="n"/>
      <c r="L851" s="590" t="n"/>
      <c r="M851" s="590" t="n"/>
      <c r="N851" s="590" t="n"/>
      <c r="O851" s="590" t="n"/>
      <c r="P851" s="590" t="n"/>
      <c r="Q851" s="590" t="n"/>
      <c r="R851" s="590" t="n"/>
      <c r="S851" s="590" t="n"/>
      <c r="T851" s="590" t="n"/>
      <c r="U851" s="590" t="n"/>
      <c r="V851" s="590" t="n"/>
      <c r="W851" s="590" t="n"/>
      <c r="X851" s="590" t="n"/>
      <c r="Y851" s="590" t="n"/>
      <c r="Z851" s="590" t="n"/>
    </row>
    <row r="852" ht="11.25" customHeight="1" s="844">
      <c r="A852" s="590" t="n"/>
      <c r="B852" s="590" t="n"/>
      <c r="C852" s="590" t="n"/>
      <c r="D852" s="590" t="n"/>
      <c r="E852" s="590" t="n"/>
      <c r="F852" s="590" t="n"/>
      <c r="G852" s="590" t="n"/>
      <c r="H852" s="590" t="n"/>
      <c r="I852" s="590" t="n"/>
      <c r="J852" s="590" t="n"/>
      <c r="K852" s="590" t="n"/>
      <c r="L852" s="590" t="n"/>
      <c r="M852" s="590" t="n"/>
      <c r="N852" s="590" t="n"/>
      <c r="O852" s="590" t="n"/>
      <c r="P852" s="590" t="n"/>
      <c r="Q852" s="590" t="n"/>
      <c r="R852" s="590" t="n"/>
      <c r="S852" s="590" t="n"/>
      <c r="T852" s="590" t="n"/>
      <c r="U852" s="590" t="n"/>
      <c r="V852" s="590" t="n"/>
      <c r="W852" s="590" t="n"/>
      <c r="X852" s="590" t="n"/>
      <c r="Y852" s="590" t="n"/>
      <c r="Z852" s="590" t="n"/>
    </row>
    <row r="853" ht="11.25" customHeight="1" s="844">
      <c r="A853" s="590" t="n"/>
      <c r="B853" s="590" t="n"/>
      <c r="C853" s="590" t="n"/>
      <c r="D853" s="590" t="n"/>
      <c r="E853" s="590" t="n"/>
      <c r="F853" s="590" t="n"/>
      <c r="G853" s="590" t="n"/>
      <c r="H853" s="590" t="n"/>
      <c r="I853" s="590" t="n"/>
      <c r="J853" s="590" t="n"/>
      <c r="K853" s="590" t="n"/>
      <c r="L853" s="590" t="n"/>
      <c r="M853" s="590" t="n"/>
      <c r="N853" s="590" t="n"/>
      <c r="O853" s="590" t="n"/>
      <c r="P853" s="590" t="n"/>
      <c r="Q853" s="590" t="n"/>
      <c r="R853" s="590" t="n"/>
      <c r="S853" s="590" t="n"/>
      <c r="T853" s="590" t="n"/>
      <c r="U853" s="590" t="n"/>
      <c r="V853" s="590" t="n"/>
      <c r="W853" s="590" t="n"/>
      <c r="X853" s="590" t="n"/>
      <c r="Y853" s="590" t="n"/>
      <c r="Z853" s="590" t="n"/>
    </row>
    <row r="854" ht="11.25" customHeight="1" s="844">
      <c r="A854" s="590" t="n"/>
      <c r="B854" s="590" t="n"/>
      <c r="C854" s="590" t="n"/>
      <c r="D854" s="590" t="n"/>
      <c r="E854" s="590" t="n"/>
      <c r="F854" s="590" t="n"/>
      <c r="G854" s="590" t="n"/>
      <c r="H854" s="590" t="n"/>
      <c r="I854" s="590" t="n"/>
      <c r="J854" s="590" t="n"/>
      <c r="K854" s="590" t="n"/>
      <c r="L854" s="590" t="n"/>
      <c r="M854" s="590" t="n"/>
      <c r="N854" s="590" t="n"/>
      <c r="O854" s="590" t="n"/>
      <c r="P854" s="590" t="n"/>
      <c r="Q854" s="590" t="n"/>
      <c r="R854" s="590" t="n"/>
      <c r="S854" s="590" t="n"/>
      <c r="T854" s="590" t="n"/>
      <c r="U854" s="590" t="n"/>
      <c r="V854" s="590" t="n"/>
      <c r="W854" s="590" t="n"/>
      <c r="X854" s="590" t="n"/>
      <c r="Y854" s="590" t="n"/>
      <c r="Z854" s="590" t="n"/>
    </row>
    <row r="855" ht="11.25" customHeight="1" s="844">
      <c r="A855" s="590" t="n"/>
      <c r="B855" s="590" t="n"/>
      <c r="C855" s="590" t="n"/>
      <c r="D855" s="590" t="n"/>
      <c r="E855" s="590" t="n"/>
      <c r="F855" s="590" t="n"/>
      <c r="G855" s="590" t="n"/>
      <c r="H855" s="590" t="n"/>
      <c r="I855" s="590" t="n"/>
      <c r="J855" s="590" t="n"/>
      <c r="K855" s="590" t="n"/>
      <c r="L855" s="590" t="n"/>
      <c r="M855" s="590" t="n"/>
      <c r="N855" s="590" t="n"/>
      <c r="O855" s="590" t="n"/>
      <c r="P855" s="590" t="n"/>
      <c r="Q855" s="590" t="n"/>
      <c r="R855" s="590" t="n"/>
      <c r="S855" s="590" t="n"/>
      <c r="T855" s="590" t="n"/>
      <c r="U855" s="590" t="n"/>
      <c r="V855" s="590" t="n"/>
      <c r="W855" s="590" t="n"/>
      <c r="X855" s="590" t="n"/>
      <c r="Y855" s="590" t="n"/>
      <c r="Z855" s="590" t="n"/>
    </row>
    <row r="856" ht="11.25" customHeight="1" s="844">
      <c r="A856" s="590" t="n"/>
      <c r="B856" s="590" t="n"/>
      <c r="C856" s="590" t="n"/>
      <c r="D856" s="590" t="n"/>
      <c r="E856" s="590" t="n"/>
      <c r="F856" s="590" t="n"/>
      <c r="G856" s="590" t="n"/>
      <c r="H856" s="590" t="n"/>
      <c r="I856" s="590" t="n"/>
      <c r="J856" s="590" t="n"/>
      <c r="K856" s="590" t="n"/>
      <c r="L856" s="590" t="n"/>
      <c r="M856" s="590" t="n"/>
      <c r="N856" s="590" t="n"/>
      <c r="O856" s="590" t="n"/>
      <c r="P856" s="590" t="n"/>
      <c r="Q856" s="590" t="n"/>
      <c r="R856" s="590" t="n"/>
      <c r="S856" s="590" t="n"/>
      <c r="T856" s="590" t="n"/>
      <c r="U856" s="590" t="n"/>
      <c r="V856" s="590" t="n"/>
      <c r="W856" s="590" t="n"/>
      <c r="X856" s="590" t="n"/>
      <c r="Y856" s="590" t="n"/>
      <c r="Z856" s="590" t="n"/>
    </row>
    <row r="857" ht="11.25" customHeight="1" s="844">
      <c r="A857" s="590" t="n"/>
      <c r="B857" s="590" t="n"/>
      <c r="C857" s="590" t="n"/>
      <c r="D857" s="590" t="n"/>
      <c r="E857" s="590" t="n"/>
      <c r="F857" s="590" t="n"/>
      <c r="G857" s="590" t="n"/>
      <c r="H857" s="590" t="n"/>
      <c r="I857" s="590" t="n"/>
      <c r="J857" s="590" t="n"/>
      <c r="K857" s="590" t="n"/>
      <c r="L857" s="590" t="n"/>
      <c r="M857" s="590" t="n"/>
      <c r="N857" s="590" t="n"/>
      <c r="O857" s="590" t="n"/>
      <c r="P857" s="590" t="n"/>
      <c r="Q857" s="590" t="n"/>
      <c r="R857" s="590" t="n"/>
      <c r="S857" s="590" t="n"/>
      <c r="T857" s="590" t="n"/>
      <c r="U857" s="590" t="n"/>
      <c r="V857" s="590" t="n"/>
      <c r="W857" s="590" t="n"/>
      <c r="X857" s="590" t="n"/>
      <c r="Y857" s="590" t="n"/>
      <c r="Z857" s="590" t="n"/>
    </row>
    <row r="858" ht="11.25" customHeight="1" s="844">
      <c r="A858" s="590" t="n"/>
      <c r="B858" s="590" t="n"/>
      <c r="C858" s="590" t="n"/>
      <c r="D858" s="590" t="n"/>
      <c r="E858" s="590" t="n"/>
      <c r="F858" s="590" t="n"/>
      <c r="G858" s="590" t="n"/>
      <c r="H858" s="590" t="n"/>
      <c r="I858" s="590" t="n"/>
      <c r="J858" s="590" t="n"/>
      <c r="K858" s="590" t="n"/>
      <c r="L858" s="590" t="n"/>
      <c r="M858" s="590" t="n"/>
      <c r="N858" s="590" t="n"/>
      <c r="O858" s="590" t="n"/>
      <c r="P858" s="590" t="n"/>
      <c r="Q858" s="590" t="n"/>
      <c r="R858" s="590" t="n"/>
      <c r="S858" s="590" t="n"/>
      <c r="T858" s="590" t="n"/>
      <c r="U858" s="590" t="n"/>
      <c r="V858" s="590" t="n"/>
      <c r="W858" s="590" t="n"/>
      <c r="X858" s="590" t="n"/>
      <c r="Y858" s="590" t="n"/>
      <c r="Z858" s="590" t="n"/>
    </row>
    <row r="859" ht="11.25" customHeight="1" s="844">
      <c r="A859" s="590" t="n"/>
      <c r="B859" s="590" t="n"/>
      <c r="C859" s="590" t="n"/>
      <c r="D859" s="590" t="n"/>
      <c r="E859" s="590" t="n"/>
      <c r="F859" s="590" t="n"/>
      <c r="G859" s="590" t="n"/>
      <c r="H859" s="590" t="n"/>
      <c r="I859" s="590" t="n"/>
      <c r="J859" s="590" t="n"/>
      <c r="K859" s="590" t="n"/>
      <c r="L859" s="590" t="n"/>
      <c r="M859" s="590" t="n"/>
      <c r="N859" s="590" t="n"/>
      <c r="O859" s="590" t="n"/>
      <c r="P859" s="590" t="n"/>
      <c r="Q859" s="590" t="n"/>
      <c r="R859" s="590" t="n"/>
      <c r="S859" s="590" t="n"/>
      <c r="T859" s="590" t="n"/>
      <c r="U859" s="590" t="n"/>
      <c r="V859" s="590" t="n"/>
      <c r="W859" s="590" t="n"/>
      <c r="X859" s="590" t="n"/>
      <c r="Y859" s="590" t="n"/>
      <c r="Z859" s="590" t="n"/>
    </row>
    <row r="860" ht="11.25" customHeight="1" s="844">
      <c r="A860" s="590" t="n"/>
      <c r="B860" s="590" t="n"/>
      <c r="C860" s="590" t="n"/>
      <c r="D860" s="590" t="n"/>
      <c r="E860" s="590" t="n"/>
      <c r="F860" s="590" t="n"/>
      <c r="G860" s="590" t="n"/>
      <c r="H860" s="590" t="n"/>
      <c r="I860" s="590" t="n"/>
      <c r="J860" s="590" t="n"/>
      <c r="K860" s="590" t="n"/>
      <c r="L860" s="590" t="n"/>
      <c r="M860" s="590" t="n"/>
      <c r="N860" s="590" t="n"/>
      <c r="O860" s="590" t="n"/>
      <c r="P860" s="590" t="n"/>
      <c r="Q860" s="590" t="n"/>
      <c r="R860" s="590" t="n"/>
      <c r="S860" s="590" t="n"/>
      <c r="T860" s="590" t="n"/>
      <c r="U860" s="590" t="n"/>
      <c r="V860" s="590" t="n"/>
      <c r="W860" s="590" t="n"/>
      <c r="X860" s="590" t="n"/>
      <c r="Y860" s="590" t="n"/>
      <c r="Z860" s="590" t="n"/>
    </row>
    <row r="861" ht="11.25" customHeight="1" s="844">
      <c r="A861" s="590" t="n"/>
      <c r="B861" s="590" t="n"/>
      <c r="C861" s="590" t="n"/>
      <c r="D861" s="590" t="n"/>
      <c r="E861" s="590" t="n"/>
      <c r="F861" s="590" t="n"/>
      <c r="G861" s="590" t="n"/>
      <c r="H861" s="590" t="n"/>
      <c r="I861" s="590" t="n"/>
      <c r="J861" s="590" t="n"/>
      <c r="K861" s="590" t="n"/>
      <c r="L861" s="590" t="n"/>
      <c r="M861" s="590" t="n"/>
      <c r="N861" s="590" t="n"/>
      <c r="O861" s="590" t="n"/>
      <c r="P861" s="590" t="n"/>
      <c r="Q861" s="590" t="n"/>
      <c r="R861" s="590" t="n"/>
      <c r="S861" s="590" t="n"/>
      <c r="T861" s="590" t="n"/>
      <c r="U861" s="590" t="n"/>
      <c r="V861" s="590" t="n"/>
      <c r="W861" s="590" t="n"/>
      <c r="X861" s="590" t="n"/>
      <c r="Y861" s="590" t="n"/>
      <c r="Z861" s="590" t="n"/>
    </row>
    <row r="862" ht="11.25" customHeight="1" s="844">
      <c r="A862" s="590" t="n"/>
      <c r="B862" s="590" t="n"/>
      <c r="C862" s="590" t="n"/>
      <c r="D862" s="590" t="n"/>
      <c r="E862" s="590" t="n"/>
      <c r="F862" s="590" t="n"/>
      <c r="G862" s="590" t="n"/>
      <c r="H862" s="590" t="n"/>
      <c r="I862" s="590" t="n"/>
      <c r="J862" s="590" t="n"/>
      <c r="K862" s="590" t="n"/>
      <c r="L862" s="590" t="n"/>
      <c r="M862" s="590" t="n"/>
      <c r="N862" s="590" t="n"/>
      <c r="O862" s="590" t="n"/>
      <c r="P862" s="590" t="n"/>
      <c r="Q862" s="590" t="n"/>
      <c r="R862" s="590" t="n"/>
      <c r="S862" s="590" t="n"/>
      <c r="T862" s="590" t="n"/>
      <c r="U862" s="590" t="n"/>
      <c r="V862" s="590" t="n"/>
      <c r="W862" s="590" t="n"/>
      <c r="X862" s="590" t="n"/>
      <c r="Y862" s="590" t="n"/>
      <c r="Z862" s="590" t="n"/>
    </row>
    <row r="863" ht="11.25" customHeight="1" s="844">
      <c r="A863" s="590" t="n"/>
      <c r="B863" s="590" t="n"/>
      <c r="C863" s="590" t="n"/>
      <c r="D863" s="590" t="n"/>
      <c r="E863" s="590" t="n"/>
      <c r="F863" s="590" t="n"/>
      <c r="G863" s="590" t="n"/>
      <c r="H863" s="590" t="n"/>
      <c r="I863" s="590" t="n"/>
      <c r="J863" s="590" t="n"/>
      <c r="K863" s="590" t="n"/>
      <c r="L863" s="590" t="n"/>
      <c r="M863" s="590" t="n"/>
      <c r="N863" s="590" t="n"/>
      <c r="O863" s="590" t="n"/>
      <c r="P863" s="590" t="n"/>
      <c r="Q863" s="590" t="n"/>
      <c r="R863" s="590" t="n"/>
      <c r="S863" s="590" t="n"/>
      <c r="T863" s="590" t="n"/>
      <c r="U863" s="590" t="n"/>
      <c r="V863" s="590" t="n"/>
      <c r="W863" s="590" t="n"/>
      <c r="X863" s="590" t="n"/>
      <c r="Y863" s="590" t="n"/>
      <c r="Z863" s="590" t="n"/>
    </row>
    <row r="864" ht="11.25" customHeight="1" s="844">
      <c r="A864" s="590" t="n"/>
      <c r="B864" s="590" t="n"/>
      <c r="C864" s="590" t="n"/>
      <c r="D864" s="590" t="n"/>
      <c r="E864" s="590" t="n"/>
      <c r="F864" s="590" t="n"/>
      <c r="G864" s="590" t="n"/>
      <c r="H864" s="590" t="n"/>
      <c r="I864" s="590" t="n"/>
      <c r="J864" s="590" t="n"/>
      <c r="K864" s="590" t="n"/>
      <c r="L864" s="590" t="n"/>
      <c r="M864" s="590" t="n"/>
      <c r="N864" s="590" t="n"/>
      <c r="O864" s="590" t="n"/>
      <c r="P864" s="590" t="n"/>
      <c r="Q864" s="590" t="n"/>
      <c r="R864" s="590" t="n"/>
      <c r="S864" s="590" t="n"/>
      <c r="T864" s="590" t="n"/>
      <c r="U864" s="590" t="n"/>
      <c r="V864" s="590" t="n"/>
      <c r="W864" s="590" t="n"/>
      <c r="X864" s="590" t="n"/>
      <c r="Y864" s="590" t="n"/>
      <c r="Z864" s="590" t="n"/>
    </row>
    <row r="865" ht="11.25" customHeight="1" s="844">
      <c r="A865" s="590" t="n"/>
      <c r="B865" s="590" t="n"/>
      <c r="C865" s="590" t="n"/>
      <c r="D865" s="590" t="n"/>
      <c r="E865" s="590" t="n"/>
      <c r="F865" s="590" t="n"/>
      <c r="G865" s="590" t="n"/>
      <c r="H865" s="590" t="n"/>
      <c r="I865" s="590" t="n"/>
      <c r="J865" s="590" t="n"/>
      <c r="K865" s="590" t="n"/>
      <c r="L865" s="590" t="n"/>
      <c r="M865" s="590" t="n"/>
      <c r="N865" s="590" t="n"/>
      <c r="O865" s="590" t="n"/>
      <c r="P865" s="590" t="n"/>
      <c r="Q865" s="590" t="n"/>
      <c r="R865" s="590" t="n"/>
      <c r="S865" s="590" t="n"/>
      <c r="T865" s="590" t="n"/>
      <c r="U865" s="590" t="n"/>
      <c r="V865" s="590" t="n"/>
      <c r="W865" s="590" t="n"/>
      <c r="X865" s="590" t="n"/>
      <c r="Y865" s="590" t="n"/>
      <c r="Z865" s="590" t="n"/>
    </row>
    <row r="866" ht="11.25" customHeight="1" s="844">
      <c r="A866" s="590" t="n"/>
      <c r="B866" s="590" t="n"/>
      <c r="C866" s="590" t="n"/>
      <c r="D866" s="590" t="n"/>
      <c r="E866" s="590" t="n"/>
      <c r="F866" s="590" t="n"/>
      <c r="G866" s="590" t="n"/>
      <c r="H866" s="590" t="n"/>
      <c r="I866" s="590" t="n"/>
      <c r="J866" s="590" t="n"/>
      <c r="K866" s="590" t="n"/>
      <c r="L866" s="590" t="n"/>
      <c r="M866" s="590" t="n"/>
      <c r="N866" s="590" t="n"/>
      <c r="O866" s="590" t="n"/>
      <c r="P866" s="590" t="n"/>
      <c r="Q866" s="590" t="n"/>
      <c r="R866" s="590" t="n"/>
      <c r="S866" s="590" t="n"/>
      <c r="T866" s="590" t="n"/>
      <c r="U866" s="590" t="n"/>
      <c r="V866" s="590" t="n"/>
      <c r="W866" s="590" t="n"/>
      <c r="X866" s="590" t="n"/>
      <c r="Y866" s="590" t="n"/>
      <c r="Z866" s="590" t="n"/>
    </row>
    <row r="867" ht="11.25" customHeight="1" s="844">
      <c r="A867" s="590" t="n"/>
      <c r="B867" s="590" t="n"/>
      <c r="C867" s="590" t="n"/>
      <c r="D867" s="590" t="n"/>
      <c r="E867" s="590" t="n"/>
      <c r="F867" s="590" t="n"/>
      <c r="G867" s="590" t="n"/>
      <c r="H867" s="590" t="n"/>
      <c r="I867" s="590" t="n"/>
      <c r="J867" s="590" t="n"/>
      <c r="K867" s="590" t="n"/>
      <c r="L867" s="590" t="n"/>
      <c r="M867" s="590" t="n"/>
      <c r="N867" s="590" t="n"/>
      <c r="O867" s="590" t="n"/>
      <c r="P867" s="590" t="n"/>
      <c r="Q867" s="590" t="n"/>
      <c r="R867" s="590" t="n"/>
      <c r="S867" s="590" t="n"/>
      <c r="T867" s="590" t="n"/>
      <c r="U867" s="590" t="n"/>
      <c r="V867" s="590" t="n"/>
      <c r="W867" s="590" t="n"/>
      <c r="X867" s="590" t="n"/>
      <c r="Y867" s="590" t="n"/>
      <c r="Z867" s="590" t="n"/>
    </row>
    <row r="868" ht="11.25" customHeight="1" s="844">
      <c r="A868" s="590" t="n"/>
      <c r="B868" s="590" t="n"/>
      <c r="C868" s="590" t="n"/>
      <c r="D868" s="590" t="n"/>
      <c r="E868" s="590" t="n"/>
      <c r="F868" s="590" t="n"/>
      <c r="G868" s="590" t="n"/>
      <c r="H868" s="590" t="n"/>
      <c r="I868" s="590" t="n"/>
      <c r="J868" s="590" t="n"/>
      <c r="K868" s="590" t="n"/>
      <c r="L868" s="590" t="n"/>
      <c r="M868" s="590" t="n"/>
      <c r="N868" s="590" t="n"/>
      <c r="O868" s="590" t="n"/>
      <c r="P868" s="590" t="n"/>
      <c r="Q868" s="590" t="n"/>
      <c r="R868" s="590" t="n"/>
      <c r="S868" s="590" t="n"/>
      <c r="T868" s="590" t="n"/>
      <c r="U868" s="590" t="n"/>
      <c r="V868" s="590" t="n"/>
      <c r="W868" s="590" t="n"/>
      <c r="X868" s="590" t="n"/>
      <c r="Y868" s="590" t="n"/>
      <c r="Z868" s="590" t="n"/>
    </row>
    <row r="869" ht="11.25" customHeight="1" s="844">
      <c r="A869" s="590" t="n"/>
      <c r="B869" s="590" t="n"/>
      <c r="C869" s="590" t="n"/>
      <c r="D869" s="590" t="n"/>
      <c r="E869" s="590" t="n"/>
      <c r="F869" s="590" t="n"/>
      <c r="G869" s="590" t="n"/>
      <c r="H869" s="590" t="n"/>
      <c r="I869" s="590" t="n"/>
      <c r="J869" s="590" t="n"/>
      <c r="K869" s="590" t="n"/>
      <c r="L869" s="590" t="n"/>
      <c r="M869" s="590" t="n"/>
      <c r="N869" s="590" t="n"/>
      <c r="O869" s="590" t="n"/>
      <c r="P869" s="590" t="n"/>
      <c r="Q869" s="590" t="n"/>
      <c r="R869" s="590" t="n"/>
      <c r="S869" s="590" t="n"/>
      <c r="T869" s="590" t="n"/>
      <c r="U869" s="590" t="n"/>
      <c r="V869" s="590" t="n"/>
      <c r="W869" s="590" t="n"/>
      <c r="X869" s="590" t="n"/>
      <c r="Y869" s="590" t="n"/>
      <c r="Z869" s="590" t="n"/>
    </row>
    <row r="870" ht="11.25" customHeight="1" s="844">
      <c r="A870" s="590" t="n"/>
      <c r="B870" s="590" t="n"/>
      <c r="C870" s="590" t="n"/>
      <c r="D870" s="590" t="n"/>
      <c r="E870" s="590" t="n"/>
      <c r="F870" s="590" t="n"/>
      <c r="G870" s="590" t="n"/>
      <c r="H870" s="590" t="n"/>
      <c r="I870" s="590" t="n"/>
      <c r="J870" s="590" t="n"/>
      <c r="K870" s="590" t="n"/>
      <c r="L870" s="590" t="n"/>
      <c r="M870" s="590" t="n"/>
      <c r="N870" s="590" t="n"/>
      <c r="O870" s="590" t="n"/>
      <c r="P870" s="590" t="n"/>
      <c r="Q870" s="590" t="n"/>
      <c r="R870" s="590" t="n"/>
      <c r="S870" s="590" t="n"/>
      <c r="T870" s="590" t="n"/>
      <c r="U870" s="590" t="n"/>
      <c r="V870" s="590" t="n"/>
      <c r="W870" s="590" t="n"/>
      <c r="X870" s="590" t="n"/>
      <c r="Y870" s="590" t="n"/>
      <c r="Z870" s="590" t="n"/>
    </row>
    <row r="871" ht="11.25" customHeight="1" s="844">
      <c r="A871" s="590" t="n"/>
      <c r="B871" s="590" t="n"/>
      <c r="C871" s="590" t="n"/>
      <c r="D871" s="590" t="n"/>
      <c r="E871" s="590" t="n"/>
      <c r="F871" s="590" t="n"/>
      <c r="G871" s="590" t="n"/>
      <c r="H871" s="590" t="n"/>
      <c r="I871" s="590" t="n"/>
      <c r="J871" s="590" t="n"/>
      <c r="K871" s="590" t="n"/>
      <c r="L871" s="590" t="n"/>
      <c r="M871" s="590" t="n"/>
      <c r="N871" s="590" t="n"/>
      <c r="O871" s="590" t="n"/>
      <c r="P871" s="590" t="n"/>
      <c r="Q871" s="590" t="n"/>
      <c r="R871" s="590" t="n"/>
      <c r="S871" s="590" t="n"/>
      <c r="T871" s="590" t="n"/>
      <c r="U871" s="590" t="n"/>
      <c r="V871" s="590" t="n"/>
      <c r="W871" s="590" t="n"/>
      <c r="X871" s="590" t="n"/>
      <c r="Y871" s="590" t="n"/>
      <c r="Z871" s="590" t="n"/>
    </row>
    <row r="872" ht="11.25" customHeight="1" s="844">
      <c r="A872" s="590" t="n"/>
      <c r="B872" s="590" t="n"/>
      <c r="C872" s="590" t="n"/>
      <c r="D872" s="590" t="n"/>
      <c r="E872" s="590" t="n"/>
      <c r="F872" s="590" t="n"/>
      <c r="G872" s="590" t="n"/>
      <c r="H872" s="590" t="n"/>
      <c r="I872" s="590" t="n"/>
      <c r="J872" s="590" t="n"/>
      <c r="K872" s="590" t="n"/>
      <c r="L872" s="590" t="n"/>
      <c r="M872" s="590" t="n"/>
      <c r="N872" s="590" t="n"/>
      <c r="O872" s="590" t="n"/>
      <c r="P872" s="590" t="n"/>
      <c r="Q872" s="590" t="n"/>
      <c r="R872" s="590" t="n"/>
      <c r="S872" s="590" t="n"/>
      <c r="T872" s="590" t="n"/>
      <c r="U872" s="590" t="n"/>
      <c r="V872" s="590" t="n"/>
      <c r="W872" s="590" t="n"/>
      <c r="X872" s="590" t="n"/>
      <c r="Y872" s="590" t="n"/>
      <c r="Z872" s="590" t="n"/>
    </row>
    <row r="873" ht="11.25" customHeight="1" s="844">
      <c r="A873" s="590" t="n"/>
      <c r="B873" s="590" t="n"/>
      <c r="C873" s="590" t="n"/>
      <c r="D873" s="590" t="n"/>
      <c r="E873" s="590" t="n"/>
      <c r="F873" s="590" t="n"/>
      <c r="G873" s="590" t="n"/>
      <c r="H873" s="590" t="n"/>
      <c r="I873" s="590" t="n"/>
      <c r="J873" s="590" t="n"/>
      <c r="K873" s="590" t="n"/>
      <c r="L873" s="590" t="n"/>
      <c r="M873" s="590" t="n"/>
      <c r="N873" s="590" t="n"/>
      <c r="O873" s="590" t="n"/>
      <c r="P873" s="590" t="n"/>
      <c r="Q873" s="590" t="n"/>
      <c r="R873" s="590" t="n"/>
      <c r="S873" s="590" t="n"/>
      <c r="T873" s="590" t="n"/>
      <c r="U873" s="590" t="n"/>
      <c r="V873" s="590" t="n"/>
      <c r="W873" s="590" t="n"/>
      <c r="X873" s="590" t="n"/>
      <c r="Y873" s="590" t="n"/>
      <c r="Z873" s="590" t="n"/>
    </row>
    <row r="874" ht="11.25" customHeight="1" s="844">
      <c r="A874" s="590" t="n"/>
      <c r="B874" s="590" t="n"/>
      <c r="C874" s="590" t="n"/>
      <c r="D874" s="590" t="n"/>
      <c r="E874" s="590" t="n"/>
      <c r="F874" s="590" t="n"/>
      <c r="G874" s="590" t="n"/>
      <c r="H874" s="590" t="n"/>
      <c r="I874" s="590" t="n"/>
      <c r="J874" s="590" t="n"/>
      <c r="K874" s="590" t="n"/>
      <c r="L874" s="590" t="n"/>
      <c r="M874" s="590" t="n"/>
      <c r="N874" s="590" t="n"/>
      <c r="O874" s="590" t="n"/>
      <c r="P874" s="590" t="n"/>
      <c r="Q874" s="590" t="n"/>
      <c r="R874" s="590" t="n"/>
      <c r="S874" s="590" t="n"/>
      <c r="T874" s="590" t="n"/>
      <c r="U874" s="590" t="n"/>
      <c r="V874" s="590" t="n"/>
      <c r="W874" s="590" t="n"/>
      <c r="X874" s="590" t="n"/>
      <c r="Y874" s="590" t="n"/>
      <c r="Z874" s="590" t="n"/>
    </row>
    <row r="875" ht="11.25" customHeight="1" s="844">
      <c r="A875" s="590" t="n"/>
      <c r="B875" s="590" t="n"/>
      <c r="C875" s="590" t="n"/>
      <c r="D875" s="590" t="n"/>
      <c r="E875" s="590" t="n"/>
      <c r="F875" s="590" t="n"/>
      <c r="G875" s="590" t="n"/>
      <c r="H875" s="590" t="n"/>
      <c r="I875" s="590" t="n"/>
      <c r="J875" s="590" t="n"/>
      <c r="K875" s="590" t="n"/>
      <c r="L875" s="590" t="n"/>
      <c r="M875" s="590" t="n"/>
      <c r="N875" s="590" t="n"/>
      <c r="O875" s="590" t="n"/>
      <c r="P875" s="590" t="n"/>
      <c r="Q875" s="590" t="n"/>
      <c r="R875" s="590" t="n"/>
      <c r="S875" s="590" t="n"/>
      <c r="T875" s="590" t="n"/>
      <c r="U875" s="590" t="n"/>
      <c r="V875" s="590" t="n"/>
      <c r="W875" s="590" t="n"/>
      <c r="X875" s="590" t="n"/>
      <c r="Y875" s="590" t="n"/>
      <c r="Z875" s="590" t="n"/>
    </row>
    <row r="876" ht="11.25" customHeight="1" s="844">
      <c r="A876" s="590" t="n"/>
      <c r="B876" s="590" t="n"/>
      <c r="C876" s="590" t="n"/>
      <c r="D876" s="590" t="n"/>
      <c r="E876" s="590" t="n"/>
      <c r="F876" s="590" t="n"/>
      <c r="G876" s="590" t="n"/>
      <c r="H876" s="590" t="n"/>
      <c r="I876" s="590" t="n"/>
      <c r="J876" s="590" t="n"/>
      <c r="K876" s="590" t="n"/>
      <c r="L876" s="590" t="n"/>
      <c r="M876" s="590" t="n"/>
      <c r="N876" s="590" t="n"/>
      <c r="O876" s="590" t="n"/>
      <c r="P876" s="590" t="n"/>
      <c r="Q876" s="590" t="n"/>
      <c r="R876" s="590" t="n"/>
      <c r="S876" s="590" t="n"/>
      <c r="T876" s="590" t="n"/>
      <c r="U876" s="590" t="n"/>
      <c r="V876" s="590" t="n"/>
      <c r="W876" s="590" t="n"/>
      <c r="X876" s="590" t="n"/>
      <c r="Y876" s="590" t="n"/>
      <c r="Z876" s="590" t="n"/>
    </row>
    <row r="877" ht="11.25" customHeight="1" s="844">
      <c r="A877" s="590" t="n"/>
      <c r="B877" s="590" t="n"/>
      <c r="C877" s="590" t="n"/>
      <c r="D877" s="590" t="n"/>
      <c r="E877" s="590" t="n"/>
      <c r="F877" s="590" t="n"/>
      <c r="G877" s="590" t="n"/>
      <c r="H877" s="590" t="n"/>
      <c r="I877" s="590" t="n"/>
      <c r="J877" s="590" t="n"/>
      <c r="K877" s="590" t="n"/>
      <c r="L877" s="590" t="n"/>
      <c r="M877" s="590" t="n"/>
      <c r="N877" s="590" t="n"/>
      <c r="O877" s="590" t="n"/>
      <c r="P877" s="590" t="n"/>
      <c r="Q877" s="590" t="n"/>
      <c r="R877" s="590" t="n"/>
      <c r="S877" s="590" t="n"/>
      <c r="T877" s="590" t="n"/>
      <c r="U877" s="590" t="n"/>
      <c r="V877" s="590" t="n"/>
      <c r="W877" s="590" t="n"/>
      <c r="X877" s="590" t="n"/>
      <c r="Y877" s="590" t="n"/>
      <c r="Z877" s="590" t="n"/>
    </row>
    <row r="878" ht="11.25" customHeight="1" s="844">
      <c r="A878" s="590" t="n"/>
      <c r="B878" s="590" t="n"/>
      <c r="C878" s="590" t="n"/>
      <c r="D878" s="590" t="n"/>
      <c r="E878" s="590" t="n"/>
      <c r="F878" s="590" t="n"/>
      <c r="G878" s="590" t="n"/>
      <c r="H878" s="590" t="n"/>
      <c r="I878" s="590" t="n"/>
      <c r="J878" s="590" t="n"/>
      <c r="K878" s="590" t="n"/>
      <c r="L878" s="590" t="n"/>
      <c r="M878" s="590" t="n"/>
      <c r="N878" s="590" t="n"/>
      <c r="O878" s="590" t="n"/>
      <c r="P878" s="590" t="n"/>
      <c r="Q878" s="590" t="n"/>
      <c r="R878" s="590" t="n"/>
      <c r="S878" s="590" t="n"/>
      <c r="T878" s="590" t="n"/>
      <c r="U878" s="590" t="n"/>
      <c r="V878" s="590" t="n"/>
      <c r="W878" s="590" t="n"/>
      <c r="X878" s="590" t="n"/>
      <c r="Y878" s="590" t="n"/>
      <c r="Z878" s="590" t="n"/>
    </row>
    <row r="879" ht="11.25" customHeight="1" s="844">
      <c r="A879" s="590" t="n"/>
      <c r="B879" s="590" t="n"/>
      <c r="C879" s="590" t="n"/>
      <c r="D879" s="590" t="n"/>
      <c r="E879" s="590" t="n"/>
      <c r="F879" s="590" t="n"/>
      <c r="G879" s="590" t="n"/>
      <c r="H879" s="590" t="n"/>
      <c r="I879" s="590" t="n"/>
      <c r="J879" s="590" t="n"/>
      <c r="K879" s="590" t="n"/>
      <c r="L879" s="590" t="n"/>
      <c r="M879" s="590" t="n"/>
      <c r="N879" s="590" t="n"/>
      <c r="O879" s="590" t="n"/>
      <c r="P879" s="590" t="n"/>
      <c r="Q879" s="590" t="n"/>
      <c r="R879" s="590" t="n"/>
      <c r="S879" s="590" t="n"/>
      <c r="T879" s="590" t="n"/>
      <c r="U879" s="590" t="n"/>
      <c r="V879" s="590" t="n"/>
      <c r="W879" s="590" t="n"/>
      <c r="X879" s="590" t="n"/>
      <c r="Y879" s="590" t="n"/>
      <c r="Z879" s="590" t="n"/>
    </row>
    <row r="880" ht="11.25" customHeight="1" s="844">
      <c r="A880" s="590" t="n"/>
      <c r="B880" s="590" t="n"/>
      <c r="C880" s="590" t="n"/>
      <c r="D880" s="590" t="n"/>
      <c r="E880" s="590" t="n"/>
      <c r="F880" s="590" t="n"/>
      <c r="G880" s="590" t="n"/>
      <c r="H880" s="590" t="n"/>
      <c r="I880" s="590" t="n"/>
      <c r="J880" s="590" t="n"/>
      <c r="K880" s="590" t="n"/>
      <c r="L880" s="590" t="n"/>
      <c r="M880" s="590" t="n"/>
      <c r="N880" s="590" t="n"/>
      <c r="O880" s="590" t="n"/>
      <c r="P880" s="590" t="n"/>
      <c r="Q880" s="590" t="n"/>
      <c r="R880" s="590" t="n"/>
      <c r="S880" s="590" t="n"/>
      <c r="T880" s="590" t="n"/>
      <c r="U880" s="590" t="n"/>
      <c r="V880" s="590" t="n"/>
      <c r="W880" s="590" t="n"/>
      <c r="X880" s="590" t="n"/>
      <c r="Y880" s="590" t="n"/>
      <c r="Z880" s="590" t="n"/>
    </row>
    <row r="881" ht="11.25" customHeight="1" s="844">
      <c r="A881" s="590" t="n"/>
      <c r="B881" s="590" t="n"/>
      <c r="C881" s="590" t="n"/>
      <c r="D881" s="590" t="n"/>
      <c r="E881" s="590" t="n"/>
      <c r="F881" s="590" t="n"/>
      <c r="G881" s="590" t="n"/>
      <c r="H881" s="590" t="n"/>
      <c r="I881" s="590" t="n"/>
      <c r="J881" s="590" t="n"/>
      <c r="K881" s="590" t="n"/>
      <c r="L881" s="590" t="n"/>
      <c r="M881" s="590" t="n"/>
      <c r="N881" s="590" t="n"/>
      <c r="O881" s="590" t="n"/>
      <c r="P881" s="590" t="n"/>
      <c r="Q881" s="590" t="n"/>
      <c r="R881" s="590" t="n"/>
      <c r="S881" s="590" t="n"/>
      <c r="T881" s="590" t="n"/>
      <c r="U881" s="590" t="n"/>
      <c r="V881" s="590" t="n"/>
      <c r="W881" s="590" t="n"/>
      <c r="X881" s="590" t="n"/>
      <c r="Y881" s="590" t="n"/>
      <c r="Z881" s="590" t="n"/>
    </row>
    <row r="882" ht="11.25" customHeight="1" s="844">
      <c r="A882" s="590" t="n"/>
      <c r="B882" s="590" t="n"/>
      <c r="C882" s="590" t="n"/>
      <c r="D882" s="590" t="n"/>
      <c r="E882" s="590" t="n"/>
      <c r="F882" s="590" t="n"/>
      <c r="G882" s="590" t="n"/>
      <c r="H882" s="590" t="n"/>
      <c r="I882" s="590" t="n"/>
      <c r="J882" s="590" t="n"/>
      <c r="K882" s="590" t="n"/>
      <c r="L882" s="590" t="n"/>
      <c r="M882" s="590" t="n"/>
      <c r="N882" s="590" t="n"/>
      <c r="O882" s="590" t="n"/>
      <c r="P882" s="590" t="n"/>
      <c r="Q882" s="590" t="n"/>
      <c r="R882" s="590" t="n"/>
      <c r="S882" s="590" t="n"/>
      <c r="T882" s="590" t="n"/>
      <c r="U882" s="590" t="n"/>
      <c r="V882" s="590" t="n"/>
      <c r="W882" s="590" t="n"/>
      <c r="X882" s="590" t="n"/>
      <c r="Y882" s="590" t="n"/>
      <c r="Z882" s="590" t="n"/>
    </row>
    <row r="883" ht="11.25" customHeight="1" s="844">
      <c r="A883" s="590" t="n"/>
      <c r="B883" s="590" t="n"/>
      <c r="C883" s="590" t="n"/>
      <c r="D883" s="590" t="n"/>
      <c r="E883" s="590" t="n"/>
      <c r="F883" s="590" t="n"/>
      <c r="G883" s="590" t="n"/>
      <c r="H883" s="590" t="n"/>
      <c r="I883" s="590" t="n"/>
      <c r="J883" s="590" t="n"/>
      <c r="K883" s="590" t="n"/>
      <c r="L883" s="590" t="n"/>
      <c r="M883" s="590" t="n"/>
      <c r="N883" s="590" t="n"/>
      <c r="O883" s="590" t="n"/>
      <c r="P883" s="590" t="n"/>
      <c r="Q883" s="590" t="n"/>
      <c r="R883" s="590" t="n"/>
      <c r="S883" s="590" t="n"/>
      <c r="T883" s="590" t="n"/>
      <c r="U883" s="590" t="n"/>
      <c r="V883" s="590" t="n"/>
      <c r="W883" s="590" t="n"/>
      <c r="X883" s="590" t="n"/>
      <c r="Y883" s="590" t="n"/>
      <c r="Z883" s="590" t="n"/>
    </row>
    <row r="884" ht="11.25" customHeight="1" s="844">
      <c r="A884" s="590" t="n"/>
      <c r="B884" s="590" t="n"/>
      <c r="C884" s="590" t="n"/>
      <c r="D884" s="590" t="n"/>
      <c r="E884" s="590" t="n"/>
      <c r="F884" s="590" t="n"/>
      <c r="G884" s="590" t="n"/>
      <c r="H884" s="590" t="n"/>
      <c r="I884" s="590" t="n"/>
      <c r="J884" s="590" t="n"/>
      <c r="K884" s="590" t="n"/>
      <c r="L884" s="590" t="n"/>
      <c r="M884" s="590" t="n"/>
      <c r="N884" s="590" t="n"/>
      <c r="O884" s="590" t="n"/>
      <c r="P884" s="590" t="n"/>
      <c r="Q884" s="590" t="n"/>
      <c r="R884" s="590" t="n"/>
      <c r="S884" s="590" t="n"/>
      <c r="T884" s="590" t="n"/>
      <c r="U884" s="590" t="n"/>
      <c r="V884" s="590" t="n"/>
      <c r="W884" s="590" t="n"/>
      <c r="X884" s="590" t="n"/>
      <c r="Y884" s="590" t="n"/>
      <c r="Z884" s="590" t="n"/>
    </row>
    <row r="885" ht="11.25" customHeight="1" s="844">
      <c r="A885" s="590" t="n"/>
      <c r="B885" s="590" t="n"/>
      <c r="C885" s="590" t="n"/>
      <c r="D885" s="590" t="n"/>
      <c r="E885" s="590" t="n"/>
      <c r="F885" s="590" t="n"/>
      <c r="G885" s="590" t="n"/>
      <c r="H885" s="590" t="n"/>
      <c r="I885" s="590" t="n"/>
      <c r="J885" s="590" t="n"/>
      <c r="K885" s="590" t="n"/>
      <c r="L885" s="590" t="n"/>
      <c r="M885" s="590" t="n"/>
      <c r="N885" s="590" t="n"/>
      <c r="O885" s="590" t="n"/>
      <c r="P885" s="590" t="n"/>
      <c r="Q885" s="590" t="n"/>
      <c r="R885" s="590" t="n"/>
      <c r="S885" s="590" t="n"/>
      <c r="T885" s="590" t="n"/>
      <c r="U885" s="590" t="n"/>
      <c r="V885" s="590" t="n"/>
      <c r="W885" s="590" t="n"/>
      <c r="X885" s="590" t="n"/>
      <c r="Y885" s="590" t="n"/>
      <c r="Z885" s="590" t="n"/>
    </row>
    <row r="886" ht="11.25" customHeight="1" s="844">
      <c r="A886" s="590" t="n"/>
      <c r="B886" s="590" t="n"/>
      <c r="C886" s="590" t="n"/>
      <c r="D886" s="590" t="n"/>
      <c r="E886" s="590" t="n"/>
      <c r="F886" s="590" t="n"/>
      <c r="G886" s="590" t="n"/>
      <c r="H886" s="590" t="n"/>
      <c r="I886" s="590" t="n"/>
      <c r="J886" s="590" t="n"/>
      <c r="K886" s="590" t="n"/>
      <c r="L886" s="590" t="n"/>
      <c r="M886" s="590" t="n"/>
      <c r="N886" s="590" t="n"/>
      <c r="O886" s="590" t="n"/>
      <c r="P886" s="590" t="n"/>
      <c r="Q886" s="590" t="n"/>
      <c r="R886" s="590" t="n"/>
      <c r="S886" s="590" t="n"/>
      <c r="T886" s="590" t="n"/>
      <c r="U886" s="590" t="n"/>
      <c r="V886" s="590" t="n"/>
      <c r="W886" s="590" t="n"/>
      <c r="X886" s="590" t="n"/>
      <c r="Y886" s="590" t="n"/>
      <c r="Z886" s="590" t="n"/>
    </row>
    <row r="887" ht="11.25" customHeight="1" s="844">
      <c r="A887" s="590" t="n"/>
      <c r="B887" s="590" t="n"/>
      <c r="C887" s="590" t="n"/>
      <c r="D887" s="590" t="n"/>
      <c r="E887" s="590" t="n"/>
      <c r="F887" s="590" t="n"/>
      <c r="G887" s="590" t="n"/>
      <c r="H887" s="590" t="n"/>
      <c r="I887" s="590" t="n"/>
      <c r="J887" s="590" t="n"/>
      <c r="K887" s="590" t="n"/>
      <c r="L887" s="590" t="n"/>
      <c r="M887" s="590" t="n"/>
      <c r="N887" s="590" t="n"/>
      <c r="O887" s="590" t="n"/>
      <c r="P887" s="590" t="n"/>
      <c r="Q887" s="590" t="n"/>
      <c r="R887" s="590" t="n"/>
      <c r="S887" s="590" t="n"/>
      <c r="T887" s="590" t="n"/>
      <c r="U887" s="590" t="n"/>
      <c r="V887" s="590" t="n"/>
      <c r="W887" s="590" t="n"/>
      <c r="X887" s="590" t="n"/>
      <c r="Y887" s="590" t="n"/>
      <c r="Z887" s="590" t="n"/>
    </row>
    <row r="888" ht="11.25" customHeight="1" s="844">
      <c r="A888" s="590" t="n"/>
      <c r="B888" s="590" t="n"/>
      <c r="C888" s="590" t="n"/>
      <c r="D888" s="590" t="n"/>
      <c r="E888" s="590" t="n"/>
      <c r="F888" s="590" t="n"/>
      <c r="G888" s="590" t="n"/>
      <c r="H888" s="590" t="n"/>
      <c r="I888" s="590" t="n"/>
      <c r="J888" s="590" t="n"/>
      <c r="K888" s="590" t="n"/>
      <c r="L888" s="590" t="n"/>
      <c r="M888" s="590" t="n"/>
      <c r="N888" s="590" t="n"/>
      <c r="O888" s="590" t="n"/>
      <c r="P888" s="590" t="n"/>
      <c r="Q888" s="590" t="n"/>
      <c r="R888" s="590" t="n"/>
      <c r="S888" s="590" t="n"/>
      <c r="T888" s="590" t="n"/>
      <c r="U888" s="590" t="n"/>
      <c r="V888" s="590" t="n"/>
      <c r="W888" s="590" t="n"/>
      <c r="X888" s="590" t="n"/>
      <c r="Y888" s="590" t="n"/>
      <c r="Z888" s="590" t="n"/>
    </row>
    <row r="889" ht="11.25" customHeight="1" s="844">
      <c r="A889" s="590" t="n"/>
      <c r="B889" s="590" t="n"/>
      <c r="C889" s="590" t="n"/>
      <c r="D889" s="590" t="n"/>
      <c r="E889" s="590" t="n"/>
      <c r="F889" s="590" t="n"/>
      <c r="G889" s="590" t="n"/>
      <c r="H889" s="590" t="n"/>
      <c r="I889" s="590" t="n"/>
      <c r="J889" s="590" t="n"/>
      <c r="K889" s="590" t="n"/>
      <c r="L889" s="590" t="n"/>
      <c r="M889" s="590" t="n"/>
      <c r="N889" s="590" t="n"/>
      <c r="O889" s="590" t="n"/>
      <c r="P889" s="590" t="n"/>
      <c r="Q889" s="590" t="n"/>
      <c r="R889" s="590" t="n"/>
      <c r="S889" s="590" t="n"/>
      <c r="T889" s="590" t="n"/>
      <c r="U889" s="590" t="n"/>
      <c r="V889" s="590" t="n"/>
      <c r="W889" s="590" t="n"/>
      <c r="X889" s="590" t="n"/>
      <c r="Y889" s="590" t="n"/>
      <c r="Z889" s="590" t="n"/>
    </row>
    <row r="890" ht="11.25" customHeight="1" s="844">
      <c r="A890" s="590" t="n"/>
      <c r="B890" s="590" t="n"/>
      <c r="C890" s="590" t="n"/>
      <c r="D890" s="590" t="n"/>
      <c r="E890" s="590" t="n"/>
      <c r="F890" s="590" t="n"/>
      <c r="G890" s="590" t="n"/>
      <c r="H890" s="590" t="n"/>
      <c r="I890" s="590" t="n"/>
      <c r="J890" s="590" t="n"/>
      <c r="K890" s="590" t="n"/>
      <c r="L890" s="590" t="n"/>
      <c r="M890" s="590" t="n"/>
      <c r="N890" s="590" t="n"/>
      <c r="O890" s="590" t="n"/>
      <c r="P890" s="590" t="n"/>
      <c r="Q890" s="590" t="n"/>
      <c r="R890" s="590" t="n"/>
      <c r="S890" s="590" t="n"/>
      <c r="T890" s="590" t="n"/>
      <c r="U890" s="590" t="n"/>
      <c r="V890" s="590" t="n"/>
      <c r="W890" s="590" t="n"/>
      <c r="X890" s="590" t="n"/>
      <c r="Y890" s="590" t="n"/>
      <c r="Z890" s="590" t="n"/>
    </row>
    <row r="891" ht="11.25" customHeight="1" s="844">
      <c r="A891" s="590" t="n"/>
      <c r="B891" s="590" t="n"/>
      <c r="C891" s="590" t="n"/>
      <c r="D891" s="590" t="n"/>
      <c r="E891" s="590" t="n"/>
      <c r="F891" s="590" t="n"/>
      <c r="G891" s="590" t="n"/>
      <c r="H891" s="590" t="n"/>
      <c r="I891" s="590" t="n"/>
      <c r="J891" s="590" t="n"/>
      <c r="K891" s="590" t="n"/>
      <c r="L891" s="590" t="n"/>
      <c r="M891" s="590" t="n"/>
      <c r="N891" s="590" t="n"/>
      <c r="O891" s="590" t="n"/>
      <c r="P891" s="590" t="n"/>
      <c r="Q891" s="590" t="n"/>
      <c r="R891" s="590" t="n"/>
      <c r="S891" s="590" t="n"/>
      <c r="T891" s="590" t="n"/>
      <c r="U891" s="590" t="n"/>
      <c r="V891" s="590" t="n"/>
      <c r="W891" s="590" t="n"/>
      <c r="X891" s="590" t="n"/>
      <c r="Y891" s="590" t="n"/>
      <c r="Z891" s="590" t="n"/>
    </row>
    <row r="892" ht="11.25" customHeight="1" s="844">
      <c r="A892" s="590" t="n"/>
      <c r="B892" s="590" t="n"/>
      <c r="C892" s="590" t="n"/>
      <c r="D892" s="590" t="n"/>
      <c r="E892" s="590" t="n"/>
      <c r="F892" s="590" t="n"/>
      <c r="G892" s="590" t="n"/>
      <c r="H892" s="590" t="n"/>
      <c r="I892" s="590" t="n"/>
      <c r="J892" s="590" t="n"/>
      <c r="K892" s="590" t="n"/>
      <c r="L892" s="590" t="n"/>
      <c r="M892" s="590" t="n"/>
      <c r="N892" s="590" t="n"/>
      <c r="O892" s="590" t="n"/>
      <c r="P892" s="590" t="n"/>
      <c r="Q892" s="590" t="n"/>
      <c r="R892" s="590" t="n"/>
      <c r="S892" s="590" t="n"/>
      <c r="T892" s="590" t="n"/>
      <c r="U892" s="590" t="n"/>
      <c r="V892" s="590" t="n"/>
      <c r="W892" s="590" t="n"/>
      <c r="X892" s="590" t="n"/>
      <c r="Y892" s="590" t="n"/>
      <c r="Z892" s="590" t="n"/>
    </row>
    <row r="893" ht="11.25" customHeight="1" s="844">
      <c r="A893" s="590" t="n"/>
      <c r="B893" s="590" t="n"/>
      <c r="C893" s="590" t="n"/>
      <c r="D893" s="590" t="n"/>
      <c r="E893" s="590" t="n"/>
      <c r="F893" s="590" t="n"/>
      <c r="G893" s="590" t="n"/>
      <c r="H893" s="590" t="n"/>
      <c r="I893" s="590" t="n"/>
      <c r="J893" s="590" t="n"/>
      <c r="K893" s="590" t="n"/>
      <c r="L893" s="590" t="n"/>
      <c r="M893" s="590" t="n"/>
      <c r="N893" s="590" t="n"/>
      <c r="O893" s="590" t="n"/>
      <c r="P893" s="590" t="n"/>
      <c r="Q893" s="590" t="n"/>
      <c r="R893" s="590" t="n"/>
      <c r="S893" s="590" t="n"/>
      <c r="T893" s="590" t="n"/>
      <c r="U893" s="590" t="n"/>
      <c r="V893" s="590" t="n"/>
      <c r="W893" s="590" t="n"/>
      <c r="X893" s="590" t="n"/>
      <c r="Y893" s="590" t="n"/>
      <c r="Z893" s="590" t="n"/>
    </row>
    <row r="894" ht="11.25" customHeight="1" s="844">
      <c r="A894" s="590" t="n"/>
      <c r="B894" s="590" t="n"/>
      <c r="C894" s="590" t="n"/>
      <c r="D894" s="590" t="n"/>
      <c r="E894" s="590" t="n"/>
      <c r="F894" s="590" t="n"/>
      <c r="G894" s="590" t="n"/>
      <c r="H894" s="590" t="n"/>
      <c r="I894" s="590" t="n"/>
      <c r="J894" s="590" t="n"/>
      <c r="K894" s="590" t="n"/>
      <c r="L894" s="590" t="n"/>
      <c r="M894" s="590" t="n"/>
      <c r="N894" s="590" t="n"/>
      <c r="O894" s="590" t="n"/>
      <c r="P894" s="590" t="n"/>
      <c r="Q894" s="590" t="n"/>
      <c r="R894" s="590" t="n"/>
      <c r="S894" s="590" t="n"/>
      <c r="T894" s="590" t="n"/>
      <c r="U894" s="590" t="n"/>
      <c r="V894" s="590" t="n"/>
      <c r="W894" s="590" t="n"/>
      <c r="X894" s="590" t="n"/>
      <c r="Y894" s="590" t="n"/>
      <c r="Z894" s="590" t="n"/>
    </row>
    <row r="895" ht="11.25" customHeight="1" s="844">
      <c r="A895" s="590" t="n"/>
      <c r="B895" s="590" t="n"/>
      <c r="C895" s="590" t="n"/>
      <c r="D895" s="590" t="n"/>
      <c r="E895" s="590" t="n"/>
      <c r="F895" s="590" t="n"/>
      <c r="G895" s="590" t="n"/>
      <c r="H895" s="590" t="n"/>
      <c r="I895" s="590" t="n"/>
      <c r="J895" s="590" t="n"/>
      <c r="K895" s="590" t="n"/>
      <c r="L895" s="590" t="n"/>
      <c r="M895" s="590" t="n"/>
      <c r="N895" s="590" t="n"/>
      <c r="O895" s="590" t="n"/>
      <c r="P895" s="590" t="n"/>
      <c r="Q895" s="590" t="n"/>
      <c r="R895" s="590" t="n"/>
      <c r="S895" s="590" t="n"/>
      <c r="T895" s="590" t="n"/>
      <c r="U895" s="590" t="n"/>
      <c r="V895" s="590" t="n"/>
      <c r="W895" s="590" t="n"/>
      <c r="X895" s="590" t="n"/>
      <c r="Y895" s="590" t="n"/>
      <c r="Z895" s="590" t="n"/>
    </row>
    <row r="896" ht="11.25" customHeight="1" s="844">
      <c r="A896" s="590" t="n"/>
      <c r="B896" s="590" t="n"/>
      <c r="C896" s="590" t="n"/>
      <c r="D896" s="590" t="n"/>
      <c r="E896" s="590" t="n"/>
      <c r="F896" s="590" t="n"/>
      <c r="G896" s="590" t="n"/>
      <c r="H896" s="590" t="n"/>
      <c r="I896" s="590" t="n"/>
      <c r="J896" s="590" t="n"/>
      <c r="K896" s="590" t="n"/>
      <c r="L896" s="590" t="n"/>
      <c r="M896" s="590" t="n"/>
      <c r="N896" s="590" t="n"/>
      <c r="O896" s="590" t="n"/>
      <c r="P896" s="590" t="n"/>
      <c r="Q896" s="590" t="n"/>
      <c r="R896" s="590" t="n"/>
      <c r="S896" s="590" t="n"/>
      <c r="T896" s="590" t="n"/>
      <c r="U896" s="590" t="n"/>
      <c r="V896" s="590" t="n"/>
      <c r="W896" s="590" t="n"/>
      <c r="X896" s="590" t="n"/>
      <c r="Y896" s="590" t="n"/>
      <c r="Z896" s="590" t="n"/>
    </row>
    <row r="897" ht="11.25" customHeight="1" s="844">
      <c r="A897" s="590" t="n"/>
      <c r="B897" s="590" t="n"/>
      <c r="C897" s="590" t="n"/>
      <c r="D897" s="590" t="n"/>
      <c r="E897" s="590" t="n"/>
      <c r="F897" s="590" t="n"/>
      <c r="G897" s="590" t="n"/>
      <c r="H897" s="590" t="n"/>
      <c r="I897" s="590" t="n"/>
      <c r="J897" s="590" t="n"/>
      <c r="K897" s="590" t="n"/>
      <c r="L897" s="590" t="n"/>
      <c r="M897" s="590" t="n"/>
      <c r="N897" s="590" t="n"/>
      <c r="O897" s="590" t="n"/>
      <c r="P897" s="590" t="n"/>
      <c r="Q897" s="590" t="n"/>
      <c r="R897" s="590" t="n"/>
      <c r="S897" s="590" t="n"/>
      <c r="T897" s="590" t="n"/>
      <c r="U897" s="590" t="n"/>
      <c r="V897" s="590" t="n"/>
      <c r="W897" s="590" t="n"/>
      <c r="X897" s="590" t="n"/>
      <c r="Y897" s="590" t="n"/>
      <c r="Z897" s="590" t="n"/>
    </row>
    <row r="898" ht="11.25" customHeight="1" s="844">
      <c r="A898" s="590" t="n"/>
      <c r="B898" s="590" t="n"/>
      <c r="C898" s="590" t="n"/>
      <c r="D898" s="590" t="n"/>
      <c r="E898" s="590" t="n"/>
      <c r="F898" s="590" t="n"/>
      <c r="G898" s="590" t="n"/>
      <c r="H898" s="590" t="n"/>
      <c r="I898" s="590" t="n"/>
      <c r="J898" s="590" t="n"/>
      <c r="K898" s="590" t="n"/>
      <c r="L898" s="590" t="n"/>
      <c r="M898" s="590" t="n"/>
      <c r="N898" s="590" t="n"/>
      <c r="O898" s="590" t="n"/>
      <c r="P898" s="590" t="n"/>
      <c r="Q898" s="590" t="n"/>
      <c r="R898" s="590" t="n"/>
      <c r="S898" s="590" t="n"/>
      <c r="T898" s="590" t="n"/>
      <c r="U898" s="590" t="n"/>
      <c r="V898" s="590" t="n"/>
      <c r="W898" s="590" t="n"/>
      <c r="X898" s="590" t="n"/>
      <c r="Y898" s="590" t="n"/>
      <c r="Z898" s="590" t="n"/>
    </row>
    <row r="899" ht="11.25" customHeight="1" s="844">
      <c r="A899" s="590" t="n"/>
      <c r="B899" s="590" t="n"/>
      <c r="C899" s="590" t="n"/>
      <c r="D899" s="590" t="n"/>
      <c r="E899" s="590" t="n"/>
      <c r="F899" s="590" t="n"/>
      <c r="G899" s="590" t="n"/>
      <c r="H899" s="590" t="n"/>
      <c r="I899" s="590" t="n"/>
      <c r="J899" s="590" t="n"/>
      <c r="K899" s="590" t="n"/>
      <c r="L899" s="590" t="n"/>
      <c r="M899" s="590" t="n"/>
      <c r="N899" s="590" t="n"/>
      <c r="O899" s="590" t="n"/>
      <c r="P899" s="590" t="n"/>
      <c r="Q899" s="590" t="n"/>
      <c r="R899" s="590" t="n"/>
      <c r="S899" s="590" t="n"/>
      <c r="T899" s="590" t="n"/>
      <c r="U899" s="590" t="n"/>
      <c r="V899" s="590" t="n"/>
      <c r="W899" s="590" t="n"/>
      <c r="X899" s="590" t="n"/>
      <c r="Y899" s="590" t="n"/>
      <c r="Z899" s="590" t="n"/>
    </row>
    <row r="900" ht="11.25" customHeight="1" s="844">
      <c r="A900" s="590" t="n"/>
      <c r="B900" s="590" t="n"/>
      <c r="C900" s="590" t="n"/>
      <c r="D900" s="590" t="n"/>
      <c r="E900" s="590" t="n"/>
      <c r="F900" s="590" t="n"/>
      <c r="G900" s="590" t="n"/>
      <c r="H900" s="590" t="n"/>
      <c r="I900" s="590" t="n"/>
      <c r="J900" s="590" t="n"/>
      <c r="K900" s="590" t="n"/>
      <c r="L900" s="590" t="n"/>
      <c r="M900" s="590" t="n"/>
      <c r="N900" s="590" t="n"/>
      <c r="O900" s="590" t="n"/>
      <c r="P900" s="590" t="n"/>
      <c r="Q900" s="590" t="n"/>
      <c r="R900" s="590" t="n"/>
      <c r="S900" s="590" t="n"/>
      <c r="T900" s="590" t="n"/>
      <c r="U900" s="590" t="n"/>
      <c r="V900" s="590" t="n"/>
      <c r="W900" s="590" t="n"/>
      <c r="X900" s="590" t="n"/>
      <c r="Y900" s="590" t="n"/>
      <c r="Z900" s="590" t="n"/>
    </row>
    <row r="901" ht="11.25" customHeight="1" s="844">
      <c r="A901" s="590" t="n"/>
      <c r="B901" s="590" t="n"/>
      <c r="C901" s="590" t="n"/>
      <c r="D901" s="590" t="n"/>
      <c r="E901" s="590" t="n"/>
      <c r="F901" s="590" t="n"/>
      <c r="G901" s="590" t="n"/>
      <c r="H901" s="590" t="n"/>
      <c r="I901" s="590" t="n"/>
      <c r="J901" s="590" t="n"/>
      <c r="K901" s="590" t="n"/>
      <c r="L901" s="590" t="n"/>
      <c r="M901" s="590" t="n"/>
      <c r="N901" s="590" t="n"/>
      <c r="O901" s="590" t="n"/>
      <c r="P901" s="590" t="n"/>
      <c r="Q901" s="590" t="n"/>
      <c r="R901" s="590" t="n"/>
      <c r="S901" s="590" t="n"/>
      <c r="T901" s="590" t="n"/>
      <c r="U901" s="590" t="n"/>
      <c r="V901" s="590" t="n"/>
      <c r="W901" s="590" t="n"/>
      <c r="X901" s="590" t="n"/>
      <c r="Y901" s="590" t="n"/>
      <c r="Z901" s="590" t="n"/>
    </row>
    <row r="902" ht="11.25" customHeight="1" s="844">
      <c r="A902" s="590" t="n"/>
      <c r="B902" s="590" t="n"/>
      <c r="C902" s="590" t="n"/>
      <c r="D902" s="590" t="n"/>
      <c r="E902" s="590" t="n"/>
      <c r="F902" s="590" t="n"/>
      <c r="G902" s="590" t="n"/>
      <c r="H902" s="590" t="n"/>
      <c r="I902" s="590" t="n"/>
      <c r="J902" s="590" t="n"/>
      <c r="K902" s="590" t="n"/>
      <c r="L902" s="590" t="n"/>
      <c r="M902" s="590" t="n"/>
      <c r="N902" s="590" t="n"/>
      <c r="O902" s="590" t="n"/>
      <c r="P902" s="590" t="n"/>
      <c r="Q902" s="590" t="n"/>
      <c r="R902" s="590" t="n"/>
      <c r="S902" s="590" t="n"/>
      <c r="T902" s="590" t="n"/>
      <c r="U902" s="590" t="n"/>
      <c r="V902" s="590" t="n"/>
      <c r="W902" s="590" t="n"/>
      <c r="X902" s="590" t="n"/>
      <c r="Y902" s="590" t="n"/>
      <c r="Z902" s="590" t="n"/>
    </row>
    <row r="903" ht="11.25" customHeight="1" s="844">
      <c r="A903" s="590" t="n"/>
      <c r="B903" s="590" t="n"/>
      <c r="C903" s="590" t="n"/>
      <c r="D903" s="590" t="n"/>
      <c r="E903" s="590" t="n"/>
      <c r="F903" s="590" t="n"/>
      <c r="G903" s="590" t="n"/>
      <c r="H903" s="590" t="n"/>
      <c r="I903" s="590" t="n"/>
      <c r="J903" s="590" t="n"/>
      <c r="K903" s="590" t="n"/>
      <c r="L903" s="590" t="n"/>
      <c r="M903" s="590" t="n"/>
      <c r="N903" s="590" t="n"/>
      <c r="O903" s="590" t="n"/>
      <c r="P903" s="590" t="n"/>
      <c r="Q903" s="590" t="n"/>
      <c r="R903" s="590" t="n"/>
      <c r="S903" s="590" t="n"/>
      <c r="T903" s="590" t="n"/>
      <c r="U903" s="590" t="n"/>
      <c r="V903" s="590" t="n"/>
      <c r="W903" s="590" t="n"/>
      <c r="X903" s="590" t="n"/>
      <c r="Y903" s="590" t="n"/>
      <c r="Z903" s="590" t="n"/>
    </row>
    <row r="904" ht="11.25" customHeight="1" s="844">
      <c r="A904" s="590" t="n"/>
      <c r="B904" s="590" t="n"/>
      <c r="C904" s="590" t="n"/>
      <c r="D904" s="590" t="n"/>
      <c r="E904" s="590" t="n"/>
      <c r="F904" s="590" t="n"/>
      <c r="G904" s="590" t="n"/>
      <c r="H904" s="590" t="n"/>
      <c r="I904" s="590" t="n"/>
      <c r="J904" s="590" t="n"/>
      <c r="K904" s="590" t="n"/>
      <c r="L904" s="590" t="n"/>
      <c r="M904" s="590" t="n"/>
      <c r="N904" s="590" t="n"/>
      <c r="O904" s="590" t="n"/>
      <c r="P904" s="590" t="n"/>
      <c r="Q904" s="590" t="n"/>
      <c r="R904" s="590" t="n"/>
      <c r="S904" s="590" t="n"/>
      <c r="T904" s="590" t="n"/>
      <c r="U904" s="590" t="n"/>
      <c r="V904" s="590" t="n"/>
      <c r="W904" s="590" t="n"/>
      <c r="X904" s="590" t="n"/>
      <c r="Y904" s="590" t="n"/>
      <c r="Z904" s="590" t="n"/>
    </row>
    <row r="905" ht="11.25" customHeight="1" s="844">
      <c r="A905" s="590" t="n"/>
      <c r="B905" s="590" t="n"/>
      <c r="C905" s="590" t="n"/>
      <c r="D905" s="590" t="n"/>
      <c r="E905" s="590" t="n"/>
      <c r="F905" s="590" t="n"/>
      <c r="G905" s="590" t="n"/>
      <c r="H905" s="590" t="n"/>
      <c r="I905" s="590" t="n"/>
      <c r="J905" s="590" t="n"/>
      <c r="K905" s="590" t="n"/>
      <c r="L905" s="590" t="n"/>
      <c r="M905" s="590" t="n"/>
      <c r="N905" s="590" t="n"/>
      <c r="O905" s="590" t="n"/>
      <c r="P905" s="590" t="n"/>
      <c r="Q905" s="590" t="n"/>
      <c r="R905" s="590" t="n"/>
      <c r="S905" s="590" t="n"/>
      <c r="T905" s="590" t="n"/>
      <c r="U905" s="590" t="n"/>
      <c r="V905" s="590" t="n"/>
      <c r="W905" s="590" t="n"/>
      <c r="X905" s="590" t="n"/>
      <c r="Y905" s="590" t="n"/>
      <c r="Z905" s="590" t="n"/>
    </row>
    <row r="906" ht="11.25" customHeight="1" s="844">
      <c r="A906" s="590" t="n"/>
      <c r="B906" s="590" t="n"/>
      <c r="C906" s="590" t="n"/>
      <c r="D906" s="590" t="n"/>
      <c r="E906" s="590" t="n"/>
      <c r="F906" s="590" t="n"/>
      <c r="G906" s="590" t="n"/>
      <c r="H906" s="590" t="n"/>
      <c r="I906" s="590" t="n"/>
      <c r="J906" s="590" t="n"/>
      <c r="K906" s="590" t="n"/>
      <c r="L906" s="590" t="n"/>
      <c r="M906" s="590" t="n"/>
      <c r="N906" s="590" t="n"/>
      <c r="O906" s="590" t="n"/>
      <c r="P906" s="590" t="n"/>
      <c r="Q906" s="590" t="n"/>
      <c r="R906" s="590" t="n"/>
      <c r="S906" s="590" t="n"/>
      <c r="T906" s="590" t="n"/>
      <c r="U906" s="590" t="n"/>
      <c r="V906" s="590" t="n"/>
      <c r="W906" s="590" t="n"/>
      <c r="X906" s="590" t="n"/>
      <c r="Y906" s="590" t="n"/>
      <c r="Z906" s="590" t="n"/>
    </row>
    <row r="907" ht="11.25" customHeight="1" s="844">
      <c r="A907" s="590" t="n"/>
      <c r="B907" s="590" t="n"/>
      <c r="C907" s="590" t="n"/>
      <c r="D907" s="590" t="n"/>
      <c r="E907" s="590" t="n"/>
      <c r="F907" s="590" t="n"/>
      <c r="G907" s="590" t="n"/>
      <c r="H907" s="590" t="n"/>
      <c r="I907" s="590" t="n"/>
      <c r="J907" s="590" t="n"/>
      <c r="K907" s="590" t="n"/>
      <c r="L907" s="590" t="n"/>
      <c r="M907" s="590" t="n"/>
      <c r="N907" s="590" t="n"/>
      <c r="O907" s="590" t="n"/>
      <c r="P907" s="590" t="n"/>
      <c r="Q907" s="590" t="n"/>
      <c r="R907" s="590" t="n"/>
      <c r="S907" s="590" t="n"/>
      <c r="T907" s="590" t="n"/>
      <c r="U907" s="590" t="n"/>
      <c r="V907" s="590" t="n"/>
      <c r="W907" s="590" t="n"/>
      <c r="X907" s="590" t="n"/>
      <c r="Y907" s="590" t="n"/>
      <c r="Z907" s="590" t="n"/>
    </row>
    <row r="908" ht="11.25" customHeight="1" s="844">
      <c r="A908" s="590" t="n"/>
      <c r="B908" s="590" t="n"/>
      <c r="C908" s="590" t="n"/>
      <c r="D908" s="590" t="n"/>
      <c r="E908" s="590" t="n"/>
      <c r="F908" s="590" t="n"/>
      <c r="G908" s="590" t="n"/>
      <c r="H908" s="590" t="n"/>
      <c r="I908" s="590" t="n"/>
      <c r="J908" s="590" t="n"/>
      <c r="K908" s="590" t="n"/>
      <c r="L908" s="590" t="n"/>
      <c r="M908" s="590" t="n"/>
      <c r="N908" s="590" t="n"/>
      <c r="O908" s="590" t="n"/>
      <c r="P908" s="590" t="n"/>
      <c r="Q908" s="590" t="n"/>
      <c r="R908" s="590" t="n"/>
      <c r="S908" s="590" t="n"/>
      <c r="T908" s="590" t="n"/>
      <c r="U908" s="590" t="n"/>
      <c r="V908" s="590" t="n"/>
      <c r="W908" s="590" t="n"/>
      <c r="X908" s="590" t="n"/>
      <c r="Y908" s="590" t="n"/>
      <c r="Z908" s="590" t="n"/>
    </row>
    <row r="909" ht="11.25" customHeight="1" s="844">
      <c r="A909" s="590" t="n"/>
      <c r="B909" s="590" t="n"/>
      <c r="C909" s="590" t="n"/>
      <c r="D909" s="590" t="n"/>
      <c r="E909" s="590" t="n"/>
      <c r="F909" s="590" t="n"/>
      <c r="G909" s="590" t="n"/>
      <c r="H909" s="590" t="n"/>
      <c r="I909" s="590" t="n"/>
      <c r="J909" s="590" t="n"/>
      <c r="K909" s="590" t="n"/>
      <c r="L909" s="590" t="n"/>
      <c r="M909" s="590" t="n"/>
      <c r="N909" s="590" t="n"/>
      <c r="O909" s="590" t="n"/>
      <c r="P909" s="590" t="n"/>
      <c r="Q909" s="590" t="n"/>
      <c r="R909" s="590" t="n"/>
      <c r="S909" s="590" t="n"/>
      <c r="T909" s="590" t="n"/>
      <c r="U909" s="590" t="n"/>
      <c r="V909" s="590" t="n"/>
      <c r="W909" s="590" t="n"/>
      <c r="X909" s="590" t="n"/>
      <c r="Y909" s="590" t="n"/>
      <c r="Z909" s="590" t="n"/>
    </row>
    <row r="910" ht="11.25" customHeight="1" s="844">
      <c r="A910" s="590" t="n"/>
      <c r="B910" s="590" t="n"/>
      <c r="C910" s="590" t="n"/>
      <c r="D910" s="590" t="n"/>
      <c r="E910" s="590" t="n"/>
      <c r="F910" s="590" t="n"/>
      <c r="G910" s="590" t="n"/>
      <c r="H910" s="590" t="n"/>
      <c r="I910" s="590" t="n"/>
      <c r="J910" s="590" t="n"/>
      <c r="K910" s="590" t="n"/>
      <c r="L910" s="590" t="n"/>
      <c r="M910" s="590" t="n"/>
      <c r="N910" s="590" t="n"/>
      <c r="O910" s="590" t="n"/>
      <c r="P910" s="590" t="n"/>
      <c r="Q910" s="590" t="n"/>
      <c r="R910" s="590" t="n"/>
      <c r="S910" s="590" t="n"/>
      <c r="T910" s="590" t="n"/>
      <c r="U910" s="590" t="n"/>
      <c r="V910" s="590" t="n"/>
      <c r="W910" s="590" t="n"/>
      <c r="X910" s="590" t="n"/>
      <c r="Y910" s="590" t="n"/>
      <c r="Z910" s="590" t="n"/>
    </row>
    <row r="911" ht="11.25" customHeight="1" s="844">
      <c r="A911" s="590" t="n"/>
      <c r="B911" s="590" t="n"/>
      <c r="C911" s="590" t="n"/>
      <c r="D911" s="590" t="n"/>
      <c r="E911" s="590" t="n"/>
      <c r="F911" s="590" t="n"/>
      <c r="G911" s="590" t="n"/>
      <c r="H911" s="590" t="n"/>
      <c r="I911" s="590" t="n"/>
      <c r="J911" s="590" t="n"/>
      <c r="K911" s="590" t="n"/>
      <c r="L911" s="590" t="n"/>
      <c r="M911" s="590" t="n"/>
      <c r="N911" s="590" t="n"/>
      <c r="O911" s="590" t="n"/>
      <c r="P911" s="590" t="n"/>
      <c r="Q911" s="590" t="n"/>
      <c r="R911" s="590" t="n"/>
      <c r="S911" s="590" t="n"/>
      <c r="T911" s="590" t="n"/>
      <c r="U911" s="590" t="n"/>
      <c r="V911" s="590" t="n"/>
      <c r="W911" s="590" t="n"/>
      <c r="X911" s="590" t="n"/>
      <c r="Y911" s="590" t="n"/>
      <c r="Z911" s="590" t="n"/>
    </row>
    <row r="912" ht="11.25" customHeight="1" s="844">
      <c r="A912" s="590" t="n"/>
      <c r="B912" s="590" t="n"/>
      <c r="C912" s="590" t="n"/>
      <c r="D912" s="590" t="n"/>
      <c r="E912" s="590" t="n"/>
      <c r="F912" s="590" t="n"/>
      <c r="G912" s="590" t="n"/>
      <c r="H912" s="590" t="n"/>
      <c r="I912" s="590" t="n"/>
      <c r="J912" s="590" t="n"/>
      <c r="K912" s="590" t="n"/>
      <c r="L912" s="590" t="n"/>
      <c r="M912" s="590" t="n"/>
      <c r="N912" s="590" t="n"/>
      <c r="O912" s="590" t="n"/>
      <c r="P912" s="590" t="n"/>
      <c r="Q912" s="590" t="n"/>
      <c r="R912" s="590" t="n"/>
      <c r="S912" s="590" t="n"/>
      <c r="T912" s="590" t="n"/>
      <c r="U912" s="590" t="n"/>
      <c r="V912" s="590" t="n"/>
      <c r="W912" s="590" t="n"/>
      <c r="X912" s="590" t="n"/>
      <c r="Y912" s="590" t="n"/>
      <c r="Z912" s="590" t="n"/>
    </row>
    <row r="913" ht="11.25" customHeight="1" s="844">
      <c r="A913" s="590" t="n"/>
      <c r="B913" s="590" t="n"/>
      <c r="C913" s="590" t="n"/>
      <c r="D913" s="590" t="n"/>
      <c r="E913" s="590" t="n"/>
      <c r="F913" s="590" t="n"/>
      <c r="G913" s="590" t="n"/>
      <c r="H913" s="590" t="n"/>
      <c r="I913" s="590" t="n"/>
      <c r="J913" s="590" t="n"/>
      <c r="K913" s="590" t="n"/>
      <c r="L913" s="590" t="n"/>
      <c r="M913" s="590" t="n"/>
      <c r="N913" s="590" t="n"/>
      <c r="O913" s="590" t="n"/>
      <c r="P913" s="590" t="n"/>
      <c r="Q913" s="590" t="n"/>
      <c r="R913" s="590" t="n"/>
      <c r="S913" s="590" t="n"/>
      <c r="T913" s="590" t="n"/>
      <c r="U913" s="590" t="n"/>
      <c r="V913" s="590" t="n"/>
      <c r="W913" s="590" t="n"/>
      <c r="X913" s="590" t="n"/>
      <c r="Y913" s="590" t="n"/>
      <c r="Z913" s="590" t="n"/>
    </row>
    <row r="914" ht="11.25" customHeight="1" s="844">
      <c r="A914" s="590" t="n"/>
      <c r="B914" s="590" t="n"/>
      <c r="C914" s="590" t="n"/>
      <c r="D914" s="590" t="n"/>
      <c r="E914" s="590" t="n"/>
      <c r="F914" s="590" t="n"/>
      <c r="G914" s="590" t="n"/>
      <c r="H914" s="590" t="n"/>
      <c r="I914" s="590" t="n"/>
      <c r="J914" s="590" t="n"/>
      <c r="K914" s="590" t="n"/>
      <c r="L914" s="590" t="n"/>
      <c r="M914" s="590" t="n"/>
      <c r="N914" s="590" t="n"/>
      <c r="O914" s="590" t="n"/>
      <c r="P914" s="590" t="n"/>
      <c r="Q914" s="590" t="n"/>
      <c r="R914" s="590" t="n"/>
      <c r="S914" s="590" t="n"/>
      <c r="T914" s="590" t="n"/>
      <c r="U914" s="590" t="n"/>
      <c r="V914" s="590" t="n"/>
      <c r="W914" s="590" t="n"/>
      <c r="X914" s="590" t="n"/>
      <c r="Y914" s="590" t="n"/>
      <c r="Z914" s="590" t="n"/>
    </row>
    <row r="915" ht="11.25" customHeight="1" s="844">
      <c r="A915" s="590" t="n"/>
      <c r="B915" s="590" t="n"/>
      <c r="C915" s="590" t="n"/>
      <c r="D915" s="590" t="n"/>
      <c r="E915" s="590" t="n"/>
      <c r="F915" s="590" t="n"/>
      <c r="G915" s="590" t="n"/>
      <c r="H915" s="590" t="n"/>
      <c r="I915" s="590" t="n"/>
      <c r="J915" s="590" t="n"/>
      <c r="K915" s="590" t="n"/>
      <c r="L915" s="590" t="n"/>
      <c r="M915" s="590" t="n"/>
      <c r="N915" s="590" t="n"/>
      <c r="O915" s="590" t="n"/>
      <c r="P915" s="590" t="n"/>
      <c r="Q915" s="590" t="n"/>
      <c r="R915" s="590" t="n"/>
      <c r="S915" s="590" t="n"/>
      <c r="T915" s="590" t="n"/>
      <c r="U915" s="590" t="n"/>
      <c r="V915" s="590" t="n"/>
      <c r="W915" s="590" t="n"/>
      <c r="X915" s="590" t="n"/>
      <c r="Y915" s="590" t="n"/>
      <c r="Z915" s="590" t="n"/>
    </row>
    <row r="916" ht="11.25" customHeight="1" s="844">
      <c r="A916" s="590" t="n"/>
      <c r="B916" s="590" t="n"/>
      <c r="C916" s="590" t="n"/>
      <c r="D916" s="590" t="n"/>
      <c r="E916" s="590" t="n"/>
      <c r="F916" s="590" t="n"/>
      <c r="G916" s="590" t="n"/>
      <c r="H916" s="590" t="n"/>
      <c r="I916" s="590" t="n"/>
      <c r="J916" s="590" t="n"/>
      <c r="K916" s="590" t="n"/>
      <c r="L916" s="590" t="n"/>
      <c r="M916" s="590" t="n"/>
      <c r="N916" s="590" t="n"/>
      <c r="O916" s="590" t="n"/>
      <c r="P916" s="590" t="n"/>
      <c r="Q916" s="590" t="n"/>
      <c r="R916" s="590" t="n"/>
      <c r="S916" s="590" t="n"/>
      <c r="T916" s="590" t="n"/>
      <c r="U916" s="590" t="n"/>
      <c r="V916" s="590" t="n"/>
      <c r="W916" s="590" t="n"/>
      <c r="X916" s="590" t="n"/>
      <c r="Y916" s="590" t="n"/>
      <c r="Z916" s="590" t="n"/>
    </row>
    <row r="917" ht="11.25" customHeight="1" s="844">
      <c r="A917" s="590" t="n"/>
      <c r="B917" s="590" t="n"/>
      <c r="C917" s="590" t="n"/>
      <c r="D917" s="590" t="n"/>
      <c r="E917" s="590" t="n"/>
      <c r="F917" s="590" t="n"/>
      <c r="G917" s="590" t="n"/>
      <c r="H917" s="590" t="n"/>
      <c r="I917" s="590" t="n"/>
      <c r="J917" s="590" t="n"/>
      <c r="K917" s="590" t="n"/>
      <c r="L917" s="590" t="n"/>
      <c r="M917" s="590" t="n"/>
      <c r="N917" s="590" t="n"/>
      <c r="O917" s="590" t="n"/>
      <c r="P917" s="590" t="n"/>
      <c r="Q917" s="590" t="n"/>
      <c r="R917" s="590" t="n"/>
      <c r="S917" s="590" t="n"/>
      <c r="T917" s="590" t="n"/>
      <c r="U917" s="590" t="n"/>
      <c r="V917" s="590" t="n"/>
      <c r="W917" s="590" t="n"/>
      <c r="X917" s="590" t="n"/>
      <c r="Y917" s="590" t="n"/>
      <c r="Z917" s="590" t="n"/>
    </row>
    <row r="918" ht="11.25" customHeight="1" s="844">
      <c r="A918" s="590" t="n"/>
      <c r="B918" s="590" t="n"/>
      <c r="C918" s="590" t="n"/>
      <c r="D918" s="590" t="n"/>
      <c r="E918" s="590" t="n"/>
      <c r="F918" s="590" t="n"/>
      <c r="G918" s="590" t="n"/>
      <c r="H918" s="590" t="n"/>
      <c r="I918" s="590" t="n"/>
      <c r="J918" s="590" t="n"/>
      <c r="K918" s="590" t="n"/>
      <c r="L918" s="590" t="n"/>
      <c r="M918" s="590" t="n"/>
      <c r="N918" s="590" t="n"/>
      <c r="O918" s="590" t="n"/>
      <c r="P918" s="590" t="n"/>
      <c r="Q918" s="590" t="n"/>
      <c r="R918" s="590" t="n"/>
      <c r="S918" s="590" t="n"/>
      <c r="T918" s="590" t="n"/>
      <c r="U918" s="590" t="n"/>
      <c r="V918" s="590" t="n"/>
      <c r="W918" s="590" t="n"/>
      <c r="X918" s="590" t="n"/>
      <c r="Y918" s="590" t="n"/>
      <c r="Z918" s="590" t="n"/>
    </row>
    <row r="919" ht="11.25" customHeight="1" s="844">
      <c r="A919" s="590" t="n"/>
      <c r="B919" s="590" t="n"/>
      <c r="C919" s="590" t="n"/>
      <c r="D919" s="590" t="n"/>
      <c r="E919" s="590" t="n"/>
      <c r="F919" s="590" t="n"/>
      <c r="G919" s="590" t="n"/>
      <c r="H919" s="590" t="n"/>
      <c r="I919" s="590" t="n"/>
      <c r="J919" s="590" t="n"/>
      <c r="K919" s="590" t="n"/>
      <c r="L919" s="590" t="n"/>
      <c r="M919" s="590" t="n"/>
      <c r="N919" s="590" t="n"/>
      <c r="O919" s="590" t="n"/>
      <c r="P919" s="590" t="n"/>
      <c r="Q919" s="590" t="n"/>
      <c r="R919" s="590" t="n"/>
      <c r="S919" s="590" t="n"/>
      <c r="T919" s="590" t="n"/>
      <c r="U919" s="590" t="n"/>
      <c r="V919" s="590" t="n"/>
      <c r="W919" s="590" t="n"/>
      <c r="X919" s="590" t="n"/>
      <c r="Y919" s="590" t="n"/>
      <c r="Z919" s="590" t="n"/>
    </row>
    <row r="920" ht="11.25" customHeight="1" s="844">
      <c r="A920" s="590" t="n"/>
      <c r="B920" s="590" t="n"/>
      <c r="C920" s="590" t="n"/>
      <c r="D920" s="590" t="n"/>
      <c r="E920" s="590" t="n"/>
      <c r="F920" s="590" t="n"/>
      <c r="G920" s="590" t="n"/>
      <c r="H920" s="590" t="n"/>
      <c r="I920" s="590" t="n"/>
      <c r="J920" s="590" t="n"/>
      <c r="K920" s="590" t="n"/>
      <c r="L920" s="590" t="n"/>
      <c r="M920" s="590" t="n"/>
      <c r="N920" s="590" t="n"/>
      <c r="O920" s="590" t="n"/>
      <c r="P920" s="590" t="n"/>
      <c r="Q920" s="590" t="n"/>
      <c r="R920" s="590" t="n"/>
      <c r="S920" s="590" t="n"/>
      <c r="T920" s="590" t="n"/>
      <c r="U920" s="590" t="n"/>
      <c r="V920" s="590" t="n"/>
      <c r="W920" s="590" t="n"/>
      <c r="X920" s="590" t="n"/>
      <c r="Y920" s="590" t="n"/>
      <c r="Z920" s="590" t="n"/>
    </row>
    <row r="921" ht="11.25" customHeight="1" s="844">
      <c r="A921" s="590" t="n"/>
      <c r="B921" s="590" t="n"/>
      <c r="C921" s="590" t="n"/>
      <c r="D921" s="590" t="n"/>
      <c r="E921" s="590" t="n"/>
      <c r="F921" s="590" t="n"/>
      <c r="G921" s="590" t="n"/>
      <c r="H921" s="590" t="n"/>
      <c r="I921" s="590" t="n"/>
      <c r="J921" s="590" t="n"/>
      <c r="K921" s="590" t="n"/>
      <c r="L921" s="590" t="n"/>
      <c r="M921" s="590" t="n"/>
      <c r="N921" s="590" t="n"/>
      <c r="O921" s="590" t="n"/>
      <c r="P921" s="590" t="n"/>
      <c r="Q921" s="590" t="n"/>
      <c r="R921" s="590" t="n"/>
      <c r="S921" s="590" t="n"/>
      <c r="T921" s="590" t="n"/>
      <c r="U921" s="590" t="n"/>
      <c r="V921" s="590" t="n"/>
      <c r="W921" s="590" t="n"/>
      <c r="X921" s="590" t="n"/>
      <c r="Y921" s="590" t="n"/>
      <c r="Z921" s="590" t="n"/>
    </row>
    <row r="922" ht="11.25" customHeight="1" s="844">
      <c r="A922" s="590" t="n"/>
      <c r="B922" s="590" t="n"/>
      <c r="C922" s="590" t="n"/>
      <c r="D922" s="590" t="n"/>
      <c r="E922" s="590" t="n"/>
      <c r="F922" s="590" t="n"/>
      <c r="G922" s="590" t="n"/>
      <c r="H922" s="590" t="n"/>
      <c r="I922" s="590" t="n"/>
      <c r="J922" s="590" t="n"/>
      <c r="K922" s="590" t="n"/>
      <c r="L922" s="590" t="n"/>
      <c r="M922" s="590" t="n"/>
      <c r="N922" s="590" t="n"/>
      <c r="O922" s="590" t="n"/>
      <c r="P922" s="590" t="n"/>
      <c r="Q922" s="590" t="n"/>
      <c r="R922" s="590" t="n"/>
      <c r="S922" s="590" t="n"/>
      <c r="T922" s="590" t="n"/>
      <c r="U922" s="590" t="n"/>
      <c r="V922" s="590" t="n"/>
      <c r="W922" s="590" t="n"/>
      <c r="X922" s="590" t="n"/>
      <c r="Y922" s="590" t="n"/>
      <c r="Z922" s="590" t="n"/>
    </row>
    <row r="923" ht="11.25" customHeight="1" s="844">
      <c r="A923" s="590" t="n"/>
      <c r="B923" s="590" t="n"/>
      <c r="C923" s="590" t="n"/>
      <c r="D923" s="590" t="n"/>
      <c r="E923" s="590" t="n"/>
      <c r="F923" s="590" t="n"/>
      <c r="G923" s="590" t="n"/>
      <c r="H923" s="590" t="n"/>
      <c r="I923" s="590" t="n"/>
      <c r="J923" s="590" t="n"/>
      <c r="K923" s="590" t="n"/>
      <c r="L923" s="590" t="n"/>
      <c r="M923" s="590" t="n"/>
      <c r="N923" s="590" t="n"/>
      <c r="O923" s="590" t="n"/>
      <c r="P923" s="590" t="n"/>
      <c r="Q923" s="590" t="n"/>
      <c r="R923" s="590" t="n"/>
      <c r="S923" s="590" t="n"/>
      <c r="T923" s="590" t="n"/>
      <c r="U923" s="590" t="n"/>
      <c r="V923" s="590" t="n"/>
      <c r="W923" s="590" t="n"/>
      <c r="X923" s="590" t="n"/>
      <c r="Y923" s="590" t="n"/>
      <c r="Z923" s="590" t="n"/>
    </row>
    <row r="924" ht="11.25" customHeight="1" s="844">
      <c r="A924" s="590" t="n"/>
      <c r="B924" s="590" t="n"/>
      <c r="C924" s="590" t="n"/>
      <c r="D924" s="590" t="n"/>
      <c r="E924" s="590" t="n"/>
      <c r="F924" s="590" t="n"/>
      <c r="G924" s="590" t="n"/>
      <c r="H924" s="590" t="n"/>
      <c r="I924" s="590" t="n"/>
      <c r="J924" s="590" t="n"/>
      <c r="K924" s="590" t="n"/>
      <c r="L924" s="590" t="n"/>
      <c r="M924" s="590" t="n"/>
      <c r="N924" s="590" t="n"/>
      <c r="O924" s="590" t="n"/>
      <c r="P924" s="590" t="n"/>
      <c r="Q924" s="590" t="n"/>
      <c r="R924" s="590" t="n"/>
      <c r="S924" s="590" t="n"/>
      <c r="T924" s="590" t="n"/>
      <c r="U924" s="590" t="n"/>
      <c r="V924" s="590" t="n"/>
      <c r="W924" s="590" t="n"/>
      <c r="X924" s="590" t="n"/>
      <c r="Y924" s="590" t="n"/>
      <c r="Z924" s="590" t="n"/>
    </row>
    <row r="925" ht="11.25" customHeight="1" s="844">
      <c r="A925" s="590" t="n"/>
      <c r="B925" s="590" t="n"/>
      <c r="C925" s="590" t="n"/>
      <c r="D925" s="590" t="n"/>
      <c r="E925" s="590" t="n"/>
      <c r="F925" s="590" t="n"/>
      <c r="G925" s="590" t="n"/>
      <c r="H925" s="590" t="n"/>
      <c r="I925" s="590" t="n"/>
      <c r="J925" s="590" t="n"/>
      <c r="K925" s="590" t="n"/>
      <c r="L925" s="590" t="n"/>
      <c r="M925" s="590" t="n"/>
      <c r="N925" s="590" t="n"/>
      <c r="O925" s="590" t="n"/>
      <c r="P925" s="590" t="n"/>
      <c r="Q925" s="590" t="n"/>
      <c r="R925" s="590" t="n"/>
      <c r="S925" s="590" t="n"/>
      <c r="T925" s="590" t="n"/>
      <c r="U925" s="590" t="n"/>
      <c r="V925" s="590" t="n"/>
      <c r="W925" s="590" t="n"/>
      <c r="X925" s="590" t="n"/>
      <c r="Y925" s="590" t="n"/>
      <c r="Z925" s="590" t="n"/>
    </row>
    <row r="926" ht="11.25" customHeight="1" s="844">
      <c r="A926" s="590" t="n"/>
      <c r="B926" s="590" t="n"/>
      <c r="C926" s="590" t="n"/>
      <c r="D926" s="590" t="n"/>
      <c r="E926" s="590" t="n"/>
      <c r="F926" s="590" t="n"/>
      <c r="G926" s="590" t="n"/>
      <c r="H926" s="590" t="n"/>
      <c r="I926" s="590" t="n"/>
      <c r="J926" s="590" t="n"/>
      <c r="K926" s="590" t="n"/>
      <c r="L926" s="590" t="n"/>
      <c r="M926" s="590" t="n"/>
      <c r="N926" s="590" t="n"/>
      <c r="O926" s="590" t="n"/>
      <c r="P926" s="590" t="n"/>
      <c r="Q926" s="590" t="n"/>
      <c r="R926" s="590" t="n"/>
      <c r="S926" s="590" t="n"/>
      <c r="T926" s="590" t="n"/>
      <c r="U926" s="590" t="n"/>
      <c r="V926" s="590" t="n"/>
      <c r="W926" s="590" t="n"/>
      <c r="X926" s="590" t="n"/>
      <c r="Y926" s="590" t="n"/>
      <c r="Z926" s="590" t="n"/>
    </row>
    <row r="927" ht="11.25" customHeight="1" s="844">
      <c r="A927" s="590" t="n"/>
      <c r="B927" s="590" t="n"/>
      <c r="C927" s="590" t="n"/>
      <c r="D927" s="590" t="n"/>
      <c r="E927" s="590" t="n"/>
      <c r="F927" s="590" t="n"/>
      <c r="G927" s="590" t="n"/>
      <c r="H927" s="590" t="n"/>
      <c r="I927" s="590" t="n"/>
      <c r="J927" s="590" t="n"/>
      <c r="K927" s="590" t="n"/>
      <c r="L927" s="590" t="n"/>
      <c r="M927" s="590" t="n"/>
      <c r="N927" s="590" t="n"/>
      <c r="O927" s="590" t="n"/>
      <c r="P927" s="590" t="n"/>
      <c r="Q927" s="590" t="n"/>
      <c r="R927" s="590" t="n"/>
      <c r="S927" s="590" t="n"/>
      <c r="T927" s="590" t="n"/>
      <c r="U927" s="590" t="n"/>
      <c r="V927" s="590" t="n"/>
      <c r="W927" s="590" t="n"/>
      <c r="X927" s="590" t="n"/>
      <c r="Y927" s="590" t="n"/>
      <c r="Z927" s="590" t="n"/>
    </row>
    <row r="928" ht="11.25" customHeight="1" s="844">
      <c r="A928" s="590" t="n"/>
      <c r="B928" s="590" t="n"/>
      <c r="C928" s="590" t="n"/>
      <c r="D928" s="590" t="n"/>
      <c r="E928" s="590" t="n"/>
      <c r="F928" s="590" t="n"/>
      <c r="G928" s="590" t="n"/>
      <c r="H928" s="590" t="n"/>
      <c r="I928" s="590" t="n"/>
      <c r="J928" s="590" t="n"/>
      <c r="K928" s="590" t="n"/>
      <c r="L928" s="590" t="n"/>
      <c r="M928" s="590" t="n"/>
      <c r="N928" s="590" t="n"/>
      <c r="O928" s="590" t="n"/>
      <c r="P928" s="590" t="n"/>
      <c r="Q928" s="590" t="n"/>
      <c r="R928" s="590" t="n"/>
      <c r="S928" s="590" t="n"/>
      <c r="T928" s="590" t="n"/>
      <c r="U928" s="590" t="n"/>
      <c r="V928" s="590" t="n"/>
      <c r="W928" s="590" t="n"/>
      <c r="X928" s="590" t="n"/>
      <c r="Y928" s="590" t="n"/>
      <c r="Z928" s="590" t="n"/>
    </row>
    <row r="929" ht="11.25" customHeight="1" s="844">
      <c r="A929" s="590" t="n"/>
      <c r="B929" s="590" t="n"/>
      <c r="C929" s="590" t="n"/>
      <c r="D929" s="590" t="n"/>
      <c r="E929" s="590" t="n"/>
      <c r="F929" s="590" t="n"/>
      <c r="G929" s="590" t="n"/>
      <c r="H929" s="590" t="n"/>
      <c r="I929" s="590" t="n"/>
      <c r="J929" s="590" t="n"/>
      <c r="K929" s="590" t="n"/>
      <c r="L929" s="590" t="n"/>
      <c r="M929" s="590" t="n"/>
      <c r="N929" s="590" t="n"/>
      <c r="O929" s="590" t="n"/>
      <c r="P929" s="590" t="n"/>
      <c r="Q929" s="590" t="n"/>
      <c r="R929" s="590" t="n"/>
      <c r="S929" s="590" t="n"/>
      <c r="T929" s="590" t="n"/>
      <c r="U929" s="590" t="n"/>
      <c r="V929" s="590" t="n"/>
      <c r="W929" s="590" t="n"/>
      <c r="X929" s="590" t="n"/>
      <c r="Y929" s="590" t="n"/>
      <c r="Z929" s="590" t="n"/>
    </row>
    <row r="930" ht="11.25" customHeight="1" s="844">
      <c r="A930" s="590" t="n"/>
      <c r="B930" s="590" t="n"/>
      <c r="C930" s="590" t="n"/>
      <c r="D930" s="590" t="n"/>
      <c r="E930" s="590" t="n"/>
      <c r="F930" s="590" t="n"/>
      <c r="G930" s="590" t="n"/>
      <c r="H930" s="590" t="n"/>
      <c r="I930" s="590" t="n"/>
      <c r="J930" s="590" t="n"/>
      <c r="K930" s="590" t="n"/>
      <c r="L930" s="590" t="n"/>
      <c r="M930" s="590" t="n"/>
      <c r="N930" s="590" t="n"/>
      <c r="O930" s="590" t="n"/>
      <c r="P930" s="590" t="n"/>
      <c r="Q930" s="590" t="n"/>
      <c r="R930" s="590" t="n"/>
      <c r="S930" s="590" t="n"/>
      <c r="T930" s="590" t="n"/>
      <c r="U930" s="590" t="n"/>
      <c r="V930" s="590" t="n"/>
      <c r="W930" s="590" t="n"/>
      <c r="X930" s="590" t="n"/>
      <c r="Y930" s="590" t="n"/>
      <c r="Z930" s="590" t="n"/>
    </row>
    <row r="931" ht="11.25" customHeight="1" s="844">
      <c r="A931" s="590" t="n"/>
      <c r="B931" s="590" t="n"/>
      <c r="C931" s="590" t="n"/>
      <c r="D931" s="590" t="n"/>
      <c r="E931" s="590" t="n"/>
      <c r="F931" s="590" t="n"/>
      <c r="G931" s="590" t="n"/>
      <c r="H931" s="590" t="n"/>
      <c r="I931" s="590" t="n"/>
      <c r="J931" s="590" t="n"/>
      <c r="K931" s="590" t="n"/>
      <c r="L931" s="590" t="n"/>
      <c r="M931" s="590" t="n"/>
      <c r="N931" s="590" t="n"/>
      <c r="O931" s="590" t="n"/>
      <c r="P931" s="590" t="n"/>
      <c r="Q931" s="590" t="n"/>
      <c r="R931" s="590" t="n"/>
      <c r="S931" s="590" t="n"/>
      <c r="T931" s="590" t="n"/>
      <c r="U931" s="590" t="n"/>
      <c r="V931" s="590" t="n"/>
      <c r="W931" s="590" t="n"/>
      <c r="X931" s="590" t="n"/>
      <c r="Y931" s="590" t="n"/>
      <c r="Z931" s="590" t="n"/>
    </row>
    <row r="932" ht="11.25" customHeight="1" s="844">
      <c r="A932" s="590" t="n"/>
      <c r="B932" s="590" t="n"/>
      <c r="C932" s="590" t="n"/>
      <c r="D932" s="590" t="n"/>
      <c r="E932" s="590" t="n"/>
      <c r="F932" s="590" t="n"/>
      <c r="G932" s="590" t="n"/>
      <c r="H932" s="590" t="n"/>
      <c r="I932" s="590" t="n"/>
      <c r="J932" s="590" t="n"/>
      <c r="K932" s="590" t="n"/>
      <c r="L932" s="590" t="n"/>
      <c r="M932" s="590" t="n"/>
      <c r="N932" s="590" t="n"/>
      <c r="O932" s="590" t="n"/>
      <c r="P932" s="590" t="n"/>
      <c r="Q932" s="590" t="n"/>
      <c r="R932" s="590" t="n"/>
      <c r="S932" s="590" t="n"/>
      <c r="T932" s="590" t="n"/>
      <c r="U932" s="590" t="n"/>
      <c r="V932" s="590" t="n"/>
      <c r="W932" s="590" t="n"/>
      <c r="X932" s="590" t="n"/>
      <c r="Y932" s="590" t="n"/>
      <c r="Z932" s="590" t="n"/>
    </row>
    <row r="933" ht="11.25" customHeight="1" s="844">
      <c r="A933" s="590" t="n"/>
      <c r="B933" s="590" t="n"/>
      <c r="C933" s="590" t="n"/>
      <c r="D933" s="590" t="n"/>
      <c r="E933" s="590" t="n"/>
      <c r="F933" s="590" t="n"/>
      <c r="G933" s="590" t="n"/>
      <c r="H933" s="590" t="n"/>
      <c r="I933" s="590" t="n"/>
      <c r="J933" s="590" t="n"/>
      <c r="K933" s="590" t="n"/>
      <c r="L933" s="590" t="n"/>
      <c r="M933" s="590" t="n"/>
      <c r="N933" s="590" t="n"/>
      <c r="O933" s="590" t="n"/>
      <c r="P933" s="590" t="n"/>
      <c r="Q933" s="590" t="n"/>
      <c r="R933" s="590" t="n"/>
      <c r="S933" s="590" t="n"/>
      <c r="T933" s="590" t="n"/>
      <c r="U933" s="590" t="n"/>
      <c r="V933" s="590" t="n"/>
      <c r="W933" s="590" t="n"/>
      <c r="X933" s="590" t="n"/>
      <c r="Y933" s="590" t="n"/>
      <c r="Z933" s="590" t="n"/>
    </row>
    <row r="934" ht="11.25" customHeight="1" s="844">
      <c r="A934" s="590" t="n"/>
      <c r="B934" s="590" t="n"/>
      <c r="C934" s="590" t="n"/>
      <c r="D934" s="590" t="n"/>
      <c r="E934" s="590" t="n"/>
      <c r="F934" s="590" t="n"/>
      <c r="G934" s="590" t="n"/>
      <c r="H934" s="590" t="n"/>
      <c r="I934" s="590" t="n"/>
      <c r="J934" s="590" t="n"/>
      <c r="K934" s="590" t="n"/>
      <c r="L934" s="590" t="n"/>
      <c r="M934" s="590" t="n"/>
      <c r="N934" s="590" t="n"/>
      <c r="O934" s="590" t="n"/>
      <c r="P934" s="590" t="n"/>
      <c r="Q934" s="590" t="n"/>
      <c r="R934" s="590" t="n"/>
      <c r="S934" s="590" t="n"/>
      <c r="T934" s="590" t="n"/>
      <c r="U934" s="590" t="n"/>
      <c r="V934" s="590" t="n"/>
      <c r="W934" s="590" t="n"/>
      <c r="X934" s="590" t="n"/>
      <c r="Y934" s="590" t="n"/>
      <c r="Z934" s="590" t="n"/>
    </row>
    <row r="935" ht="11.25" customHeight="1" s="844">
      <c r="A935" s="590" t="n"/>
      <c r="B935" s="590" t="n"/>
      <c r="C935" s="590" t="n"/>
      <c r="D935" s="590" t="n"/>
      <c r="E935" s="590" t="n"/>
      <c r="F935" s="590" t="n"/>
      <c r="G935" s="590" t="n"/>
      <c r="H935" s="590" t="n"/>
      <c r="I935" s="590" t="n"/>
      <c r="J935" s="590" t="n"/>
      <c r="K935" s="590" t="n"/>
      <c r="L935" s="590" t="n"/>
      <c r="M935" s="590" t="n"/>
      <c r="N935" s="590" t="n"/>
      <c r="O935" s="590" t="n"/>
      <c r="P935" s="590" t="n"/>
      <c r="Q935" s="590" t="n"/>
      <c r="R935" s="590" t="n"/>
      <c r="S935" s="590" t="n"/>
      <c r="T935" s="590" t="n"/>
      <c r="U935" s="590" t="n"/>
      <c r="V935" s="590" t="n"/>
      <c r="W935" s="590" t="n"/>
      <c r="X935" s="590" t="n"/>
      <c r="Y935" s="590" t="n"/>
      <c r="Z935" s="590" t="n"/>
    </row>
    <row r="936" ht="11.25" customHeight="1" s="844">
      <c r="A936" s="590" t="n"/>
      <c r="B936" s="590" t="n"/>
      <c r="C936" s="590" t="n"/>
      <c r="D936" s="590" t="n"/>
      <c r="E936" s="590" t="n"/>
      <c r="F936" s="590" t="n"/>
      <c r="G936" s="590" t="n"/>
      <c r="H936" s="590" t="n"/>
      <c r="I936" s="590" t="n"/>
      <c r="J936" s="590" t="n"/>
      <c r="K936" s="590" t="n"/>
      <c r="L936" s="590" t="n"/>
      <c r="M936" s="590" t="n"/>
      <c r="N936" s="590" t="n"/>
      <c r="O936" s="590" t="n"/>
      <c r="P936" s="590" t="n"/>
      <c r="Q936" s="590" t="n"/>
      <c r="R936" s="590" t="n"/>
      <c r="S936" s="590" t="n"/>
      <c r="T936" s="590" t="n"/>
      <c r="U936" s="590" t="n"/>
      <c r="V936" s="590" t="n"/>
      <c r="W936" s="590" t="n"/>
      <c r="X936" s="590" t="n"/>
      <c r="Y936" s="590" t="n"/>
      <c r="Z936" s="590" t="n"/>
    </row>
    <row r="937" ht="11.25" customHeight="1" s="844">
      <c r="A937" s="590" t="n"/>
      <c r="B937" s="590" t="n"/>
      <c r="C937" s="590" t="n"/>
      <c r="D937" s="590" t="n"/>
      <c r="E937" s="590" t="n"/>
      <c r="F937" s="590" t="n"/>
      <c r="G937" s="590" t="n"/>
      <c r="H937" s="590" t="n"/>
      <c r="I937" s="590" t="n"/>
      <c r="J937" s="590" t="n"/>
      <c r="K937" s="590" t="n"/>
      <c r="L937" s="590" t="n"/>
      <c r="M937" s="590" t="n"/>
      <c r="N937" s="590" t="n"/>
      <c r="O937" s="590" t="n"/>
      <c r="P937" s="590" t="n"/>
      <c r="Q937" s="590" t="n"/>
      <c r="R937" s="590" t="n"/>
      <c r="S937" s="590" t="n"/>
      <c r="T937" s="590" t="n"/>
      <c r="U937" s="590" t="n"/>
      <c r="V937" s="590" t="n"/>
      <c r="W937" s="590" t="n"/>
      <c r="X937" s="590" t="n"/>
      <c r="Y937" s="590" t="n"/>
      <c r="Z937" s="590" t="n"/>
    </row>
    <row r="938" ht="11.25" customHeight="1" s="844">
      <c r="A938" s="590" t="n"/>
      <c r="B938" s="590" t="n"/>
      <c r="C938" s="590" t="n"/>
      <c r="D938" s="590" t="n"/>
      <c r="E938" s="590" t="n"/>
      <c r="F938" s="590" t="n"/>
      <c r="G938" s="590" t="n"/>
      <c r="H938" s="590" t="n"/>
      <c r="I938" s="590" t="n"/>
      <c r="J938" s="590" t="n"/>
      <c r="K938" s="590" t="n"/>
      <c r="L938" s="590" t="n"/>
      <c r="M938" s="590" t="n"/>
      <c r="N938" s="590" t="n"/>
      <c r="O938" s="590" t="n"/>
      <c r="P938" s="590" t="n"/>
      <c r="Q938" s="590" t="n"/>
      <c r="R938" s="590" t="n"/>
      <c r="S938" s="590" t="n"/>
      <c r="T938" s="590" t="n"/>
      <c r="U938" s="590" t="n"/>
      <c r="V938" s="590" t="n"/>
      <c r="W938" s="590" t="n"/>
      <c r="X938" s="590" t="n"/>
      <c r="Y938" s="590" t="n"/>
      <c r="Z938" s="590" t="n"/>
    </row>
    <row r="939" ht="11.25" customHeight="1" s="844">
      <c r="A939" s="590" t="n"/>
      <c r="B939" s="590" t="n"/>
      <c r="C939" s="590" t="n"/>
      <c r="D939" s="590" t="n"/>
      <c r="E939" s="590" t="n"/>
      <c r="F939" s="590" t="n"/>
      <c r="G939" s="590" t="n"/>
      <c r="H939" s="590" t="n"/>
      <c r="I939" s="590" t="n"/>
      <c r="J939" s="590" t="n"/>
      <c r="K939" s="590" t="n"/>
      <c r="L939" s="590" t="n"/>
      <c r="M939" s="590" t="n"/>
      <c r="N939" s="590" t="n"/>
      <c r="O939" s="590" t="n"/>
      <c r="P939" s="590" t="n"/>
      <c r="Q939" s="590" t="n"/>
      <c r="R939" s="590" t="n"/>
      <c r="S939" s="590" t="n"/>
      <c r="T939" s="590" t="n"/>
      <c r="U939" s="590" t="n"/>
      <c r="V939" s="590" t="n"/>
      <c r="W939" s="590" t="n"/>
      <c r="X939" s="590" t="n"/>
      <c r="Y939" s="590" t="n"/>
      <c r="Z939" s="590" t="n"/>
    </row>
    <row r="940" ht="11.25" customHeight="1" s="844">
      <c r="A940" s="590" t="n"/>
      <c r="B940" s="590" t="n"/>
      <c r="C940" s="590" t="n"/>
      <c r="D940" s="590" t="n"/>
      <c r="E940" s="590" t="n"/>
      <c r="F940" s="590" t="n"/>
      <c r="G940" s="590" t="n"/>
      <c r="H940" s="590" t="n"/>
      <c r="I940" s="590" t="n"/>
      <c r="J940" s="590" t="n"/>
      <c r="K940" s="590" t="n"/>
      <c r="L940" s="590" t="n"/>
      <c r="M940" s="590" t="n"/>
      <c r="N940" s="590" t="n"/>
      <c r="O940" s="590" t="n"/>
      <c r="P940" s="590" t="n"/>
      <c r="Q940" s="590" t="n"/>
      <c r="R940" s="590" t="n"/>
      <c r="S940" s="590" t="n"/>
      <c r="T940" s="590" t="n"/>
      <c r="U940" s="590" t="n"/>
      <c r="V940" s="590" t="n"/>
      <c r="W940" s="590" t="n"/>
      <c r="X940" s="590" t="n"/>
      <c r="Y940" s="590" t="n"/>
      <c r="Z940" s="590" t="n"/>
    </row>
    <row r="941" ht="11.25" customHeight="1" s="844">
      <c r="A941" s="590" t="n"/>
      <c r="B941" s="590" t="n"/>
      <c r="C941" s="590" t="n"/>
      <c r="D941" s="590" t="n"/>
      <c r="E941" s="590" t="n"/>
      <c r="F941" s="590" t="n"/>
      <c r="G941" s="590" t="n"/>
      <c r="H941" s="590" t="n"/>
      <c r="I941" s="590" t="n"/>
      <c r="J941" s="590" t="n"/>
      <c r="K941" s="590" t="n"/>
      <c r="L941" s="590" t="n"/>
      <c r="M941" s="590" t="n"/>
      <c r="N941" s="590" t="n"/>
      <c r="O941" s="590" t="n"/>
      <c r="P941" s="590" t="n"/>
      <c r="Q941" s="590" t="n"/>
      <c r="R941" s="590" t="n"/>
      <c r="S941" s="590" t="n"/>
      <c r="T941" s="590" t="n"/>
      <c r="U941" s="590" t="n"/>
      <c r="V941" s="590" t="n"/>
      <c r="W941" s="590" t="n"/>
      <c r="X941" s="590" t="n"/>
      <c r="Y941" s="590" t="n"/>
      <c r="Z941" s="590" t="n"/>
    </row>
    <row r="942" ht="11.25" customHeight="1" s="844">
      <c r="A942" s="590" t="n"/>
      <c r="B942" s="590" t="n"/>
      <c r="C942" s="590" t="n"/>
      <c r="D942" s="590" t="n"/>
      <c r="E942" s="590" t="n"/>
      <c r="F942" s="590" t="n"/>
      <c r="G942" s="590" t="n"/>
      <c r="H942" s="590" t="n"/>
      <c r="I942" s="590" t="n"/>
      <c r="J942" s="590" t="n"/>
      <c r="K942" s="590" t="n"/>
      <c r="L942" s="590" t="n"/>
      <c r="M942" s="590" t="n"/>
      <c r="N942" s="590" t="n"/>
      <c r="O942" s="590" t="n"/>
      <c r="P942" s="590" t="n"/>
      <c r="Q942" s="590" t="n"/>
      <c r="R942" s="590" t="n"/>
      <c r="S942" s="590" t="n"/>
      <c r="T942" s="590" t="n"/>
      <c r="U942" s="590" t="n"/>
      <c r="V942" s="590" t="n"/>
      <c r="W942" s="590" t="n"/>
      <c r="X942" s="590" t="n"/>
      <c r="Y942" s="590" t="n"/>
      <c r="Z942" s="590" t="n"/>
    </row>
    <row r="943" ht="11.25" customHeight="1" s="844">
      <c r="A943" s="590" t="n"/>
      <c r="B943" s="590" t="n"/>
      <c r="C943" s="590" t="n"/>
      <c r="D943" s="590" t="n"/>
      <c r="E943" s="590" t="n"/>
      <c r="F943" s="590" t="n"/>
      <c r="G943" s="590" t="n"/>
      <c r="H943" s="590" t="n"/>
      <c r="I943" s="590" t="n"/>
      <c r="J943" s="590" t="n"/>
      <c r="K943" s="590" t="n"/>
      <c r="L943" s="590" t="n"/>
      <c r="M943" s="590" t="n"/>
      <c r="N943" s="590" t="n"/>
      <c r="O943" s="590" t="n"/>
      <c r="P943" s="590" t="n"/>
      <c r="Q943" s="590" t="n"/>
      <c r="R943" s="590" t="n"/>
      <c r="S943" s="590" t="n"/>
      <c r="T943" s="590" t="n"/>
      <c r="U943" s="590" t="n"/>
      <c r="V943" s="590" t="n"/>
      <c r="W943" s="590" t="n"/>
      <c r="X943" s="590" t="n"/>
      <c r="Y943" s="590" t="n"/>
      <c r="Z943" s="590" t="n"/>
    </row>
    <row r="944" ht="11.25" customHeight="1" s="844">
      <c r="A944" s="590" t="n"/>
      <c r="B944" s="590" t="n"/>
      <c r="C944" s="590" t="n"/>
      <c r="D944" s="590" t="n"/>
      <c r="E944" s="590" t="n"/>
      <c r="F944" s="590" t="n"/>
      <c r="G944" s="590" t="n"/>
      <c r="H944" s="590" t="n"/>
      <c r="I944" s="590" t="n"/>
      <c r="J944" s="590" t="n"/>
      <c r="K944" s="590" t="n"/>
      <c r="L944" s="590" t="n"/>
      <c r="M944" s="590" t="n"/>
      <c r="N944" s="590" t="n"/>
      <c r="O944" s="590" t="n"/>
      <c r="P944" s="590" t="n"/>
      <c r="Q944" s="590" t="n"/>
      <c r="R944" s="590" t="n"/>
      <c r="S944" s="590" t="n"/>
      <c r="T944" s="590" t="n"/>
      <c r="U944" s="590" t="n"/>
      <c r="V944" s="590" t="n"/>
      <c r="W944" s="590" t="n"/>
      <c r="X944" s="590" t="n"/>
      <c r="Y944" s="590" t="n"/>
      <c r="Z944" s="590" t="n"/>
    </row>
    <row r="945" ht="11.25" customHeight="1" s="844">
      <c r="A945" s="590" t="n"/>
      <c r="B945" s="590" t="n"/>
      <c r="C945" s="590" t="n"/>
      <c r="D945" s="590" t="n"/>
      <c r="E945" s="590" t="n"/>
      <c r="F945" s="590" t="n"/>
      <c r="G945" s="590" t="n"/>
      <c r="H945" s="590" t="n"/>
      <c r="I945" s="590" t="n"/>
      <c r="J945" s="590" t="n"/>
      <c r="K945" s="590" t="n"/>
      <c r="L945" s="590" t="n"/>
      <c r="M945" s="590" t="n"/>
      <c r="N945" s="590" t="n"/>
      <c r="O945" s="590" t="n"/>
      <c r="P945" s="590" t="n"/>
      <c r="Q945" s="590" t="n"/>
      <c r="R945" s="590" t="n"/>
      <c r="S945" s="590" t="n"/>
      <c r="T945" s="590" t="n"/>
      <c r="U945" s="590" t="n"/>
      <c r="V945" s="590" t="n"/>
      <c r="W945" s="590" t="n"/>
      <c r="X945" s="590" t="n"/>
      <c r="Y945" s="590" t="n"/>
      <c r="Z945" s="590" t="n"/>
    </row>
    <row r="946" ht="11.25" customHeight="1" s="844">
      <c r="A946" s="590" t="n"/>
      <c r="B946" s="590" t="n"/>
      <c r="C946" s="590" t="n"/>
      <c r="D946" s="590" t="n"/>
      <c r="E946" s="590" t="n"/>
      <c r="F946" s="590" t="n"/>
      <c r="G946" s="590" t="n"/>
      <c r="H946" s="590" t="n"/>
      <c r="I946" s="590" t="n"/>
      <c r="J946" s="590" t="n"/>
      <c r="K946" s="590" t="n"/>
      <c r="L946" s="590" t="n"/>
      <c r="M946" s="590" t="n"/>
      <c r="N946" s="590" t="n"/>
      <c r="O946" s="590" t="n"/>
      <c r="P946" s="590" t="n"/>
      <c r="Q946" s="590" t="n"/>
      <c r="R946" s="590" t="n"/>
      <c r="S946" s="590" t="n"/>
      <c r="T946" s="590" t="n"/>
      <c r="U946" s="590" t="n"/>
      <c r="V946" s="590" t="n"/>
      <c r="W946" s="590" t="n"/>
      <c r="X946" s="590" t="n"/>
      <c r="Y946" s="590" t="n"/>
      <c r="Z946" s="590" t="n"/>
    </row>
    <row r="947" ht="11.25" customHeight="1" s="844">
      <c r="A947" s="590" t="n"/>
      <c r="B947" s="590" t="n"/>
      <c r="C947" s="590" t="n"/>
      <c r="D947" s="590" t="n"/>
      <c r="E947" s="590" t="n"/>
      <c r="F947" s="590" t="n"/>
      <c r="G947" s="590" t="n"/>
      <c r="H947" s="590" t="n"/>
      <c r="I947" s="590" t="n"/>
      <c r="J947" s="590" t="n"/>
      <c r="K947" s="590" t="n"/>
      <c r="L947" s="590" t="n"/>
      <c r="M947" s="590" t="n"/>
      <c r="N947" s="590" t="n"/>
      <c r="O947" s="590" t="n"/>
      <c r="P947" s="590" t="n"/>
      <c r="Q947" s="590" t="n"/>
      <c r="R947" s="590" t="n"/>
      <c r="S947" s="590" t="n"/>
      <c r="T947" s="590" t="n"/>
      <c r="U947" s="590" t="n"/>
      <c r="V947" s="590" t="n"/>
      <c r="W947" s="590" t="n"/>
      <c r="X947" s="590" t="n"/>
      <c r="Y947" s="590" t="n"/>
      <c r="Z947" s="590" t="n"/>
    </row>
    <row r="948" ht="11.25" customHeight="1" s="844">
      <c r="A948" s="590" t="n"/>
      <c r="B948" s="590" t="n"/>
      <c r="C948" s="590" t="n"/>
      <c r="D948" s="590" t="n"/>
      <c r="E948" s="590" t="n"/>
      <c r="F948" s="590" t="n"/>
      <c r="G948" s="590" t="n"/>
      <c r="H948" s="590" t="n"/>
      <c r="I948" s="590" t="n"/>
      <c r="J948" s="590" t="n"/>
      <c r="K948" s="590" t="n"/>
      <c r="L948" s="590" t="n"/>
      <c r="M948" s="590" t="n"/>
      <c r="N948" s="590" t="n"/>
      <c r="O948" s="590" t="n"/>
      <c r="P948" s="590" t="n"/>
      <c r="Q948" s="590" t="n"/>
      <c r="R948" s="590" t="n"/>
      <c r="S948" s="590" t="n"/>
      <c r="T948" s="590" t="n"/>
      <c r="U948" s="590" t="n"/>
      <c r="V948" s="590" t="n"/>
      <c r="W948" s="590" t="n"/>
      <c r="X948" s="590" t="n"/>
      <c r="Y948" s="590" t="n"/>
      <c r="Z948" s="590" t="n"/>
    </row>
    <row r="949" ht="11.25" customHeight="1" s="844">
      <c r="A949" s="590" t="n"/>
      <c r="B949" s="590" t="n"/>
      <c r="C949" s="590" t="n"/>
      <c r="D949" s="590" t="n"/>
      <c r="E949" s="590" t="n"/>
      <c r="F949" s="590" t="n"/>
      <c r="G949" s="590" t="n"/>
      <c r="H949" s="590" t="n"/>
      <c r="I949" s="590" t="n"/>
      <c r="J949" s="590" t="n"/>
      <c r="K949" s="590" t="n"/>
      <c r="L949" s="590" t="n"/>
      <c r="M949" s="590" t="n"/>
      <c r="N949" s="590" t="n"/>
      <c r="O949" s="590" t="n"/>
      <c r="P949" s="590" t="n"/>
      <c r="Q949" s="590" t="n"/>
      <c r="R949" s="590" t="n"/>
      <c r="S949" s="590" t="n"/>
      <c r="T949" s="590" t="n"/>
      <c r="U949" s="590" t="n"/>
      <c r="V949" s="590" t="n"/>
      <c r="W949" s="590" t="n"/>
      <c r="X949" s="590" t="n"/>
      <c r="Y949" s="590" t="n"/>
      <c r="Z949" s="590" t="n"/>
    </row>
    <row r="950" ht="11.25" customHeight="1" s="844">
      <c r="A950" s="590" t="n"/>
      <c r="B950" s="590" t="n"/>
      <c r="C950" s="590" t="n"/>
      <c r="D950" s="590" t="n"/>
      <c r="E950" s="590" t="n"/>
      <c r="F950" s="590" t="n"/>
      <c r="G950" s="590" t="n"/>
      <c r="H950" s="590" t="n"/>
      <c r="I950" s="590" t="n"/>
      <c r="J950" s="590" t="n"/>
      <c r="K950" s="590" t="n"/>
      <c r="L950" s="590" t="n"/>
      <c r="M950" s="590" t="n"/>
      <c r="N950" s="590" t="n"/>
      <c r="O950" s="590" t="n"/>
      <c r="P950" s="590" t="n"/>
      <c r="Q950" s="590" t="n"/>
      <c r="R950" s="590" t="n"/>
      <c r="S950" s="590" t="n"/>
      <c r="T950" s="590" t="n"/>
      <c r="U950" s="590" t="n"/>
      <c r="V950" s="590" t="n"/>
      <c r="W950" s="590" t="n"/>
      <c r="X950" s="590" t="n"/>
      <c r="Y950" s="590" t="n"/>
      <c r="Z950" s="590" t="n"/>
    </row>
    <row r="951" ht="11.25" customHeight="1" s="844">
      <c r="A951" s="590" t="n"/>
      <c r="B951" s="590" t="n"/>
      <c r="C951" s="590" t="n"/>
      <c r="D951" s="590" t="n"/>
      <c r="E951" s="590" t="n"/>
      <c r="F951" s="590" t="n"/>
      <c r="G951" s="590" t="n"/>
      <c r="H951" s="590" t="n"/>
      <c r="I951" s="590" t="n"/>
      <c r="J951" s="590" t="n"/>
      <c r="K951" s="590" t="n"/>
      <c r="L951" s="590" t="n"/>
      <c r="M951" s="590" t="n"/>
      <c r="N951" s="590" t="n"/>
      <c r="O951" s="590" t="n"/>
      <c r="P951" s="590" t="n"/>
      <c r="Q951" s="590" t="n"/>
      <c r="R951" s="590" t="n"/>
      <c r="S951" s="590" t="n"/>
      <c r="T951" s="590" t="n"/>
      <c r="U951" s="590" t="n"/>
      <c r="V951" s="590" t="n"/>
      <c r="W951" s="590" t="n"/>
      <c r="X951" s="590" t="n"/>
      <c r="Y951" s="590" t="n"/>
      <c r="Z951" s="590" t="n"/>
    </row>
    <row r="952" ht="11.25" customHeight="1" s="844">
      <c r="A952" s="590" t="n"/>
      <c r="B952" s="590" t="n"/>
      <c r="C952" s="590" t="n"/>
      <c r="D952" s="590" t="n"/>
      <c r="E952" s="590" t="n"/>
      <c r="F952" s="590" t="n"/>
      <c r="G952" s="590" t="n"/>
      <c r="H952" s="590" t="n"/>
      <c r="I952" s="590" t="n"/>
      <c r="J952" s="590" t="n"/>
      <c r="K952" s="590" t="n"/>
      <c r="L952" s="590" t="n"/>
      <c r="M952" s="590" t="n"/>
      <c r="N952" s="590" t="n"/>
      <c r="O952" s="590" t="n"/>
      <c r="P952" s="590" t="n"/>
      <c r="Q952" s="590" t="n"/>
      <c r="R952" s="590" t="n"/>
      <c r="S952" s="590" t="n"/>
      <c r="T952" s="590" t="n"/>
      <c r="U952" s="590" t="n"/>
      <c r="V952" s="590" t="n"/>
      <c r="W952" s="590" t="n"/>
      <c r="X952" s="590" t="n"/>
      <c r="Y952" s="590" t="n"/>
      <c r="Z952" s="590" t="n"/>
    </row>
    <row r="953" ht="11.25" customHeight="1" s="844">
      <c r="A953" s="590" t="n"/>
      <c r="B953" s="590" t="n"/>
      <c r="C953" s="590" t="n"/>
      <c r="D953" s="590" t="n"/>
      <c r="E953" s="590" t="n"/>
      <c r="F953" s="590" t="n"/>
      <c r="G953" s="590" t="n"/>
      <c r="H953" s="590" t="n"/>
      <c r="I953" s="590" t="n"/>
      <c r="J953" s="590" t="n"/>
      <c r="K953" s="590" t="n"/>
      <c r="L953" s="590" t="n"/>
      <c r="M953" s="590" t="n"/>
      <c r="N953" s="590" t="n"/>
      <c r="O953" s="590" t="n"/>
      <c r="P953" s="590" t="n"/>
      <c r="Q953" s="590" t="n"/>
      <c r="R953" s="590" t="n"/>
      <c r="S953" s="590" t="n"/>
      <c r="T953" s="590" t="n"/>
      <c r="U953" s="590" t="n"/>
      <c r="V953" s="590" t="n"/>
      <c r="W953" s="590" t="n"/>
      <c r="X953" s="590" t="n"/>
      <c r="Y953" s="590" t="n"/>
      <c r="Z953" s="590" t="n"/>
    </row>
    <row r="954" ht="11.25" customHeight="1" s="844">
      <c r="A954" s="590" t="n"/>
      <c r="B954" s="590" t="n"/>
      <c r="C954" s="590" t="n"/>
      <c r="D954" s="590" t="n"/>
      <c r="E954" s="590" t="n"/>
      <c r="F954" s="590" t="n"/>
      <c r="G954" s="590" t="n"/>
      <c r="H954" s="590" t="n"/>
      <c r="I954" s="590" t="n"/>
      <c r="J954" s="590" t="n"/>
      <c r="K954" s="590" t="n"/>
      <c r="L954" s="590" t="n"/>
      <c r="M954" s="590" t="n"/>
      <c r="N954" s="590" t="n"/>
      <c r="O954" s="590" t="n"/>
      <c r="P954" s="590" t="n"/>
      <c r="Q954" s="590" t="n"/>
      <c r="R954" s="590" t="n"/>
      <c r="S954" s="590" t="n"/>
      <c r="T954" s="590" t="n"/>
      <c r="U954" s="590" t="n"/>
      <c r="V954" s="590" t="n"/>
      <c r="W954" s="590" t="n"/>
      <c r="X954" s="590" t="n"/>
      <c r="Y954" s="590" t="n"/>
      <c r="Z954" s="590" t="n"/>
    </row>
    <row r="955" ht="11.25" customHeight="1" s="844">
      <c r="A955" s="590" t="n"/>
      <c r="B955" s="590" t="n"/>
      <c r="C955" s="590" t="n"/>
      <c r="D955" s="590" t="n"/>
      <c r="E955" s="590" t="n"/>
      <c r="F955" s="590" t="n"/>
      <c r="G955" s="590" t="n"/>
      <c r="H955" s="590" t="n"/>
      <c r="I955" s="590" t="n"/>
      <c r="J955" s="590" t="n"/>
      <c r="K955" s="590" t="n"/>
      <c r="L955" s="590" t="n"/>
      <c r="M955" s="590" t="n"/>
      <c r="N955" s="590" t="n"/>
      <c r="O955" s="590" t="n"/>
      <c r="P955" s="590" t="n"/>
      <c r="Q955" s="590" t="n"/>
      <c r="R955" s="590" t="n"/>
      <c r="S955" s="590" t="n"/>
      <c r="T955" s="590" t="n"/>
      <c r="U955" s="590" t="n"/>
      <c r="V955" s="590" t="n"/>
      <c r="W955" s="590" t="n"/>
      <c r="X955" s="590" t="n"/>
      <c r="Y955" s="590" t="n"/>
      <c r="Z955" s="590" t="n"/>
    </row>
    <row r="956" ht="11.25" customHeight="1" s="844">
      <c r="A956" s="590" t="n"/>
      <c r="B956" s="590" t="n"/>
      <c r="C956" s="590" t="n"/>
      <c r="D956" s="590" t="n"/>
      <c r="E956" s="590" t="n"/>
      <c r="F956" s="590" t="n"/>
      <c r="G956" s="590" t="n"/>
      <c r="H956" s="590" t="n"/>
      <c r="I956" s="590" t="n"/>
      <c r="J956" s="590" t="n"/>
      <c r="K956" s="590" t="n"/>
      <c r="L956" s="590" t="n"/>
      <c r="M956" s="590" t="n"/>
      <c r="N956" s="590" t="n"/>
      <c r="O956" s="590" t="n"/>
      <c r="P956" s="590" t="n"/>
      <c r="Q956" s="590" t="n"/>
      <c r="R956" s="590" t="n"/>
      <c r="S956" s="590" t="n"/>
      <c r="T956" s="590" t="n"/>
      <c r="U956" s="590" t="n"/>
      <c r="V956" s="590" t="n"/>
      <c r="W956" s="590" t="n"/>
      <c r="X956" s="590" t="n"/>
      <c r="Y956" s="590" t="n"/>
      <c r="Z956" s="590" t="n"/>
    </row>
    <row r="957" ht="11.25" customHeight="1" s="844">
      <c r="A957" s="590" t="n"/>
      <c r="B957" s="590" t="n"/>
      <c r="C957" s="590" t="n"/>
      <c r="D957" s="590" t="n"/>
      <c r="E957" s="590" t="n"/>
      <c r="F957" s="590" t="n"/>
      <c r="G957" s="590" t="n"/>
      <c r="H957" s="590" t="n"/>
      <c r="I957" s="590" t="n"/>
      <c r="J957" s="590" t="n"/>
      <c r="K957" s="590" t="n"/>
      <c r="L957" s="590" t="n"/>
      <c r="M957" s="590" t="n"/>
      <c r="N957" s="590" t="n"/>
      <c r="O957" s="590" t="n"/>
      <c r="P957" s="590" t="n"/>
      <c r="Q957" s="590" t="n"/>
      <c r="R957" s="590" t="n"/>
      <c r="S957" s="590" t="n"/>
      <c r="T957" s="590" t="n"/>
      <c r="U957" s="590" t="n"/>
      <c r="V957" s="590" t="n"/>
      <c r="W957" s="590" t="n"/>
      <c r="X957" s="590" t="n"/>
      <c r="Y957" s="590" t="n"/>
      <c r="Z957" s="590" t="n"/>
    </row>
    <row r="958" ht="11.25" customHeight="1" s="844">
      <c r="A958" s="590" t="n"/>
      <c r="B958" s="590" t="n"/>
      <c r="C958" s="590" t="n"/>
      <c r="D958" s="590" t="n"/>
      <c r="E958" s="590" t="n"/>
      <c r="F958" s="590" t="n"/>
      <c r="G958" s="590" t="n"/>
      <c r="H958" s="590" t="n"/>
      <c r="I958" s="590" t="n"/>
      <c r="J958" s="590" t="n"/>
      <c r="K958" s="590" t="n"/>
      <c r="L958" s="590" t="n"/>
      <c r="M958" s="590" t="n"/>
      <c r="N958" s="590" t="n"/>
      <c r="O958" s="590" t="n"/>
      <c r="P958" s="590" t="n"/>
      <c r="Q958" s="590" t="n"/>
      <c r="R958" s="590" t="n"/>
      <c r="S958" s="590" t="n"/>
      <c r="T958" s="590" t="n"/>
      <c r="U958" s="590" t="n"/>
      <c r="V958" s="590" t="n"/>
      <c r="W958" s="590" t="n"/>
      <c r="X958" s="590" t="n"/>
      <c r="Y958" s="590" t="n"/>
      <c r="Z958" s="590" t="n"/>
    </row>
    <row r="959" ht="11.25" customHeight="1" s="844">
      <c r="A959" s="590" t="n"/>
      <c r="B959" s="590" t="n"/>
      <c r="C959" s="590" t="n"/>
      <c r="D959" s="590" t="n"/>
      <c r="E959" s="590" t="n"/>
      <c r="F959" s="590" t="n"/>
      <c r="G959" s="590" t="n"/>
      <c r="H959" s="590" t="n"/>
      <c r="I959" s="590" t="n"/>
      <c r="J959" s="590" t="n"/>
      <c r="K959" s="590" t="n"/>
      <c r="L959" s="590" t="n"/>
      <c r="M959" s="590" t="n"/>
      <c r="N959" s="590" t="n"/>
      <c r="O959" s="590" t="n"/>
      <c r="P959" s="590" t="n"/>
      <c r="Q959" s="590" t="n"/>
      <c r="R959" s="590" t="n"/>
      <c r="S959" s="590" t="n"/>
      <c r="T959" s="590" t="n"/>
      <c r="U959" s="590" t="n"/>
      <c r="V959" s="590" t="n"/>
      <c r="W959" s="590" t="n"/>
      <c r="X959" s="590" t="n"/>
      <c r="Y959" s="590" t="n"/>
      <c r="Z959" s="590" t="n"/>
    </row>
    <row r="960" ht="11.25" customHeight="1" s="844">
      <c r="A960" s="590" t="n"/>
      <c r="B960" s="590" t="n"/>
      <c r="C960" s="590" t="n"/>
      <c r="D960" s="590" t="n"/>
      <c r="E960" s="590" t="n"/>
      <c r="F960" s="590" t="n"/>
      <c r="G960" s="590" t="n"/>
      <c r="H960" s="590" t="n"/>
      <c r="I960" s="590" t="n"/>
      <c r="J960" s="590" t="n"/>
      <c r="K960" s="590" t="n"/>
      <c r="L960" s="590" t="n"/>
      <c r="M960" s="590" t="n"/>
      <c r="N960" s="590" t="n"/>
      <c r="O960" s="590" t="n"/>
      <c r="P960" s="590" t="n"/>
      <c r="Q960" s="590" t="n"/>
      <c r="R960" s="590" t="n"/>
      <c r="S960" s="590" t="n"/>
      <c r="T960" s="590" t="n"/>
      <c r="U960" s="590" t="n"/>
      <c r="V960" s="590" t="n"/>
      <c r="W960" s="590" t="n"/>
      <c r="X960" s="590" t="n"/>
      <c r="Y960" s="590" t="n"/>
      <c r="Z960" s="590" t="n"/>
    </row>
    <row r="961" ht="11.25" customHeight="1" s="844">
      <c r="A961" s="590" t="n"/>
      <c r="B961" s="590" t="n"/>
      <c r="C961" s="590" t="n"/>
      <c r="D961" s="590" t="n"/>
      <c r="E961" s="590" t="n"/>
      <c r="F961" s="590" t="n"/>
      <c r="G961" s="590" t="n"/>
      <c r="H961" s="590" t="n"/>
      <c r="I961" s="590" t="n"/>
      <c r="J961" s="590" t="n"/>
      <c r="K961" s="590" t="n"/>
      <c r="L961" s="590" t="n"/>
      <c r="M961" s="590" t="n"/>
      <c r="N961" s="590" t="n"/>
      <c r="O961" s="590" t="n"/>
      <c r="P961" s="590" t="n"/>
      <c r="Q961" s="590" t="n"/>
      <c r="R961" s="590" t="n"/>
      <c r="S961" s="590" t="n"/>
      <c r="T961" s="590" t="n"/>
      <c r="U961" s="590" t="n"/>
      <c r="V961" s="590" t="n"/>
      <c r="W961" s="590" t="n"/>
      <c r="X961" s="590" t="n"/>
      <c r="Y961" s="590" t="n"/>
      <c r="Z961" s="590" t="n"/>
    </row>
    <row r="962" ht="11.25" customHeight="1" s="844">
      <c r="A962" s="590" t="n"/>
      <c r="B962" s="590" t="n"/>
      <c r="C962" s="590" t="n"/>
      <c r="D962" s="590" t="n"/>
      <c r="E962" s="590" t="n"/>
      <c r="F962" s="590" t="n"/>
      <c r="G962" s="590" t="n"/>
      <c r="H962" s="590" t="n"/>
      <c r="I962" s="590" t="n"/>
      <c r="J962" s="590" t="n"/>
      <c r="K962" s="590" t="n"/>
      <c r="L962" s="590" t="n"/>
      <c r="M962" s="590" t="n"/>
      <c r="N962" s="590" t="n"/>
      <c r="O962" s="590" t="n"/>
      <c r="P962" s="590" t="n"/>
      <c r="Q962" s="590" t="n"/>
      <c r="R962" s="590" t="n"/>
      <c r="S962" s="590" t="n"/>
      <c r="T962" s="590" t="n"/>
      <c r="U962" s="590" t="n"/>
      <c r="V962" s="590" t="n"/>
      <c r="W962" s="590" t="n"/>
      <c r="X962" s="590" t="n"/>
      <c r="Y962" s="590" t="n"/>
      <c r="Z962" s="590" t="n"/>
    </row>
    <row r="963" ht="11.25" customHeight="1" s="844">
      <c r="A963" s="590" t="n"/>
      <c r="B963" s="590" t="n"/>
      <c r="C963" s="590" t="n"/>
      <c r="D963" s="590" t="n"/>
      <c r="E963" s="590" t="n"/>
      <c r="F963" s="590" t="n"/>
      <c r="G963" s="590" t="n"/>
      <c r="H963" s="590" t="n"/>
      <c r="I963" s="590" t="n"/>
      <c r="J963" s="590" t="n"/>
      <c r="K963" s="590" t="n"/>
      <c r="L963" s="590" t="n"/>
      <c r="M963" s="590" t="n"/>
      <c r="N963" s="590" t="n"/>
      <c r="O963" s="590" t="n"/>
      <c r="P963" s="590" t="n"/>
      <c r="Q963" s="590" t="n"/>
      <c r="R963" s="590" t="n"/>
      <c r="S963" s="590" t="n"/>
      <c r="T963" s="590" t="n"/>
      <c r="U963" s="590" t="n"/>
      <c r="V963" s="590" t="n"/>
      <c r="W963" s="590" t="n"/>
      <c r="X963" s="590" t="n"/>
      <c r="Y963" s="590" t="n"/>
      <c r="Z963" s="590" t="n"/>
    </row>
    <row r="964" ht="11.25" customHeight="1" s="844">
      <c r="A964" s="590" t="n"/>
      <c r="B964" s="590" t="n"/>
      <c r="C964" s="590" t="n"/>
      <c r="D964" s="590" t="n"/>
      <c r="E964" s="590" t="n"/>
      <c r="F964" s="590" t="n"/>
      <c r="G964" s="590" t="n"/>
      <c r="H964" s="590" t="n"/>
      <c r="I964" s="590" t="n"/>
      <c r="J964" s="590" t="n"/>
      <c r="K964" s="590" t="n"/>
      <c r="L964" s="590" t="n"/>
      <c r="M964" s="590" t="n"/>
      <c r="N964" s="590" t="n"/>
      <c r="O964" s="590" t="n"/>
      <c r="P964" s="590" t="n"/>
      <c r="Q964" s="590" t="n"/>
      <c r="R964" s="590" t="n"/>
      <c r="S964" s="590" t="n"/>
      <c r="T964" s="590" t="n"/>
      <c r="U964" s="590" t="n"/>
      <c r="V964" s="590" t="n"/>
      <c r="W964" s="590" t="n"/>
      <c r="X964" s="590" t="n"/>
      <c r="Y964" s="590" t="n"/>
      <c r="Z964" s="590" t="n"/>
    </row>
    <row r="965" ht="11.25" customHeight="1" s="844">
      <c r="A965" s="590" t="n"/>
      <c r="B965" s="590" t="n"/>
      <c r="C965" s="590" t="n"/>
      <c r="D965" s="590" t="n"/>
      <c r="E965" s="590" t="n"/>
      <c r="F965" s="590" t="n"/>
      <c r="G965" s="590" t="n"/>
      <c r="H965" s="590" t="n"/>
      <c r="I965" s="590" t="n"/>
      <c r="J965" s="590" t="n"/>
      <c r="K965" s="590" t="n"/>
      <c r="L965" s="590" t="n"/>
      <c r="M965" s="590" t="n"/>
      <c r="N965" s="590" t="n"/>
      <c r="O965" s="590" t="n"/>
      <c r="P965" s="590" t="n"/>
      <c r="Q965" s="590" t="n"/>
      <c r="R965" s="590" t="n"/>
      <c r="S965" s="590" t="n"/>
      <c r="T965" s="590" t="n"/>
      <c r="U965" s="590" t="n"/>
      <c r="V965" s="590" t="n"/>
      <c r="W965" s="590" t="n"/>
      <c r="X965" s="590" t="n"/>
      <c r="Y965" s="590" t="n"/>
      <c r="Z965" s="590" t="n"/>
    </row>
    <row r="966" ht="11.25" customHeight="1" s="844">
      <c r="A966" s="590" t="n"/>
      <c r="B966" s="590" t="n"/>
      <c r="C966" s="590" t="n"/>
      <c r="D966" s="590" t="n"/>
      <c r="E966" s="590" t="n"/>
      <c r="F966" s="590" t="n"/>
      <c r="G966" s="590" t="n"/>
      <c r="H966" s="590" t="n"/>
      <c r="I966" s="590" t="n"/>
      <c r="J966" s="590" t="n"/>
      <c r="K966" s="590" t="n"/>
      <c r="L966" s="590" t="n"/>
      <c r="M966" s="590" t="n"/>
      <c r="N966" s="590" t="n"/>
      <c r="O966" s="590" t="n"/>
      <c r="P966" s="590" t="n"/>
      <c r="Q966" s="590" t="n"/>
      <c r="R966" s="590" t="n"/>
      <c r="S966" s="590" t="n"/>
      <c r="T966" s="590" t="n"/>
      <c r="U966" s="590" t="n"/>
      <c r="V966" s="590" t="n"/>
      <c r="W966" s="590" t="n"/>
      <c r="X966" s="590" t="n"/>
      <c r="Y966" s="590" t="n"/>
      <c r="Z966" s="590" t="n"/>
    </row>
    <row r="967" ht="11.25" customHeight="1" s="844">
      <c r="A967" s="590" t="n"/>
      <c r="B967" s="590" t="n"/>
      <c r="C967" s="590" t="n"/>
      <c r="D967" s="590" t="n"/>
      <c r="E967" s="590" t="n"/>
      <c r="F967" s="590" t="n"/>
      <c r="G967" s="590" t="n"/>
      <c r="H967" s="590" t="n"/>
      <c r="I967" s="590" t="n"/>
      <c r="J967" s="590" t="n"/>
      <c r="K967" s="590" t="n"/>
      <c r="L967" s="590" t="n"/>
      <c r="M967" s="590" t="n"/>
      <c r="N967" s="590" t="n"/>
      <c r="O967" s="590" t="n"/>
      <c r="P967" s="590" t="n"/>
      <c r="Q967" s="590" t="n"/>
      <c r="R967" s="590" t="n"/>
      <c r="S967" s="590" t="n"/>
      <c r="T967" s="590" t="n"/>
      <c r="U967" s="590" t="n"/>
      <c r="V967" s="590" t="n"/>
      <c r="W967" s="590" t="n"/>
      <c r="X967" s="590" t="n"/>
      <c r="Y967" s="590" t="n"/>
      <c r="Z967" s="590" t="n"/>
    </row>
    <row r="968" ht="11.25" customHeight="1" s="844">
      <c r="A968" s="590" t="n"/>
      <c r="B968" s="590" t="n"/>
      <c r="C968" s="590" t="n"/>
      <c r="D968" s="590" t="n"/>
      <c r="E968" s="590" t="n"/>
      <c r="F968" s="590" t="n"/>
      <c r="G968" s="590" t="n"/>
      <c r="H968" s="590" t="n"/>
      <c r="I968" s="590" t="n"/>
      <c r="J968" s="590" t="n"/>
      <c r="K968" s="590" t="n"/>
      <c r="L968" s="590" t="n"/>
      <c r="M968" s="590" t="n"/>
      <c r="N968" s="590" t="n"/>
      <c r="O968" s="590" t="n"/>
      <c r="P968" s="590" t="n"/>
      <c r="Q968" s="590" t="n"/>
      <c r="R968" s="590" t="n"/>
      <c r="S968" s="590" t="n"/>
      <c r="T968" s="590" t="n"/>
      <c r="U968" s="590" t="n"/>
      <c r="V968" s="590" t="n"/>
      <c r="W968" s="590" t="n"/>
      <c r="X968" s="590" t="n"/>
      <c r="Y968" s="590" t="n"/>
      <c r="Z968" s="590" t="n"/>
    </row>
    <row r="969" ht="11.25" customHeight="1" s="844">
      <c r="A969" s="590" t="n"/>
      <c r="B969" s="590" t="n"/>
      <c r="C969" s="590" t="n"/>
      <c r="D969" s="590" t="n"/>
      <c r="E969" s="590" t="n"/>
      <c r="F969" s="590" t="n"/>
      <c r="G969" s="590" t="n"/>
      <c r="H969" s="590" t="n"/>
      <c r="I969" s="590" t="n"/>
      <c r="J969" s="590" t="n"/>
      <c r="K969" s="590" t="n"/>
      <c r="L969" s="590" t="n"/>
      <c r="M969" s="590" t="n"/>
      <c r="N969" s="590" t="n"/>
      <c r="O969" s="590" t="n"/>
      <c r="P969" s="590" t="n"/>
      <c r="Q969" s="590" t="n"/>
      <c r="R969" s="590" t="n"/>
      <c r="S969" s="590" t="n"/>
      <c r="T969" s="590" t="n"/>
      <c r="U969" s="590" t="n"/>
      <c r="V969" s="590" t="n"/>
      <c r="W969" s="590" t="n"/>
      <c r="X969" s="590" t="n"/>
      <c r="Y969" s="590" t="n"/>
      <c r="Z969" s="590" t="n"/>
    </row>
    <row r="970" ht="11.25" customHeight="1" s="844">
      <c r="A970" s="590" t="n"/>
      <c r="B970" s="590" t="n"/>
      <c r="C970" s="590" t="n"/>
      <c r="D970" s="590" t="n"/>
      <c r="E970" s="590" t="n"/>
      <c r="F970" s="590" t="n"/>
      <c r="G970" s="590" t="n"/>
      <c r="H970" s="590" t="n"/>
      <c r="I970" s="590" t="n"/>
      <c r="J970" s="590" t="n"/>
      <c r="K970" s="590" t="n"/>
      <c r="L970" s="590" t="n"/>
      <c r="M970" s="590" t="n"/>
      <c r="N970" s="590" t="n"/>
      <c r="O970" s="590" t="n"/>
      <c r="P970" s="590" t="n"/>
      <c r="Q970" s="590" t="n"/>
      <c r="R970" s="590" t="n"/>
      <c r="S970" s="590" t="n"/>
      <c r="T970" s="590" t="n"/>
      <c r="U970" s="590" t="n"/>
      <c r="V970" s="590" t="n"/>
      <c r="W970" s="590" t="n"/>
      <c r="X970" s="590" t="n"/>
      <c r="Y970" s="590" t="n"/>
      <c r="Z970" s="590" t="n"/>
    </row>
    <row r="971" ht="11.25" customHeight="1" s="844">
      <c r="A971" s="590" t="n"/>
      <c r="B971" s="590" t="n"/>
      <c r="C971" s="590" t="n"/>
      <c r="D971" s="590" t="n"/>
      <c r="E971" s="590" t="n"/>
      <c r="F971" s="590" t="n"/>
      <c r="G971" s="590" t="n"/>
      <c r="H971" s="590" t="n"/>
      <c r="I971" s="590" t="n"/>
      <c r="J971" s="590" t="n"/>
      <c r="K971" s="590" t="n"/>
      <c r="L971" s="590" t="n"/>
      <c r="M971" s="590" t="n"/>
      <c r="N971" s="590" t="n"/>
      <c r="O971" s="590" t="n"/>
      <c r="P971" s="590" t="n"/>
      <c r="Q971" s="590" t="n"/>
      <c r="R971" s="590" t="n"/>
      <c r="S971" s="590" t="n"/>
      <c r="T971" s="590" t="n"/>
      <c r="U971" s="590" t="n"/>
      <c r="V971" s="590" t="n"/>
      <c r="W971" s="590" t="n"/>
      <c r="X971" s="590" t="n"/>
      <c r="Y971" s="590" t="n"/>
      <c r="Z971" s="590" t="n"/>
    </row>
    <row r="972" ht="11.25" customHeight="1" s="844">
      <c r="A972" s="590" t="n"/>
      <c r="B972" s="590" t="n"/>
      <c r="C972" s="590" t="n"/>
      <c r="D972" s="590" t="n"/>
      <c r="E972" s="590" t="n"/>
      <c r="F972" s="590" t="n"/>
      <c r="G972" s="590" t="n"/>
      <c r="H972" s="590" t="n"/>
      <c r="I972" s="590" t="n"/>
      <c r="J972" s="590" t="n"/>
      <c r="K972" s="590" t="n"/>
      <c r="L972" s="590" t="n"/>
      <c r="M972" s="590" t="n"/>
      <c r="N972" s="590" t="n"/>
      <c r="O972" s="590" t="n"/>
      <c r="P972" s="590" t="n"/>
      <c r="Q972" s="590" t="n"/>
      <c r="R972" s="590" t="n"/>
      <c r="S972" s="590" t="n"/>
      <c r="T972" s="590" t="n"/>
      <c r="U972" s="590" t="n"/>
      <c r="V972" s="590" t="n"/>
      <c r="W972" s="590" t="n"/>
      <c r="X972" s="590" t="n"/>
      <c r="Y972" s="590" t="n"/>
      <c r="Z972" s="590" t="n"/>
    </row>
    <row r="973" ht="11.25" customHeight="1" s="844">
      <c r="A973" s="590" t="n"/>
      <c r="B973" s="590" t="n"/>
      <c r="C973" s="590" t="n"/>
      <c r="D973" s="590" t="n"/>
      <c r="E973" s="590" t="n"/>
      <c r="F973" s="590" t="n"/>
      <c r="G973" s="590" t="n"/>
      <c r="H973" s="590" t="n"/>
      <c r="I973" s="590" t="n"/>
      <c r="J973" s="590" t="n"/>
      <c r="K973" s="590" t="n"/>
      <c r="L973" s="590" t="n"/>
      <c r="M973" s="590" t="n"/>
      <c r="N973" s="590" t="n"/>
      <c r="O973" s="590" t="n"/>
      <c r="P973" s="590" t="n"/>
      <c r="Q973" s="590" t="n"/>
      <c r="R973" s="590" t="n"/>
      <c r="S973" s="590" t="n"/>
      <c r="T973" s="590" t="n"/>
      <c r="U973" s="590" t="n"/>
      <c r="V973" s="590" t="n"/>
      <c r="W973" s="590" t="n"/>
      <c r="X973" s="590" t="n"/>
      <c r="Y973" s="590" t="n"/>
      <c r="Z973" s="590" t="n"/>
    </row>
    <row r="974" ht="11.25" customHeight="1" s="844">
      <c r="A974" s="590" t="n"/>
      <c r="B974" s="590" t="n"/>
      <c r="C974" s="590" t="n"/>
      <c r="D974" s="590" t="n"/>
      <c r="E974" s="590" t="n"/>
      <c r="F974" s="590" t="n"/>
      <c r="G974" s="590" t="n"/>
      <c r="H974" s="590" t="n"/>
      <c r="I974" s="590" t="n"/>
      <c r="J974" s="590" t="n"/>
      <c r="K974" s="590" t="n"/>
      <c r="L974" s="590" t="n"/>
      <c r="M974" s="590" t="n"/>
      <c r="N974" s="590" t="n"/>
      <c r="O974" s="590" t="n"/>
      <c r="P974" s="590" t="n"/>
      <c r="Q974" s="590" t="n"/>
      <c r="R974" s="590" t="n"/>
      <c r="S974" s="590" t="n"/>
      <c r="T974" s="590" t="n"/>
      <c r="U974" s="590" t="n"/>
      <c r="V974" s="590" t="n"/>
      <c r="W974" s="590" t="n"/>
      <c r="X974" s="590" t="n"/>
      <c r="Y974" s="590" t="n"/>
      <c r="Z974" s="590" t="n"/>
    </row>
    <row r="975" ht="11.25" customHeight="1" s="844">
      <c r="A975" s="590" t="n"/>
      <c r="B975" s="590" t="n"/>
      <c r="C975" s="590" t="n"/>
      <c r="D975" s="590" t="n"/>
      <c r="E975" s="590" t="n"/>
      <c r="F975" s="590" t="n"/>
      <c r="G975" s="590" t="n"/>
      <c r="H975" s="590" t="n"/>
      <c r="I975" s="590" t="n"/>
      <c r="J975" s="590" t="n"/>
      <c r="K975" s="590" t="n"/>
      <c r="L975" s="590" t="n"/>
      <c r="M975" s="590" t="n"/>
      <c r="N975" s="590" t="n"/>
      <c r="O975" s="590" t="n"/>
      <c r="P975" s="590" t="n"/>
      <c r="Q975" s="590" t="n"/>
      <c r="R975" s="590" t="n"/>
      <c r="S975" s="590" t="n"/>
      <c r="T975" s="590" t="n"/>
      <c r="U975" s="590" t="n"/>
      <c r="V975" s="590" t="n"/>
      <c r="W975" s="590" t="n"/>
      <c r="X975" s="590" t="n"/>
      <c r="Y975" s="590" t="n"/>
      <c r="Z975" s="590" t="n"/>
    </row>
    <row r="976" ht="11.25" customHeight="1" s="844">
      <c r="A976" s="590" t="n"/>
      <c r="B976" s="590" t="n"/>
      <c r="C976" s="590" t="n"/>
      <c r="D976" s="590" t="n"/>
      <c r="E976" s="590" t="n"/>
      <c r="F976" s="590" t="n"/>
      <c r="G976" s="590" t="n"/>
      <c r="H976" s="590" t="n"/>
      <c r="I976" s="590" t="n"/>
      <c r="J976" s="590" t="n"/>
      <c r="K976" s="590" t="n"/>
      <c r="L976" s="590" t="n"/>
      <c r="M976" s="590" t="n"/>
      <c r="N976" s="590" t="n"/>
      <c r="O976" s="590" t="n"/>
      <c r="P976" s="590" t="n"/>
      <c r="Q976" s="590" t="n"/>
      <c r="R976" s="590" t="n"/>
      <c r="S976" s="590" t="n"/>
      <c r="T976" s="590" t="n"/>
      <c r="U976" s="590" t="n"/>
      <c r="V976" s="590" t="n"/>
      <c r="W976" s="590" t="n"/>
      <c r="X976" s="590" t="n"/>
      <c r="Y976" s="590" t="n"/>
      <c r="Z976" s="590" t="n"/>
    </row>
    <row r="977" ht="11.25" customHeight="1" s="844">
      <c r="A977" s="590" t="n"/>
      <c r="B977" s="590" t="n"/>
      <c r="C977" s="590" t="n"/>
      <c r="D977" s="590" t="n"/>
      <c r="E977" s="590" t="n"/>
      <c r="F977" s="590" t="n"/>
      <c r="G977" s="590" t="n"/>
      <c r="H977" s="590" t="n"/>
      <c r="I977" s="590" t="n"/>
      <c r="J977" s="590" t="n"/>
      <c r="K977" s="590" t="n"/>
      <c r="L977" s="590" t="n"/>
      <c r="M977" s="590" t="n"/>
      <c r="N977" s="590" t="n"/>
      <c r="O977" s="590" t="n"/>
      <c r="P977" s="590" t="n"/>
      <c r="Q977" s="590" t="n"/>
      <c r="R977" s="590" t="n"/>
      <c r="S977" s="590" t="n"/>
      <c r="T977" s="590" t="n"/>
      <c r="U977" s="590" t="n"/>
      <c r="V977" s="590" t="n"/>
      <c r="W977" s="590" t="n"/>
      <c r="X977" s="590" t="n"/>
      <c r="Y977" s="590" t="n"/>
      <c r="Z977" s="590" t="n"/>
    </row>
    <row r="978" ht="11.25" customHeight="1" s="844">
      <c r="A978" s="590" t="n"/>
      <c r="B978" s="590" t="n"/>
      <c r="C978" s="590" t="n"/>
      <c r="D978" s="590" t="n"/>
      <c r="E978" s="590" t="n"/>
      <c r="F978" s="590" t="n"/>
      <c r="G978" s="590" t="n"/>
      <c r="H978" s="590" t="n"/>
      <c r="I978" s="590" t="n"/>
      <c r="J978" s="590" t="n"/>
      <c r="K978" s="590" t="n"/>
      <c r="L978" s="590" t="n"/>
      <c r="M978" s="590" t="n"/>
      <c r="N978" s="590" t="n"/>
      <c r="O978" s="590" t="n"/>
      <c r="P978" s="590" t="n"/>
      <c r="Q978" s="590" t="n"/>
      <c r="R978" s="590" t="n"/>
      <c r="S978" s="590" t="n"/>
      <c r="T978" s="590" t="n"/>
      <c r="U978" s="590" t="n"/>
      <c r="V978" s="590" t="n"/>
      <c r="W978" s="590" t="n"/>
      <c r="X978" s="590" t="n"/>
      <c r="Y978" s="590" t="n"/>
      <c r="Z978" s="590" t="n"/>
    </row>
    <row r="979" ht="11.25" customHeight="1" s="844">
      <c r="A979" s="590" t="n"/>
      <c r="B979" s="590" t="n"/>
      <c r="C979" s="590" t="n"/>
      <c r="D979" s="590" t="n"/>
      <c r="E979" s="590" t="n"/>
      <c r="F979" s="590" t="n"/>
      <c r="G979" s="590" t="n"/>
      <c r="H979" s="590" t="n"/>
      <c r="I979" s="590" t="n"/>
      <c r="J979" s="590" t="n"/>
      <c r="K979" s="590" t="n"/>
      <c r="L979" s="590" t="n"/>
      <c r="M979" s="590" t="n"/>
      <c r="N979" s="590" t="n"/>
      <c r="O979" s="590" t="n"/>
      <c r="P979" s="590" t="n"/>
      <c r="Q979" s="590" t="n"/>
      <c r="R979" s="590" t="n"/>
      <c r="S979" s="590" t="n"/>
      <c r="T979" s="590" t="n"/>
      <c r="U979" s="590" t="n"/>
      <c r="V979" s="590" t="n"/>
      <c r="W979" s="590" t="n"/>
      <c r="X979" s="590" t="n"/>
      <c r="Y979" s="590" t="n"/>
      <c r="Z979" s="590" t="n"/>
    </row>
    <row r="980" ht="11.25" customHeight="1" s="844">
      <c r="A980" s="590" t="n"/>
      <c r="B980" s="590" t="n"/>
      <c r="C980" s="590" t="n"/>
      <c r="D980" s="590" t="n"/>
      <c r="E980" s="590" t="n"/>
      <c r="F980" s="590" t="n"/>
      <c r="G980" s="590" t="n"/>
      <c r="H980" s="590" t="n"/>
      <c r="I980" s="590" t="n"/>
      <c r="J980" s="590" t="n"/>
      <c r="K980" s="590" t="n"/>
      <c r="L980" s="590" t="n"/>
      <c r="M980" s="590" t="n"/>
      <c r="N980" s="590" t="n"/>
      <c r="O980" s="590" t="n"/>
      <c r="P980" s="590" t="n"/>
      <c r="Q980" s="590" t="n"/>
      <c r="R980" s="590" t="n"/>
      <c r="S980" s="590" t="n"/>
      <c r="T980" s="590" t="n"/>
      <c r="U980" s="590" t="n"/>
      <c r="V980" s="590" t="n"/>
      <c r="W980" s="590" t="n"/>
      <c r="X980" s="590" t="n"/>
      <c r="Y980" s="590" t="n"/>
      <c r="Z980" s="590" t="n"/>
    </row>
    <row r="981" ht="11.25" customHeight="1" s="844">
      <c r="A981" s="590" t="n"/>
      <c r="B981" s="590" t="n"/>
      <c r="C981" s="590" t="n"/>
      <c r="D981" s="590" t="n"/>
      <c r="E981" s="590" t="n"/>
      <c r="F981" s="590" t="n"/>
      <c r="G981" s="590" t="n"/>
      <c r="H981" s="590" t="n"/>
      <c r="I981" s="590" t="n"/>
      <c r="J981" s="590" t="n"/>
      <c r="K981" s="590" t="n"/>
      <c r="L981" s="590" t="n"/>
      <c r="M981" s="590" t="n"/>
      <c r="N981" s="590" t="n"/>
      <c r="O981" s="590" t="n"/>
      <c r="P981" s="590" t="n"/>
      <c r="Q981" s="590" t="n"/>
      <c r="R981" s="590" t="n"/>
      <c r="S981" s="590" t="n"/>
      <c r="T981" s="590" t="n"/>
      <c r="U981" s="590" t="n"/>
      <c r="V981" s="590" t="n"/>
      <c r="W981" s="590" t="n"/>
      <c r="X981" s="590" t="n"/>
      <c r="Y981" s="590" t="n"/>
      <c r="Z981" s="590" t="n"/>
    </row>
    <row r="982" ht="11.25" customHeight="1" s="844">
      <c r="A982" s="590" t="n"/>
      <c r="B982" s="590" t="n"/>
      <c r="C982" s="590" t="n"/>
      <c r="D982" s="590" t="n"/>
      <c r="E982" s="590" t="n"/>
      <c r="F982" s="590" t="n"/>
      <c r="G982" s="590" t="n"/>
      <c r="H982" s="590" t="n"/>
      <c r="I982" s="590" t="n"/>
      <c r="J982" s="590" t="n"/>
      <c r="K982" s="590" t="n"/>
      <c r="L982" s="590" t="n"/>
      <c r="M982" s="590" t="n"/>
      <c r="N982" s="590" t="n"/>
      <c r="O982" s="590" t="n"/>
      <c r="P982" s="590" t="n"/>
      <c r="Q982" s="590" t="n"/>
      <c r="R982" s="590" t="n"/>
      <c r="S982" s="590" t="n"/>
      <c r="T982" s="590" t="n"/>
      <c r="U982" s="590" t="n"/>
      <c r="V982" s="590" t="n"/>
      <c r="W982" s="590" t="n"/>
      <c r="X982" s="590" t="n"/>
      <c r="Y982" s="590" t="n"/>
      <c r="Z982" s="590" t="n"/>
    </row>
    <row r="983" ht="11.25" customHeight="1" s="844">
      <c r="A983" s="590" t="n"/>
      <c r="B983" s="590" t="n"/>
      <c r="C983" s="590" t="n"/>
      <c r="D983" s="590" t="n"/>
      <c r="E983" s="590" t="n"/>
      <c r="F983" s="590" t="n"/>
      <c r="G983" s="590" t="n"/>
      <c r="H983" s="590" t="n"/>
      <c r="I983" s="590" t="n"/>
      <c r="J983" s="590" t="n"/>
      <c r="K983" s="590" t="n"/>
      <c r="L983" s="590" t="n"/>
      <c r="M983" s="590" t="n"/>
      <c r="N983" s="590" t="n"/>
      <c r="O983" s="590" t="n"/>
      <c r="P983" s="590" t="n"/>
      <c r="Q983" s="590" t="n"/>
      <c r="R983" s="590" t="n"/>
      <c r="S983" s="590" t="n"/>
      <c r="T983" s="590" t="n"/>
      <c r="U983" s="590" t="n"/>
      <c r="V983" s="590" t="n"/>
      <c r="W983" s="590" t="n"/>
      <c r="X983" s="590" t="n"/>
      <c r="Y983" s="590" t="n"/>
      <c r="Z983" s="590" t="n"/>
    </row>
    <row r="984" ht="11.25" customHeight="1" s="844">
      <c r="A984" s="590" t="n"/>
      <c r="B984" s="590" t="n"/>
      <c r="C984" s="590" t="n"/>
      <c r="D984" s="590" t="n"/>
      <c r="E984" s="590" t="n"/>
      <c r="F984" s="590" t="n"/>
      <c r="G984" s="590" t="n"/>
      <c r="H984" s="590" t="n"/>
      <c r="I984" s="590" t="n"/>
      <c r="J984" s="590" t="n"/>
      <c r="K984" s="590" t="n"/>
      <c r="L984" s="590" t="n"/>
      <c r="M984" s="590" t="n"/>
      <c r="N984" s="590" t="n"/>
      <c r="O984" s="590" t="n"/>
      <c r="P984" s="590" t="n"/>
      <c r="Q984" s="590" t="n"/>
      <c r="R984" s="590" t="n"/>
      <c r="S984" s="590" t="n"/>
      <c r="T984" s="590" t="n"/>
      <c r="U984" s="590" t="n"/>
      <c r="V984" s="590" t="n"/>
      <c r="W984" s="590" t="n"/>
      <c r="X984" s="590" t="n"/>
      <c r="Y984" s="590" t="n"/>
      <c r="Z984" s="590" t="n"/>
    </row>
    <row r="985" ht="11.25" customHeight="1" s="844">
      <c r="A985" s="590" t="n"/>
      <c r="B985" s="590" t="n"/>
      <c r="C985" s="590" t="n"/>
      <c r="D985" s="590" t="n"/>
      <c r="E985" s="590" t="n"/>
      <c r="F985" s="590" t="n"/>
      <c r="G985" s="590" t="n"/>
      <c r="H985" s="590" t="n"/>
      <c r="I985" s="590" t="n"/>
      <c r="J985" s="590" t="n"/>
      <c r="K985" s="590" t="n"/>
      <c r="L985" s="590" t="n"/>
      <c r="M985" s="590" t="n"/>
      <c r="N985" s="590" t="n"/>
      <c r="O985" s="590" t="n"/>
      <c r="P985" s="590" t="n"/>
      <c r="Q985" s="590" t="n"/>
      <c r="R985" s="590" t="n"/>
      <c r="S985" s="590" t="n"/>
      <c r="T985" s="590" t="n"/>
      <c r="U985" s="590" t="n"/>
      <c r="V985" s="590" t="n"/>
      <c r="W985" s="590" t="n"/>
      <c r="X985" s="590" t="n"/>
      <c r="Y985" s="590" t="n"/>
      <c r="Z985" s="590" t="n"/>
    </row>
    <row r="986" ht="11.25" customHeight="1" s="844">
      <c r="A986" s="590" t="n"/>
      <c r="B986" s="590" t="n"/>
      <c r="C986" s="590" t="n"/>
      <c r="D986" s="590" t="n"/>
      <c r="E986" s="590" t="n"/>
      <c r="F986" s="590" t="n"/>
      <c r="G986" s="590" t="n"/>
      <c r="H986" s="590" t="n"/>
      <c r="I986" s="590" t="n"/>
      <c r="J986" s="590" t="n"/>
      <c r="K986" s="590" t="n"/>
      <c r="L986" s="590" t="n"/>
      <c r="M986" s="590" t="n"/>
      <c r="N986" s="590" t="n"/>
      <c r="O986" s="590" t="n"/>
      <c r="P986" s="590" t="n"/>
      <c r="Q986" s="590" t="n"/>
      <c r="R986" s="590" t="n"/>
      <c r="S986" s="590" t="n"/>
      <c r="T986" s="590" t="n"/>
      <c r="U986" s="590" t="n"/>
      <c r="V986" s="590" t="n"/>
      <c r="W986" s="590" t="n"/>
      <c r="X986" s="590" t="n"/>
      <c r="Y986" s="590" t="n"/>
      <c r="Z986" s="590" t="n"/>
    </row>
    <row r="987" ht="11.25" customHeight="1" s="844">
      <c r="A987" s="590" t="n"/>
      <c r="B987" s="590" t="n"/>
      <c r="C987" s="590" t="n"/>
      <c r="D987" s="590" t="n"/>
      <c r="E987" s="590" t="n"/>
      <c r="F987" s="590" t="n"/>
      <c r="G987" s="590" t="n"/>
      <c r="H987" s="590" t="n"/>
      <c r="I987" s="590" t="n"/>
      <c r="J987" s="590" t="n"/>
      <c r="K987" s="590" t="n"/>
      <c r="L987" s="590" t="n"/>
      <c r="M987" s="590" t="n"/>
      <c r="N987" s="590" t="n"/>
      <c r="O987" s="590" t="n"/>
      <c r="P987" s="590" t="n"/>
      <c r="Q987" s="590" t="n"/>
      <c r="R987" s="590" t="n"/>
      <c r="S987" s="590" t="n"/>
      <c r="T987" s="590" t="n"/>
      <c r="U987" s="590" t="n"/>
      <c r="V987" s="590" t="n"/>
      <c r="W987" s="590" t="n"/>
      <c r="X987" s="590" t="n"/>
      <c r="Y987" s="590" t="n"/>
      <c r="Z987" s="590" t="n"/>
    </row>
    <row r="988" ht="11.25" customHeight="1" s="844">
      <c r="A988" s="590" t="n"/>
      <c r="B988" s="590" t="n"/>
      <c r="C988" s="590" t="n"/>
      <c r="D988" s="590" t="n"/>
      <c r="E988" s="590" t="n"/>
      <c r="F988" s="590" t="n"/>
      <c r="G988" s="590" t="n"/>
      <c r="H988" s="590" t="n"/>
      <c r="I988" s="590" t="n"/>
      <c r="J988" s="590" t="n"/>
      <c r="K988" s="590" t="n"/>
      <c r="L988" s="590" t="n"/>
      <c r="M988" s="590" t="n"/>
      <c r="N988" s="590" t="n"/>
      <c r="O988" s="590" t="n"/>
      <c r="P988" s="590" t="n"/>
      <c r="Q988" s="590" t="n"/>
      <c r="R988" s="590" t="n"/>
      <c r="S988" s="590" t="n"/>
      <c r="T988" s="590" t="n"/>
      <c r="U988" s="590" t="n"/>
      <c r="V988" s="590" t="n"/>
      <c r="W988" s="590" t="n"/>
      <c r="X988" s="590" t="n"/>
      <c r="Y988" s="590" t="n"/>
      <c r="Z988" s="590" t="n"/>
    </row>
    <row r="989" ht="11.25" customHeight="1" s="844">
      <c r="A989" s="590" t="n"/>
      <c r="B989" s="590" t="n"/>
      <c r="C989" s="590" t="n"/>
      <c r="D989" s="590" t="n"/>
      <c r="E989" s="590" t="n"/>
      <c r="F989" s="590" t="n"/>
      <c r="G989" s="590" t="n"/>
      <c r="H989" s="590" t="n"/>
      <c r="I989" s="590" t="n"/>
      <c r="J989" s="590" t="n"/>
      <c r="K989" s="590" t="n"/>
      <c r="L989" s="590" t="n"/>
      <c r="M989" s="590" t="n"/>
      <c r="N989" s="590" t="n"/>
      <c r="O989" s="590" t="n"/>
      <c r="P989" s="590" t="n"/>
      <c r="Q989" s="590" t="n"/>
      <c r="R989" s="590" t="n"/>
      <c r="S989" s="590" t="n"/>
      <c r="T989" s="590" t="n"/>
      <c r="U989" s="590" t="n"/>
      <c r="V989" s="590" t="n"/>
      <c r="W989" s="590" t="n"/>
      <c r="X989" s="590" t="n"/>
      <c r="Y989" s="590" t="n"/>
      <c r="Z989" s="590" t="n"/>
    </row>
    <row r="990" ht="11.25" customHeight="1" s="844">
      <c r="A990" s="590" t="n"/>
      <c r="B990" s="590" t="n"/>
      <c r="C990" s="590" t="n"/>
      <c r="D990" s="590" t="n"/>
      <c r="E990" s="590" t="n"/>
      <c r="F990" s="590" t="n"/>
      <c r="G990" s="590" t="n"/>
      <c r="H990" s="590" t="n"/>
      <c r="I990" s="590" t="n"/>
      <c r="J990" s="590" t="n"/>
      <c r="K990" s="590" t="n"/>
      <c r="L990" s="590" t="n"/>
      <c r="M990" s="590" t="n"/>
      <c r="N990" s="590" t="n"/>
      <c r="O990" s="590" t="n"/>
      <c r="P990" s="590" t="n"/>
      <c r="Q990" s="590" t="n"/>
      <c r="R990" s="590" t="n"/>
      <c r="S990" s="590" t="n"/>
      <c r="T990" s="590" t="n"/>
      <c r="U990" s="590" t="n"/>
      <c r="V990" s="590" t="n"/>
      <c r="W990" s="590" t="n"/>
      <c r="X990" s="590" t="n"/>
      <c r="Y990" s="590" t="n"/>
      <c r="Z990" s="590" t="n"/>
    </row>
    <row r="991" ht="11.25" customHeight="1" s="844">
      <c r="A991" s="590" t="n"/>
      <c r="B991" s="590" t="n"/>
      <c r="C991" s="590" t="n"/>
      <c r="D991" s="590" t="n"/>
      <c r="E991" s="590" t="n"/>
      <c r="F991" s="590" t="n"/>
      <c r="G991" s="590" t="n"/>
      <c r="H991" s="590" t="n"/>
      <c r="I991" s="590" t="n"/>
      <c r="J991" s="590" t="n"/>
      <c r="K991" s="590" t="n"/>
      <c r="L991" s="590" t="n"/>
      <c r="M991" s="590" t="n"/>
      <c r="N991" s="590" t="n"/>
      <c r="O991" s="590" t="n"/>
      <c r="P991" s="590" t="n"/>
      <c r="Q991" s="590" t="n"/>
      <c r="R991" s="590" t="n"/>
      <c r="S991" s="590" t="n"/>
      <c r="T991" s="590" t="n"/>
      <c r="U991" s="590" t="n"/>
      <c r="V991" s="590" t="n"/>
      <c r="W991" s="590" t="n"/>
      <c r="X991" s="590" t="n"/>
      <c r="Y991" s="590" t="n"/>
      <c r="Z991" s="590" t="n"/>
    </row>
    <row r="992" ht="11.25" customHeight="1" s="844">
      <c r="A992" s="590" t="n"/>
      <c r="B992" s="590" t="n"/>
      <c r="C992" s="590" t="n"/>
      <c r="D992" s="590" t="n"/>
      <c r="E992" s="590" t="n"/>
      <c r="F992" s="590" t="n"/>
      <c r="G992" s="590" t="n"/>
      <c r="H992" s="590" t="n"/>
      <c r="I992" s="590" t="n"/>
      <c r="J992" s="590" t="n"/>
      <c r="K992" s="590" t="n"/>
      <c r="L992" s="590" t="n"/>
      <c r="M992" s="590" t="n"/>
      <c r="N992" s="590" t="n"/>
      <c r="O992" s="590" t="n"/>
      <c r="P992" s="590" t="n"/>
      <c r="Q992" s="590" t="n"/>
      <c r="R992" s="590" t="n"/>
      <c r="S992" s="590" t="n"/>
      <c r="T992" s="590" t="n"/>
      <c r="U992" s="590" t="n"/>
      <c r="V992" s="590" t="n"/>
      <c r="W992" s="590" t="n"/>
      <c r="X992" s="590" t="n"/>
      <c r="Y992" s="590" t="n"/>
      <c r="Z992" s="590" t="n"/>
    </row>
    <row r="993" ht="11.25" customHeight="1" s="844">
      <c r="A993" s="590" t="n"/>
      <c r="B993" s="590" t="n"/>
      <c r="C993" s="590" t="n"/>
      <c r="D993" s="590" t="n"/>
      <c r="E993" s="590" t="n"/>
      <c r="F993" s="590" t="n"/>
      <c r="G993" s="590" t="n"/>
      <c r="H993" s="590" t="n"/>
      <c r="I993" s="590" t="n"/>
      <c r="J993" s="590" t="n"/>
      <c r="K993" s="590" t="n"/>
      <c r="L993" s="590" t="n"/>
      <c r="M993" s="590" t="n"/>
      <c r="N993" s="590" t="n"/>
      <c r="O993" s="590" t="n"/>
      <c r="P993" s="590" t="n"/>
      <c r="Q993" s="590" t="n"/>
      <c r="R993" s="590" t="n"/>
      <c r="S993" s="590" t="n"/>
      <c r="T993" s="590" t="n"/>
      <c r="U993" s="590" t="n"/>
      <c r="V993" s="590" t="n"/>
      <c r="W993" s="590" t="n"/>
      <c r="X993" s="590" t="n"/>
      <c r="Y993" s="590" t="n"/>
      <c r="Z993" s="590" t="n"/>
    </row>
    <row r="994" ht="11.25" customHeight="1" s="844">
      <c r="A994" s="590" t="n"/>
      <c r="B994" s="590" t="n"/>
      <c r="C994" s="590" t="n"/>
      <c r="D994" s="590" t="n"/>
      <c r="E994" s="590" t="n"/>
      <c r="F994" s="590" t="n"/>
      <c r="G994" s="590" t="n"/>
      <c r="H994" s="590" t="n"/>
      <c r="I994" s="590" t="n"/>
      <c r="J994" s="590" t="n"/>
      <c r="K994" s="590" t="n"/>
      <c r="L994" s="590" t="n"/>
      <c r="M994" s="590" t="n"/>
      <c r="N994" s="590" t="n"/>
      <c r="O994" s="590" t="n"/>
      <c r="P994" s="590" t="n"/>
      <c r="Q994" s="590" t="n"/>
      <c r="R994" s="590" t="n"/>
      <c r="S994" s="590" t="n"/>
      <c r="T994" s="590" t="n"/>
      <c r="U994" s="590" t="n"/>
      <c r="V994" s="590" t="n"/>
      <c r="W994" s="590" t="n"/>
      <c r="X994" s="590" t="n"/>
      <c r="Y994" s="590" t="n"/>
      <c r="Z994" s="590" t="n"/>
    </row>
    <row r="995" ht="11.25" customHeight="1" s="844">
      <c r="A995" s="590" t="n"/>
      <c r="B995" s="590" t="n"/>
      <c r="C995" s="590" t="n"/>
      <c r="D995" s="590" t="n"/>
      <c r="E995" s="590" t="n"/>
      <c r="F995" s="590" t="n"/>
      <c r="G995" s="590" t="n"/>
      <c r="H995" s="590" t="n"/>
      <c r="I995" s="590" t="n"/>
      <c r="J995" s="590" t="n"/>
      <c r="K995" s="590" t="n"/>
      <c r="L995" s="590" t="n"/>
      <c r="M995" s="590" t="n"/>
      <c r="N995" s="590" t="n"/>
      <c r="O995" s="590" t="n"/>
      <c r="P995" s="590" t="n"/>
      <c r="Q995" s="590" t="n"/>
      <c r="R995" s="590" t="n"/>
      <c r="S995" s="590" t="n"/>
      <c r="T995" s="590" t="n"/>
      <c r="U995" s="590" t="n"/>
      <c r="V995" s="590" t="n"/>
      <c r="W995" s="590" t="n"/>
      <c r="X995" s="590" t="n"/>
      <c r="Y995" s="590" t="n"/>
      <c r="Z995" s="590" t="n"/>
    </row>
    <row r="996" ht="11.25" customHeight="1" s="844">
      <c r="A996" s="590" t="n"/>
      <c r="B996" s="590" t="n"/>
      <c r="C996" s="590" t="n"/>
      <c r="D996" s="590" t="n"/>
      <c r="E996" s="590" t="n"/>
      <c r="F996" s="590" t="n"/>
      <c r="G996" s="590" t="n"/>
      <c r="H996" s="590" t="n"/>
      <c r="I996" s="590" t="n"/>
      <c r="J996" s="590" t="n"/>
      <c r="K996" s="590" t="n"/>
      <c r="L996" s="590" t="n"/>
      <c r="M996" s="590" t="n"/>
      <c r="N996" s="590" t="n"/>
      <c r="O996" s="590" t="n"/>
      <c r="P996" s="590" t="n"/>
      <c r="Q996" s="590" t="n"/>
      <c r="R996" s="590" t="n"/>
      <c r="S996" s="590" t="n"/>
      <c r="T996" s="590" t="n"/>
      <c r="U996" s="590" t="n"/>
      <c r="V996" s="590" t="n"/>
      <c r="W996" s="590" t="n"/>
      <c r="X996" s="590" t="n"/>
      <c r="Y996" s="590" t="n"/>
      <c r="Z996" s="590" t="n"/>
    </row>
    <row r="997" ht="11.25" customHeight="1" s="844">
      <c r="A997" s="590" t="n"/>
      <c r="B997" s="590" t="n"/>
      <c r="C997" s="590" t="n"/>
      <c r="D997" s="590" t="n"/>
      <c r="E997" s="590" t="n"/>
      <c r="F997" s="590" t="n"/>
      <c r="G997" s="590" t="n"/>
      <c r="H997" s="590" t="n"/>
      <c r="I997" s="590" t="n"/>
      <c r="J997" s="590" t="n"/>
      <c r="K997" s="590" t="n"/>
      <c r="L997" s="590" t="n"/>
      <c r="M997" s="590" t="n"/>
      <c r="N997" s="590" t="n"/>
      <c r="O997" s="590" t="n"/>
      <c r="P997" s="590" t="n"/>
      <c r="Q997" s="590" t="n"/>
      <c r="R997" s="590" t="n"/>
      <c r="S997" s="590" t="n"/>
      <c r="T997" s="590" t="n"/>
      <c r="U997" s="590" t="n"/>
      <c r="V997" s="590" t="n"/>
      <c r="W997" s="590" t="n"/>
      <c r="X997" s="590" t="n"/>
      <c r="Y997" s="590" t="n"/>
      <c r="Z997" s="590" t="n"/>
    </row>
    <row r="998" ht="11.25" customHeight="1" s="844">
      <c r="A998" s="590" t="n"/>
      <c r="B998" s="590" t="n"/>
      <c r="C998" s="590" t="n"/>
      <c r="D998" s="590" t="n"/>
      <c r="E998" s="590" t="n"/>
      <c r="F998" s="590" t="n"/>
      <c r="G998" s="590" t="n"/>
      <c r="H998" s="590" t="n"/>
      <c r="I998" s="590" t="n"/>
      <c r="J998" s="590" t="n"/>
      <c r="K998" s="590" t="n"/>
      <c r="L998" s="590" t="n"/>
      <c r="M998" s="590" t="n"/>
      <c r="N998" s="590" t="n"/>
      <c r="O998" s="590" t="n"/>
      <c r="P998" s="590" t="n"/>
      <c r="Q998" s="590" t="n"/>
      <c r="R998" s="590" t="n"/>
      <c r="S998" s="590" t="n"/>
      <c r="T998" s="590" t="n"/>
      <c r="U998" s="590" t="n"/>
      <c r="V998" s="590" t="n"/>
      <c r="W998" s="590" t="n"/>
      <c r="X998" s="590" t="n"/>
      <c r="Y998" s="590" t="n"/>
      <c r="Z998" s="590" t="n"/>
    </row>
    <row r="999" ht="11.25" customHeight="1" s="844">
      <c r="A999" s="590" t="n"/>
      <c r="B999" s="590" t="n"/>
      <c r="C999" s="590" t="n"/>
      <c r="D999" s="590" t="n"/>
      <c r="E999" s="590" t="n"/>
      <c r="F999" s="590" t="n"/>
      <c r="G999" s="590" t="n"/>
      <c r="H999" s="590" t="n"/>
      <c r="I999" s="590" t="n"/>
      <c r="J999" s="590" t="n"/>
      <c r="K999" s="590" t="n"/>
      <c r="L999" s="590" t="n"/>
      <c r="M999" s="590" t="n"/>
      <c r="N999" s="590" t="n"/>
      <c r="O999" s="590" t="n"/>
      <c r="P999" s="590" t="n"/>
      <c r="Q999" s="590" t="n"/>
      <c r="R999" s="590" t="n"/>
      <c r="S999" s="590" t="n"/>
      <c r="T999" s="590" t="n"/>
      <c r="U999" s="590" t="n"/>
      <c r="V999" s="590" t="n"/>
      <c r="W999" s="590" t="n"/>
      <c r="X999" s="590" t="n"/>
      <c r="Y999" s="590" t="n"/>
      <c r="Z999" s="590" t="n"/>
    </row>
    <row r="1000" ht="11.25" customHeight="1" s="844">
      <c r="A1000" s="590" t="n"/>
      <c r="B1000" s="590" t="n"/>
      <c r="C1000" s="590" t="n"/>
      <c r="D1000" s="590" t="n"/>
      <c r="E1000" s="590" t="n"/>
      <c r="F1000" s="590" t="n"/>
      <c r="G1000" s="590" t="n"/>
      <c r="H1000" s="590" t="n"/>
      <c r="I1000" s="590" t="n"/>
      <c r="J1000" s="590" t="n"/>
      <c r="K1000" s="590" t="n"/>
      <c r="L1000" s="590" t="n"/>
      <c r="M1000" s="590" t="n"/>
      <c r="N1000" s="590" t="n"/>
      <c r="O1000" s="590" t="n"/>
      <c r="P1000" s="590" t="n"/>
      <c r="Q1000" s="590" t="n"/>
      <c r="R1000" s="590" t="n"/>
      <c r="S1000" s="590" t="n"/>
      <c r="T1000" s="590" t="n"/>
      <c r="U1000" s="590" t="n"/>
      <c r="V1000" s="590" t="n"/>
      <c r="W1000" s="590" t="n"/>
      <c r="X1000" s="590" t="n"/>
      <c r="Y1000" s="590" t="n"/>
      <c r="Z1000" s="590" t="n"/>
    </row>
  </sheetData>
  <pageMargins left="0.7" right="0.7" top="0.75" bottom="0.75" header="0.511811023622047" footer="0.511811023622047"/>
  <pageSetup orientation="portrait" paperSize="9" horizontalDpi="300" verticalDpi="300"/>
</worksheet>
</file>

<file path=xl/worksheets/sheet17.xml><?xml version="1.0" encoding="utf-8"?>
<worksheet xmlns="http://schemas.openxmlformats.org/spreadsheetml/2006/main">
  <sheetPr codeName="Sheet17">
    <tabColor rgb="FFD8D8D8"/>
    <outlinePr summaryBelow="1" summaryRight="1"/>
    <pageSetUpPr/>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4140625" defaultRowHeight="14.4" outlineLevelRow="1"/>
  <cols>
    <col width="5.6640625" customWidth="1" style="844" min="1" max="1"/>
    <col width="48.6640625" customWidth="1" style="844" min="2" max="2"/>
    <col width="5.6640625" customWidth="1" style="844" min="3" max="3"/>
    <col outlineLevel="1" width="18.109375" customWidth="1" style="844" min="4" max="7"/>
    <col width="20.5546875" customWidth="1" style="844" min="8" max="26"/>
  </cols>
  <sheetData>
    <row r="1" ht="15" customHeight="1" s="844">
      <c r="A1" s="590" t="n"/>
      <c r="B1" s="591" t="inlineStr">
        <is>
          <t>FYE September</t>
        </is>
      </c>
      <c r="C1" s="590" t="n"/>
      <c r="D1" s="590" t="n"/>
      <c r="E1" s="590" t="n"/>
      <c r="F1" s="590" t="n"/>
      <c r="G1" s="590" t="n"/>
      <c r="H1" s="590" t="n"/>
      <c r="I1" s="590" t="n"/>
      <c r="J1" s="590" t="n"/>
      <c r="K1" s="590" t="n"/>
      <c r="L1" s="590" t="n"/>
      <c r="M1" s="590" t="n"/>
      <c r="N1" s="590" t="n"/>
      <c r="O1" s="590" t="n"/>
      <c r="P1" s="590" t="n"/>
      <c r="Q1" s="590" t="n"/>
      <c r="R1" s="590" t="n"/>
      <c r="S1" s="590" t="n"/>
      <c r="T1" s="590" t="n"/>
      <c r="U1" s="590" t="n"/>
      <c r="V1" s="590" t="n"/>
      <c r="W1" s="590" t="n"/>
      <c r="X1" s="590" t="n"/>
      <c r="Y1" s="590" t="n"/>
      <c r="Z1" s="590" t="n"/>
    </row>
    <row r="2" ht="15" customHeight="1" s="844">
      <c r="A2" s="590" t="n"/>
      <c r="B2" s="591" t="inlineStr">
        <is>
          <t>All figures are in €</t>
        </is>
      </c>
      <c r="D2" s="590" t="n"/>
      <c r="E2" s="590" t="n"/>
      <c r="F2" s="590" t="n"/>
      <c r="G2" s="590" t="n"/>
      <c r="H2" s="590" t="n"/>
      <c r="I2" s="590" t="n"/>
      <c r="J2" s="590" t="n"/>
      <c r="K2" s="590" t="n"/>
      <c r="L2" s="590" t="n"/>
      <c r="M2" s="590" t="n"/>
      <c r="N2" s="590" t="n"/>
      <c r="O2" s="590" t="n"/>
      <c r="P2" s="590" t="n"/>
      <c r="Q2" s="590" t="n"/>
      <c r="R2" s="590" t="n"/>
      <c r="S2" s="590" t="n"/>
      <c r="T2" s="590" t="n"/>
      <c r="U2" s="590" t="n"/>
      <c r="V2" s="590" t="n"/>
      <c r="W2" s="590" t="n"/>
      <c r="X2" s="590" t="n"/>
      <c r="Y2" s="590" t="n"/>
      <c r="Z2" s="590" t="n"/>
    </row>
    <row r="3" ht="15" customHeight="1" s="844">
      <c r="A3" s="615" t="n"/>
      <c r="B3" s="616" t="inlineStr">
        <is>
          <t>Notes: FY22 YTD: period from Oct 1st 2021 to Dec 31st 2021; FY19 cash flow from financing is an internal reconciliation made to correct previous year closing balance</t>
        </is>
      </c>
      <c r="C3" s="617" t="n"/>
      <c r="D3" s="615" t="n"/>
      <c r="E3" s="615" t="n"/>
      <c r="F3" s="615" t="n"/>
      <c r="G3" s="618" t="n"/>
      <c r="H3" s="615" t="n"/>
      <c r="I3" s="615" t="n"/>
      <c r="J3" s="615" t="n"/>
      <c r="K3" s="615" t="n"/>
      <c r="L3" s="615" t="n"/>
      <c r="M3" s="615" t="n"/>
      <c r="N3" s="615" t="n"/>
      <c r="O3" s="615" t="n"/>
      <c r="P3" s="615" t="n"/>
      <c r="Q3" s="615" t="n"/>
      <c r="R3" s="615" t="n"/>
      <c r="S3" s="615" t="n"/>
      <c r="T3" s="615" t="n"/>
      <c r="U3" s="615" t="n"/>
      <c r="V3" s="615" t="n"/>
      <c r="W3" s="615" t="n"/>
      <c r="X3" s="615" t="n"/>
      <c r="Y3" s="615" t="n"/>
      <c r="Z3" s="615" t="n"/>
    </row>
    <row r="4" ht="15" customHeight="1" s="844">
      <c r="A4" s="590" t="n"/>
      <c r="B4" s="590" t="n"/>
      <c r="D4" s="593" t="inlineStr">
        <is>
          <t>FY19</t>
        </is>
      </c>
      <c r="E4" s="593" t="inlineStr">
        <is>
          <t>FY20</t>
        </is>
      </c>
      <c r="F4" s="593" t="inlineStr">
        <is>
          <t>FY21</t>
        </is>
      </c>
      <c r="G4" s="593" t="inlineStr">
        <is>
          <t>FY22 YTD</t>
        </is>
      </c>
      <c r="H4" s="590" t="n"/>
      <c r="I4" s="590" t="n"/>
      <c r="J4" s="590" t="n"/>
      <c r="K4" s="590" t="n"/>
      <c r="L4" s="590" t="n"/>
      <c r="M4" s="590" t="n"/>
      <c r="N4" s="590" t="n"/>
      <c r="O4" s="590" t="n"/>
      <c r="P4" s="590" t="n"/>
      <c r="Q4" s="590" t="n"/>
      <c r="R4" s="590" t="n"/>
      <c r="S4" s="590" t="n"/>
      <c r="T4" s="590" t="n"/>
      <c r="U4" s="590" t="n"/>
      <c r="V4" s="590" t="n"/>
      <c r="W4" s="590" t="n"/>
      <c r="X4" s="590" t="n"/>
      <c r="Y4" s="590" t="n"/>
      <c r="Z4" s="590" t="n"/>
    </row>
    <row r="5" ht="15" customHeight="1" s="844">
      <c r="A5" s="590" t="n"/>
      <c r="B5" s="590" t="n"/>
      <c r="D5" s="595" t="inlineStr">
        <is>
          <t>Actual</t>
        </is>
      </c>
      <c r="E5" s="595" t="inlineStr">
        <is>
          <t>Actual</t>
        </is>
      </c>
      <c r="F5" s="595" t="inlineStr">
        <is>
          <t>Actual</t>
        </is>
      </c>
      <c r="G5" s="595" t="inlineStr">
        <is>
          <t>Actual</t>
        </is>
      </c>
      <c r="H5" s="590" t="n"/>
      <c r="I5" s="590" t="n"/>
      <c r="J5" s="590" t="n"/>
      <c r="K5" s="590" t="n"/>
      <c r="L5" s="590" t="n"/>
      <c r="M5" s="590" t="n"/>
      <c r="N5" s="590" t="n"/>
      <c r="O5" s="590" t="n"/>
      <c r="P5" s="590" t="n"/>
      <c r="Q5" s="590" t="n"/>
      <c r="R5" s="590" t="n"/>
      <c r="S5" s="590" t="n"/>
      <c r="T5" s="590" t="n"/>
      <c r="U5" s="590" t="n"/>
      <c r="V5" s="590" t="n"/>
      <c r="W5" s="590" t="n"/>
      <c r="X5" s="590" t="n"/>
      <c r="Y5" s="590" t="n"/>
      <c r="Z5" s="590" t="n"/>
    </row>
    <row r="6" ht="18.75" customHeight="1" s="844">
      <c r="A6" s="597" t="n"/>
      <c r="B6" s="598" t="inlineStr">
        <is>
          <t>Cash Flow Statement</t>
        </is>
      </c>
      <c r="D6" s="597" t="n"/>
      <c r="E6" s="597" t="n"/>
      <c r="F6" s="597" t="n"/>
      <c r="G6" s="597" t="n"/>
      <c r="H6" s="590" t="n"/>
      <c r="I6" s="590" t="n"/>
      <c r="J6" s="590" t="n"/>
      <c r="K6" s="590" t="n"/>
      <c r="L6" s="590" t="n"/>
      <c r="M6" s="590" t="n"/>
      <c r="N6" s="590" t="n"/>
      <c r="O6" s="590" t="n"/>
      <c r="P6" s="590" t="n"/>
      <c r="Q6" s="590" t="n"/>
      <c r="R6" s="590" t="n"/>
      <c r="S6" s="590" t="n"/>
      <c r="T6" s="590" t="n"/>
      <c r="U6" s="590" t="n"/>
      <c r="V6" s="590" t="n"/>
      <c r="W6" s="590" t="n"/>
      <c r="X6" s="590" t="n"/>
      <c r="Y6" s="590" t="n"/>
      <c r="Z6" s="590" t="n"/>
    </row>
    <row r="7" outlineLevel="1" ht="15" customHeight="1" s="844">
      <c r="A7" s="590" t="n"/>
      <c r="B7" s="619" t="n"/>
      <c r="D7" s="600" t="n"/>
      <c r="E7" s="600" t="n"/>
      <c r="F7" s="600" t="n"/>
      <c r="G7" s="600" t="n"/>
      <c r="H7" s="600" t="n"/>
      <c r="I7" s="590" t="n"/>
      <c r="J7" s="590" t="n"/>
      <c r="K7" s="590" t="n"/>
      <c r="L7" s="590" t="n"/>
      <c r="M7" s="590" t="n"/>
      <c r="N7" s="590" t="n"/>
      <c r="O7" s="590" t="n"/>
      <c r="P7" s="590" t="n"/>
      <c r="Q7" s="590" t="n"/>
      <c r="R7" s="590" t="n"/>
      <c r="S7" s="590" t="n"/>
      <c r="T7" s="590" t="n"/>
      <c r="U7" s="590" t="n"/>
      <c r="V7" s="590" t="n"/>
      <c r="W7" s="590" t="n"/>
      <c r="X7" s="590" t="n"/>
      <c r="Y7" s="590" t="n"/>
      <c r="Z7" s="590" t="n"/>
    </row>
    <row r="8" outlineLevel="1" ht="15" customHeight="1" s="844">
      <c r="A8" s="620" t="n"/>
      <c r="B8" s="1198" t="inlineStr">
        <is>
          <t>Net Profit</t>
        </is>
      </c>
      <c r="D8" s="1198">
        <f>'P&amp;L'!D44</f>
        <v/>
      </c>
      <c r="E8" s="1198">
        <f>'P&amp;L'!E44</f>
        <v/>
      </c>
      <c r="F8" s="1198">
        <f>'P&amp;L'!F44</f>
        <v/>
      </c>
      <c r="G8" s="1198" t="n">
        <v>742419.4</v>
      </c>
      <c r="H8" s="621" t="n"/>
      <c r="I8" s="1201" t="n"/>
      <c r="J8" s="620" t="n"/>
      <c r="K8" s="620" t="n"/>
      <c r="L8" s="620" t="n"/>
      <c r="M8" s="620" t="n"/>
      <c r="N8" s="620" t="n"/>
      <c r="O8" s="620" t="n"/>
      <c r="P8" s="620" t="n"/>
      <c r="Q8" s="620" t="n"/>
      <c r="R8" s="620" t="n"/>
      <c r="S8" s="620" t="n"/>
      <c r="T8" s="620" t="n"/>
      <c r="U8" s="620" t="n"/>
      <c r="V8" s="620" t="n"/>
      <c r="W8" s="620" t="n"/>
      <c r="X8" s="620" t="n"/>
      <c r="Y8" s="620" t="n"/>
      <c r="Z8" s="620" t="n"/>
    </row>
    <row r="9" outlineLevel="1" ht="15" customHeight="1" s="844">
      <c r="A9" s="590" t="n"/>
      <c r="B9" s="1202" t="inlineStr">
        <is>
          <t>Depreciation</t>
        </is>
      </c>
      <c r="D9" s="1203" t="n">
        <v>50449.11</v>
      </c>
      <c r="E9" s="1203">
        <f>-'P&amp;L'!E36</f>
        <v/>
      </c>
      <c r="F9" s="1203">
        <f>-'P&amp;L'!F36</f>
        <v/>
      </c>
      <c r="G9" s="1203" t="n">
        <v>17498.74</v>
      </c>
      <c r="H9" s="600" t="n"/>
      <c r="I9" s="590" t="n"/>
      <c r="J9" s="590" t="n"/>
      <c r="K9" s="590" t="n"/>
      <c r="L9" s="590" t="n"/>
      <c r="M9" s="590" t="n"/>
      <c r="N9" s="590" t="n"/>
      <c r="O9" s="590" t="n"/>
      <c r="P9" s="590" t="n"/>
      <c r="Q9" s="590" t="n"/>
      <c r="R9" s="590" t="n"/>
      <c r="S9" s="590" t="n"/>
      <c r="T9" s="590" t="n"/>
      <c r="U9" s="590" t="n"/>
      <c r="V9" s="590" t="n"/>
      <c r="W9" s="590" t="n"/>
      <c r="X9" s="590" t="n"/>
      <c r="Y9" s="590" t="n"/>
      <c r="Z9" s="590" t="n"/>
    </row>
    <row r="10" outlineLevel="1" ht="15" customHeight="1" s="844">
      <c r="A10" s="590" t="n"/>
      <c r="B10" s="1202" t="inlineStr">
        <is>
          <t>Change in trade receivables</t>
        </is>
      </c>
      <c r="D10" s="1203" t="n">
        <v>-518724.46</v>
      </c>
      <c r="E10" s="1204">
        <f>BS!D18-BS!E18</f>
        <v/>
      </c>
      <c r="F10" s="1204">
        <f>BS!E18-BS!F18</f>
        <v/>
      </c>
      <c r="G10" s="1204">
        <f>BS!F18-BS!G18</f>
        <v/>
      </c>
      <c r="H10" s="600" t="n"/>
      <c r="I10" s="590" t="n"/>
      <c r="J10" s="590" t="n"/>
      <c r="K10" s="590" t="n"/>
      <c r="L10" s="590" t="n"/>
      <c r="M10" s="590" t="n"/>
      <c r="N10" s="590" t="n"/>
      <c r="O10" s="590" t="n"/>
      <c r="P10" s="590" t="n"/>
      <c r="Q10" s="590" t="n"/>
      <c r="R10" s="590" t="n"/>
      <c r="S10" s="590" t="n"/>
      <c r="T10" s="590" t="n"/>
      <c r="U10" s="590" t="n"/>
      <c r="V10" s="590" t="n"/>
      <c r="W10" s="590" t="n"/>
      <c r="X10" s="590" t="n"/>
      <c r="Y10" s="590" t="n"/>
      <c r="Z10" s="590" t="n"/>
    </row>
    <row r="11" outlineLevel="1" ht="15" customHeight="1" s="844">
      <c r="A11" s="590" t="n"/>
      <c r="B11" s="1202" t="inlineStr">
        <is>
          <t>Change in current and non-current assets</t>
        </is>
      </c>
      <c r="D11" s="1203" t="n">
        <v>102909.84</v>
      </c>
      <c r="E11" s="1204">
        <f>BS!D20-BS!E20+BS!D21-BS!E21</f>
        <v/>
      </c>
      <c r="F11" s="1204">
        <f>BS!E20-BS!F20+BS!E21-BS!F21</f>
        <v/>
      </c>
      <c r="G11" s="1204">
        <f>BS!F20-BS!G20+BS!F21-BS!G21</f>
        <v/>
      </c>
      <c r="H11" s="600" t="n"/>
      <c r="I11" s="590" t="n"/>
      <c r="J11" s="590" t="n"/>
      <c r="K11" s="590" t="n"/>
      <c r="L11" s="590" t="n"/>
      <c r="M11" s="590" t="n"/>
      <c r="N11" s="590" t="n"/>
      <c r="O11" s="590" t="n"/>
      <c r="P11" s="590" t="n"/>
      <c r="Q11" s="590" t="n"/>
      <c r="R11" s="590" t="n"/>
      <c r="S11" s="590" t="n"/>
      <c r="T11" s="590" t="n"/>
      <c r="U11" s="590" t="n"/>
      <c r="V11" s="590" t="n"/>
      <c r="W11" s="590" t="n"/>
      <c r="X11" s="590" t="n"/>
      <c r="Y11" s="590" t="n"/>
      <c r="Z11" s="590" t="n"/>
    </row>
    <row r="12" outlineLevel="1" ht="15" customHeight="1" s="844">
      <c r="A12" s="590" t="n"/>
      <c r="B12" s="1202" t="inlineStr">
        <is>
          <t>Change in trade payables</t>
        </is>
      </c>
      <c r="D12" s="1203" t="n">
        <v>-43347.87</v>
      </c>
      <c r="E12" s="1204">
        <f>BS!E43-BS!D43</f>
        <v/>
      </c>
      <c r="F12" s="1204">
        <f>BS!F43-BS!E43</f>
        <v/>
      </c>
      <c r="G12" s="1204">
        <f>BS!G43-BS!F43</f>
        <v/>
      </c>
      <c r="H12" s="600" t="n"/>
      <c r="I12" s="590" t="n"/>
      <c r="J12" s="590" t="n"/>
      <c r="K12" s="590" t="n"/>
      <c r="L12" s="590" t="n"/>
      <c r="M12" s="590" t="n"/>
      <c r="N12" s="590" t="n"/>
      <c r="O12" s="590" t="n"/>
      <c r="P12" s="590" t="n"/>
      <c r="Q12" s="590" t="n"/>
      <c r="R12" s="590" t="n"/>
      <c r="S12" s="590" t="n"/>
      <c r="T12" s="590" t="n"/>
      <c r="U12" s="590" t="n"/>
      <c r="V12" s="590" t="n"/>
      <c r="W12" s="590" t="n"/>
      <c r="X12" s="590" t="n"/>
      <c r="Y12" s="590" t="n"/>
      <c r="Z12" s="590" t="n"/>
    </row>
    <row r="13" outlineLevel="1" ht="15" customHeight="1" s="844">
      <c r="A13" s="590" t="n"/>
      <c r="B13" s="1202" t="inlineStr">
        <is>
          <t>Change in other current and non-current liabilities</t>
        </is>
      </c>
      <c r="D13" s="1203" t="n">
        <v>59767.54</v>
      </c>
      <c r="E13" s="1204">
        <f>BS!E37-BS!D37+BS!E44-BS!D44</f>
        <v/>
      </c>
      <c r="F13" s="1204">
        <f>BS!F37-BS!E37+BS!F44-BS!E44</f>
        <v/>
      </c>
      <c r="G13" s="1204">
        <f>BS!G37-BS!F37+BS!G44-BS!F44</f>
        <v/>
      </c>
      <c r="H13" s="600" t="n"/>
      <c r="I13" s="590" t="n"/>
      <c r="J13" s="590" t="n"/>
      <c r="K13" s="590" t="n"/>
      <c r="L13" s="590" t="n"/>
      <c r="M13" s="590" t="n"/>
      <c r="N13" s="590" t="n"/>
      <c r="O13" s="590" t="n"/>
      <c r="P13" s="590" t="n"/>
      <c r="Q13" s="590" t="n"/>
      <c r="R13" s="590" t="n"/>
      <c r="S13" s="590" t="n"/>
      <c r="T13" s="590" t="n"/>
      <c r="U13" s="590" t="n"/>
      <c r="V13" s="590" t="n"/>
      <c r="W13" s="590" t="n"/>
      <c r="X13" s="590" t="n"/>
      <c r="Y13" s="590" t="n"/>
      <c r="Z13" s="590" t="n"/>
    </row>
    <row r="14" outlineLevel="1" ht="15" customHeight="1" s="844">
      <c r="A14" s="590" t="n"/>
      <c r="B14" s="1202" t="inlineStr">
        <is>
          <t>Deferred revenue</t>
        </is>
      </c>
      <c r="D14" s="1203" t="n">
        <v>-12729.63</v>
      </c>
      <c r="E14" s="1204">
        <f>BS!E46-BS!D46</f>
        <v/>
      </c>
      <c r="F14" s="1204">
        <f>BS!F46-BS!E46</f>
        <v/>
      </c>
      <c r="G14" s="1204">
        <f>BS!G46-BS!F46</f>
        <v/>
      </c>
      <c r="H14" s="600" t="n"/>
      <c r="I14" s="590" t="n"/>
      <c r="J14" s="590" t="n"/>
      <c r="K14" s="590" t="n"/>
      <c r="L14" s="590" t="n"/>
      <c r="M14" s="590" t="n"/>
      <c r="N14" s="590" t="n"/>
      <c r="O14" s="590" t="n"/>
      <c r="P14" s="590" t="n"/>
      <c r="Q14" s="590" t="n"/>
      <c r="R14" s="590" t="n"/>
      <c r="S14" s="590" t="n"/>
      <c r="T14" s="590" t="n"/>
      <c r="U14" s="590" t="n"/>
      <c r="V14" s="590" t="n"/>
      <c r="W14" s="590" t="n"/>
      <c r="X14" s="590" t="n"/>
      <c r="Y14" s="590" t="n"/>
      <c r="Z14" s="590" t="n"/>
    </row>
    <row r="15" outlineLevel="1" ht="15" customHeight="1" s="844">
      <c r="A15" s="590" t="n"/>
      <c r="B15" s="1201" t="n"/>
      <c r="D15" s="1205" t="n"/>
      <c r="E15" s="1205" t="n"/>
      <c r="F15" s="1205" t="n"/>
      <c r="G15" s="1205" t="n"/>
      <c r="H15" s="600" t="n"/>
      <c r="I15" s="590" t="n"/>
      <c r="J15" s="590" t="n"/>
      <c r="K15" s="590" t="n"/>
      <c r="L15" s="590" t="n"/>
      <c r="M15" s="590" t="n"/>
      <c r="N15" s="590" t="n"/>
      <c r="O15" s="590" t="n"/>
      <c r="P15" s="590" t="n"/>
      <c r="Q15" s="590" t="n"/>
      <c r="R15" s="590" t="n"/>
      <c r="S15" s="590" t="n"/>
      <c r="T15" s="590" t="n"/>
      <c r="U15" s="590" t="n"/>
      <c r="V15" s="590" t="n"/>
      <c r="W15" s="590" t="n"/>
      <c r="X15" s="590" t="n"/>
      <c r="Y15" s="590" t="n"/>
      <c r="Z15" s="590" t="n"/>
    </row>
    <row r="16" outlineLevel="1" ht="15" customHeight="1" s="844">
      <c r="A16" s="590" t="n"/>
      <c r="B16" s="1206" t="inlineStr">
        <is>
          <t>Cash Flow from Operations</t>
        </is>
      </c>
      <c r="D16" s="1198" t="n">
        <v>-77410.11000000031</v>
      </c>
      <c r="E16" s="1198">
        <f>SUM(E8:E15)</f>
        <v/>
      </c>
      <c r="F16" s="1198">
        <f>SUM(F8:F15)</f>
        <v/>
      </c>
      <c r="G16" s="1198">
        <f>SUM(G8:G15)</f>
        <v/>
      </c>
      <c r="H16" s="600" t="n"/>
      <c r="I16" s="590" t="n"/>
      <c r="J16" s="590" t="n"/>
      <c r="K16" s="590" t="n"/>
      <c r="L16" s="590" t="n"/>
      <c r="M16" s="590" t="n"/>
      <c r="N16" s="590" t="n"/>
      <c r="O16" s="590" t="n"/>
      <c r="P16" s="590" t="n"/>
      <c r="Q16" s="590" t="n"/>
      <c r="R16" s="590" t="n"/>
      <c r="S16" s="590" t="n"/>
      <c r="T16" s="590" t="n"/>
      <c r="U16" s="590" t="n"/>
      <c r="V16" s="590" t="n"/>
      <c r="W16" s="590" t="n"/>
      <c r="X16" s="590" t="n"/>
      <c r="Y16" s="590" t="n"/>
      <c r="Z16" s="590" t="n"/>
    </row>
    <row r="17" outlineLevel="1" ht="15" customHeight="1" s="844">
      <c r="A17" s="620" t="n"/>
      <c r="B17" s="1060" t="n"/>
      <c r="D17" s="1199" t="n"/>
      <c r="E17" s="1199" t="n"/>
      <c r="F17" s="1199" t="n"/>
      <c r="G17" s="1199" t="n"/>
      <c r="H17" s="621" t="n"/>
      <c r="I17" s="620" t="n"/>
      <c r="J17" s="620" t="n"/>
      <c r="K17" s="620" t="n"/>
      <c r="L17" s="620" t="n"/>
      <c r="M17" s="620" t="n"/>
      <c r="N17" s="620" t="n"/>
      <c r="O17" s="620" t="n"/>
      <c r="P17" s="620" t="n"/>
      <c r="Q17" s="620" t="n"/>
      <c r="R17" s="620" t="n"/>
      <c r="S17" s="620" t="n"/>
      <c r="T17" s="620" t="n"/>
      <c r="U17" s="620" t="n"/>
      <c r="V17" s="620" t="n"/>
      <c r="W17" s="620" t="n"/>
      <c r="X17" s="620" t="n"/>
      <c r="Y17" s="620" t="n"/>
      <c r="Z17" s="620" t="n"/>
    </row>
    <row r="18" outlineLevel="1" ht="15" customHeight="1" s="844">
      <c r="A18" s="590" t="n"/>
      <c r="B18" s="1207" t="inlineStr">
        <is>
          <t>Cash Flow from Investing</t>
        </is>
      </c>
      <c r="D18" s="1208" t="n">
        <v>-174166.26</v>
      </c>
      <c r="E18" s="1208">
        <f>SUM(BS!D10:D12)-SUM(BS!E10:E12)+'P&amp;L'!E36</f>
        <v/>
      </c>
      <c r="F18" s="1208">
        <f>SUM(BS!E10:E12)-SUM(BS!F10:F12)+'P&amp;L'!F36</f>
        <v/>
      </c>
      <c r="G18" s="1208" t="n">
        <v>-84757</v>
      </c>
      <c r="H18" s="600" t="n"/>
      <c r="I18" s="590" t="n"/>
      <c r="J18" s="590" t="n"/>
      <c r="K18" s="590" t="n"/>
      <c r="L18" s="590" t="n"/>
      <c r="M18" s="590" t="n"/>
      <c r="N18" s="590" t="n"/>
      <c r="O18" s="590" t="n"/>
      <c r="P18" s="590" t="n"/>
      <c r="Q18" s="590" t="n"/>
      <c r="R18" s="590" t="n"/>
      <c r="S18" s="590" t="n"/>
      <c r="T18" s="590" t="n"/>
      <c r="U18" s="590" t="n"/>
      <c r="V18" s="590" t="n"/>
      <c r="W18" s="590" t="n"/>
      <c r="X18" s="590" t="n"/>
      <c r="Y18" s="590" t="n"/>
      <c r="Z18" s="590" t="n"/>
    </row>
    <row r="19" outlineLevel="1" ht="15" customHeight="1" s="844">
      <c r="A19" s="620" t="n"/>
      <c r="B19" s="1209" t="n"/>
      <c r="D19" s="1210" t="n"/>
      <c r="E19" s="1210" t="n"/>
      <c r="F19" s="1210" t="n"/>
      <c r="G19" s="1210" t="n"/>
      <c r="H19" s="621" t="n"/>
      <c r="I19" s="620" t="n"/>
      <c r="J19" s="620" t="n"/>
      <c r="K19" s="620" t="n"/>
      <c r="L19" s="620" t="n"/>
      <c r="M19" s="620" t="n"/>
      <c r="N19" s="620" t="n"/>
      <c r="O19" s="620" t="n"/>
      <c r="P19" s="620" t="n"/>
      <c r="Q19" s="620" t="n"/>
      <c r="R19" s="620" t="n"/>
      <c r="S19" s="620" t="n"/>
      <c r="T19" s="620" t="n"/>
      <c r="U19" s="620" t="n"/>
      <c r="V19" s="620" t="n"/>
      <c r="W19" s="620" t="n"/>
      <c r="X19" s="620" t="n"/>
      <c r="Y19" s="620" t="n"/>
      <c r="Z19" s="620" t="n"/>
    </row>
    <row r="20" outlineLevel="1" ht="15" customHeight="1" s="844">
      <c r="A20" s="620" t="n"/>
      <c r="B20" s="1207" t="inlineStr">
        <is>
          <t>Cash Flow from Financing</t>
        </is>
      </c>
      <c r="D20" s="1208" t="n">
        <v>775.099999999788</v>
      </c>
      <c r="E20" s="1208">
        <f>ROUND(SUM(BS!E29:E31)-SUM(BS!D29:D31)-'P&amp;L'!E44,-1)</f>
        <v/>
      </c>
      <c r="F20" s="1208">
        <f>SUM(BS!F29:F31)-SUM(BS!E29:E31)-'P&amp;L'!F44</f>
        <v/>
      </c>
      <c r="G20" s="1208" t="n">
        <v>0</v>
      </c>
      <c r="H20" s="621" t="n"/>
      <c r="I20" s="620" t="n"/>
      <c r="J20" s="620" t="n"/>
      <c r="K20" s="620" t="n"/>
      <c r="L20" s="620" t="n"/>
      <c r="M20" s="620" t="n"/>
      <c r="N20" s="620" t="n"/>
      <c r="O20" s="620" t="n"/>
      <c r="P20" s="620" t="n"/>
      <c r="Q20" s="620" t="n"/>
      <c r="R20" s="620" t="n"/>
      <c r="S20" s="620" t="n"/>
      <c r="T20" s="620" t="n"/>
      <c r="U20" s="620" t="n"/>
      <c r="V20" s="620" t="n"/>
      <c r="W20" s="620" t="n"/>
      <c r="X20" s="620" t="n"/>
      <c r="Y20" s="620" t="n"/>
      <c r="Z20" s="620" t="n"/>
    </row>
    <row r="21" outlineLevel="1" ht="15" customHeight="1" s="844">
      <c r="A21" s="620" t="n"/>
      <c r="B21" s="1211" t="n"/>
      <c r="D21" s="1199" t="n"/>
      <c r="E21" s="1199" t="n"/>
      <c r="F21" s="1199" t="n"/>
      <c r="G21" s="1199" t="n"/>
      <c r="H21" s="621" t="n"/>
      <c r="I21" s="620" t="n"/>
      <c r="J21" s="620" t="n"/>
      <c r="K21" s="620" t="n"/>
      <c r="L21" s="620" t="n"/>
      <c r="M21" s="620" t="n"/>
      <c r="N21" s="620" t="n"/>
      <c r="O21" s="620" t="n"/>
      <c r="P21" s="620" t="n"/>
      <c r="Q21" s="620" t="n"/>
      <c r="R21" s="620" t="n"/>
      <c r="S21" s="620" t="n"/>
      <c r="T21" s="620" t="n"/>
      <c r="U21" s="620" t="n"/>
      <c r="V21" s="620" t="n"/>
      <c r="W21" s="620" t="n"/>
      <c r="X21" s="620" t="n"/>
      <c r="Y21" s="620" t="n"/>
      <c r="Z21" s="620" t="n"/>
    </row>
    <row r="22" outlineLevel="1" ht="15" customHeight="1" s="844">
      <c r="A22" s="590" t="n"/>
      <c r="B22" s="1206" t="inlineStr">
        <is>
          <t>Net Change in Cash</t>
        </is>
      </c>
      <c r="D22" s="1198" t="n">
        <v>-250801.27</v>
      </c>
      <c r="E22" s="1198">
        <f>E16+E18+E20</f>
        <v/>
      </c>
      <c r="F22" s="1198">
        <f>F16+F18+F20</f>
        <v/>
      </c>
      <c r="G22" s="1198">
        <f>G16+G18+G20</f>
        <v/>
      </c>
      <c r="H22" s="600" t="n"/>
      <c r="I22" s="590" t="n"/>
      <c r="J22" s="590" t="n"/>
      <c r="K22" s="590" t="n"/>
      <c r="L22" s="590" t="n"/>
      <c r="M22" s="590" t="n"/>
      <c r="N22" s="590" t="n"/>
      <c r="O22" s="590" t="n"/>
      <c r="P22" s="590" t="n"/>
      <c r="Q22" s="590" t="n"/>
      <c r="R22" s="590" t="n"/>
      <c r="S22" s="590" t="n"/>
      <c r="T22" s="590" t="n"/>
      <c r="U22" s="590" t="n"/>
      <c r="V22" s="590" t="n"/>
      <c r="W22" s="590" t="n"/>
      <c r="X22" s="590" t="n"/>
      <c r="Y22" s="590" t="n"/>
      <c r="Z22" s="590" t="n"/>
    </row>
    <row r="23" outlineLevel="1" ht="15" customHeight="1" s="844">
      <c r="A23" s="620" t="n"/>
      <c r="B23" s="1060" t="n"/>
      <c r="D23" s="1199" t="n"/>
      <c r="E23" s="1199" t="n"/>
      <c r="F23" s="1199" t="n"/>
      <c r="G23" s="1199" t="n"/>
      <c r="H23" s="621" t="n"/>
      <c r="I23" s="620" t="n"/>
      <c r="J23" s="620" t="n"/>
      <c r="K23" s="620" t="n"/>
      <c r="L23" s="620" t="n"/>
      <c r="M23" s="620" t="n"/>
      <c r="N23" s="620" t="n"/>
      <c r="O23" s="620" t="n"/>
      <c r="P23" s="620" t="n"/>
      <c r="Q23" s="620" t="n"/>
      <c r="R23" s="620" t="n"/>
      <c r="S23" s="620" t="n"/>
      <c r="T23" s="620" t="n"/>
      <c r="U23" s="620" t="n"/>
      <c r="V23" s="620" t="n"/>
      <c r="W23" s="620" t="n"/>
      <c r="X23" s="620" t="n"/>
      <c r="Y23" s="620" t="n"/>
      <c r="Z23" s="620" t="n"/>
    </row>
    <row r="24" outlineLevel="1" ht="15" customHeight="1" s="844">
      <c r="A24" s="590" t="n"/>
      <c r="B24" s="1207" t="inlineStr">
        <is>
          <t>Opening Cash Balance</t>
        </is>
      </c>
      <c r="D24" s="1199" t="n"/>
      <c r="E24" s="1197">
        <f>BS!D19</f>
        <v/>
      </c>
      <c r="F24" s="1197">
        <f>E26</f>
        <v/>
      </c>
      <c r="G24" s="1197">
        <f>F26</f>
        <v/>
      </c>
      <c r="H24" s="600" t="n"/>
      <c r="I24" s="590" t="n"/>
      <c r="J24" s="590" t="n"/>
      <c r="K24" s="590" t="n"/>
      <c r="L24" s="590" t="n"/>
      <c r="M24" s="590" t="n"/>
      <c r="N24" s="590" t="n"/>
      <c r="O24" s="590" t="n"/>
      <c r="P24" s="590" t="n"/>
      <c r="Q24" s="590" t="n"/>
      <c r="R24" s="590" t="n"/>
      <c r="S24" s="590" t="n"/>
      <c r="T24" s="590" t="n"/>
      <c r="U24" s="590" t="n"/>
      <c r="V24" s="590" t="n"/>
      <c r="W24" s="590" t="n"/>
      <c r="X24" s="590" t="n"/>
      <c r="Y24" s="590" t="n"/>
      <c r="Z24" s="590" t="n"/>
    </row>
    <row r="25" outlineLevel="1" ht="15" customHeight="1" s="844">
      <c r="A25" s="590" t="n"/>
      <c r="B25" s="1212" t="n"/>
      <c r="D25" s="600" t="n"/>
      <c r="E25" s="600" t="n"/>
      <c r="F25" s="600" t="n"/>
      <c r="G25" s="600" t="n"/>
      <c r="H25" s="600" t="n"/>
      <c r="I25" s="590" t="n"/>
      <c r="J25" s="590" t="n"/>
      <c r="K25" s="590" t="n"/>
      <c r="L25" s="590" t="n"/>
      <c r="M25" s="590" t="n"/>
      <c r="N25" s="590" t="n"/>
      <c r="O25" s="590" t="n"/>
      <c r="P25" s="590" t="n"/>
      <c r="Q25" s="590" t="n"/>
      <c r="R25" s="590" t="n"/>
      <c r="S25" s="590" t="n"/>
      <c r="T25" s="590" t="n"/>
      <c r="U25" s="590" t="n"/>
      <c r="V25" s="590" t="n"/>
      <c r="W25" s="590" t="n"/>
      <c r="X25" s="590" t="n"/>
      <c r="Y25" s="590" t="n"/>
      <c r="Z25" s="590" t="n"/>
    </row>
    <row r="26" outlineLevel="1" ht="15" customHeight="1" s="844">
      <c r="A26" s="590" t="n"/>
      <c r="B26" s="1206" t="inlineStr">
        <is>
          <t>Closing Cash Balance</t>
        </is>
      </c>
      <c r="D26" s="1213" t="n"/>
      <c r="E26" s="1198">
        <f>E22+E24</f>
        <v/>
      </c>
      <c r="F26" s="1198">
        <f>F22+F24</f>
        <v/>
      </c>
      <c r="G26" s="1198">
        <f>G22+G24</f>
        <v/>
      </c>
      <c r="H26" s="600" t="n"/>
      <c r="I26" s="590" t="n"/>
      <c r="J26" s="590" t="n"/>
      <c r="K26" s="590" t="n"/>
      <c r="L26" s="590" t="n"/>
      <c r="M26" s="590" t="n"/>
      <c r="N26" s="590" t="n"/>
      <c r="O26" s="590" t="n"/>
      <c r="P26" s="590" t="n"/>
      <c r="Q26" s="590" t="n"/>
      <c r="R26" s="590" t="n"/>
      <c r="S26" s="590" t="n"/>
      <c r="T26" s="590" t="n"/>
      <c r="U26" s="590" t="n"/>
      <c r="V26" s="590" t="n"/>
      <c r="W26" s="590" t="n"/>
      <c r="X26" s="590" t="n"/>
      <c r="Y26" s="590" t="n"/>
      <c r="Z26" s="590" t="n"/>
    </row>
    <row r="27" outlineLevel="1" ht="15" customHeight="1" s="844">
      <c r="A27" s="590" t="n"/>
      <c r="B27" s="604" t="n"/>
      <c r="D27" s="1210" t="n"/>
      <c r="E27" s="600" t="n"/>
      <c r="F27" s="1210" t="n"/>
      <c r="G27" s="1210" t="n"/>
      <c r="H27" s="600" t="n"/>
      <c r="I27" s="590" t="n"/>
      <c r="J27" s="590" t="n"/>
      <c r="K27" s="590" t="n"/>
      <c r="L27" s="590" t="n"/>
      <c r="M27" s="590" t="n"/>
      <c r="N27" s="590" t="n"/>
      <c r="O27" s="590" t="n"/>
      <c r="P27" s="590" t="n"/>
      <c r="Q27" s="590" t="n"/>
      <c r="R27" s="590" t="n"/>
      <c r="S27" s="590" t="n"/>
      <c r="T27" s="590" t="n"/>
      <c r="U27" s="590" t="n"/>
      <c r="V27" s="590" t="n"/>
      <c r="W27" s="590" t="n"/>
      <c r="X27" s="590" t="n"/>
      <c r="Y27" s="590" t="n"/>
      <c r="Z27" s="590" t="n"/>
    </row>
    <row r="28" outlineLevel="1" ht="15" customHeight="1" s="844">
      <c r="A28" s="590" t="n"/>
      <c r="B28" s="635" t="inlineStr">
        <is>
          <t>Check vs. Balance Sheet</t>
        </is>
      </c>
      <c r="D28" s="430" t="n"/>
      <c r="E28" s="1197">
        <f>ROUND(E26-BS!E19,-1)</f>
        <v/>
      </c>
      <c r="F28" s="1197">
        <f>ROUND(F26-BS!F19,-1)</f>
        <v/>
      </c>
      <c r="G28" s="1197">
        <f>ROUND(G26-BS!G19,-1)</f>
        <v/>
      </c>
      <c r="H28" s="600" t="n"/>
      <c r="I28" s="590" t="n"/>
      <c r="J28" s="590" t="n"/>
      <c r="K28" s="590" t="n"/>
      <c r="L28" s="590" t="n"/>
      <c r="M28" s="590" t="n"/>
      <c r="N28" s="590" t="n"/>
      <c r="O28" s="590" t="n"/>
      <c r="P28" s="590" t="n"/>
      <c r="Q28" s="590" t="n"/>
      <c r="R28" s="590" t="n"/>
      <c r="S28" s="590" t="n"/>
      <c r="T28" s="590" t="n"/>
      <c r="U28" s="590" t="n"/>
      <c r="V28" s="590" t="n"/>
      <c r="W28" s="590" t="n"/>
      <c r="X28" s="590" t="n"/>
      <c r="Y28" s="590" t="n"/>
      <c r="Z28" s="590" t="n"/>
    </row>
    <row r="29" ht="15" customHeight="1" s="844">
      <c r="A29" s="590" t="n"/>
      <c r="B29" s="636" t="n"/>
      <c r="D29" s="600" t="n"/>
      <c r="E29" s="600" t="n"/>
      <c r="F29" s="600" t="n"/>
      <c r="G29" s="600" t="n"/>
      <c r="H29" s="600" t="n"/>
      <c r="I29" s="590" t="n"/>
      <c r="J29" s="590" t="n"/>
      <c r="K29" s="590" t="n"/>
      <c r="L29" s="590" t="n"/>
      <c r="M29" s="590" t="n"/>
      <c r="N29" s="590" t="n"/>
      <c r="O29" s="590" t="n"/>
      <c r="P29" s="590" t="n"/>
      <c r="Q29" s="590" t="n"/>
      <c r="R29" s="590" t="n"/>
      <c r="S29" s="590" t="n"/>
      <c r="T29" s="590" t="n"/>
      <c r="U29" s="590" t="n"/>
      <c r="V29" s="590" t="n"/>
      <c r="W29" s="590" t="n"/>
      <c r="X29" s="590" t="n"/>
      <c r="Y29" s="590" t="n"/>
      <c r="Z29" s="590" t="n"/>
    </row>
    <row r="30" ht="15" customHeight="1" s="844">
      <c r="A30" s="590" t="n"/>
      <c r="B30" s="636" t="n"/>
      <c r="D30" s="1199" t="n"/>
      <c r="E30" s="1199" t="n"/>
      <c r="F30" s="1199" t="n"/>
      <c r="G30" s="1199" t="n"/>
      <c r="H30" s="600" t="n"/>
      <c r="I30" s="590" t="n"/>
      <c r="J30" s="590" t="n"/>
      <c r="K30" s="590" t="n"/>
      <c r="L30" s="590" t="n"/>
      <c r="M30" s="590" t="n"/>
      <c r="N30" s="590" t="n"/>
      <c r="O30" s="590" t="n"/>
      <c r="P30" s="590" t="n"/>
      <c r="Q30" s="590" t="n"/>
      <c r="R30" s="590" t="n"/>
      <c r="S30" s="590" t="n"/>
      <c r="T30" s="590" t="n"/>
      <c r="U30" s="590" t="n"/>
      <c r="V30" s="590" t="n"/>
      <c r="W30" s="590" t="n"/>
      <c r="X30" s="590" t="n"/>
      <c r="Y30" s="590" t="n"/>
      <c r="Z30" s="590" t="n"/>
    </row>
    <row r="31" ht="15" customHeight="1" s="844">
      <c r="A31" s="590" t="n"/>
      <c r="B31" s="636" t="n"/>
      <c r="D31" s="590" t="n"/>
      <c r="E31" s="590" t="n"/>
      <c r="F31" s="590" t="n"/>
      <c r="G31" s="590" t="n"/>
      <c r="H31" s="590" t="n"/>
      <c r="I31" s="590" t="n"/>
      <c r="J31" s="590" t="n"/>
      <c r="K31" s="590" t="n"/>
      <c r="L31" s="590" t="n"/>
      <c r="M31" s="590" t="n"/>
      <c r="N31" s="590" t="n"/>
      <c r="O31" s="590" t="n"/>
      <c r="P31" s="590" t="n"/>
      <c r="Q31" s="590" t="n"/>
      <c r="R31" s="590" t="n"/>
      <c r="S31" s="590" t="n"/>
      <c r="T31" s="590" t="n"/>
      <c r="U31" s="590" t="n"/>
      <c r="V31" s="590" t="n"/>
      <c r="W31" s="590" t="n"/>
      <c r="X31" s="590" t="n"/>
      <c r="Y31" s="590" t="n"/>
      <c r="Z31" s="590" t="n"/>
    </row>
    <row r="32" ht="15" customHeight="1" s="844">
      <c r="A32" s="590" t="n"/>
      <c r="B32" s="590" t="n"/>
      <c r="D32" s="1205" t="n"/>
      <c r="E32" s="1205" t="n"/>
      <c r="F32" s="1205" t="n"/>
      <c r="G32" s="1205" t="n"/>
      <c r="H32" s="590" t="n"/>
      <c r="I32" s="590" t="n"/>
      <c r="J32" s="590" t="n"/>
      <c r="K32" s="590" t="n"/>
      <c r="L32" s="590" t="n"/>
      <c r="M32" s="590" t="n"/>
      <c r="N32" s="590" t="n"/>
      <c r="O32" s="590" t="n"/>
      <c r="P32" s="590" t="n"/>
      <c r="Q32" s="590" t="n"/>
      <c r="R32" s="590" t="n"/>
      <c r="S32" s="590" t="n"/>
      <c r="T32" s="590" t="n"/>
      <c r="U32" s="590" t="n"/>
      <c r="V32" s="590" t="n"/>
      <c r="W32" s="590" t="n"/>
      <c r="X32" s="590" t="n"/>
      <c r="Y32" s="590" t="n"/>
      <c r="Z32" s="590" t="n"/>
    </row>
    <row r="33" ht="15" customHeight="1" s="844">
      <c r="A33" s="590" t="n"/>
      <c r="B33" s="613" t="n"/>
      <c r="C33" s="590" t="n"/>
      <c r="D33" s="1205" t="n"/>
      <c r="E33" s="1205" t="n"/>
      <c r="F33" s="1205" t="n"/>
      <c r="G33" s="1205" t="n"/>
      <c r="H33" s="590" t="n"/>
      <c r="I33" s="590" t="n"/>
      <c r="J33" s="590" t="n"/>
      <c r="K33" s="590" t="n"/>
      <c r="L33" s="590" t="n"/>
      <c r="M33" s="590" t="n"/>
      <c r="N33" s="590" t="n"/>
      <c r="O33" s="590" t="n"/>
      <c r="P33" s="590" t="n"/>
      <c r="Q33" s="590" t="n"/>
      <c r="R33" s="590" t="n"/>
      <c r="S33" s="590" t="n"/>
      <c r="T33" s="590" t="n"/>
      <c r="U33" s="590" t="n"/>
      <c r="V33" s="590" t="n"/>
      <c r="W33" s="590" t="n"/>
      <c r="X33" s="590" t="n"/>
      <c r="Y33" s="590" t="n"/>
      <c r="Z33" s="590" t="n"/>
    </row>
    <row r="34" ht="15" customHeight="1" s="844">
      <c r="A34" s="590" t="n"/>
      <c r="B34" s="613" t="n"/>
      <c r="C34" s="590" t="n"/>
      <c r="D34" s="1205" t="n"/>
      <c r="E34" s="1205" t="n"/>
      <c r="F34" s="1205" t="n"/>
      <c r="G34" s="1205" t="n"/>
      <c r="H34" s="590" t="n"/>
      <c r="I34" s="590" t="n"/>
      <c r="J34" s="590" t="n"/>
      <c r="K34" s="590" t="n"/>
      <c r="L34" s="590" t="n"/>
      <c r="M34" s="590" t="n"/>
      <c r="N34" s="590" t="n"/>
      <c r="O34" s="590" t="n"/>
      <c r="P34" s="590" t="n"/>
      <c r="Q34" s="590" t="n"/>
      <c r="R34" s="590" t="n"/>
      <c r="S34" s="590" t="n"/>
      <c r="T34" s="590" t="n"/>
      <c r="U34" s="590" t="n"/>
      <c r="V34" s="590" t="n"/>
      <c r="W34" s="590" t="n"/>
      <c r="X34" s="590" t="n"/>
      <c r="Y34" s="590" t="n"/>
      <c r="Z34" s="590" t="n"/>
    </row>
    <row r="35" ht="15" customHeight="1" s="844">
      <c r="A35" s="590" t="n"/>
      <c r="B35" s="613" t="n"/>
      <c r="C35" s="590" t="n"/>
      <c r="D35" s="1205" t="n"/>
      <c r="E35" s="1205" t="n"/>
      <c r="F35" s="1205" t="n"/>
      <c r="G35" s="1205" t="n"/>
      <c r="H35" s="590" t="n"/>
      <c r="I35" s="590" t="n"/>
      <c r="J35" s="590" t="n"/>
      <c r="K35" s="590" t="n"/>
      <c r="L35" s="590" t="n"/>
      <c r="M35" s="590" t="n"/>
      <c r="N35" s="590" t="n"/>
      <c r="O35" s="590" t="n"/>
      <c r="P35" s="590" t="n"/>
      <c r="Q35" s="590" t="n"/>
      <c r="R35" s="590" t="n"/>
      <c r="S35" s="590" t="n"/>
      <c r="T35" s="590" t="n"/>
      <c r="U35" s="590" t="n"/>
      <c r="V35" s="590" t="n"/>
      <c r="W35" s="590" t="n"/>
      <c r="X35" s="590" t="n"/>
      <c r="Y35" s="590" t="n"/>
      <c r="Z35" s="590" t="n"/>
    </row>
    <row r="36" ht="15" customHeight="1" s="844">
      <c r="A36" s="590" t="n"/>
      <c r="B36" s="613" t="n"/>
      <c r="C36" s="590" t="n"/>
      <c r="D36" s="1205" t="n"/>
      <c r="E36" s="1205" t="n"/>
      <c r="F36" s="1205" t="n"/>
      <c r="G36" s="1205" t="n"/>
      <c r="H36" s="590" t="n"/>
      <c r="I36" s="590" t="n"/>
      <c r="J36" s="590" t="n"/>
      <c r="K36" s="590" t="n"/>
      <c r="L36" s="590" t="n"/>
      <c r="M36" s="590" t="n"/>
      <c r="N36" s="590" t="n"/>
      <c r="O36" s="590" t="n"/>
      <c r="P36" s="590" t="n"/>
      <c r="Q36" s="590" t="n"/>
      <c r="R36" s="590" t="n"/>
      <c r="S36" s="590" t="n"/>
      <c r="T36" s="590" t="n"/>
      <c r="U36" s="590" t="n"/>
      <c r="V36" s="590" t="n"/>
      <c r="W36" s="590" t="n"/>
      <c r="X36" s="590" t="n"/>
      <c r="Y36" s="590" t="n"/>
      <c r="Z36" s="590" t="n"/>
    </row>
    <row r="37" ht="15" customHeight="1" s="844">
      <c r="A37" s="590" t="n"/>
      <c r="B37" s="613" t="n"/>
      <c r="C37" s="590" t="n"/>
      <c r="D37" s="1205" t="n"/>
      <c r="E37" s="1205" t="n"/>
      <c r="F37" s="1205" t="n"/>
      <c r="G37" s="1205" t="n"/>
      <c r="H37" s="590" t="n"/>
      <c r="I37" s="590" t="n"/>
      <c r="J37" s="590" t="n"/>
      <c r="K37" s="590" t="n"/>
      <c r="L37" s="590" t="n"/>
      <c r="M37" s="590" t="n"/>
      <c r="N37" s="590" t="n"/>
      <c r="O37" s="590" t="n"/>
      <c r="P37" s="590" t="n"/>
      <c r="Q37" s="590" t="n"/>
      <c r="R37" s="590" t="n"/>
      <c r="S37" s="590" t="n"/>
      <c r="T37" s="590" t="n"/>
      <c r="U37" s="590" t="n"/>
      <c r="V37" s="590" t="n"/>
      <c r="W37" s="590" t="n"/>
      <c r="X37" s="590" t="n"/>
      <c r="Y37" s="590" t="n"/>
      <c r="Z37" s="590" t="n"/>
    </row>
    <row r="38" ht="15" customHeight="1" s="844">
      <c r="A38" s="590" t="n"/>
      <c r="B38" s="613" t="n"/>
      <c r="C38" s="590" t="n"/>
      <c r="D38" s="1205" t="n"/>
      <c r="E38" s="1205" t="n"/>
      <c r="F38" s="1205" t="n"/>
      <c r="G38" s="1205" t="n"/>
      <c r="H38" s="590" t="n"/>
      <c r="I38" s="590" t="n"/>
      <c r="J38" s="590" t="n"/>
      <c r="K38" s="590" t="n"/>
      <c r="L38" s="590" t="n"/>
      <c r="M38" s="590" t="n"/>
      <c r="N38" s="590" t="n"/>
      <c r="O38" s="590" t="n"/>
      <c r="P38" s="590" t="n"/>
      <c r="Q38" s="590" t="n"/>
      <c r="R38" s="590" t="n"/>
      <c r="S38" s="590" t="n"/>
      <c r="T38" s="590" t="n"/>
      <c r="U38" s="590" t="n"/>
      <c r="V38" s="590" t="n"/>
      <c r="W38" s="590" t="n"/>
      <c r="X38" s="590" t="n"/>
      <c r="Y38" s="590" t="n"/>
      <c r="Z38" s="590" t="n"/>
    </row>
    <row r="39" ht="15" customHeight="1" s="844">
      <c r="A39" s="590" t="n"/>
      <c r="B39" s="613" t="n"/>
      <c r="C39" s="590" t="n"/>
      <c r="D39" s="1205" t="n"/>
      <c r="E39" s="1205" t="n"/>
      <c r="F39" s="1205" t="n"/>
      <c r="G39" s="1205" t="n"/>
      <c r="H39" s="590" t="n"/>
      <c r="I39" s="590" t="n"/>
      <c r="J39" s="590" t="n"/>
      <c r="K39" s="590" t="n"/>
      <c r="L39" s="590" t="n"/>
      <c r="M39" s="590" t="n"/>
      <c r="N39" s="590" t="n"/>
      <c r="O39" s="590" t="n"/>
      <c r="P39" s="590" t="n"/>
      <c r="Q39" s="590" t="n"/>
      <c r="R39" s="590" t="n"/>
      <c r="S39" s="590" t="n"/>
      <c r="T39" s="590" t="n"/>
      <c r="U39" s="590" t="n"/>
      <c r="V39" s="590" t="n"/>
      <c r="W39" s="590" t="n"/>
      <c r="X39" s="590" t="n"/>
      <c r="Y39" s="590" t="n"/>
      <c r="Z39" s="590" t="n"/>
    </row>
    <row r="40" ht="15" customHeight="1" s="844">
      <c r="A40" s="590" t="n"/>
      <c r="B40" s="613" t="n"/>
      <c r="C40" s="590" t="n"/>
      <c r="D40" s="1205" t="n"/>
      <c r="E40" s="1205" t="n"/>
      <c r="F40" s="1205" t="n"/>
      <c r="G40" s="1205" t="n"/>
      <c r="H40" s="590" t="n"/>
      <c r="I40" s="590" t="n"/>
      <c r="J40" s="590" t="n"/>
      <c r="K40" s="590" t="n"/>
      <c r="L40" s="590" t="n"/>
      <c r="M40" s="590" t="n"/>
      <c r="N40" s="590" t="n"/>
      <c r="O40" s="590" t="n"/>
      <c r="P40" s="590" t="n"/>
      <c r="Q40" s="590" t="n"/>
      <c r="R40" s="590" t="n"/>
      <c r="S40" s="590" t="n"/>
      <c r="T40" s="590" t="n"/>
      <c r="U40" s="590" t="n"/>
      <c r="V40" s="590" t="n"/>
      <c r="W40" s="590" t="n"/>
      <c r="X40" s="590" t="n"/>
      <c r="Y40" s="590" t="n"/>
      <c r="Z40" s="590" t="n"/>
    </row>
    <row r="41" ht="15" customHeight="1" s="844">
      <c r="A41" s="590" t="n"/>
      <c r="B41" s="613" t="n"/>
      <c r="C41" s="590" t="n"/>
      <c r="D41" s="1205" t="n"/>
      <c r="E41" s="1205" t="n"/>
      <c r="F41" s="1205" t="n"/>
      <c r="G41" s="1205" t="n"/>
      <c r="H41" s="590" t="n"/>
      <c r="I41" s="590" t="n"/>
      <c r="J41" s="590" t="n"/>
      <c r="K41" s="590" t="n"/>
      <c r="L41" s="590" t="n"/>
      <c r="M41" s="590" t="n"/>
      <c r="N41" s="590" t="n"/>
      <c r="O41" s="590" t="n"/>
      <c r="P41" s="590" t="n"/>
      <c r="Q41" s="590" t="n"/>
      <c r="R41" s="590" t="n"/>
      <c r="S41" s="590" t="n"/>
      <c r="T41" s="590" t="n"/>
      <c r="U41" s="590" t="n"/>
      <c r="V41" s="590" t="n"/>
      <c r="W41" s="590" t="n"/>
      <c r="X41" s="590" t="n"/>
      <c r="Y41" s="590" t="n"/>
      <c r="Z41" s="590" t="n"/>
    </row>
    <row r="42" ht="15" customHeight="1" s="844">
      <c r="A42" s="590" t="n"/>
      <c r="B42" s="613" t="n"/>
      <c r="C42" s="590" t="n"/>
      <c r="D42" s="1205" t="n"/>
      <c r="E42" s="1205" t="n"/>
      <c r="F42" s="1205" t="n"/>
      <c r="G42" s="1205" t="n"/>
      <c r="H42" s="590" t="n"/>
      <c r="I42" s="590" t="n"/>
      <c r="J42" s="590" t="n"/>
      <c r="K42" s="590" t="n"/>
      <c r="L42" s="590" t="n"/>
      <c r="M42" s="590" t="n"/>
      <c r="N42" s="590" t="n"/>
      <c r="O42" s="590" t="n"/>
      <c r="P42" s="590" t="n"/>
      <c r="Q42" s="590" t="n"/>
      <c r="R42" s="590" t="n"/>
      <c r="S42" s="590" t="n"/>
      <c r="T42" s="590" t="n"/>
      <c r="U42" s="590" t="n"/>
      <c r="V42" s="590" t="n"/>
      <c r="W42" s="590" t="n"/>
      <c r="X42" s="590" t="n"/>
      <c r="Y42" s="590" t="n"/>
      <c r="Z42" s="590" t="n"/>
    </row>
    <row r="43" ht="15" customHeight="1" s="844">
      <c r="A43" s="590" t="n"/>
      <c r="B43" s="613" t="n"/>
      <c r="C43" s="590" t="n"/>
      <c r="D43" s="1205" t="n"/>
      <c r="E43" s="1205" t="n"/>
      <c r="F43" s="1205" t="n"/>
      <c r="G43" s="1205" t="n"/>
      <c r="H43" s="590" t="n"/>
      <c r="I43" s="590" t="n"/>
      <c r="J43" s="590" t="n"/>
      <c r="K43" s="590" t="n"/>
      <c r="L43" s="590" t="n"/>
      <c r="M43" s="590" t="n"/>
      <c r="N43" s="590" t="n"/>
      <c r="O43" s="590" t="n"/>
      <c r="P43" s="590" t="n"/>
      <c r="Q43" s="590" t="n"/>
      <c r="R43" s="590" t="n"/>
      <c r="S43" s="590" t="n"/>
      <c r="T43" s="590" t="n"/>
      <c r="U43" s="590" t="n"/>
      <c r="V43" s="590" t="n"/>
      <c r="W43" s="590" t="n"/>
      <c r="X43" s="590" t="n"/>
      <c r="Y43" s="590" t="n"/>
      <c r="Z43" s="590" t="n"/>
    </row>
    <row r="44" ht="15" customHeight="1" s="844">
      <c r="A44" s="590" t="n"/>
      <c r="B44" s="590" t="n"/>
      <c r="C44" s="590" t="n"/>
      <c r="D44" s="1205" t="n"/>
      <c r="E44" s="1205" t="n"/>
      <c r="F44" s="1205" t="n"/>
      <c r="G44" s="1205" t="n"/>
      <c r="H44" s="590" t="n"/>
      <c r="I44" s="590" t="n"/>
      <c r="J44" s="590" t="n"/>
      <c r="K44" s="590" t="n"/>
      <c r="L44" s="590" t="n"/>
      <c r="M44" s="590" t="n"/>
      <c r="N44" s="590" t="n"/>
      <c r="O44" s="590" t="n"/>
      <c r="P44" s="590" t="n"/>
      <c r="Q44" s="590" t="n"/>
      <c r="R44" s="590" t="n"/>
      <c r="S44" s="590" t="n"/>
      <c r="T44" s="590" t="n"/>
      <c r="U44" s="590" t="n"/>
      <c r="V44" s="590" t="n"/>
      <c r="W44" s="590" t="n"/>
      <c r="X44" s="590" t="n"/>
      <c r="Y44" s="590" t="n"/>
      <c r="Z44" s="590" t="n"/>
    </row>
    <row r="45" ht="15" customHeight="1" s="844">
      <c r="A45" s="590" t="n"/>
      <c r="B45" s="590" t="n"/>
      <c r="C45" s="590" t="n"/>
      <c r="D45" s="1205" t="n"/>
      <c r="E45" s="1205" t="n"/>
      <c r="F45" s="1205" t="n"/>
      <c r="G45" s="1205" t="n"/>
      <c r="H45" s="590" t="n"/>
      <c r="I45" s="590" t="n"/>
      <c r="J45" s="590" t="n"/>
      <c r="K45" s="590" t="n"/>
      <c r="L45" s="590" t="n"/>
      <c r="M45" s="590" t="n"/>
      <c r="N45" s="590" t="n"/>
      <c r="O45" s="590" t="n"/>
      <c r="P45" s="590" t="n"/>
      <c r="Q45" s="590" t="n"/>
      <c r="R45" s="590" t="n"/>
      <c r="S45" s="590" t="n"/>
      <c r="T45" s="590" t="n"/>
      <c r="U45" s="590" t="n"/>
      <c r="V45" s="590" t="n"/>
      <c r="W45" s="590" t="n"/>
      <c r="X45" s="590" t="n"/>
      <c r="Y45" s="590" t="n"/>
      <c r="Z45" s="590" t="n"/>
    </row>
    <row r="46" ht="15" customHeight="1" s="844">
      <c r="A46" s="590" t="n"/>
      <c r="B46" s="590" t="n"/>
      <c r="C46" s="590" t="n"/>
      <c r="D46" s="1205" t="n"/>
      <c r="E46" s="1205" t="n"/>
      <c r="F46" s="1205" t="n"/>
      <c r="G46" s="1205" t="n"/>
      <c r="H46" s="590" t="n"/>
      <c r="I46" s="590" t="n"/>
      <c r="J46" s="590" t="n"/>
      <c r="K46" s="590" t="n"/>
      <c r="L46" s="590" t="n"/>
      <c r="M46" s="590" t="n"/>
      <c r="N46" s="590" t="n"/>
      <c r="O46" s="590" t="n"/>
      <c r="P46" s="590" t="n"/>
      <c r="Q46" s="590" t="n"/>
      <c r="R46" s="590" t="n"/>
      <c r="S46" s="590" t="n"/>
      <c r="T46" s="590" t="n"/>
      <c r="U46" s="590" t="n"/>
      <c r="V46" s="590" t="n"/>
      <c r="W46" s="590" t="n"/>
      <c r="X46" s="590" t="n"/>
      <c r="Y46" s="590" t="n"/>
      <c r="Z46" s="590" t="n"/>
    </row>
    <row r="47" ht="15" customHeight="1" s="844">
      <c r="A47" s="590" t="n"/>
      <c r="B47" s="590" t="n"/>
      <c r="C47" s="590" t="n"/>
      <c r="D47" s="1205" t="n"/>
      <c r="E47" s="1205" t="n"/>
      <c r="F47" s="1205" t="n"/>
      <c r="G47" s="1205" t="n"/>
      <c r="H47" s="590" t="n"/>
      <c r="I47" s="590" t="n"/>
      <c r="J47" s="590" t="n"/>
      <c r="K47" s="590" t="n"/>
      <c r="L47" s="590" t="n"/>
      <c r="M47" s="590" t="n"/>
      <c r="N47" s="590" t="n"/>
      <c r="O47" s="590" t="n"/>
      <c r="P47" s="590" t="n"/>
      <c r="Q47" s="590" t="n"/>
      <c r="R47" s="590" t="n"/>
      <c r="S47" s="590" t="n"/>
      <c r="T47" s="590" t="n"/>
      <c r="U47" s="590" t="n"/>
      <c r="V47" s="590" t="n"/>
      <c r="W47" s="590" t="n"/>
      <c r="X47" s="590" t="n"/>
      <c r="Y47" s="590" t="n"/>
      <c r="Z47" s="590" t="n"/>
    </row>
    <row r="48" ht="15" customHeight="1" s="844">
      <c r="A48" s="590" t="n"/>
      <c r="B48" s="590" t="n"/>
      <c r="C48" s="590" t="n"/>
      <c r="D48" s="1205" t="n"/>
      <c r="E48" s="1205" t="n"/>
      <c r="F48" s="1205" t="n"/>
      <c r="G48" s="1205" t="n"/>
      <c r="H48" s="590" t="n"/>
      <c r="I48" s="590" t="n"/>
      <c r="J48" s="590" t="n"/>
      <c r="K48" s="590" t="n"/>
      <c r="L48" s="590" t="n"/>
      <c r="M48" s="590" t="n"/>
      <c r="N48" s="590" t="n"/>
      <c r="O48" s="590" t="n"/>
      <c r="P48" s="590" t="n"/>
      <c r="Q48" s="590" t="n"/>
      <c r="R48" s="590" t="n"/>
      <c r="S48" s="590" t="n"/>
      <c r="T48" s="590" t="n"/>
      <c r="U48" s="590" t="n"/>
      <c r="V48" s="590" t="n"/>
      <c r="W48" s="590" t="n"/>
      <c r="X48" s="590" t="n"/>
      <c r="Y48" s="590" t="n"/>
      <c r="Z48" s="590" t="n"/>
    </row>
    <row r="49" ht="15" customHeight="1" s="844">
      <c r="A49" s="590" t="n"/>
      <c r="B49" s="590" t="n"/>
      <c r="C49" s="590" t="n"/>
      <c r="D49" s="1205" t="n"/>
      <c r="E49" s="1205" t="n"/>
      <c r="F49" s="1205" t="n"/>
      <c r="G49" s="1205" t="n"/>
      <c r="H49" s="590" t="n"/>
      <c r="I49" s="590" t="n"/>
      <c r="J49" s="590" t="n"/>
      <c r="K49" s="590" t="n"/>
      <c r="L49" s="590" t="n"/>
      <c r="M49" s="590" t="n"/>
      <c r="N49" s="590" t="n"/>
      <c r="O49" s="590" t="n"/>
      <c r="P49" s="590" t="n"/>
      <c r="Q49" s="590" t="n"/>
      <c r="R49" s="590" t="n"/>
      <c r="S49" s="590" t="n"/>
      <c r="T49" s="590" t="n"/>
      <c r="U49" s="590" t="n"/>
      <c r="V49" s="590" t="n"/>
      <c r="W49" s="590" t="n"/>
      <c r="X49" s="590" t="n"/>
      <c r="Y49" s="590" t="n"/>
      <c r="Z49" s="590" t="n"/>
    </row>
    <row r="50" ht="15" customHeight="1" s="844">
      <c r="A50" s="590" t="n"/>
      <c r="B50" s="590" t="n"/>
      <c r="C50" s="590" t="n"/>
      <c r="D50" s="1205" t="n"/>
      <c r="E50" s="1205" t="n"/>
      <c r="F50" s="1205" t="n"/>
      <c r="G50" s="1205" t="n"/>
      <c r="H50" s="590" t="n"/>
      <c r="I50" s="590" t="n"/>
      <c r="J50" s="590" t="n"/>
      <c r="K50" s="590" t="n"/>
      <c r="L50" s="590" t="n"/>
      <c r="M50" s="590" t="n"/>
      <c r="N50" s="590" t="n"/>
      <c r="O50" s="590" t="n"/>
      <c r="P50" s="590" t="n"/>
      <c r="Q50" s="590" t="n"/>
      <c r="R50" s="590" t="n"/>
      <c r="S50" s="590" t="n"/>
      <c r="T50" s="590" t="n"/>
      <c r="U50" s="590" t="n"/>
      <c r="V50" s="590" t="n"/>
      <c r="W50" s="590" t="n"/>
      <c r="X50" s="590" t="n"/>
      <c r="Y50" s="590" t="n"/>
      <c r="Z50" s="590" t="n"/>
    </row>
    <row r="51" ht="15" customHeight="1" s="844">
      <c r="A51" s="590" t="n"/>
      <c r="B51" s="590" t="n"/>
      <c r="C51" s="590" t="n"/>
      <c r="D51" s="1205" t="n"/>
      <c r="E51" s="1205" t="n"/>
      <c r="F51" s="1205" t="n"/>
      <c r="G51" s="1205" t="n"/>
      <c r="H51" s="590" t="n"/>
      <c r="I51" s="590" t="n"/>
      <c r="J51" s="590" t="n"/>
      <c r="K51" s="590" t="n"/>
      <c r="L51" s="590" t="n"/>
      <c r="M51" s="590" t="n"/>
      <c r="N51" s="590" t="n"/>
      <c r="O51" s="590" t="n"/>
      <c r="P51" s="590" t="n"/>
      <c r="Q51" s="590" t="n"/>
      <c r="R51" s="590" t="n"/>
      <c r="S51" s="590" t="n"/>
      <c r="T51" s="590" t="n"/>
      <c r="U51" s="590" t="n"/>
      <c r="V51" s="590" t="n"/>
      <c r="W51" s="590" t="n"/>
      <c r="X51" s="590" t="n"/>
      <c r="Y51" s="590" t="n"/>
      <c r="Z51" s="590" t="n"/>
    </row>
    <row r="52" ht="15" customHeight="1" s="844">
      <c r="A52" s="590" t="n"/>
      <c r="B52" s="590" t="n"/>
      <c r="C52" s="590" t="n"/>
      <c r="D52" s="1205" t="n"/>
      <c r="E52" s="1205" t="n"/>
      <c r="F52" s="1205" t="n"/>
      <c r="G52" s="1205" t="n"/>
      <c r="H52" s="590" t="n"/>
      <c r="I52" s="590" t="n"/>
      <c r="J52" s="590" t="n"/>
      <c r="K52" s="590" t="n"/>
      <c r="L52" s="590" t="n"/>
      <c r="M52" s="590" t="n"/>
      <c r="N52" s="590" t="n"/>
      <c r="O52" s="590" t="n"/>
      <c r="P52" s="590" t="n"/>
      <c r="Q52" s="590" t="n"/>
      <c r="R52" s="590" t="n"/>
      <c r="S52" s="590" t="n"/>
      <c r="T52" s="590" t="n"/>
      <c r="U52" s="590" t="n"/>
      <c r="V52" s="590" t="n"/>
      <c r="W52" s="590" t="n"/>
      <c r="X52" s="590" t="n"/>
      <c r="Y52" s="590" t="n"/>
      <c r="Z52" s="590" t="n"/>
    </row>
    <row r="53" ht="15.75" customHeight="1" s="844">
      <c r="A53" s="590" t="n"/>
      <c r="B53" s="590" t="n"/>
      <c r="C53" s="590" t="n"/>
      <c r="D53" s="590" t="n"/>
      <c r="E53" s="590" t="n"/>
      <c r="F53" s="590" t="n"/>
      <c r="G53" s="590" t="n"/>
      <c r="H53" s="590" t="n"/>
      <c r="I53" s="590" t="n"/>
      <c r="J53" s="590" t="n"/>
      <c r="K53" s="590" t="n"/>
      <c r="L53" s="590" t="n"/>
      <c r="M53" s="590" t="n"/>
      <c r="N53" s="590" t="n"/>
      <c r="O53" s="590" t="n"/>
      <c r="P53" s="590" t="n"/>
      <c r="Q53" s="590" t="n"/>
      <c r="R53" s="590" t="n"/>
      <c r="S53" s="590" t="n"/>
      <c r="T53" s="590" t="n"/>
      <c r="U53" s="590" t="n"/>
      <c r="V53" s="590" t="n"/>
      <c r="W53" s="590" t="n"/>
      <c r="X53" s="590" t="n"/>
      <c r="Y53" s="590" t="n"/>
      <c r="Z53" s="590" t="n"/>
    </row>
    <row r="54" ht="15.75" customHeight="1" s="844">
      <c r="A54" s="590" t="n"/>
      <c r="B54" s="590" t="n"/>
      <c r="C54" s="590" t="n"/>
      <c r="D54" s="590" t="n"/>
      <c r="E54" s="590" t="n"/>
      <c r="F54" s="590" t="n"/>
      <c r="G54" s="590" t="n"/>
      <c r="H54" s="590" t="n"/>
      <c r="I54" s="590" t="n"/>
      <c r="J54" s="590" t="n"/>
      <c r="K54" s="590" t="n"/>
      <c r="L54" s="590" t="n"/>
      <c r="M54" s="590" t="n"/>
      <c r="N54" s="590" t="n"/>
      <c r="O54" s="590" t="n"/>
      <c r="P54" s="590" t="n"/>
      <c r="Q54" s="590" t="n"/>
      <c r="R54" s="590" t="n"/>
      <c r="S54" s="590" t="n"/>
      <c r="T54" s="590" t="n"/>
      <c r="U54" s="590" t="n"/>
      <c r="V54" s="590" t="n"/>
      <c r="W54" s="590" t="n"/>
      <c r="X54" s="590" t="n"/>
      <c r="Y54" s="590" t="n"/>
      <c r="Z54" s="590" t="n"/>
    </row>
    <row r="55" ht="15.75" customHeight="1" s="844">
      <c r="A55" s="590" t="n"/>
      <c r="B55" s="590" t="n"/>
      <c r="C55" s="590" t="n"/>
      <c r="D55" s="590" t="n"/>
      <c r="E55" s="590" t="n"/>
      <c r="F55" s="590" t="n"/>
      <c r="G55" s="590" t="n"/>
      <c r="H55" s="590" t="n"/>
      <c r="I55" s="590" t="n"/>
      <c r="J55" s="590" t="n"/>
      <c r="K55" s="590" t="n"/>
      <c r="L55" s="590" t="n"/>
      <c r="M55" s="590" t="n"/>
      <c r="N55" s="590" t="n"/>
      <c r="O55" s="590" t="n"/>
      <c r="P55" s="590" t="n"/>
      <c r="Q55" s="590" t="n"/>
      <c r="R55" s="590" t="n"/>
      <c r="S55" s="590" t="n"/>
      <c r="T55" s="590" t="n"/>
      <c r="U55" s="590" t="n"/>
      <c r="V55" s="590" t="n"/>
      <c r="W55" s="590" t="n"/>
      <c r="X55" s="590" t="n"/>
      <c r="Y55" s="590" t="n"/>
      <c r="Z55" s="590" t="n"/>
    </row>
    <row r="56" ht="15.75" customHeight="1" s="844">
      <c r="A56" s="590" t="n"/>
      <c r="B56" s="590" t="n"/>
      <c r="C56" s="590" t="n"/>
      <c r="D56" s="590" t="n"/>
      <c r="E56" s="590" t="n"/>
      <c r="F56" s="590" t="n"/>
      <c r="G56" s="590" t="n"/>
      <c r="H56" s="590" t="n"/>
      <c r="I56" s="590" t="n"/>
      <c r="J56" s="590" t="n"/>
      <c r="K56" s="590" t="n"/>
      <c r="L56" s="590" t="n"/>
      <c r="M56" s="590" t="n"/>
      <c r="N56" s="590" t="n"/>
      <c r="O56" s="590" t="n"/>
      <c r="P56" s="590" t="n"/>
      <c r="Q56" s="590" t="n"/>
      <c r="R56" s="590" t="n"/>
      <c r="S56" s="590" t="n"/>
      <c r="T56" s="590" t="n"/>
      <c r="U56" s="590" t="n"/>
      <c r="V56" s="590" t="n"/>
      <c r="W56" s="590" t="n"/>
      <c r="X56" s="590" t="n"/>
      <c r="Y56" s="590" t="n"/>
      <c r="Z56" s="590" t="n"/>
    </row>
    <row r="57" ht="15.75" customHeight="1" s="844">
      <c r="A57" s="590" t="n"/>
      <c r="B57" s="590" t="n"/>
      <c r="C57" s="590" t="n"/>
      <c r="D57" s="590" t="n"/>
      <c r="E57" s="590" t="n"/>
      <c r="F57" s="590" t="n"/>
      <c r="G57" s="590" t="n"/>
      <c r="H57" s="590" t="n"/>
      <c r="I57" s="590" t="n"/>
      <c r="J57" s="590" t="n"/>
      <c r="K57" s="590" t="n"/>
      <c r="L57" s="590" t="n"/>
      <c r="M57" s="590" t="n"/>
      <c r="N57" s="590" t="n"/>
      <c r="O57" s="590" t="n"/>
      <c r="P57" s="590" t="n"/>
      <c r="Q57" s="590" t="n"/>
      <c r="R57" s="590" t="n"/>
      <c r="S57" s="590" t="n"/>
      <c r="T57" s="590" t="n"/>
      <c r="U57" s="590" t="n"/>
      <c r="V57" s="590" t="n"/>
      <c r="W57" s="590" t="n"/>
      <c r="X57" s="590" t="n"/>
      <c r="Y57" s="590" t="n"/>
      <c r="Z57" s="590" t="n"/>
    </row>
    <row r="58" ht="15.75" customHeight="1" s="844">
      <c r="A58" s="590" t="n"/>
      <c r="B58" s="590" t="n"/>
      <c r="C58" s="590" t="n"/>
      <c r="D58" s="590" t="n"/>
      <c r="E58" s="590" t="n"/>
      <c r="F58" s="590" t="n"/>
      <c r="G58" s="590" t="n"/>
      <c r="H58" s="590" t="n"/>
      <c r="I58" s="590" t="n"/>
      <c r="J58" s="590" t="n"/>
      <c r="K58" s="590" t="n"/>
      <c r="L58" s="590" t="n"/>
      <c r="M58" s="590" t="n"/>
      <c r="N58" s="590" t="n"/>
      <c r="O58" s="590" t="n"/>
      <c r="P58" s="590" t="n"/>
      <c r="Q58" s="590" t="n"/>
      <c r="R58" s="590" t="n"/>
      <c r="S58" s="590" t="n"/>
      <c r="T58" s="590" t="n"/>
      <c r="U58" s="590" t="n"/>
      <c r="V58" s="590" t="n"/>
      <c r="W58" s="590" t="n"/>
      <c r="X58" s="590" t="n"/>
      <c r="Y58" s="590" t="n"/>
      <c r="Z58" s="590" t="n"/>
    </row>
    <row r="59" ht="15.75" customHeight="1" s="844">
      <c r="A59" s="590" t="n"/>
      <c r="B59" s="590" t="n"/>
      <c r="C59" s="590" t="n"/>
      <c r="D59" s="590" t="n"/>
      <c r="E59" s="590" t="n"/>
      <c r="F59" s="590" t="n"/>
      <c r="G59" s="590" t="n"/>
      <c r="H59" s="590" t="n"/>
      <c r="I59" s="590" t="n"/>
      <c r="J59" s="590" t="n"/>
      <c r="K59" s="590" t="n"/>
      <c r="L59" s="590" t="n"/>
      <c r="M59" s="590" t="n"/>
      <c r="N59" s="590" t="n"/>
      <c r="O59" s="590" t="n"/>
      <c r="P59" s="590" t="n"/>
      <c r="Q59" s="590" t="n"/>
      <c r="R59" s="590" t="n"/>
      <c r="S59" s="590" t="n"/>
      <c r="T59" s="590" t="n"/>
      <c r="U59" s="590" t="n"/>
      <c r="V59" s="590" t="n"/>
      <c r="W59" s="590" t="n"/>
      <c r="X59" s="590" t="n"/>
      <c r="Y59" s="590" t="n"/>
      <c r="Z59" s="590" t="n"/>
    </row>
    <row r="60" ht="15.75" customHeight="1" s="844">
      <c r="A60" s="590" t="n"/>
      <c r="B60" s="590" t="n"/>
      <c r="C60" s="590" t="n"/>
      <c r="D60" s="590" t="n"/>
      <c r="E60" s="590" t="n"/>
      <c r="F60" s="590" t="n"/>
      <c r="G60" s="590" t="n"/>
      <c r="H60" s="590" t="n"/>
      <c r="I60" s="590" t="n"/>
      <c r="J60" s="590" t="n"/>
      <c r="K60" s="590" t="n"/>
      <c r="L60" s="590" t="n"/>
      <c r="M60" s="590" t="n"/>
      <c r="N60" s="590" t="n"/>
      <c r="O60" s="590" t="n"/>
      <c r="P60" s="590" t="n"/>
      <c r="Q60" s="590" t="n"/>
      <c r="R60" s="590" t="n"/>
      <c r="S60" s="590" t="n"/>
      <c r="T60" s="590" t="n"/>
      <c r="U60" s="590" t="n"/>
      <c r="V60" s="590" t="n"/>
      <c r="W60" s="590" t="n"/>
      <c r="X60" s="590" t="n"/>
      <c r="Y60" s="590" t="n"/>
      <c r="Z60" s="590" t="n"/>
    </row>
    <row r="61" ht="15.75" customHeight="1" s="844">
      <c r="A61" s="590" t="n"/>
      <c r="B61" s="590" t="n"/>
      <c r="C61" s="590" t="n"/>
      <c r="D61" s="590" t="n"/>
      <c r="E61" s="590" t="n"/>
      <c r="F61" s="590" t="n"/>
      <c r="G61" s="590" t="n"/>
      <c r="H61" s="590" t="n"/>
      <c r="I61" s="590" t="n"/>
      <c r="J61" s="590" t="n"/>
      <c r="K61" s="590" t="n"/>
      <c r="L61" s="590" t="n"/>
      <c r="M61" s="590" t="n"/>
      <c r="N61" s="590" t="n"/>
      <c r="O61" s="590" t="n"/>
      <c r="P61" s="590" t="n"/>
      <c r="Q61" s="590" t="n"/>
      <c r="R61" s="590" t="n"/>
      <c r="S61" s="590" t="n"/>
      <c r="T61" s="590" t="n"/>
      <c r="U61" s="590" t="n"/>
      <c r="V61" s="590" t="n"/>
      <c r="W61" s="590" t="n"/>
      <c r="X61" s="590" t="n"/>
      <c r="Y61" s="590" t="n"/>
      <c r="Z61" s="590" t="n"/>
    </row>
    <row r="62" ht="15.75" customHeight="1" s="844">
      <c r="A62" s="590" t="n"/>
      <c r="B62" s="590" t="n"/>
      <c r="C62" s="590" t="n"/>
      <c r="D62" s="590" t="n"/>
      <c r="E62" s="590" t="n"/>
      <c r="F62" s="590" t="n"/>
      <c r="G62" s="590" t="n"/>
      <c r="H62" s="590" t="n"/>
      <c r="I62" s="590" t="n"/>
      <c r="J62" s="590" t="n"/>
      <c r="K62" s="590" t="n"/>
      <c r="L62" s="590" t="n"/>
      <c r="M62" s="590" t="n"/>
      <c r="N62" s="590" t="n"/>
      <c r="O62" s="590" t="n"/>
      <c r="P62" s="590" t="n"/>
      <c r="Q62" s="590" t="n"/>
      <c r="R62" s="590" t="n"/>
      <c r="S62" s="590" t="n"/>
      <c r="T62" s="590" t="n"/>
      <c r="U62" s="590" t="n"/>
      <c r="V62" s="590" t="n"/>
      <c r="W62" s="590" t="n"/>
      <c r="X62" s="590" t="n"/>
      <c r="Y62" s="590" t="n"/>
      <c r="Z62" s="590" t="n"/>
    </row>
    <row r="63" ht="15.75" customHeight="1" s="844">
      <c r="A63" s="590" t="n"/>
      <c r="B63" s="590" t="n"/>
      <c r="C63" s="590" t="n"/>
      <c r="D63" s="590" t="n"/>
      <c r="E63" s="590" t="n"/>
      <c r="F63" s="590" t="n"/>
      <c r="G63" s="590" t="n"/>
      <c r="H63" s="590" t="n"/>
      <c r="I63" s="590" t="n"/>
      <c r="J63" s="590" t="n"/>
      <c r="K63" s="590" t="n"/>
      <c r="L63" s="590" t="n"/>
      <c r="M63" s="590" t="n"/>
      <c r="N63" s="590" t="n"/>
      <c r="O63" s="590" t="n"/>
      <c r="P63" s="590" t="n"/>
      <c r="Q63" s="590" t="n"/>
      <c r="R63" s="590" t="n"/>
      <c r="S63" s="590" t="n"/>
      <c r="T63" s="590" t="n"/>
      <c r="U63" s="590" t="n"/>
      <c r="V63" s="590" t="n"/>
      <c r="W63" s="590" t="n"/>
      <c r="X63" s="590" t="n"/>
      <c r="Y63" s="590" t="n"/>
      <c r="Z63" s="590" t="n"/>
    </row>
    <row r="64" ht="15.75" customHeight="1" s="844">
      <c r="A64" s="590" t="n"/>
      <c r="B64" s="590" t="n"/>
      <c r="C64" s="590" t="n"/>
      <c r="D64" s="590" t="n"/>
      <c r="E64" s="590" t="n"/>
      <c r="F64" s="590" t="n"/>
      <c r="G64" s="590" t="n"/>
      <c r="H64" s="590" t="n"/>
      <c r="I64" s="590" t="n"/>
      <c r="J64" s="590" t="n"/>
      <c r="K64" s="590" t="n"/>
      <c r="L64" s="590" t="n"/>
      <c r="M64" s="590" t="n"/>
      <c r="N64" s="590" t="n"/>
      <c r="O64" s="590" t="n"/>
      <c r="P64" s="590" t="n"/>
      <c r="Q64" s="590" t="n"/>
      <c r="R64" s="590" t="n"/>
      <c r="S64" s="590" t="n"/>
      <c r="T64" s="590" t="n"/>
      <c r="U64" s="590" t="n"/>
      <c r="V64" s="590" t="n"/>
      <c r="W64" s="590" t="n"/>
      <c r="X64" s="590" t="n"/>
      <c r="Y64" s="590" t="n"/>
      <c r="Z64" s="590" t="n"/>
    </row>
    <row r="65" ht="15.75" customHeight="1" s="844">
      <c r="A65" s="590" t="n"/>
      <c r="B65" s="590" t="n"/>
      <c r="C65" s="590" t="n"/>
      <c r="D65" s="590" t="n"/>
      <c r="E65" s="590" t="n"/>
      <c r="F65" s="590" t="n"/>
      <c r="G65" s="590" t="n"/>
      <c r="H65" s="590" t="n"/>
      <c r="I65" s="590" t="n"/>
      <c r="J65" s="590" t="n"/>
      <c r="K65" s="590" t="n"/>
      <c r="L65" s="590" t="n"/>
      <c r="M65" s="590" t="n"/>
      <c r="N65" s="590" t="n"/>
      <c r="O65" s="590" t="n"/>
      <c r="P65" s="590" t="n"/>
      <c r="Q65" s="590" t="n"/>
      <c r="R65" s="590" t="n"/>
      <c r="S65" s="590" t="n"/>
      <c r="T65" s="590" t="n"/>
      <c r="U65" s="590" t="n"/>
      <c r="V65" s="590" t="n"/>
      <c r="W65" s="590" t="n"/>
      <c r="X65" s="590" t="n"/>
      <c r="Y65" s="590" t="n"/>
      <c r="Z65" s="590" t="n"/>
    </row>
    <row r="66" ht="15.75" customHeight="1" s="844">
      <c r="A66" s="590" t="n"/>
      <c r="B66" s="590" t="n"/>
      <c r="C66" s="590" t="n"/>
      <c r="D66" s="590" t="n"/>
      <c r="E66" s="590" t="n"/>
      <c r="F66" s="590" t="n"/>
      <c r="G66" s="590" t="n"/>
      <c r="H66" s="590" t="n"/>
      <c r="I66" s="590" t="n"/>
      <c r="J66" s="590" t="n"/>
      <c r="K66" s="590" t="n"/>
      <c r="L66" s="590" t="n"/>
      <c r="M66" s="590" t="n"/>
      <c r="N66" s="590" t="n"/>
      <c r="O66" s="590" t="n"/>
      <c r="P66" s="590" t="n"/>
      <c r="Q66" s="590" t="n"/>
      <c r="R66" s="590" t="n"/>
      <c r="S66" s="590" t="n"/>
      <c r="T66" s="590" t="n"/>
      <c r="U66" s="590" t="n"/>
      <c r="V66" s="590" t="n"/>
      <c r="W66" s="590" t="n"/>
      <c r="X66" s="590" t="n"/>
      <c r="Y66" s="590" t="n"/>
      <c r="Z66" s="590" t="n"/>
    </row>
    <row r="67" ht="15.75" customHeight="1" s="844">
      <c r="A67" s="590" t="n"/>
      <c r="B67" s="590" t="n"/>
      <c r="C67" s="590" t="n"/>
      <c r="D67" s="590" t="n"/>
      <c r="E67" s="590" t="n"/>
      <c r="F67" s="590" t="n"/>
      <c r="G67" s="590" t="n"/>
      <c r="H67" s="590" t="n"/>
      <c r="I67" s="590" t="n"/>
      <c r="J67" s="590" t="n"/>
      <c r="K67" s="590" t="n"/>
      <c r="L67" s="590" t="n"/>
      <c r="M67" s="590" t="n"/>
      <c r="N67" s="590" t="n"/>
      <c r="O67" s="590" t="n"/>
      <c r="P67" s="590" t="n"/>
      <c r="Q67" s="590" t="n"/>
      <c r="R67" s="590" t="n"/>
      <c r="S67" s="590" t="n"/>
      <c r="T67" s="590" t="n"/>
      <c r="U67" s="590" t="n"/>
      <c r="V67" s="590" t="n"/>
      <c r="W67" s="590" t="n"/>
      <c r="X67" s="590" t="n"/>
      <c r="Y67" s="590" t="n"/>
      <c r="Z67" s="590" t="n"/>
    </row>
    <row r="68" ht="15.75" customHeight="1" s="844">
      <c r="A68" s="590" t="n"/>
      <c r="B68" s="590" t="n"/>
      <c r="C68" s="590" t="n"/>
      <c r="D68" s="590" t="n"/>
      <c r="E68" s="590" t="n"/>
      <c r="F68" s="590" t="n"/>
      <c r="G68" s="590" t="n"/>
      <c r="H68" s="590" t="n"/>
      <c r="I68" s="590" t="n"/>
      <c r="J68" s="590" t="n"/>
      <c r="K68" s="590" t="n"/>
      <c r="L68" s="590" t="n"/>
      <c r="M68" s="590" t="n"/>
      <c r="N68" s="590" t="n"/>
      <c r="O68" s="590" t="n"/>
      <c r="P68" s="590" t="n"/>
      <c r="Q68" s="590" t="n"/>
      <c r="R68" s="590" t="n"/>
      <c r="S68" s="590" t="n"/>
      <c r="T68" s="590" t="n"/>
      <c r="U68" s="590" t="n"/>
      <c r="V68" s="590" t="n"/>
      <c r="W68" s="590" t="n"/>
      <c r="X68" s="590" t="n"/>
      <c r="Y68" s="590" t="n"/>
      <c r="Z68" s="590" t="n"/>
    </row>
    <row r="69" ht="15.75" customHeight="1" s="844">
      <c r="A69" s="590" t="n"/>
      <c r="B69" s="590" t="n"/>
      <c r="C69" s="590" t="n"/>
      <c r="D69" s="590" t="n"/>
      <c r="E69" s="590" t="n"/>
      <c r="F69" s="590" t="n"/>
      <c r="G69" s="590" t="n"/>
      <c r="H69" s="590" t="n"/>
      <c r="I69" s="590" t="n"/>
      <c r="J69" s="590" t="n"/>
      <c r="K69" s="590" t="n"/>
      <c r="L69" s="590" t="n"/>
      <c r="M69" s="590" t="n"/>
      <c r="N69" s="590" t="n"/>
      <c r="O69" s="590" t="n"/>
      <c r="P69" s="590" t="n"/>
      <c r="Q69" s="590" t="n"/>
      <c r="R69" s="590" t="n"/>
      <c r="S69" s="590" t="n"/>
      <c r="T69" s="590" t="n"/>
      <c r="U69" s="590" t="n"/>
      <c r="V69" s="590" t="n"/>
      <c r="W69" s="590" t="n"/>
      <c r="X69" s="590" t="n"/>
      <c r="Y69" s="590" t="n"/>
      <c r="Z69" s="590" t="n"/>
    </row>
    <row r="70" ht="15.75" customHeight="1" s="844">
      <c r="A70" s="590" t="n"/>
      <c r="B70" s="590" t="n"/>
      <c r="C70" s="590" t="n"/>
      <c r="D70" s="590" t="n"/>
      <c r="E70" s="590" t="n"/>
      <c r="F70" s="590" t="n"/>
      <c r="G70" s="590" t="n"/>
      <c r="H70" s="590" t="n"/>
      <c r="I70" s="590" t="n"/>
      <c r="J70" s="590" t="n"/>
      <c r="K70" s="590" t="n"/>
      <c r="L70" s="590" t="n"/>
      <c r="M70" s="590" t="n"/>
      <c r="N70" s="590" t="n"/>
      <c r="O70" s="590" t="n"/>
      <c r="P70" s="590" t="n"/>
      <c r="Q70" s="590" t="n"/>
      <c r="R70" s="590" t="n"/>
      <c r="S70" s="590" t="n"/>
      <c r="T70" s="590" t="n"/>
      <c r="U70" s="590" t="n"/>
      <c r="V70" s="590" t="n"/>
      <c r="W70" s="590" t="n"/>
      <c r="X70" s="590" t="n"/>
      <c r="Y70" s="590" t="n"/>
      <c r="Z70" s="590" t="n"/>
    </row>
    <row r="71" ht="15.75" customHeight="1" s="844">
      <c r="A71" s="590" t="n"/>
      <c r="B71" s="590" t="n"/>
      <c r="C71" s="590" t="n"/>
      <c r="D71" s="590" t="n"/>
      <c r="E71" s="590" t="n"/>
      <c r="F71" s="590" t="n"/>
      <c r="G71" s="590" t="n"/>
      <c r="H71" s="590" t="n"/>
      <c r="I71" s="590" t="n"/>
      <c r="J71" s="590" t="n"/>
      <c r="K71" s="590" t="n"/>
      <c r="L71" s="590" t="n"/>
      <c r="M71" s="590" t="n"/>
      <c r="N71" s="590" t="n"/>
      <c r="O71" s="590" t="n"/>
      <c r="P71" s="590" t="n"/>
      <c r="Q71" s="590" t="n"/>
      <c r="R71" s="590" t="n"/>
      <c r="S71" s="590" t="n"/>
      <c r="T71" s="590" t="n"/>
      <c r="U71" s="590" t="n"/>
      <c r="V71" s="590" t="n"/>
      <c r="W71" s="590" t="n"/>
      <c r="X71" s="590" t="n"/>
      <c r="Y71" s="590" t="n"/>
      <c r="Z71" s="590" t="n"/>
    </row>
    <row r="72" ht="15.75" customHeight="1" s="844">
      <c r="A72" s="590" t="n"/>
      <c r="B72" s="590" t="n"/>
      <c r="C72" s="590" t="n"/>
      <c r="D72" s="590" t="n"/>
      <c r="E72" s="590" t="n"/>
      <c r="F72" s="590" t="n"/>
      <c r="G72" s="590" t="n"/>
      <c r="H72" s="590" t="n"/>
      <c r="I72" s="590" t="n"/>
      <c r="J72" s="590" t="n"/>
      <c r="K72" s="590" t="n"/>
      <c r="L72" s="590" t="n"/>
      <c r="M72" s="590" t="n"/>
      <c r="N72" s="590" t="n"/>
      <c r="O72" s="590" t="n"/>
      <c r="P72" s="590" t="n"/>
      <c r="Q72" s="590" t="n"/>
      <c r="R72" s="590" t="n"/>
      <c r="S72" s="590" t="n"/>
      <c r="T72" s="590" t="n"/>
      <c r="U72" s="590" t="n"/>
      <c r="V72" s="590" t="n"/>
      <c r="W72" s="590" t="n"/>
      <c r="X72" s="590" t="n"/>
      <c r="Y72" s="590" t="n"/>
      <c r="Z72" s="590" t="n"/>
    </row>
    <row r="73" ht="15.75" customHeight="1" s="844">
      <c r="A73" s="590" t="n"/>
      <c r="B73" s="590" t="n"/>
      <c r="C73" s="590" t="n"/>
      <c r="D73" s="590" t="n"/>
      <c r="E73" s="590" t="n"/>
      <c r="F73" s="590" t="n"/>
      <c r="G73" s="590" t="n"/>
      <c r="H73" s="590" t="n"/>
      <c r="I73" s="590" t="n"/>
      <c r="J73" s="590" t="n"/>
      <c r="K73" s="590" t="n"/>
      <c r="L73" s="590" t="n"/>
      <c r="M73" s="590" t="n"/>
      <c r="N73" s="590" t="n"/>
      <c r="O73" s="590" t="n"/>
      <c r="P73" s="590" t="n"/>
      <c r="Q73" s="590" t="n"/>
      <c r="R73" s="590" t="n"/>
      <c r="S73" s="590" t="n"/>
      <c r="T73" s="590" t="n"/>
      <c r="U73" s="590" t="n"/>
      <c r="V73" s="590" t="n"/>
      <c r="W73" s="590" t="n"/>
      <c r="X73" s="590" t="n"/>
      <c r="Y73" s="590" t="n"/>
      <c r="Z73" s="590" t="n"/>
    </row>
    <row r="74" ht="15.75" customHeight="1" s="844">
      <c r="A74" s="590" t="n"/>
      <c r="B74" s="590" t="n"/>
      <c r="C74" s="590" t="n"/>
      <c r="D74" s="590" t="n"/>
      <c r="E74" s="590" t="n"/>
      <c r="F74" s="590" t="n"/>
      <c r="G74" s="590" t="n"/>
      <c r="H74" s="590" t="n"/>
      <c r="I74" s="590" t="n"/>
      <c r="J74" s="590" t="n"/>
      <c r="K74" s="590" t="n"/>
      <c r="L74" s="590" t="n"/>
      <c r="M74" s="590" t="n"/>
      <c r="N74" s="590" t="n"/>
      <c r="O74" s="590" t="n"/>
      <c r="P74" s="590" t="n"/>
      <c r="Q74" s="590" t="n"/>
      <c r="R74" s="590" t="n"/>
      <c r="S74" s="590" t="n"/>
      <c r="T74" s="590" t="n"/>
      <c r="U74" s="590" t="n"/>
      <c r="V74" s="590" t="n"/>
      <c r="W74" s="590" t="n"/>
      <c r="X74" s="590" t="n"/>
      <c r="Y74" s="590" t="n"/>
      <c r="Z74" s="590" t="n"/>
    </row>
    <row r="75" ht="15.75" customHeight="1" s="844">
      <c r="A75" s="590" t="n"/>
      <c r="B75" s="590" t="n"/>
      <c r="C75" s="590" t="n"/>
      <c r="D75" s="590" t="n"/>
      <c r="E75" s="590" t="n"/>
      <c r="F75" s="590" t="n"/>
      <c r="G75" s="590" t="n"/>
      <c r="H75" s="590" t="n"/>
      <c r="I75" s="590" t="n"/>
      <c r="J75" s="590" t="n"/>
      <c r="K75" s="590" t="n"/>
      <c r="L75" s="590" t="n"/>
      <c r="M75" s="590" t="n"/>
      <c r="N75" s="590" t="n"/>
      <c r="O75" s="590" t="n"/>
      <c r="P75" s="590" t="n"/>
      <c r="Q75" s="590" t="n"/>
      <c r="R75" s="590" t="n"/>
      <c r="S75" s="590" t="n"/>
      <c r="T75" s="590" t="n"/>
      <c r="U75" s="590" t="n"/>
      <c r="V75" s="590" t="n"/>
      <c r="W75" s="590" t="n"/>
      <c r="X75" s="590" t="n"/>
      <c r="Y75" s="590" t="n"/>
      <c r="Z75" s="590" t="n"/>
    </row>
    <row r="76" ht="15.75" customHeight="1" s="844">
      <c r="A76" s="590" t="n"/>
      <c r="B76" s="590" t="n"/>
      <c r="C76" s="590" t="n"/>
      <c r="D76" s="590" t="n"/>
      <c r="E76" s="590" t="n"/>
      <c r="F76" s="590" t="n"/>
      <c r="G76" s="590" t="n"/>
      <c r="H76" s="590" t="n"/>
      <c r="I76" s="590" t="n"/>
      <c r="J76" s="590" t="n"/>
      <c r="K76" s="590" t="n"/>
      <c r="L76" s="590" t="n"/>
      <c r="M76" s="590" t="n"/>
      <c r="N76" s="590" t="n"/>
      <c r="O76" s="590" t="n"/>
      <c r="P76" s="590" t="n"/>
      <c r="Q76" s="590" t="n"/>
      <c r="R76" s="590" t="n"/>
      <c r="S76" s="590" t="n"/>
      <c r="T76" s="590" t="n"/>
      <c r="U76" s="590" t="n"/>
      <c r="V76" s="590" t="n"/>
      <c r="W76" s="590" t="n"/>
      <c r="X76" s="590" t="n"/>
      <c r="Y76" s="590" t="n"/>
      <c r="Z76" s="590" t="n"/>
    </row>
    <row r="77" ht="15.75" customHeight="1" s="844">
      <c r="A77" s="590" t="n"/>
      <c r="B77" s="590" t="n"/>
      <c r="C77" s="590" t="n"/>
      <c r="D77" s="590" t="n"/>
      <c r="E77" s="590" t="n"/>
      <c r="F77" s="590" t="n"/>
      <c r="G77" s="590" t="n"/>
      <c r="H77" s="590" t="n"/>
      <c r="I77" s="590" t="n"/>
      <c r="J77" s="590" t="n"/>
      <c r="K77" s="590" t="n"/>
      <c r="L77" s="590" t="n"/>
      <c r="M77" s="590" t="n"/>
      <c r="N77" s="590" t="n"/>
      <c r="O77" s="590" t="n"/>
      <c r="P77" s="590" t="n"/>
      <c r="Q77" s="590" t="n"/>
      <c r="R77" s="590" t="n"/>
      <c r="S77" s="590" t="n"/>
      <c r="T77" s="590" t="n"/>
      <c r="U77" s="590" t="n"/>
      <c r="V77" s="590" t="n"/>
      <c r="W77" s="590" t="n"/>
      <c r="X77" s="590" t="n"/>
      <c r="Y77" s="590" t="n"/>
      <c r="Z77" s="590" t="n"/>
    </row>
    <row r="78" ht="15.75" customHeight="1" s="844">
      <c r="A78" s="590" t="n"/>
      <c r="B78" s="590" t="n"/>
      <c r="C78" s="590" t="n"/>
      <c r="D78" s="590" t="n"/>
      <c r="E78" s="590" t="n"/>
      <c r="F78" s="590" t="n"/>
      <c r="G78" s="590" t="n"/>
      <c r="H78" s="590" t="n"/>
      <c r="I78" s="590" t="n"/>
      <c r="J78" s="590" t="n"/>
      <c r="K78" s="590" t="n"/>
      <c r="L78" s="590" t="n"/>
      <c r="M78" s="590" t="n"/>
      <c r="N78" s="590" t="n"/>
      <c r="O78" s="590" t="n"/>
      <c r="P78" s="590" t="n"/>
      <c r="Q78" s="590" t="n"/>
      <c r="R78" s="590" t="n"/>
      <c r="S78" s="590" t="n"/>
      <c r="T78" s="590" t="n"/>
      <c r="U78" s="590" t="n"/>
      <c r="V78" s="590" t="n"/>
      <c r="W78" s="590" t="n"/>
      <c r="X78" s="590" t="n"/>
      <c r="Y78" s="590" t="n"/>
      <c r="Z78" s="590" t="n"/>
    </row>
    <row r="79" ht="15.75" customHeight="1" s="844">
      <c r="A79" s="590" t="n"/>
      <c r="B79" s="590" t="n"/>
      <c r="C79" s="590" t="n"/>
      <c r="D79" s="590" t="n"/>
      <c r="E79" s="590" t="n"/>
      <c r="F79" s="590" t="n"/>
      <c r="G79" s="590" t="n"/>
      <c r="H79" s="590" t="n"/>
      <c r="I79" s="590" t="n"/>
      <c r="J79" s="590" t="n"/>
      <c r="K79" s="590" t="n"/>
      <c r="L79" s="590" t="n"/>
      <c r="M79" s="590" t="n"/>
      <c r="N79" s="590" t="n"/>
      <c r="O79" s="590" t="n"/>
      <c r="P79" s="590" t="n"/>
      <c r="Q79" s="590" t="n"/>
      <c r="R79" s="590" t="n"/>
      <c r="S79" s="590" t="n"/>
      <c r="T79" s="590" t="n"/>
      <c r="U79" s="590" t="n"/>
      <c r="V79" s="590" t="n"/>
      <c r="W79" s="590" t="n"/>
      <c r="X79" s="590" t="n"/>
      <c r="Y79" s="590" t="n"/>
      <c r="Z79" s="590" t="n"/>
    </row>
    <row r="80" ht="15.75" customHeight="1" s="844">
      <c r="A80" s="590" t="n"/>
      <c r="B80" s="590" t="n"/>
      <c r="C80" s="590" t="n"/>
      <c r="D80" s="590" t="n"/>
      <c r="E80" s="590" t="n"/>
      <c r="F80" s="590" t="n"/>
      <c r="G80" s="590" t="n"/>
      <c r="H80" s="590" t="n"/>
      <c r="I80" s="590" t="n"/>
      <c r="J80" s="590" t="n"/>
      <c r="K80" s="590" t="n"/>
      <c r="L80" s="590" t="n"/>
      <c r="M80" s="590" t="n"/>
      <c r="N80" s="590" t="n"/>
      <c r="O80" s="590" t="n"/>
      <c r="P80" s="590" t="n"/>
      <c r="Q80" s="590" t="n"/>
      <c r="R80" s="590" t="n"/>
      <c r="S80" s="590" t="n"/>
      <c r="T80" s="590" t="n"/>
      <c r="U80" s="590" t="n"/>
      <c r="V80" s="590" t="n"/>
      <c r="W80" s="590" t="n"/>
      <c r="X80" s="590" t="n"/>
      <c r="Y80" s="590" t="n"/>
      <c r="Z80" s="590" t="n"/>
    </row>
    <row r="81" ht="15.75" customHeight="1" s="844">
      <c r="A81" s="590" t="n"/>
      <c r="B81" s="590" t="n"/>
      <c r="C81" s="590" t="n"/>
      <c r="D81" s="590" t="n"/>
      <c r="E81" s="590" t="n"/>
      <c r="F81" s="590" t="n"/>
      <c r="G81" s="590" t="n"/>
      <c r="H81" s="590" t="n"/>
      <c r="I81" s="590" t="n"/>
      <c r="J81" s="590" t="n"/>
      <c r="K81" s="590" t="n"/>
      <c r="L81" s="590" t="n"/>
      <c r="M81" s="590" t="n"/>
      <c r="N81" s="590" t="n"/>
      <c r="O81" s="590" t="n"/>
      <c r="P81" s="590" t="n"/>
      <c r="Q81" s="590" t="n"/>
      <c r="R81" s="590" t="n"/>
      <c r="S81" s="590" t="n"/>
      <c r="T81" s="590" t="n"/>
      <c r="U81" s="590" t="n"/>
      <c r="V81" s="590" t="n"/>
      <c r="W81" s="590" t="n"/>
      <c r="X81" s="590" t="n"/>
      <c r="Y81" s="590" t="n"/>
      <c r="Z81" s="590" t="n"/>
    </row>
    <row r="82" ht="15.75" customHeight="1" s="844">
      <c r="A82" s="590" t="n"/>
      <c r="B82" s="590" t="n"/>
      <c r="C82" s="590" t="n"/>
      <c r="D82" s="590" t="n"/>
      <c r="E82" s="590" t="n"/>
      <c r="F82" s="590" t="n"/>
      <c r="G82" s="590" t="n"/>
      <c r="H82" s="590" t="n"/>
      <c r="I82" s="590" t="n"/>
      <c r="J82" s="590" t="n"/>
      <c r="K82" s="590" t="n"/>
      <c r="L82" s="590" t="n"/>
      <c r="M82" s="590" t="n"/>
      <c r="N82" s="590" t="n"/>
      <c r="O82" s="590" t="n"/>
      <c r="P82" s="590" t="n"/>
      <c r="Q82" s="590" t="n"/>
      <c r="R82" s="590" t="n"/>
      <c r="S82" s="590" t="n"/>
      <c r="T82" s="590" t="n"/>
      <c r="U82" s="590" t="n"/>
      <c r="V82" s="590" t="n"/>
      <c r="W82" s="590" t="n"/>
      <c r="X82" s="590" t="n"/>
      <c r="Y82" s="590" t="n"/>
      <c r="Z82" s="590" t="n"/>
    </row>
    <row r="83" ht="15.75" customHeight="1" s="844">
      <c r="A83" s="590" t="n"/>
      <c r="B83" s="590" t="n"/>
      <c r="C83" s="590" t="n"/>
      <c r="D83" s="590" t="n"/>
      <c r="E83" s="590" t="n"/>
      <c r="F83" s="590" t="n"/>
      <c r="G83" s="590" t="n"/>
      <c r="H83" s="590" t="n"/>
      <c r="I83" s="590" t="n"/>
      <c r="J83" s="590" t="n"/>
      <c r="K83" s="590" t="n"/>
      <c r="L83" s="590" t="n"/>
      <c r="M83" s="590" t="n"/>
      <c r="N83" s="590" t="n"/>
      <c r="O83" s="590" t="n"/>
      <c r="P83" s="590" t="n"/>
      <c r="Q83" s="590" t="n"/>
      <c r="R83" s="590" t="n"/>
      <c r="S83" s="590" t="n"/>
      <c r="T83" s="590" t="n"/>
      <c r="U83" s="590" t="n"/>
      <c r="V83" s="590" t="n"/>
      <c r="W83" s="590" t="n"/>
      <c r="X83" s="590" t="n"/>
      <c r="Y83" s="590" t="n"/>
      <c r="Z83" s="590" t="n"/>
    </row>
    <row r="84" ht="15.75" customHeight="1" s="844">
      <c r="A84" s="590" t="n"/>
      <c r="B84" s="590" t="n"/>
      <c r="C84" s="590" t="n"/>
      <c r="D84" s="590" t="n"/>
      <c r="E84" s="590" t="n"/>
      <c r="F84" s="590" t="n"/>
      <c r="G84" s="590" t="n"/>
      <c r="H84" s="590" t="n"/>
      <c r="I84" s="590" t="n"/>
      <c r="J84" s="590" t="n"/>
      <c r="K84" s="590" t="n"/>
      <c r="L84" s="590" t="n"/>
      <c r="M84" s="590" t="n"/>
      <c r="N84" s="590" t="n"/>
      <c r="O84" s="590" t="n"/>
      <c r="P84" s="590" t="n"/>
      <c r="Q84" s="590" t="n"/>
      <c r="R84" s="590" t="n"/>
      <c r="S84" s="590" t="n"/>
      <c r="T84" s="590" t="n"/>
      <c r="U84" s="590" t="n"/>
      <c r="V84" s="590" t="n"/>
      <c r="W84" s="590" t="n"/>
      <c r="X84" s="590" t="n"/>
      <c r="Y84" s="590" t="n"/>
      <c r="Z84" s="590" t="n"/>
    </row>
    <row r="85" ht="15.75" customHeight="1" s="844">
      <c r="A85" s="590" t="n"/>
      <c r="B85" s="590" t="n"/>
      <c r="C85" s="590" t="n"/>
      <c r="D85" s="590" t="n"/>
      <c r="E85" s="590" t="n"/>
      <c r="F85" s="590" t="n"/>
      <c r="G85" s="590" t="n"/>
      <c r="H85" s="590" t="n"/>
      <c r="I85" s="590" t="n"/>
      <c r="J85" s="590" t="n"/>
      <c r="K85" s="590" t="n"/>
      <c r="L85" s="590" t="n"/>
      <c r="M85" s="590" t="n"/>
      <c r="N85" s="590" t="n"/>
      <c r="O85" s="590" t="n"/>
      <c r="P85" s="590" t="n"/>
      <c r="Q85" s="590" t="n"/>
      <c r="R85" s="590" t="n"/>
      <c r="S85" s="590" t="n"/>
      <c r="T85" s="590" t="n"/>
      <c r="U85" s="590" t="n"/>
      <c r="V85" s="590" t="n"/>
      <c r="W85" s="590" t="n"/>
      <c r="X85" s="590" t="n"/>
      <c r="Y85" s="590" t="n"/>
      <c r="Z85" s="590" t="n"/>
    </row>
    <row r="86" ht="15.75" customHeight="1" s="844">
      <c r="A86" s="590" t="n"/>
      <c r="B86" s="590" t="n"/>
      <c r="C86" s="590" t="n"/>
      <c r="D86" s="590" t="n"/>
      <c r="E86" s="590" t="n"/>
      <c r="F86" s="590" t="n"/>
      <c r="G86" s="590" t="n"/>
      <c r="H86" s="590" t="n"/>
      <c r="I86" s="590" t="n"/>
      <c r="J86" s="590" t="n"/>
      <c r="K86" s="590" t="n"/>
      <c r="L86" s="590" t="n"/>
      <c r="M86" s="590" t="n"/>
      <c r="N86" s="590" t="n"/>
      <c r="O86" s="590" t="n"/>
      <c r="P86" s="590" t="n"/>
      <c r="Q86" s="590" t="n"/>
      <c r="R86" s="590" t="n"/>
      <c r="S86" s="590" t="n"/>
      <c r="T86" s="590" t="n"/>
      <c r="U86" s="590" t="n"/>
      <c r="V86" s="590" t="n"/>
      <c r="W86" s="590" t="n"/>
      <c r="X86" s="590" t="n"/>
      <c r="Y86" s="590" t="n"/>
      <c r="Z86" s="590" t="n"/>
    </row>
    <row r="87" ht="15.75" customHeight="1" s="844">
      <c r="A87" s="590" t="n"/>
      <c r="B87" s="590" t="n"/>
      <c r="C87" s="590" t="n"/>
      <c r="D87" s="590" t="n"/>
      <c r="E87" s="590" t="n"/>
      <c r="F87" s="590" t="n"/>
      <c r="G87" s="590" t="n"/>
      <c r="H87" s="590" t="n"/>
      <c r="I87" s="590" t="n"/>
      <c r="J87" s="590" t="n"/>
      <c r="K87" s="590" t="n"/>
      <c r="L87" s="590" t="n"/>
      <c r="M87" s="590" t="n"/>
      <c r="N87" s="590" t="n"/>
      <c r="O87" s="590" t="n"/>
      <c r="P87" s="590" t="n"/>
      <c r="Q87" s="590" t="n"/>
      <c r="R87" s="590" t="n"/>
      <c r="S87" s="590" t="n"/>
      <c r="T87" s="590" t="n"/>
      <c r="U87" s="590" t="n"/>
      <c r="V87" s="590" t="n"/>
      <c r="W87" s="590" t="n"/>
      <c r="X87" s="590" t="n"/>
      <c r="Y87" s="590" t="n"/>
      <c r="Z87" s="590" t="n"/>
    </row>
    <row r="88" ht="15.75" customHeight="1" s="844">
      <c r="A88" s="590" t="n"/>
      <c r="B88" s="590" t="n"/>
      <c r="C88" s="590" t="n"/>
      <c r="D88" s="590" t="n"/>
      <c r="E88" s="590" t="n"/>
      <c r="F88" s="590" t="n"/>
      <c r="G88" s="590" t="n"/>
      <c r="H88" s="590" t="n"/>
      <c r="I88" s="590" t="n"/>
      <c r="J88" s="590" t="n"/>
      <c r="K88" s="590" t="n"/>
      <c r="L88" s="590" t="n"/>
      <c r="M88" s="590" t="n"/>
      <c r="N88" s="590" t="n"/>
      <c r="O88" s="590" t="n"/>
      <c r="P88" s="590" t="n"/>
      <c r="Q88" s="590" t="n"/>
      <c r="R88" s="590" t="n"/>
      <c r="S88" s="590" t="n"/>
      <c r="T88" s="590" t="n"/>
      <c r="U88" s="590" t="n"/>
      <c r="V88" s="590" t="n"/>
      <c r="W88" s="590" t="n"/>
      <c r="X88" s="590" t="n"/>
      <c r="Y88" s="590" t="n"/>
      <c r="Z88" s="590" t="n"/>
    </row>
    <row r="89" ht="15.75" customHeight="1" s="844">
      <c r="A89" s="590" t="n"/>
      <c r="B89" s="590" t="n"/>
      <c r="C89" s="590" t="n"/>
      <c r="D89" s="590" t="n"/>
      <c r="E89" s="590" t="n"/>
      <c r="F89" s="590" t="n"/>
      <c r="G89" s="590" t="n"/>
      <c r="H89" s="590" t="n"/>
      <c r="I89" s="590" t="n"/>
      <c r="J89" s="590" t="n"/>
      <c r="K89" s="590" t="n"/>
      <c r="L89" s="590" t="n"/>
      <c r="M89" s="590" t="n"/>
      <c r="N89" s="590" t="n"/>
      <c r="O89" s="590" t="n"/>
      <c r="P89" s="590" t="n"/>
      <c r="Q89" s="590" t="n"/>
      <c r="R89" s="590" t="n"/>
      <c r="S89" s="590" t="n"/>
      <c r="T89" s="590" t="n"/>
      <c r="U89" s="590" t="n"/>
      <c r="V89" s="590" t="n"/>
      <c r="W89" s="590" t="n"/>
      <c r="X89" s="590" t="n"/>
      <c r="Y89" s="590" t="n"/>
      <c r="Z89" s="590" t="n"/>
    </row>
    <row r="90" ht="15.75" customHeight="1" s="844">
      <c r="A90" s="590" t="n"/>
      <c r="B90" s="590" t="n"/>
      <c r="C90" s="590" t="n"/>
      <c r="D90" s="590" t="n"/>
      <c r="E90" s="590" t="n"/>
      <c r="F90" s="590" t="n"/>
      <c r="G90" s="590" t="n"/>
      <c r="H90" s="590" t="n"/>
      <c r="I90" s="590" t="n"/>
      <c r="J90" s="590" t="n"/>
      <c r="K90" s="590" t="n"/>
      <c r="L90" s="590" t="n"/>
      <c r="M90" s="590" t="n"/>
      <c r="N90" s="590" t="n"/>
      <c r="O90" s="590" t="n"/>
      <c r="P90" s="590" t="n"/>
      <c r="Q90" s="590" t="n"/>
      <c r="R90" s="590" t="n"/>
      <c r="S90" s="590" t="n"/>
      <c r="T90" s="590" t="n"/>
      <c r="U90" s="590" t="n"/>
      <c r="V90" s="590" t="n"/>
      <c r="W90" s="590" t="n"/>
      <c r="X90" s="590" t="n"/>
      <c r="Y90" s="590" t="n"/>
      <c r="Z90" s="590" t="n"/>
    </row>
    <row r="91" ht="15.75" customHeight="1" s="844">
      <c r="A91" s="590" t="n"/>
      <c r="B91" s="590" t="n"/>
      <c r="C91" s="590" t="n"/>
      <c r="D91" s="590" t="n"/>
      <c r="E91" s="590" t="n"/>
      <c r="F91" s="590" t="n"/>
      <c r="G91" s="590" t="n"/>
      <c r="H91" s="590" t="n"/>
      <c r="I91" s="590" t="n"/>
      <c r="J91" s="590" t="n"/>
      <c r="K91" s="590" t="n"/>
      <c r="L91" s="590" t="n"/>
      <c r="M91" s="590" t="n"/>
      <c r="N91" s="590" t="n"/>
      <c r="O91" s="590" t="n"/>
      <c r="P91" s="590" t="n"/>
      <c r="Q91" s="590" t="n"/>
      <c r="R91" s="590" t="n"/>
      <c r="S91" s="590" t="n"/>
      <c r="T91" s="590" t="n"/>
      <c r="U91" s="590" t="n"/>
      <c r="V91" s="590" t="n"/>
      <c r="W91" s="590" t="n"/>
      <c r="X91" s="590" t="n"/>
      <c r="Y91" s="590" t="n"/>
      <c r="Z91" s="590" t="n"/>
    </row>
    <row r="92" ht="15.75" customHeight="1" s="844">
      <c r="A92" s="590" t="n"/>
      <c r="B92" s="590" t="n"/>
      <c r="C92" s="590" t="n"/>
      <c r="D92" s="590" t="n"/>
      <c r="E92" s="590" t="n"/>
      <c r="F92" s="590" t="n"/>
      <c r="G92" s="590" t="n"/>
      <c r="H92" s="590" t="n"/>
      <c r="I92" s="590" t="n"/>
      <c r="J92" s="590" t="n"/>
      <c r="K92" s="590" t="n"/>
      <c r="L92" s="590" t="n"/>
      <c r="M92" s="590" t="n"/>
      <c r="N92" s="590" t="n"/>
      <c r="O92" s="590" t="n"/>
      <c r="P92" s="590" t="n"/>
      <c r="Q92" s="590" t="n"/>
      <c r="R92" s="590" t="n"/>
      <c r="S92" s="590" t="n"/>
      <c r="T92" s="590" t="n"/>
      <c r="U92" s="590" t="n"/>
      <c r="V92" s="590" t="n"/>
      <c r="W92" s="590" t="n"/>
      <c r="X92" s="590" t="n"/>
      <c r="Y92" s="590" t="n"/>
      <c r="Z92" s="590" t="n"/>
    </row>
    <row r="93" ht="15.75" customHeight="1" s="844">
      <c r="A93" s="590" t="n"/>
      <c r="B93" s="590" t="n"/>
      <c r="C93" s="590" t="n"/>
      <c r="D93" s="590" t="n"/>
      <c r="E93" s="590" t="n"/>
      <c r="F93" s="590" t="n"/>
      <c r="G93" s="590" t="n"/>
      <c r="H93" s="590" t="n"/>
      <c r="I93" s="590" t="n"/>
      <c r="J93" s="590" t="n"/>
      <c r="K93" s="590" t="n"/>
      <c r="L93" s="590" t="n"/>
      <c r="M93" s="590" t="n"/>
      <c r="N93" s="590" t="n"/>
      <c r="O93" s="590" t="n"/>
      <c r="P93" s="590" t="n"/>
      <c r="Q93" s="590" t="n"/>
      <c r="R93" s="590" t="n"/>
      <c r="S93" s="590" t="n"/>
      <c r="T93" s="590" t="n"/>
      <c r="U93" s="590" t="n"/>
      <c r="V93" s="590" t="n"/>
      <c r="W93" s="590" t="n"/>
      <c r="X93" s="590" t="n"/>
      <c r="Y93" s="590" t="n"/>
      <c r="Z93" s="590" t="n"/>
    </row>
    <row r="94" ht="15.75" customHeight="1" s="844">
      <c r="A94" s="590" t="n"/>
      <c r="B94" s="590" t="n"/>
      <c r="C94" s="590" t="n"/>
      <c r="D94" s="590" t="n"/>
      <c r="E94" s="590" t="n"/>
      <c r="F94" s="590" t="n"/>
      <c r="G94" s="590" t="n"/>
      <c r="H94" s="590" t="n"/>
      <c r="I94" s="590" t="n"/>
      <c r="J94" s="590" t="n"/>
      <c r="K94" s="590" t="n"/>
      <c r="L94" s="590" t="n"/>
      <c r="M94" s="590" t="n"/>
      <c r="N94" s="590" t="n"/>
      <c r="O94" s="590" t="n"/>
      <c r="P94" s="590" t="n"/>
      <c r="Q94" s="590" t="n"/>
      <c r="R94" s="590" t="n"/>
      <c r="S94" s="590" t="n"/>
      <c r="T94" s="590" t="n"/>
      <c r="U94" s="590" t="n"/>
      <c r="V94" s="590" t="n"/>
      <c r="W94" s="590" t="n"/>
      <c r="X94" s="590" t="n"/>
      <c r="Y94" s="590" t="n"/>
      <c r="Z94" s="590" t="n"/>
    </row>
    <row r="95" ht="15.75" customHeight="1" s="844">
      <c r="A95" s="590" t="n"/>
      <c r="B95" s="590" t="n"/>
      <c r="C95" s="590" t="n"/>
      <c r="D95" s="590" t="n"/>
      <c r="E95" s="590" t="n"/>
      <c r="F95" s="590" t="n"/>
      <c r="G95" s="590" t="n"/>
      <c r="H95" s="590" t="n"/>
      <c r="I95" s="590" t="n"/>
      <c r="J95" s="590" t="n"/>
      <c r="K95" s="590" t="n"/>
      <c r="L95" s="590" t="n"/>
      <c r="M95" s="590" t="n"/>
      <c r="N95" s="590" t="n"/>
      <c r="O95" s="590" t="n"/>
      <c r="P95" s="590" t="n"/>
      <c r="Q95" s="590" t="n"/>
      <c r="R95" s="590" t="n"/>
      <c r="S95" s="590" t="n"/>
      <c r="T95" s="590" t="n"/>
      <c r="U95" s="590" t="n"/>
      <c r="V95" s="590" t="n"/>
      <c r="W95" s="590" t="n"/>
      <c r="X95" s="590" t="n"/>
      <c r="Y95" s="590" t="n"/>
      <c r="Z95" s="590" t="n"/>
    </row>
    <row r="96" ht="15.75" customHeight="1" s="844">
      <c r="A96" s="590" t="n"/>
      <c r="B96" s="590" t="n"/>
      <c r="C96" s="590" t="n"/>
      <c r="D96" s="590" t="n"/>
      <c r="E96" s="590" t="n"/>
      <c r="F96" s="590" t="n"/>
      <c r="G96" s="590" t="n"/>
      <c r="H96" s="590" t="n"/>
      <c r="I96" s="590" t="n"/>
      <c r="J96" s="590" t="n"/>
      <c r="K96" s="590" t="n"/>
      <c r="L96" s="590" t="n"/>
      <c r="M96" s="590" t="n"/>
      <c r="N96" s="590" t="n"/>
      <c r="O96" s="590" t="n"/>
      <c r="P96" s="590" t="n"/>
      <c r="Q96" s="590" t="n"/>
      <c r="R96" s="590" t="n"/>
      <c r="S96" s="590" t="n"/>
      <c r="T96" s="590" t="n"/>
      <c r="U96" s="590" t="n"/>
      <c r="V96" s="590" t="n"/>
      <c r="W96" s="590" t="n"/>
      <c r="X96" s="590" t="n"/>
      <c r="Y96" s="590" t="n"/>
      <c r="Z96" s="590" t="n"/>
    </row>
    <row r="97" ht="15.75" customHeight="1" s="844">
      <c r="A97" s="590" t="n"/>
      <c r="B97" s="590" t="n"/>
      <c r="C97" s="590" t="n"/>
      <c r="D97" s="590" t="n"/>
      <c r="E97" s="590" t="n"/>
      <c r="F97" s="590" t="n"/>
      <c r="G97" s="590" t="n"/>
      <c r="H97" s="590" t="n"/>
      <c r="I97" s="590" t="n"/>
      <c r="J97" s="590" t="n"/>
      <c r="K97" s="590" t="n"/>
      <c r="L97" s="590" t="n"/>
      <c r="M97" s="590" t="n"/>
      <c r="N97" s="590" t="n"/>
      <c r="O97" s="590" t="n"/>
      <c r="P97" s="590" t="n"/>
      <c r="Q97" s="590" t="n"/>
      <c r="R97" s="590" t="n"/>
      <c r="S97" s="590" t="n"/>
      <c r="T97" s="590" t="n"/>
      <c r="U97" s="590" t="n"/>
      <c r="V97" s="590" t="n"/>
      <c r="W97" s="590" t="n"/>
      <c r="X97" s="590" t="n"/>
      <c r="Y97" s="590" t="n"/>
      <c r="Z97" s="590" t="n"/>
    </row>
    <row r="98" ht="15.75" customHeight="1" s="844">
      <c r="A98" s="590" t="n"/>
      <c r="B98" s="590" t="n"/>
      <c r="C98" s="590" t="n"/>
      <c r="D98" s="590" t="n"/>
      <c r="E98" s="590" t="n"/>
      <c r="F98" s="590" t="n"/>
      <c r="G98" s="590" t="n"/>
      <c r="H98" s="590" t="n"/>
      <c r="I98" s="590" t="n"/>
      <c r="J98" s="590" t="n"/>
      <c r="K98" s="590" t="n"/>
      <c r="L98" s="590" t="n"/>
      <c r="M98" s="590" t="n"/>
      <c r="N98" s="590" t="n"/>
      <c r="O98" s="590" t="n"/>
      <c r="P98" s="590" t="n"/>
      <c r="Q98" s="590" t="n"/>
      <c r="R98" s="590" t="n"/>
      <c r="S98" s="590" t="n"/>
      <c r="T98" s="590" t="n"/>
      <c r="U98" s="590" t="n"/>
      <c r="V98" s="590" t="n"/>
      <c r="W98" s="590" t="n"/>
      <c r="X98" s="590" t="n"/>
      <c r="Y98" s="590" t="n"/>
      <c r="Z98" s="590" t="n"/>
    </row>
    <row r="99" ht="15.75" customHeight="1" s="844">
      <c r="A99" s="590" t="n"/>
      <c r="B99" s="590" t="n"/>
      <c r="C99" s="590" t="n"/>
      <c r="D99" s="590" t="n"/>
      <c r="E99" s="590" t="n"/>
      <c r="F99" s="590" t="n"/>
      <c r="G99" s="590" t="n"/>
      <c r="H99" s="590" t="n"/>
      <c r="I99" s="590" t="n"/>
      <c r="J99" s="590" t="n"/>
      <c r="K99" s="590" t="n"/>
      <c r="L99" s="590" t="n"/>
      <c r="M99" s="590" t="n"/>
      <c r="N99" s="590" t="n"/>
      <c r="O99" s="590" t="n"/>
      <c r="P99" s="590" t="n"/>
      <c r="Q99" s="590" t="n"/>
      <c r="R99" s="590" t="n"/>
      <c r="S99" s="590" t="n"/>
      <c r="T99" s="590" t="n"/>
      <c r="U99" s="590" t="n"/>
      <c r="V99" s="590" t="n"/>
      <c r="W99" s="590" t="n"/>
      <c r="X99" s="590" t="n"/>
      <c r="Y99" s="590" t="n"/>
      <c r="Z99" s="590" t="n"/>
    </row>
    <row r="100" ht="15.75" customHeight="1" s="844">
      <c r="A100" s="590" t="n"/>
      <c r="B100" s="590" t="n"/>
      <c r="C100" s="590" t="n"/>
      <c r="D100" s="590" t="n"/>
      <c r="E100" s="590" t="n"/>
      <c r="F100" s="590" t="n"/>
      <c r="G100" s="590" t="n"/>
      <c r="H100" s="590" t="n"/>
      <c r="I100" s="590" t="n"/>
      <c r="J100" s="590" t="n"/>
      <c r="K100" s="590" t="n"/>
      <c r="L100" s="590" t="n"/>
      <c r="M100" s="590" t="n"/>
      <c r="N100" s="590" t="n"/>
      <c r="O100" s="590" t="n"/>
      <c r="P100" s="590" t="n"/>
      <c r="Q100" s="590" t="n"/>
      <c r="R100" s="590" t="n"/>
      <c r="S100" s="590" t="n"/>
      <c r="T100" s="590" t="n"/>
      <c r="U100" s="590" t="n"/>
      <c r="V100" s="590" t="n"/>
      <c r="W100" s="590" t="n"/>
      <c r="X100" s="590" t="n"/>
      <c r="Y100" s="590" t="n"/>
      <c r="Z100" s="590" t="n"/>
    </row>
    <row r="101" ht="15.75" customHeight="1" s="844">
      <c r="A101" s="590" t="n"/>
      <c r="B101" s="590" t="n"/>
      <c r="C101" s="590" t="n"/>
      <c r="D101" s="590" t="n"/>
      <c r="E101" s="590" t="n"/>
      <c r="F101" s="590" t="n"/>
      <c r="G101" s="590" t="n"/>
      <c r="H101" s="590" t="n"/>
      <c r="I101" s="590" t="n"/>
      <c r="J101" s="590" t="n"/>
      <c r="K101" s="590" t="n"/>
      <c r="L101" s="590" t="n"/>
      <c r="M101" s="590" t="n"/>
      <c r="N101" s="590" t="n"/>
      <c r="O101" s="590" t="n"/>
      <c r="P101" s="590" t="n"/>
      <c r="Q101" s="590" t="n"/>
      <c r="R101" s="590" t="n"/>
      <c r="S101" s="590" t="n"/>
      <c r="T101" s="590" t="n"/>
      <c r="U101" s="590" t="n"/>
      <c r="V101" s="590" t="n"/>
      <c r="W101" s="590" t="n"/>
      <c r="X101" s="590" t="n"/>
      <c r="Y101" s="590" t="n"/>
      <c r="Z101" s="590" t="n"/>
    </row>
    <row r="102" ht="15.75" customHeight="1" s="844">
      <c r="A102" s="590" t="n"/>
      <c r="B102" s="590" t="n"/>
      <c r="C102" s="590" t="n"/>
      <c r="D102" s="590" t="n"/>
      <c r="E102" s="590" t="n"/>
      <c r="F102" s="590" t="n"/>
      <c r="G102" s="590" t="n"/>
      <c r="H102" s="590" t="n"/>
      <c r="I102" s="590" t="n"/>
      <c r="J102" s="590" t="n"/>
      <c r="K102" s="590" t="n"/>
      <c r="L102" s="590" t="n"/>
      <c r="M102" s="590" t="n"/>
      <c r="N102" s="590" t="n"/>
      <c r="O102" s="590" t="n"/>
      <c r="P102" s="590" t="n"/>
      <c r="Q102" s="590" t="n"/>
      <c r="R102" s="590" t="n"/>
      <c r="S102" s="590" t="n"/>
      <c r="T102" s="590" t="n"/>
      <c r="U102" s="590" t="n"/>
      <c r="V102" s="590" t="n"/>
      <c r="W102" s="590" t="n"/>
      <c r="X102" s="590" t="n"/>
      <c r="Y102" s="590" t="n"/>
      <c r="Z102" s="590" t="n"/>
    </row>
    <row r="103" ht="15.75" customHeight="1" s="844">
      <c r="A103" s="590" t="n"/>
      <c r="B103" s="590" t="n"/>
      <c r="C103" s="590" t="n"/>
      <c r="D103" s="590" t="n"/>
      <c r="E103" s="590" t="n"/>
      <c r="F103" s="590" t="n"/>
      <c r="G103" s="590" t="n"/>
      <c r="H103" s="590" t="n"/>
      <c r="I103" s="590" t="n"/>
      <c r="J103" s="590" t="n"/>
      <c r="K103" s="590" t="n"/>
      <c r="L103" s="590" t="n"/>
      <c r="M103" s="590" t="n"/>
      <c r="N103" s="590" t="n"/>
      <c r="O103" s="590" t="n"/>
      <c r="P103" s="590" t="n"/>
      <c r="Q103" s="590" t="n"/>
      <c r="R103" s="590" t="n"/>
      <c r="S103" s="590" t="n"/>
      <c r="T103" s="590" t="n"/>
      <c r="U103" s="590" t="n"/>
      <c r="V103" s="590" t="n"/>
      <c r="W103" s="590" t="n"/>
      <c r="X103" s="590" t="n"/>
      <c r="Y103" s="590" t="n"/>
      <c r="Z103" s="590" t="n"/>
    </row>
    <row r="104" ht="15.75" customHeight="1" s="844">
      <c r="A104" s="590" t="n"/>
      <c r="B104" s="590" t="n"/>
      <c r="C104" s="590" t="n"/>
      <c r="D104" s="590" t="n"/>
      <c r="E104" s="590" t="n"/>
      <c r="F104" s="590" t="n"/>
      <c r="G104" s="590" t="n"/>
      <c r="H104" s="590" t="n"/>
      <c r="I104" s="590" t="n"/>
      <c r="J104" s="590" t="n"/>
      <c r="K104" s="590" t="n"/>
      <c r="L104" s="590" t="n"/>
      <c r="M104" s="590" t="n"/>
      <c r="N104" s="590" t="n"/>
      <c r="O104" s="590" t="n"/>
      <c r="P104" s="590" t="n"/>
      <c r="Q104" s="590" t="n"/>
      <c r="R104" s="590" t="n"/>
      <c r="S104" s="590" t="n"/>
      <c r="T104" s="590" t="n"/>
      <c r="U104" s="590" t="n"/>
      <c r="V104" s="590" t="n"/>
      <c r="W104" s="590" t="n"/>
      <c r="X104" s="590" t="n"/>
      <c r="Y104" s="590" t="n"/>
      <c r="Z104" s="590" t="n"/>
    </row>
    <row r="105" ht="15.75" customHeight="1" s="844">
      <c r="A105" s="590" t="n"/>
      <c r="B105" s="590" t="n"/>
      <c r="C105" s="590" t="n"/>
      <c r="D105" s="590" t="n"/>
      <c r="E105" s="590" t="n"/>
      <c r="F105" s="590" t="n"/>
      <c r="G105" s="590" t="n"/>
      <c r="H105" s="590" t="n"/>
      <c r="I105" s="590" t="n"/>
      <c r="J105" s="590" t="n"/>
      <c r="K105" s="590" t="n"/>
      <c r="L105" s="590" t="n"/>
      <c r="M105" s="590" t="n"/>
      <c r="N105" s="590" t="n"/>
      <c r="O105" s="590" t="n"/>
      <c r="P105" s="590" t="n"/>
      <c r="Q105" s="590" t="n"/>
      <c r="R105" s="590" t="n"/>
      <c r="S105" s="590" t="n"/>
      <c r="T105" s="590" t="n"/>
      <c r="U105" s="590" t="n"/>
      <c r="V105" s="590" t="n"/>
      <c r="W105" s="590" t="n"/>
      <c r="X105" s="590" t="n"/>
      <c r="Y105" s="590" t="n"/>
      <c r="Z105" s="590" t="n"/>
    </row>
    <row r="106" ht="15.75" customHeight="1" s="844">
      <c r="A106" s="590" t="n"/>
      <c r="B106" s="590" t="n"/>
      <c r="C106" s="590" t="n"/>
      <c r="D106" s="590" t="n"/>
      <c r="E106" s="590" t="n"/>
      <c r="F106" s="590" t="n"/>
      <c r="G106" s="590" t="n"/>
      <c r="H106" s="590" t="n"/>
      <c r="I106" s="590" t="n"/>
      <c r="J106" s="590" t="n"/>
      <c r="K106" s="590" t="n"/>
      <c r="L106" s="590" t="n"/>
      <c r="M106" s="590" t="n"/>
      <c r="N106" s="590" t="n"/>
      <c r="O106" s="590" t="n"/>
      <c r="P106" s="590" t="n"/>
      <c r="Q106" s="590" t="n"/>
      <c r="R106" s="590" t="n"/>
      <c r="S106" s="590" t="n"/>
      <c r="T106" s="590" t="n"/>
      <c r="U106" s="590" t="n"/>
      <c r="V106" s="590" t="n"/>
      <c r="W106" s="590" t="n"/>
      <c r="X106" s="590" t="n"/>
      <c r="Y106" s="590" t="n"/>
      <c r="Z106" s="590" t="n"/>
    </row>
    <row r="107" ht="15.75" customHeight="1" s="844">
      <c r="A107" s="590" t="n"/>
      <c r="B107" s="590" t="n"/>
      <c r="C107" s="590" t="n"/>
      <c r="D107" s="590" t="n"/>
      <c r="E107" s="590" t="n"/>
      <c r="F107" s="590" t="n"/>
      <c r="G107" s="590" t="n"/>
      <c r="H107" s="590" t="n"/>
      <c r="I107" s="590" t="n"/>
      <c r="J107" s="590" t="n"/>
      <c r="K107" s="590" t="n"/>
      <c r="L107" s="590" t="n"/>
      <c r="M107" s="590" t="n"/>
      <c r="N107" s="590" t="n"/>
      <c r="O107" s="590" t="n"/>
      <c r="P107" s="590" t="n"/>
      <c r="Q107" s="590" t="n"/>
      <c r="R107" s="590" t="n"/>
      <c r="S107" s="590" t="n"/>
      <c r="T107" s="590" t="n"/>
      <c r="U107" s="590" t="n"/>
      <c r="V107" s="590" t="n"/>
      <c r="W107" s="590" t="n"/>
      <c r="X107" s="590" t="n"/>
      <c r="Y107" s="590" t="n"/>
      <c r="Z107" s="590" t="n"/>
    </row>
    <row r="108" ht="15.75" customHeight="1" s="844">
      <c r="A108" s="590" t="n"/>
      <c r="B108" s="590" t="n"/>
      <c r="C108" s="590" t="n"/>
      <c r="D108" s="590" t="n"/>
      <c r="E108" s="590" t="n"/>
      <c r="F108" s="590" t="n"/>
      <c r="G108" s="590" t="n"/>
      <c r="H108" s="590" t="n"/>
      <c r="I108" s="590" t="n"/>
      <c r="J108" s="590" t="n"/>
      <c r="K108" s="590" t="n"/>
      <c r="L108" s="590" t="n"/>
      <c r="M108" s="590" t="n"/>
      <c r="N108" s="590" t="n"/>
      <c r="O108" s="590" t="n"/>
      <c r="P108" s="590" t="n"/>
      <c r="Q108" s="590" t="n"/>
      <c r="R108" s="590" t="n"/>
      <c r="S108" s="590" t="n"/>
      <c r="T108" s="590" t="n"/>
      <c r="U108" s="590" t="n"/>
      <c r="V108" s="590" t="n"/>
      <c r="W108" s="590" t="n"/>
      <c r="X108" s="590" t="n"/>
      <c r="Y108" s="590" t="n"/>
      <c r="Z108" s="590" t="n"/>
    </row>
    <row r="109" ht="15.75" customHeight="1" s="844">
      <c r="A109" s="590" t="n"/>
      <c r="B109" s="590" t="n"/>
      <c r="C109" s="590" t="n"/>
      <c r="D109" s="590" t="n"/>
      <c r="E109" s="590" t="n"/>
      <c r="F109" s="590" t="n"/>
      <c r="G109" s="590" t="n"/>
      <c r="H109" s="590" t="n"/>
      <c r="I109" s="590" t="n"/>
      <c r="J109" s="590" t="n"/>
      <c r="K109" s="590" t="n"/>
      <c r="L109" s="590" t="n"/>
      <c r="M109" s="590" t="n"/>
      <c r="N109" s="590" t="n"/>
      <c r="O109" s="590" t="n"/>
      <c r="P109" s="590" t="n"/>
      <c r="Q109" s="590" t="n"/>
      <c r="R109" s="590" t="n"/>
      <c r="S109" s="590" t="n"/>
      <c r="T109" s="590" t="n"/>
      <c r="U109" s="590" t="n"/>
      <c r="V109" s="590" t="n"/>
      <c r="W109" s="590" t="n"/>
      <c r="X109" s="590" t="n"/>
      <c r="Y109" s="590" t="n"/>
      <c r="Z109" s="590" t="n"/>
    </row>
    <row r="110" ht="15.75" customHeight="1" s="844">
      <c r="A110" s="590" t="n"/>
      <c r="B110" s="590" t="n"/>
      <c r="C110" s="590" t="n"/>
      <c r="D110" s="590" t="n"/>
      <c r="E110" s="590" t="n"/>
      <c r="F110" s="590" t="n"/>
      <c r="G110" s="590" t="n"/>
      <c r="H110" s="590" t="n"/>
      <c r="I110" s="590" t="n"/>
      <c r="J110" s="590" t="n"/>
      <c r="K110" s="590" t="n"/>
      <c r="L110" s="590" t="n"/>
      <c r="M110" s="590" t="n"/>
      <c r="N110" s="590" t="n"/>
      <c r="O110" s="590" t="n"/>
      <c r="P110" s="590" t="n"/>
      <c r="Q110" s="590" t="n"/>
      <c r="R110" s="590" t="n"/>
      <c r="S110" s="590" t="n"/>
      <c r="T110" s="590" t="n"/>
      <c r="U110" s="590" t="n"/>
      <c r="V110" s="590" t="n"/>
      <c r="W110" s="590" t="n"/>
      <c r="X110" s="590" t="n"/>
      <c r="Y110" s="590" t="n"/>
      <c r="Z110" s="590" t="n"/>
    </row>
    <row r="111" ht="15.75" customHeight="1" s="844">
      <c r="A111" s="590" t="n"/>
      <c r="B111" s="590" t="n"/>
      <c r="C111" s="590" t="n"/>
      <c r="D111" s="590" t="n"/>
      <c r="E111" s="590" t="n"/>
      <c r="F111" s="590" t="n"/>
      <c r="G111" s="590" t="n"/>
      <c r="H111" s="590" t="n"/>
      <c r="I111" s="590" t="n"/>
      <c r="J111" s="590" t="n"/>
      <c r="K111" s="590" t="n"/>
      <c r="L111" s="590" t="n"/>
      <c r="M111" s="590" t="n"/>
      <c r="N111" s="590" t="n"/>
      <c r="O111" s="590" t="n"/>
      <c r="P111" s="590" t="n"/>
      <c r="Q111" s="590" t="n"/>
      <c r="R111" s="590" t="n"/>
      <c r="S111" s="590" t="n"/>
      <c r="T111" s="590" t="n"/>
      <c r="U111" s="590" t="n"/>
      <c r="V111" s="590" t="n"/>
      <c r="W111" s="590" t="n"/>
      <c r="X111" s="590" t="n"/>
      <c r="Y111" s="590" t="n"/>
      <c r="Z111" s="590" t="n"/>
    </row>
    <row r="112" ht="15.75" customHeight="1" s="844">
      <c r="A112" s="590" t="n"/>
      <c r="B112" s="590" t="n"/>
      <c r="C112" s="590" t="n"/>
      <c r="D112" s="590" t="n"/>
      <c r="E112" s="590" t="n"/>
      <c r="F112" s="590" t="n"/>
      <c r="G112" s="590" t="n"/>
      <c r="H112" s="590" t="n"/>
      <c r="I112" s="590" t="n"/>
      <c r="J112" s="590" t="n"/>
      <c r="K112" s="590" t="n"/>
      <c r="L112" s="590" t="n"/>
      <c r="M112" s="590" t="n"/>
      <c r="N112" s="590" t="n"/>
      <c r="O112" s="590" t="n"/>
      <c r="P112" s="590" t="n"/>
      <c r="Q112" s="590" t="n"/>
      <c r="R112" s="590" t="n"/>
      <c r="S112" s="590" t="n"/>
      <c r="T112" s="590" t="n"/>
      <c r="U112" s="590" t="n"/>
      <c r="V112" s="590" t="n"/>
      <c r="W112" s="590" t="n"/>
      <c r="X112" s="590" t="n"/>
      <c r="Y112" s="590" t="n"/>
      <c r="Z112" s="590" t="n"/>
    </row>
    <row r="113" ht="15.75" customHeight="1" s="844">
      <c r="A113" s="590" t="n"/>
      <c r="B113" s="590" t="n"/>
      <c r="C113" s="590" t="n"/>
      <c r="D113" s="590" t="n"/>
      <c r="E113" s="590" t="n"/>
      <c r="F113" s="590" t="n"/>
      <c r="G113" s="590" t="n"/>
      <c r="H113" s="590" t="n"/>
      <c r="I113" s="590" t="n"/>
      <c r="J113" s="590" t="n"/>
      <c r="K113" s="590" t="n"/>
      <c r="L113" s="590" t="n"/>
      <c r="M113" s="590" t="n"/>
      <c r="N113" s="590" t="n"/>
      <c r="O113" s="590" t="n"/>
      <c r="P113" s="590" t="n"/>
      <c r="Q113" s="590" t="n"/>
      <c r="R113" s="590" t="n"/>
      <c r="S113" s="590" t="n"/>
      <c r="T113" s="590" t="n"/>
      <c r="U113" s="590" t="n"/>
      <c r="V113" s="590" t="n"/>
      <c r="W113" s="590" t="n"/>
      <c r="X113" s="590" t="n"/>
      <c r="Y113" s="590" t="n"/>
      <c r="Z113" s="590" t="n"/>
    </row>
    <row r="114" ht="15.75" customHeight="1" s="844">
      <c r="A114" s="590" t="n"/>
      <c r="B114" s="590" t="n"/>
      <c r="C114" s="590" t="n"/>
      <c r="D114" s="590" t="n"/>
      <c r="E114" s="590" t="n"/>
      <c r="F114" s="590" t="n"/>
      <c r="G114" s="590" t="n"/>
      <c r="H114" s="590" t="n"/>
      <c r="I114" s="590" t="n"/>
      <c r="J114" s="590" t="n"/>
      <c r="K114" s="590" t="n"/>
      <c r="L114" s="590" t="n"/>
      <c r="M114" s="590" t="n"/>
      <c r="N114" s="590" t="n"/>
      <c r="O114" s="590" t="n"/>
      <c r="P114" s="590" t="n"/>
      <c r="Q114" s="590" t="n"/>
      <c r="R114" s="590" t="n"/>
      <c r="S114" s="590" t="n"/>
      <c r="T114" s="590" t="n"/>
      <c r="U114" s="590" t="n"/>
      <c r="V114" s="590" t="n"/>
      <c r="W114" s="590" t="n"/>
      <c r="X114" s="590" t="n"/>
      <c r="Y114" s="590" t="n"/>
      <c r="Z114" s="590" t="n"/>
    </row>
    <row r="115" ht="15.75" customHeight="1" s="844">
      <c r="A115" s="590" t="n"/>
      <c r="B115" s="590" t="n"/>
      <c r="C115" s="590" t="n"/>
      <c r="D115" s="590" t="n"/>
      <c r="E115" s="590" t="n"/>
      <c r="F115" s="590" t="n"/>
      <c r="G115" s="590" t="n"/>
      <c r="H115" s="590" t="n"/>
      <c r="I115" s="590" t="n"/>
      <c r="J115" s="590" t="n"/>
      <c r="K115" s="590" t="n"/>
      <c r="L115" s="590" t="n"/>
      <c r="M115" s="590" t="n"/>
      <c r="N115" s="590" t="n"/>
      <c r="O115" s="590" t="n"/>
      <c r="P115" s="590" t="n"/>
      <c r="Q115" s="590" t="n"/>
      <c r="R115" s="590" t="n"/>
      <c r="S115" s="590" t="n"/>
      <c r="T115" s="590" t="n"/>
      <c r="U115" s="590" t="n"/>
      <c r="V115" s="590" t="n"/>
      <c r="W115" s="590" t="n"/>
      <c r="X115" s="590" t="n"/>
      <c r="Y115" s="590" t="n"/>
      <c r="Z115" s="590" t="n"/>
    </row>
    <row r="116" ht="15.75" customHeight="1" s="844">
      <c r="A116" s="590" t="n"/>
      <c r="B116" s="590" t="n"/>
      <c r="C116" s="590" t="n"/>
      <c r="D116" s="590" t="n"/>
      <c r="E116" s="590" t="n"/>
      <c r="F116" s="590" t="n"/>
      <c r="G116" s="590" t="n"/>
      <c r="H116" s="590" t="n"/>
      <c r="I116" s="590" t="n"/>
      <c r="J116" s="590" t="n"/>
      <c r="K116" s="590" t="n"/>
      <c r="L116" s="590" t="n"/>
      <c r="M116" s="590" t="n"/>
      <c r="N116" s="590" t="n"/>
      <c r="O116" s="590" t="n"/>
      <c r="P116" s="590" t="n"/>
      <c r="Q116" s="590" t="n"/>
      <c r="R116" s="590" t="n"/>
      <c r="S116" s="590" t="n"/>
      <c r="T116" s="590" t="n"/>
      <c r="U116" s="590" t="n"/>
      <c r="V116" s="590" t="n"/>
      <c r="W116" s="590" t="n"/>
      <c r="X116" s="590" t="n"/>
      <c r="Y116" s="590" t="n"/>
      <c r="Z116" s="590" t="n"/>
    </row>
    <row r="117" ht="15.75" customHeight="1" s="844">
      <c r="A117" s="590" t="n"/>
      <c r="B117" s="590" t="n"/>
      <c r="C117" s="590" t="n"/>
      <c r="D117" s="590" t="n"/>
      <c r="E117" s="590" t="n"/>
      <c r="F117" s="590" t="n"/>
      <c r="G117" s="590" t="n"/>
      <c r="H117" s="590" t="n"/>
      <c r="I117" s="590" t="n"/>
      <c r="J117" s="590" t="n"/>
      <c r="K117" s="590" t="n"/>
      <c r="L117" s="590" t="n"/>
      <c r="M117" s="590" t="n"/>
      <c r="N117" s="590" t="n"/>
      <c r="O117" s="590" t="n"/>
      <c r="P117" s="590" t="n"/>
      <c r="Q117" s="590" t="n"/>
      <c r="R117" s="590" t="n"/>
      <c r="S117" s="590" t="n"/>
      <c r="T117" s="590" t="n"/>
      <c r="U117" s="590" t="n"/>
      <c r="V117" s="590" t="n"/>
      <c r="W117" s="590" t="n"/>
      <c r="X117" s="590" t="n"/>
      <c r="Y117" s="590" t="n"/>
      <c r="Z117" s="590" t="n"/>
    </row>
    <row r="118" ht="15.75" customHeight="1" s="844">
      <c r="A118" s="590" t="n"/>
      <c r="B118" s="590" t="n"/>
      <c r="C118" s="590" t="n"/>
      <c r="D118" s="590" t="n"/>
      <c r="E118" s="590" t="n"/>
      <c r="F118" s="590" t="n"/>
      <c r="G118" s="590" t="n"/>
      <c r="H118" s="590" t="n"/>
      <c r="I118" s="590" t="n"/>
      <c r="J118" s="590" t="n"/>
      <c r="K118" s="590" t="n"/>
      <c r="L118" s="590" t="n"/>
      <c r="M118" s="590" t="n"/>
      <c r="N118" s="590" t="n"/>
      <c r="O118" s="590" t="n"/>
      <c r="P118" s="590" t="n"/>
      <c r="Q118" s="590" t="n"/>
      <c r="R118" s="590" t="n"/>
      <c r="S118" s="590" t="n"/>
      <c r="T118" s="590" t="n"/>
      <c r="U118" s="590" t="n"/>
      <c r="V118" s="590" t="n"/>
      <c r="W118" s="590" t="n"/>
      <c r="X118" s="590" t="n"/>
      <c r="Y118" s="590" t="n"/>
      <c r="Z118" s="590" t="n"/>
    </row>
    <row r="119" ht="15.75" customHeight="1" s="844">
      <c r="A119" s="590" t="n"/>
      <c r="B119" s="590" t="n"/>
      <c r="C119" s="590" t="n"/>
      <c r="D119" s="590" t="n"/>
      <c r="E119" s="590" t="n"/>
      <c r="F119" s="590" t="n"/>
      <c r="G119" s="590" t="n"/>
      <c r="H119" s="590" t="n"/>
      <c r="I119" s="590" t="n"/>
      <c r="J119" s="590" t="n"/>
      <c r="K119" s="590" t="n"/>
      <c r="L119" s="590" t="n"/>
      <c r="M119" s="590" t="n"/>
      <c r="N119" s="590" t="n"/>
      <c r="O119" s="590" t="n"/>
      <c r="P119" s="590" t="n"/>
      <c r="Q119" s="590" t="n"/>
      <c r="R119" s="590" t="n"/>
      <c r="S119" s="590" t="n"/>
      <c r="T119" s="590" t="n"/>
      <c r="U119" s="590" t="n"/>
      <c r="V119" s="590" t="n"/>
      <c r="W119" s="590" t="n"/>
      <c r="X119" s="590" t="n"/>
      <c r="Y119" s="590" t="n"/>
      <c r="Z119" s="590" t="n"/>
    </row>
    <row r="120" ht="15.75" customHeight="1" s="844">
      <c r="A120" s="590" t="n"/>
      <c r="B120" s="590" t="n"/>
      <c r="C120" s="590" t="n"/>
      <c r="D120" s="590" t="n"/>
      <c r="E120" s="590" t="n"/>
      <c r="F120" s="590" t="n"/>
      <c r="G120" s="590" t="n"/>
      <c r="H120" s="590" t="n"/>
      <c r="I120" s="590" t="n"/>
      <c r="J120" s="590" t="n"/>
      <c r="K120" s="590" t="n"/>
      <c r="L120" s="590" t="n"/>
      <c r="M120" s="590" t="n"/>
      <c r="N120" s="590" t="n"/>
      <c r="O120" s="590" t="n"/>
      <c r="P120" s="590" t="n"/>
      <c r="Q120" s="590" t="n"/>
      <c r="R120" s="590" t="n"/>
      <c r="S120" s="590" t="n"/>
      <c r="T120" s="590" t="n"/>
      <c r="U120" s="590" t="n"/>
      <c r="V120" s="590" t="n"/>
      <c r="W120" s="590" t="n"/>
      <c r="X120" s="590" t="n"/>
      <c r="Y120" s="590" t="n"/>
      <c r="Z120" s="590" t="n"/>
    </row>
    <row r="121" ht="15.75" customHeight="1" s="844">
      <c r="A121" s="590" t="n"/>
      <c r="B121" s="590" t="n"/>
      <c r="C121" s="590" t="n"/>
      <c r="D121" s="590" t="n"/>
      <c r="E121" s="590" t="n"/>
      <c r="F121" s="590" t="n"/>
      <c r="G121" s="590" t="n"/>
      <c r="H121" s="590" t="n"/>
      <c r="I121" s="590" t="n"/>
      <c r="J121" s="590" t="n"/>
      <c r="K121" s="590" t="n"/>
      <c r="L121" s="590" t="n"/>
      <c r="M121" s="590" t="n"/>
      <c r="N121" s="590" t="n"/>
      <c r="O121" s="590" t="n"/>
      <c r="P121" s="590" t="n"/>
      <c r="Q121" s="590" t="n"/>
      <c r="R121" s="590" t="n"/>
      <c r="S121" s="590" t="n"/>
      <c r="T121" s="590" t="n"/>
      <c r="U121" s="590" t="n"/>
      <c r="V121" s="590" t="n"/>
      <c r="W121" s="590" t="n"/>
      <c r="X121" s="590" t="n"/>
      <c r="Y121" s="590" t="n"/>
      <c r="Z121" s="590" t="n"/>
    </row>
    <row r="122" ht="15.75" customHeight="1" s="844">
      <c r="A122" s="590" t="n"/>
      <c r="B122" s="590" t="n"/>
      <c r="C122" s="590" t="n"/>
      <c r="D122" s="590" t="n"/>
      <c r="E122" s="590" t="n"/>
      <c r="F122" s="590" t="n"/>
      <c r="G122" s="590" t="n"/>
      <c r="H122" s="590" t="n"/>
      <c r="I122" s="590" t="n"/>
      <c r="J122" s="590" t="n"/>
      <c r="K122" s="590" t="n"/>
      <c r="L122" s="590" t="n"/>
      <c r="M122" s="590" t="n"/>
      <c r="N122" s="590" t="n"/>
      <c r="O122" s="590" t="n"/>
      <c r="P122" s="590" t="n"/>
      <c r="Q122" s="590" t="n"/>
      <c r="R122" s="590" t="n"/>
      <c r="S122" s="590" t="n"/>
      <c r="T122" s="590" t="n"/>
      <c r="U122" s="590" t="n"/>
      <c r="V122" s="590" t="n"/>
      <c r="W122" s="590" t="n"/>
      <c r="X122" s="590" t="n"/>
      <c r="Y122" s="590" t="n"/>
      <c r="Z122" s="590" t="n"/>
    </row>
    <row r="123" ht="15.75" customHeight="1" s="844">
      <c r="A123" s="590" t="n"/>
      <c r="B123" s="590" t="n"/>
      <c r="C123" s="590" t="n"/>
      <c r="D123" s="590" t="n"/>
      <c r="E123" s="590" t="n"/>
      <c r="F123" s="590" t="n"/>
      <c r="G123" s="590" t="n"/>
      <c r="H123" s="590" t="n"/>
      <c r="I123" s="590" t="n"/>
      <c r="J123" s="590" t="n"/>
      <c r="K123" s="590" t="n"/>
      <c r="L123" s="590" t="n"/>
      <c r="M123" s="590" t="n"/>
      <c r="N123" s="590" t="n"/>
      <c r="O123" s="590" t="n"/>
      <c r="P123" s="590" t="n"/>
      <c r="Q123" s="590" t="n"/>
      <c r="R123" s="590" t="n"/>
      <c r="S123" s="590" t="n"/>
      <c r="T123" s="590" t="n"/>
      <c r="U123" s="590" t="n"/>
      <c r="V123" s="590" t="n"/>
      <c r="W123" s="590" t="n"/>
      <c r="X123" s="590" t="n"/>
      <c r="Y123" s="590" t="n"/>
      <c r="Z123" s="590" t="n"/>
    </row>
    <row r="124" ht="15.75" customHeight="1" s="844">
      <c r="A124" s="590" t="n"/>
      <c r="B124" s="590" t="n"/>
      <c r="C124" s="590" t="n"/>
      <c r="D124" s="590" t="n"/>
      <c r="E124" s="590" t="n"/>
      <c r="F124" s="590" t="n"/>
      <c r="G124" s="590" t="n"/>
      <c r="H124" s="590" t="n"/>
      <c r="I124" s="590" t="n"/>
      <c r="J124" s="590" t="n"/>
      <c r="K124" s="590" t="n"/>
      <c r="L124" s="590" t="n"/>
      <c r="M124" s="590" t="n"/>
      <c r="N124" s="590" t="n"/>
      <c r="O124" s="590" t="n"/>
      <c r="P124" s="590" t="n"/>
      <c r="Q124" s="590" t="n"/>
      <c r="R124" s="590" t="n"/>
      <c r="S124" s="590" t="n"/>
      <c r="T124" s="590" t="n"/>
      <c r="U124" s="590" t="n"/>
      <c r="V124" s="590" t="n"/>
      <c r="W124" s="590" t="n"/>
      <c r="X124" s="590" t="n"/>
      <c r="Y124" s="590" t="n"/>
      <c r="Z124" s="590" t="n"/>
    </row>
    <row r="125" ht="15.75" customHeight="1" s="844">
      <c r="A125" s="590" t="n"/>
      <c r="B125" s="590" t="n"/>
      <c r="C125" s="590" t="n"/>
      <c r="D125" s="590" t="n"/>
      <c r="E125" s="590" t="n"/>
      <c r="F125" s="590" t="n"/>
      <c r="G125" s="590" t="n"/>
      <c r="H125" s="590" t="n"/>
      <c r="I125" s="590" t="n"/>
      <c r="J125" s="590" t="n"/>
      <c r="K125" s="590" t="n"/>
      <c r="L125" s="590" t="n"/>
      <c r="M125" s="590" t="n"/>
      <c r="N125" s="590" t="n"/>
      <c r="O125" s="590" t="n"/>
      <c r="P125" s="590" t="n"/>
      <c r="Q125" s="590" t="n"/>
      <c r="R125" s="590" t="n"/>
      <c r="S125" s="590" t="n"/>
      <c r="T125" s="590" t="n"/>
      <c r="U125" s="590" t="n"/>
      <c r="V125" s="590" t="n"/>
      <c r="W125" s="590" t="n"/>
      <c r="X125" s="590" t="n"/>
      <c r="Y125" s="590" t="n"/>
      <c r="Z125" s="590" t="n"/>
    </row>
    <row r="126" ht="15.75" customHeight="1" s="844">
      <c r="A126" s="590" t="n"/>
      <c r="B126" s="590" t="n"/>
      <c r="C126" s="590" t="n"/>
      <c r="D126" s="590" t="n"/>
      <c r="E126" s="590" t="n"/>
      <c r="F126" s="590" t="n"/>
      <c r="G126" s="590" t="n"/>
      <c r="H126" s="590" t="n"/>
      <c r="I126" s="590" t="n"/>
      <c r="J126" s="590" t="n"/>
      <c r="K126" s="590" t="n"/>
      <c r="L126" s="590" t="n"/>
      <c r="M126" s="590" t="n"/>
      <c r="N126" s="590" t="n"/>
      <c r="O126" s="590" t="n"/>
      <c r="P126" s="590" t="n"/>
      <c r="Q126" s="590" t="n"/>
      <c r="R126" s="590" t="n"/>
      <c r="S126" s="590" t="n"/>
      <c r="T126" s="590" t="n"/>
      <c r="U126" s="590" t="n"/>
      <c r="V126" s="590" t="n"/>
      <c r="W126" s="590" t="n"/>
      <c r="X126" s="590" t="n"/>
      <c r="Y126" s="590" t="n"/>
      <c r="Z126" s="590" t="n"/>
    </row>
    <row r="127" ht="15.75" customHeight="1" s="844">
      <c r="A127" s="590" t="n"/>
      <c r="B127" s="590" t="n"/>
      <c r="C127" s="590" t="n"/>
      <c r="D127" s="590" t="n"/>
      <c r="E127" s="590" t="n"/>
      <c r="F127" s="590" t="n"/>
      <c r="G127" s="590" t="n"/>
      <c r="H127" s="590" t="n"/>
      <c r="I127" s="590" t="n"/>
      <c r="J127" s="590" t="n"/>
      <c r="K127" s="590" t="n"/>
      <c r="L127" s="590" t="n"/>
      <c r="M127" s="590" t="n"/>
      <c r="N127" s="590" t="n"/>
      <c r="O127" s="590" t="n"/>
      <c r="P127" s="590" t="n"/>
      <c r="Q127" s="590" t="n"/>
      <c r="R127" s="590" t="n"/>
      <c r="S127" s="590" t="n"/>
      <c r="T127" s="590" t="n"/>
      <c r="U127" s="590" t="n"/>
      <c r="V127" s="590" t="n"/>
      <c r="W127" s="590" t="n"/>
      <c r="X127" s="590" t="n"/>
      <c r="Y127" s="590" t="n"/>
      <c r="Z127" s="590" t="n"/>
    </row>
    <row r="128" ht="15.75" customHeight="1" s="844">
      <c r="A128" s="590" t="n"/>
      <c r="B128" s="590" t="n"/>
      <c r="C128" s="590" t="n"/>
      <c r="D128" s="590" t="n"/>
      <c r="E128" s="590" t="n"/>
      <c r="F128" s="590" t="n"/>
      <c r="G128" s="590" t="n"/>
      <c r="H128" s="590" t="n"/>
      <c r="I128" s="590" t="n"/>
      <c r="J128" s="590" t="n"/>
      <c r="K128" s="590" t="n"/>
      <c r="L128" s="590" t="n"/>
      <c r="M128" s="590" t="n"/>
      <c r="N128" s="590" t="n"/>
      <c r="O128" s="590" t="n"/>
      <c r="P128" s="590" t="n"/>
      <c r="Q128" s="590" t="n"/>
      <c r="R128" s="590" t="n"/>
      <c r="S128" s="590" t="n"/>
      <c r="T128" s="590" t="n"/>
      <c r="U128" s="590" t="n"/>
      <c r="V128" s="590" t="n"/>
      <c r="W128" s="590" t="n"/>
      <c r="X128" s="590" t="n"/>
      <c r="Y128" s="590" t="n"/>
      <c r="Z128" s="590" t="n"/>
    </row>
    <row r="129" ht="15.75" customHeight="1" s="844">
      <c r="A129" s="590" t="n"/>
      <c r="B129" s="590" t="n"/>
      <c r="C129" s="590" t="n"/>
      <c r="D129" s="590" t="n"/>
      <c r="E129" s="590" t="n"/>
      <c r="F129" s="590" t="n"/>
      <c r="G129" s="590" t="n"/>
      <c r="H129" s="590" t="n"/>
      <c r="I129" s="590" t="n"/>
      <c r="J129" s="590" t="n"/>
      <c r="K129" s="590" t="n"/>
      <c r="L129" s="590" t="n"/>
      <c r="M129" s="590" t="n"/>
      <c r="N129" s="590" t="n"/>
      <c r="O129" s="590" t="n"/>
      <c r="P129" s="590" t="n"/>
      <c r="Q129" s="590" t="n"/>
      <c r="R129" s="590" t="n"/>
      <c r="S129" s="590" t="n"/>
      <c r="T129" s="590" t="n"/>
      <c r="U129" s="590" t="n"/>
      <c r="V129" s="590" t="n"/>
      <c r="W129" s="590" t="n"/>
      <c r="X129" s="590" t="n"/>
      <c r="Y129" s="590" t="n"/>
      <c r="Z129" s="590" t="n"/>
    </row>
    <row r="130" ht="15.75" customHeight="1" s="844">
      <c r="A130" s="590" t="n"/>
      <c r="B130" s="590" t="n"/>
      <c r="C130" s="590" t="n"/>
      <c r="D130" s="590" t="n"/>
      <c r="E130" s="590" t="n"/>
      <c r="F130" s="590" t="n"/>
      <c r="G130" s="590" t="n"/>
      <c r="H130" s="590" t="n"/>
      <c r="I130" s="590" t="n"/>
      <c r="J130" s="590" t="n"/>
      <c r="K130" s="590" t="n"/>
      <c r="L130" s="590" t="n"/>
      <c r="M130" s="590" t="n"/>
      <c r="N130" s="590" t="n"/>
      <c r="O130" s="590" t="n"/>
      <c r="P130" s="590" t="n"/>
      <c r="Q130" s="590" t="n"/>
      <c r="R130" s="590" t="n"/>
      <c r="S130" s="590" t="n"/>
      <c r="T130" s="590" t="n"/>
      <c r="U130" s="590" t="n"/>
      <c r="V130" s="590" t="n"/>
      <c r="W130" s="590" t="n"/>
      <c r="X130" s="590" t="n"/>
      <c r="Y130" s="590" t="n"/>
      <c r="Z130" s="590" t="n"/>
    </row>
    <row r="131" ht="15.75" customHeight="1" s="844">
      <c r="A131" s="590" t="n"/>
      <c r="B131" s="590" t="n"/>
      <c r="C131" s="590" t="n"/>
      <c r="D131" s="590" t="n"/>
      <c r="E131" s="590" t="n"/>
      <c r="F131" s="590" t="n"/>
      <c r="G131" s="590" t="n"/>
      <c r="H131" s="590" t="n"/>
      <c r="I131" s="590" t="n"/>
      <c r="J131" s="590" t="n"/>
      <c r="K131" s="590" t="n"/>
      <c r="L131" s="590" t="n"/>
      <c r="M131" s="590" t="n"/>
      <c r="N131" s="590" t="n"/>
      <c r="O131" s="590" t="n"/>
      <c r="P131" s="590" t="n"/>
      <c r="Q131" s="590" t="n"/>
      <c r="R131" s="590" t="n"/>
      <c r="S131" s="590" t="n"/>
      <c r="T131" s="590" t="n"/>
      <c r="U131" s="590" t="n"/>
      <c r="V131" s="590" t="n"/>
      <c r="W131" s="590" t="n"/>
      <c r="X131" s="590" t="n"/>
      <c r="Y131" s="590" t="n"/>
      <c r="Z131" s="590" t="n"/>
    </row>
    <row r="132" ht="15.75" customHeight="1" s="844">
      <c r="A132" s="590" t="n"/>
      <c r="B132" s="590" t="n"/>
      <c r="C132" s="590" t="n"/>
      <c r="D132" s="590" t="n"/>
      <c r="E132" s="590" t="n"/>
      <c r="F132" s="590" t="n"/>
      <c r="G132" s="590" t="n"/>
      <c r="H132" s="590" t="n"/>
      <c r="I132" s="590" t="n"/>
      <c r="J132" s="590" t="n"/>
      <c r="K132" s="590" t="n"/>
      <c r="L132" s="590" t="n"/>
      <c r="M132" s="590" t="n"/>
      <c r="N132" s="590" t="n"/>
      <c r="O132" s="590" t="n"/>
      <c r="P132" s="590" t="n"/>
      <c r="Q132" s="590" t="n"/>
      <c r="R132" s="590" t="n"/>
      <c r="S132" s="590" t="n"/>
      <c r="T132" s="590" t="n"/>
      <c r="U132" s="590" t="n"/>
      <c r="V132" s="590" t="n"/>
      <c r="W132" s="590" t="n"/>
      <c r="X132" s="590" t="n"/>
      <c r="Y132" s="590" t="n"/>
      <c r="Z132" s="590" t="n"/>
    </row>
    <row r="133" ht="15.75" customHeight="1" s="844">
      <c r="A133" s="590" t="n"/>
      <c r="B133" s="590" t="n"/>
      <c r="C133" s="590" t="n"/>
      <c r="D133" s="590" t="n"/>
      <c r="E133" s="590" t="n"/>
      <c r="F133" s="590" t="n"/>
      <c r="G133" s="590" t="n"/>
      <c r="H133" s="590" t="n"/>
      <c r="I133" s="590" t="n"/>
      <c r="J133" s="590" t="n"/>
      <c r="K133" s="590" t="n"/>
      <c r="L133" s="590" t="n"/>
      <c r="M133" s="590" t="n"/>
      <c r="N133" s="590" t="n"/>
      <c r="O133" s="590" t="n"/>
      <c r="P133" s="590" t="n"/>
      <c r="Q133" s="590" t="n"/>
      <c r="R133" s="590" t="n"/>
      <c r="S133" s="590" t="n"/>
      <c r="T133" s="590" t="n"/>
      <c r="U133" s="590" t="n"/>
      <c r="V133" s="590" t="n"/>
      <c r="W133" s="590" t="n"/>
      <c r="X133" s="590" t="n"/>
      <c r="Y133" s="590" t="n"/>
      <c r="Z133" s="590" t="n"/>
    </row>
    <row r="134" ht="15.75" customHeight="1" s="844">
      <c r="A134" s="590" t="n"/>
      <c r="B134" s="590" t="n"/>
      <c r="C134" s="590" t="n"/>
      <c r="D134" s="590" t="n"/>
      <c r="E134" s="590" t="n"/>
      <c r="F134" s="590" t="n"/>
      <c r="G134" s="590" t="n"/>
      <c r="H134" s="590" t="n"/>
      <c r="I134" s="590" t="n"/>
      <c r="J134" s="590" t="n"/>
      <c r="K134" s="590" t="n"/>
      <c r="L134" s="590" t="n"/>
      <c r="M134" s="590" t="n"/>
      <c r="N134" s="590" t="n"/>
      <c r="O134" s="590" t="n"/>
      <c r="P134" s="590" t="n"/>
      <c r="Q134" s="590" t="n"/>
      <c r="R134" s="590" t="n"/>
      <c r="S134" s="590" t="n"/>
      <c r="T134" s="590" t="n"/>
      <c r="U134" s="590" t="n"/>
      <c r="V134" s="590" t="n"/>
      <c r="W134" s="590" t="n"/>
      <c r="X134" s="590" t="n"/>
      <c r="Y134" s="590" t="n"/>
      <c r="Z134" s="590" t="n"/>
    </row>
    <row r="135" ht="15.75" customHeight="1" s="844">
      <c r="A135" s="590" t="n"/>
      <c r="B135" s="590" t="n"/>
      <c r="C135" s="590" t="n"/>
      <c r="D135" s="590" t="n"/>
      <c r="E135" s="590" t="n"/>
      <c r="F135" s="590" t="n"/>
      <c r="G135" s="590" t="n"/>
      <c r="H135" s="590" t="n"/>
      <c r="I135" s="590" t="n"/>
      <c r="J135" s="590" t="n"/>
      <c r="K135" s="590" t="n"/>
      <c r="L135" s="590" t="n"/>
      <c r="M135" s="590" t="n"/>
      <c r="N135" s="590" t="n"/>
      <c r="O135" s="590" t="n"/>
      <c r="P135" s="590" t="n"/>
      <c r="Q135" s="590" t="n"/>
      <c r="R135" s="590" t="n"/>
      <c r="S135" s="590" t="n"/>
      <c r="T135" s="590" t="n"/>
      <c r="U135" s="590" t="n"/>
      <c r="V135" s="590" t="n"/>
      <c r="W135" s="590" t="n"/>
      <c r="X135" s="590" t="n"/>
      <c r="Y135" s="590" t="n"/>
      <c r="Z135" s="590" t="n"/>
    </row>
    <row r="136" ht="15.75" customHeight="1" s="844">
      <c r="A136" s="590" t="n"/>
      <c r="B136" s="590" t="n"/>
      <c r="C136" s="590" t="n"/>
      <c r="D136" s="590" t="n"/>
      <c r="E136" s="590" t="n"/>
      <c r="F136" s="590" t="n"/>
      <c r="G136" s="590" t="n"/>
      <c r="H136" s="590" t="n"/>
      <c r="I136" s="590" t="n"/>
      <c r="J136" s="590" t="n"/>
      <c r="K136" s="590" t="n"/>
      <c r="L136" s="590" t="n"/>
      <c r="M136" s="590" t="n"/>
      <c r="N136" s="590" t="n"/>
      <c r="O136" s="590" t="n"/>
      <c r="P136" s="590" t="n"/>
      <c r="Q136" s="590" t="n"/>
      <c r="R136" s="590" t="n"/>
      <c r="S136" s="590" t="n"/>
      <c r="T136" s="590" t="n"/>
      <c r="U136" s="590" t="n"/>
      <c r="V136" s="590" t="n"/>
      <c r="W136" s="590" t="n"/>
      <c r="X136" s="590" t="n"/>
      <c r="Y136" s="590" t="n"/>
      <c r="Z136" s="590" t="n"/>
    </row>
    <row r="137" ht="15.75" customHeight="1" s="844">
      <c r="A137" s="590" t="n"/>
      <c r="B137" s="590" t="n"/>
      <c r="C137" s="590" t="n"/>
      <c r="D137" s="590" t="n"/>
      <c r="E137" s="590" t="n"/>
      <c r="F137" s="590" t="n"/>
      <c r="G137" s="590" t="n"/>
      <c r="H137" s="590" t="n"/>
      <c r="I137" s="590" t="n"/>
      <c r="J137" s="590" t="n"/>
      <c r="K137" s="590" t="n"/>
      <c r="L137" s="590" t="n"/>
      <c r="M137" s="590" t="n"/>
      <c r="N137" s="590" t="n"/>
      <c r="O137" s="590" t="n"/>
      <c r="P137" s="590" t="n"/>
      <c r="Q137" s="590" t="n"/>
      <c r="R137" s="590" t="n"/>
      <c r="S137" s="590" t="n"/>
      <c r="T137" s="590" t="n"/>
      <c r="U137" s="590" t="n"/>
      <c r="V137" s="590" t="n"/>
      <c r="W137" s="590" t="n"/>
      <c r="X137" s="590" t="n"/>
      <c r="Y137" s="590" t="n"/>
      <c r="Z137" s="590" t="n"/>
    </row>
    <row r="138" ht="15.75" customHeight="1" s="844">
      <c r="A138" s="590" t="n"/>
      <c r="B138" s="590" t="n"/>
      <c r="C138" s="590" t="n"/>
      <c r="D138" s="590" t="n"/>
      <c r="E138" s="590" t="n"/>
      <c r="F138" s="590" t="n"/>
      <c r="G138" s="590" t="n"/>
      <c r="H138" s="590" t="n"/>
      <c r="I138" s="590" t="n"/>
      <c r="J138" s="590" t="n"/>
      <c r="K138" s="590" t="n"/>
      <c r="L138" s="590" t="n"/>
      <c r="M138" s="590" t="n"/>
      <c r="N138" s="590" t="n"/>
      <c r="O138" s="590" t="n"/>
      <c r="P138" s="590" t="n"/>
      <c r="Q138" s="590" t="n"/>
      <c r="R138" s="590" t="n"/>
      <c r="S138" s="590" t="n"/>
      <c r="T138" s="590" t="n"/>
      <c r="U138" s="590" t="n"/>
      <c r="V138" s="590" t="n"/>
      <c r="W138" s="590" t="n"/>
      <c r="X138" s="590" t="n"/>
      <c r="Y138" s="590" t="n"/>
      <c r="Z138" s="590" t="n"/>
    </row>
    <row r="139" ht="15.75" customHeight="1" s="844">
      <c r="A139" s="590" t="n"/>
      <c r="B139" s="590" t="n"/>
      <c r="C139" s="590" t="n"/>
      <c r="D139" s="590" t="n"/>
      <c r="E139" s="590" t="n"/>
      <c r="F139" s="590" t="n"/>
      <c r="G139" s="590" t="n"/>
      <c r="H139" s="590" t="n"/>
      <c r="I139" s="590" t="n"/>
      <c r="J139" s="590" t="n"/>
      <c r="K139" s="590" t="n"/>
      <c r="L139" s="590" t="n"/>
      <c r="M139" s="590" t="n"/>
      <c r="N139" s="590" t="n"/>
      <c r="O139" s="590" t="n"/>
      <c r="P139" s="590" t="n"/>
      <c r="Q139" s="590" t="n"/>
      <c r="R139" s="590" t="n"/>
      <c r="S139" s="590" t="n"/>
      <c r="T139" s="590" t="n"/>
      <c r="U139" s="590" t="n"/>
      <c r="V139" s="590" t="n"/>
      <c r="W139" s="590" t="n"/>
      <c r="X139" s="590" t="n"/>
      <c r="Y139" s="590" t="n"/>
      <c r="Z139" s="590" t="n"/>
    </row>
    <row r="140" ht="15.75" customHeight="1" s="844">
      <c r="A140" s="590" t="n"/>
      <c r="B140" s="590" t="n"/>
      <c r="C140" s="590" t="n"/>
      <c r="D140" s="590" t="n"/>
      <c r="E140" s="590" t="n"/>
      <c r="F140" s="590" t="n"/>
      <c r="G140" s="590" t="n"/>
      <c r="H140" s="590" t="n"/>
      <c r="I140" s="590" t="n"/>
      <c r="J140" s="590" t="n"/>
      <c r="K140" s="590" t="n"/>
      <c r="L140" s="590" t="n"/>
      <c r="M140" s="590" t="n"/>
      <c r="N140" s="590" t="n"/>
      <c r="O140" s="590" t="n"/>
      <c r="P140" s="590" t="n"/>
      <c r="Q140" s="590" t="n"/>
      <c r="R140" s="590" t="n"/>
      <c r="S140" s="590" t="n"/>
      <c r="T140" s="590" t="n"/>
      <c r="U140" s="590" t="n"/>
      <c r="V140" s="590" t="n"/>
      <c r="W140" s="590" t="n"/>
      <c r="X140" s="590" t="n"/>
      <c r="Y140" s="590" t="n"/>
      <c r="Z140" s="590" t="n"/>
    </row>
    <row r="141" ht="15.75" customHeight="1" s="844">
      <c r="A141" s="590" t="n"/>
      <c r="B141" s="590" t="n"/>
      <c r="C141" s="590" t="n"/>
      <c r="D141" s="590" t="n"/>
      <c r="E141" s="590" t="n"/>
      <c r="F141" s="590" t="n"/>
      <c r="G141" s="590" t="n"/>
      <c r="H141" s="590" t="n"/>
      <c r="I141" s="590" t="n"/>
      <c r="J141" s="590" t="n"/>
      <c r="K141" s="590" t="n"/>
      <c r="L141" s="590" t="n"/>
      <c r="M141" s="590" t="n"/>
      <c r="N141" s="590" t="n"/>
      <c r="O141" s="590" t="n"/>
      <c r="P141" s="590" t="n"/>
      <c r="Q141" s="590" t="n"/>
      <c r="R141" s="590" t="n"/>
      <c r="S141" s="590" t="n"/>
      <c r="T141" s="590" t="n"/>
      <c r="U141" s="590" t="n"/>
      <c r="V141" s="590" t="n"/>
      <c r="W141" s="590" t="n"/>
      <c r="X141" s="590" t="n"/>
      <c r="Y141" s="590" t="n"/>
      <c r="Z141" s="590" t="n"/>
    </row>
    <row r="142" ht="15.75" customHeight="1" s="844">
      <c r="A142" s="590" t="n"/>
      <c r="B142" s="590" t="n"/>
      <c r="C142" s="590" t="n"/>
      <c r="D142" s="590" t="n"/>
      <c r="E142" s="590" t="n"/>
      <c r="F142" s="590" t="n"/>
      <c r="G142" s="590" t="n"/>
      <c r="H142" s="590" t="n"/>
      <c r="I142" s="590" t="n"/>
      <c r="J142" s="590" t="n"/>
      <c r="K142" s="590" t="n"/>
      <c r="L142" s="590" t="n"/>
      <c r="M142" s="590" t="n"/>
      <c r="N142" s="590" t="n"/>
      <c r="O142" s="590" t="n"/>
      <c r="P142" s="590" t="n"/>
      <c r="Q142" s="590" t="n"/>
      <c r="R142" s="590" t="n"/>
      <c r="S142" s="590" t="n"/>
      <c r="T142" s="590" t="n"/>
      <c r="U142" s="590" t="n"/>
      <c r="V142" s="590" t="n"/>
      <c r="W142" s="590" t="n"/>
      <c r="X142" s="590" t="n"/>
      <c r="Y142" s="590" t="n"/>
      <c r="Z142" s="590" t="n"/>
    </row>
    <row r="143" ht="15.75" customHeight="1" s="844">
      <c r="A143" s="590" t="n"/>
      <c r="B143" s="590" t="n"/>
      <c r="C143" s="590" t="n"/>
      <c r="D143" s="590" t="n"/>
      <c r="E143" s="590" t="n"/>
      <c r="F143" s="590" t="n"/>
      <c r="G143" s="590" t="n"/>
      <c r="H143" s="590" t="n"/>
      <c r="I143" s="590" t="n"/>
      <c r="J143" s="590" t="n"/>
      <c r="K143" s="590" t="n"/>
      <c r="L143" s="590" t="n"/>
      <c r="M143" s="590" t="n"/>
      <c r="N143" s="590" t="n"/>
      <c r="O143" s="590" t="n"/>
      <c r="P143" s="590" t="n"/>
      <c r="Q143" s="590" t="n"/>
      <c r="R143" s="590" t="n"/>
      <c r="S143" s="590" t="n"/>
      <c r="T143" s="590" t="n"/>
      <c r="U143" s="590" t="n"/>
      <c r="V143" s="590" t="n"/>
      <c r="W143" s="590" t="n"/>
      <c r="X143" s="590" t="n"/>
      <c r="Y143" s="590" t="n"/>
      <c r="Z143" s="590" t="n"/>
    </row>
    <row r="144" ht="15.75" customHeight="1" s="844">
      <c r="A144" s="590" t="n"/>
      <c r="B144" s="590" t="n"/>
      <c r="C144" s="590" t="n"/>
      <c r="D144" s="590" t="n"/>
      <c r="E144" s="590" t="n"/>
      <c r="F144" s="590" t="n"/>
      <c r="G144" s="590" t="n"/>
      <c r="H144" s="590" t="n"/>
      <c r="I144" s="590" t="n"/>
      <c r="J144" s="590" t="n"/>
      <c r="K144" s="590" t="n"/>
      <c r="L144" s="590" t="n"/>
      <c r="M144" s="590" t="n"/>
      <c r="N144" s="590" t="n"/>
      <c r="O144" s="590" t="n"/>
      <c r="P144" s="590" t="n"/>
      <c r="Q144" s="590" t="n"/>
      <c r="R144" s="590" t="n"/>
      <c r="S144" s="590" t="n"/>
      <c r="T144" s="590" t="n"/>
      <c r="U144" s="590" t="n"/>
      <c r="V144" s="590" t="n"/>
      <c r="W144" s="590" t="n"/>
      <c r="X144" s="590" t="n"/>
      <c r="Y144" s="590" t="n"/>
      <c r="Z144" s="590" t="n"/>
    </row>
    <row r="145" ht="15.75" customHeight="1" s="844">
      <c r="A145" s="590" t="n"/>
      <c r="B145" s="590" t="n"/>
      <c r="C145" s="590" t="n"/>
      <c r="D145" s="590" t="n"/>
      <c r="E145" s="590" t="n"/>
      <c r="F145" s="590" t="n"/>
      <c r="G145" s="590" t="n"/>
      <c r="H145" s="590" t="n"/>
      <c r="I145" s="590" t="n"/>
      <c r="J145" s="590" t="n"/>
      <c r="K145" s="590" t="n"/>
      <c r="L145" s="590" t="n"/>
      <c r="M145" s="590" t="n"/>
      <c r="N145" s="590" t="n"/>
      <c r="O145" s="590" t="n"/>
      <c r="P145" s="590" t="n"/>
      <c r="Q145" s="590" t="n"/>
      <c r="R145" s="590" t="n"/>
      <c r="S145" s="590" t="n"/>
      <c r="T145" s="590" t="n"/>
      <c r="U145" s="590" t="n"/>
      <c r="V145" s="590" t="n"/>
      <c r="W145" s="590" t="n"/>
      <c r="X145" s="590" t="n"/>
      <c r="Y145" s="590" t="n"/>
      <c r="Z145" s="590" t="n"/>
    </row>
    <row r="146" ht="15.75" customHeight="1" s="844">
      <c r="A146" s="590" t="n"/>
      <c r="B146" s="590" t="n"/>
      <c r="C146" s="590" t="n"/>
      <c r="D146" s="590" t="n"/>
      <c r="E146" s="590" t="n"/>
      <c r="F146" s="590" t="n"/>
      <c r="G146" s="590" t="n"/>
      <c r="H146" s="590" t="n"/>
      <c r="I146" s="590" t="n"/>
      <c r="J146" s="590" t="n"/>
      <c r="K146" s="590" t="n"/>
      <c r="L146" s="590" t="n"/>
      <c r="M146" s="590" t="n"/>
      <c r="N146" s="590" t="n"/>
      <c r="O146" s="590" t="n"/>
      <c r="P146" s="590" t="n"/>
      <c r="Q146" s="590" t="n"/>
      <c r="R146" s="590" t="n"/>
      <c r="S146" s="590" t="n"/>
      <c r="T146" s="590" t="n"/>
      <c r="U146" s="590" t="n"/>
      <c r="V146" s="590" t="n"/>
      <c r="W146" s="590" t="n"/>
      <c r="X146" s="590" t="n"/>
      <c r="Y146" s="590" t="n"/>
      <c r="Z146" s="590" t="n"/>
    </row>
    <row r="147" ht="15.75" customHeight="1" s="844">
      <c r="A147" s="590" t="n"/>
      <c r="B147" s="590" t="n"/>
      <c r="C147" s="590" t="n"/>
      <c r="D147" s="590" t="n"/>
      <c r="E147" s="590" t="n"/>
      <c r="F147" s="590" t="n"/>
      <c r="G147" s="590" t="n"/>
      <c r="H147" s="590" t="n"/>
      <c r="I147" s="590" t="n"/>
      <c r="J147" s="590" t="n"/>
      <c r="K147" s="590" t="n"/>
      <c r="L147" s="590" t="n"/>
      <c r="M147" s="590" t="n"/>
      <c r="N147" s="590" t="n"/>
      <c r="O147" s="590" t="n"/>
      <c r="P147" s="590" t="n"/>
      <c r="Q147" s="590" t="n"/>
      <c r="R147" s="590" t="n"/>
      <c r="S147" s="590" t="n"/>
      <c r="T147" s="590" t="n"/>
      <c r="U147" s="590" t="n"/>
      <c r="V147" s="590" t="n"/>
      <c r="W147" s="590" t="n"/>
      <c r="X147" s="590" t="n"/>
      <c r="Y147" s="590" t="n"/>
      <c r="Z147" s="590" t="n"/>
    </row>
    <row r="148" ht="15.75" customHeight="1" s="844">
      <c r="A148" s="590" t="n"/>
      <c r="B148" s="590" t="n"/>
      <c r="C148" s="590" t="n"/>
      <c r="D148" s="590" t="n"/>
      <c r="E148" s="590" t="n"/>
      <c r="F148" s="590" t="n"/>
      <c r="G148" s="590" t="n"/>
      <c r="H148" s="590" t="n"/>
      <c r="I148" s="590" t="n"/>
      <c r="J148" s="590" t="n"/>
      <c r="K148" s="590" t="n"/>
      <c r="L148" s="590" t="n"/>
      <c r="M148" s="590" t="n"/>
      <c r="N148" s="590" t="n"/>
      <c r="O148" s="590" t="n"/>
      <c r="P148" s="590" t="n"/>
      <c r="Q148" s="590" t="n"/>
      <c r="R148" s="590" t="n"/>
      <c r="S148" s="590" t="n"/>
      <c r="T148" s="590" t="n"/>
      <c r="U148" s="590" t="n"/>
      <c r="V148" s="590" t="n"/>
      <c r="W148" s="590" t="n"/>
      <c r="X148" s="590" t="n"/>
      <c r="Y148" s="590" t="n"/>
      <c r="Z148" s="590" t="n"/>
    </row>
    <row r="149" ht="15.75" customHeight="1" s="844">
      <c r="A149" s="590" t="n"/>
      <c r="B149" s="590" t="n"/>
      <c r="C149" s="590" t="n"/>
      <c r="D149" s="590" t="n"/>
      <c r="E149" s="590" t="n"/>
      <c r="F149" s="590" t="n"/>
      <c r="G149" s="590" t="n"/>
      <c r="H149" s="590" t="n"/>
      <c r="I149" s="590" t="n"/>
      <c r="J149" s="590" t="n"/>
      <c r="K149" s="590" t="n"/>
      <c r="L149" s="590" t="n"/>
      <c r="M149" s="590" t="n"/>
      <c r="N149" s="590" t="n"/>
      <c r="O149" s="590" t="n"/>
      <c r="P149" s="590" t="n"/>
      <c r="Q149" s="590" t="n"/>
      <c r="R149" s="590" t="n"/>
      <c r="S149" s="590" t="n"/>
      <c r="T149" s="590" t="n"/>
      <c r="U149" s="590" t="n"/>
      <c r="V149" s="590" t="n"/>
      <c r="W149" s="590" t="n"/>
      <c r="X149" s="590" t="n"/>
      <c r="Y149" s="590" t="n"/>
      <c r="Z149" s="590" t="n"/>
    </row>
    <row r="150" ht="15.75" customHeight="1" s="844">
      <c r="A150" s="590" t="n"/>
      <c r="B150" s="590" t="n"/>
      <c r="C150" s="590" t="n"/>
      <c r="D150" s="590" t="n"/>
      <c r="E150" s="590" t="n"/>
      <c r="F150" s="590" t="n"/>
      <c r="G150" s="590" t="n"/>
      <c r="H150" s="590" t="n"/>
      <c r="I150" s="590" t="n"/>
      <c r="J150" s="590" t="n"/>
      <c r="K150" s="590" t="n"/>
      <c r="L150" s="590" t="n"/>
      <c r="M150" s="590" t="n"/>
      <c r="N150" s="590" t="n"/>
      <c r="O150" s="590" t="n"/>
      <c r="P150" s="590" t="n"/>
      <c r="Q150" s="590" t="n"/>
      <c r="R150" s="590" t="n"/>
      <c r="S150" s="590" t="n"/>
      <c r="T150" s="590" t="n"/>
      <c r="U150" s="590" t="n"/>
      <c r="V150" s="590" t="n"/>
      <c r="W150" s="590" t="n"/>
      <c r="X150" s="590" t="n"/>
      <c r="Y150" s="590" t="n"/>
      <c r="Z150" s="590" t="n"/>
    </row>
    <row r="151" ht="15.75" customHeight="1" s="844">
      <c r="A151" s="590" t="n"/>
      <c r="B151" s="590" t="n"/>
      <c r="C151" s="590" t="n"/>
      <c r="D151" s="590" t="n"/>
      <c r="E151" s="590" t="n"/>
      <c r="F151" s="590" t="n"/>
      <c r="G151" s="590" t="n"/>
      <c r="H151" s="590" t="n"/>
      <c r="I151" s="590" t="n"/>
      <c r="J151" s="590" t="n"/>
      <c r="K151" s="590" t="n"/>
      <c r="L151" s="590" t="n"/>
      <c r="M151" s="590" t="n"/>
      <c r="N151" s="590" t="n"/>
      <c r="O151" s="590" t="n"/>
      <c r="P151" s="590" t="n"/>
      <c r="Q151" s="590" t="n"/>
      <c r="R151" s="590" t="n"/>
      <c r="S151" s="590" t="n"/>
      <c r="T151" s="590" t="n"/>
      <c r="U151" s="590" t="n"/>
      <c r="V151" s="590" t="n"/>
      <c r="W151" s="590" t="n"/>
      <c r="X151" s="590" t="n"/>
      <c r="Y151" s="590" t="n"/>
      <c r="Z151" s="590" t="n"/>
    </row>
    <row r="152" ht="15.75" customHeight="1" s="844">
      <c r="A152" s="590" t="n"/>
      <c r="B152" s="590" t="n"/>
      <c r="C152" s="590" t="n"/>
      <c r="D152" s="590" t="n"/>
      <c r="E152" s="590" t="n"/>
      <c r="F152" s="590" t="n"/>
      <c r="G152" s="590" t="n"/>
      <c r="H152" s="590" t="n"/>
      <c r="I152" s="590" t="n"/>
      <c r="J152" s="590" t="n"/>
      <c r="K152" s="590" t="n"/>
      <c r="L152" s="590" t="n"/>
      <c r="M152" s="590" t="n"/>
      <c r="N152" s="590" t="n"/>
      <c r="O152" s="590" t="n"/>
      <c r="P152" s="590" t="n"/>
      <c r="Q152" s="590" t="n"/>
      <c r="R152" s="590" t="n"/>
      <c r="S152" s="590" t="n"/>
      <c r="T152" s="590" t="n"/>
      <c r="U152" s="590" t="n"/>
      <c r="V152" s="590" t="n"/>
      <c r="W152" s="590" t="n"/>
      <c r="X152" s="590" t="n"/>
      <c r="Y152" s="590" t="n"/>
      <c r="Z152" s="590" t="n"/>
    </row>
    <row r="153" ht="15.75" customHeight="1" s="844">
      <c r="A153" s="590" t="n"/>
      <c r="B153" s="590" t="n"/>
      <c r="C153" s="590" t="n"/>
      <c r="D153" s="590" t="n"/>
      <c r="E153" s="590" t="n"/>
      <c r="F153" s="590" t="n"/>
      <c r="G153" s="590" t="n"/>
      <c r="H153" s="590" t="n"/>
      <c r="I153" s="590" t="n"/>
      <c r="J153" s="590" t="n"/>
      <c r="K153" s="590" t="n"/>
      <c r="L153" s="590" t="n"/>
      <c r="M153" s="590" t="n"/>
      <c r="N153" s="590" t="n"/>
      <c r="O153" s="590" t="n"/>
      <c r="P153" s="590" t="n"/>
      <c r="Q153" s="590" t="n"/>
      <c r="R153" s="590" t="n"/>
      <c r="S153" s="590" t="n"/>
      <c r="T153" s="590" t="n"/>
      <c r="U153" s="590" t="n"/>
      <c r="V153" s="590" t="n"/>
      <c r="W153" s="590" t="n"/>
      <c r="X153" s="590" t="n"/>
      <c r="Y153" s="590" t="n"/>
      <c r="Z153" s="590" t="n"/>
    </row>
    <row r="154" ht="15.75" customHeight="1" s="844">
      <c r="A154" s="590" t="n"/>
      <c r="B154" s="590" t="n"/>
      <c r="C154" s="590" t="n"/>
      <c r="D154" s="590" t="n"/>
      <c r="E154" s="590" t="n"/>
      <c r="F154" s="590" t="n"/>
      <c r="G154" s="590" t="n"/>
      <c r="H154" s="590" t="n"/>
      <c r="I154" s="590" t="n"/>
      <c r="J154" s="590" t="n"/>
      <c r="K154" s="590" t="n"/>
      <c r="L154" s="590" t="n"/>
      <c r="M154" s="590" t="n"/>
      <c r="N154" s="590" t="n"/>
      <c r="O154" s="590" t="n"/>
      <c r="P154" s="590" t="n"/>
      <c r="Q154" s="590" t="n"/>
      <c r="R154" s="590" t="n"/>
      <c r="S154" s="590" t="n"/>
      <c r="T154" s="590" t="n"/>
      <c r="U154" s="590" t="n"/>
      <c r="V154" s="590" t="n"/>
      <c r="W154" s="590" t="n"/>
      <c r="X154" s="590" t="n"/>
      <c r="Y154" s="590" t="n"/>
      <c r="Z154" s="590" t="n"/>
    </row>
    <row r="155" ht="15.75" customHeight="1" s="844">
      <c r="A155" s="590" t="n"/>
      <c r="B155" s="590" t="n"/>
      <c r="C155" s="590" t="n"/>
      <c r="D155" s="590" t="n"/>
      <c r="E155" s="590" t="n"/>
      <c r="F155" s="590" t="n"/>
      <c r="G155" s="590" t="n"/>
      <c r="H155" s="590" t="n"/>
      <c r="I155" s="590" t="n"/>
      <c r="J155" s="590" t="n"/>
      <c r="K155" s="590" t="n"/>
      <c r="L155" s="590" t="n"/>
      <c r="M155" s="590" t="n"/>
      <c r="N155" s="590" t="n"/>
      <c r="O155" s="590" t="n"/>
      <c r="P155" s="590" t="n"/>
      <c r="Q155" s="590" t="n"/>
      <c r="R155" s="590" t="n"/>
      <c r="S155" s="590" t="n"/>
      <c r="T155" s="590" t="n"/>
      <c r="U155" s="590" t="n"/>
      <c r="V155" s="590" t="n"/>
      <c r="W155" s="590" t="n"/>
      <c r="X155" s="590" t="n"/>
      <c r="Y155" s="590" t="n"/>
      <c r="Z155" s="590" t="n"/>
    </row>
    <row r="156" ht="15.75" customHeight="1" s="844">
      <c r="A156" s="590" t="n"/>
      <c r="B156" s="590" t="n"/>
      <c r="C156" s="590" t="n"/>
      <c r="D156" s="590" t="n"/>
      <c r="E156" s="590" t="n"/>
      <c r="F156" s="590" t="n"/>
      <c r="G156" s="590" t="n"/>
      <c r="H156" s="590" t="n"/>
      <c r="I156" s="590" t="n"/>
      <c r="J156" s="590" t="n"/>
      <c r="K156" s="590" t="n"/>
      <c r="L156" s="590" t="n"/>
      <c r="M156" s="590" t="n"/>
      <c r="N156" s="590" t="n"/>
      <c r="O156" s="590" t="n"/>
      <c r="P156" s="590" t="n"/>
      <c r="Q156" s="590" t="n"/>
      <c r="R156" s="590" t="n"/>
      <c r="S156" s="590" t="n"/>
      <c r="T156" s="590" t="n"/>
      <c r="U156" s="590" t="n"/>
      <c r="V156" s="590" t="n"/>
      <c r="W156" s="590" t="n"/>
      <c r="X156" s="590" t="n"/>
      <c r="Y156" s="590" t="n"/>
      <c r="Z156" s="590" t="n"/>
    </row>
    <row r="157" ht="15.75" customHeight="1" s="844">
      <c r="A157" s="590" t="n"/>
      <c r="B157" s="590" t="n"/>
      <c r="C157" s="590" t="n"/>
      <c r="D157" s="590" t="n"/>
      <c r="E157" s="590" t="n"/>
      <c r="F157" s="590" t="n"/>
      <c r="G157" s="590" t="n"/>
      <c r="H157" s="590" t="n"/>
      <c r="I157" s="590" t="n"/>
      <c r="J157" s="590" t="n"/>
      <c r="K157" s="590" t="n"/>
      <c r="L157" s="590" t="n"/>
      <c r="M157" s="590" t="n"/>
      <c r="N157" s="590" t="n"/>
      <c r="O157" s="590" t="n"/>
      <c r="P157" s="590" t="n"/>
      <c r="Q157" s="590" t="n"/>
      <c r="R157" s="590" t="n"/>
      <c r="S157" s="590" t="n"/>
      <c r="T157" s="590" t="n"/>
      <c r="U157" s="590" t="n"/>
      <c r="V157" s="590" t="n"/>
      <c r="W157" s="590" t="n"/>
      <c r="X157" s="590" t="n"/>
      <c r="Y157" s="590" t="n"/>
      <c r="Z157" s="590" t="n"/>
    </row>
    <row r="158" ht="15.75" customHeight="1" s="844">
      <c r="A158" s="590" t="n"/>
      <c r="B158" s="590" t="n"/>
      <c r="C158" s="590" t="n"/>
      <c r="D158" s="590" t="n"/>
      <c r="E158" s="590" t="n"/>
      <c r="F158" s="590" t="n"/>
      <c r="G158" s="590" t="n"/>
      <c r="H158" s="590" t="n"/>
      <c r="I158" s="590" t="n"/>
      <c r="J158" s="590" t="n"/>
      <c r="K158" s="590" t="n"/>
      <c r="L158" s="590" t="n"/>
      <c r="M158" s="590" t="n"/>
      <c r="N158" s="590" t="n"/>
      <c r="O158" s="590" t="n"/>
      <c r="P158" s="590" t="n"/>
      <c r="Q158" s="590" t="n"/>
      <c r="R158" s="590" t="n"/>
      <c r="S158" s="590" t="n"/>
      <c r="T158" s="590" t="n"/>
      <c r="U158" s="590" t="n"/>
      <c r="V158" s="590" t="n"/>
      <c r="W158" s="590" t="n"/>
      <c r="X158" s="590" t="n"/>
      <c r="Y158" s="590" t="n"/>
      <c r="Z158" s="590" t="n"/>
    </row>
    <row r="159" ht="15.75" customHeight="1" s="844">
      <c r="A159" s="590" t="n"/>
      <c r="B159" s="590" t="n"/>
      <c r="C159" s="590" t="n"/>
      <c r="D159" s="590" t="n"/>
      <c r="E159" s="590" t="n"/>
      <c r="F159" s="590" t="n"/>
      <c r="G159" s="590" t="n"/>
      <c r="H159" s="590" t="n"/>
      <c r="I159" s="590" t="n"/>
      <c r="J159" s="590" t="n"/>
      <c r="K159" s="590" t="n"/>
      <c r="L159" s="590" t="n"/>
      <c r="M159" s="590" t="n"/>
      <c r="N159" s="590" t="n"/>
      <c r="O159" s="590" t="n"/>
      <c r="P159" s="590" t="n"/>
      <c r="Q159" s="590" t="n"/>
      <c r="R159" s="590" t="n"/>
      <c r="S159" s="590" t="n"/>
      <c r="T159" s="590" t="n"/>
      <c r="U159" s="590" t="n"/>
      <c r="V159" s="590" t="n"/>
      <c r="W159" s="590" t="n"/>
      <c r="X159" s="590" t="n"/>
      <c r="Y159" s="590" t="n"/>
      <c r="Z159" s="590" t="n"/>
    </row>
    <row r="160" ht="15.75" customHeight="1" s="844">
      <c r="A160" s="590" t="n"/>
      <c r="B160" s="590" t="n"/>
      <c r="C160" s="590" t="n"/>
      <c r="D160" s="590" t="n"/>
      <c r="E160" s="590" t="n"/>
      <c r="F160" s="590" t="n"/>
      <c r="G160" s="590" t="n"/>
      <c r="H160" s="590" t="n"/>
      <c r="I160" s="590" t="n"/>
      <c r="J160" s="590" t="n"/>
      <c r="K160" s="590" t="n"/>
      <c r="L160" s="590" t="n"/>
      <c r="M160" s="590" t="n"/>
      <c r="N160" s="590" t="n"/>
      <c r="O160" s="590" t="n"/>
      <c r="P160" s="590" t="n"/>
      <c r="Q160" s="590" t="n"/>
      <c r="R160" s="590" t="n"/>
      <c r="S160" s="590" t="n"/>
      <c r="T160" s="590" t="n"/>
      <c r="U160" s="590" t="n"/>
      <c r="V160" s="590" t="n"/>
      <c r="W160" s="590" t="n"/>
      <c r="X160" s="590" t="n"/>
      <c r="Y160" s="590" t="n"/>
      <c r="Z160" s="590" t="n"/>
    </row>
    <row r="161" ht="15.75" customHeight="1" s="844">
      <c r="A161" s="590" t="n"/>
      <c r="B161" s="590" t="n"/>
      <c r="C161" s="590" t="n"/>
      <c r="D161" s="590" t="n"/>
      <c r="E161" s="590" t="n"/>
      <c r="F161" s="590" t="n"/>
      <c r="G161" s="590" t="n"/>
      <c r="H161" s="590" t="n"/>
      <c r="I161" s="590" t="n"/>
      <c r="J161" s="590" t="n"/>
      <c r="K161" s="590" t="n"/>
      <c r="L161" s="590" t="n"/>
      <c r="M161" s="590" t="n"/>
      <c r="N161" s="590" t="n"/>
      <c r="O161" s="590" t="n"/>
      <c r="P161" s="590" t="n"/>
      <c r="Q161" s="590" t="n"/>
      <c r="R161" s="590" t="n"/>
      <c r="S161" s="590" t="n"/>
      <c r="T161" s="590" t="n"/>
      <c r="U161" s="590" t="n"/>
      <c r="V161" s="590" t="n"/>
      <c r="W161" s="590" t="n"/>
      <c r="X161" s="590" t="n"/>
      <c r="Y161" s="590" t="n"/>
      <c r="Z161" s="590" t="n"/>
    </row>
    <row r="162" ht="15.75" customHeight="1" s="844">
      <c r="A162" s="590" t="n"/>
      <c r="B162" s="590" t="n"/>
      <c r="C162" s="590" t="n"/>
      <c r="D162" s="590" t="n"/>
      <c r="E162" s="590" t="n"/>
      <c r="F162" s="590" t="n"/>
      <c r="G162" s="590" t="n"/>
      <c r="H162" s="590" t="n"/>
      <c r="I162" s="590" t="n"/>
      <c r="J162" s="590" t="n"/>
      <c r="K162" s="590" t="n"/>
      <c r="L162" s="590" t="n"/>
      <c r="M162" s="590" t="n"/>
      <c r="N162" s="590" t="n"/>
      <c r="O162" s="590" t="n"/>
      <c r="P162" s="590" t="n"/>
      <c r="Q162" s="590" t="n"/>
      <c r="R162" s="590" t="n"/>
      <c r="S162" s="590" t="n"/>
      <c r="T162" s="590" t="n"/>
      <c r="U162" s="590" t="n"/>
      <c r="V162" s="590" t="n"/>
      <c r="W162" s="590" t="n"/>
      <c r="X162" s="590" t="n"/>
      <c r="Y162" s="590" t="n"/>
      <c r="Z162" s="590" t="n"/>
    </row>
    <row r="163" ht="15.75" customHeight="1" s="844">
      <c r="A163" s="590" t="n"/>
      <c r="B163" s="590" t="n"/>
      <c r="C163" s="590" t="n"/>
      <c r="D163" s="590" t="n"/>
      <c r="E163" s="590" t="n"/>
      <c r="F163" s="590" t="n"/>
      <c r="G163" s="590" t="n"/>
      <c r="H163" s="590" t="n"/>
      <c r="I163" s="590" t="n"/>
      <c r="J163" s="590" t="n"/>
      <c r="K163" s="590" t="n"/>
      <c r="L163" s="590" t="n"/>
      <c r="M163" s="590" t="n"/>
      <c r="N163" s="590" t="n"/>
      <c r="O163" s="590" t="n"/>
      <c r="P163" s="590" t="n"/>
      <c r="Q163" s="590" t="n"/>
      <c r="R163" s="590" t="n"/>
      <c r="S163" s="590" t="n"/>
      <c r="T163" s="590" t="n"/>
      <c r="U163" s="590" t="n"/>
      <c r="V163" s="590" t="n"/>
      <c r="W163" s="590" t="n"/>
      <c r="X163" s="590" t="n"/>
      <c r="Y163" s="590" t="n"/>
      <c r="Z163" s="590" t="n"/>
    </row>
    <row r="164" ht="15.75" customHeight="1" s="844">
      <c r="A164" s="590" t="n"/>
      <c r="B164" s="590" t="n"/>
      <c r="C164" s="590" t="n"/>
      <c r="D164" s="590" t="n"/>
      <c r="E164" s="590" t="n"/>
      <c r="F164" s="590" t="n"/>
      <c r="G164" s="590" t="n"/>
      <c r="H164" s="590" t="n"/>
      <c r="I164" s="590" t="n"/>
      <c r="J164" s="590" t="n"/>
      <c r="K164" s="590" t="n"/>
      <c r="L164" s="590" t="n"/>
      <c r="M164" s="590" t="n"/>
      <c r="N164" s="590" t="n"/>
      <c r="O164" s="590" t="n"/>
      <c r="P164" s="590" t="n"/>
      <c r="Q164" s="590" t="n"/>
      <c r="R164" s="590" t="n"/>
      <c r="S164" s="590" t="n"/>
      <c r="T164" s="590" t="n"/>
      <c r="U164" s="590" t="n"/>
      <c r="V164" s="590" t="n"/>
      <c r="W164" s="590" t="n"/>
      <c r="X164" s="590" t="n"/>
      <c r="Y164" s="590" t="n"/>
      <c r="Z164" s="590" t="n"/>
    </row>
    <row r="165" ht="15.75" customHeight="1" s="844">
      <c r="A165" s="590" t="n"/>
      <c r="B165" s="590" t="n"/>
      <c r="C165" s="590" t="n"/>
      <c r="D165" s="590" t="n"/>
      <c r="E165" s="590" t="n"/>
      <c r="F165" s="590" t="n"/>
      <c r="G165" s="590" t="n"/>
      <c r="H165" s="590" t="n"/>
      <c r="I165" s="590" t="n"/>
      <c r="J165" s="590" t="n"/>
      <c r="K165" s="590" t="n"/>
      <c r="L165" s="590" t="n"/>
      <c r="M165" s="590" t="n"/>
      <c r="N165" s="590" t="n"/>
      <c r="O165" s="590" t="n"/>
      <c r="P165" s="590" t="n"/>
      <c r="Q165" s="590" t="n"/>
      <c r="R165" s="590" t="n"/>
      <c r="S165" s="590" t="n"/>
      <c r="T165" s="590" t="n"/>
      <c r="U165" s="590" t="n"/>
      <c r="V165" s="590" t="n"/>
      <c r="W165" s="590" t="n"/>
      <c r="X165" s="590" t="n"/>
      <c r="Y165" s="590" t="n"/>
      <c r="Z165" s="590" t="n"/>
    </row>
    <row r="166" ht="15.75" customHeight="1" s="844">
      <c r="A166" s="590" t="n"/>
      <c r="B166" s="590" t="n"/>
      <c r="C166" s="590" t="n"/>
      <c r="D166" s="590" t="n"/>
      <c r="E166" s="590" t="n"/>
      <c r="F166" s="590" t="n"/>
      <c r="G166" s="590" t="n"/>
      <c r="H166" s="590" t="n"/>
      <c r="I166" s="590" t="n"/>
      <c r="J166" s="590" t="n"/>
      <c r="K166" s="590" t="n"/>
      <c r="L166" s="590" t="n"/>
      <c r="M166" s="590" t="n"/>
      <c r="N166" s="590" t="n"/>
      <c r="O166" s="590" t="n"/>
      <c r="P166" s="590" t="n"/>
      <c r="Q166" s="590" t="n"/>
      <c r="R166" s="590" t="n"/>
      <c r="S166" s="590" t="n"/>
      <c r="T166" s="590" t="n"/>
      <c r="U166" s="590" t="n"/>
      <c r="V166" s="590" t="n"/>
      <c r="W166" s="590" t="n"/>
      <c r="X166" s="590" t="n"/>
      <c r="Y166" s="590" t="n"/>
      <c r="Z166" s="590" t="n"/>
    </row>
    <row r="167" ht="15.75" customHeight="1" s="844">
      <c r="A167" s="590" t="n"/>
      <c r="B167" s="590" t="n"/>
      <c r="C167" s="590" t="n"/>
      <c r="D167" s="590" t="n"/>
      <c r="E167" s="590" t="n"/>
      <c r="F167" s="590" t="n"/>
      <c r="G167" s="590" t="n"/>
      <c r="H167" s="590" t="n"/>
      <c r="I167" s="590" t="n"/>
      <c r="J167" s="590" t="n"/>
      <c r="K167" s="590" t="n"/>
      <c r="L167" s="590" t="n"/>
      <c r="M167" s="590" t="n"/>
      <c r="N167" s="590" t="n"/>
      <c r="O167" s="590" t="n"/>
      <c r="P167" s="590" t="n"/>
      <c r="Q167" s="590" t="n"/>
      <c r="R167" s="590" t="n"/>
      <c r="S167" s="590" t="n"/>
      <c r="T167" s="590" t="n"/>
      <c r="U167" s="590" t="n"/>
      <c r="V167" s="590" t="n"/>
      <c r="W167" s="590" t="n"/>
      <c r="X167" s="590" t="n"/>
      <c r="Y167" s="590" t="n"/>
      <c r="Z167" s="590" t="n"/>
    </row>
    <row r="168" ht="15.75" customHeight="1" s="844">
      <c r="A168" s="590" t="n"/>
      <c r="B168" s="590" t="n"/>
      <c r="C168" s="590" t="n"/>
      <c r="D168" s="590" t="n"/>
      <c r="E168" s="590" t="n"/>
      <c r="F168" s="590" t="n"/>
      <c r="G168" s="590" t="n"/>
      <c r="H168" s="590" t="n"/>
      <c r="I168" s="590" t="n"/>
      <c r="J168" s="590" t="n"/>
      <c r="K168" s="590" t="n"/>
      <c r="L168" s="590" t="n"/>
      <c r="M168" s="590" t="n"/>
      <c r="N168" s="590" t="n"/>
      <c r="O168" s="590" t="n"/>
      <c r="P168" s="590" t="n"/>
      <c r="Q168" s="590" t="n"/>
      <c r="R168" s="590" t="n"/>
      <c r="S168" s="590" t="n"/>
      <c r="T168" s="590" t="n"/>
      <c r="U168" s="590" t="n"/>
      <c r="V168" s="590" t="n"/>
      <c r="W168" s="590" t="n"/>
      <c r="X168" s="590" t="n"/>
      <c r="Y168" s="590" t="n"/>
      <c r="Z168" s="590" t="n"/>
    </row>
    <row r="169" ht="15.75" customHeight="1" s="844">
      <c r="A169" s="590" t="n"/>
      <c r="B169" s="590" t="n"/>
      <c r="C169" s="590" t="n"/>
      <c r="D169" s="590" t="n"/>
      <c r="E169" s="590" t="n"/>
      <c r="F169" s="590" t="n"/>
      <c r="G169" s="590" t="n"/>
      <c r="H169" s="590" t="n"/>
      <c r="I169" s="590" t="n"/>
      <c r="J169" s="590" t="n"/>
      <c r="K169" s="590" t="n"/>
      <c r="L169" s="590" t="n"/>
      <c r="M169" s="590" t="n"/>
      <c r="N169" s="590" t="n"/>
      <c r="O169" s="590" t="n"/>
      <c r="P169" s="590" t="n"/>
      <c r="Q169" s="590" t="n"/>
      <c r="R169" s="590" t="n"/>
      <c r="S169" s="590" t="n"/>
      <c r="T169" s="590" t="n"/>
      <c r="U169" s="590" t="n"/>
      <c r="V169" s="590" t="n"/>
      <c r="W169" s="590" t="n"/>
      <c r="X169" s="590" t="n"/>
      <c r="Y169" s="590" t="n"/>
      <c r="Z169" s="590" t="n"/>
    </row>
    <row r="170" ht="15.75" customHeight="1" s="844">
      <c r="A170" s="590" t="n"/>
      <c r="B170" s="590" t="n"/>
      <c r="C170" s="590" t="n"/>
      <c r="D170" s="590" t="n"/>
      <c r="E170" s="590" t="n"/>
      <c r="F170" s="590" t="n"/>
      <c r="G170" s="590" t="n"/>
      <c r="H170" s="590" t="n"/>
      <c r="I170" s="590" t="n"/>
      <c r="J170" s="590" t="n"/>
      <c r="K170" s="590" t="n"/>
      <c r="L170" s="590" t="n"/>
      <c r="M170" s="590" t="n"/>
      <c r="N170" s="590" t="n"/>
      <c r="O170" s="590" t="n"/>
      <c r="P170" s="590" t="n"/>
      <c r="Q170" s="590" t="n"/>
      <c r="R170" s="590" t="n"/>
      <c r="S170" s="590" t="n"/>
      <c r="T170" s="590" t="n"/>
      <c r="U170" s="590" t="n"/>
      <c r="V170" s="590" t="n"/>
      <c r="W170" s="590" t="n"/>
      <c r="X170" s="590" t="n"/>
      <c r="Y170" s="590" t="n"/>
      <c r="Z170" s="590" t="n"/>
    </row>
    <row r="171" ht="15.75" customHeight="1" s="844">
      <c r="A171" s="590" t="n"/>
      <c r="B171" s="590" t="n"/>
      <c r="C171" s="590" t="n"/>
      <c r="D171" s="590" t="n"/>
      <c r="E171" s="590" t="n"/>
      <c r="F171" s="590" t="n"/>
      <c r="G171" s="590" t="n"/>
      <c r="H171" s="590" t="n"/>
      <c r="I171" s="590" t="n"/>
      <c r="J171" s="590" t="n"/>
      <c r="K171" s="590" t="n"/>
      <c r="L171" s="590" t="n"/>
      <c r="M171" s="590" t="n"/>
      <c r="N171" s="590" t="n"/>
      <c r="O171" s="590" t="n"/>
      <c r="P171" s="590" t="n"/>
      <c r="Q171" s="590" t="n"/>
      <c r="R171" s="590" t="n"/>
      <c r="S171" s="590" t="n"/>
      <c r="T171" s="590" t="n"/>
      <c r="U171" s="590" t="n"/>
      <c r="V171" s="590" t="n"/>
      <c r="W171" s="590" t="n"/>
      <c r="X171" s="590" t="n"/>
      <c r="Y171" s="590" t="n"/>
      <c r="Z171" s="590" t="n"/>
    </row>
    <row r="172" ht="15.75" customHeight="1" s="844">
      <c r="A172" s="590" t="n"/>
      <c r="B172" s="590" t="n"/>
      <c r="C172" s="590" t="n"/>
      <c r="D172" s="590" t="n"/>
      <c r="E172" s="590" t="n"/>
      <c r="F172" s="590" t="n"/>
      <c r="G172" s="590" t="n"/>
      <c r="H172" s="590" t="n"/>
      <c r="I172" s="590" t="n"/>
      <c r="J172" s="590" t="n"/>
      <c r="K172" s="590" t="n"/>
      <c r="L172" s="590" t="n"/>
      <c r="M172" s="590" t="n"/>
      <c r="N172" s="590" t="n"/>
      <c r="O172" s="590" t="n"/>
      <c r="P172" s="590" t="n"/>
      <c r="Q172" s="590" t="n"/>
      <c r="R172" s="590" t="n"/>
      <c r="S172" s="590" t="n"/>
      <c r="T172" s="590" t="n"/>
      <c r="U172" s="590" t="n"/>
      <c r="V172" s="590" t="n"/>
      <c r="W172" s="590" t="n"/>
      <c r="X172" s="590" t="n"/>
      <c r="Y172" s="590" t="n"/>
      <c r="Z172" s="590" t="n"/>
    </row>
    <row r="173" ht="15.75" customHeight="1" s="844">
      <c r="A173" s="590" t="n"/>
      <c r="B173" s="590" t="n"/>
      <c r="C173" s="590" t="n"/>
      <c r="D173" s="590" t="n"/>
      <c r="E173" s="590" t="n"/>
      <c r="F173" s="590" t="n"/>
      <c r="G173" s="590" t="n"/>
      <c r="H173" s="590" t="n"/>
      <c r="I173" s="590" t="n"/>
      <c r="J173" s="590" t="n"/>
      <c r="K173" s="590" t="n"/>
      <c r="L173" s="590" t="n"/>
      <c r="M173" s="590" t="n"/>
      <c r="N173" s="590" t="n"/>
      <c r="O173" s="590" t="n"/>
      <c r="P173" s="590" t="n"/>
      <c r="Q173" s="590" t="n"/>
      <c r="R173" s="590" t="n"/>
      <c r="S173" s="590" t="n"/>
      <c r="T173" s="590" t="n"/>
      <c r="U173" s="590" t="n"/>
      <c r="V173" s="590" t="n"/>
      <c r="W173" s="590" t="n"/>
      <c r="X173" s="590" t="n"/>
      <c r="Y173" s="590" t="n"/>
      <c r="Z173" s="590" t="n"/>
    </row>
    <row r="174" ht="15.75" customHeight="1" s="844">
      <c r="A174" s="590" t="n"/>
      <c r="B174" s="590" t="n"/>
      <c r="C174" s="590" t="n"/>
      <c r="D174" s="590" t="n"/>
      <c r="E174" s="590" t="n"/>
      <c r="F174" s="590" t="n"/>
      <c r="G174" s="590" t="n"/>
      <c r="H174" s="590" t="n"/>
      <c r="I174" s="590" t="n"/>
      <c r="J174" s="590" t="n"/>
      <c r="K174" s="590" t="n"/>
      <c r="L174" s="590" t="n"/>
      <c r="M174" s="590" t="n"/>
      <c r="N174" s="590" t="n"/>
      <c r="O174" s="590" t="n"/>
      <c r="P174" s="590" t="n"/>
      <c r="Q174" s="590" t="n"/>
      <c r="R174" s="590" t="n"/>
      <c r="S174" s="590" t="n"/>
      <c r="T174" s="590" t="n"/>
      <c r="U174" s="590" t="n"/>
      <c r="V174" s="590" t="n"/>
      <c r="W174" s="590" t="n"/>
      <c r="X174" s="590" t="n"/>
      <c r="Y174" s="590" t="n"/>
      <c r="Z174" s="590" t="n"/>
    </row>
    <row r="175" ht="15.75" customHeight="1" s="844">
      <c r="A175" s="590" t="n"/>
      <c r="B175" s="590" t="n"/>
      <c r="C175" s="590" t="n"/>
      <c r="D175" s="590" t="n"/>
      <c r="E175" s="590" t="n"/>
      <c r="F175" s="590" t="n"/>
      <c r="G175" s="590" t="n"/>
      <c r="H175" s="590" t="n"/>
      <c r="I175" s="590" t="n"/>
      <c r="J175" s="590" t="n"/>
      <c r="K175" s="590" t="n"/>
      <c r="L175" s="590" t="n"/>
      <c r="M175" s="590" t="n"/>
      <c r="N175" s="590" t="n"/>
      <c r="O175" s="590" t="n"/>
      <c r="P175" s="590" t="n"/>
      <c r="Q175" s="590" t="n"/>
      <c r="R175" s="590" t="n"/>
      <c r="S175" s="590" t="n"/>
      <c r="T175" s="590" t="n"/>
      <c r="U175" s="590" t="n"/>
      <c r="V175" s="590" t="n"/>
      <c r="W175" s="590" t="n"/>
      <c r="X175" s="590" t="n"/>
      <c r="Y175" s="590" t="n"/>
      <c r="Z175" s="590" t="n"/>
    </row>
    <row r="176" ht="15.75" customHeight="1" s="844">
      <c r="A176" s="590" t="n"/>
      <c r="B176" s="590" t="n"/>
      <c r="C176" s="590" t="n"/>
      <c r="D176" s="590" t="n"/>
      <c r="E176" s="590" t="n"/>
      <c r="F176" s="590" t="n"/>
      <c r="G176" s="590" t="n"/>
      <c r="H176" s="590" t="n"/>
      <c r="I176" s="590" t="n"/>
      <c r="J176" s="590" t="n"/>
      <c r="K176" s="590" t="n"/>
      <c r="L176" s="590" t="n"/>
      <c r="M176" s="590" t="n"/>
      <c r="N176" s="590" t="n"/>
      <c r="O176" s="590" t="n"/>
      <c r="P176" s="590" t="n"/>
      <c r="Q176" s="590" t="n"/>
      <c r="R176" s="590" t="n"/>
      <c r="S176" s="590" t="n"/>
      <c r="T176" s="590" t="n"/>
      <c r="U176" s="590" t="n"/>
      <c r="V176" s="590" t="n"/>
      <c r="W176" s="590" t="n"/>
      <c r="X176" s="590" t="n"/>
      <c r="Y176" s="590" t="n"/>
      <c r="Z176" s="590" t="n"/>
    </row>
    <row r="177" ht="15.75" customHeight="1" s="844">
      <c r="A177" s="590" t="n"/>
      <c r="B177" s="590" t="n"/>
      <c r="C177" s="590" t="n"/>
      <c r="D177" s="590" t="n"/>
      <c r="E177" s="590" t="n"/>
      <c r="F177" s="590" t="n"/>
      <c r="G177" s="590" t="n"/>
      <c r="H177" s="590" t="n"/>
      <c r="I177" s="590" t="n"/>
      <c r="J177" s="590" t="n"/>
      <c r="K177" s="590" t="n"/>
      <c r="L177" s="590" t="n"/>
      <c r="M177" s="590" t="n"/>
      <c r="N177" s="590" t="n"/>
      <c r="O177" s="590" t="n"/>
      <c r="P177" s="590" t="n"/>
      <c r="Q177" s="590" t="n"/>
      <c r="R177" s="590" t="n"/>
      <c r="S177" s="590" t="n"/>
      <c r="T177" s="590" t="n"/>
      <c r="U177" s="590" t="n"/>
      <c r="V177" s="590" t="n"/>
      <c r="W177" s="590" t="n"/>
      <c r="X177" s="590" t="n"/>
      <c r="Y177" s="590" t="n"/>
      <c r="Z177" s="590" t="n"/>
    </row>
    <row r="178" ht="15.75" customHeight="1" s="844">
      <c r="A178" s="590" t="n"/>
      <c r="B178" s="590" t="n"/>
      <c r="C178" s="590" t="n"/>
      <c r="D178" s="590" t="n"/>
      <c r="E178" s="590" t="n"/>
      <c r="F178" s="590" t="n"/>
      <c r="G178" s="590" t="n"/>
      <c r="H178" s="590" t="n"/>
      <c r="I178" s="590" t="n"/>
      <c r="J178" s="590" t="n"/>
      <c r="K178" s="590" t="n"/>
      <c r="L178" s="590" t="n"/>
      <c r="M178" s="590" t="n"/>
      <c r="N178" s="590" t="n"/>
      <c r="O178" s="590" t="n"/>
      <c r="P178" s="590" t="n"/>
      <c r="Q178" s="590" t="n"/>
      <c r="R178" s="590" t="n"/>
      <c r="S178" s="590" t="n"/>
      <c r="T178" s="590" t="n"/>
      <c r="U178" s="590" t="n"/>
      <c r="V178" s="590" t="n"/>
      <c r="W178" s="590" t="n"/>
      <c r="X178" s="590" t="n"/>
      <c r="Y178" s="590" t="n"/>
      <c r="Z178" s="590" t="n"/>
    </row>
    <row r="179" ht="15.75" customHeight="1" s="844">
      <c r="A179" s="590" t="n"/>
      <c r="B179" s="590" t="n"/>
      <c r="C179" s="590" t="n"/>
      <c r="D179" s="590" t="n"/>
      <c r="E179" s="590" t="n"/>
      <c r="F179" s="590" t="n"/>
      <c r="G179" s="590" t="n"/>
      <c r="H179" s="590" t="n"/>
      <c r="I179" s="590" t="n"/>
      <c r="J179" s="590" t="n"/>
      <c r="K179" s="590" t="n"/>
      <c r="L179" s="590" t="n"/>
      <c r="M179" s="590" t="n"/>
      <c r="N179" s="590" t="n"/>
      <c r="O179" s="590" t="n"/>
      <c r="P179" s="590" t="n"/>
      <c r="Q179" s="590" t="n"/>
      <c r="R179" s="590" t="n"/>
      <c r="S179" s="590" t="n"/>
      <c r="T179" s="590" t="n"/>
      <c r="U179" s="590" t="n"/>
      <c r="V179" s="590" t="n"/>
      <c r="W179" s="590" t="n"/>
      <c r="X179" s="590" t="n"/>
      <c r="Y179" s="590" t="n"/>
      <c r="Z179" s="590" t="n"/>
    </row>
    <row r="180" ht="15.75" customHeight="1" s="844">
      <c r="A180" s="590" t="n"/>
      <c r="B180" s="590" t="n"/>
      <c r="C180" s="590" t="n"/>
      <c r="D180" s="590" t="n"/>
      <c r="E180" s="590" t="n"/>
      <c r="F180" s="590" t="n"/>
      <c r="G180" s="590" t="n"/>
      <c r="H180" s="590" t="n"/>
      <c r="I180" s="590" t="n"/>
      <c r="J180" s="590" t="n"/>
      <c r="K180" s="590" t="n"/>
      <c r="L180" s="590" t="n"/>
      <c r="M180" s="590" t="n"/>
      <c r="N180" s="590" t="n"/>
      <c r="O180" s="590" t="n"/>
      <c r="P180" s="590" t="n"/>
      <c r="Q180" s="590" t="n"/>
      <c r="R180" s="590" t="n"/>
      <c r="S180" s="590" t="n"/>
      <c r="T180" s="590" t="n"/>
      <c r="U180" s="590" t="n"/>
      <c r="V180" s="590" t="n"/>
      <c r="W180" s="590" t="n"/>
      <c r="X180" s="590" t="n"/>
      <c r="Y180" s="590" t="n"/>
      <c r="Z180" s="590" t="n"/>
    </row>
    <row r="181" ht="15.75" customHeight="1" s="844">
      <c r="A181" s="590" t="n"/>
      <c r="B181" s="590" t="n"/>
      <c r="C181" s="590" t="n"/>
      <c r="D181" s="590" t="n"/>
      <c r="E181" s="590" t="n"/>
      <c r="F181" s="590" t="n"/>
      <c r="G181" s="590" t="n"/>
      <c r="H181" s="590" t="n"/>
      <c r="I181" s="590" t="n"/>
      <c r="J181" s="590" t="n"/>
      <c r="K181" s="590" t="n"/>
      <c r="L181" s="590" t="n"/>
      <c r="M181" s="590" t="n"/>
      <c r="N181" s="590" t="n"/>
      <c r="O181" s="590" t="n"/>
      <c r="P181" s="590" t="n"/>
      <c r="Q181" s="590" t="n"/>
      <c r="R181" s="590" t="n"/>
      <c r="S181" s="590" t="n"/>
      <c r="T181" s="590" t="n"/>
      <c r="U181" s="590" t="n"/>
      <c r="V181" s="590" t="n"/>
      <c r="W181" s="590" t="n"/>
      <c r="X181" s="590" t="n"/>
      <c r="Y181" s="590" t="n"/>
      <c r="Z181" s="590" t="n"/>
    </row>
    <row r="182" ht="15.75" customHeight="1" s="844">
      <c r="A182" s="590" t="n"/>
      <c r="B182" s="590" t="n"/>
      <c r="C182" s="590" t="n"/>
      <c r="D182" s="590" t="n"/>
      <c r="E182" s="590" t="n"/>
      <c r="F182" s="590" t="n"/>
      <c r="G182" s="590" t="n"/>
      <c r="H182" s="590" t="n"/>
      <c r="I182" s="590" t="n"/>
      <c r="J182" s="590" t="n"/>
      <c r="K182" s="590" t="n"/>
      <c r="L182" s="590" t="n"/>
      <c r="M182" s="590" t="n"/>
      <c r="N182" s="590" t="n"/>
      <c r="O182" s="590" t="n"/>
      <c r="P182" s="590" t="n"/>
      <c r="Q182" s="590" t="n"/>
      <c r="R182" s="590" t="n"/>
      <c r="S182" s="590" t="n"/>
      <c r="T182" s="590" t="n"/>
      <c r="U182" s="590" t="n"/>
      <c r="V182" s="590" t="n"/>
      <c r="W182" s="590" t="n"/>
      <c r="X182" s="590" t="n"/>
      <c r="Y182" s="590" t="n"/>
      <c r="Z182" s="590" t="n"/>
    </row>
    <row r="183" ht="15.75" customHeight="1" s="844">
      <c r="A183" s="590" t="n"/>
      <c r="B183" s="590" t="n"/>
      <c r="C183" s="590" t="n"/>
      <c r="D183" s="590" t="n"/>
      <c r="E183" s="590" t="n"/>
      <c r="F183" s="590" t="n"/>
      <c r="G183" s="590" t="n"/>
      <c r="H183" s="590" t="n"/>
      <c r="I183" s="590" t="n"/>
      <c r="J183" s="590" t="n"/>
      <c r="K183" s="590" t="n"/>
      <c r="L183" s="590" t="n"/>
      <c r="M183" s="590" t="n"/>
      <c r="N183" s="590" t="n"/>
      <c r="O183" s="590" t="n"/>
      <c r="P183" s="590" t="n"/>
      <c r="Q183" s="590" t="n"/>
      <c r="R183" s="590" t="n"/>
      <c r="S183" s="590" t="n"/>
      <c r="T183" s="590" t="n"/>
      <c r="U183" s="590" t="n"/>
      <c r="V183" s="590" t="n"/>
      <c r="W183" s="590" t="n"/>
      <c r="X183" s="590" t="n"/>
      <c r="Y183" s="590" t="n"/>
      <c r="Z183" s="590" t="n"/>
    </row>
    <row r="184" ht="15.75" customHeight="1" s="844">
      <c r="A184" s="590" t="n"/>
      <c r="B184" s="590" t="n"/>
      <c r="C184" s="590" t="n"/>
      <c r="D184" s="590" t="n"/>
      <c r="E184" s="590" t="n"/>
      <c r="F184" s="590" t="n"/>
      <c r="G184" s="590" t="n"/>
      <c r="H184" s="590" t="n"/>
      <c r="I184" s="590" t="n"/>
      <c r="J184" s="590" t="n"/>
      <c r="K184" s="590" t="n"/>
      <c r="L184" s="590" t="n"/>
      <c r="M184" s="590" t="n"/>
      <c r="N184" s="590" t="n"/>
      <c r="O184" s="590" t="n"/>
      <c r="P184" s="590" t="n"/>
      <c r="Q184" s="590" t="n"/>
      <c r="R184" s="590" t="n"/>
      <c r="S184" s="590" t="n"/>
      <c r="T184" s="590" t="n"/>
      <c r="U184" s="590" t="n"/>
      <c r="V184" s="590" t="n"/>
      <c r="W184" s="590" t="n"/>
      <c r="X184" s="590" t="n"/>
      <c r="Y184" s="590" t="n"/>
      <c r="Z184" s="590" t="n"/>
    </row>
    <row r="185" ht="15.75" customHeight="1" s="844">
      <c r="A185" s="590" t="n"/>
      <c r="B185" s="590" t="n"/>
      <c r="C185" s="590" t="n"/>
      <c r="D185" s="590" t="n"/>
      <c r="E185" s="590" t="n"/>
      <c r="F185" s="590" t="n"/>
      <c r="G185" s="590" t="n"/>
      <c r="H185" s="590" t="n"/>
      <c r="I185" s="590" t="n"/>
      <c r="J185" s="590" t="n"/>
      <c r="K185" s="590" t="n"/>
      <c r="L185" s="590" t="n"/>
      <c r="M185" s="590" t="n"/>
      <c r="N185" s="590" t="n"/>
      <c r="O185" s="590" t="n"/>
      <c r="P185" s="590" t="n"/>
      <c r="Q185" s="590" t="n"/>
      <c r="R185" s="590" t="n"/>
      <c r="S185" s="590" t="n"/>
      <c r="T185" s="590" t="n"/>
      <c r="U185" s="590" t="n"/>
      <c r="V185" s="590" t="n"/>
      <c r="W185" s="590" t="n"/>
      <c r="X185" s="590" t="n"/>
      <c r="Y185" s="590" t="n"/>
      <c r="Z185" s="590" t="n"/>
    </row>
    <row r="186" ht="15.75" customHeight="1" s="844">
      <c r="A186" s="590" t="n"/>
      <c r="B186" s="590" t="n"/>
      <c r="C186" s="590" t="n"/>
      <c r="D186" s="590" t="n"/>
      <c r="E186" s="590" t="n"/>
      <c r="F186" s="590" t="n"/>
      <c r="G186" s="590" t="n"/>
      <c r="H186" s="590" t="n"/>
      <c r="I186" s="590" t="n"/>
      <c r="J186" s="590" t="n"/>
      <c r="K186" s="590" t="n"/>
      <c r="L186" s="590" t="n"/>
      <c r="M186" s="590" t="n"/>
      <c r="N186" s="590" t="n"/>
      <c r="O186" s="590" t="n"/>
      <c r="P186" s="590" t="n"/>
      <c r="Q186" s="590" t="n"/>
      <c r="R186" s="590" t="n"/>
      <c r="S186" s="590" t="n"/>
      <c r="T186" s="590" t="n"/>
      <c r="U186" s="590" t="n"/>
      <c r="V186" s="590" t="n"/>
      <c r="W186" s="590" t="n"/>
      <c r="X186" s="590" t="n"/>
      <c r="Y186" s="590" t="n"/>
      <c r="Z186" s="590" t="n"/>
    </row>
    <row r="187" ht="15.75" customHeight="1" s="844">
      <c r="A187" s="590" t="n"/>
      <c r="B187" s="590" t="n"/>
      <c r="C187" s="590" t="n"/>
      <c r="D187" s="590" t="n"/>
      <c r="E187" s="590" t="n"/>
      <c r="F187" s="590" t="n"/>
      <c r="G187" s="590" t="n"/>
      <c r="H187" s="590" t="n"/>
      <c r="I187" s="590" t="n"/>
      <c r="J187" s="590" t="n"/>
      <c r="K187" s="590" t="n"/>
      <c r="L187" s="590" t="n"/>
      <c r="M187" s="590" t="n"/>
      <c r="N187" s="590" t="n"/>
      <c r="O187" s="590" t="n"/>
      <c r="P187" s="590" t="n"/>
      <c r="Q187" s="590" t="n"/>
      <c r="R187" s="590" t="n"/>
      <c r="S187" s="590" t="n"/>
      <c r="T187" s="590" t="n"/>
      <c r="U187" s="590" t="n"/>
      <c r="V187" s="590" t="n"/>
      <c r="W187" s="590" t="n"/>
      <c r="X187" s="590" t="n"/>
      <c r="Y187" s="590" t="n"/>
      <c r="Z187" s="590" t="n"/>
    </row>
    <row r="188" ht="15.75" customHeight="1" s="844">
      <c r="A188" s="590" t="n"/>
      <c r="B188" s="590" t="n"/>
      <c r="C188" s="590" t="n"/>
      <c r="D188" s="590" t="n"/>
      <c r="E188" s="590" t="n"/>
      <c r="F188" s="590" t="n"/>
      <c r="G188" s="590" t="n"/>
      <c r="H188" s="590" t="n"/>
      <c r="I188" s="590" t="n"/>
      <c r="J188" s="590" t="n"/>
      <c r="K188" s="590" t="n"/>
      <c r="L188" s="590" t="n"/>
      <c r="M188" s="590" t="n"/>
      <c r="N188" s="590" t="n"/>
      <c r="O188" s="590" t="n"/>
      <c r="P188" s="590" t="n"/>
      <c r="Q188" s="590" t="n"/>
      <c r="R188" s="590" t="n"/>
      <c r="S188" s="590" t="n"/>
      <c r="T188" s="590" t="n"/>
      <c r="U188" s="590" t="n"/>
      <c r="V188" s="590" t="n"/>
      <c r="W188" s="590" t="n"/>
      <c r="X188" s="590" t="n"/>
      <c r="Y188" s="590" t="n"/>
      <c r="Z188" s="590" t="n"/>
    </row>
    <row r="189" ht="15.75" customHeight="1" s="844">
      <c r="A189" s="590" t="n"/>
      <c r="B189" s="590" t="n"/>
      <c r="C189" s="590" t="n"/>
      <c r="D189" s="590" t="n"/>
      <c r="E189" s="590" t="n"/>
      <c r="F189" s="590" t="n"/>
      <c r="G189" s="590" t="n"/>
      <c r="H189" s="590" t="n"/>
      <c r="I189" s="590" t="n"/>
      <c r="J189" s="590" t="n"/>
      <c r="K189" s="590" t="n"/>
      <c r="L189" s="590" t="n"/>
      <c r="M189" s="590" t="n"/>
      <c r="N189" s="590" t="n"/>
      <c r="O189" s="590" t="n"/>
      <c r="P189" s="590" t="n"/>
      <c r="Q189" s="590" t="n"/>
      <c r="R189" s="590" t="n"/>
      <c r="S189" s="590" t="n"/>
      <c r="T189" s="590" t="n"/>
      <c r="U189" s="590" t="n"/>
      <c r="V189" s="590" t="n"/>
      <c r="W189" s="590" t="n"/>
      <c r="X189" s="590" t="n"/>
      <c r="Y189" s="590" t="n"/>
      <c r="Z189" s="590" t="n"/>
    </row>
    <row r="190" ht="15.75" customHeight="1" s="844">
      <c r="A190" s="590" t="n"/>
      <c r="B190" s="590" t="n"/>
      <c r="C190" s="590" t="n"/>
      <c r="D190" s="590" t="n"/>
      <c r="E190" s="590" t="n"/>
      <c r="F190" s="590" t="n"/>
      <c r="G190" s="590" t="n"/>
      <c r="H190" s="590" t="n"/>
      <c r="I190" s="590" t="n"/>
      <c r="J190" s="590" t="n"/>
      <c r="K190" s="590" t="n"/>
      <c r="L190" s="590" t="n"/>
      <c r="M190" s="590" t="n"/>
      <c r="N190" s="590" t="n"/>
      <c r="O190" s="590" t="n"/>
      <c r="P190" s="590" t="n"/>
      <c r="Q190" s="590" t="n"/>
      <c r="R190" s="590" t="n"/>
      <c r="S190" s="590" t="n"/>
      <c r="T190" s="590" t="n"/>
      <c r="U190" s="590" t="n"/>
      <c r="V190" s="590" t="n"/>
      <c r="W190" s="590" t="n"/>
      <c r="X190" s="590" t="n"/>
      <c r="Y190" s="590" t="n"/>
      <c r="Z190" s="590" t="n"/>
    </row>
    <row r="191" ht="15.75" customHeight="1" s="844">
      <c r="A191" s="590" t="n"/>
      <c r="B191" s="590" t="n"/>
      <c r="C191" s="590" t="n"/>
      <c r="D191" s="590" t="n"/>
      <c r="E191" s="590" t="n"/>
      <c r="F191" s="590" t="n"/>
      <c r="G191" s="590" t="n"/>
      <c r="H191" s="590" t="n"/>
      <c r="I191" s="590" t="n"/>
      <c r="J191" s="590" t="n"/>
      <c r="K191" s="590" t="n"/>
      <c r="L191" s="590" t="n"/>
      <c r="M191" s="590" t="n"/>
      <c r="N191" s="590" t="n"/>
      <c r="O191" s="590" t="n"/>
      <c r="P191" s="590" t="n"/>
      <c r="Q191" s="590" t="n"/>
      <c r="R191" s="590" t="n"/>
      <c r="S191" s="590" t="n"/>
      <c r="T191" s="590" t="n"/>
      <c r="U191" s="590" t="n"/>
      <c r="V191" s="590" t="n"/>
      <c r="W191" s="590" t="n"/>
      <c r="X191" s="590" t="n"/>
      <c r="Y191" s="590" t="n"/>
      <c r="Z191" s="590" t="n"/>
    </row>
    <row r="192" ht="15.75" customHeight="1" s="844">
      <c r="A192" s="590" t="n"/>
      <c r="B192" s="590" t="n"/>
      <c r="C192" s="590" t="n"/>
      <c r="D192" s="590" t="n"/>
      <c r="E192" s="590" t="n"/>
      <c r="F192" s="590" t="n"/>
      <c r="G192" s="590" t="n"/>
      <c r="H192" s="590" t="n"/>
      <c r="I192" s="590" t="n"/>
      <c r="J192" s="590" t="n"/>
      <c r="K192" s="590" t="n"/>
      <c r="L192" s="590" t="n"/>
      <c r="M192" s="590" t="n"/>
      <c r="N192" s="590" t="n"/>
      <c r="O192" s="590" t="n"/>
      <c r="P192" s="590" t="n"/>
      <c r="Q192" s="590" t="n"/>
      <c r="R192" s="590" t="n"/>
      <c r="S192" s="590" t="n"/>
      <c r="T192" s="590" t="n"/>
      <c r="U192" s="590" t="n"/>
      <c r="V192" s="590" t="n"/>
      <c r="W192" s="590" t="n"/>
      <c r="X192" s="590" t="n"/>
      <c r="Y192" s="590" t="n"/>
      <c r="Z192" s="590" t="n"/>
    </row>
    <row r="193" ht="15.75" customHeight="1" s="844">
      <c r="A193" s="590" t="n"/>
      <c r="B193" s="590" t="n"/>
      <c r="C193" s="590" t="n"/>
      <c r="D193" s="590" t="n"/>
      <c r="E193" s="590" t="n"/>
      <c r="F193" s="590" t="n"/>
      <c r="G193" s="590" t="n"/>
      <c r="H193" s="590" t="n"/>
      <c r="I193" s="590" t="n"/>
      <c r="J193" s="590" t="n"/>
      <c r="K193" s="590" t="n"/>
      <c r="L193" s="590" t="n"/>
      <c r="M193" s="590" t="n"/>
      <c r="N193" s="590" t="n"/>
      <c r="O193" s="590" t="n"/>
      <c r="P193" s="590" t="n"/>
      <c r="Q193" s="590" t="n"/>
      <c r="R193" s="590" t="n"/>
      <c r="S193" s="590" t="n"/>
      <c r="T193" s="590" t="n"/>
      <c r="U193" s="590" t="n"/>
      <c r="V193" s="590" t="n"/>
      <c r="W193" s="590" t="n"/>
      <c r="X193" s="590" t="n"/>
      <c r="Y193" s="590" t="n"/>
      <c r="Z193" s="590" t="n"/>
    </row>
    <row r="194" ht="15.75" customHeight="1" s="844">
      <c r="A194" s="590" t="n"/>
      <c r="B194" s="590" t="n"/>
      <c r="C194" s="590" t="n"/>
      <c r="D194" s="590" t="n"/>
      <c r="E194" s="590" t="n"/>
      <c r="F194" s="590" t="n"/>
      <c r="G194" s="590" t="n"/>
      <c r="H194" s="590" t="n"/>
      <c r="I194" s="590" t="n"/>
      <c r="J194" s="590" t="n"/>
      <c r="K194" s="590" t="n"/>
      <c r="L194" s="590" t="n"/>
      <c r="M194" s="590" t="n"/>
      <c r="N194" s="590" t="n"/>
      <c r="O194" s="590" t="n"/>
      <c r="P194" s="590" t="n"/>
      <c r="Q194" s="590" t="n"/>
      <c r="R194" s="590" t="n"/>
      <c r="S194" s="590" t="n"/>
      <c r="T194" s="590" t="n"/>
      <c r="U194" s="590" t="n"/>
      <c r="V194" s="590" t="n"/>
      <c r="W194" s="590" t="n"/>
      <c r="X194" s="590" t="n"/>
      <c r="Y194" s="590" t="n"/>
      <c r="Z194" s="590" t="n"/>
    </row>
    <row r="195" ht="15.75" customHeight="1" s="844">
      <c r="A195" s="590" t="n"/>
      <c r="B195" s="590" t="n"/>
      <c r="C195" s="590" t="n"/>
      <c r="D195" s="590" t="n"/>
      <c r="E195" s="590" t="n"/>
      <c r="F195" s="590" t="n"/>
      <c r="G195" s="590" t="n"/>
      <c r="H195" s="590" t="n"/>
      <c r="I195" s="590" t="n"/>
      <c r="J195" s="590" t="n"/>
      <c r="K195" s="590" t="n"/>
      <c r="L195" s="590" t="n"/>
      <c r="M195" s="590" t="n"/>
      <c r="N195" s="590" t="n"/>
      <c r="O195" s="590" t="n"/>
      <c r="P195" s="590" t="n"/>
      <c r="Q195" s="590" t="n"/>
      <c r="R195" s="590" t="n"/>
      <c r="S195" s="590" t="n"/>
      <c r="T195" s="590" t="n"/>
      <c r="U195" s="590" t="n"/>
      <c r="V195" s="590" t="n"/>
      <c r="W195" s="590" t="n"/>
      <c r="X195" s="590" t="n"/>
      <c r="Y195" s="590" t="n"/>
      <c r="Z195" s="590" t="n"/>
    </row>
    <row r="196" ht="15.75" customHeight="1" s="844">
      <c r="A196" s="590" t="n"/>
      <c r="B196" s="590" t="n"/>
      <c r="C196" s="590" t="n"/>
      <c r="D196" s="590" t="n"/>
      <c r="E196" s="590" t="n"/>
      <c r="F196" s="590" t="n"/>
      <c r="G196" s="590" t="n"/>
      <c r="H196" s="590" t="n"/>
      <c r="I196" s="590" t="n"/>
      <c r="J196" s="590" t="n"/>
      <c r="K196" s="590" t="n"/>
      <c r="L196" s="590" t="n"/>
      <c r="M196" s="590" t="n"/>
      <c r="N196" s="590" t="n"/>
      <c r="O196" s="590" t="n"/>
      <c r="P196" s="590" t="n"/>
      <c r="Q196" s="590" t="n"/>
      <c r="R196" s="590" t="n"/>
      <c r="S196" s="590" t="n"/>
      <c r="T196" s="590" t="n"/>
      <c r="U196" s="590" t="n"/>
      <c r="V196" s="590" t="n"/>
      <c r="W196" s="590" t="n"/>
      <c r="X196" s="590" t="n"/>
      <c r="Y196" s="590" t="n"/>
      <c r="Z196" s="590" t="n"/>
    </row>
    <row r="197" ht="15.75" customHeight="1" s="844">
      <c r="A197" s="590" t="n"/>
      <c r="B197" s="590" t="n"/>
      <c r="C197" s="590" t="n"/>
      <c r="D197" s="590" t="n"/>
      <c r="E197" s="590" t="n"/>
      <c r="F197" s="590" t="n"/>
      <c r="G197" s="590" t="n"/>
      <c r="H197" s="590" t="n"/>
      <c r="I197" s="590" t="n"/>
      <c r="J197" s="590" t="n"/>
      <c r="K197" s="590" t="n"/>
      <c r="L197" s="590" t="n"/>
      <c r="M197" s="590" t="n"/>
      <c r="N197" s="590" t="n"/>
      <c r="O197" s="590" t="n"/>
      <c r="P197" s="590" t="n"/>
      <c r="Q197" s="590" t="n"/>
      <c r="R197" s="590" t="n"/>
      <c r="S197" s="590" t="n"/>
      <c r="T197" s="590" t="n"/>
      <c r="U197" s="590" t="n"/>
      <c r="V197" s="590" t="n"/>
      <c r="W197" s="590" t="n"/>
      <c r="X197" s="590" t="n"/>
      <c r="Y197" s="590" t="n"/>
      <c r="Z197" s="590" t="n"/>
    </row>
    <row r="198" ht="15.75" customHeight="1" s="844">
      <c r="A198" s="590" t="n"/>
      <c r="B198" s="590" t="n"/>
      <c r="C198" s="590" t="n"/>
      <c r="D198" s="590" t="n"/>
      <c r="E198" s="590" t="n"/>
      <c r="F198" s="590" t="n"/>
      <c r="G198" s="590" t="n"/>
      <c r="H198" s="590" t="n"/>
      <c r="I198" s="590" t="n"/>
      <c r="J198" s="590" t="n"/>
      <c r="K198" s="590" t="n"/>
      <c r="L198" s="590" t="n"/>
      <c r="M198" s="590" t="n"/>
      <c r="N198" s="590" t="n"/>
      <c r="O198" s="590" t="n"/>
      <c r="P198" s="590" t="n"/>
      <c r="Q198" s="590" t="n"/>
      <c r="R198" s="590" t="n"/>
      <c r="S198" s="590" t="n"/>
      <c r="T198" s="590" t="n"/>
      <c r="U198" s="590" t="n"/>
      <c r="V198" s="590" t="n"/>
      <c r="W198" s="590" t="n"/>
      <c r="X198" s="590" t="n"/>
      <c r="Y198" s="590" t="n"/>
      <c r="Z198" s="590" t="n"/>
    </row>
    <row r="199" ht="15.75" customHeight="1" s="844">
      <c r="A199" s="590" t="n"/>
      <c r="B199" s="590" t="n"/>
      <c r="C199" s="590" t="n"/>
      <c r="D199" s="590" t="n"/>
      <c r="E199" s="590" t="n"/>
      <c r="F199" s="590" t="n"/>
      <c r="G199" s="590" t="n"/>
      <c r="H199" s="590" t="n"/>
      <c r="I199" s="590" t="n"/>
      <c r="J199" s="590" t="n"/>
      <c r="K199" s="590" t="n"/>
      <c r="L199" s="590" t="n"/>
      <c r="M199" s="590" t="n"/>
      <c r="N199" s="590" t="n"/>
      <c r="O199" s="590" t="n"/>
      <c r="P199" s="590" t="n"/>
      <c r="Q199" s="590" t="n"/>
      <c r="R199" s="590" t="n"/>
      <c r="S199" s="590" t="n"/>
      <c r="T199" s="590" t="n"/>
      <c r="U199" s="590" t="n"/>
      <c r="V199" s="590" t="n"/>
      <c r="W199" s="590" t="n"/>
      <c r="X199" s="590" t="n"/>
      <c r="Y199" s="590" t="n"/>
      <c r="Z199" s="590" t="n"/>
    </row>
    <row r="200" ht="15.75" customHeight="1" s="844">
      <c r="A200" s="590" t="n"/>
      <c r="B200" s="590" t="n"/>
      <c r="C200" s="590" t="n"/>
      <c r="D200" s="590" t="n"/>
      <c r="E200" s="590" t="n"/>
      <c r="F200" s="590" t="n"/>
      <c r="G200" s="590" t="n"/>
      <c r="H200" s="590" t="n"/>
      <c r="I200" s="590" t="n"/>
      <c r="J200" s="590" t="n"/>
      <c r="K200" s="590" t="n"/>
      <c r="L200" s="590" t="n"/>
      <c r="M200" s="590" t="n"/>
      <c r="N200" s="590" t="n"/>
      <c r="O200" s="590" t="n"/>
      <c r="P200" s="590" t="n"/>
      <c r="Q200" s="590" t="n"/>
      <c r="R200" s="590" t="n"/>
      <c r="S200" s="590" t="n"/>
      <c r="T200" s="590" t="n"/>
      <c r="U200" s="590" t="n"/>
      <c r="V200" s="590" t="n"/>
      <c r="W200" s="590" t="n"/>
      <c r="X200" s="590" t="n"/>
      <c r="Y200" s="590" t="n"/>
      <c r="Z200" s="590" t="n"/>
    </row>
    <row r="201" ht="15.75" customHeight="1" s="844">
      <c r="A201" s="590" t="n"/>
      <c r="B201" s="590" t="n"/>
      <c r="C201" s="590" t="n"/>
      <c r="D201" s="590" t="n"/>
      <c r="E201" s="590" t="n"/>
      <c r="F201" s="590" t="n"/>
      <c r="G201" s="590" t="n"/>
      <c r="H201" s="590" t="n"/>
      <c r="I201" s="590" t="n"/>
      <c r="J201" s="590" t="n"/>
      <c r="K201" s="590" t="n"/>
      <c r="L201" s="590" t="n"/>
      <c r="M201" s="590" t="n"/>
      <c r="N201" s="590" t="n"/>
      <c r="O201" s="590" t="n"/>
      <c r="P201" s="590" t="n"/>
      <c r="Q201" s="590" t="n"/>
      <c r="R201" s="590" t="n"/>
      <c r="S201" s="590" t="n"/>
      <c r="T201" s="590" t="n"/>
      <c r="U201" s="590" t="n"/>
      <c r="V201" s="590" t="n"/>
      <c r="W201" s="590" t="n"/>
      <c r="X201" s="590" t="n"/>
      <c r="Y201" s="590" t="n"/>
      <c r="Z201" s="590" t="n"/>
    </row>
    <row r="202" ht="15.75" customHeight="1" s="844">
      <c r="A202" s="590" t="n"/>
      <c r="B202" s="590" t="n"/>
      <c r="C202" s="590" t="n"/>
      <c r="D202" s="590" t="n"/>
      <c r="E202" s="590" t="n"/>
      <c r="F202" s="590" t="n"/>
      <c r="G202" s="590" t="n"/>
      <c r="H202" s="590" t="n"/>
      <c r="I202" s="590" t="n"/>
      <c r="J202" s="590" t="n"/>
      <c r="K202" s="590" t="n"/>
      <c r="L202" s="590" t="n"/>
      <c r="M202" s="590" t="n"/>
      <c r="N202" s="590" t="n"/>
      <c r="O202" s="590" t="n"/>
      <c r="P202" s="590" t="n"/>
      <c r="Q202" s="590" t="n"/>
      <c r="R202" s="590" t="n"/>
      <c r="S202" s="590" t="n"/>
      <c r="T202" s="590" t="n"/>
      <c r="U202" s="590" t="n"/>
      <c r="V202" s="590" t="n"/>
      <c r="W202" s="590" t="n"/>
      <c r="X202" s="590" t="n"/>
      <c r="Y202" s="590" t="n"/>
      <c r="Z202" s="590" t="n"/>
    </row>
    <row r="203" ht="15.75" customHeight="1" s="844">
      <c r="A203" s="590" t="n"/>
      <c r="B203" s="590" t="n"/>
      <c r="C203" s="590" t="n"/>
      <c r="D203" s="590" t="n"/>
      <c r="E203" s="590" t="n"/>
      <c r="F203" s="590" t="n"/>
      <c r="G203" s="590" t="n"/>
      <c r="H203" s="590" t="n"/>
      <c r="I203" s="590" t="n"/>
      <c r="J203" s="590" t="n"/>
      <c r="K203" s="590" t="n"/>
      <c r="L203" s="590" t="n"/>
      <c r="M203" s="590" t="n"/>
      <c r="N203" s="590" t="n"/>
      <c r="O203" s="590" t="n"/>
      <c r="P203" s="590" t="n"/>
      <c r="Q203" s="590" t="n"/>
      <c r="R203" s="590" t="n"/>
      <c r="S203" s="590" t="n"/>
      <c r="T203" s="590" t="n"/>
      <c r="U203" s="590" t="n"/>
      <c r="V203" s="590" t="n"/>
      <c r="W203" s="590" t="n"/>
      <c r="X203" s="590" t="n"/>
      <c r="Y203" s="590" t="n"/>
      <c r="Z203" s="590" t="n"/>
    </row>
    <row r="204" ht="15.75" customHeight="1" s="844">
      <c r="A204" s="590" t="n"/>
      <c r="B204" s="590" t="n"/>
      <c r="C204" s="590" t="n"/>
      <c r="D204" s="590" t="n"/>
      <c r="E204" s="590" t="n"/>
      <c r="F204" s="590" t="n"/>
      <c r="G204" s="590" t="n"/>
      <c r="H204" s="590" t="n"/>
      <c r="I204" s="590" t="n"/>
      <c r="J204" s="590" t="n"/>
      <c r="K204" s="590" t="n"/>
      <c r="L204" s="590" t="n"/>
      <c r="M204" s="590" t="n"/>
      <c r="N204" s="590" t="n"/>
      <c r="O204" s="590" t="n"/>
      <c r="P204" s="590" t="n"/>
      <c r="Q204" s="590" t="n"/>
      <c r="R204" s="590" t="n"/>
      <c r="S204" s="590" t="n"/>
      <c r="T204" s="590" t="n"/>
      <c r="U204" s="590" t="n"/>
      <c r="V204" s="590" t="n"/>
      <c r="W204" s="590" t="n"/>
      <c r="X204" s="590" t="n"/>
      <c r="Y204" s="590" t="n"/>
      <c r="Z204" s="590" t="n"/>
    </row>
    <row r="205" ht="15.75" customHeight="1" s="844">
      <c r="A205" s="590" t="n"/>
      <c r="B205" s="590" t="n"/>
      <c r="C205" s="590" t="n"/>
      <c r="D205" s="590" t="n"/>
      <c r="E205" s="590" t="n"/>
      <c r="F205" s="590" t="n"/>
      <c r="G205" s="590" t="n"/>
      <c r="H205" s="590" t="n"/>
      <c r="I205" s="590" t="n"/>
      <c r="J205" s="590" t="n"/>
      <c r="K205" s="590" t="n"/>
      <c r="L205" s="590" t="n"/>
      <c r="M205" s="590" t="n"/>
      <c r="N205" s="590" t="n"/>
      <c r="O205" s="590" t="n"/>
      <c r="P205" s="590" t="n"/>
      <c r="Q205" s="590" t="n"/>
      <c r="R205" s="590" t="n"/>
      <c r="S205" s="590" t="n"/>
      <c r="T205" s="590" t="n"/>
      <c r="U205" s="590" t="n"/>
      <c r="V205" s="590" t="n"/>
      <c r="W205" s="590" t="n"/>
      <c r="X205" s="590" t="n"/>
      <c r="Y205" s="590" t="n"/>
      <c r="Z205" s="590" t="n"/>
    </row>
    <row r="206" ht="15.75" customHeight="1" s="844">
      <c r="A206" s="590" t="n"/>
      <c r="B206" s="590" t="n"/>
      <c r="C206" s="590" t="n"/>
      <c r="D206" s="590" t="n"/>
      <c r="E206" s="590" t="n"/>
      <c r="F206" s="590" t="n"/>
      <c r="G206" s="590" t="n"/>
      <c r="H206" s="590" t="n"/>
      <c r="I206" s="590" t="n"/>
      <c r="J206" s="590" t="n"/>
      <c r="K206" s="590" t="n"/>
      <c r="L206" s="590" t="n"/>
      <c r="M206" s="590" t="n"/>
      <c r="N206" s="590" t="n"/>
      <c r="O206" s="590" t="n"/>
      <c r="P206" s="590" t="n"/>
      <c r="Q206" s="590" t="n"/>
      <c r="R206" s="590" t="n"/>
      <c r="S206" s="590" t="n"/>
      <c r="T206" s="590" t="n"/>
      <c r="U206" s="590" t="n"/>
      <c r="V206" s="590" t="n"/>
      <c r="W206" s="590" t="n"/>
      <c r="X206" s="590" t="n"/>
      <c r="Y206" s="590" t="n"/>
      <c r="Z206" s="590" t="n"/>
    </row>
    <row r="207" ht="15.75" customHeight="1" s="844">
      <c r="A207" s="590" t="n"/>
      <c r="B207" s="590" t="n"/>
      <c r="C207" s="590" t="n"/>
      <c r="D207" s="590" t="n"/>
      <c r="E207" s="590" t="n"/>
      <c r="F207" s="590" t="n"/>
      <c r="G207" s="590" t="n"/>
      <c r="H207" s="590" t="n"/>
      <c r="I207" s="590" t="n"/>
      <c r="J207" s="590" t="n"/>
      <c r="K207" s="590" t="n"/>
      <c r="L207" s="590" t="n"/>
      <c r="M207" s="590" t="n"/>
      <c r="N207" s="590" t="n"/>
      <c r="O207" s="590" t="n"/>
      <c r="P207" s="590" t="n"/>
      <c r="Q207" s="590" t="n"/>
      <c r="R207" s="590" t="n"/>
      <c r="S207" s="590" t="n"/>
      <c r="T207" s="590" t="n"/>
      <c r="U207" s="590" t="n"/>
      <c r="V207" s="590" t="n"/>
      <c r="W207" s="590" t="n"/>
      <c r="X207" s="590" t="n"/>
      <c r="Y207" s="590" t="n"/>
      <c r="Z207" s="590" t="n"/>
    </row>
    <row r="208" ht="15.75" customHeight="1" s="844">
      <c r="A208" s="590" t="n"/>
      <c r="B208" s="590" t="n"/>
      <c r="C208" s="590" t="n"/>
      <c r="D208" s="590" t="n"/>
      <c r="E208" s="590" t="n"/>
      <c r="F208" s="590" t="n"/>
      <c r="G208" s="590" t="n"/>
      <c r="H208" s="590" t="n"/>
      <c r="I208" s="590" t="n"/>
      <c r="J208" s="590" t="n"/>
      <c r="K208" s="590" t="n"/>
      <c r="L208" s="590" t="n"/>
      <c r="M208" s="590" t="n"/>
      <c r="N208" s="590" t="n"/>
      <c r="O208" s="590" t="n"/>
      <c r="P208" s="590" t="n"/>
      <c r="Q208" s="590" t="n"/>
      <c r="R208" s="590" t="n"/>
      <c r="S208" s="590" t="n"/>
      <c r="T208" s="590" t="n"/>
      <c r="U208" s="590" t="n"/>
      <c r="V208" s="590" t="n"/>
      <c r="W208" s="590" t="n"/>
      <c r="X208" s="590" t="n"/>
      <c r="Y208" s="590" t="n"/>
      <c r="Z208" s="590" t="n"/>
    </row>
    <row r="209" ht="15.75" customHeight="1" s="844">
      <c r="A209" s="590" t="n"/>
      <c r="B209" s="590" t="n"/>
      <c r="C209" s="590" t="n"/>
      <c r="D209" s="590" t="n"/>
      <c r="E209" s="590" t="n"/>
      <c r="F209" s="590" t="n"/>
      <c r="G209" s="590" t="n"/>
      <c r="H209" s="590" t="n"/>
      <c r="I209" s="590" t="n"/>
      <c r="J209" s="590" t="n"/>
      <c r="K209" s="590" t="n"/>
      <c r="L209" s="590" t="n"/>
      <c r="M209" s="590" t="n"/>
      <c r="N209" s="590" t="n"/>
      <c r="O209" s="590" t="n"/>
      <c r="P209" s="590" t="n"/>
      <c r="Q209" s="590" t="n"/>
      <c r="R209" s="590" t="n"/>
      <c r="S209" s="590" t="n"/>
      <c r="T209" s="590" t="n"/>
      <c r="U209" s="590" t="n"/>
      <c r="V209" s="590" t="n"/>
      <c r="W209" s="590" t="n"/>
      <c r="X209" s="590" t="n"/>
      <c r="Y209" s="590" t="n"/>
      <c r="Z209" s="590" t="n"/>
    </row>
    <row r="210" ht="15.75" customHeight="1" s="844">
      <c r="A210" s="590" t="n"/>
      <c r="B210" s="590" t="n"/>
      <c r="C210" s="590" t="n"/>
      <c r="D210" s="590" t="n"/>
      <c r="E210" s="590" t="n"/>
      <c r="F210" s="590" t="n"/>
      <c r="G210" s="590" t="n"/>
      <c r="H210" s="590" t="n"/>
      <c r="I210" s="590" t="n"/>
      <c r="J210" s="590" t="n"/>
      <c r="K210" s="590" t="n"/>
      <c r="L210" s="590" t="n"/>
      <c r="M210" s="590" t="n"/>
      <c r="N210" s="590" t="n"/>
      <c r="O210" s="590" t="n"/>
      <c r="P210" s="590" t="n"/>
      <c r="Q210" s="590" t="n"/>
      <c r="R210" s="590" t="n"/>
      <c r="S210" s="590" t="n"/>
      <c r="T210" s="590" t="n"/>
      <c r="U210" s="590" t="n"/>
      <c r="V210" s="590" t="n"/>
      <c r="W210" s="590" t="n"/>
      <c r="X210" s="590" t="n"/>
      <c r="Y210" s="590" t="n"/>
      <c r="Z210" s="590" t="n"/>
    </row>
    <row r="211" ht="15.75" customHeight="1" s="844">
      <c r="A211" s="590" t="n"/>
      <c r="B211" s="590" t="n"/>
      <c r="C211" s="590" t="n"/>
      <c r="D211" s="590" t="n"/>
      <c r="E211" s="590" t="n"/>
      <c r="F211" s="590" t="n"/>
      <c r="G211" s="590" t="n"/>
      <c r="H211" s="590" t="n"/>
      <c r="I211" s="590" t="n"/>
      <c r="J211" s="590" t="n"/>
      <c r="K211" s="590" t="n"/>
      <c r="L211" s="590" t="n"/>
      <c r="M211" s="590" t="n"/>
      <c r="N211" s="590" t="n"/>
      <c r="O211" s="590" t="n"/>
      <c r="P211" s="590" t="n"/>
      <c r="Q211" s="590" t="n"/>
      <c r="R211" s="590" t="n"/>
      <c r="S211" s="590" t="n"/>
      <c r="T211" s="590" t="n"/>
      <c r="U211" s="590" t="n"/>
      <c r="V211" s="590" t="n"/>
      <c r="W211" s="590" t="n"/>
      <c r="X211" s="590" t="n"/>
      <c r="Y211" s="590" t="n"/>
      <c r="Z211" s="590" t="n"/>
    </row>
    <row r="212" ht="15.75" customHeight="1" s="844">
      <c r="A212" s="590" t="n"/>
      <c r="B212" s="590" t="n"/>
      <c r="C212" s="590" t="n"/>
      <c r="D212" s="590" t="n"/>
      <c r="E212" s="590" t="n"/>
      <c r="F212" s="590" t="n"/>
      <c r="G212" s="590" t="n"/>
      <c r="H212" s="590" t="n"/>
      <c r="I212" s="590" t="n"/>
      <c r="J212" s="590" t="n"/>
      <c r="K212" s="590" t="n"/>
      <c r="L212" s="590" t="n"/>
      <c r="M212" s="590" t="n"/>
      <c r="N212" s="590" t="n"/>
      <c r="O212" s="590" t="n"/>
      <c r="P212" s="590" t="n"/>
      <c r="Q212" s="590" t="n"/>
      <c r="R212" s="590" t="n"/>
      <c r="S212" s="590" t="n"/>
      <c r="T212" s="590" t="n"/>
      <c r="U212" s="590" t="n"/>
      <c r="V212" s="590" t="n"/>
      <c r="W212" s="590" t="n"/>
      <c r="X212" s="590" t="n"/>
      <c r="Y212" s="590" t="n"/>
      <c r="Z212" s="590" t="n"/>
    </row>
    <row r="213" ht="15.75" customHeight="1" s="844">
      <c r="A213" s="590" t="n"/>
      <c r="B213" s="590" t="n"/>
      <c r="C213" s="590" t="n"/>
      <c r="D213" s="590" t="n"/>
      <c r="E213" s="590" t="n"/>
      <c r="F213" s="590" t="n"/>
      <c r="G213" s="590" t="n"/>
      <c r="H213" s="590" t="n"/>
      <c r="I213" s="590" t="n"/>
      <c r="J213" s="590" t="n"/>
      <c r="K213" s="590" t="n"/>
      <c r="L213" s="590" t="n"/>
      <c r="M213" s="590" t="n"/>
      <c r="N213" s="590" t="n"/>
      <c r="O213" s="590" t="n"/>
      <c r="P213" s="590" t="n"/>
      <c r="Q213" s="590" t="n"/>
      <c r="R213" s="590" t="n"/>
      <c r="S213" s="590" t="n"/>
      <c r="T213" s="590" t="n"/>
      <c r="U213" s="590" t="n"/>
      <c r="V213" s="590" t="n"/>
      <c r="W213" s="590" t="n"/>
      <c r="X213" s="590" t="n"/>
      <c r="Y213" s="590" t="n"/>
      <c r="Z213" s="590" t="n"/>
    </row>
    <row r="214" ht="15.75" customHeight="1" s="844">
      <c r="A214" s="590" t="n"/>
      <c r="B214" s="590" t="n"/>
      <c r="C214" s="590" t="n"/>
      <c r="D214" s="590" t="n"/>
      <c r="E214" s="590" t="n"/>
      <c r="F214" s="590" t="n"/>
      <c r="G214" s="590" t="n"/>
      <c r="H214" s="590" t="n"/>
      <c r="I214" s="590" t="n"/>
      <c r="J214" s="590" t="n"/>
      <c r="K214" s="590" t="n"/>
      <c r="L214" s="590" t="n"/>
      <c r="M214" s="590" t="n"/>
      <c r="N214" s="590" t="n"/>
      <c r="O214" s="590" t="n"/>
      <c r="P214" s="590" t="n"/>
      <c r="Q214" s="590" t="n"/>
      <c r="R214" s="590" t="n"/>
      <c r="S214" s="590" t="n"/>
      <c r="T214" s="590" t="n"/>
      <c r="U214" s="590" t="n"/>
      <c r="V214" s="590" t="n"/>
      <c r="W214" s="590" t="n"/>
      <c r="X214" s="590" t="n"/>
      <c r="Y214" s="590" t="n"/>
      <c r="Z214" s="590" t="n"/>
    </row>
    <row r="215" ht="15.75" customHeight="1" s="844">
      <c r="A215" s="590" t="n"/>
      <c r="B215" s="590" t="n"/>
      <c r="C215" s="590" t="n"/>
      <c r="D215" s="590" t="n"/>
      <c r="E215" s="590" t="n"/>
      <c r="F215" s="590" t="n"/>
      <c r="G215" s="590" t="n"/>
      <c r="H215" s="590" t="n"/>
      <c r="I215" s="590" t="n"/>
      <c r="J215" s="590" t="n"/>
      <c r="K215" s="590" t="n"/>
      <c r="L215" s="590" t="n"/>
      <c r="M215" s="590" t="n"/>
      <c r="N215" s="590" t="n"/>
      <c r="O215" s="590" t="n"/>
      <c r="P215" s="590" t="n"/>
      <c r="Q215" s="590" t="n"/>
      <c r="R215" s="590" t="n"/>
      <c r="S215" s="590" t="n"/>
      <c r="T215" s="590" t="n"/>
      <c r="U215" s="590" t="n"/>
      <c r="V215" s="590" t="n"/>
      <c r="W215" s="590" t="n"/>
      <c r="X215" s="590" t="n"/>
      <c r="Y215" s="590" t="n"/>
      <c r="Z215" s="590" t="n"/>
    </row>
    <row r="216" ht="15.75" customHeight="1" s="844">
      <c r="A216" s="590" t="n"/>
      <c r="B216" s="590" t="n"/>
      <c r="C216" s="590" t="n"/>
      <c r="D216" s="590" t="n"/>
      <c r="E216" s="590" t="n"/>
      <c r="F216" s="590" t="n"/>
      <c r="G216" s="590" t="n"/>
      <c r="H216" s="590" t="n"/>
      <c r="I216" s="590" t="n"/>
      <c r="J216" s="590" t="n"/>
      <c r="K216" s="590" t="n"/>
      <c r="L216" s="590" t="n"/>
      <c r="M216" s="590" t="n"/>
      <c r="N216" s="590" t="n"/>
      <c r="O216" s="590" t="n"/>
      <c r="P216" s="590" t="n"/>
      <c r="Q216" s="590" t="n"/>
      <c r="R216" s="590" t="n"/>
      <c r="S216" s="590" t="n"/>
      <c r="T216" s="590" t="n"/>
      <c r="U216" s="590" t="n"/>
      <c r="V216" s="590" t="n"/>
      <c r="W216" s="590" t="n"/>
      <c r="X216" s="590" t="n"/>
      <c r="Y216" s="590" t="n"/>
      <c r="Z216" s="590" t="n"/>
    </row>
    <row r="217" ht="15.75" customHeight="1" s="844">
      <c r="A217" s="590" t="n"/>
      <c r="B217" s="590" t="n"/>
      <c r="C217" s="590" t="n"/>
      <c r="D217" s="590" t="n"/>
      <c r="E217" s="590" t="n"/>
      <c r="F217" s="590" t="n"/>
      <c r="G217" s="590" t="n"/>
      <c r="H217" s="590" t="n"/>
      <c r="I217" s="590" t="n"/>
      <c r="J217" s="590" t="n"/>
      <c r="K217" s="590" t="n"/>
      <c r="L217" s="590" t="n"/>
      <c r="M217" s="590" t="n"/>
      <c r="N217" s="590" t="n"/>
      <c r="O217" s="590" t="n"/>
      <c r="P217" s="590" t="n"/>
      <c r="Q217" s="590" t="n"/>
      <c r="R217" s="590" t="n"/>
      <c r="S217" s="590" t="n"/>
      <c r="T217" s="590" t="n"/>
      <c r="U217" s="590" t="n"/>
      <c r="V217" s="590" t="n"/>
      <c r="W217" s="590" t="n"/>
      <c r="X217" s="590" t="n"/>
      <c r="Y217" s="590" t="n"/>
      <c r="Z217" s="590" t="n"/>
    </row>
    <row r="218" ht="15.75" customHeight="1" s="844">
      <c r="A218" s="590" t="n"/>
      <c r="B218" s="590" t="n"/>
      <c r="C218" s="590" t="n"/>
      <c r="D218" s="590" t="n"/>
      <c r="E218" s="590" t="n"/>
      <c r="F218" s="590" t="n"/>
      <c r="G218" s="590" t="n"/>
      <c r="H218" s="590" t="n"/>
      <c r="I218" s="590" t="n"/>
      <c r="J218" s="590" t="n"/>
      <c r="K218" s="590" t="n"/>
      <c r="L218" s="590" t="n"/>
      <c r="M218" s="590" t="n"/>
      <c r="N218" s="590" t="n"/>
      <c r="O218" s="590" t="n"/>
      <c r="P218" s="590" t="n"/>
      <c r="Q218" s="590" t="n"/>
      <c r="R218" s="590" t="n"/>
      <c r="S218" s="590" t="n"/>
      <c r="T218" s="590" t="n"/>
      <c r="U218" s="590" t="n"/>
      <c r="V218" s="590" t="n"/>
      <c r="W218" s="590" t="n"/>
      <c r="X218" s="590" t="n"/>
      <c r="Y218" s="590" t="n"/>
      <c r="Z218" s="590" t="n"/>
    </row>
    <row r="219" ht="15.75" customHeight="1" s="844">
      <c r="A219" s="590" t="n"/>
      <c r="B219" s="590" t="n"/>
      <c r="C219" s="590" t="n"/>
      <c r="D219" s="590" t="n"/>
      <c r="E219" s="590" t="n"/>
      <c r="F219" s="590" t="n"/>
      <c r="G219" s="590" t="n"/>
      <c r="H219" s="590" t="n"/>
      <c r="I219" s="590" t="n"/>
      <c r="J219" s="590" t="n"/>
      <c r="K219" s="590" t="n"/>
      <c r="L219" s="590" t="n"/>
      <c r="M219" s="590" t="n"/>
      <c r="N219" s="590" t="n"/>
      <c r="O219" s="590" t="n"/>
      <c r="P219" s="590" t="n"/>
      <c r="Q219" s="590" t="n"/>
      <c r="R219" s="590" t="n"/>
      <c r="S219" s="590" t="n"/>
      <c r="T219" s="590" t="n"/>
      <c r="U219" s="590" t="n"/>
      <c r="V219" s="590" t="n"/>
      <c r="W219" s="590" t="n"/>
      <c r="X219" s="590" t="n"/>
      <c r="Y219" s="590" t="n"/>
      <c r="Z219" s="590" t="n"/>
    </row>
    <row r="220" ht="15.75" customHeight="1" s="844">
      <c r="A220" s="590" t="n"/>
      <c r="B220" s="590" t="n"/>
      <c r="C220" s="590" t="n"/>
      <c r="D220" s="590" t="n"/>
      <c r="E220" s="590" t="n"/>
      <c r="F220" s="590" t="n"/>
      <c r="G220" s="590" t="n"/>
      <c r="H220" s="590" t="n"/>
      <c r="I220" s="590" t="n"/>
      <c r="J220" s="590" t="n"/>
      <c r="K220" s="590" t="n"/>
      <c r="L220" s="590" t="n"/>
      <c r="M220" s="590" t="n"/>
      <c r="N220" s="590" t="n"/>
      <c r="O220" s="590" t="n"/>
      <c r="P220" s="590" t="n"/>
      <c r="Q220" s="590" t="n"/>
      <c r="R220" s="590" t="n"/>
      <c r="S220" s="590" t="n"/>
      <c r="T220" s="590" t="n"/>
      <c r="U220" s="590" t="n"/>
      <c r="V220" s="590" t="n"/>
      <c r="W220" s="590" t="n"/>
      <c r="X220" s="590" t="n"/>
      <c r="Y220" s="590" t="n"/>
      <c r="Z220" s="590" t="n"/>
    </row>
    <row r="221" ht="15.75" customHeight="1" s="844">
      <c r="A221" s="590" t="n"/>
      <c r="B221" s="590" t="n"/>
      <c r="C221" s="590" t="n"/>
      <c r="D221" s="590" t="n"/>
      <c r="E221" s="590" t="n"/>
      <c r="F221" s="590" t="n"/>
      <c r="G221" s="590" t="n"/>
      <c r="H221" s="590" t="n"/>
      <c r="I221" s="590" t="n"/>
      <c r="J221" s="590" t="n"/>
      <c r="K221" s="590" t="n"/>
      <c r="L221" s="590" t="n"/>
      <c r="M221" s="590" t="n"/>
      <c r="N221" s="590" t="n"/>
      <c r="O221" s="590" t="n"/>
      <c r="P221" s="590" t="n"/>
      <c r="Q221" s="590" t="n"/>
      <c r="R221" s="590" t="n"/>
      <c r="S221" s="590" t="n"/>
      <c r="T221" s="590" t="n"/>
      <c r="U221" s="590" t="n"/>
      <c r="V221" s="590" t="n"/>
      <c r="W221" s="590" t="n"/>
      <c r="X221" s="590" t="n"/>
      <c r="Y221" s="590" t="n"/>
      <c r="Z221" s="590" t="n"/>
    </row>
    <row r="222" ht="15.75" customHeight="1" s="844">
      <c r="A222" s="590" t="n"/>
      <c r="B222" s="590" t="n"/>
      <c r="C222" s="590" t="n"/>
      <c r="D222" s="590" t="n"/>
      <c r="E222" s="590" t="n"/>
      <c r="F222" s="590" t="n"/>
      <c r="G222" s="590" t="n"/>
      <c r="H222" s="590" t="n"/>
      <c r="I222" s="590" t="n"/>
      <c r="J222" s="590" t="n"/>
      <c r="K222" s="590" t="n"/>
      <c r="L222" s="590" t="n"/>
      <c r="M222" s="590" t="n"/>
      <c r="N222" s="590" t="n"/>
      <c r="O222" s="590" t="n"/>
      <c r="P222" s="590" t="n"/>
      <c r="Q222" s="590" t="n"/>
      <c r="R222" s="590" t="n"/>
      <c r="S222" s="590" t="n"/>
      <c r="T222" s="590" t="n"/>
      <c r="U222" s="590" t="n"/>
      <c r="V222" s="590" t="n"/>
      <c r="W222" s="590" t="n"/>
      <c r="X222" s="590" t="n"/>
      <c r="Y222" s="590" t="n"/>
      <c r="Z222" s="590" t="n"/>
    </row>
    <row r="223" ht="15.75" customHeight="1" s="844">
      <c r="A223" s="590" t="n"/>
      <c r="B223" s="590" t="n"/>
      <c r="C223" s="590" t="n"/>
      <c r="D223" s="590" t="n"/>
      <c r="E223" s="590" t="n"/>
      <c r="F223" s="590" t="n"/>
      <c r="G223" s="590" t="n"/>
      <c r="H223" s="590" t="n"/>
      <c r="I223" s="590" t="n"/>
      <c r="J223" s="590" t="n"/>
      <c r="K223" s="590" t="n"/>
      <c r="L223" s="590" t="n"/>
      <c r="M223" s="590" t="n"/>
      <c r="N223" s="590" t="n"/>
      <c r="O223" s="590" t="n"/>
      <c r="P223" s="590" t="n"/>
      <c r="Q223" s="590" t="n"/>
      <c r="R223" s="590" t="n"/>
      <c r="S223" s="590" t="n"/>
      <c r="T223" s="590" t="n"/>
      <c r="U223" s="590" t="n"/>
      <c r="V223" s="590" t="n"/>
      <c r="W223" s="590" t="n"/>
      <c r="X223" s="590" t="n"/>
      <c r="Y223" s="590" t="n"/>
      <c r="Z223" s="590" t="n"/>
    </row>
    <row r="224" ht="15.75" customHeight="1" s="844">
      <c r="A224" s="590" t="n"/>
      <c r="B224" s="590" t="n"/>
      <c r="C224" s="590" t="n"/>
      <c r="D224" s="590" t="n"/>
      <c r="E224" s="590" t="n"/>
      <c r="F224" s="590" t="n"/>
      <c r="G224" s="590" t="n"/>
      <c r="H224" s="590" t="n"/>
      <c r="I224" s="590" t="n"/>
      <c r="J224" s="590" t="n"/>
      <c r="K224" s="590" t="n"/>
      <c r="L224" s="590" t="n"/>
      <c r="M224" s="590" t="n"/>
      <c r="N224" s="590" t="n"/>
      <c r="O224" s="590" t="n"/>
      <c r="P224" s="590" t="n"/>
      <c r="Q224" s="590" t="n"/>
      <c r="R224" s="590" t="n"/>
      <c r="S224" s="590" t="n"/>
      <c r="T224" s="590" t="n"/>
      <c r="U224" s="590" t="n"/>
      <c r="V224" s="590" t="n"/>
      <c r="W224" s="590" t="n"/>
      <c r="X224" s="590" t="n"/>
      <c r="Y224" s="590" t="n"/>
      <c r="Z224" s="590" t="n"/>
    </row>
    <row r="225" ht="15.75" customHeight="1" s="844">
      <c r="A225" s="590" t="n"/>
      <c r="B225" s="590" t="n"/>
      <c r="C225" s="590" t="n"/>
      <c r="D225" s="590" t="n"/>
      <c r="E225" s="590" t="n"/>
      <c r="F225" s="590" t="n"/>
      <c r="G225" s="590" t="n"/>
      <c r="H225" s="590" t="n"/>
      <c r="I225" s="590" t="n"/>
      <c r="J225" s="590" t="n"/>
      <c r="K225" s="590" t="n"/>
      <c r="L225" s="590" t="n"/>
      <c r="M225" s="590" t="n"/>
      <c r="N225" s="590" t="n"/>
      <c r="O225" s="590" t="n"/>
      <c r="P225" s="590" t="n"/>
      <c r="Q225" s="590" t="n"/>
      <c r="R225" s="590" t="n"/>
      <c r="S225" s="590" t="n"/>
      <c r="T225" s="590" t="n"/>
      <c r="U225" s="590" t="n"/>
      <c r="V225" s="590" t="n"/>
      <c r="W225" s="590" t="n"/>
      <c r="X225" s="590" t="n"/>
      <c r="Y225" s="590" t="n"/>
      <c r="Z225" s="590" t="n"/>
    </row>
    <row r="226" ht="15.75" customHeight="1" s="844">
      <c r="A226" s="590" t="n"/>
      <c r="B226" s="590" t="n"/>
      <c r="C226" s="590" t="n"/>
      <c r="D226" s="590" t="n"/>
      <c r="E226" s="590" t="n"/>
      <c r="F226" s="590" t="n"/>
      <c r="G226" s="590" t="n"/>
      <c r="H226" s="590" t="n"/>
      <c r="I226" s="590" t="n"/>
      <c r="J226" s="590" t="n"/>
      <c r="K226" s="590" t="n"/>
      <c r="L226" s="590" t="n"/>
      <c r="M226" s="590" t="n"/>
      <c r="N226" s="590" t="n"/>
      <c r="O226" s="590" t="n"/>
      <c r="P226" s="590" t="n"/>
      <c r="Q226" s="590" t="n"/>
      <c r="R226" s="590" t="n"/>
      <c r="S226" s="590" t="n"/>
      <c r="T226" s="590" t="n"/>
      <c r="U226" s="590" t="n"/>
      <c r="V226" s="590" t="n"/>
      <c r="W226" s="590" t="n"/>
      <c r="X226" s="590" t="n"/>
      <c r="Y226" s="590" t="n"/>
      <c r="Z226" s="590" t="n"/>
    </row>
    <row r="227" ht="15.75" customHeight="1" s="844">
      <c r="A227" s="590" t="n"/>
      <c r="B227" s="590" t="n"/>
      <c r="C227" s="590" t="n"/>
      <c r="D227" s="590" t="n"/>
      <c r="E227" s="590" t="n"/>
      <c r="F227" s="590" t="n"/>
      <c r="G227" s="590" t="n"/>
      <c r="H227" s="590" t="n"/>
      <c r="I227" s="590" t="n"/>
      <c r="J227" s="590" t="n"/>
      <c r="K227" s="590" t="n"/>
      <c r="L227" s="590" t="n"/>
      <c r="M227" s="590" t="n"/>
      <c r="N227" s="590" t="n"/>
      <c r="O227" s="590" t="n"/>
      <c r="P227" s="590" t="n"/>
      <c r="Q227" s="590" t="n"/>
      <c r="R227" s="590" t="n"/>
      <c r="S227" s="590" t="n"/>
      <c r="T227" s="590" t="n"/>
      <c r="U227" s="590" t="n"/>
      <c r="V227" s="590" t="n"/>
      <c r="W227" s="590" t="n"/>
      <c r="X227" s="590" t="n"/>
      <c r="Y227" s="590" t="n"/>
      <c r="Z227" s="590" t="n"/>
    </row>
    <row r="228" ht="15.75" customHeight="1" s="844">
      <c r="A228" s="590" t="n"/>
      <c r="B228" s="590" t="n"/>
      <c r="C228" s="590" t="n"/>
      <c r="D228" s="590" t="n"/>
      <c r="E228" s="590" t="n"/>
      <c r="F228" s="590" t="n"/>
      <c r="G228" s="590" t="n"/>
      <c r="H228" s="590" t="n"/>
      <c r="I228" s="590" t="n"/>
      <c r="J228" s="590" t="n"/>
      <c r="K228" s="590" t="n"/>
      <c r="L228" s="590" t="n"/>
      <c r="M228" s="590" t="n"/>
      <c r="N228" s="590" t="n"/>
      <c r="O228" s="590" t="n"/>
      <c r="P228" s="590" t="n"/>
      <c r="Q228" s="590" t="n"/>
      <c r="R228" s="590" t="n"/>
      <c r="S228" s="590" t="n"/>
      <c r="T228" s="590" t="n"/>
      <c r="U228" s="590" t="n"/>
      <c r="V228" s="590" t="n"/>
      <c r="W228" s="590" t="n"/>
      <c r="X228" s="590" t="n"/>
      <c r="Y228" s="590" t="n"/>
      <c r="Z228" s="590" t="n"/>
    </row>
    <row r="229" ht="15.75" customHeight="1" s="844">
      <c r="A229" s="590" t="n"/>
      <c r="B229" s="590" t="n"/>
      <c r="C229" s="590" t="n"/>
      <c r="D229" s="590" t="n"/>
      <c r="E229" s="590" t="n"/>
      <c r="F229" s="590" t="n"/>
      <c r="G229" s="590" t="n"/>
      <c r="H229" s="590" t="n"/>
      <c r="I229" s="590" t="n"/>
      <c r="J229" s="590" t="n"/>
      <c r="K229" s="590" t="n"/>
      <c r="L229" s="590" t="n"/>
      <c r="M229" s="590" t="n"/>
      <c r="N229" s="590" t="n"/>
      <c r="O229" s="590" t="n"/>
      <c r="P229" s="590" t="n"/>
      <c r="Q229" s="590" t="n"/>
      <c r="R229" s="590" t="n"/>
      <c r="S229" s="590" t="n"/>
      <c r="T229" s="590" t="n"/>
      <c r="U229" s="590" t="n"/>
      <c r="V229" s="590" t="n"/>
      <c r="W229" s="590" t="n"/>
      <c r="X229" s="590" t="n"/>
      <c r="Y229" s="590" t="n"/>
      <c r="Z229" s="590" t="n"/>
    </row>
    <row r="230" ht="15.75" customHeight="1" s="844">
      <c r="A230" s="590" t="n"/>
      <c r="B230" s="590" t="n"/>
      <c r="C230" s="590" t="n"/>
      <c r="D230" s="590" t="n"/>
      <c r="E230" s="590" t="n"/>
      <c r="F230" s="590" t="n"/>
      <c r="G230" s="590" t="n"/>
      <c r="H230" s="590" t="n"/>
      <c r="I230" s="590" t="n"/>
      <c r="J230" s="590" t="n"/>
      <c r="K230" s="590" t="n"/>
      <c r="L230" s="590" t="n"/>
      <c r="M230" s="590" t="n"/>
      <c r="N230" s="590" t="n"/>
      <c r="O230" s="590" t="n"/>
      <c r="P230" s="590" t="n"/>
      <c r="Q230" s="590" t="n"/>
      <c r="R230" s="590" t="n"/>
      <c r="S230" s="590" t="n"/>
      <c r="T230" s="590" t="n"/>
      <c r="U230" s="590" t="n"/>
      <c r="V230" s="590" t="n"/>
      <c r="W230" s="590" t="n"/>
      <c r="X230" s="590" t="n"/>
      <c r="Y230" s="590" t="n"/>
      <c r="Z230" s="590" t="n"/>
    </row>
    <row r="231" ht="15.75" customHeight="1" s="844">
      <c r="A231" s="590" t="n"/>
      <c r="B231" s="590" t="n"/>
      <c r="C231" s="590" t="n"/>
      <c r="D231" s="590" t="n"/>
      <c r="E231" s="590" t="n"/>
      <c r="F231" s="590" t="n"/>
      <c r="G231" s="590" t="n"/>
      <c r="H231" s="590" t="n"/>
      <c r="I231" s="590" t="n"/>
      <c r="J231" s="590" t="n"/>
      <c r="K231" s="590" t="n"/>
      <c r="L231" s="590" t="n"/>
      <c r="M231" s="590" t="n"/>
      <c r="N231" s="590" t="n"/>
      <c r="O231" s="590" t="n"/>
      <c r="P231" s="590" t="n"/>
      <c r="Q231" s="590" t="n"/>
      <c r="R231" s="590" t="n"/>
      <c r="S231" s="590" t="n"/>
      <c r="T231" s="590" t="n"/>
      <c r="U231" s="590" t="n"/>
      <c r="V231" s="590" t="n"/>
      <c r="W231" s="590" t="n"/>
      <c r="X231" s="590" t="n"/>
      <c r="Y231" s="590" t="n"/>
      <c r="Z231" s="590" t="n"/>
    </row>
    <row r="232" ht="15.75" customHeight="1" s="844">
      <c r="A232" s="590" t="n"/>
      <c r="B232" s="590" t="n"/>
      <c r="C232" s="590" t="n"/>
      <c r="D232" s="590" t="n"/>
      <c r="E232" s="590" t="n"/>
      <c r="F232" s="590" t="n"/>
      <c r="G232" s="590" t="n"/>
      <c r="H232" s="590" t="n"/>
      <c r="I232" s="590" t="n"/>
      <c r="J232" s="590" t="n"/>
      <c r="K232" s="590" t="n"/>
      <c r="L232" s="590" t="n"/>
      <c r="M232" s="590" t="n"/>
      <c r="N232" s="590" t="n"/>
      <c r="O232" s="590" t="n"/>
      <c r="P232" s="590" t="n"/>
      <c r="Q232" s="590" t="n"/>
      <c r="R232" s="590" t="n"/>
      <c r="S232" s="590" t="n"/>
      <c r="T232" s="590" t="n"/>
      <c r="U232" s="590" t="n"/>
      <c r="V232" s="590" t="n"/>
      <c r="W232" s="590" t="n"/>
      <c r="X232" s="590" t="n"/>
      <c r="Y232" s="590" t="n"/>
      <c r="Z232" s="590" t="n"/>
    </row>
    <row r="233" ht="15.75" customHeight="1" s="844">
      <c r="A233" s="590" t="n"/>
      <c r="B233" s="590" t="n"/>
      <c r="C233" s="590" t="n"/>
      <c r="D233" s="590" t="n"/>
      <c r="E233" s="590" t="n"/>
      <c r="F233" s="590" t="n"/>
      <c r="G233" s="590" t="n"/>
      <c r="H233" s="590" t="n"/>
      <c r="I233" s="590" t="n"/>
      <c r="J233" s="590" t="n"/>
      <c r="K233" s="590" t="n"/>
      <c r="L233" s="590" t="n"/>
      <c r="M233" s="590" t="n"/>
      <c r="N233" s="590" t="n"/>
      <c r="O233" s="590" t="n"/>
      <c r="P233" s="590" t="n"/>
      <c r="Q233" s="590" t="n"/>
      <c r="R233" s="590" t="n"/>
      <c r="S233" s="590" t="n"/>
      <c r="T233" s="590" t="n"/>
      <c r="U233" s="590" t="n"/>
      <c r="V233" s="590" t="n"/>
      <c r="W233" s="590" t="n"/>
      <c r="X233" s="590" t="n"/>
      <c r="Y233" s="590" t="n"/>
      <c r="Z233" s="590" t="n"/>
    </row>
    <row r="234" ht="15.75" customHeight="1" s="844">
      <c r="A234" s="590" t="n"/>
      <c r="B234" s="590" t="n"/>
      <c r="C234" s="590" t="n"/>
      <c r="D234" s="590" t="n"/>
      <c r="E234" s="590" t="n"/>
      <c r="F234" s="590" t="n"/>
      <c r="G234" s="590" t="n"/>
      <c r="H234" s="590" t="n"/>
      <c r="I234" s="590" t="n"/>
      <c r="J234" s="590" t="n"/>
      <c r="K234" s="590" t="n"/>
      <c r="L234" s="590" t="n"/>
      <c r="M234" s="590" t="n"/>
      <c r="N234" s="590" t="n"/>
      <c r="O234" s="590" t="n"/>
      <c r="P234" s="590" t="n"/>
      <c r="Q234" s="590" t="n"/>
      <c r="R234" s="590" t="n"/>
      <c r="S234" s="590" t="n"/>
      <c r="T234" s="590" t="n"/>
      <c r="U234" s="590" t="n"/>
      <c r="V234" s="590" t="n"/>
      <c r="W234" s="590" t="n"/>
      <c r="X234" s="590" t="n"/>
      <c r="Y234" s="590" t="n"/>
      <c r="Z234" s="590" t="n"/>
    </row>
    <row r="235" ht="15.75" customHeight="1" s="844">
      <c r="A235" s="590" t="n"/>
      <c r="B235" s="590" t="n"/>
      <c r="C235" s="590" t="n"/>
      <c r="D235" s="590" t="n"/>
      <c r="E235" s="590" t="n"/>
      <c r="F235" s="590" t="n"/>
      <c r="G235" s="590" t="n"/>
      <c r="H235" s="590" t="n"/>
      <c r="I235" s="590" t="n"/>
      <c r="J235" s="590" t="n"/>
      <c r="K235" s="590" t="n"/>
      <c r="L235" s="590" t="n"/>
      <c r="M235" s="590" t="n"/>
      <c r="N235" s="590" t="n"/>
      <c r="O235" s="590" t="n"/>
      <c r="P235" s="590" t="n"/>
      <c r="Q235" s="590" t="n"/>
      <c r="R235" s="590" t="n"/>
      <c r="S235" s="590" t="n"/>
      <c r="T235" s="590" t="n"/>
      <c r="U235" s="590" t="n"/>
      <c r="V235" s="590" t="n"/>
      <c r="W235" s="590" t="n"/>
      <c r="X235" s="590" t="n"/>
      <c r="Y235" s="590" t="n"/>
      <c r="Z235" s="590" t="n"/>
    </row>
    <row r="236" ht="15.75" customHeight="1" s="844">
      <c r="A236" s="590" t="n"/>
      <c r="B236" s="590" t="n"/>
      <c r="C236" s="590" t="n"/>
      <c r="D236" s="590" t="n"/>
      <c r="E236" s="590" t="n"/>
      <c r="F236" s="590" t="n"/>
      <c r="G236" s="590" t="n"/>
      <c r="H236" s="590" t="n"/>
      <c r="I236" s="590" t="n"/>
      <c r="J236" s="590" t="n"/>
      <c r="K236" s="590" t="n"/>
      <c r="L236" s="590" t="n"/>
      <c r="M236" s="590" t="n"/>
      <c r="N236" s="590" t="n"/>
      <c r="O236" s="590" t="n"/>
      <c r="P236" s="590" t="n"/>
      <c r="Q236" s="590" t="n"/>
      <c r="R236" s="590" t="n"/>
      <c r="S236" s="590" t="n"/>
      <c r="T236" s="590" t="n"/>
      <c r="U236" s="590" t="n"/>
      <c r="V236" s="590" t="n"/>
      <c r="W236" s="590" t="n"/>
      <c r="X236" s="590" t="n"/>
      <c r="Y236" s="590" t="n"/>
      <c r="Z236" s="590" t="n"/>
    </row>
    <row r="237" ht="15.75" customHeight="1" s="844">
      <c r="A237" s="590" t="n"/>
      <c r="B237" s="590" t="n"/>
      <c r="C237" s="590" t="n"/>
      <c r="D237" s="590" t="n"/>
      <c r="E237" s="590" t="n"/>
      <c r="F237" s="590" t="n"/>
      <c r="G237" s="590" t="n"/>
      <c r="H237" s="590" t="n"/>
      <c r="I237" s="590" t="n"/>
      <c r="J237" s="590" t="n"/>
      <c r="K237" s="590" t="n"/>
      <c r="L237" s="590" t="n"/>
      <c r="M237" s="590" t="n"/>
      <c r="N237" s="590" t="n"/>
      <c r="O237" s="590" t="n"/>
      <c r="P237" s="590" t="n"/>
      <c r="Q237" s="590" t="n"/>
      <c r="R237" s="590" t="n"/>
      <c r="S237" s="590" t="n"/>
      <c r="T237" s="590" t="n"/>
      <c r="U237" s="590" t="n"/>
      <c r="V237" s="590" t="n"/>
      <c r="W237" s="590" t="n"/>
      <c r="X237" s="590" t="n"/>
      <c r="Y237" s="590" t="n"/>
      <c r="Z237" s="590" t="n"/>
    </row>
    <row r="238" ht="15.75" customHeight="1" s="844">
      <c r="A238" s="590" t="n"/>
      <c r="B238" s="590" t="n"/>
      <c r="C238" s="590" t="n"/>
      <c r="D238" s="590" t="n"/>
      <c r="E238" s="590" t="n"/>
      <c r="F238" s="590" t="n"/>
      <c r="G238" s="590" t="n"/>
      <c r="H238" s="590" t="n"/>
      <c r="I238" s="590" t="n"/>
      <c r="J238" s="590" t="n"/>
      <c r="K238" s="590" t="n"/>
      <c r="L238" s="590" t="n"/>
      <c r="M238" s="590" t="n"/>
      <c r="N238" s="590" t="n"/>
      <c r="O238" s="590" t="n"/>
      <c r="P238" s="590" t="n"/>
      <c r="Q238" s="590" t="n"/>
      <c r="R238" s="590" t="n"/>
      <c r="S238" s="590" t="n"/>
      <c r="T238" s="590" t="n"/>
      <c r="U238" s="590" t="n"/>
      <c r="V238" s="590" t="n"/>
      <c r="W238" s="590" t="n"/>
      <c r="X238" s="590" t="n"/>
      <c r="Y238" s="590" t="n"/>
      <c r="Z238" s="590" t="n"/>
    </row>
    <row r="239" ht="15.75" customHeight="1" s="844">
      <c r="A239" s="590" t="n"/>
      <c r="B239" s="590" t="n"/>
      <c r="C239" s="590" t="n"/>
      <c r="D239" s="590" t="n"/>
      <c r="E239" s="590" t="n"/>
      <c r="F239" s="590" t="n"/>
      <c r="G239" s="590" t="n"/>
      <c r="H239" s="590" t="n"/>
      <c r="I239" s="590" t="n"/>
      <c r="J239" s="590" t="n"/>
      <c r="K239" s="590" t="n"/>
      <c r="L239" s="590" t="n"/>
      <c r="M239" s="590" t="n"/>
      <c r="N239" s="590" t="n"/>
      <c r="O239" s="590" t="n"/>
      <c r="P239" s="590" t="n"/>
      <c r="Q239" s="590" t="n"/>
      <c r="R239" s="590" t="n"/>
      <c r="S239" s="590" t="n"/>
      <c r="T239" s="590" t="n"/>
      <c r="U239" s="590" t="n"/>
      <c r="V239" s="590" t="n"/>
      <c r="W239" s="590" t="n"/>
      <c r="X239" s="590" t="n"/>
      <c r="Y239" s="590" t="n"/>
      <c r="Z239" s="590" t="n"/>
    </row>
    <row r="240" ht="15.75" customHeight="1" s="844">
      <c r="A240" s="590" t="n"/>
      <c r="B240" s="590" t="n"/>
      <c r="C240" s="590" t="n"/>
      <c r="D240" s="590" t="n"/>
      <c r="E240" s="590" t="n"/>
      <c r="F240" s="590" t="n"/>
      <c r="G240" s="590" t="n"/>
      <c r="H240" s="590" t="n"/>
      <c r="I240" s="590" t="n"/>
      <c r="J240" s="590" t="n"/>
      <c r="K240" s="590" t="n"/>
      <c r="L240" s="590" t="n"/>
      <c r="M240" s="590" t="n"/>
      <c r="N240" s="590" t="n"/>
      <c r="O240" s="590" t="n"/>
      <c r="P240" s="590" t="n"/>
      <c r="Q240" s="590" t="n"/>
      <c r="R240" s="590" t="n"/>
      <c r="S240" s="590" t="n"/>
      <c r="T240" s="590" t="n"/>
      <c r="U240" s="590" t="n"/>
      <c r="V240" s="590" t="n"/>
      <c r="W240" s="590" t="n"/>
      <c r="X240" s="590" t="n"/>
      <c r="Y240" s="590" t="n"/>
      <c r="Z240" s="590" t="n"/>
    </row>
    <row r="241" ht="15.75" customHeight="1" s="844">
      <c r="A241" s="590" t="n"/>
      <c r="B241" s="590" t="n"/>
      <c r="C241" s="590" t="n"/>
      <c r="D241" s="590" t="n"/>
      <c r="E241" s="590" t="n"/>
      <c r="F241" s="590" t="n"/>
      <c r="G241" s="590" t="n"/>
      <c r="H241" s="590" t="n"/>
      <c r="I241" s="590" t="n"/>
      <c r="J241" s="590" t="n"/>
      <c r="K241" s="590" t="n"/>
      <c r="L241" s="590" t="n"/>
      <c r="M241" s="590" t="n"/>
      <c r="N241" s="590" t="n"/>
      <c r="O241" s="590" t="n"/>
      <c r="P241" s="590" t="n"/>
      <c r="Q241" s="590" t="n"/>
      <c r="R241" s="590" t="n"/>
      <c r="S241" s="590" t="n"/>
      <c r="T241" s="590" t="n"/>
      <c r="U241" s="590" t="n"/>
      <c r="V241" s="590" t="n"/>
      <c r="W241" s="590" t="n"/>
      <c r="X241" s="590" t="n"/>
      <c r="Y241" s="590" t="n"/>
      <c r="Z241" s="590" t="n"/>
    </row>
    <row r="242" ht="15.75" customHeight="1" s="844">
      <c r="A242" s="590" t="n"/>
      <c r="B242" s="590" t="n"/>
      <c r="C242" s="590" t="n"/>
      <c r="D242" s="590" t="n"/>
      <c r="E242" s="590" t="n"/>
      <c r="F242" s="590" t="n"/>
      <c r="G242" s="590" t="n"/>
      <c r="H242" s="590" t="n"/>
      <c r="I242" s="590" t="n"/>
      <c r="J242" s="590" t="n"/>
      <c r="K242" s="590" t="n"/>
      <c r="L242" s="590" t="n"/>
      <c r="M242" s="590" t="n"/>
      <c r="N242" s="590" t="n"/>
      <c r="O242" s="590" t="n"/>
      <c r="P242" s="590" t="n"/>
      <c r="Q242" s="590" t="n"/>
      <c r="R242" s="590" t="n"/>
      <c r="S242" s="590" t="n"/>
      <c r="T242" s="590" t="n"/>
      <c r="U242" s="590" t="n"/>
      <c r="V242" s="590" t="n"/>
      <c r="W242" s="590" t="n"/>
      <c r="X242" s="590" t="n"/>
      <c r="Y242" s="590" t="n"/>
      <c r="Z242" s="590" t="n"/>
    </row>
    <row r="243" ht="15.75" customHeight="1" s="844">
      <c r="A243" s="590" t="n"/>
      <c r="B243" s="590" t="n"/>
      <c r="C243" s="590" t="n"/>
      <c r="D243" s="590" t="n"/>
      <c r="E243" s="590" t="n"/>
      <c r="F243" s="590" t="n"/>
      <c r="G243" s="590" t="n"/>
      <c r="H243" s="590" t="n"/>
      <c r="I243" s="590" t="n"/>
      <c r="J243" s="590" t="n"/>
      <c r="K243" s="590" t="n"/>
      <c r="L243" s="590" t="n"/>
      <c r="M243" s="590" t="n"/>
      <c r="N243" s="590" t="n"/>
      <c r="O243" s="590" t="n"/>
      <c r="P243" s="590" t="n"/>
      <c r="Q243" s="590" t="n"/>
      <c r="R243" s="590" t="n"/>
      <c r="S243" s="590" t="n"/>
      <c r="T243" s="590" t="n"/>
      <c r="U243" s="590" t="n"/>
      <c r="V243" s="590" t="n"/>
      <c r="W243" s="590" t="n"/>
      <c r="X243" s="590" t="n"/>
      <c r="Y243" s="590" t="n"/>
      <c r="Z243" s="590" t="n"/>
    </row>
    <row r="244" ht="15.75" customHeight="1" s="844">
      <c r="A244" s="590" t="n"/>
      <c r="B244" s="590" t="n"/>
      <c r="C244" s="590" t="n"/>
      <c r="D244" s="590" t="n"/>
      <c r="E244" s="590" t="n"/>
      <c r="F244" s="590" t="n"/>
      <c r="G244" s="590" t="n"/>
      <c r="H244" s="590" t="n"/>
      <c r="I244" s="590" t="n"/>
      <c r="J244" s="590" t="n"/>
      <c r="K244" s="590" t="n"/>
      <c r="L244" s="590" t="n"/>
      <c r="M244" s="590" t="n"/>
      <c r="N244" s="590" t="n"/>
      <c r="O244" s="590" t="n"/>
      <c r="P244" s="590" t="n"/>
      <c r="Q244" s="590" t="n"/>
      <c r="R244" s="590" t="n"/>
      <c r="S244" s="590" t="n"/>
      <c r="T244" s="590" t="n"/>
      <c r="U244" s="590" t="n"/>
      <c r="V244" s="590" t="n"/>
      <c r="W244" s="590" t="n"/>
      <c r="X244" s="590" t="n"/>
      <c r="Y244" s="590" t="n"/>
      <c r="Z244" s="590" t="n"/>
    </row>
    <row r="245" ht="15.75" customHeight="1" s="844">
      <c r="A245" s="590" t="n"/>
      <c r="B245" s="590" t="n"/>
      <c r="C245" s="590" t="n"/>
      <c r="D245" s="590" t="n"/>
      <c r="E245" s="590" t="n"/>
      <c r="F245" s="590" t="n"/>
      <c r="G245" s="590" t="n"/>
      <c r="H245" s="590" t="n"/>
      <c r="I245" s="590" t="n"/>
      <c r="J245" s="590" t="n"/>
      <c r="K245" s="590" t="n"/>
      <c r="L245" s="590" t="n"/>
      <c r="M245" s="590" t="n"/>
      <c r="N245" s="590" t="n"/>
      <c r="O245" s="590" t="n"/>
      <c r="P245" s="590" t="n"/>
      <c r="Q245" s="590" t="n"/>
      <c r="R245" s="590" t="n"/>
      <c r="S245" s="590" t="n"/>
      <c r="T245" s="590" t="n"/>
      <c r="U245" s="590" t="n"/>
      <c r="V245" s="590" t="n"/>
      <c r="W245" s="590" t="n"/>
      <c r="X245" s="590" t="n"/>
      <c r="Y245" s="590" t="n"/>
      <c r="Z245" s="590" t="n"/>
    </row>
    <row r="246" ht="15.75" customHeight="1" s="844">
      <c r="A246" s="590" t="n"/>
      <c r="B246" s="590" t="n"/>
      <c r="C246" s="590" t="n"/>
      <c r="D246" s="590" t="n"/>
      <c r="E246" s="590" t="n"/>
      <c r="F246" s="590" t="n"/>
      <c r="G246" s="590" t="n"/>
      <c r="H246" s="590" t="n"/>
      <c r="I246" s="590" t="n"/>
      <c r="J246" s="590" t="n"/>
      <c r="K246" s="590" t="n"/>
      <c r="L246" s="590" t="n"/>
      <c r="M246" s="590" t="n"/>
      <c r="N246" s="590" t="n"/>
      <c r="O246" s="590" t="n"/>
      <c r="P246" s="590" t="n"/>
      <c r="Q246" s="590" t="n"/>
      <c r="R246" s="590" t="n"/>
      <c r="S246" s="590" t="n"/>
      <c r="T246" s="590" t="n"/>
      <c r="U246" s="590" t="n"/>
      <c r="V246" s="590" t="n"/>
      <c r="W246" s="590" t="n"/>
      <c r="X246" s="590" t="n"/>
      <c r="Y246" s="590" t="n"/>
      <c r="Z246" s="590" t="n"/>
    </row>
    <row r="247" ht="15.75" customHeight="1" s="844">
      <c r="A247" s="590" t="n"/>
      <c r="B247" s="590" t="n"/>
      <c r="C247" s="590" t="n"/>
      <c r="D247" s="590" t="n"/>
      <c r="E247" s="590" t="n"/>
      <c r="F247" s="590" t="n"/>
      <c r="G247" s="590" t="n"/>
      <c r="H247" s="590" t="n"/>
      <c r="I247" s="590" t="n"/>
      <c r="J247" s="590" t="n"/>
      <c r="K247" s="590" t="n"/>
      <c r="L247" s="590" t="n"/>
      <c r="M247" s="590" t="n"/>
      <c r="N247" s="590" t="n"/>
      <c r="O247" s="590" t="n"/>
      <c r="P247" s="590" t="n"/>
      <c r="Q247" s="590" t="n"/>
      <c r="R247" s="590" t="n"/>
      <c r="S247" s="590" t="n"/>
      <c r="T247" s="590" t="n"/>
      <c r="U247" s="590" t="n"/>
      <c r="V247" s="590" t="n"/>
      <c r="W247" s="590" t="n"/>
      <c r="X247" s="590" t="n"/>
      <c r="Y247" s="590" t="n"/>
      <c r="Z247" s="590" t="n"/>
    </row>
    <row r="248" ht="15.75" customHeight="1" s="844">
      <c r="A248" s="590" t="n"/>
      <c r="B248" s="590" t="n"/>
      <c r="C248" s="590" t="n"/>
      <c r="D248" s="590" t="n"/>
      <c r="E248" s="590" t="n"/>
      <c r="F248" s="590" t="n"/>
      <c r="G248" s="590" t="n"/>
      <c r="H248" s="590" t="n"/>
      <c r="I248" s="590" t="n"/>
      <c r="J248" s="590" t="n"/>
      <c r="K248" s="590" t="n"/>
      <c r="L248" s="590" t="n"/>
      <c r="M248" s="590" t="n"/>
      <c r="N248" s="590" t="n"/>
      <c r="O248" s="590" t="n"/>
      <c r="P248" s="590" t="n"/>
      <c r="Q248" s="590" t="n"/>
      <c r="R248" s="590" t="n"/>
      <c r="S248" s="590" t="n"/>
      <c r="T248" s="590" t="n"/>
      <c r="U248" s="590" t="n"/>
      <c r="V248" s="590" t="n"/>
      <c r="W248" s="590" t="n"/>
      <c r="X248" s="590" t="n"/>
      <c r="Y248" s="590" t="n"/>
      <c r="Z248" s="590" t="n"/>
    </row>
    <row r="249" ht="15.75" customHeight="1" s="844">
      <c r="A249" s="590" t="n"/>
      <c r="B249" s="590" t="n"/>
      <c r="C249" s="590" t="n"/>
      <c r="D249" s="590" t="n"/>
      <c r="E249" s="590" t="n"/>
      <c r="F249" s="590" t="n"/>
      <c r="G249" s="590" t="n"/>
      <c r="H249" s="590" t="n"/>
      <c r="I249" s="590" t="n"/>
      <c r="J249" s="590" t="n"/>
      <c r="K249" s="590" t="n"/>
      <c r="L249" s="590" t="n"/>
      <c r="M249" s="590" t="n"/>
      <c r="N249" s="590" t="n"/>
      <c r="O249" s="590" t="n"/>
      <c r="P249" s="590" t="n"/>
      <c r="Q249" s="590" t="n"/>
      <c r="R249" s="590" t="n"/>
      <c r="S249" s="590" t="n"/>
      <c r="T249" s="590" t="n"/>
      <c r="U249" s="590" t="n"/>
      <c r="V249" s="590" t="n"/>
      <c r="W249" s="590" t="n"/>
      <c r="X249" s="590" t="n"/>
      <c r="Y249" s="590" t="n"/>
      <c r="Z249" s="590" t="n"/>
    </row>
    <row r="250" ht="15.75" customHeight="1" s="844">
      <c r="A250" s="590" t="n"/>
      <c r="B250" s="590" t="n"/>
      <c r="C250" s="590" t="n"/>
      <c r="D250" s="590" t="n"/>
      <c r="E250" s="590" t="n"/>
      <c r="F250" s="590" t="n"/>
      <c r="G250" s="590" t="n"/>
      <c r="H250" s="590" t="n"/>
      <c r="I250" s="590" t="n"/>
      <c r="J250" s="590" t="n"/>
      <c r="K250" s="590" t="n"/>
      <c r="L250" s="590" t="n"/>
      <c r="M250" s="590" t="n"/>
      <c r="N250" s="590" t="n"/>
      <c r="O250" s="590" t="n"/>
      <c r="P250" s="590" t="n"/>
      <c r="Q250" s="590" t="n"/>
      <c r="R250" s="590" t="n"/>
      <c r="S250" s="590" t="n"/>
      <c r="T250" s="590" t="n"/>
      <c r="U250" s="590" t="n"/>
      <c r="V250" s="590" t="n"/>
      <c r="W250" s="590" t="n"/>
      <c r="X250" s="590" t="n"/>
      <c r="Y250" s="590" t="n"/>
      <c r="Z250" s="590" t="n"/>
    </row>
    <row r="251" ht="15.75" customHeight="1" s="844">
      <c r="A251" s="590" t="n"/>
      <c r="B251" s="590" t="n"/>
      <c r="C251" s="590" t="n"/>
      <c r="D251" s="590" t="n"/>
      <c r="E251" s="590" t="n"/>
      <c r="F251" s="590" t="n"/>
      <c r="G251" s="590" t="n"/>
      <c r="H251" s="590" t="n"/>
      <c r="I251" s="590" t="n"/>
      <c r="J251" s="590" t="n"/>
      <c r="K251" s="590" t="n"/>
      <c r="L251" s="590" t="n"/>
      <c r="M251" s="590" t="n"/>
      <c r="N251" s="590" t="n"/>
      <c r="O251" s="590" t="n"/>
      <c r="P251" s="590" t="n"/>
      <c r="Q251" s="590" t="n"/>
      <c r="R251" s="590" t="n"/>
      <c r="S251" s="590" t="n"/>
      <c r="T251" s="590" t="n"/>
      <c r="U251" s="590" t="n"/>
      <c r="V251" s="590" t="n"/>
      <c r="W251" s="590" t="n"/>
      <c r="X251" s="590" t="n"/>
      <c r="Y251" s="590" t="n"/>
      <c r="Z251" s="590" t="n"/>
    </row>
    <row r="252" ht="15.75" customHeight="1" s="844">
      <c r="A252" s="590" t="n"/>
      <c r="B252" s="590" t="n"/>
      <c r="C252" s="590" t="n"/>
      <c r="D252" s="590" t="n"/>
      <c r="E252" s="590" t="n"/>
      <c r="F252" s="590" t="n"/>
      <c r="G252" s="590" t="n"/>
      <c r="H252" s="590" t="n"/>
      <c r="I252" s="590" t="n"/>
      <c r="J252" s="590" t="n"/>
      <c r="K252" s="590" t="n"/>
      <c r="L252" s="590" t="n"/>
      <c r="M252" s="590" t="n"/>
      <c r="N252" s="590" t="n"/>
      <c r="O252" s="590" t="n"/>
      <c r="P252" s="590" t="n"/>
      <c r="Q252" s="590" t="n"/>
      <c r="R252" s="590" t="n"/>
      <c r="S252" s="590" t="n"/>
      <c r="T252" s="590" t="n"/>
      <c r="U252" s="590" t="n"/>
      <c r="V252" s="590" t="n"/>
      <c r="W252" s="590" t="n"/>
      <c r="X252" s="590" t="n"/>
      <c r="Y252" s="590" t="n"/>
      <c r="Z252" s="590" t="n"/>
    </row>
    <row r="253" ht="15.75" customHeight="1" s="844">
      <c r="A253" s="590" t="n"/>
      <c r="B253" s="590" t="n"/>
      <c r="C253" s="590" t="n"/>
      <c r="D253" s="590" t="n"/>
      <c r="E253" s="590" t="n"/>
      <c r="F253" s="590" t="n"/>
      <c r="G253" s="590" t="n"/>
      <c r="H253" s="590" t="n"/>
      <c r="I253" s="590" t="n"/>
      <c r="J253" s="590" t="n"/>
      <c r="K253" s="590" t="n"/>
      <c r="L253" s="590" t="n"/>
      <c r="M253" s="590" t="n"/>
      <c r="N253" s="590" t="n"/>
      <c r="O253" s="590" t="n"/>
      <c r="P253" s="590" t="n"/>
      <c r="Q253" s="590" t="n"/>
      <c r="R253" s="590" t="n"/>
      <c r="S253" s="590" t="n"/>
      <c r="T253" s="590" t="n"/>
      <c r="U253" s="590" t="n"/>
      <c r="V253" s="590" t="n"/>
      <c r="W253" s="590" t="n"/>
      <c r="X253" s="590" t="n"/>
      <c r="Y253" s="590" t="n"/>
      <c r="Z253" s="590" t="n"/>
    </row>
    <row r="254" ht="15.75" customHeight="1" s="844">
      <c r="A254" s="590" t="n"/>
      <c r="B254" s="590" t="n"/>
      <c r="C254" s="590" t="n"/>
      <c r="D254" s="590" t="n"/>
      <c r="E254" s="590" t="n"/>
      <c r="F254" s="590" t="n"/>
      <c r="G254" s="590" t="n"/>
      <c r="H254" s="590" t="n"/>
      <c r="I254" s="590" t="n"/>
      <c r="J254" s="590" t="n"/>
      <c r="K254" s="590" t="n"/>
      <c r="L254" s="590" t="n"/>
      <c r="M254" s="590" t="n"/>
      <c r="N254" s="590" t="n"/>
      <c r="O254" s="590" t="n"/>
      <c r="P254" s="590" t="n"/>
      <c r="Q254" s="590" t="n"/>
      <c r="R254" s="590" t="n"/>
      <c r="S254" s="590" t="n"/>
      <c r="T254" s="590" t="n"/>
      <c r="U254" s="590" t="n"/>
      <c r="V254" s="590" t="n"/>
      <c r="W254" s="590" t="n"/>
      <c r="X254" s="590" t="n"/>
      <c r="Y254" s="590" t="n"/>
      <c r="Z254" s="590" t="n"/>
    </row>
    <row r="255" ht="15.75" customHeight="1" s="844">
      <c r="A255" s="590" t="n"/>
      <c r="B255" s="590" t="n"/>
      <c r="C255" s="590" t="n"/>
      <c r="D255" s="590" t="n"/>
      <c r="E255" s="590" t="n"/>
      <c r="F255" s="590" t="n"/>
      <c r="G255" s="590" t="n"/>
      <c r="H255" s="590" t="n"/>
      <c r="I255" s="590" t="n"/>
      <c r="J255" s="590" t="n"/>
      <c r="K255" s="590" t="n"/>
      <c r="L255" s="590" t="n"/>
      <c r="M255" s="590" t="n"/>
      <c r="N255" s="590" t="n"/>
      <c r="O255" s="590" t="n"/>
      <c r="P255" s="590" t="n"/>
      <c r="Q255" s="590" t="n"/>
      <c r="R255" s="590" t="n"/>
      <c r="S255" s="590" t="n"/>
      <c r="T255" s="590" t="n"/>
      <c r="U255" s="590" t="n"/>
      <c r="V255" s="590" t="n"/>
      <c r="W255" s="590" t="n"/>
      <c r="X255" s="590" t="n"/>
      <c r="Y255" s="590" t="n"/>
      <c r="Z255" s="590" t="n"/>
    </row>
    <row r="256" ht="15.75" customHeight="1" s="844">
      <c r="A256" s="590" t="n"/>
      <c r="B256" s="590" t="n"/>
      <c r="C256" s="590" t="n"/>
      <c r="D256" s="590" t="n"/>
      <c r="E256" s="590" t="n"/>
      <c r="F256" s="590" t="n"/>
      <c r="G256" s="590" t="n"/>
      <c r="H256" s="590" t="n"/>
      <c r="I256" s="590" t="n"/>
      <c r="J256" s="590" t="n"/>
      <c r="K256" s="590" t="n"/>
      <c r="L256" s="590" t="n"/>
      <c r="M256" s="590" t="n"/>
      <c r="N256" s="590" t="n"/>
      <c r="O256" s="590" t="n"/>
      <c r="P256" s="590" t="n"/>
      <c r="Q256" s="590" t="n"/>
      <c r="R256" s="590" t="n"/>
      <c r="S256" s="590" t="n"/>
      <c r="T256" s="590" t="n"/>
      <c r="U256" s="590" t="n"/>
      <c r="V256" s="590" t="n"/>
      <c r="W256" s="590" t="n"/>
      <c r="X256" s="590" t="n"/>
      <c r="Y256" s="590" t="n"/>
      <c r="Z256" s="590" t="n"/>
    </row>
    <row r="257" ht="15.75" customHeight="1" s="844">
      <c r="A257" s="590" t="n"/>
      <c r="B257" s="590" t="n"/>
      <c r="C257" s="590" t="n"/>
      <c r="D257" s="590" t="n"/>
      <c r="E257" s="590" t="n"/>
      <c r="F257" s="590" t="n"/>
      <c r="G257" s="590" t="n"/>
      <c r="H257" s="590" t="n"/>
      <c r="I257" s="590" t="n"/>
      <c r="J257" s="590" t="n"/>
      <c r="K257" s="590" t="n"/>
      <c r="L257" s="590" t="n"/>
      <c r="M257" s="590" t="n"/>
      <c r="N257" s="590" t="n"/>
      <c r="O257" s="590" t="n"/>
      <c r="P257" s="590" t="n"/>
      <c r="Q257" s="590" t="n"/>
      <c r="R257" s="590" t="n"/>
      <c r="S257" s="590" t="n"/>
      <c r="T257" s="590" t="n"/>
      <c r="U257" s="590" t="n"/>
      <c r="V257" s="590" t="n"/>
      <c r="W257" s="590" t="n"/>
      <c r="X257" s="590" t="n"/>
      <c r="Y257" s="590" t="n"/>
      <c r="Z257" s="590" t="n"/>
    </row>
    <row r="258" ht="15.75" customHeight="1" s="844">
      <c r="A258" s="590" t="n"/>
      <c r="B258" s="590" t="n"/>
      <c r="C258" s="590" t="n"/>
      <c r="D258" s="590" t="n"/>
      <c r="E258" s="590" t="n"/>
      <c r="F258" s="590" t="n"/>
      <c r="G258" s="590" t="n"/>
      <c r="H258" s="590" t="n"/>
      <c r="I258" s="590" t="n"/>
      <c r="J258" s="590" t="n"/>
      <c r="K258" s="590" t="n"/>
      <c r="L258" s="590" t="n"/>
      <c r="M258" s="590" t="n"/>
      <c r="N258" s="590" t="n"/>
      <c r="O258" s="590" t="n"/>
      <c r="P258" s="590" t="n"/>
      <c r="Q258" s="590" t="n"/>
      <c r="R258" s="590" t="n"/>
      <c r="S258" s="590" t="n"/>
      <c r="T258" s="590" t="n"/>
      <c r="U258" s="590" t="n"/>
      <c r="V258" s="590" t="n"/>
      <c r="W258" s="590" t="n"/>
      <c r="X258" s="590" t="n"/>
      <c r="Y258" s="590" t="n"/>
      <c r="Z258" s="590" t="n"/>
    </row>
    <row r="259" ht="15.75" customHeight="1" s="844">
      <c r="A259" s="590" t="n"/>
      <c r="B259" s="590" t="n"/>
      <c r="C259" s="590" t="n"/>
      <c r="D259" s="590" t="n"/>
      <c r="E259" s="590" t="n"/>
      <c r="F259" s="590" t="n"/>
      <c r="G259" s="590" t="n"/>
      <c r="H259" s="590" t="n"/>
      <c r="I259" s="590" t="n"/>
      <c r="J259" s="590" t="n"/>
      <c r="K259" s="590" t="n"/>
      <c r="L259" s="590" t="n"/>
      <c r="M259" s="590" t="n"/>
      <c r="N259" s="590" t="n"/>
      <c r="O259" s="590" t="n"/>
      <c r="P259" s="590" t="n"/>
      <c r="Q259" s="590" t="n"/>
      <c r="R259" s="590" t="n"/>
      <c r="S259" s="590" t="n"/>
      <c r="T259" s="590" t="n"/>
      <c r="U259" s="590" t="n"/>
      <c r="V259" s="590" t="n"/>
      <c r="W259" s="590" t="n"/>
      <c r="X259" s="590" t="n"/>
      <c r="Y259" s="590" t="n"/>
      <c r="Z259" s="590" t="n"/>
    </row>
    <row r="260" ht="15.75" customHeight="1" s="844">
      <c r="A260" s="590" t="n"/>
      <c r="B260" s="590" t="n"/>
      <c r="C260" s="590" t="n"/>
      <c r="D260" s="590" t="n"/>
      <c r="E260" s="590" t="n"/>
      <c r="F260" s="590" t="n"/>
      <c r="G260" s="590" t="n"/>
      <c r="H260" s="590" t="n"/>
      <c r="I260" s="590" t="n"/>
      <c r="J260" s="590" t="n"/>
      <c r="K260" s="590" t="n"/>
      <c r="L260" s="590" t="n"/>
      <c r="M260" s="590" t="n"/>
      <c r="N260" s="590" t="n"/>
      <c r="O260" s="590" t="n"/>
      <c r="P260" s="590" t="n"/>
      <c r="Q260" s="590" t="n"/>
      <c r="R260" s="590" t="n"/>
      <c r="S260" s="590" t="n"/>
      <c r="T260" s="590" t="n"/>
      <c r="U260" s="590" t="n"/>
      <c r="V260" s="590" t="n"/>
      <c r="W260" s="590" t="n"/>
      <c r="X260" s="590" t="n"/>
      <c r="Y260" s="590" t="n"/>
      <c r="Z260" s="590" t="n"/>
    </row>
    <row r="261" ht="15.75" customHeight="1" s="844">
      <c r="A261" s="590" t="n"/>
      <c r="B261" s="590" t="n"/>
      <c r="C261" s="590" t="n"/>
      <c r="D261" s="590" t="n"/>
      <c r="E261" s="590" t="n"/>
      <c r="F261" s="590" t="n"/>
      <c r="G261" s="590" t="n"/>
      <c r="H261" s="590" t="n"/>
      <c r="I261" s="590" t="n"/>
      <c r="J261" s="590" t="n"/>
      <c r="K261" s="590" t="n"/>
      <c r="L261" s="590" t="n"/>
      <c r="M261" s="590" t="n"/>
      <c r="N261" s="590" t="n"/>
      <c r="O261" s="590" t="n"/>
      <c r="P261" s="590" t="n"/>
      <c r="Q261" s="590" t="n"/>
      <c r="R261" s="590" t="n"/>
      <c r="S261" s="590" t="n"/>
      <c r="T261" s="590" t="n"/>
      <c r="U261" s="590" t="n"/>
      <c r="V261" s="590" t="n"/>
      <c r="W261" s="590" t="n"/>
      <c r="X261" s="590" t="n"/>
      <c r="Y261" s="590" t="n"/>
      <c r="Z261" s="590" t="n"/>
    </row>
    <row r="262" ht="15.75" customHeight="1" s="844">
      <c r="A262" s="590" t="n"/>
      <c r="B262" s="590" t="n"/>
      <c r="C262" s="590" t="n"/>
      <c r="D262" s="590" t="n"/>
      <c r="E262" s="590" t="n"/>
      <c r="F262" s="590" t="n"/>
      <c r="G262" s="590" t="n"/>
      <c r="H262" s="590" t="n"/>
      <c r="I262" s="590" t="n"/>
      <c r="J262" s="590" t="n"/>
      <c r="K262" s="590" t="n"/>
      <c r="L262" s="590" t="n"/>
      <c r="M262" s="590" t="n"/>
      <c r="N262" s="590" t="n"/>
      <c r="O262" s="590" t="n"/>
      <c r="P262" s="590" t="n"/>
      <c r="Q262" s="590" t="n"/>
      <c r="R262" s="590" t="n"/>
      <c r="S262" s="590" t="n"/>
      <c r="T262" s="590" t="n"/>
      <c r="U262" s="590" t="n"/>
      <c r="V262" s="590" t="n"/>
      <c r="W262" s="590" t="n"/>
      <c r="X262" s="590" t="n"/>
      <c r="Y262" s="590" t="n"/>
      <c r="Z262" s="590" t="n"/>
    </row>
    <row r="263" ht="15.75" customHeight="1" s="844">
      <c r="A263" s="590" t="n"/>
      <c r="B263" s="590" t="n"/>
      <c r="C263" s="590" t="n"/>
      <c r="D263" s="590" t="n"/>
      <c r="E263" s="590" t="n"/>
      <c r="F263" s="590" t="n"/>
      <c r="G263" s="590" t="n"/>
      <c r="H263" s="590" t="n"/>
      <c r="I263" s="590" t="n"/>
      <c r="J263" s="590" t="n"/>
      <c r="K263" s="590" t="n"/>
      <c r="L263" s="590" t="n"/>
      <c r="M263" s="590" t="n"/>
      <c r="N263" s="590" t="n"/>
      <c r="O263" s="590" t="n"/>
      <c r="P263" s="590" t="n"/>
      <c r="Q263" s="590" t="n"/>
      <c r="R263" s="590" t="n"/>
      <c r="S263" s="590" t="n"/>
      <c r="T263" s="590" t="n"/>
      <c r="U263" s="590" t="n"/>
      <c r="V263" s="590" t="n"/>
      <c r="W263" s="590" t="n"/>
      <c r="X263" s="590" t="n"/>
      <c r="Y263" s="590" t="n"/>
      <c r="Z263" s="590" t="n"/>
    </row>
    <row r="264" ht="15.75" customHeight="1" s="844">
      <c r="A264" s="590" t="n"/>
      <c r="B264" s="590" t="n"/>
      <c r="C264" s="590" t="n"/>
      <c r="D264" s="590" t="n"/>
      <c r="E264" s="590" t="n"/>
      <c r="F264" s="590" t="n"/>
      <c r="G264" s="590" t="n"/>
      <c r="H264" s="590" t="n"/>
      <c r="I264" s="590" t="n"/>
      <c r="J264" s="590" t="n"/>
      <c r="K264" s="590" t="n"/>
      <c r="L264" s="590" t="n"/>
      <c r="M264" s="590" t="n"/>
      <c r="N264" s="590" t="n"/>
      <c r="O264" s="590" t="n"/>
      <c r="P264" s="590" t="n"/>
      <c r="Q264" s="590" t="n"/>
      <c r="R264" s="590" t="n"/>
      <c r="S264" s="590" t="n"/>
      <c r="T264" s="590" t="n"/>
      <c r="U264" s="590" t="n"/>
      <c r="V264" s="590" t="n"/>
      <c r="W264" s="590" t="n"/>
      <c r="X264" s="590" t="n"/>
      <c r="Y264" s="590" t="n"/>
      <c r="Z264" s="590" t="n"/>
    </row>
    <row r="265" ht="15.75" customHeight="1" s="844">
      <c r="A265" s="590" t="n"/>
      <c r="B265" s="590" t="n"/>
      <c r="C265" s="590" t="n"/>
      <c r="D265" s="590" t="n"/>
      <c r="E265" s="590" t="n"/>
      <c r="F265" s="590" t="n"/>
      <c r="G265" s="590" t="n"/>
      <c r="H265" s="590" t="n"/>
      <c r="I265" s="590" t="n"/>
      <c r="J265" s="590" t="n"/>
      <c r="K265" s="590" t="n"/>
      <c r="L265" s="590" t="n"/>
      <c r="M265" s="590" t="n"/>
      <c r="N265" s="590" t="n"/>
      <c r="O265" s="590" t="n"/>
      <c r="P265" s="590" t="n"/>
      <c r="Q265" s="590" t="n"/>
      <c r="R265" s="590" t="n"/>
      <c r="S265" s="590" t="n"/>
      <c r="T265" s="590" t="n"/>
      <c r="U265" s="590" t="n"/>
      <c r="V265" s="590" t="n"/>
      <c r="W265" s="590" t="n"/>
      <c r="X265" s="590" t="n"/>
      <c r="Y265" s="590" t="n"/>
      <c r="Z265" s="590" t="n"/>
    </row>
    <row r="266" ht="15.75" customHeight="1" s="844">
      <c r="A266" s="590" t="n"/>
      <c r="B266" s="590" t="n"/>
      <c r="C266" s="590" t="n"/>
      <c r="D266" s="590" t="n"/>
      <c r="E266" s="590" t="n"/>
      <c r="F266" s="590" t="n"/>
      <c r="G266" s="590" t="n"/>
      <c r="H266" s="590" t="n"/>
      <c r="I266" s="590" t="n"/>
      <c r="J266" s="590" t="n"/>
      <c r="K266" s="590" t="n"/>
      <c r="L266" s="590" t="n"/>
      <c r="M266" s="590" t="n"/>
      <c r="N266" s="590" t="n"/>
      <c r="O266" s="590" t="n"/>
      <c r="P266" s="590" t="n"/>
      <c r="Q266" s="590" t="n"/>
      <c r="R266" s="590" t="n"/>
      <c r="S266" s="590" t="n"/>
      <c r="T266" s="590" t="n"/>
      <c r="U266" s="590" t="n"/>
      <c r="V266" s="590" t="n"/>
      <c r="W266" s="590" t="n"/>
      <c r="X266" s="590" t="n"/>
      <c r="Y266" s="590" t="n"/>
      <c r="Z266" s="590" t="n"/>
    </row>
    <row r="267" ht="15.75" customHeight="1" s="844">
      <c r="A267" s="590" t="n"/>
      <c r="B267" s="590" t="n"/>
      <c r="C267" s="590" t="n"/>
      <c r="D267" s="590" t="n"/>
      <c r="E267" s="590" t="n"/>
      <c r="F267" s="590" t="n"/>
      <c r="G267" s="590" t="n"/>
      <c r="H267" s="590" t="n"/>
      <c r="I267" s="590" t="n"/>
      <c r="J267" s="590" t="n"/>
      <c r="K267" s="590" t="n"/>
      <c r="L267" s="590" t="n"/>
      <c r="M267" s="590" t="n"/>
      <c r="N267" s="590" t="n"/>
      <c r="O267" s="590" t="n"/>
      <c r="P267" s="590" t="n"/>
      <c r="Q267" s="590" t="n"/>
      <c r="R267" s="590" t="n"/>
      <c r="S267" s="590" t="n"/>
      <c r="T267" s="590" t="n"/>
      <c r="U267" s="590" t="n"/>
      <c r="V267" s="590" t="n"/>
      <c r="W267" s="590" t="n"/>
      <c r="X267" s="590" t="n"/>
      <c r="Y267" s="590" t="n"/>
      <c r="Z267" s="590" t="n"/>
    </row>
    <row r="268" ht="15.75" customHeight="1" s="844">
      <c r="A268" s="590" t="n"/>
      <c r="B268" s="590" t="n"/>
      <c r="C268" s="590" t="n"/>
      <c r="D268" s="590" t="n"/>
      <c r="E268" s="590" t="n"/>
      <c r="F268" s="590" t="n"/>
      <c r="G268" s="590" t="n"/>
      <c r="H268" s="590" t="n"/>
      <c r="I268" s="590" t="n"/>
      <c r="J268" s="590" t="n"/>
      <c r="K268" s="590" t="n"/>
      <c r="L268" s="590" t="n"/>
      <c r="M268" s="590" t="n"/>
      <c r="N268" s="590" t="n"/>
      <c r="O268" s="590" t="n"/>
      <c r="P268" s="590" t="n"/>
      <c r="Q268" s="590" t="n"/>
      <c r="R268" s="590" t="n"/>
      <c r="S268" s="590" t="n"/>
      <c r="T268" s="590" t="n"/>
      <c r="U268" s="590" t="n"/>
      <c r="V268" s="590" t="n"/>
      <c r="W268" s="590" t="n"/>
      <c r="X268" s="590" t="n"/>
      <c r="Y268" s="590" t="n"/>
      <c r="Z268" s="590" t="n"/>
    </row>
    <row r="269" ht="15.75" customHeight="1" s="844">
      <c r="A269" s="590" t="n"/>
      <c r="B269" s="590" t="n"/>
      <c r="C269" s="590" t="n"/>
      <c r="D269" s="590" t="n"/>
      <c r="E269" s="590" t="n"/>
      <c r="F269" s="590" t="n"/>
      <c r="G269" s="590" t="n"/>
      <c r="H269" s="590" t="n"/>
      <c r="I269" s="590" t="n"/>
      <c r="J269" s="590" t="n"/>
      <c r="K269" s="590" t="n"/>
      <c r="L269" s="590" t="n"/>
      <c r="M269" s="590" t="n"/>
      <c r="N269" s="590" t="n"/>
      <c r="O269" s="590" t="n"/>
      <c r="P269" s="590" t="n"/>
      <c r="Q269" s="590" t="n"/>
      <c r="R269" s="590" t="n"/>
      <c r="S269" s="590" t="n"/>
      <c r="T269" s="590" t="n"/>
      <c r="U269" s="590" t="n"/>
      <c r="V269" s="590" t="n"/>
      <c r="W269" s="590" t="n"/>
      <c r="X269" s="590" t="n"/>
      <c r="Y269" s="590" t="n"/>
      <c r="Z269" s="590" t="n"/>
    </row>
    <row r="270" ht="15.75" customHeight="1" s="844">
      <c r="A270" s="590" t="n"/>
      <c r="B270" s="590" t="n"/>
      <c r="C270" s="590" t="n"/>
      <c r="D270" s="590" t="n"/>
      <c r="E270" s="590" t="n"/>
      <c r="F270" s="590" t="n"/>
      <c r="G270" s="590" t="n"/>
      <c r="H270" s="590" t="n"/>
      <c r="I270" s="590" t="n"/>
      <c r="J270" s="590" t="n"/>
      <c r="K270" s="590" t="n"/>
      <c r="L270" s="590" t="n"/>
      <c r="M270" s="590" t="n"/>
      <c r="N270" s="590" t="n"/>
      <c r="O270" s="590" t="n"/>
      <c r="P270" s="590" t="n"/>
      <c r="Q270" s="590" t="n"/>
      <c r="R270" s="590" t="n"/>
      <c r="S270" s="590" t="n"/>
      <c r="T270" s="590" t="n"/>
      <c r="U270" s="590" t="n"/>
      <c r="V270" s="590" t="n"/>
      <c r="W270" s="590" t="n"/>
      <c r="X270" s="590" t="n"/>
      <c r="Y270" s="590" t="n"/>
      <c r="Z270" s="590" t="n"/>
    </row>
    <row r="271" ht="15.75" customHeight="1" s="844">
      <c r="A271" s="590" t="n"/>
      <c r="B271" s="590" t="n"/>
      <c r="C271" s="590" t="n"/>
      <c r="D271" s="590" t="n"/>
      <c r="E271" s="590" t="n"/>
      <c r="F271" s="590" t="n"/>
      <c r="G271" s="590" t="n"/>
      <c r="H271" s="590" t="n"/>
      <c r="I271" s="590" t="n"/>
      <c r="J271" s="590" t="n"/>
      <c r="K271" s="590" t="n"/>
      <c r="L271" s="590" t="n"/>
      <c r="M271" s="590" t="n"/>
      <c r="N271" s="590" t="n"/>
      <c r="O271" s="590" t="n"/>
      <c r="P271" s="590" t="n"/>
      <c r="Q271" s="590" t="n"/>
      <c r="R271" s="590" t="n"/>
      <c r="S271" s="590" t="n"/>
      <c r="T271" s="590" t="n"/>
      <c r="U271" s="590" t="n"/>
      <c r="V271" s="590" t="n"/>
      <c r="W271" s="590" t="n"/>
      <c r="X271" s="590" t="n"/>
      <c r="Y271" s="590" t="n"/>
      <c r="Z271" s="590" t="n"/>
    </row>
    <row r="272" ht="15.75" customHeight="1" s="844">
      <c r="A272" s="590" t="n"/>
      <c r="B272" s="590" t="n"/>
      <c r="C272" s="590" t="n"/>
      <c r="D272" s="590" t="n"/>
      <c r="E272" s="590" t="n"/>
      <c r="F272" s="590" t="n"/>
      <c r="G272" s="590" t="n"/>
      <c r="H272" s="590" t="n"/>
      <c r="I272" s="590" t="n"/>
      <c r="J272" s="590" t="n"/>
      <c r="K272" s="590" t="n"/>
      <c r="L272" s="590" t="n"/>
      <c r="M272" s="590" t="n"/>
      <c r="N272" s="590" t="n"/>
      <c r="O272" s="590" t="n"/>
      <c r="P272" s="590" t="n"/>
      <c r="Q272" s="590" t="n"/>
      <c r="R272" s="590" t="n"/>
      <c r="S272" s="590" t="n"/>
      <c r="T272" s="590" t="n"/>
      <c r="U272" s="590" t="n"/>
      <c r="V272" s="590" t="n"/>
      <c r="W272" s="590" t="n"/>
      <c r="X272" s="590" t="n"/>
      <c r="Y272" s="590" t="n"/>
      <c r="Z272" s="590" t="n"/>
    </row>
    <row r="273" ht="15.75" customHeight="1" s="844">
      <c r="A273" s="590" t="n"/>
      <c r="B273" s="590" t="n"/>
      <c r="C273" s="590" t="n"/>
      <c r="D273" s="590" t="n"/>
      <c r="E273" s="590" t="n"/>
      <c r="F273" s="590" t="n"/>
      <c r="G273" s="590" t="n"/>
      <c r="H273" s="590" t="n"/>
      <c r="I273" s="590" t="n"/>
      <c r="J273" s="590" t="n"/>
      <c r="K273" s="590" t="n"/>
      <c r="L273" s="590" t="n"/>
      <c r="M273" s="590" t="n"/>
      <c r="N273" s="590" t="n"/>
      <c r="O273" s="590" t="n"/>
      <c r="P273" s="590" t="n"/>
      <c r="Q273" s="590" t="n"/>
      <c r="R273" s="590" t="n"/>
      <c r="S273" s="590" t="n"/>
      <c r="T273" s="590" t="n"/>
      <c r="U273" s="590" t="n"/>
      <c r="V273" s="590" t="n"/>
      <c r="W273" s="590" t="n"/>
      <c r="X273" s="590" t="n"/>
      <c r="Y273" s="590" t="n"/>
      <c r="Z273" s="590" t="n"/>
    </row>
    <row r="274" ht="15.75" customHeight="1" s="844">
      <c r="A274" s="590" t="n"/>
      <c r="B274" s="590" t="n"/>
      <c r="C274" s="590" t="n"/>
      <c r="D274" s="590" t="n"/>
      <c r="E274" s="590" t="n"/>
      <c r="F274" s="590" t="n"/>
      <c r="G274" s="590" t="n"/>
      <c r="H274" s="590" t="n"/>
      <c r="I274" s="590" t="n"/>
      <c r="J274" s="590" t="n"/>
      <c r="K274" s="590" t="n"/>
      <c r="L274" s="590" t="n"/>
      <c r="M274" s="590" t="n"/>
      <c r="N274" s="590" t="n"/>
      <c r="O274" s="590" t="n"/>
      <c r="P274" s="590" t="n"/>
      <c r="Q274" s="590" t="n"/>
      <c r="R274" s="590" t="n"/>
      <c r="S274" s="590" t="n"/>
      <c r="T274" s="590" t="n"/>
      <c r="U274" s="590" t="n"/>
      <c r="V274" s="590" t="n"/>
      <c r="W274" s="590" t="n"/>
      <c r="X274" s="590" t="n"/>
      <c r="Y274" s="590" t="n"/>
      <c r="Z274" s="590" t="n"/>
    </row>
    <row r="275" ht="15.75" customHeight="1" s="844">
      <c r="A275" s="590" t="n"/>
      <c r="B275" s="590" t="n"/>
      <c r="C275" s="590" t="n"/>
      <c r="D275" s="590" t="n"/>
      <c r="E275" s="590" t="n"/>
      <c r="F275" s="590" t="n"/>
      <c r="G275" s="590" t="n"/>
      <c r="H275" s="590" t="n"/>
      <c r="I275" s="590" t="n"/>
      <c r="J275" s="590" t="n"/>
      <c r="K275" s="590" t="n"/>
      <c r="L275" s="590" t="n"/>
      <c r="M275" s="590" t="n"/>
      <c r="N275" s="590" t="n"/>
      <c r="O275" s="590" t="n"/>
      <c r="P275" s="590" t="n"/>
      <c r="Q275" s="590" t="n"/>
      <c r="R275" s="590" t="n"/>
      <c r="S275" s="590" t="n"/>
      <c r="T275" s="590" t="n"/>
      <c r="U275" s="590" t="n"/>
      <c r="V275" s="590" t="n"/>
      <c r="W275" s="590" t="n"/>
      <c r="X275" s="590" t="n"/>
      <c r="Y275" s="590" t="n"/>
      <c r="Z275" s="590" t="n"/>
    </row>
    <row r="276" ht="15.75" customHeight="1" s="844">
      <c r="A276" s="590" t="n"/>
      <c r="B276" s="590" t="n"/>
      <c r="C276" s="590" t="n"/>
      <c r="D276" s="590" t="n"/>
      <c r="E276" s="590" t="n"/>
      <c r="F276" s="590" t="n"/>
      <c r="G276" s="590" t="n"/>
      <c r="H276" s="590" t="n"/>
      <c r="I276" s="590" t="n"/>
      <c r="J276" s="590" t="n"/>
      <c r="K276" s="590" t="n"/>
      <c r="L276" s="590" t="n"/>
      <c r="M276" s="590" t="n"/>
      <c r="N276" s="590" t="n"/>
      <c r="O276" s="590" t="n"/>
      <c r="P276" s="590" t="n"/>
      <c r="Q276" s="590" t="n"/>
      <c r="R276" s="590" t="n"/>
      <c r="S276" s="590" t="n"/>
      <c r="T276" s="590" t="n"/>
      <c r="U276" s="590" t="n"/>
      <c r="V276" s="590" t="n"/>
      <c r="W276" s="590" t="n"/>
      <c r="X276" s="590" t="n"/>
      <c r="Y276" s="590" t="n"/>
      <c r="Z276" s="590" t="n"/>
    </row>
    <row r="277" ht="15.75" customHeight="1" s="844">
      <c r="A277" s="590" t="n"/>
      <c r="B277" s="590" t="n"/>
      <c r="C277" s="590" t="n"/>
      <c r="D277" s="590" t="n"/>
      <c r="E277" s="590" t="n"/>
      <c r="F277" s="590" t="n"/>
      <c r="G277" s="590" t="n"/>
      <c r="H277" s="590" t="n"/>
      <c r="I277" s="590" t="n"/>
      <c r="J277" s="590" t="n"/>
      <c r="K277" s="590" t="n"/>
      <c r="L277" s="590" t="n"/>
      <c r="M277" s="590" t="n"/>
      <c r="N277" s="590" t="n"/>
      <c r="O277" s="590" t="n"/>
      <c r="P277" s="590" t="n"/>
      <c r="Q277" s="590" t="n"/>
      <c r="R277" s="590" t="n"/>
      <c r="S277" s="590" t="n"/>
      <c r="T277" s="590" t="n"/>
      <c r="U277" s="590" t="n"/>
      <c r="V277" s="590" t="n"/>
      <c r="W277" s="590" t="n"/>
      <c r="X277" s="590" t="n"/>
      <c r="Y277" s="590" t="n"/>
      <c r="Z277" s="590" t="n"/>
    </row>
    <row r="278" ht="15.75" customHeight="1" s="844">
      <c r="A278" s="590" t="n"/>
      <c r="B278" s="590" t="n"/>
      <c r="C278" s="590" t="n"/>
      <c r="D278" s="590" t="n"/>
      <c r="E278" s="590" t="n"/>
      <c r="F278" s="590" t="n"/>
      <c r="G278" s="590" t="n"/>
      <c r="H278" s="590" t="n"/>
      <c r="I278" s="590" t="n"/>
      <c r="J278" s="590" t="n"/>
      <c r="K278" s="590" t="n"/>
      <c r="L278" s="590" t="n"/>
      <c r="M278" s="590" t="n"/>
      <c r="N278" s="590" t="n"/>
      <c r="O278" s="590" t="n"/>
      <c r="P278" s="590" t="n"/>
      <c r="Q278" s="590" t="n"/>
      <c r="R278" s="590" t="n"/>
      <c r="S278" s="590" t="n"/>
      <c r="T278" s="590" t="n"/>
      <c r="U278" s="590" t="n"/>
      <c r="V278" s="590" t="n"/>
      <c r="W278" s="590" t="n"/>
      <c r="X278" s="590" t="n"/>
      <c r="Y278" s="590" t="n"/>
      <c r="Z278" s="590" t="n"/>
    </row>
    <row r="279" ht="15.75" customHeight="1" s="844">
      <c r="A279" s="590" t="n"/>
      <c r="B279" s="590" t="n"/>
      <c r="C279" s="590" t="n"/>
      <c r="D279" s="590" t="n"/>
      <c r="E279" s="590" t="n"/>
      <c r="F279" s="590" t="n"/>
      <c r="G279" s="590" t="n"/>
      <c r="H279" s="590" t="n"/>
      <c r="I279" s="590" t="n"/>
      <c r="J279" s="590" t="n"/>
      <c r="K279" s="590" t="n"/>
      <c r="L279" s="590" t="n"/>
      <c r="M279" s="590" t="n"/>
      <c r="N279" s="590" t="n"/>
      <c r="O279" s="590" t="n"/>
      <c r="P279" s="590" t="n"/>
      <c r="Q279" s="590" t="n"/>
      <c r="R279" s="590" t="n"/>
      <c r="S279" s="590" t="n"/>
      <c r="T279" s="590" t="n"/>
      <c r="U279" s="590" t="n"/>
      <c r="V279" s="590" t="n"/>
      <c r="W279" s="590" t="n"/>
      <c r="X279" s="590" t="n"/>
      <c r="Y279" s="590" t="n"/>
      <c r="Z279" s="590" t="n"/>
    </row>
    <row r="280" ht="15.75" customHeight="1" s="844">
      <c r="A280" s="590" t="n"/>
      <c r="B280" s="590" t="n"/>
      <c r="C280" s="590" t="n"/>
      <c r="D280" s="590" t="n"/>
      <c r="E280" s="590" t="n"/>
      <c r="F280" s="590" t="n"/>
      <c r="G280" s="590" t="n"/>
      <c r="H280" s="590" t="n"/>
      <c r="I280" s="590" t="n"/>
      <c r="J280" s="590" t="n"/>
      <c r="K280" s="590" t="n"/>
      <c r="L280" s="590" t="n"/>
      <c r="M280" s="590" t="n"/>
      <c r="N280" s="590" t="n"/>
      <c r="O280" s="590" t="n"/>
      <c r="P280" s="590" t="n"/>
      <c r="Q280" s="590" t="n"/>
      <c r="R280" s="590" t="n"/>
      <c r="S280" s="590" t="n"/>
      <c r="T280" s="590" t="n"/>
      <c r="U280" s="590" t="n"/>
      <c r="V280" s="590" t="n"/>
      <c r="W280" s="590" t="n"/>
      <c r="X280" s="590" t="n"/>
      <c r="Y280" s="590" t="n"/>
      <c r="Z280" s="590" t="n"/>
    </row>
    <row r="281" ht="15.75" customHeight="1" s="844">
      <c r="A281" s="590" t="n"/>
      <c r="B281" s="590" t="n"/>
      <c r="C281" s="590" t="n"/>
      <c r="D281" s="590" t="n"/>
      <c r="E281" s="590" t="n"/>
      <c r="F281" s="590" t="n"/>
      <c r="G281" s="590" t="n"/>
      <c r="H281" s="590" t="n"/>
      <c r="I281" s="590" t="n"/>
      <c r="J281" s="590" t="n"/>
      <c r="K281" s="590" t="n"/>
      <c r="L281" s="590" t="n"/>
      <c r="M281" s="590" t="n"/>
      <c r="N281" s="590" t="n"/>
      <c r="O281" s="590" t="n"/>
      <c r="P281" s="590" t="n"/>
      <c r="Q281" s="590" t="n"/>
      <c r="R281" s="590" t="n"/>
      <c r="S281" s="590" t="n"/>
      <c r="T281" s="590" t="n"/>
      <c r="U281" s="590" t="n"/>
      <c r="V281" s="590" t="n"/>
      <c r="W281" s="590" t="n"/>
      <c r="X281" s="590" t="n"/>
      <c r="Y281" s="590" t="n"/>
      <c r="Z281" s="590" t="n"/>
    </row>
    <row r="282" ht="15.75" customHeight="1" s="844">
      <c r="A282" s="590" t="n"/>
      <c r="B282" s="590" t="n"/>
      <c r="C282" s="590" t="n"/>
      <c r="D282" s="590" t="n"/>
      <c r="E282" s="590" t="n"/>
      <c r="F282" s="590" t="n"/>
      <c r="G282" s="590" t="n"/>
      <c r="H282" s="590" t="n"/>
      <c r="I282" s="590" t="n"/>
      <c r="J282" s="590" t="n"/>
      <c r="K282" s="590" t="n"/>
      <c r="L282" s="590" t="n"/>
      <c r="M282" s="590" t="n"/>
      <c r="N282" s="590" t="n"/>
      <c r="O282" s="590" t="n"/>
      <c r="P282" s="590" t="n"/>
      <c r="Q282" s="590" t="n"/>
      <c r="R282" s="590" t="n"/>
      <c r="S282" s="590" t="n"/>
      <c r="T282" s="590" t="n"/>
      <c r="U282" s="590" t="n"/>
      <c r="V282" s="590" t="n"/>
      <c r="W282" s="590" t="n"/>
      <c r="X282" s="590" t="n"/>
      <c r="Y282" s="590" t="n"/>
      <c r="Z282" s="590" t="n"/>
    </row>
    <row r="283" ht="15.75" customHeight="1" s="844">
      <c r="A283" s="590" t="n"/>
      <c r="B283" s="590" t="n"/>
      <c r="C283" s="590" t="n"/>
      <c r="D283" s="590" t="n"/>
      <c r="E283" s="590" t="n"/>
      <c r="F283" s="590" t="n"/>
      <c r="G283" s="590" t="n"/>
      <c r="H283" s="590" t="n"/>
      <c r="I283" s="590" t="n"/>
      <c r="J283" s="590" t="n"/>
      <c r="K283" s="590" t="n"/>
      <c r="L283" s="590" t="n"/>
      <c r="M283" s="590" t="n"/>
      <c r="N283" s="590" t="n"/>
      <c r="O283" s="590" t="n"/>
      <c r="P283" s="590" t="n"/>
      <c r="Q283" s="590" t="n"/>
      <c r="R283" s="590" t="n"/>
      <c r="S283" s="590" t="n"/>
      <c r="T283" s="590" t="n"/>
      <c r="U283" s="590" t="n"/>
      <c r="V283" s="590" t="n"/>
      <c r="W283" s="590" t="n"/>
      <c r="X283" s="590" t="n"/>
      <c r="Y283" s="590" t="n"/>
      <c r="Z283" s="590" t="n"/>
    </row>
    <row r="284" ht="15.75" customHeight="1" s="844">
      <c r="A284" s="590" t="n"/>
      <c r="B284" s="590" t="n"/>
      <c r="C284" s="590" t="n"/>
      <c r="D284" s="590" t="n"/>
      <c r="E284" s="590" t="n"/>
      <c r="F284" s="590" t="n"/>
      <c r="G284" s="590" t="n"/>
      <c r="H284" s="590" t="n"/>
      <c r="I284" s="590" t="n"/>
      <c r="J284" s="590" t="n"/>
      <c r="K284" s="590" t="n"/>
      <c r="L284" s="590" t="n"/>
      <c r="M284" s="590" t="n"/>
      <c r="N284" s="590" t="n"/>
      <c r="O284" s="590" t="n"/>
      <c r="P284" s="590" t="n"/>
      <c r="Q284" s="590" t="n"/>
      <c r="R284" s="590" t="n"/>
      <c r="S284" s="590" t="n"/>
      <c r="T284" s="590" t="n"/>
      <c r="U284" s="590" t="n"/>
      <c r="V284" s="590" t="n"/>
      <c r="W284" s="590" t="n"/>
      <c r="X284" s="590" t="n"/>
      <c r="Y284" s="590" t="n"/>
      <c r="Z284" s="590" t="n"/>
    </row>
    <row r="285" ht="15.75" customHeight="1" s="844">
      <c r="A285" s="590" t="n"/>
      <c r="B285" s="590" t="n"/>
      <c r="C285" s="590" t="n"/>
      <c r="D285" s="590" t="n"/>
      <c r="E285" s="590" t="n"/>
      <c r="F285" s="590" t="n"/>
      <c r="G285" s="590" t="n"/>
      <c r="H285" s="590" t="n"/>
      <c r="I285" s="590" t="n"/>
      <c r="J285" s="590" t="n"/>
      <c r="K285" s="590" t="n"/>
      <c r="L285" s="590" t="n"/>
      <c r="M285" s="590" t="n"/>
      <c r="N285" s="590" t="n"/>
      <c r="O285" s="590" t="n"/>
      <c r="P285" s="590" t="n"/>
      <c r="Q285" s="590" t="n"/>
      <c r="R285" s="590" t="n"/>
      <c r="S285" s="590" t="n"/>
      <c r="T285" s="590" t="n"/>
      <c r="U285" s="590" t="n"/>
      <c r="V285" s="590" t="n"/>
      <c r="W285" s="590" t="n"/>
      <c r="X285" s="590" t="n"/>
      <c r="Y285" s="590" t="n"/>
      <c r="Z285" s="590" t="n"/>
    </row>
    <row r="286" ht="15.75" customHeight="1" s="844">
      <c r="A286" s="590" t="n"/>
      <c r="B286" s="590" t="n"/>
      <c r="C286" s="590" t="n"/>
      <c r="D286" s="590" t="n"/>
      <c r="E286" s="590" t="n"/>
      <c r="F286" s="590" t="n"/>
      <c r="G286" s="590" t="n"/>
      <c r="H286" s="590" t="n"/>
      <c r="I286" s="590" t="n"/>
      <c r="J286" s="590" t="n"/>
      <c r="K286" s="590" t="n"/>
      <c r="L286" s="590" t="n"/>
      <c r="M286" s="590" t="n"/>
      <c r="N286" s="590" t="n"/>
      <c r="O286" s="590" t="n"/>
      <c r="P286" s="590" t="n"/>
      <c r="Q286" s="590" t="n"/>
      <c r="R286" s="590" t="n"/>
      <c r="S286" s="590" t="n"/>
      <c r="T286" s="590" t="n"/>
      <c r="U286" s="590" t="n"/>
      <c r="V286" s="590" t="n"/>
      <c r="W286" s="590" t="n"/>
      <c r="X286" s="590" t="n"/>
      <c r="Y286" s="590" t="n"/>
      <c r="Z286" s="590" t="n"/>
    </row>
    <row r="287" ht="15.75" customHeight="1" s="844">
      <c r="A287" s="590" t="n"/>
      <c r="B287" s="590" t="n"/>
      <c r="C287" s="590" t="n"/>
      <c r="D287" s="590" t="n"/>
      <c r="E287" s="590" t="n"/>
      <c r="F287" s="590" t="n"/>
      <c r="G287" s="590" t="n"/>
      <c r="H287" s="590" t="n"/>
      <c r="I287" s="590" t="n"/>
      <c r="J287" s="590" t="n"/>
      <c r="K287" s="590" t="n"/>
      <c r="L287" s="590" t="n"/>
      <c r="M287" s="590" t="n"/>
      <c r="N287" s="590" t="n"/>
      <c r="O287" s="590" t="n"/>
      <c r="P287" s="590" t="n"/>
      <c r="Q287" s="590" t="n"/>
      <c r="R287" s="590" t="n"/>
      <c r="S287" s="590" t="n"/>
      <c r="T287" s="590" t="n"/>
      <c r="U287" s="590" t="n"/>
      <c r="V287" s="590" t="n"/>
      <c r="W287" s="590" t="n"/>
      <c r="X287" s="590" t="n"/>
      <c r="Y287" s="590" t="n"/>
      <c r="Z287" s="590" t="n"/>
    </row>
    <row r="288" ht="15.75" customHeight="1" s="844">
      <c r="A288" s="590" t="n"/>
      <c r="B288" s="590" t="n"/>
      <c r="C288" s="590" t="n"/>
      <c r="D288" s="590" t="n"/>
      <c r="E288" s="590" t="n"/>
      <c r="F288" s="590" t="n"/>
      <c r="G288" s="590" t="n"/>
      <c r="H288" s="590" t="n"/>
      <c r="I288" s="590" t="n"/>
      <c r="J288" s="590" t="n"/>
      <c r="K288" s="590" t="n"/>
      <c r="L288" s="590" t="n"/>
      <c r="M288" s="590" t="n"/>
      <c r="N288" s="590" t="n"/>
      <c r="O288" s="590" t="n"/>
      <c r="P288" s="590" t="n"/>
      <c r="Q288" s="590" t="n"/>
      <c r="R288" s="590" t="n"/>
      <c r="S288" s="590" t="n"/>
      <c r="T288" s="590" t="n"/>
      <c r="U288" s="590" t="n"/>
      <c r="V288" s="590" t="n"/>
      <c r="W288" s="590" t="n"/>
      <c r="X288" s="590" t="n"/>
      <c r="Y288" s="590" t="n"/>
      <c r="Z288" s="590" t="n"/>
    </row>
    <row r="289" ht="15.75" customHeight="1" s="844">
      <c r="A289" s="590" t="n"/>
      <c r="B289" s="590" t="n"/>
      <c r="C289" s="590" t="n"/>
      <c r="D289" s="590" t="n"/>
      <c r="E289" s="590" t="n"/>
      <c r="F289" s="590" t="n"/>
      <c r="G289" s="590" t="n"/>
      <c r="H289" s="590" t="n"/>
      <c r="I289" s="590" t="n"/>
      <c r="J289" s="590" t="n"/>
      <c r="K289" s="590" t="n"/>
      <c r="L289" s="590" t="n"/>
      <c r="M289" s="590" t="n"/>
      <c r="N289" s="590" t="n"/>
      <c r="O289" s="590" t="n"/>
      <c r="P289" s="590" t="n"/>
      <c r="Q289" s="590" t="n"/>
      <c r="R289" s="590" t="n"/>
      <c r="S289" s="590" t="n"/>
      <c r="T289" s="590" t="n"/>
      <c r="U289" s="590" t="n"/>
      <c r="V289" s="590" t="n"/>
      <c r="W289" s="590" t="n"/>
      <c r="X289" s="590" t="n"/>
      <c r="Y289" s="590" t="n"/>
      <c r="Z289" s="590" t="n"/>
    </row>
    <row r="290" ht="15.75" customHeight="1" s="844">
      <c r="A290" s="590" t="n"/>
      <c r="B290" s="590" t="n"/>
      <c r="C290" s="590" t="n"/>
      <c r="D290" s="590" t="n"/>
      <c r="E290" s="590" t="n"/>
      <c r="F290" s="590" t="n"/>
      <c r="G290" s="590" t="n"/>
      <c r="H290" s="590" t="n"/>
      <c r="I290" s="590" t="n"/>
      <c r="J290" s="590" t="n"/>
      <c r="K290" s="590" t="n"/>
      <c r="L290" s="590" t="n"/>
      <c r="M290" s="590" t="n"/>
      <c r="N290" s="590" t="n"/>
      <c r="O290" s="590" t="n"/>
      <c r="P290" s="590" t="n"/>
      <c r="Q290" s="590" t="n"/>
      <c r="R290" s="590" t="n"/>
      <c r="S290" s="590" t="n"/>
      <c r="T290" s="590" t="n"/>
      <c r="U290" s="590" t="n"/>
      <c r="V290" s="590" t="n"/>
      <c r="W290" s="590" t="n"/>
      <c r="X290" s="590" t="n"/>
      <c r="Y290" s="590" t="n"/>
      <c r="Z290" s="590" t="n"/>
    </row>
    <row r="291" ht="15.75" customHeight="1" s="844">
      <c r="A291" s="590" t="n"/>
      <c r="B291" s="590" t="n"/>
      <c r="C291" s="590" t="n"/>
      <c r="D291" s="590" t="n"/>
      <c r="E291" s="590" t="n"/>
      <c r="F291" s="590" t="n"/>
      <c r="G291" s="590" t="n"/>
      <c r="H291" s="590" t="n"/>
      <c r="I291" s="590" t="n"/>
      <c r="J291" s="590" t="n"/>
      <c r="K291" s="590" t="n"/>
      <c r="L291" s="590" t="n"/>
      <c r="M291" s="590" t="n"/>
      <c r="N291" s="590" t="n"/>
      <c r="O291" s="590" t="n"/>
      <c r="P291" s="590" t="n"/>
      <c r="Q291" s="590" t="n"/>
      <c r="R291" s="590" t="n"/>
      <c r="S291" s="590" t="n"/>
      <c r="T291" s="590" t="n"/>
      <c r="U291" s="590" t="n"/>
      <c r="V291" s="590" t="n"/>
      <c r="W291" s="590" t="n"/>
      <c r="X291" s="590" t="n"/>
      <c r="Y291" s="590" t="n"/>
      <c r="Z291" s="590" t="n"/>
    </row>
    <row r="292" ht="15.75" customHeight="1" s="844">
      <c r="A292" s="590" t="n"/>
      <c r="B292" s="590" t="n"/>
      <c r="C292" s="590" t="n"/>
      <c r="D292" s="590" t="n"/>
      <c r="E292" s="590" t="n"/>
      <c r="F292" s="590" t="n"/>
      <c r="G292" s="590" t="n"/>
      <c r="H292" s="590" t="n"/>
      <c r="I292" s="590" t="n"/>
      <c r="J292" s="590" t="n"/>
      <c r="K292" s="590" t="n"/>
      <c r="L292" s="590" t="n"/>
      <c r="M292" s="590" t="n"/>
      <c r="N292" s="590" t="n"/>
      <c r="O292" s="590" t="n"/>
      <c r="P292" s="590" t="n"/>
      <c r="Q292" s="590" t="n"/>
      <c r="R292" s="590" t="n"/>
      <c r="S292" s="590" t="n"/>
      <c r="T292" s="590" t="n"/>
      <c r="U292" s="590" t="n"/>
      <c r="V292" s="590" t="n"/>
      <c r="W292" s="590" t="n"/>
      <c r="X292" s="590" t="n"/>
      <c r="Y292" s="590" t="n"/>
      <c r="Z292" s="590" t="n"/>
    </row>
    <row r="293" ht="15.75" customHeight="1" s="844">
      <c r="A293" s="590" t="n"/>
      <c r="B293" s="590" t="n"/>
      <c r="C293" s="590" t="n"/>
      <c r="D293" s="590" t="n"/>
      <c r="E293" s="590" t="n"/>
      <c r="F293" s="590" t="n"/>
      <c r="G293" s="590" t="n"/>
      <c r="H293" s="590" t="n"/>
      <c r="I293" s="590" t="n"/>
      <c r="J293" s="590" t="n"/>
      <c r="K293" s="590" t="n"/>
      <c r="L293" s="590" t="n"/>
      <c r="M293" s="590" t="n"/>
      <c r="N293" s="590" t="n"/>
      <c r="O293" s="590" t="n"/>
      <c r="P293" s="590" t="n"/>
      <c r="Q293" s="590" t="n"/>
      <c r="R293" s="590" t="n"/>
      <c r="S293" s="590" t="n"/>
      <c r="T293" s="590" t="n"/>
      <c r="U293" s="590" t="n"/>
      <c r="V293" s="590" t="n"/>
      <c r="W293" s="590" t="n"/>
      <c r="X293" s="590" t="n"/>
      <c r="Y293" s="590" t="n"/>
      <c r="Z293" s="590" t="n"/>
    </row>
    <row r="294" ht="15.75" customHeight="1" s="844">
      <c r="A294" s="590" t="n"/>
      <c r="B294" s="590" t="n"/>
      <c r="C294" s="590" t="n"/>
      <c r="D294" s="590" t="n"/>
      <c r="E294" s="590" t="n"/>
      <c r="F294" s="590" t="n"/>
      <c r="G294" s="590" t="n"/>
      <c r="H294" s="590" t="n"/>
      <c r="I294" s="590" t="n"/>
      <c r="J294" s="590" t="n"/>
      <c r="K294" s="590" t="n"/>
      <c r="L294" s="590" t="n"/>
      <c r="M294" s="590" t="n"/>
      <c r="N294" s="590" t="n"/>
      <c r="O294" s="590" t="n"/>
      <c r="P294" s="590" t="n"/>
      <c r="Q294" s="590" t="n"/>
      <c r="R294" s="590" t="n"/>
      <c r="S294" s="590" t="n"/>
      <c r="T294" s="590" t="n"/>
      <c r="U294" s="590" t="n"/>
      <c r="V294" s="590" t="n"/>
      <c r="W294" s="590" t="n"/>
      <c r="X294" s="590" t="n"/>
      <c r="Y294" s="590" t="n"/>
      <c r="Z294" s="590" t="n"/>
    </row>
    <row r="295" ht="15.75" customHeight="1" s="844">
      <c r="A295" s="590" t="n"/>
      <c r="B295" s="590" t="n"/>
      <c r="C295" s="590" t="n"/>
      <c r="D295" s="590" t="n"/>
      <c r="E295" s="590" t="n"/>
      <c r="F295" s="590" t="n"/>
      <c r="G295" s="590" t="n"/>
      <c r="H295" s="590" t="n"/>
      <c r="I295" s="590" t="n"/>
      <c r="J295" s="590" t="n"/>
      <c r="K295" s="590" t="n"/>
      <c r="L295" s="590" t="n"/>
      <c r="M295" s="590" t="n"/>
      <c r="N295" s="590" t="n"/>
      <c r="O295" s="590" t="n"/>
      <c r="P295" s="590" t="n"/>
      <c r="Q295" s="590" t="n"/>
      <c r="R295" s="590" t="n"/>
      <c r="S295" s="590" t="n"/>
      <c r="T295" s="590" t="n"/>
      <c r="U295" s="590" t="n"/>
      <c r="V295" s="590" t="n"/>
      <c r="W295" s="590" t="n"/>
      <c r="X295" s="590" t="n"/>
      <c r="Y295" s="590" t="n"/>
      <c r="Z295" s="590" t="n"/>
    </row>
    <row r="296" ht="15.75" customHeight="1" s="844">
      <c r="A296" s="590" t="n"/>
      <c r="B296" s="590" t="n"/>
      <c r="C296" s="590" t="n"/>
      <c r="D296" s="590" t="n"/>
      <c r="E296" s="590" t="n"/>
      <c r="F296" s="590" t="n"/>
      <c r="G296" s="590" t="n"/>
      <c r="H296" s="590" t="n"/>
      <c r="I296" s="590" t="n"/>
      <c r="J296" s="590" t="n"/>
      <c r="K296" s="590" t="n"/>
      <c r="L296" s="590" t="n"/>
      <c r="M296" s="590" t="n"/>
      <c r="N296" s="590" t="n"/>
      <c r="O296" s="590" t="n"/>
      <c r="P296" s="590" t="n"/>
      <c r="Q296" s="590" t="n"/>
      <c r="R296" s="590" t="n"/>
      <c r="S296" s="590" t="n"/>
      <c r="T296" s="590" t="n"/>
      <c r="U296" s="590" t="n"/>
      <c r="V296" s="590" t="n"/>
      <c r="W296" s="590" t="n"/>
      <c r="X296" s="590" t="n"/>
      <c r="Y296" s="590" t="n"/>
      <c r="Z296" s="590" t="n"/>
    </row>
    <row r="297" ht="15.75" customHeight="1" s="844">
      <c r="A297" s="590" t="n"/>
      <c r="B297" s="590" t="n"/>
      <c r="C297" s="590" t="n"/>
      <c r="D297" s="590" t="n"/>
      <c r="E297" s="590" t="n"/>
      <c r="F297" s="590" t="n"/>
      <c r="G297" s="590" t="n"/>
      <c r="H297" s="590" t="n"/>
      <c r="I297" s="590" t="n"/>
      <c r="J297" s="590" t="n"/>
      <c r="K297" s="590" t="n"/>
      <c r="L297" s="590" t="n"/>
      <c r="M297" s="590" t="n"/>
      <c r="N297" s="590" t="n"/>
      <c r="O297" s="590" t="n"/>
      <c r="P297" s="590" t="n"/>
      <c r="Q297" s="590" t="n"/>
      <c r="R297" s="590" t="n"/>
      <c r="S297" s="590" t="n"/>
      <c r="T297" s="590" t="n"/>
      <c r="U297" s="590" t="n"/>
      <c r="V297" s="590" t="n"/>
      <c r="W297" s="590" t="n"/>
      <c r="X297" s="590" t="n"/>
      <c r="Y297" s="590" t="n"/>
      <c r="Z297" s="590" t="n"/>
    </row>
    <row r="298" ht="15.75" customHeight="1" s="844">
      <c r="A298" s="590" t="n"/>
      <c r="B298" s="590" t="n"/>
      <c r="C298" s="590" t="n"/>
      <c r="D298" s="590" t="n"/>
      <c r="E298" s="590" t="n"/>
      <c r="F298" s="590" t="n"/>
      <c r="G298" s="590" t="n"/>
      <c r="H298" s="590" t="n"/>
      <c r="I298" s="590" t="n"/>
      <c r="J298" s="590" t="n"/>
      <c r="K298" s="590" t="n"/>
      <c r="L298" s="590" t="n"/>
      <c r="M298" s="590" t="n"/>
      <c r="N298" s="590" t="n"/>
      <c r="O298" s="590" t="n"/>
      <c r="P298" s="590" t="n"/>
      <c r="Q298" s="590" t="n"/>
      <c r="R298" s="590" t="n"/>
      <c r="S298" s="590" t="n"/>
      <c r="T298" s="590" t="n"/>
      <c r="U298" s="590" t="n"/>
      <c r="V298" s="590" t="n"/>
      <c r="W298" s="590" t="n"/>
      <c r="X298" s="590" t="n"/>
      <c r="Y298" s="590" t="n"/>
      <c r="Z298" s="590" t="n"/>
    </row>
    <row r="299" ht="15.75" customHeight="1" s="844">
      <c r="A299" s="590" t="n"/>
      <c r="B299" s="590" t="n"/>
      <c r="C299" s="590" t="n"/>
      <c r="D299" s="590" t="n"/>
      <c r="E299" s="590" t="n"/>
      <c r="F299" s="590" t="n"/>
      <c r="G299" s="590" t="n"/>
      <c r="H299" s="590" t="n"/>
      <c r="I299" s="590" t="n"/>
      <c r="J299" s="590" t="n"/>
      <c r="K299" s="590" t="n"/>
      <c r="L299" s="590" t="n"/>
      <c r="M299" s="590" t="n"/>
      <c r="N299" s="590" t="n"/>
      <c r="O299" s="590" t="n"/>
      <c r="P299" s="590" t="n"/>
      <c r="Q299" s="590" t="n"/>
      <c r="R299" s="590" t="n"/>
      <c r="S299" s="590" t="n"/>
      <c r="T299" s="590" t="n"/>
      <c r="U299" s="590" t="n"/>
      <c r="V299" s="590" t="n"/>
      <c r="W299" s="590" t="n"/>
      <c r="X299" s="590" t="n"/>
      <c r="Y299" s="590" t="n"/>
      <c r="Z299" s="590" t="n"/>
    </row>
    <row r="300" ht="15.75" customHeight="1" s="844">
      <c r="A300" s="590" t="n"/>
      <c r="B300" s="590" t="n"/>
      <c r="C300" s="590" t="n"/>
      <c r="D300" s="590" t="n"/>
      <c r="E300" s="590" t="n"/>
      <c r="F300" s="590" t="n"/>
      <c r="G300" s="590" t="n"/>
      <c r="H300" s="590" t="n"/>
      <c r="I300" s="590" t="n"/>
      <c r="J300" s="590" t="n"/>
      <c r="K300" s="590" t="n"/>
      <c r="L300" s="590" t="n"/>
      <c r="M300" s="590" t="n"/>
      <c r="N300" s="590" t="n"/>
      <c r="O300" s="590" t="n"/>
      <c r="P300" s="590" t="n"/>
      <c r="Q300" s="590" t="n"/>
      <c r="R300" s="590" t="n"/>
      <c r="S300" s="590" t="n"/>
      <c r="T300" s="590" t="n"/>
      <c r="U300" s="590" t="n"/>
      <c r="V300" s="590" t="n"/>
      <c r="W300" s="590" t="n"/>
      <c r="X300" s="590" t="n"/>
      <c r="Y300" s="590" t="n"/>
      <c r="Z300" s="590" t="n"/>
    </row>
    <row r="301" ht="15.75" customHeight="1" s="844">
      <c r="A301" s="590" t="n"/>
      <c r="B301" s="590" t="n"/>
      <c r="C301" s="590" t="n"/>
      <c r="D301" s="590" t="n"/>
      <c r="E301" s="590" t="n"/>
      <c r="F301" s="590" t="n"/>
      <c r="G301" s="590" t="n"/>
      <c r="H301" s="590" t="n"/>
      <c r="I301" s="590" t="n"/>
      <c r="J301" s="590" t="n"/>
      <c r="K301" s="590" t="n"/>
      <c r="L301" s="590" t="n"/>
      <c r="M301" s="590" t="n"/>
      <c r="N301" s="590" t="n"/>
      <c r="O301" s="590" t="n"/>
      <c r="P301" s="590" t="n"/>
      <c r="Q301" s="590" t="n"/>
      <c r="R301" s="590" t="n"/>
      <c r="S301" s="590" t="n"/>
      <c r="T301" s="590" t="n"/>
      <c r="U301" s="590" t="n"/>
      <c r="V301" s="590" t="n"/>
      <c r="W301" s="590" t="n"/>
      <c r="X301" s="590" t="n"/>
      <c r="Y301" s="590" t="n"/>
      <c r="Z301" s="590" t="n"/>
    </row>
    <row r="302" ht="15.75" customHeight="1" s="844">
      <c r="A302" s="590" t="n"/>
      <c r="B302" s="590" t="n"/>
      <c r="C302" s="590" t="n"/>
      <c r="D302" s="590" t="n"/>
      <c r="E302" s="590" t="n"/>
      <c r="F302" s="590" t="n"/>
      <c r="G302" s="590" t="n"/>
      <c r="H302" s="590" t="n"/>
      <c r="I302" s="590" t="n"/>
      <c r="J302" s="590" t="n"/>
      <c r="K302" s="590" t="n"/>
      <c r="L302" s="590" t="n"/>
      <c r="M302" s="590" t="n"/>
      <c r="N302" s="590" t="n"/>
      <c r="O302" s="590" t="n"/>
      <c r="P302" s="590" t="n"/>
      <c r="Q302" s="590" t="n"/>
      <c r="R302" s="590" t="n"/>
      <c r="S302" s="590" t="n"/>
      <c r="T302" s="590" t="n"/>
      <c r="U302" s="590" t="n"/>
      <c r="V302" s="590" t="n"/>
      <c r="W302" s="590" t="n"/>
      <c r="X302" s="590" t="n"/>
      <c r="Y302" s="590" t="n"/>
      <c r="Z302" s="590" t="n"/>
    </row>
    <row r="303" ht="15.75" customHeight="1" s="844">
      <c r="A303" s="590" t="n"/>
      <c r="B303" s="590" t="n"/>
      <c r="C303" s="590" t="n"/>
      <c r="D303" s="590" t="n"/>
      <c r="E303" s="590" t="n"/>
      <c r="F303" s="590" t="n"/>
      <c r="G303" s="590" t="n"/>
      <c r="H303" s="590" t="n"/>
      <c r="I303" s="590" t="n"/>
      <c r="J303" s="590" t="n"/>
      <c r="K303" s="590" t="n"/>
      <c r="L303" s="590" t="n"/>
      <c r="M303" s="590" t="n"/>
      <c r="N303" s="590" t="n"/>
      <c r="O303" s="590" t="n"/>
      <c r="P303" s="590" t="n"/>
      <c r="Q303" s="590" t="n"/>
      <c r="R303" s="590" t="n"/>
      <c r="S303" s="590" t="n"/>
      <c r="T303" s="590" t="n"/>
      <c r="U303" s="590" t="n"/>
      <c r="V303" s="590" t="n"/>
      <c r="W303" s="590" t="n"/>
      <c r="X303" s="590" t="n"/>
      <c r="Y303" s="590" t="n"/>
      <c r="Z303" s="590" t="n"/>
    </row>
    <row r="304" ht="15.75" customHeight="1" s="844">
      <c r="A304" s="590" t="n"/>
      <c r="B304" s="590" t="n"/>
      <c r="C304" s="590" t="n"/>
      <c r="D304" s="590" t="n"/>
      <c r="E304" s="590" t="n"/>
      <c r="F304" s="590" t="n"/>
      <c r="G304" s="590" t="n"/>
      <c r="H304" s="590" t="n"/>
      <c r="I304" s="590" t="n"/>
      <c r="J304" s="590" t="n"/>
      <c r="K304" s="590" t="n"/>
      <c r="L304" s="590" t="n"/>
      <c r="M304" s="590" t="n"/>
      <c r="N304" s="590" t="n"/>
      <c r="O304" s="590" t="n"/>
      <c r="P304" s="590" t="n"/>
      <c r="Q304" s="590" t="n"/>
      <c r="R304" s="590" t="n"/>
      <c r="S304" s="590" t="n"/>
      <c r="T304" s="590" t="n"/>
      <c r="U304" s="590" t="n"/>
      <c r="V304" s="590" t="n"/>
      <c r="W304" s="590" t="n"/>
      <c r="X304" s="590" t="n"/>
      <c r="Y304" s="590" t="n"/>
      <c r="Z304" s="590" t="n"/>
    </row>
    <row r="305" ht="15.75" customHeight="1" s="844">
      <c r="A305" s="590" t="n"/>
      <c r="B305" s="590" t="n"/>
      <c r="C305" s="590" t="n"/>
      <c r="D305" s="590" t="n"/>
      <c r="E305" s="590" t="n"/>
      <c r="F305" s="590" t="n"/>
      <c r="G305" s="590" t="n"/>
      <c r="H305" s="590" t="n"/>
      <c r="I305" s="590" t="n"/>
      <c r="J305" s="590" t="n"/>
      <c r="K305" s="590" t="n"/>
      <c r="L305" s="590" t="n"/>
      <c r="M305" s="590" t="n"/>
      <c r="N305" s="590" t="n"/>
      <c r="O305" s="590" t="n"/>
      <c r="P305" s="590" t="n"/>
      <c r="Q305" s="590" t="n"/>
      <c r="R305" s="590" t="n"/>
      <c r="S305" s="590" t="n"/>
      <c r="T305" s="590" t="n"/>
      <c r="U305" s="590" t="n"/>
      <c r="V305" s="590" t="n"/>
      <c r="W305" s="590" t="n"/>
      <c r="X305" s="590" t="n"/>
      <c r="Y305" s="590" t="n"/>
      <c r="Z305" s="590" t="n"/>
    </row>
    <row r="306" ht="15.75" customHeight="1" s="844">
      <c r="A306" s="590" t="n"/>
      <c r="B306" s="590" t="n"/>
      <c r="C306" s="590" t="n"/>
      <c r="D306" s="590" t="n"/>
      <c r="E306" s="590" t="n"/>
      <c r="F306" s="590" t="n"/>
      <c r="G306" s="590" t="n"/>
      <c r="H306" s="590" t="n"/>
      <c r="I306" s="590" t="n"/>
      <c r="J306" s="590" t="n"/>
      <c r="K306" s="590" t="n"/>
      <c r="L306" s="590" t="n"/>
      <c r="M306" s="590" t="n"/>
      <c r="N306" s="590" t="n"/>
      <c r="O306" s="590" t="n"/>
      <c r="P306" s="590" t="n"/>
      <c r="Q306" s="590" t="n"/>
      <c r="R306" s="590" t="n"/>
      <c r="S306" s="590" t="n"/>
      <c r="T306" s="590" t="n"/>
      <c r="U306" s="590" t="n"/>
      <c r="V306" s="590" t="n"/>
      <c r="W306" s="590" t="n"/>
      <c r="X306" s="590" t="n"/>
      <c r="Y306" s="590" t="n"/>
      <c r="Z306" s="590" t="n"/>
    </row>
    <row r="307" ht="15.75" customHeight="1" s="844">
      <c r="A307" s="590" t="n"/>
      <c r="B307" s="590" t="n"/>
      <c r="C307" s="590" t="n"/>
      <c r="D307" s="590" t="n"/>
      <c r="E307" s="590" t="n"/>
      <c r="F307" s="590" t="n"/>
      <c r="G307" s="590" t="n"/>
      <c r="H307" s="590" t="n"/>
      <c r="I307" s="590" t="n"/>
      <c r="J307" s="590" t="n"/>
      <c r="K307" s="590" t="n"/>
      <c r="L307" s="590" t="n"/>
      <c r="M307" s="590" t="n"/>
      <c r="N307" s="590" t="n"/>
      <c r="O307" s="590" t="n"/>
      <c r="P307" s="590" t="n"/>
      <c r="Q307" s="590" t="n"/>
      <c r="R307" s="590" t="n"/>
      <c r="S307" s="590" t="n"/>
      <c r="T307" s="590" t="n"/>
      <c r="U307" s="590" t="n"/>
      <c r="V307" s="590" t="n"/>
      <c r="W307" s="590" t="n"/>
      <c r="X307" s="590" t="n"/>
      <c r="Y307" s="590" t="n"/>
      <c r="Z307" s="590" t="n"/>
    </row>
    <row r="308" ht="15.75" customHeight="1" s="844">
      <c r="A308" s="590" t="n"/>
      <c r="B308" s="590" t="n"/>
      <c r="C308" s="590" t="n"/>
      <c r="D308" s="590" t="n"/>
      <c r="E308" s="590" t="n"/>
      <c r="F308" s="590" t="n"/>
      <c r="G308" s="590" t="n"/>
      <c r="H308" s="590" t="n"/>
      <c r="I308" s="590" t="n"/>
      <c r="J308" s="590" t="n"/>
      <c r="K308" s="590" t="n"/>
      <c r="L308" s="590" t="n"/>
      <c r="M308" s="590" t="n"/>
      <c r="N308" s="590" t="n"/>
      <c r="O308" s="590" t="n"/>
      <c r="P308" s="590" t="n"/>
      <c r="Q308" s="590" t="n"/>
      <c r="R308" s="590" t="n"/>
      <c r="S308" s="590" t="n"/>
      <c r="T308" s="590" t="n"/>
      <c r="U308" s="590" t="n"/>
      <c r="V308" s="590" t="n"/>
      <c r="W308" s="590" t="n"/>
      <c r="X308" s="590" t="n"/>
      <c r="Y308" s="590" t="n"/>
      <c r="Z308" s="590" t="n"/>
    </row>
    <row r="309" ht="15.75" customHeight="1" s="844">
      <c r="A309" s="590" t="n"/>
      <c r="B309" s="590" t="n"/>
      <c r="C309" s="590" t="n"/>
      <c r="D309" s="590" t="n"/>
      <c r="E309" s="590" t="n"/>
      <c r="F309" s="590" t="n"/>
      <c r="G309" s="590" t="n"/>
      <c r="H309" s="590" t="n"/>
      <c r="I309" s="590" t="n"/>
      <c r="J309" s="590" t="n"/>
      <c r="K309" s="590" t="n"/>
      <c r="L309" s="590" t="n"/>
      <c r="M309" s="590" t="n"/>
      <c r="N309" s="590" t="n"/>
      <c r="O309" s="590" t="n"/>
      <c r="P309" s="590" t="n"/>
      <c r="Q309" s="590" t="n"/>
      <c r="R309" s="590" t="n"/>
      <c r="S309" s="590" t="n"/>
      <c r="T309" s="590" t="n"/>
      <c r="U309" s="590" t="n"/>
      <c r="V309" s="590" t="n"/>
      <c r="W309" s="590" t="n"/>
      <c r="X309" s="590" t="n"/>
      <c r="Y309" s="590" t="n"/>
      <c r="Z309" s="590" t="n"/>
    </row>
    <row r="310" ht="15.75" customHeight="1" s="844">
      <c r="A310" s="590" t="n"/>
      <c r="B310" s="590" t="n"/>
      <c r="C310" s="590" t="n"/>
      <c r="D310" s="590" t="n"/>
      <c r="E310" s="590" t="n"/>
      <c r="F310" s="590" t="n"/>
      <c r="G310" s="590" t="n"/>
      <c r="H310" s="590" t="n"/>
      <c r="I310" s="590" t="n"/>
      <c r="J310" s="590" t="n"/>
      <c r="K310" s="590" t="n"/>
      <c r="L310" s="590" t="n"/>
      <c r="M310" s="590" t="n"/>
      <c r="N310" s="590" t="n"/>
      <c r="O310" s="590" t="n"/>
      <c r="P310" s="590" t="n"/>
      <c r="Q310" s="590" t="n"/>
      <c r="R310" s="590" t="n"/>
      <c r="S310" s="590" t="n"/>
      <c r="T310" s="590" t="n"/>
      <c r="U310" s="590" t="n"/>
      <c r="V310" s="590" t="n"/>
      <c r="W310" s="590" t="n"/>
      <c r="X310" s="590" t="n"/>
      <c r="Y310" s="590" t="n"/>
      <c r="Z310" s="590" t="n"/>
    </row>
    <row r="311" ht="15.75" customHeight="1" s="844">
      <c r="A311" s="590" t="n"/>
      <c r="B311" s="590" t="n"/>
      <c r="C311" s="590" t="n"/>
      <c r="D311" s="590" t="n"/>
      <c r="E311" s="590" t="n"/>
      <c r="F311" s="590" t="n"/>
      <c r="G311" s="590" t="n"/>
      <c r="H311" s="590" t="n"/>
      <c r="I311" s="590" t="n"/>
      <c r="J311" s="590" t="n"/>
      <c r="K311" s="590" t="n"/>
      <c r="L311" s="590" t="n"/>
      <c r="M311" s="590" t="n"/>
      <c r="N311" s="590" t="n"/>
      <c r="O311" s="590" t="n"/>
      <c r="P311" s="590" t="n"/>
      <c r="Q311" s="590" t="n"/>
      <c r="R311" s="590" t="n"/>
      <c r="S311" s="590" t="n"/>
      <c r="T311" s="590" t="n"/>
      <c r="U311" s="590" t="n"/>
      <c r="V311" s="590" t="n"/>
      <c r="W311" s="590" t="n"/>
      <c r="X311" s="590" t="n"/>
      <c r="Y311" s="590" t="n"/>
      <c r="Z311" s="590" t="n"/>
    </row>
    <row r="312" ht="15.75" customHeight="1" s="844">
      <c r="A312" s="590" t="n"/>
      <c r="B312" s="590" t="n"/>
      <c r="C312" s="590" t="n"/>
      <c r="D312" s="590" t="n"/>
      <c r="E312" s="590" t="n"/>
      <c r="F312" s="590" t="n"/>
      <c r="G312" s="590" t="n"/>
      <c r="H312" s="590" t="n"/>
      <c r="I312" s="590" t="n"/>
      <c r="J312" s="590" t="n"/>
      <c r="K312" s="590" t="n"/>
      <c r="L312" s="590" t="n"/>
      <c r="M312" s="590" t="n"/>
      <c r="N312" s="590" t="n"/>
      <c r="O312" s="590" t="n"/>
      <c r="P312" s="590" t="n"/>
      <c r="Q312" s="590" t="n"/>
      <c r="R312" s="590" t="n"/>
      <c r="S312" s="590" t="n"/>
      <c r="T312" s="590" t="n"/>
      <c r="U312" s="590" t="n"/>
      <c r="V312" s="590" t="n"/>
      <c r="W312" s="590" t="n"/>
      <c r="X312" s="590" t="n"/>
      <c r="Y312" s="590" t="n"/>
      <c r="Z312" s="590" t="n"/>
    </row>
    <row r="313" ht="15.75" customHeight="1" s="844">
      <c r="A313" s="590" t="n"/>
      <c r="B313" s="590" t="n"/>
      <c r="C313" s="590" t="n"/>
      <c r="D313" s="590" t="n"/>
      <c r="E313" s="590" t="n"/>
      <c r="F313" s="590" t="n"/>
      <c r="G313" s="590" t="n"/>
      <c r="H313" s="590" t="n"/>
      <c r="I313" s="590" t="n"/>
      <c r="J313" s="590" t="n"/>
      <c r="K313" s="590" t="n"/>
      <c r="L313" s="590" t="n"/>
      <c r="M313" s="590" t="n"/>
      <c r="N313" s="590" t="n"/>
      <c r="O313" s="590" t="n"/>
      <c r="P313" s="590" t="n"/>
      <c r="Q313" s="590" t="n"/>
      <c r="R313" s="590" t="n"/>
      <c r="S313" s="590" t="n"/>
      <c r="T313" s="590" t="n"/>
      <c r="U313" s="590" t="n"/>
      <c r="V313" s="590" t="n"/>
      <c r="W313" s="590" t="n"/>
      <c r="X313" s="590" t="n"/>
      <c r="Y313" s="590" t="n"/>
      <c r="Z313" s="590" t="n"/>
    </row>
    <row r="314" ht="15.75" customHeight="1" s="844">
      <c r="A314" s="590" t="n"/>
      <c r="B314" s="590" t="n"/>
      <c r="C314" s="590" t="n"/>
      <c r="D314" s="590" t="n"/>
      <c r="E314" s="590" t="n"/>
      <c r="F314" s="590" t="n"/>
      <c r="G314" s="590" t="n"/>
      <c r="H314" s="590" t="n"/>
      <c r="I314" s="590" t="n"/>
      <c r="J314" s="590" t="n"/>
      <c r="K314" s="590" t="n"/>
      <c r="L314" s="590" t="n"/>
      <c r="M314" s="590" t="n"/>
      <c r="N314" s="590" t="n"/>
      <c r="O314" s="590" t="n"/>
      <c r="P314" s="590" t="n"/>
      <c r="Q314" s="590" t="n"/>
      <c r="R314" s="590" t="n"/>
      <c r="S314" s="590" t="n"/>
      <c r="T314" s="590" t="n"/>
      <c r="U314" s="590" t="n"/>
      <c r="V314" s="590" t="n"/>
      <c r="W314" s="590" t="n"/>
      <c r="X314" s="590" t="n"/>
      <c r="Y314" s="590" t="n"/>
      <c r="Z314" s="590" t="n"/>
    </row>
    <row r="315" ht="15.75" customHeight="1" s="844">
      <c r="A315" s="590" t="n"/>
      <c r="B315" s="590" t="n"/>
      <c r="C315" s="590" t="n"/>
      <c r="D315" s="590" t="n"/>
      <c r="E315" s="590" t="n"/>
      <c r="F315" s="590" t="n"/>
      <c r="G315" s="590" t="n"/>
      <c r="H315" s="590" t="n"/>
      <c r="I315" s="590" t="n"/>
      <c r="J315" s="590" t="n"/>
      <c r="K315" s="590" t="n"/>
      <c r="L315" s="590" t="n"/>
      <c r="M315" s="590" t="n"/>
      <c r="N315" s="590" t="n"/>
      <c r="O315" s="590" t="n"/>
      <c r="P315" s="590" t="n"/>
      <c r="Q315" s="590" t="n"/>
      <c r="R315" s="590" t="n"/>
      <c r="S315" s="590" t="n"/>
      <c r="T315" s="590" t="n"/>
      <c r="U315" s="590" t="n"/>
      <c r="V315" s="590" t="n"/>
      <c r="W315" s="590" t="n"/>
      <c r="X315" s="590" t="n"/>
      <c r="Y315" s="590" t="n"/>
      <c r="Z315" s="590" t="n"/>
    </row>
    <row r="316" ht="15.75" customHeight="1" s="844">
      <c r="A316" s="590" t="n"/>
      <c r="B316" s="590" t="n"/>
      <c r="C316" s="590" t="n"/>
      <c r="D316" s="590" t="n"/>
      <c r="E316" s="590" t="n"/>
      <c r="F316" s="590" t="n"/>
      <c r="G316" s="590" t="n"/>
      <c r="H316" s="590" t="n"/>
      <c r="I316" s="590" t="n"/>
      <c r="J316" s="590" t="n"/>
      <c r="K316" s="590" t="n"/>
      <c r="L316" s="590" t="n"/>
      <c r="M316" s="590" t="n"/>
      <c r="N316" s="590" t="n"/>
      <c r="O316" s="590" t="n"/>
      <c r="P316" s="590" t="n"/>
      <c r="Q316" s="590" t="n"/>
      <c r="R316" s="590" t="n"/>
      <c r="S316" s="590" t="n"/>
      <c r="T316" s="590" t="n"/>
      <c r="U316" s="590" t="n"/>
      <c r="V316" s="590" t="n"/>
      <c r="W316" s="590" t="n"/>
      <c r="X316" s="590" t="n"/>
      <c r="Y316" s="590" t="n"/>
      <c r="Z316" s="590" t="n"/>
    </row>
    <row r="317" ht="15.75" customHeight="1" s="844">
      <c r="A317" s="590" t="n"/>
      <c r="B317" s="590" t="n"/>
      <c r="C317" s="590" t="n"/>
      <c r="D317" s="590" t="n"/>
      <c r="E317" s="590" t="n"/>
      <c r="F317" s="590" t="n"/>
      <c r="G317" s="590" t="n"/>
      <c r="H317" s="590" t="n"/>
      <c r="I317" s="590" t="n"/>
      <c r="J317" s="590" t="n"/>
      <c r="K317" s="590" t="n"/>
      <c r="L317" s="590" t="n"/>
      <c r="M317" s="590" t="n"/>
      <c r="N317" s="590" t="n"/>
      <c r="O317" s="590" t="n"/>
      <c r="P317" s="590" t="n"/>
      <c r="Q317" s="590" t="n"/>
      <c r="R317" s="590" t="n"/>
      <c r="S317" s="590" t="n"/>
      <c r="T317" s="590" t="n"/>
      <c r="U317" s="590" t="n"/>
      <c r="V317" s="590" t="n"/>
      <c r="W317" s="590" t="n"/>
      <c r="X317" s="590" t="n"/>
      <c r="Y317" s="590" t="n"/>
      <c r="Z317" s="590" t="n"/>
    </row>
    <row r="318" ht="15.75" customHeight="1" s="844">
      <c r="A318" s="590" t="n"/>
      <c r="B318" s="590" t="n"/>
      <c r="C318" s="590" t="n"/>
      <c r="D318" s="590" t="n"/>
      <c r="E318" s="590" t="n"/>
      <c r="F318" s="590" t="n"/>
      <c r="G318" s="590" t="n"/>
      <c r="H318" s="590" t="n"/>
      <c r="I318" s="590" t="n"/>
      <c r="J318" s="590" t="n"/>
      <c r="K318" s="590" t="n"/>
      <c r="L318" s="590" t="n"/>
      <c r="M318" s="590" t="n"/>
      <c r="N318" s="590" t="n"/>
      <c r="O318" s="590" t="n"/>
      <c r="P318" s="590" t="n"/>
      <c r="Q318" s="590" t="n"/>
      <c r="R318" s="590" t="n"/>
      <c r="S318" s="590" t="n"/>
      <c r="T318" s="590" t="n"/>
      <c r="U318" s="590" t="n"/>
      <c r="V318" s="590" t="n"/>
      <c r="W318" s="590" t="n"/>
      <c r="X318" s="590" t="n"/>
      <c r="Y318" s="590" t="n"/>
      <c r="Z318" s="590" t="n"/>
    </row>
    <row r="319" ht="15.75" customHeight="1" s="844">
      <c r="A319" s="590" t="n"/>
      <c r="B319" s="590" t="n"/>
      <c r="C319" s="590" t="n"/>
      <c r="D319" s="590" t="n"/>
      <c r="E319" s="590" t="n"/>
      <c r="F319" s="590" t="n"/>
      <c r="G319" s="590" t="n"/>
      <c r="H319" s="590" t="n"/>
      <c r="I319" s="590" t="n"/>
      <c r="J319" s="590" t="n"/>
      <c r="K319" s="590" t="n"/>
      <c r="L319" s="590" t="n"/>
      <c r="M319" s="590" t="n"/>
      <c r="N319" s="590" t="n"/>
      <c r="O319" s="590" t="n"/>
      <c r="P319" s="590" t="n"/>
      <c r="Q319" s="590" t="n"/>
      <c r="R319" s="590" t="n"/>
      <c r="S319" s="590" t="n"/>
      <c r="T319" s="590" t="n"/>
      <c r="U319" s="590" t="n"/>
      <c r="V319" s="590" t="n"/>
      <c r="W319" s="590" t="n"/>
      <c r="X319" s="590" t="n"/>
      <c r="Y319" s="590" t="n"/>
      <c r="Z319" s="590" t="n"/>
    </row>
    <row r="320" ht="15.75" customHeight="1" s="844">
      <c r="A320" s="590" t="n"/>
      <c r="B320" s="590" t="n"/>
      <c r="C320" s="590" t="n"/>
      <c r="D320" s="590" t="n"/>
      <c r="E320" s="590" t="n"/>
      <c r="F320" s="590" t="n"/>
      <c r="G320" s="590" t="n"/>
      <c r="H320" s="590" t="n"/>
      <c r="I320" s="590" t="n"/>
      <c r="J320" s="590" t="n"/>
      <c r="K320" s="590" t="n"/>
      <c r="L320" s="590" t="n"/>
      <c r="M320" s="590" t="n"/>
      <c r="N320" s="590" t="n"/>
      <c r="O320" s="590" t="n"/>
      <c r="P320" s="590" t="n"/>
      <c r="Q320" s="590" t="n"/>
      <c r="R320" s="590" t="n"/>
      <c r="S320" s="590" t="n"/>
      <c r="T320" s="590" t="n"/>
      <c r="U320" s="590" t="n"/>
      <c r="V320" s="590" t="n"/>
      <c r="W320" s="590" t="n"/>
      <c r="X320" s="590" t="n"/>
      <c r="Y320" s="590" t="n"/>
      <c r="Z320" s="590" t="n"/>
    </row>
    <row r="321" ht="15.75" customHeight="1" s="844">
      <c r="A321" s="590" t="n"/>
      <c r="B321" s="590" t="n"/>
      <c r="C321" s="590" t="n"/>
      <c r="D321" s="590" t="n"/>
      <c r="E321" s="590" t="n"/>
      <c r="F321" s="590" t="n"/>
      <c r="G321" s="590" t="n"/>
      <c r="H321" s="590" t="n"/>
      <c r="I321" s="590" t="n"/>
      <c r="J321" s="590" t="n"/>
      <c r="K321" s="590" t="n"/>
      <c r="L321" s="590" t="n"/>
      <c r="M321" s="590" t="n"/>
      <c r="N321" s="590" t="n"/>
      <c r="O321" s="590" t="n"/>
      <c r="P321" s="590" t="n"/>
      <c r="Q321" s="590" t="n"/>
      <c r="R321" s="590" t="n"/>
      <c r="S321" s="590" t="n"/>
      <c r="T321" s="590" t="n"/>
      <c r="U321" s="590" t="n"/>
      <c r="V321" s="590" t="n"/>
      <c r="W321" s="590" t="n"/>
      <c r="X321" s="590" t="n"/>
      <c r="Y321" s="590" t="n"/>
      <c r="Z321" s="590" t="n"/>
    </row>
    <row r="322" ht="15.75" customHeight="1" s="844">
      <c r="A322" s="590" t="n"/>
      <c r="B322" s="590" t="n"/>
      <c r="C322" s="590" t="n"/>
      <c r="D322" s="590" t="n"/>
      <c r="E322" s="590" t="n"/>
      <c r="F322" s="590" t="n"/>
      <c r="G322" s="590" t="n"/>
      <c r="H322" s="590" t="n"/>
      <c r="I322" s="590" t="n"/>
      <c r="J322" s="590" t="n"/>
      <c r="K322" s="590" t="n"/>
      <c r="L322" s="590" t="n"/>
      <c r="M322" s="590" t="n"/>
      <c r="N322" s="590" t="n"/>
      <c r="O322" s="590" t="n"/>
      <c r="P322" s="590" t="n"/>
      <c r="Q322" s="590" t="n"/>
      <c r="R322" s="590" t="n"/>
      <c r="S322" s="590" t="n"/>
      <c r="T322" s="590" t="n"/>
      <c r="U322" s="590" t="n"/>
      <c r="V322" s="590" t="n"/>
      <c r="W322" s="590" t="n"/>
      <c r="X322" s="590" t="n"/>
      <c r="Y322" s="590" t="n"/>
      <c r="Z322" s="590" t="n"/>
    </row>
    <row r="323" ht="15.75" customHeight="1" s="844">
      <c r="A323" s="590" t="n"/>
      <c r="B323" s="590" t="n"/>
      <c r="C323" s="590" t="n"/>
      <c r="D323" s="590" t="n"/>
      <c r="E323" s="590" t="n"/>
      <c r="F323" s="590" t="n"/>
      <c r="G323" s="590" t="n"/>
      <c r="H323" s="590" t="n"/>
      <c r="I323" s="590" t="n"/>
      <c r="J323" s="590" t="n"/>
      <c r="K323" s="590" t="n"/>
      <c r="L323" s="590" t="n"/>
      <c r="M323" s="590" t="n"/>
      <c r="N323" s="590" t="n"/>
      <c r="O323" s="590" t="n"/>
      <c r="P323" s="590" t="n"/>
      <c r="Q323" s="590" t="n"/>
      <c r="R323" s="590" t="n"/>
      <c r="S323" s="590" t="n"/>
      <c r="T323" s="590" t="n"/>
      <c r="U323" s="590" t="n"/>
      <c r="V323" s="590" t="n"/>
      <c r="W323" s="590" t="n"/>
      <c r="X323" s="590" t="n"/>
      <c r="Y323" s="590" t="n"/>
      <c r="Z323" s="590" t="n"/>
    </row>
    <row r="324" ht="15.75" customHeight="1" s="844">
      <c r="A324" s="590" t="n"/>
      <c r="B324" s="590" t="n"/>
      <c r="C324" s="590" t="n"/>
      <c r="D324" s="590" t="n"/>
      <c r="E324" s="590" t="n"/>
      <c r="F324" s="590" t="n"/>
      <c r="G324" s="590" t="n"/>
      <c r="H324" s="590" t="n"/>
      <c r="I324" s="590" t="n"/>
      <c r="J324" s="590" t="n"/>
      <c r="K324" s="590" t="n"/>
      <c r="L324" s="590" t="n"/>
      <c r="M324" s="590" t="n"/>
      <c r="N324" s="590" t="n"/>
      <c r="O324" s="590" t="n"/>
      <c r="P324" s="590" t="n"/>
      <c r="Q324" s="590" t="n"/>
      <c r="R324" s="590" t="n"/>
      <c r="S324" s="590" t="n"/>
      <c r="T324" s="590" t="n"/>
      <c r="U324" s="590" t="n"/>
      <c r="V324" s="590" t="n"/>
      <c r="W324" s="590" t="n"/>
      <c r="X324" s="590" t="n"/>
      <c r="Y324" s="590" t="n"/>
      <c r="Z324" s="590" t="n"/>
    </row>
    <row r="325" ht="15.75" customHeight="1" s="844">
      <c r="A325" s="590" t="n"/>
      <c r="B325" s="590" t="n"/>
      <c r="C325" s="590" t="n"/>
      <c r="D325" s="590" t="n"/>
      <c r="E325" s="590" t="n"/>
      <c r="F325" s="590" t="n"/>
      <c r="G325" s="590" t="n"/>
      <c r="H325" s="590" t="n"/>
      <c r="I325" s="590" t="n"/>
      <c r="J325" s="590" t="n"/>
      <c r="K325" s="590" t="n"/>
      <c r="L325" s="590" t="n"/>
      <c r="M325" s="590" t="n"/>
      <c r="N325" s="590" t="n"/>
      <c r="O325" s="590" t="n"/>
      <c r="P325" s="590" t="n"/>
      <c r="Q325" s="590" t="n"/>
      <c r="R325" s="590" t="n"/>
      <c r="S325" s="590" t="n"/>
      <c r="T325" s="590" t="n"/>
      <c r="U325" s="590" t="n"/>
      <c r="V325" s="590" t="n"/>
      <c r="W325" s="590" t="n"/>
      <c r="X325" s="590" t="n"/>
      <c r="Y325" s="590" t="n"/>
      <c r="Z325" s="590" t="n"/>
    </row>
    <row r="326" ht="15.75" customHeight="1" s="844">
      <c r="A326" s="590" t="n"/>
      <c r="B326" s="590" t="n"/>
      <c r="C326" s="590" t="n"/>
      <c r="D326" s="590" t="n"/>
      <c r="E326" s="590" t="n"/>
      <c r="F326" s="590" t="n"/>
      <c r="G326" s="590" t="n"/>
      <c r="H326" s="590" t="n"/>
      <c r="I326" s="590" t="n"/>
      <c r="J326" s="590" t="n"/>
      <c r="K326" s="590" t="n"/>
      <c r="L326" s="590" t="n"/>
      <c r="M326" s="590" t="n"/>
      <c r="N326" s="590" t="n"/>
      <c r="O326" s="590" t="n"/>
      <c r="P326" s="590" t="n"/>
      <c r="Q326" s="590" t="n"/>
      <c r="R326" s="590" t="n"/>
      <c r="S326" s="590" t="n"/>
      <c r="T326" s="590" t="n"/>
      <c r="U326" s="590" t="n"/>
      <c r="V326" s="590" t="n"/>
      <c r="W326" s="590" t="n"/>
      <c r="X326" s="590" t="n"/>
      <c r="Y326" s="590" t="n"/>
      <c r="Z326" s="590" t="n"/>
    </row>
    <row r="327" ht="15.75" customHeight="1" s="844">
      <c r="A327" s="590" t="n"/>
      <c r="B327" s="590" t="n"/>
      <c r="C327" s="590" t="n"/>
      <c r="D327" s="590" t="n"/>
      <c r="E327" s="590" t="n"/>
      <c r="F327" s="590" t="n"/>
      <c r="G327" s="590" t="n"/>
      <c r="H327" s="590" t="n"/>
      <c r="I327" s="590" t="n"/>
      <c r="J327" s="590" t="n"/>
      <c r="K327" s="590" t="n"/>
      <c r="L327" s="590" t="n"/>
      <c r="M327" s="590" t="n"/>
      <c r="N327" s="590" t="n"/>
      <c r="O327" s="590" t="n"/>
      <c r="P327" s="590" t="n"/>
      <c r="Q327" s="590" t="n"/>
      <c r="R327" s="590" t="n"/>
      <c r="S327" s="590" t="n"/>
      <c r="T327" s="590" t="n"/>
      <c r="U327" s="590" t="n"/>
      <c r="V327" s="590" t="n"/>
      <c r="W327" s="590" t="n"/>
      <c r="X327" s="590" t="n"/>
      <c r="Y327" s="590" t="n"/>
      <c r="Z327" s="590" t="n"/>
    </row>
    <row r="328" ht="15.75" customHeight="1" s="844">
      <c r="A328" s="590" t="n"/>
      <c r="B328" s="590" t="n"/>
      <c r="C328" s="590" t="n"/>
      <c r="D328" s="590" t="n"/>
      <c r="E328" s="590" t="n"/>
      <c r="F328" s="590" t="n"/>
      <c r="G328" s="590" t="n"/>
      <c r="H328" s="590" t="n"/>
      <c r="I328" s="590" t="n"/>
      <c r="J328" s="590" t="n"/>
      <c r="K328" s="590" t="n"/>
      <c r="L328" s="590" t="n"/>
      <c r="M328" s="590" t="n"/>
      <c r="N328" s="590" t="n"/>
      <c r="O328" s="590" t="n"/>
      <c r="P328" s="590" t="n"/>
      <c r="Q328" s="590" t="n"/>
      <c r="R328" s="590" t="n"/>
      <c r="S328" s="590" t="n"/>
      <c r="T328" s="590" t="n"/>
      <c r="U328" s="590" t="n"/>
      <c r="V328" s="590" t="n"/>
      <c r="W328" s="590" t="n"/>
      <c r="X328" s="590" t="n"/>
      <c r="Y328" s="590" t="n"/>
      <c r="Z328" s="590" t="n"/>
    </row>
    <row r="329" ht="15.75" customHeight="1" s="844">
      <c r="A329" s="590" t="n"/>
      <c r="B329" s="590" t="n"/>
      <c r="C329" s="590" t="n"/>
      <c r="D329" s="590" t="n"/>
      <c r="E329" s="590" t="n"/>
      <c r="F329" s="590" t="n"/>
      <c r="G329" s="590" t="n"/>
      <c r="H329" s="590" t="n"/>
      <c r="I329" s="590" t="n"/>
      <c r="J329" s="590" t="n"/>
      <c r="K329" s="590" t="n"/>
      <c r="L329" s="590" t="n"/>
      <c r="M329" s="590" t="n"/>
      <c r="N329" s="590" t="n"/>
      <c r="O329" s="590" t="n"/>
      <c r="P329" s="590" t="n"/>
      <c r="Q329" s="590" t="n"/>
      <c r="R329" s="590" t="n"/>
      <c r="S329" s="590" t="n"/>
      <c r="T329" s="590" t="n"/>
      <c r="U329" s="590" t="n"/>
      <c r="V329" s="590" t="n"/>
      <c r="W329" s="590" t="n"/>
      <c r="X329" s="590" t="n"/>
      <c r="Y329" s="590" t="n"/>
      <c r="Z329" s="590" t="n"/>
    </row>
    <row r="330" ht="15.75" customHeight="1" s="844">
      <c r="A330" s="590" t="n"/>
      <c r="B330" s="590" t="n"/>
      <c r="C330" s="590" t="n"/>
      <c r="D330" s="590" t="n"/>
      <c r="E330" s="590" t="n"/>
      <c r="F330" s="590" t="n"/>
      <c r="G330" s="590" t="n"/>
      <c r="H330" s="590" t="n"/>
      <c r="I330" s="590" t="n"/>
      <c r="J330" s="590" t="n"/>
      <c r="K330" s="590" t="n"/>
      <c r="L330" s="590" t="n"/>
      <c r="M330" s="590" t="n"/>
      <c r="N330" s="590" t="n"/>
      <c r="O330" s="590" t="n"/>
      <c r="P330" s="590" t="n"/>
      <c r="Q330" s="590" t="n"/>
      <c r="R330" s="590" t="n"/>
      <c r="S330" s="590" t="n"/>
      <c r="T330" s="590" t="n"/>
      <c r="U330" s="590" t="n"/>
      <c r="V330" s="590" t="n"/>
      <c r="W330" s="590" t="n"/>
      <c r="X330" s="590" t="n"/>
      <c r="Y330" s="590" t="n"/>
      <c r="Z330" s="590" t="n"/>
    </row>
    <row r="331" ht="15.75" customHeight="1" s="844">
      <c r="A331" s="590" t="n"/>
      <c r="B331" s="590" t="n"/>
      <c r="C331" s="590" t="n"/>
      <c r="D331" s="590" t="n"/>
      <c r="E331" s="590" t="n"/>
      <c r="F331" s="590" t="n"/>
      <c r="G331" s="590" t="n"/>
      <c r="H331" s="590" t="n"/>
      <c r="I331" s="590" t="n"/>
      <c r="J331" s="590" t="n"/>
      <c r="K331" s="590" t="n"/>
      <c r="L331" s="590" t="n"/>
      <c r="M331" s="590" t="n"/>
      <c r="N331" s="590" t="n"/>
      <c r="O331" s="590" t="n"/>
      <c r="P331" s="590" t="n"/>
      <c r="Q331" s="590" t="n"/>
      <c r="R331" s="590" t="n"/>
      <c r="S331" s="590" t="n"/>
      <c r="T331" s="590" t="n"/>
      <c r="U331" s="590" t="n"/>
      <c r="V331" s="590" t="n"/>
      <c r="W331" s="590" t="n"/>
      <c r="X331" s="590" t="n"/>
      <c r="Y331" s="590" t="n"/>
      <c r="Z331" s="590" t="n"/>
    </row>
    <row r="332" ht="15.75" customHeight="1" s="844">
      <c r="A332" s="590" t="n"/>
      <c r="B332" s="590" t="n"/>
      <c r="C332" s="590" t="n"/>
      <c r="D332" s="590" t="n"/>
      <c r="E332" s="590" t="n"/>
      <c r="F332" s="590" t="n"/>
      <c r="G332" s="590" t="n"/>
      <c r="H332" s="590" t="n"/>
      <c r="I332" s="590" t="n"/>
      <c r="J332" s="590" t="n"/>
      <c r="K332" s="590" t="n"/>
      <c r="L332" s="590" t="n"/>
      <c r="M332" s="590" t="n"/>
      <c r="N332" s="590" t="n"/>
      <c r="O332" s="590" t="n"/>
      <c r="P332" s="590" t="n"/>
      <c r="Q332" s="590" t="n"/>
      <c r="R332" s="590" t="n"/>
      <c r="S332" s="590" t="n"/>
      <c r="T332" s="590" t="n"/>
      <c r="U332" s="590" t="n"/>
      <c r="V332" s="590" t="n"/>
      <c r="W332" s="590" t="n"/>
      <c r="X332" s="590" t="n"/>
      <c r="Y332" s="590" t="n"/>
      <c r="Z332" s="590" t="n"/>
    </row>
    <row r="333" ht="15.75" customHeight="1" s="844">
      <c r="A333" s="590" t="n"/>
      <c r="B333" s="590" t="n"/>
      <c r="C333" s="590" t="n"/>
      <c r="D333" s="590" t="n"/>
      <c r="E333" s="590" t="n"/>
      <c r="F333" s="590" t="n"/>
      <c r="G333" s="590" t="n"/>
      <c r="H333" s="590" t="n"/>
      <c r="I333" s="590" t="n"/>
      <c r="J333" s="590" t="n"/>
      <c r="K333" s="590" t="n"/>
      <c r="L333" s="590" t="n"/>
      <c r="M333" s="590" t="n"/>
      <c r="N333" s="590" t="n"/>
      <c r="O333" s="590" t="n"/>
      <c r="P333" s="590" t="n"/>
      <c r="Q333" s="590" t="n"/>
      <c r="R333" s="590" t="n"/>
      <c r="S333" s="590" t="n"/>
      <c r="T333" s="590" t="n"/>
      <c r="U333" s="590" t="n"/>
      <c r="V333" s="590" t="n"/>
      <c r="W333" s="590" t="n"/>
      <c r="X333" s="590" t="n"/>
      <c r="Y333" s="590" t="n"/>
      <c r="Z333" s="590" t="n"/>
    </row>
    <row r="334" ht="15.75" customHeight="1" s="844">
      <c r="A334" s="590" t="n"/>
      <c r="B334" s="590" t="n"/>
      <c r="C334" s="590" t="n"/>
      <c r="D334" s="590" t="n"/>
      <c r="E334" s="590" t="n"/>
      <c r="F334" s="590" t="n"/>
      <c r="G334" s="590" t="n"/>
      <c r="H334" s="590" t="n"/>
      <c r="I334" s="590" t="n"/>
      <c r="J334" s="590" t="n"/>
      <c r="K334" s="590" t="n"/>
      <c r="L334" s="590" t="n"/>
      <c r="M334" s="590" t="n"/>
      <c r="N334" s="590" t="n"/>
      <c r="O334" s="590" t="n"/>
      <c r="P334" s="590" t="n"/>
      <c r="Q334" s="590" t="n"/>
      <c r="R334" s="590" t="n"/>
      <c r="S334" s="590" t="n"/>
      <c r="T334" s="590" t="n"/>
      <c r="U334" s="590" t="n"/>
      <c r="V334" s="590" t="n"/>
      <c r="W334" s="590" t="n"/>
      <c r="X334" s="590" t="n"/>
      <c r="Y334" s="590" t="n"/>
      <c r="Z334" s="590" t="n"/>
    </row>
    <row r="335" ht="15.75" customHeight="1" s="844">
      <c r="A335" s="590" t="n"/>
      <c r="B335" s="590" t="n"/>
      <c r="C335" s="590" t="n"/>
      <c r="D335" s="590" t="n"/>
      <c r="E335" s="590" t="n"/>
      <c r="F335" s="590" t="n"/>
      <c r="G335" s="590" t="n"/>
      <c r="H335" s="590" t="n"/>
      <c r="I335" s="590" t="n"/>
      <c r="J335" s="590" t="n"/>
      <c r="K335" s="590" t="n"/>
      <c r="L335" s="590" t="n"/>
      <c r="M335" s="590" t="n"/>
      <c r="N335" s="590" t="n"/>
      <c r="O335" s="590" t="n"/>
      <c r="P335" s="590" t="n"/>
      <c r="Q335" s="590" t="n"/>
      <c r="R335" s="590" t="n"/>
      <c r="S335" s="590" t="n"/>
      <c r="T335" s="590" t="n"/>
      <c r="U335" s="590" t="n"/>
      <c r="V335" s="590" t="n"/>
      <c r="W335" s="590" t="n"/>
      <c r="X335" s="590" t="n"/>
      <c r="Y335" s="590" t="n"/>
      <c r="Z335" s="590" t="n"/>
    </row>
    <row r="336" ht="15.75" customHeight="1" s="844">
      <c r="A336" s="590" t="n"/>
      <c r="B336" s="590" t="n"/>
      <c r="C336" s="590" t="n"/>
      <c r="D336" s="590" t="n"/>
      <c r="E336" s="590" t="n"/>
      <c r="F336" s="590" t="n"/>
      <c r="G336" s="590" t="n"/>
      <c r="H336" s="590" t="n"/>
      <c r="I336" s="590" t="n"/>
      <c r="J336" s="590" t="n"/>
      <c r="K336" s="590" t="n"/>
      <c r="L336" s="590" t="n"/>
      <c r="M336" s="590" t="n"/>
      <c r="N336" s="590" t="n"/>
      <c r="O336" s="590" t="n"/>
      <c r="P336" s="590" t="n"/>
      <c r="Q336" s="590" t="n"/>
      <c r="R336" s="590" t="n"/>
      <c r="S336" s="590" t="n"/>
      <c r="T336" s="590" t="n"/>
      <c r="U336" s="590" t="n"/>
      <c r="V336" s="590" t="n"/>
      <c r="W336" s="590" t="n"/>
      <c r="X336" s="590" t="n"/>
      <c r="Y336" s="590" t="n"/>
      <c r="Z336" s="590" t="n"/>
    </row>
    <row r="337" ht="15.75" customHeight="1" s="844">
      <c r="A337" s="590" t="n"/>
      <c r="B337" s="590" t="n"/>
      <c r="C337" s="590" t="n"/>
      <c r="D337" s="590" t="n"/>
      <c r="E337" s="590" t="n"/>
      <c r="F337" s="590" t="n"/>
      <c r="G337" s="590" t="n"/>
      <c r="H337" s="590" t="n"/>
      <c r="I337" s="590" t="n"/>
      <c r="J337" s="590" t="n"/>
      <c r="K337" s="590" t="n"/>
      <c r="L337" s="590" t="n"/>
      <c r="M337" s="590" t="n"/>
      <c r="N337" s="590" t="n"/>
      <c r="O337" s="590" t="n"/>
      <c r="P337" s="590" t="n"/>
      <c r="Q337" s="590" t="n"/>
      <c r="R337" s="590" t="n"/>
      <c r="S337" s="590" t="n"/>
      <c r="T337" s="590" t="n"/>
      <c r="U337" s="590" t="n"/>
      <c r="V337" s="590" t="n"/>
      <c r="W337" s="590" t="n"/>
      <c r="X337" s="590" t="n"/>
      <c r="Y337" s="590" t="n"/>
      <c r="Z337" s="590" t="n"/>
    </row>
    <row r="338" ht="15.75" customHeight="1" s="844">
      <c r="A338" s="590" t="n"/>
      <c r="B338" s="590" t="n"/>
      <c r="C338" s="590" t="n"/>
      <c r="D338" s="590" t="n"/>
      <c r="E338" s="590" t="n"/>
      <c r="F338" s="590" t="n"/>
      <c r="G338" s="590" t="n"/>
      <c r="H338" s="590" t="n"/>
      <c r="I338" s="590" t="n"/>
      <c r="J338" s="590" t="n"/>
      <c r="K338" s="590" t="n"/>
      <c r="L338" s="590" t="n"/>
      <c r="M338" s="590" t="n"/>
      <c r="N338" s="590" t="n"/>
      <c r="O338" s="590" t="n"/>
      <c r="P338" s="590" t="n"/>
      <c r="Q338" s="590" t="n"/>
      <c r="R338" s="590" t="n"/>
      <c r="S338" s="590" t="n"/>
      <c r="T338" s="590" t="n"/>
      <c r="U338" s="590" t="n"/>
      <c r="V338" s="590" t="n"/>
      <c r="W338" s="590" t="n"/>
      <c r="X338" s="590" t="n"/>
      <c r="Y338" s="590" t="n"/>
      <c r="Z338" s="590" t="n"/>
    </row>
    <row r="339" ht="15.75" customHeight="1" s="844">
      <c r="A339" s="590" t="n"/>
      <c r="B339" s="590" t="n"/>
      <c r="C339" s="590" t="n"/>
      <c r="D339" s="590" t="n"/>
      <c r="E339" s="590" t="n"/>
      <c r="F339" s="590" t="n"/>
      <c r="G339" s="590" t="n"/>
      <c r="H339" s="590" t="n"/>
      <c r="I339" s="590" t="n"/>
      <c r="J339" s="590" t="n"/>
      <c r="K339" s="590" t="n"/>
      <c r="L339" s="590" t="n"/>
      <c r="M339" s="590" t="n"/>
      <c r="N339" s="590" t="n"/>
      <c r="O339" s="590" t="n"/>
      <c r="P339" s="590" t="n"/>
      <c r="Q339" s="590" t="n"/>
      <c r="R339" s="590" t="n"/>
      <c r="S339" s="590" t="n"/>
      <c r="T339" s="590" t="n"/>
      <c r="U339" s="590" t="n"/>
      <c r="V339" s="590" t="n"/>
      <c r="W339" s="590" t="n"/>
      <c r="X339" s="590" t="n"/>
      <c r="Y339" s="590" t="n"/>
      <c r="Z339" s="590" t="n"/>
    </row>
    <row r="340" ht="15.75" customHeight="1" s="844">
      <c r="A340" s="590" t="n"/>
      <c r="B340" s="590" t="n"/>
      <c r="C340" s="590" t="n"/>
      <c r="D340" s="590" t="n"/>
      <c r="E340" s="590" t="n"/>
      <c r="F340" s="590" t="n"/>
      <c r="G340" s="590" t="n"/>
      <c r="H340" s="590" t="n"/>
      <c r="I340" s="590" t="n"/>
      <c r="J340" s="590" t="n"/>
      <c r="K340" s="590" t="n"/>
      <c r="L340" s="590" t="n"/>
      <c r="M340" s="590" t="n"/>
      <c r="N340" s="590" t="n"/>
      <c r="O340" s="590" t="n"/>
      <c r="P340" s="590" t="n"/>
      <c r="Q340" s="590" t="n"/>
      <c r="R340" s="590" t="n"/>
      <c r="S340" s="590" t="n"/>
      <c r="T340" s="590" t="n"/>
      <c r="U340" s="590" t="n"/>
      <c r="V340" s="590" t="n"/>
      <c r="W340" s="590" t="n"/>
      <c r="X340" s="590" t="n"/>
      <c r="Y340" s="590" t="n"/>
      <c r="Z340" s="590" t="n"/>
    </row>
    <row r="341" ht="15.75" customHeight="1" s="844">
      <c r="A341" s="590" t="n"/>
      <c r="B341" s="590" t="n"/>
      <c r="C341" s="590" t="n"/>
      <c r="D341" s="590" t="n"/>
      <c r="E341" s="590" t="n"/>
      <c r="F341" s="590" t="n"/>
      <c r="G341" s="590" t="n"/>
      <c r="H341" s="590" t="n"/>
      <c r="I341" s="590" t="n"/>
      <c r="J341" s="590" t="n"/>
      <c r="K341" s="590" t="n"/>
      <c r="L341" s="590" t="n"/>
      <c r="M341" s="590" t="n"/>
      <c r="N341" s="590" t="n"/>
      <c r="O341" s="590" t="n"/>
      <c r="P341" s="590" t="n"/>
      <c r="Q341" s="590" t="n"/>
      <c r="R341" s="590" t="n"/>
      <c r="S341" s="590" t="n"/>
      <c r="T341" s="590" t="n"/>
      <c r="U341" s="590" t="n"/>
      <c r="V341" s="590" t="n"/>
      <c r="W341" s="590" t="n"/>
      <c r="X341" s="590" t="n"/>
      <c r="Y341" s="590" t="n"/>
      <c r="Z341" s="590" t="n"/>
    </row>
    <row r="342" ht="15.75" customHeight="1" s="844">
      <c r="A342" s="590" t="n"/>
      <c r="B342" s="590" t="n"/>
      <c r="C342" s="590" t="n"/>
      <c r="D342" s="590" t="n"/>
      <c r="E342" s="590" t="n"/>
      <c r="F342" s="590" t="n"/>
      <c r="G342" s="590" t="n"/>
      <c r="H342" s="590" t="n"/>
      <c r="I342" s="590" t="n"/>
      <c r="J342" s="590" t="n"/>
      <c r="K342" s="590" t="n"/>
      <c r="L342" s="590" t="n"/>
      <c r="M342" s="590" t="n"/>
      <c r="N342" s="590" t="n"/>
      <c r="O342" s="590" t="n"/>
      <c r="P342" s="590" t="n"/>
      <c r="Q342" s="590" t="n"/>
      <c r="R342" s="590" t="n"/>
      <c r="S342" s="590" t="n"/>
      <c r="T342" s="590" t="n"/>
      <c r="U342" s="590" t="n"/>
      <c r="V342" s="590" t="n"/>
      <c r="W342" s="590" t="n"/>
      <c r="X342" s="590" t="n"/>
      <c r="Y342" s="590" t="n"/>
      <c r="Z342" s="590" t="n"/>
    </row>
    <row r="343" ht="15.75" customHeight="1" s="844">
      <c r="A343" s="590" t="n"/>
      <c r="B343" s="590" t="n"/>
      <c r="C343" s="590" t="n"/>
      <c r="D343" s="590" t="n"/>
      <c r="E343" s="590" t="n"/>
      <c r="F343" s="590" t="n"/>
      <c r="G343" s="590" t="n"/>
      <c r="H343" s="590" t="n"/>
      <c r="I343" s="590" t="n"/>
      <c r="J343" s="590" t="n"/>
      <c r="K343" s="590" t="n"/>
      <c r="L343" s="590" t="n"/>
      <c r="M343" s="590" t="n"/>
      <c r="N343" s="590" t="n"/>
      <c r="O343" s="590" t="n"/>
      <c r="P343" s="590" t="n"/>
      <c r="Q343" s="590" t="n"/>
      <c r="R343" s="590" t="n"/>
      <c r="S343" s="590" t="n"/>
      <c r="T343" s="590" t="n"/>
      <c r="U343" s="590" t="n"/>
      <c r="V343" s="590" t="n"/>
      <c r="W343" s="590" t="n"/>
      <c r="X343" s="590" t="n"/>
      <c r="Y343" s="590" t="n"/>
      <c r="Z343" s="590" t="n"/>
    </row>
    <row r="344" ht="15.75" customHeight="1" s="844">
      <c r="A344" s="590" t="n"/>
      <c r="B344" s="590" t="n"/>
      <c r="C344" s="590" t="n"/>
      <c r="D344" s="590" t="n"/>
      <c r="E344" s="590" t="n"/>
      <c r="F344" s="590" t="n"/>
      <c r="G344" s="590" t="n"/>
      <c r="H344" s="590" t="n"/>
      <c r="I344" s="590" t="n"/>
      <c r="J344" s="590" t="n"/>
      <c r="K344" s="590" t="n"/>
      <c r="L344" s="590" t="n"/>
      <c r="M344" s="590" t="n"/>
      <c r="N344" s="590" t="n"/>
      <c r="O344" s="590" t="n"/>
      <c r="P344" s="590" t="n"/>
      <c r="Q344" s="590" t="n"/>
      <c r="R344" s="590" t="n"/>
      <c r="S344" s="590" t="n"/>
      <c r="T344" s="590" t="n"/>
      <c r="U344" s="590" t="n"/>
      <c r="V344" s="590" t="n"/>
      <c r="W344" s="590" t="n"/>
      <c r="X344" s="590" t="n"/>
      <c r="Y344" s="590" t="n"/>
      <c r="Z344" s="590" t="n"/>
    </row>
    <row r="345" ht="15.75" customHeight="1" s="844">
      <c r="A345" s="590" t="n"/>
      <c r="B345" s="590" t="n"/>
      <c r="C345" s="590" t="n"/>
      <c r="D345" s="590" t="n"/>
      <c r="E345" s="590" t="n"/>
      <c r="F345" s="590" t="n"/>
      <c r="G345" s="590" t="n"/>
      <c r="H345" s="590" t="n"/>
      <c r="I345" s="590" t="n"/>
      <c r="J345" s="590" t="n"/>
      <c r="K345" s="590" t="n"/>
      <c r="L345" s="590" t="n"/>
      <c r="M345" s="590" t="n"/>
      <c r="N345" s="590" t="n"/>
      <c r="O345" s="590" t="n"/>
      <c r="P345" s="590" t="n"/>
      <c r="Q345" s="590" t="n"/>
      <c r="R345" s="590" t="n"/>
      <c r="S345" s="590" t="n"/>
      <c r="T345" s="590" t="n"/>
      <c r="U345" s="590" t="n"/>
      <c r="V345" s="590" t="n"/>
      <c r="W345" s="590" t="n"/>
      <c r="X345" s="590" t="n"/>
      <c r="Y345" s="590" t="n"/>
      <c r="Z345" s="590" t="n"/>
    </row>
    <row r="346" ht="15.75" customHeight="1" s="844">
      <c r="A346" s="590" t="n"/>
      <c r="B346" s="590" t="n"/>
      <c r="C346" s="590" t="n"/>
      <c r="D346" s="590" t="n"/>
      <c r="E346" s="590" t="n"/>
      <c r="F346" s="590" t="n"/>
      <c r="G346" s="590" t="n"/>
      <c r="H346" s="590" t="n"/>
      <c r="I346" s="590" t="n"/>
      <c r="J346" s="590" t="n"/>
      <c r="K346" s="590" t="n"/>
      <c r="L346" s="590" t="n"/>
      <c r="M346" s="590" t="n"/>
      <c r="N346" s="590" t="n"/>
      <c r="O346" s="590" t="n"/>
      <c r="P346" s="590" t="n"/>
      <c r="Q346" s="590" t="n"/>
      <c r="R346" s="590" t="n"/>
      <c r="S346" s="590" t="n"/>
      <c r="T346" s="590" t="n"/>
      <c r="U346" s="590" t="n"/>
      <c r="V346" s="590" t="n"/>
      <c r="W346" s="590" t="n"/>
      <c r="X346" s="590" t="n"/>
      <c r="Y346" s="590" t="n"/>
      <c r="Z346" s="590" t="n"/>
    </row>
    <row r="347" ht="15.75" customHeight="1" s="844">
      <c r="A347" s="590" t="n"/>
      <c r="B347" s="590" t="n"/>
      <c r="C347" s="590" t="n"/>
      <c r="D347" s="590" t="n"/>
      <c r="E347" s="590" t="n"/>
      <c r="F347" s="590" t="n"/>
      <c r="G347" s="590" t="n"/>
      <c r="H347" s="590" t="n"/>
      <c r="I347" s="590" t="n"/>
      <c r="J347" s="590" t="n"/>
      <c r="K347" s="590" t="n"/>
      <c r="L347" s="590" t="n"/>
      <c r="M347" s="590" t="n"/>
      <c r="N347" s="590" t="n"/>
      <c r="O347" s="590" t="n"/>
      <c r="P347" s="590" t="n"/>
      <c r="Q347" s="590" t="n"/>
      <c r="R347" s="590" t="n"/>
      <c r="S347" s="590" t="n"/>
      <c r="T347" s="590" t="n"/>
      <c r="U347" s="590" t="n"/>
      <c r="V347" s="590" t="n"/>
      <c r="W347" s="590" t="n"/>
      <c r="X347" s="590" t="n"/>
      <c r="Y347" s="590" t="n"/>
      <c r="Z347" s="590" t="n"/>
    </row>
    <row r="348" ht="15.75" customHeight="1" s="844">
      <c r="A348" s="590" t="n"/>
      <c r="B348" s="590" t="n"/>
      <c r="C348" s="590" t="n"/>
      <c r="D348" s="590" t="n"/>
      <c r="E348" s="590" t="n"/>
      <c r="F348" s="590" t="n"/>
      <c r="G348" s="590" t="n"/>
      <c r="H348" s="590" t="n"/>
      <c r="I348" s="590" t="n"/>
      <c r="J348" s="590" t="n"/>
      <c r="K348" s="590" t="n"/>
      <c r="L348" s="590" t="n"/>
      <c r="M348" s="590" t="n"/>
      <c r="N348" s="590" t="n"/>
      <c r="O348" s="590" t="n"/>
      <c r="P348" s="590" t="n"/>
      <c r="Q348" s="590" t="n"/>
      <c r="R348" s="590" t="n"/>
      <c r="S348" s="590" t="n"/>
      <c r="T348" s="590" t="n"/>
      <c r="U348" s="590" t="n"/>
      <c r="V348" s="590" t="n"/>
      <c r="W348" s="590" t="n"/>
      <c r="X348" s="590" t="n"/>
      <c r="Y348" s="590" t="n"/>
      <c r="Z348" s="590" t="n"/>
    </row>
    <row r="349" ht="15.75" customHeight="1" s="844">
      <c r="A349" s="590" t="n"/>
      <c r="B349" s="590" t="n"/>
      <c r="C349" s="590" t="n"/>
      <c r="D349" s="590" t="n"/>
      <c r="E349" s="590" t="n"/>
      <c r="F349" s="590" t="n"/>
      <c r="G349" s="590" t="n"/>
      <c r="H349" s="590" t="n"/>
      <c r="I349" s="590" t="n"/>
      <c r="J349" s="590" t="n"/>
      <c r="K349" s="590" t="n"/>
      <c r="L349" s="590" t="n"/>
      <c r="M349" s="590" t="n"/>
      <c r="N349" s="590" t="n"/>
      <c r="O349" s="590" t="n"/>
      <c r="P349" s="590" t="n"/>
      <c r="Q349" s="590" t="n"/>
      <c r="R349" s="590" t="n"/>
      <c r="S349" s="590" t="n"/>
      <c r="T349" s="590" t="n"/>
      <c r="U349" s="590" t="n"/>
      <c r="V349" s="590" t="n"/>
      <c r="W349" s="590" t="n"/>
      <c r="X349" s="590" t="n"/>
      <c r="Y349" s="590" t="n"/>
      <c r="Z349" s="590" t="n"/>
    </row>
    <row r="350" ht="15.75" customHeight="1" s="844">
      <c r="A350" s="590" t="n"/>
      <c r="B350" s="590" t="n"/>
      <c r="C350" s="590" t="n"/>
      <c r="D350" s="590" t="n"/>
      <c r="E350" s="590" t="n"/>
      <c r="F350" s="590" t="n"/>
      <c r="G350" s="590" t="n"/>
      <c r="H350" s="590" t="n"/>
      <c r="I350" s="590" t="n"/>
      <c r="J350" s="590" t="n"/>
      <c r="K350" s="590" t="n"/>
      <c r="L350" s="590" t="n"/>
      <c r="M350" s="590" t="n"/>
      <c r="N350" s="590" t="n"/>
      <c r="O350" s="590" t="n"/>
      <c r="P350" s="590" t="n"/>
      <c r="Q350" s="590" t="n"/>
      <c r="R350" s="590" t="n"/>
      <c r="S350" s="590" t="n"/>
      <c r="T350" s="590" t="n"/>
      <c r="U350" s="590" t="n"/>
      <c r="V350" s="590" t="n"/>
      <c r="W350" s="590" t="n"/>
      <c r="X350" s="590" t="n"/>
      <c r="Y350" s="590" t="n"/>
      <c r="Z350" s="590" t="n"/>
    </row>
    <row r="351" ht="15.75" customHeight="1" s="844">
      <c r="A351" s="590" t="n"/>
      <c r="B351" s="590" t="n"/>
      <c r="C351" s="590" t="n"/>
      <c r="D351" s="590" t="n"/>
      <c r="E351" s="590" t="n"/>
      <c r="F351" s="590" t="n"/>
      <c r="G351" s="590" t="n"/>
      <c r="H351" s="590" t="n"/>
      <c r="I351" s="590" t="n"/>
      <c r="J351" s="590" t="n"/>
      <c r="K351" s="590" t="n"/>
      <c r="L351" s="590" t="n"/>
      <c r="M351" s="590" t="n"/>
      <c r="N351" s="590" t="n"/>
      <c r="O351" s="590" t="n"/>
      <c r="P351" s="590" t="n"/>
      <c r="Q351" s="590" t="n"/>
      <c r="R351" s="590" t="n"/>
      <c r="S351" s="590" t="n"/>
      <c r="T351" s="590" t="n"/>
      <c r="U351" s="590" t="n"/>
      <c r="V351" s="590" t="n"/>
      <c r="W351" s="590" t="n"/>
      <c r="X351" s="590" t="n"/>
      <c r="Y351" s="590" t="n"/>
      <c r="Z351" s="590" t="n"/>
    </row>
    <row r="352" ht="15.75" customHeight="1" s="844">
      <c r="A352" s="590" t="n"/>
      <c r="B352" s="590" t="n"/>
      <c r="C352" s="590" t="n"/>
      <c r="D352" s="590" t="n"/>
      <c r="E352" s="590" t="n"/>
      <c r="F352" s="590" t="n"/>
      <c r="G352" s="590" t="n"/>
      <c r="H352" s="590" t="n"/>
      <c r="I352" s="590" t="n"/>
      <c r="J352" s="590" t="n"/>
      <c r="K352" s="590" t="n"/>
      <c r="L352" s="590" t="n"/>
      <c r="M352" s="590" t="n"/>
      <c r="N352" s="590" t="n"/>
      <c r="O352" s="590" t="n"/>
      <c r="P352" s="590" t="n"/>
      <c r="Q352" s="590" t="n"/>
      <c r="R352" s="590" t="n"/>
      <c r="S352" s="590" t="n"/>
      <c r="T352" s="590" t="n"/>
      <c r="U352" s="590" t="n"/>
      <c r="V352" s="590" t="n"/>
      <c r="W352" s="590" t="n"/>
      <c r="X352" s="590" t="n"/>
      <c r="Y352" s="590" t="n"/>
      <c r="Z352" s="590" t="n"/>
    </row>
    <row r="353" ht="15.75" customHeight="1" s="844">
      <c r="A353" s="590" t="n"/>
      <c r="B353" s="590" t="n"/>
      <c r="C353" s="590" t="n"/>
      <c r="D353" s="590" t="n"/>
      <c r="E353" s="590" t="n"/>
      <c r="F353" s="590" t="n"/>
      <c r="G353" s="590" t="n"/>
      <c r="H353" s="590" t="n"/>
      <c r="I353" s="590" t="n"/>
      <c r="J353" s="590" t="n"/>
      <c r="K353" s="590" t="n"/>
      <c r="L353" s="590" t="n"/>
      <c r="M353" s="590" t="n"/>
      <c r="N353" s="590" t="n"/>
      <c r="O353" s="590" t="n"/>
      <c r="P353" s="590" t="n"/>
      <c r="Q353" s="590" t="n"/>
      <c r="R353" s="590" t="n"/>
      <c r="S353" s="590" t="n"/>
      <c r="T353" s="590" t="n"/>
      <c r="U353" s="590" t="n"/>
      <c r="V353" s="590" t="n"/>
      <c r="W353" s="590" t="n"/>
      <c r="X353" s="590" t="n"/>
      <c r="Y353" s="590" t="n"/>
      <c r="Z353" s="590" t="n"/>
    </row>
    <row r="354" ht="15.75" customHeight="1" s="844">
      <c r="A354" s="590" t="n"/>
      <c r="B354" s="590" t="n"/>
      <c r="C354" s="590" t="n"/>
      <c r="D354" s="590" t="n"/>
      <c r="E354" s="590" t="n"/>
      <c r="F354" s="590" t="n"/>
      <c r="G354" s="590" t="n"/>
      <c r="H354" s="590" t="n"/>
      <c r="I354" s="590" t="n"/>
      <c r="J354" s="590" t="n"/>
      <c r="K354" s="590" t="n"/>
      <c r="L354" s="590" t="n"/>
      <c r="M354" s="590" t="n"/>
      <c r="N354" s="590" t="n"/>
      <c r="O354" s="590" t="n"/>
      <c r="P354" s="590" t="n"/>
      <c r="Q354" s="590" t="n"/>
      <c r="R354" s="590" t="n"/>
      <c r="S354" s="590" t="n"/>
      <c r="T354" s="590" t="n"/>
      <c r="U354" s="590" t="n"/>
      <c r="V354" s="590" t="n"/>
      <c r="W354" s="590" t="n"/>
      <c r="X354" s="590" t="n"/>
      <c r="Y354" s="590" t="n"/>
      <c r="Z354" s="590" t="n"/>
    </row>
    <row r="355" ht="15.75" customHeight="1" s="844">
      <c r="A355" s="590" t="n"/>
      <c r="B355" s="590" t="n"/>
      <c r="C355" s="590" t="n"/>
      <c r="D355" s="590" t="n"/>
      <c r="E355" s="590" t="n"/>
      <c r="F355" s="590" t="n"/>
      <c r="G355" s="590" t="n"/>
      <c r="H355" s="590" t="n"/>
      <c r="I355" s="590" t="n"/>
      <c r="J355" s="590" t="n"/>
      <c r="K355" s="590" t="n"/>
      <c r="L355" s="590" t="n"/>
      <c r="M355" s="590" t="n"/>
      <c r="N355" s="590" t="n"/>
      <c r="O355" s="590" t="n"/>
      <c r="P355" s="590" t="n"/>
      <c r="Q355" s="590" t="n"/>
      <c r="R355" s="590" t="n"/>
      <c r="S355" s="590" t="n"/>
      <c r="T355" s="590" t="n"/>
      <c r="U355" s="590" t="n"/>
      <c r="V355" s="590" t="n"/>
      <c r="W355" s="590" t="n"/>
      <c r="X355" s="590" t="n"/>
      <c r="Y355" s="590" t="n"/>
      <c r="Z355" s="590" t="n"/>
    </row>
    <row r="356" ht="15.75" customHeight="1" s="844">
      <c r="A356" s="590" t="n"/>
      <c r="B356" s="590" t="n"/>
      <c r="C356" s="590" t="n"/>
      <c r="D356" s="590" t="n"/>
      <c r="E356" s="590" t="n"/>
      <c r="F356" s="590" t="n"/>
      <c r="G356" s="590" t="n"/>
      <c r="H356" s="590" t="n"/>
      <c r="I356" s="590" t="n"/>
      <c r="J356" s="590" t="n"/>
      <c r="K356" s="590" t="n"/>
      <c r="L356" s="590" t="n"/>
      <c r="M356" s="590" t="n"/>
      <c r="N356" s="590" t="n"/>
      <c r="O356" s="590" t="n"/>
      <c r="P356" s="590" t="n"/>
      <c r="Q356" s="590" t="n"/>
      <c r="R356" s="590" t="n"/>
      <c r="S356" s="590" t="n"/>
      <c r="T356" s="590" t="n"/>
      <c r="U356" s="590" t="n"/>
      <c r="V356" s="590" t="n"/>
      <c r="W356" s="590" t="n"/>
      <c r="X356" s="590" t="n"/>
      <c r="Y356" s="590" t="n"/>
      <c r="Z356" s="590" t="n"/>
    </row>
    <row r="357" ht="15.75" customHeight="1" s="844">
      <c r="A357" s="590" t="n"/>
      <c r="B357" s="590" t="n"/>
      <c r="C357" s="590" t="n"/>
      <c r="D357" s="590" t="n"/>
      <c r="E357" s="590" t="n"/>
      <c r="F357" s="590" t="n"/>
      <c r="G357" s="590" t="n"/>
      <c r="H357" s="590" t="n"/>
      <c r="I357" s="590" t="n"/>
      <c r="J357" s="590" t="n"/>
      <c r="K357" s="590" t="n"/>
      <c r="L357" s="590" t="n"/>
      <c r="M357" s="590" t="n"/>
      <c r="N357" s="590" t="n"/>
      <c r="O357" s="590" t="n"/>
      <c r="P357" s="590" t="n"/>
      <c r="Q357" s="590" t="n"/>
      <c r="R357" s="590" t="n"/>
      <c r="S357" s="590" t="n"/>
      <c r="T357" s="590" t="n"/>
      <c r="U357" s="590" t="n"/>
      <c r="V357" s="590" t="n"/>
      <c r="W357" s="590" t="n"/>
      <c r="X357" s="590" t="n"/>
      <c r="Y357" s="590" t="n"/>
      <c r="Z357" s="590" t="n"/>
    </row>
    <row r="358" ht="15.75" customHeight="1" s="844">
      <c r="A358" s="590" t="n"/>
      <c r="B358" s="590" t="n"/>
      <c r="C358" s="590" t="n"/>
      <c r="D358" s="590" t="n"/>
      <c r="E358" s="590" t="n"/>
      <c r="F358" s="590" t="n"/>
      <c r="G358" s="590" t="n"/>
      <c r="H358" s="590" t="n"/>
      <c r="I358" s="590" t="n"/>
      <c r="J358" s="590" t="n"/>
      <c r="K358" s="590" t="n"/>
      <c r="L358" s="590" t="n"/>
      <c r="M358" s="590" t="n"/>
      <c r="N358" s="590" t="n"/>
      <c r="O358" s="590" t="n"/>
      <c r="P358" s="590" t="n"/>
      <c r="Q358" s="590" t="n"/>
      <c r="R358" s="590" t="n"/>
      <c r="S358" s="590" t="n"/>
      <c r="T358" s="590" t="n"/>
      <c r="U358" s="590" t="n"/>
      <c r="V358" s="590" t="n"/>
      <c r="W358" s="590" t="n"/>
      <c r="X358" s="590" t="n"/>
      <c r="Y358" s="590" t="n"/>
      <c r="Z358" s="590" t="n"/>
    </row>
    <row r="359" ht="15.75" customHeight="1" s="844">
      <c r="A359" s="590" t="n"/>
      <c r="B359" s="590" t="n"/>
      <c r="C359" s="590" t="n"/>
      <c r="D359" s="590" t="n"/>
      <c r="E359" s="590" t="n"/>
      <c r="F359" s="590" t="n"/>
      <c r="G359" s="590" t="n"/>
      <c r="H359" s="590" t="n"/>
      <c r="I359" s="590" t="n"/>
      <c r="J359" s="590" t="n"/>
      <c r="K359" s="590" t="n"/>
      <c r="L359" s="590" t="n"/>
      <c r="M359" s="590" t="n"/>
      <c r="N359" s="590" t="n"/>
      <c r="O359" s="590" t="n"/>
      <c r="P359" s="590" t="n"/>
      <c r="Q359" s="590" t="n"/>
      <c r="R359" s="590" t="n"/>
      <c r="S359" s="590" t="n"/>
      <c r="T359" s="590" t="n"/>
      <c r="U359" s="590" t="n"/>
      <c r="V359" s="590" t="n"/>
      <c r="W359" s="590" t="n"/>
      <c r="X359" s="590" t="n"/>
      <c r="Y359" s="590" t="n"/>
      <c r="Z359" s="590" t="n"/>
    </row>
    <row r="360" ht="15.75" customHeight="1" s="844">
      <c r="A360" s="590" t="n"/>
      <c r="B360" s="590" t="n"/>
      <c r="C360" s="590" t="n"/>
      <c r="D360" s="590" t="n"/>
      <c r="E360" s="590" t="n"/>
      <c r="F360" s="590" t="n"/>
      <c r="G360" s="590" t="n"/>
      <c r="H360" s="590" t="n"/>
      <c r="I360" s="590" t="n"/>
      <c r="J360" s="590" t="n"/>
      <c r="K360" s="590" t="n"/>
      <c r="L360" s="590" t="n"/>
      <c r="M360" s="590" t="n"/>
      <c r="N360" s="590" t="n"/>
      <c r="O360" s="590" t="n"/>
      <c r="P360" s="590" t="n"/>
      <c r="Q360" s="590" t="n"/>
      <c r="R360" s="590" t="n"/>
      <c r="S360" s="590" t="n"/>
      <c r="T360" s="590" t="n"/>
      <c r="U360" s="590" t="n"/>
      <c r="V360" s="590" t="n"/>
      <c r="W360" s="590" t="n"/>
      <c r="X360" s="590" t="n"/>
      <c r="Y360" s="590" t="n"/>
      <c r="Z360" s="590" t="n"/>
    </row>
    <row r="361" ht="15.75" customHeight="1" s="844">
      <c r="A361" s="590" t="n"/>
      <c r="B361" s="590" t="n"/>
      <c r="C361" s="590" t="n"/>
      <c r="D361" s="590" t="n"/>
      <c r="E361" s="590" t="n"/>
      <c r="F361" s="590" t="n"/>
      <c r="G361" s="590" t="n"/>
      <c r="H361" s="590" t="n"/>
      <c r="I361" s="590" t="n"/>
      <c r="J361" s="590" t="n"/>
      <c r="K361" s="590" t="n"/>
      <c r="L361" s="590" t="n"/>
      <c r="M361" s="590" t="n"/>
      <c r="N361" s="590" t="n"/>
      <c r="O361" s="590" t="n"/>
      <c r="P361" s="590" t="n"/>
      <c r="Q361" s="590" t="n"/>
      <c r="R361" s="590" t="n"/>
      <c r="S361" s="590" t="n"/>
      <c r="T361" s="590" t="n"/>
      <c r="U361" s="590" t="n"/>
      <c r="V361" s="590" t="n"/>
      <c r="W361" s="590" t="n"/>
      <c r="X361" s="590" t="n"/>
      <c r="Y361" s="590" t="n"/>
      <c r="Z361" s="590" t="n"/>
    </row>
    <row r="362" ht="15.75" customHeight="1" s="844">
      <c r="A362" s="590" t="n"/>
      <c r="B362" s="590" t="n"/>
      <c r="C362" s="590" t="n"/>
      <c r="D362" s="590" t="n"/>
      <c r="E362" s="590" t="n"/>
      <c r="F362" s="590" t="n"/>
      <c r="G362" s="590" t="n"/>
      <c r="H362" s="590" t="n"/>
      <c r="I362" s="590" t="n"/>
      <c r="J362" s="590" t="n"/>
      <c r="K362" s="590" t="n"/>
      <c r="L362" s="590" t="n"/>
      <c r="M362" s="590" t="n"/>
      <c r="N362" s="590" t="n"/>
      <c r="O362" s="590" t="n"/>
      <c r="P362" s="590" t="n"/>
      <c r="Q362" s="590" t="n"/>
      <c r="R362" s="590" t="n"/>
      <c r="S362" s="590" t="n"/>
      <c r="T362" s="590" t="n"/>
      <c r="U362" s="590" t="n"/>
      <c r="V362" s="590" t="n"/>
      <c r="W362" s="590" t="n"/>
      <c r="X362" s="590" t="n"/>
      <c r="Y362" s="590" t="n"/>
      <c r="Z362" s="590" t="n"/>
    </row>
    <row r="363" ht="15.75" customHeight="1" s="844">
      <c r="A363" s="590" t="n"/>
      <c r="B363" s="590" t="n"/>
      <c r="C363" s="590" t="n"/>
      <c r="D363" s="590" t="n"/>
      <c r="E363" s="590" t="n"/>
      <c r="F363" s="590" t="n"/>
      <c r="G363" s="590" t="n"/>
      <c r="H363" s="590" t="n"/>
      <c r="I363" s="590" t="n"/>
      <c r="J363" s="590" t="n"/>
      <c r="K363" s="590" t="n"/>
      <c r="L363" s="590" t="n"/>
      <c r="M363" s="590" t="n"/>
      <c r="N363" s="590" t="n"/>
      <c r="O363" s="590" t="n"/>
      <c r="P363" s="590" t="n"/>
      <c r="Q363" s="590" t="n"/>
      <c r="R363" s="590" t="n"/>
      <c r="S363" s="590" t="n"/>
      <c r="T363" s="590" t="n"/>
      <c r="U363" s="590" t="n"/>
      <c r="V363" s="590" t="n"/>
      <c r="W363" s="590" t="n"/>
      <c r="X363" s="590" t="n"/>
      <c r="Y363" s="590" t="n"/>
      <c r="Z363" s="590" t="n"/>
    </row>
    <row r="364" ht="15.75" customHeight="1" s="844">
      <c r="A364" s="590" t="n"/>
      <c r="B364" s="590" t="n"/>
      <c r="C364" s="590" t="n"/>
      <c r="D364" s="590" t="n"/>
      <c r="E364" s="590" t="n"/>
      <c r="F364" s="590" t="n"/>
      <c r="G364" s="590" t="n"/>
      <c r="H364" s="590" t="n"/>
      <c r="I364" s="590" t="n"/>
      <c r="J364" s="590" t="n"/>
      <c r="K364" s="590" t="n"/>
      <c r="L364" s="590" t="n"/>
      <c r="M364" s="590" t="n"/>
      <c r="N364" s="590" t="n"/>
      <c r="O364" s="590" t="n"/>
      <c r="P364" s="590" t="n"/>
      <c r="Q364" s="590" t="n"/>
      <c r="R364" s="590" t="n"/>
      <c r="S364" s="590" t="n"/>
      <c r="T364" s="590" t="n"/>
      <c r="U364" s="590" t="n"/>
      <c r="V364" s="590" t="n"/>
      <c r="W364" s="590" t="n"/>
      <c r="X364" s="590" t="n"/>
      <c r="Y364" s="590" t="n"/>
      <c r="Z364" s="590" t="n"/>
    </row>
    <row r="365" ht="15.75" customHeight="1" s="844">
      <c r="A365" s="590" t="n"/>
      <c r="B365" s="590" t="n"/>
      <c r="C365" s="590" t="n"/>
      <c r="D365" s="590" t="n"/>
      <c r="E365" s="590" t="n"/>
      <c r="F365" s="590" t="n"/>
      <c r="G365" s="590" t="n"/>
      <c r="H365" s="590" t="n"/>
      <c r="I365" s="590" t="n"/>
      <c r="J365" s="590" t="n"/>
      <c r="K365" s="590" t="n"/>
      <c r="L365" s="590" t="n"/>
      <c r="M365" s="590" t="n"/>
      <c r="N365" s="590" t="n"/>
      <c r="O365" s="590" t="n"/>
      <c r="P365" s="590" t="n"/>
      <c r="Q365" s="590" t="n"/>
      <c r="R365" s="590" t="n"/>
      <c r="S365" s="590" t="n"/>
      <c r="T365" s="590" t="n"/>
      <c r="U365" s="590" t="n"/>
      <c r="V365" s="590" t="n"/>
      <c r="W365" s="590" t="n"/>
      <c r="X365" s="590" t="n"/>
      <c r="Y365" s="590" t="n"/>
      <c r="Z365" s="590" t="n"/>
    </row>
    <row r="366" ht="15.75" customHeight="1" s="844">
      <c r="A366" s="590" t="n"/>
      <c r="B366" s="590" t="n"/>
      <c r="C366" s="590" t="n"/>
      <c r="D366" s="590" t="n"/>
      <c r="E366" s="590" t="n"/>
      <c r="F366" s="590" t="n"/>
      <c r="G366" s="590" t="n"/>
      <c r="H366" s="590" t="n"/>
      <c r="I366" s="590" t="n"/>
      <c r="J366" s="590" t="n"/>
      <c r="K366" s="590" t="n"/>
      <c r="L366" s="590" t="n"/>
      <c r="M366" s="590" t="n"/>
      <c r="N366" s="590" t="n"/>
      <c r="O366" s="590" t="n"/>
      <c r="P366" s="590" t="n"/>
      <c r="Q366" s="590" t="n"/>
      <c r="R366" s="590" t="n"/>
      <c r="S366" s="590" t="n"/>
      <c r="T366" s="590" t="n"/>
      <c r="U366" s="590" t="n"/>
      <c r="V366" s="590" t="n"/>
      <c r="W366" s="590" t="n"/>
      <c r="X366" s="590" t="n"/>
      <c r="Y366" s="590" t="n"/>
      <c r="Z366" s="590" t="n"/>
    </row>
    <row r="367" ht="15.75" customHeight="1" s="844">
      <c r="A367" s="590" t="n"/>
      <c r="B367" s="590" t="n"/>
      <c r="C367" s="590" t="n"/>
      <c r="D367" s="590" t="n"/>
      <c r="E367" s="590" t="n"/>
      <c r="F367" s="590" t="n"/>
      <c r="G367" s="590" t="n"/>
      <c r="H367" s="590" t="n"/>
      <c r="I367" s="590" t="n"/>
      <c r="J367" s="590" t="n"/>
      <c r="K367" s="590" t="n"/>
      <c r="L367" s="590" t="n"/>
      <c r="M367" s="590" t="n"/>
      <c r="N367" s="590" t="n"/>
      <c r="O367" s="590" t="n"/>
      <c r="P367" s="590" t="n"/>
      <c r="Q367" s="590" t="n"/>
      <c r="R367" s="590" t="n"/>
      <c r="S367" s="590" t="n"/>
      <c r="T367" s="590" t="n"/>
      <c r="U367" s="590" t="n"/>
      <c r="V367" s="590" t="n"/>
      <c r="W367" s="590" t="n"/>
      <c r="X367" s="590" t="n"/>
      <c r="Y367" s="590" t="n"/>
      <c r="Z367" s="590" t="n"/>
    </row>
    <row r="368" ht="15.75" customHeight="1" s="844">
      <c r="A368" s="590" t="n"/>
      <c r="B368" s="590" t="n"/>
      <c r="C368" s="590" t="n"/>
      <c r="D368" s="590" t="n"/>
      <c r="E368" s="590" t="n"/>
      <c r="F368" s="590" t="n"/>
      <c r="G368" s="590" t="n"/>
      <c r="H368" s="590" t="n"/>
      <c r="I368" s="590" t="n"/>
      <c r="J368" s="590" t="n"/>
      <c r="K368" s="590" t="n"/>
      <c r="L368" s="590" t="n"/>
      <c r="M368" s="590" t="n"/>
      <c r="N368" s="590" t="n"/>
      <c r="O368" s="590" t="n"/>
      <c r="P368" s="590" t="n"/>
      <c r="Q368" s="590" t="n"/>
      <c r="R368" s="590" t="n"/>
      <c r="S368" s="590" t="n"/>
      <c r="T368" s="590" t="n"/>
      <c r="U368" s="590" t="n"/>
      <c r="V368" s="590" t="n"/>
      <c r="W368" s="590" t="n"/>
      <c r="X368" s="590" t="n"/>
      <c r="Y368" s="590" t="n"/>
      <c r="Z368" s="590" t="n"/>
    </row>
    <row r="369" ht="15.75" customHeight="1" s="844">
      <c r="A369" s="590" t="n"/>
      <c r="B369" s="590" t="n"/>
      <c r="C369" s="590" t="n"/>
      <c r="D369" s="590" t="n"/>
      <c r="E369" s="590" t="n"/>
      <c r="F369" s="590" t="n"/>
      <c r="G369" s="590" t="n"/>
      <c r="H369" s="590" t="n"/>
      <c r="I369" s="590" t="n"/>
      <c r="J369" s="590" t="n"/>
      <c r="K369" s="590" t="n"/>
      <c r="L369" s="590" t="n"/>
      <c r="M369" s="590" t="n"/>
      <c r="N369" s="590" t="n"/>
      <c r="O369" s="590" t="n"/>
      <c r="P369" s="590" t="n"/>
      <c r="Q369" s="590" t="n"/>
      <c r="R369" s="590" t="n"/>
      <c r="S369" s="590" t="n"/>
      <c r="T369" s="590" t="n"/>
      <c r="U369" s="590" t="n"/>
      <c r="V369" s="590" t="n"/>
      <c r="W369" s="590" t="n"/>
      <c r="X369" s="590" t="n"/>
      <c r="Y369" s="590" t="n"/>
      <c r="Z369" s="590" t="n"/>
    </row>
    <row r="370" ht="15.75" customHeight="1" s="844">
      <c r="A370" s="590" t="n"/>
      <c r="B370" s="590" t="n"/>
      <c r="C370" s="590" t="n"/>
      <c r="D370" s="590" t="n"/>
      <c r="E370" s="590" t="n"/>
      <c r="F370" s="590" t="n"/>
      <c r="G370" s="590" t="n"/>
      <c r="H370" s="590" t="n"/>
      <c r="I370" s="590" t="n"/>
      <c r="J370" s="590" t="n"/>
      <c r="K370" s="590" t="n"/>
      <c r="L370" s="590" t="n"/>
      <c r="M370" s="590" t="n"/>
      <c r="N370" s="590" t="n"/>
      <c r="O370" s="590" t="n"/>
      <c r="P370" s="590" t="n"/>
      <c r="Q370" s="590" t="n"/>
      <c r="R370" s="590" t="n"/>
      <c r="S370" s="590" t="n"/>
      <c r="T370" s="590" t="n"/>
      <c r="U370" s="590" t="n"/>
      <c r="V370" s="590" t="n"/>
      <c r="W370" s="590" t="n"/>
      <c r="X370" s="590" t="n"/>
      <c r="Y370" s="590" t="n"/>
      <c r="Z370" s="590" t="n"/>
    </row>
    <row r="371" ht="15.75" customHeight="1" s="844">
      <c r="A371" s="590" t="n"/>
      <c r="B371" s="590" t="n"/>
      <c r="C371" s="590" t="n"/>
      <c r="D371" s="590" t="n"/>
      <c r="E371" s="590" t="n"/>
      <c r="F371" s="590" t="n"/>
      <c r="G371" s="590" t="n"/>
      <c r="H371" s="590" t="n"/>
      <c r="I371" s="590" t="n"/>
      <c r="J371" s="590" t="n"/>
      <c r="K371" s="590" t="n"/>
      <c r="L371" s="590" t="n"/>
      <c r="M371" s="590" t="n"/>
      <c r="N371" s="590" t="n"/>
      <c r="O371" s="590" t="n"/>
      <c r="P371" s="590" t="n"/>
      <c r="Q371" s="590" t="n"/>
      <c r="R371" s="590" t="n"/>
      <c r="S371" s="590" t="n"/>
      <c r="T371" s="590" t="n"/>
      <c r="U371" s="590" t="n"/>
      <c r="V371" s="590" t="n"/>
      <c r="W371" s="590" t="n"/>
      <c r="X371" s="590" t="n"/>
      <c r="Y371" s="590" t="n"/>
      <c r="Z371" s="590" t="n"/>
    </row>
    <row r="372" ht="15.75" customHeight="1" s="844">
      <c r="A372" s="590" t="n"/>
      <c r="B372" s="590" t="n"/>
      <c r="C372" s="590" t="n"/>
      <c r="D372" s="590" t="n"/>
      <c r="E372" s="590" t="n"/>
      <c r="F372" s="590" t="n"/>
      <c r="G372" s="590" t="n"/>
      <c r="H372" s="590" t="n"/>
      <c r="I372" s="590" t="n"/>
      <c r="J372" s="590" t="n"/>
      <c r="K372" s="590" t="n"/>
      <c r="L372" s="590" t="n"/>
      <c r="M372" s="590" t="n"/>
      <c r="N372" s="590" t="n"/>
      <c r="O372" s="590" t="n"/>
      <c r="P372" s="590" t="n"/>
      <c r="Q372" s="590" t="n"/>
      <c r="R372" s="590" t="n"/>
      <c r="S372" s="590" t="n"/>
      <c r="T372" s="590" t="n"/>
      <c r="U372" s="590" t="n"/>
      <c r="V372" s="590" t="n"/>
      <c r="W372" s="590" t="n"/>
      <c r="X372" s="590" t="n"/>
      <c r="Y372" s="590" t="n"/>
      <c r="Z372" s="590" t="n"/>
    </row>
    <row r="373" ht="15.75" customHeight="1" s="844">
      <c r="A373" s="590" t="n"/>
      <c r="B373" s="590" t="n"/>
      <c r="C373" s="590" t="n"/>
      <c r="D373" s="590" t="n"/>
      <c r="E373" s="590" t="n"/>
      <c r="F373" s="590" t="n"/>
      <c r="G373" s="590" t="n"/>
      <c r="H373" s="590" t="n"/>
      <c r="I373" s="590" t="n"/>
      <c r="J373" s="590" t="n"/>
      <c r="K373" s="590" t="n"/>
      <c r="L373" s="590" t="n"/>
      <c r="M373" s="590" t="n"/>
      <c r="N373" s="590" t="n"/>
      <c r="O373" s="590" t="n"/>
      <c r="P373" s="590" t="n"/>
      <c r="Q373" s="590" t="n"/>
      <c r="R373" s="590" t="n"/>
      <c r="S373" s="590" t="n"/>
      <c r="T373" s="590" t="n"/>
      <c r="U373" s="590" t="n"/>
      <c r="V373" s="590" t="n"/>
      <c r="W373" s="590" t="n"/>
      <c r="X373" s="590" t="n"/>
      <c r="Y373" s="590" t="n"/>
      <c r="Z373" s="590" t="n"/>
    </row>
    <row r="374" ht="15.75" customHeight="1" s="844">
      <c r="A374" s="590" t="n"/>
      <c r="B374" s="590" t="n"/>
      <c r="C374" s="590" t="n"/>
      <c r="D374" s="590" t="n"/>
      <c r="E374" s="590" t="n"/>
      <c r="F374" s="590" t="n"/>
      <c r="G374" s="590" t="n"/>
      <c r="H374" s="590" t="n"/>
      <c r="I374" s="590" t="n"/>
      <c r="J374" s="590" t="n"/>
      <c r="K374" s="590" t="n"/>
      <c r="L374" s="590" t="n"/>
      <c r="M374" s="590" t="n"/>
      <c r="N374" s="590" t="n"/>
      <c r="O374" s="590" t="n"/>
      <c r="P374" s="590" t="n"/>
      <c r="Q374" s="590" t="n"/>
      <c r="R374" s="590" t="n"/>
      <c r="S374" s="590" t="n"/>
      <c r="T374" s="590" t="n"/>
      <c r="U374" s="590" t="n"/>
      <c r="V374" s="590" t="n"/>
      <c r="W374" s="590" t="n"/>
      <c r="X374" s="590" t="n"/>
      <c r="Y374" s="590" t="n"/>
      <c r="Z374" s="590" t="n"/>
    </row>
    <row r="375" ht="15.75" customHeight="1" s="844">
      <c r="A375" s="590" t="n"/>
      <c r="B375" s="590" t="n"/>
      <c r="C375" s="590" t="n"/>
      <c r="D375" s="590" t="n"/>
      <c r="E375" s="590" t="n"/>
      <c r="F375" s="590" t="n"/>
      <c r="G375" s="590" t="n"/>
      <c r="H375" s="590" t="n"/>
      <c r="I375" s="590" t="n"/>
      <c r="J375" s="590" t="n"/>
      <c r="K375" s="590" t="n"/>
      <c r="L375" s="590" t="n"/>
      <c r="M375" s="590" t="n"/>
      <c r="N375" s="590" t="n"/>
      <c r="O375" s="590" t="n"/>
      <c r="P375" s="590" t="n"/>
      <c r="Q375" s="590" t="n"/>
      <c r="R375" s="590" t="n"/>
      <c r="S375" s="590" t="n"/>
      <c r="T375" s="590" t="n"/>
      <c r="U375" s="590" t="n"/>
      <c r="V375" s="590" t="n"/>
      <c r="W375" s="590" t="n"/>
      <c r="X375" s="590" t="n"/>
      <c r="Y375" s="590" t="n"/>
      <c r="Z375" s="590" t="n"/>
    </row>
    <row r="376" ht="15.75" customHeight="1" s="844">
      <c r="A376" s="590" t="n"/>
      <c r="B376" s="590" t="n"/>
      <c r="C376" s="590" t="n"/>
      <c r="D376" s="590" t="n"/>
      <c r="E376" s="590" t="n"/>
      <c r="F376" s="590" t="n"/>
      <c r="G376" s="590" t="n"/>
      <c r="H376" s="590" t="n"/>
      <c r="I376" s="590" t="n"/>
      <c r="J376" s="590" t="n"/>
      <c r="K376" s="590" t="n"/>
      <c r="L376" s="590" t="n"/>
      <c r="M376" s="590" t="n"/>
      <c r="N376" s="590" t="n"/>
      <c r="O376" s="590" t="n"/>
      <c r="P376" s="590" t="n"/>
      <c r="Q376" s="590" t="n"/>
      <c r="R376" s="590" t="n"/>
      <c r="S376" s="590" t="n"/>
      <c r="T376" s="590" t="n"/>
      <c r="U376" s="590" t="n"/>
      <c r="V376" s="590" t="n"/>
      <c r="W376" s="590" t="n"/>
      <c r="X376" s="590" t="n"/>
      <c r="Y376" s="590" t="n"/>
      <c r="Z376" s="590" t="n"/>
    </row>
    <row r="377" ht="15.75" customHeight="1" s="844">
      <c r="A377" s="590" t="n"/>
      <c r="B377" s="590" t="n"/>
      <c r="C377" s="590" t="n"/>
      <c r="D377" s="590" t="n"/>
      <c r="E377" s="590" t="n"/>
      <c r="F377" s="590" t="n"/>
      <c r="G377" s="590" t="n"/>
      <c r="H377" s="590" t="n"/>
      <c r="I377" s="590" t="n"/>
      <c r="J377" s="590" t="n"/>
      <c r="K377" s="590" t="n"/>
      <c r="L377" s="590" t="n"/>
      <c r="M377" s="590" t="n"/>
      <c r="N377" s="590" t="n"/>
      <c r="O377" s="590" t="n"/>
      <c r="P377" s="590" t="n"/>
      <c r="Q377" s="590" t="n"/>
      <c r="R377" s="590" t="n"/>
      <c r="S377" s="590" t="n"/>
      <c r="T377" s="590" t="n"/>
      <c r="U377" s="590" t="n"/>
      <c r="V377" s="590" t="n"/>
      <c r="W377" s="590" t="n"/>
      <c r="X377" s="590" t="n"/>
      <c r="Y377" s="590" t="n"/>
      <c r="Z377" s="590" t="n"/>
    </row>
    <row r="378" ht="15.75" customHeight="1" s="844">
      <c r="A378" s="590" t="n"/>
      <c r="B378" s="590" t="n"/>
      <c r="C378" s="590" t="n"/>
      <c r="D378" s="590" t="n"/>
      <c r="E378" s="590" t="n"/>
      <c r="F378" s="590" t="n"/>
      <c r="G378" s="590" t="n"/>
      <c r="H378" s="590" t="n"/>
      <c r="I378" s="590" t="n"/>
      <c r="J378" s="590" t="n"/>
      <c r="K378" s="590" t="n"/>
      <c r="L378" s="590" t="n"/>
      <c r="M378" s="590" t="n"/>
      <c r="N378" s="590" t="n"/>
      <c r="O378" s="590" t="n"/>
      <c r="P378" s="590" t="n"/>
      <c r="Q378" s="590" t="n"/>
      <c r="R378" s="590" t="n"/>
      <c r="S378" s="590" t="n"/>
      <c r="T378" s="590" t="n"/>
      <c r="U378" s="590" t="n"/>
      <c r="V378" s="590" t="n"/>
      <c r="W378" s="590" t="n"/>
      <c r="X378" s="590" t="n"/>
      <c r="Y378" s="590" t="n"/>
      <c r="Z378" s="590" t="n"/>
    </row>
    <row r="379" ht="15.75" customHeight="1" s="844">
      <c r="A379" s="590" t="n"/>
      <c r="B379" s="590" t="n"/>
      <c r="C379" s="590" t="n"/>
      <c r="D379" s="590" t="n"/>
      <c r="E379" s="590" t="n"/>
      <c r="F379" s="590" t="n"/>
      <c r="G379" s="590" t="n"/>
      <c r="H379" s="590" t="n"/>
      <c r="I379" s="590" t="n"/>
      <c r="J379" s="590" t="n"/>
      <c r="K379" s="590" t="n"/>
      <c r="L379" s="590" t="n"/>
      <c r="M379" s="590" t="n"/>
      <c r="N379" s="590" t="n"/>
      <c r="O379" s="590" t="n"/>
      <c r="P379" s="590" t="n"/>
      <c r="Q379" s="590" t="n"/>
      <c r="R379" s="590" t="n"/>
      <c r="S379" s="590" t="n"/>
      <c r="T379" s="590" t="n"/>
      <c r="U379" s="590" t="n"/>
      <c r="V379" s="590" t="n"/>
      <c r="W379" s="590" t="n"/>
      <c r="X379" s="590" t="n"/>
      <c r="Y379" s="590" t="n"/>
      <c r="Z379" s="590" t="n"/>
    </row>
    <row r="380" ht="15.75" customHeight="1" s="844">
      <c r="A380" s="590" t="n"/>
      <c r="B380" s="590" t="n"/>
      <c r="C380" s="590" t="n"/>
      <c r="D380" s="590" t="n"/>
      <c r="E380" s="590" t="n"/>
      <c r="F380" s="590" t="n"/>
      <c r="G380" s="590" t="n"/>
      <c r="H380" s="590" t="n"/>
      <c r="I380" s="590" t="n"/>
      <c r="J380" s="590" t="n"/>
      <c r="K380" s="590" t="n"/>
      <c r="L380" s="590" t="n"/>
      <c r="M380" s="590" t="n"/>
      <c r="N380" s="590" t="n"/>
      <c r="O380" s="590" t="n"/>
      <c r="P380" s="590" t="n"/>
      <c r="Q380" s="590" t="n"/>
      <c r="R380" s="590" t="n"/>
      <c r="S380" s="590" t="n"/>
      <c r="T380" s="590" t="n"/>
      <c r="U380" s="590" t="n"/>
      <c r="V380" s="590" t="n"/>
      <c r="W380" s="590" t="n"/>
      <c r="X380" s="590" t="n"/>
      <c r="Y380" s="590" t="n"/>
      <c r="Z380" s="590" t="n"/>
    </row>
    <row r="381" ht="15.75" customHeight="1" s="844">
      <c r="A381" s="590" t="n"/>
      <c r="B381" s="590" t="n"/>
      <c r="C381" s="590" t="n"/>
      <c r="D381" s="590" t="n"/>
      <c r="E381" s="590" t="n"/>
      <c r="F381" s="590" t="n"/>
      <c r="G381" s="590" t="n"/>
      <c r="H381" s="590" t="n"/>
      <c r="I381" s="590" t="n"/>
      <c r="J381" s="590" t="n"/>
      <c r="K381" s="590" t="n"/>
      <c r="L381" s="590" t="n"/>
      <c r="M381" s="590" t="n"/>
      <c r="N381" s="590" t="n"/>
      <c r="O381" s="590" t="n"/>
      <c r="P381" s="590" t="n"/>
      <c r="Q381" s="590" t="n"/>
      <c r="R381" s="590" t="n"/>
      <c r="S381" s="590" t="n"/>
      <c r="T381" s="590" t="n"/>
      <c r="U381" s="590" t="n"/>
      <c r="V381" s="590" t="n"/>
      <c r="W381" s="590" t="n"/>
      <c r="X381" s="590" t="n"/>
      <c r="Y381" s="590" t="n"/>
      <c r="Z381" s="590" t="n"/>
    </row>
    <row r="382" ht="15.75" customHeight="1" s="844">
      <c r="A382" s="590" t="n"/>
      <c r="B382" s="590" t="n"/>
      <c r="C382" s="590" t="n"/>
      <c r="D382" s="590" t="n"/>
      <c r="E382" s="590" t="n"/>
      <c r="F382" s="590" t="n"/>
      <c r="G382" s="590" t="n"/>
      <c r="H382" s="590" t="n"/>
      <c r="I382" s="590" t="n"/>
      <c r="J382" s="590" t="n"/>
      <c r="K382" s="590" t="n"/>
      <c r="L382" s="590" t="n"/>
      <c r="M382" s="590" t="n"/>
      <c r="N382" s="590" t="n"/>
      <c r="O382" s="590" t="n"/>
      <c r="P382" s="590" t="n"/>
      <c r="Q382" s="590" t="n"/>
      <c r="R382" s="590" t="n"/>
      <c r="S382" s="590" t="n"/>
      <c r="T382" s="590" t="n"/>
      <c r="U382" s="590" t="n"/>
      <c r="V382" s="590" t="n"/>
      <c r="W382" s="590" t="n"/>
      <c r="X382" s="590" t="n"/>
      <c r="Y382" s="590" t="n"/>
      <c r="Z382" s="590" t="n"/>
    </row>
    <row r="383" ht="15.75" customHeight="1" s="844">
      <c r="A383" s="590" t="n"/>
      <c r="B383" s="590" t="n"/>
      <c r="C383" s="590" t="n"/>
      <c r="D383" s="590" t="n"/>
      <c r="E383" s="590" t="n"/>
      <c r="F383" s="590" t="n"/>
      <c r="G383" s="590" t="n"/>
      <c r="H383" s="590" t="n"/>
      <c r="I383" s="590" t="n"/>
      <c r="J383" s="590" t="n"/>
      <c r="K383" s="590" t="n"/>
      <c r="L383" s="590" t="n"/>
      <c r="M383" s="590" t="n"/>
      <c r="N383" s="590" t="n"/>
      <c r="O383" s="590" t="n"/>
      <c r="P383" s="590" t="n"/>
      <c r="Q383" s="590" t="n"/>
      <c r="R383" s="590" t="n"/>
      <c r="S383" s="590" t="n"/>
      <c r="T383" s="590" t="n"/>
      <c r="U383" s="590" t="n"/>
      <c r="V383" s="590" t="n"/>
      <c r="W383" s="590" t="n"/>
      <c r="X383" s="590" t="n"/>
      <c r="Y383" s="590" t="n"/>
      <c r="Z383" s="590" t="n"/>
    </row>
    <row r="384" ht="15.75" customHeight="1" s="844">
      <c r="A384" s="590" t="n"/>
      <c r="B384" s="590" t="n"/>
      <c r="C384" s="590" t="n"/>
      <c r="D384" s="590" t="n"/>
      <c r="E384" s="590" t="n"/>
      <c r="F384" s="590" t="n"/>
      <c r="G384" s="590" t="n"/>
      <c r="H384" s="590" t="n"/>
      <c r="I384" s="590" t="n"/>
      <c r="J384" s="590" t="n"/>
      <c r="K384" s="590" t="n"/>
      <c r="L384" s="590" t="n"/>
      <c r="M384" s="590" t="n"/>
      <c r="N384" s="590" t="n"/>
      <c r="O384" s="590" t="n"/>
      <c r="P384" s="590" t="n"/>
      <c r="Q384" s="590" t="n"/>
      <c r="R384" s="590" t="n"/>
      <c r="S384" s="590" t="n"/>
      <c r="T384" s="590" t="n"/>
      <c r="U384" s="590" t="n"/>
      <c r="V384" s="590" t="n"/>
      <c r="W384" s="590" t="n"/>
      <c r="X384" s="590" t="n"/>
      <c r="Y384" s="590" t="n"/>
      <c r="Z384" s="590" t="n"/>
    </row>
    <row r="385" ht="15.75" customHeight="1" s="844">
      <c r="A385" s="590" t="n"/>
      <c r="B385" s="590" t="n"/>
      <c r="C385" s="590" t="n"/>
      <c r="D385" s="590" t="n"/>
      <c r="E385" s="590" t="n"/>
      <c r="F385" s="590" t="n"/>
      <c r="G385" s="590" t="n"/>
      <c r="H385" s="590" t="n"/>
      <c r="I385" s="590" t="n"/>
      <c r="J385" s="590" t="n"/>
      <c r="K385" s="590" t="n"/>
      <c r="L385" s="590" t="n"/>
      <c r="M385" s="590" t="n"/>
      <c r="N385" s="590" t="n"/>
      <c r="O385" s="590" t="n"/>
      <c r="P385" s="590" t="n"/>
      <c r="Q385" s="590" t="n"/>
      <c r="R385" s="590" t="n"/>
      <c r="S385" s="590" t="n"/>
      <c r="T385" s="590" t="n"/>
      <c r="U385" s="590" t="n"/>
      <c r="V385" s="590" t="n"/>
      <c r="W385" s="590" t="n"/>
      <c r="X385" s="590" t="n"/>
      <c r="Y385" s="590" t="n"/>
      <c r="Z385" s="590" t="n"/>
    </row>
    <row r="386" ht="15.75" customHeight="1" s="844">
      <c r="A386" s="590" t="n"/>
      <c r="B386" s="590" t="n"/>
      <c r="C386" s="590" t="n"/>
      <c r="D386" s="590" t="n"/>
      <c r="E386" s="590" t="n"/>
      <c r="F386" s="590" t="n"/>
      <c r="G386" s="590" t="n"/>
      <c r="H386" s="590" t="n"/>
      <c r="I386" s="590" t="n"/>
      <c r="J386" s="590" t="n"/>
      <c r="K386" s="590" t="n"/>
      <c r="L386" s="590" t="n"/>
      <c r="M386" s="590" t="n"/>
      <c r="N386" s="590" t="n"/>
      <c r="O386" s="590" t="n"/>
      <c r="P386" s="590" t="n"/>
      <c r="Q386" s="590" t="n"/>
      <c r="R386" s="590" t="n"/>
      <c r="S386" s="590" t="n"/>
      <c r="T386" s="590" t="n"/>
      <c r="U386" s="590" t="n"/>
      <c r="V386" s="590" t="n"/>
      <c r="W386" s="590" t="n"/>
      <c r="X386" s="590" t="n"/>
      <c r="Y386" s="590" t="n"/>
      <c r="Z386" s="590" t="n"/>
    </row>
    <row r="387" ht="15.75" customHeight="1" s="844">
      <c r="A387" s="590" t="n"/>
      <c r="B387" s="590" t="n"/>
      <c r="C387" s="590" t="n"/>
      <c r="D387" s="590" t="n"/>
      <c r="E387" s="590" t="n"/>
      <c r="F387" s="590" t="n"/>
      <c r="G387" s="590" t="n"/>
      <c r="H387" s="590" t="n"/>
      <c r="I387" s="590" t="n"/>
      <c r="J387" s="590" t="n"/>
      <c r="K387" s="590" t="n"/>
      <c r="L387" s="590" t="n"/>
      <c r="M387" s="590" t="n"/>
      <c r="N387" s="590" t="n"/>
      <c r="O387" s="590" t="n"/>
      <c r="P387" s="590" t="n"/>
      <c r="Q387" s="590" t="n"/>
      <c r="R387" s="590" t="n"/>
      <c r="S387" s="590" t="n"/>
      <c r="T387" s="590" t="n"/>
      <c r="U387" s="590" t="n"/>
      <c r="V387" s="590" t="n"/>
      <c r="W387" s="590" t="n"/>
      <c r="X387" s="590" t="n"/>
      <c r="Y387" s="590" t="n"/>
      <c r="Z387" s="590" t="n"/>
    </row>
    <row r="388" ht="15.75" customHeight="1" s="844">
      <c r="A388" s="590" t="n"/>
      <c r="B388" s="590" t="n"/>
      <c r="C388" s="590" t="n"/>
      <c r="D388" s="590" t="n"/>
      <c r="E388" s="590" t="n"/>
      <c r="F388" s="590" t="n"/>
      <c r="G388" s="590" t="n"/>
      <c r="H388" s="590" t="n"/>
      <c r="I388" s="590" t="n"/>
      <c r="J388" s="590" t="n"/>
      <c r="K388" s="590" t="n"/>
      <c r="L388" s="590" t="n"/>
      <c r="M388" s="590" t="n"/>
      <c r="N388" s="590" t="n"/>
      <c r="O388" s="590" t="n"/>
      <c r="P388" s="590" t="n"/>
      <c r="Q388" s="590" t="n"/>
      <c r="R388" s="590" t="n"/>
      <c r="S388" s="590" t="n"/>
      <c r="T388" s="590" t="n"/>
      <c r="U388" s="590" t="n"/>
      <c r="V388" s="590" t="n"/>
      <c r="W388" s="590" t="n"/>
      <c r="X388" s="590" t="n"/>
      <c r="Y388" s="590" t="n"/>
      <c r="Z388" s="590" t="n"/>
    </row>
    <row r="389" ht="15.75" customHeight="1" s="844">
      <c r="A389" s="590" t="n"/>
      <c r="B389" s="590" t="n"/>
      <c r="C389" s="590" t="n"/>
      <c r="D389" s="590" t="n"/>
      <c r="E389" s="590" t="n"/>
      <c r="F389" s="590" t="n"/>
      <c r="G389" s="590" t="n"/>
      <c r="H389" s="590" t="n"/>
      <c r="I389" s="590" t="n"/>
      <c r="J389" s="590" t="n"/>
      <c r="K389" s="590" t="n"/>
      <c r="L389" s="590" t="n"/>
      <c r="M389" s="590" t="n"/>
      <c r="N389" s="590" t="n"/>
      <c r="O389" s="590" t="n"/>
      <c r="P389" s="590" t="n"/>
      <c r="Q389" s="590" t="n"/>
      <c r="R389" s="590" t="n"/>
      <c r="S389" s="590" t="n"/>
      <c r="T389" s="590" t="n"/>
      <c r="U389" s="590" t="n"/>
      <c r="V389" s="590" t="n"/>
      <c r="W389" s="590" t="n"/>
      <c r="X389" s="590" t="n"/>
      <c r="Y389" s="590" t="n"/>
      <c r="Z389" s="590" t="n"/>
    </row>
    <row r="390" ht="15.75" customHeight="1" s="844">
      <c r="A390" s="590" t="n"/>
      <c r="B390" s="590" t="n"/>
      <c r="C390" s="590" t="n"/>
      <c r="D390" s="590" t="n"/>
      <c r="E390" s="590" t="n"/>
      <c r="F390" s="590" t="n"/>
      <c r="G390" s="590" t="n"/>
      <c r="H390" s="590" t="n"/>
      <c r="I390" s="590" t="n"/>
      <c r="J390" s="590" t="n"/>
      <c r="K390" s="590" t="n"/>
      <c r="L390" s="590" t="n"/>
      <c r="M390" s="590" t="n"/>
      <c r="N390" s="590" t="n"/>
      <c r="O390" s="590" t="n"/>
      <c r="P390" s="590" t="n"/>
      <c r="Q390" s="590" t="n"/>
      <c r="R390" s="590" t="n"/>
      <c r="S390" s="590" t="n"/>
      <c r="T390" s="590" t="n"/>
      <c r="U390" s="590" t="n"/>
      <c r="V390" s="590" t="n"/>
      <c r="W390" s="590" t="n"/>
      <c r="X390" s="590" t="n"/>
      <c r="Y390" s="590" t="n"/>
      <c r="Z390" s="590" t="n"/>
    </row>
    <row r="391" ht="15.75" customHeight="1" s="844">
      <c r="A391" s="590" t="n"/>
      <c r="B391" s="590" t="n"/>
      <c r="C391" s="590" t="n"/>
      <c r="D391" s="590" t="n"/>
      <c r="E391" s="590" t="n"/>
      <c r="F391" s="590" t="n"/>
      <c r="G391" s="590" t="n"/>
      <c r="H391" s="590" t="n"/>
      <c r="I391" s="590" t="n"/>
      <c r="J391" s="590" t="n"/>
      <c r="K391" s="590" t="n"/>
      <c r="L391" s="590" t="n"/>
      <c r="M391" s="590" t="n"/>
      <c r="N391" s="590" t="n"/>
      <c r="O391" s="590" t="n"/>
      <c r="P391" s="590" t="n"/>
      <c r="Q391" s="590" t="n"/>
      <c r="R391" s="590" t="n"/>
      <c r="S391" s="590" t="n"/>
      <c r="T391" s="590" t="n"/>
      <c r="U391" s="590" t="n"/>
      <c r="V391" s="590" t="n"/>
      <c r="W391" s="590" t="n"/>
      <c r="X391" s="590" t="n"/>
      <c r="Y391" s="590" t="n"/>
      <c r="Z391" s="590" t="n"/>
    </row>
    <row r="392" ht="15.75" customHeight="1" s="844">
      <c r="A392" s="590" t="n"/>
      <c r="B392" s="590" t="n"/>
      <c r="C392" s="590" t="n"/>
      <c r="D392" s="590" t="n"/>
      <c r="E392" s="590" t="n"/>
      <c r="F392" s="590" t="n"/>
      <c r="G392" s="590" t="n"/>
      <c r="H392" s="590" t="n"/>
      <c r="I392" s="590" t="n"/>
      <c r="J392" s="590" t="n"/>
      <c r="K392" s="590" t="n"/>
      <c r="L392" s="590" t="n"/>
      <c r="M392" s="590" t="n"/>
      <c r="N392" s="590" t="n"/>
      <c r="O392" s="590" t="n"/>
      <c r="P392" s="590" t="n"/>
      <c r="Q392" s="590" t="n"/>
      <c r="R392" s="590" t="n"/>
      <c r="S392" s="590" t="n"/>
      <c r="T392" s="590" t="n"/>
      <c r="U392" s="590" t="n"/>
      <c r="V392" s="590" t="n"/>
      <c r="W392" s="590" t="n"/>
      <c r="X392" s="590" t="n"/>
      <c r="Y392" s="590" t="n"/>
      <c r="Z392" s="590" t="n"/>
    </row>
    <row r="393" ht="15.75" customHeight="1" s="844">
      <c r="A393" s="590" t="n"/>
      <c r="B393" s="590" t="n"/>
      <c r="C393" s="590" t="n"/>
      <c r="D393" s="590" t="n"/>
      <c r="E393" s="590" t="n"/>
      <c r="F393" s="590" t="n"/>
      <c r="G393" s="590" t="n"/>
      <c r="H393" s="590" t="n"/>
      <c r="I393" s="590" t="n"/>
      <c r="J393" s="590" t="n"/>
      <c r="K393" s="590" t="n"/>
      <c r="L393" s="590" t="n"/>
      <c r="M393" s="590" t="n"/>
      <c r="N393" s="590" t="n"/>
      <c r="O393" s="590" t="n"/>
      <c r="P393" s="590" t="n"/>
      <c r="Q393" s="590" t="n"/>
      <c r="R393" s="590" t="n"/>
      <c r="S393" s="590" t="n"/>
      <c r="T393" s="590" t="n"/>
      <c r="U393" s="590" t="n"/>
      <c r="V393" s="590" t="n"/>
      <c r="W393" s="590" t="n"/>
      <c r="X393" s="590" t="n"/>
      <c r="Y393" s="590" t="n"/>
      <c r="Z393" s="590" t="n"/>
    </row>
    <row r="394" ht="15.75" customHeight="1" s="844">
      <c r="A394" s="590" t="n"/>
      <c r="B394" s="590" t="n"/>
      <c r="C394" s="590" t="n"/>
      <c r="D394" s="590" t="n"/>
      <c r="E394" s="590" t="n"/>
      <c r="F394" s="590" t="n"/>
      <c r="G394" s="590" t="n"/>
      <c r="H394" s="590" t="n"/>
      <c r="I394" s="590" t="n"/>
      <c r="J394" s="590" t="n"/>
      <c r="K394" s="590" t="n"/>
      <c r="L394" s="590" t="n"/>
      <c r="M394" s="590" t="n"/>
      <c r="N394" s="590" t="n"/>
      <c r="O394" s="590" t="n"/>
      <c r="P394" s="590" t="n"/>
      <c r="Q394" s="590" t="n"/>
      <c r="R394" s="590" t="n"/>
      <c r="S394" s="590" t="n"/>
      <c r="T394" s="590" t="n"/>
      <c r="U394" s="590" t="n"/>
      <c r="V394" s="590" t="n"/>
      <c r="W394" s="590" t="n"/>
      <c r="X394" s="590" t="n"/>
      <c r="Y394" s="590" t="n"/>
      <c r="Z394" s="590" t="n"/>
    </row>
    <row r="395" ht="15.75" customHeight="1" s="844">
      <c r="A395" s="590" t="n"/>
      <c r="B395" s="590" t="n"/>
      <c r="C395" s="590" t="n"/>
      <c r="D395" s="590" t="n"/>
      <c r="E395" s="590" t="n"/>
      <c r="F395" s="590" t="n"/>
      <c r="G395" s="590" t="n"/>
      <c r="H395" s="590" t="n"/>
      <c r="I395" s="590" t="n"/>
      <c r="J395" s="590" t="n"/>
      <c r="K395" s="590" t="n"/>
      <c r="L395" s="590" t="n"/>
      <c r="M395" s="590" t="n"/>
      <c r="N395" s="590" t="n"/>
      <c r="O395" s="590" t="n"/>
      <c r="P395" s="590" t="n"/>
      <c r="Q395" s="590" t="n"/>
      <c r="R395" s="590" t="n"/>
      <c r="S395" s="590" t="n"/>
      <c r="T395" s="590" t="n"/>
      <c r="U395" s="590" t="n"/>
      <c r="V395" s="590" t="n"/>
      <c r="W395" s="590" t="n"/>
      <c r="X395" s="590" t="n"/>
      <c r="Y395" s="590" t="n"/>
      <c r="Z395" s="590" t="n"/>
    </row>
    <row r="396" ht="15.75" customHeight="1" s="844">
      <c r="A396" s="590" t="n"/>
      <c r="B396" s="590" t="n"/>
      <c r="C396" s="590" t="n"/>
      <c r="D396" s="590" t="n"/>
      <c r="E396" s="590" t="n"/>
      <c r="F396" s="590" t="n"/>
      <c r="G396" s="590" t="n"/>
      <c r="H396" s="590" t="n"/>
      <c r="I396" s="590" t="n"/>
      <c r="J396" s="590" t="n"/>
      <c r="K396" s="590" t="n"/>
      <c r="L396" s="590" t="n"/>
      <c r="M396" s="590" t="n"/>
      <c r="N396" s="590" t="n"/>
      <c r="O396" s="590" t="n"/>
      <c r="P396" s="590" t="n"/>
      <c r="Q396" s="590" t="n"/>
      <c r="R396" s="590" t="n"/>
      <c r="S396" s="590" t="n"/>
      <c r="T396" s="590" t="n"/>
      <c r="U396" s="590" t="n"/>
      <c r="V396" s="590" t="n"/>
      <c r="W396" s="590" t="n"/>
      <c r="X396" s="590" t="n"/>
      <c r="Y396" s="590" t="n"/>
      <c r="Z396" s="590" t="n"/>
    </row>
    <row r="397" ht="15.75" customHeight="1" s="844">
      <c r="A397" s="590" t="n"/>
      <c r="B397" s="590" t="n"/>
      <c r="C397" s="590" t="n"/>
      <c r="D397" s="590" t="n"/>
      <c r="E397" s="590" t="n"/>
      <c r="F397" s="590" t="n"/>
      <c r="G397" s="590" t="n"/>
      <c r="H397" s="590" t="n"/>
      <c r="I397" s="590" t="n"/>
      <c r="J397" s="590" t="n"/>
      <c r="K397" s="590" t="n"/>
      <c r="L397" s="590" t="n"/>
      <c r="M397" s="590" t="n"/>
      <c r="N397" s="590" t="n"/>
      <c r="O397" s="590" t="n"/>
      <c r="P397" s="590" t="n"/>
      <c r="Q397" s="590" t="n"/>
      <c r="R397" s="590" t="n"/>
      <c r="S397" s="590" t="n"/>
      <c r="T397" s="590" t="n"/>
      <c r="U397" s="590" t="n"/>
      <c r="V397" s="590" t="n"/>
      <c r="W397" s="590" t="n"/>
      <c r="X397" s="590" t="n"/>
      <c r="Y397" s="590" t="n"/>
      <c r="Z397" s="590" t="n"/>
    </row>
    <row r="398" ht="15.75" customHeight="1" s="844">
      <c r="A398" s="590" t="n"/>
      <c r="B398" s="590" t="n"/>
      <c r="C398" s="590" t="n"/>
      <c r="D398" s="590" t="n"/>
      <c r="E398" s="590" t="n"/>
      <c r="F398" s="590" t="n"/>
      <c r="G398" s="590" t="n"/>
      <c r="H398" s="590" t="n"/>
      <c r="I398" s="590" t="n"/>
      <c r="J398" s="590" t="n"/>
      <c r="K398" s="590" t="n"/>
      <c r="L398" s="590" t="n"/>
      <c r="M398" s="590" t="n"/>
      <c r="N398" s="590" t="n"/>
      <c r="O398" s="590" t="n"/>
      <c r="P398" s="590" t="n"/>
      <c r="Q398" s="590" t="n"/>
      <c r="R398" s="590" t="n"/>
      <c r="S398" s="590" t="n"/>
      <c r="T398" s="590" t="n"/>
      <c r="U398" s="590" t="n"/>
      <c r="V398" s="590" t="n"/>
      <c r="W398" s="590" t="n"/>
      <c r="X398" s="590" t="n"/>
      <c r="Y398" s="590" t="n"/>
      <c r="Z398" s="590" t="n"/>
    </row>
    <row r="399" ht="15.75" customHeight="1" s="844">
      <c r="A399" s="590" t="n"/>
      <c r="B399" s="590" t="n"/>
      <c r="C399" s="590" t="n"/>
      <c r="D399" s="590" t="n"/>
      <c r="E399" s="590" t="n"/>
      <c r="F399" s="590" t="n"/>
      <c r="G399" s="590" t="n"/>
      <c r="H399" s="590" t="n"/>
      <c r="I399" s="590" t="n"/>
      <c r="J399" s="590" t="n"/>
      <c r="K399" s="590" t="n"/>
      <c r="L399" s="590" t="n"/>
      <c r="M399" s="590" t="n"/>
      <c r="N399" s="590" t="n"/>
      <c r="O399" s="590" t="n"/>
      <c r="P399" s="590" t="n"/>
      <c r="Q399" s="590" t="n"/>
      <c r="R399" s="590" t="n"/>
      <c r="S399" s="590" t="n"/>
      <c r="T399" s="590" t="n"/>
      <c r="U399" s="590" t="n"/>
      <c r="V399" s="590" t="n"/>
      <c r="W399" s="590" t="n"/>
      <c r="X399" s="590" t="n"/>
      <c r="Y399" s="590" t="n"/>
      <c r="Z399" s="590" t="n"/>
    </row>
    <row r="400" ht="15.75" customHeight="1" s="844">
      <c r="A400" s="590" t="n"/>
      <c r="B400" s="590" t="n"/>
      <c r="C400" s="590" t="n"/>
      <c r="D400" s="590" t="n"/>
      <c r="E400" s="590" t="n"/>
      <c r="F400" s="590" t="n"/>
      <c r="G400" s="590" t="n"/>
      <c r="H400" s="590" t="n"/>
      <c r="I400" s="590" t="n"/>
      <c r="J400" s="590" t="n"/>
      <c r="K400" s="590" t="n"/>
      <c r="L400" s="590" t="n"/>
      <c r="M400" s="590" t="n"/>
      <c r="N400" s="590" t="n"/>
      <c r="O400" s="590" t="n"/>
      <c r="P400" s="590" t="n"/>
      <c r="Q400" s="590" t="n"/>
      <c r="R400" s="590" t="n"/>
      <c r="S400" s="590" t="n"/>
      <c r="T400" s="590" t="n"/>
      <c r="U400" s="590" t="n"/>
      <c r="V400" s="590" t="n"/>
      <c r="W400" s="590" t="n"/>
      <c r="X400" s="590" t="n"/>
      <c r="Y400" s="590" t="n"/>
      <c r="Z400" s="590" t="n"/>
    </row>
    <row r="401" ht="15.75" customHeight="1" s="844">
      <c r="A401" s="590" t="n"/>
      <c r="B401" s="590" t="n"/>
      <c r="C401" s="590" t="n"/>
      <c r="D401" s="590" t="n"/>
      <c r="E401" s="590" t="n"/>
      <c r="F401" s="590" t="n"/>
      <c r="G401" s="590" t="n"/>
      <c r="H401" s="590" t="n"/>
      <c r="I401" s="590" t="n"/>
      <c r="J401" s="590" t="n"/>
      <c r="K401" s="590" t="n"/>
      <c r="L401" s="590" t="n"/>
      <c r="M401" s="590" t="n"/>
      <c r="N401" s="590" t="n"/>
      <c r="O401" s="590" t="n"/>
      <c r="P401" s="590" t="n"/>
      <c r="Q401" s="590" t="n"/>
      <c r="R401" s="590" t="n"/>
      <c r="S401" s="590" t="n"/>
      <c r="T401" s="590" t="n"/>
      <c r="U401" s="590" t="n"/>
      <c r="V401" s="590" t="n"/>
      <c r="W401" s="590" t="n"/>
      <c r="X401" s="590" t="n"/>
      <c r="Y401" s="590" t="n"/>
      <c r="Z401" s="590" t="n"/>
    </row>
    <row r="402" ht="15.75" customHeight="1" s="844">
      <c r="A402" s="590" t="n"/>
      <c r="B402" s="590" t="n"/>
      <c r="C402" s="590" t="n"/>
      <c r="D402" s="590" t="n"/>
      <c r="E402" s="590" t="n"/>
      <c r="F402" s="590" t="n"/>
      <c r="G402" s="590" t="n"/>
      <c r="H402" s="590" t="n"/>
      <c r="I402" s="590" t="n"/>
      <c r="J402" s="590" t="n"/>
      <c r="K402" s="590" t="n"/>
      <c r="L402" s="590" t="n"/>
      <c r="M402" s="590" t="n"/>
      <c r="N402" s="590" t="n"/>
      <c r="O402" s="590" t="n"/>
      <c r="P402" s="590" t="n"/>
      <c r="Q402" s="590" t="n"/>
      <c r="R402" s="590" t="n"/>
      <c r="S402" s="590" t="n"/>
      <c r="T402" s="590" t="n"/>
      <c r="U402" s="590" t="n"/>
      <c r="V402" s="590" t="n"/>
      <c r="W402" s="590" t="n"/>
      <c r="X402" s="590" t="n"/>
      <c r="Y402" s="590" t="n"/>
      <c r="Z402" s="590" t="n"/>
    </row>
    <row r="403" ht="15.75" customHeight="1" s="844">
      <c r="A403" s="590" t="n"/>
      <c r="B403" s="590" t="n"/>
      <c r="C403" s="590" t="n"/>
      <c r="D403" s="590" t="n"/>
      <c r="E403" s="590" t="n"/>
      <c r="F403" s="590" t="n"/>
      <c r="G403" s="590" t="n"/>
      <c r="H403" s="590" t="n"/>
      <c r="I403" s="590" t="n"/>
      <c r="J403" s="590" t="n"/>
      <c r="K403" s="590" t="n"/>
      <c r="L403" s="590" t="n"/>
      <c r="M403" s="590" t="n"/>
      <c r="N403" s="590" t="n"/>
      <c r="O403" s="590" t="n"/>
      <c r="P403" s="590" t="n"/>
      <c r="Q403" s="590" t="n"/>
      <c r="R403" s="590" t="n"/>
      <c r="S403" s="590" t="n"/>
      <c r="T403" s="590" t="n"/>
      <c r="U403" s="590" t="n"/>
      <c r="V403" s="590" t="n"/>
      <c r="W403" s="590" t="n"/>
      <c r="X403" s="590" t="n"/>
      <c r="Y403" s="590" t="n"/>
      <c r="Z403" s="590" t="n"/>
    </row>
    <row r="404" ht="15.75" customHeight="1" s="844">
      <c r="A404" s="590" t="n"/>
      <c r="B404" s="590" t="n"/>
      <c r="C404" s="590" t="n"/>
      <c r="D404" s="590" t="n"/>
      <c r="E404" s="590" t="n"/>
      <c r="F404" s="590" t="n"/>
      <c r="G404" s="590" t="n"/>
      <c r="H404" s="590" t="n"/>
      <c r="I404" s="590" t="n"/>
      <c r="J404" s="590" t="n"/>
      <c r="K404" s="590" t="n"/>
      <c r="L404" s="590" t="n"/>
      <c r="M404" s="590" t="n"/>
      <c r="N404" s="590" t="n"/>
      <c r="O404" s="590" t="n"/>
      <c r="P404" s="590" t="n"/>
      <c r="Q404" s="590" t="n"/>
      <c r="R404" s="590" t="n"/>
      <c r="S404" s="590" t="n"/>
      <c r="T404" s="590" t="n"/>
      <c r="U404" s="590" t="n"/>
      <c r="V404" s="590" t="n"/>
      <c r="W404" s="590" t="n"/>
      <c r="X404" s="590" t="n"/>
      <c r="Y404" s="590" t="n"/>
      <c r="Z404" s="590" t="n"/>
    </row>
    <row r="405" ht="15.75" customHeight="1" s="844">
      <c r="A405" s="590" t="n"/>
      <c r="B405" s="590" t="n"/>
      <c r="C405" s="590" t="n"/>
      <c r="D405" s="590" t="n"/>
      <c r="E405" s="590" t="n"/>
      <c r="F405" s="590" t="n"/>
      <c r="G405" s="590" t="n"/>
      <c r="H405" s="590" t="n"/>
      <c r="I405" s="590" t="n"/>
      <c r="J405" s="590" t="n"/>
      <c r="K405" s="590" t="n"/>
      <c r="L405" s="590" t="n"/>
      <c r="M405" s="590" t="n"/>
      <c r="N405" s="590" t="n"/>
      <c r="O405" s="590" t="n"/>
      <c r="P405" s="590" t="n"/>
      <c r="Q405" s="590" t="n"/>
      <c r="R405" s="590" t="n"/>
      <c r="S405" s="590" t="n"/>
      <c r="T405" s="590" t="n"/>
      <c r="U405" s="590" t="n"/>
      <c r="V405" s="590" t="n"/>
      <c r="W405" s="590" t="n"/>
      <c r="X405" s="590" t="n"/>
      <c r="Y405" s="590" t="n"/>
      <c r="Z405" s="590" t="n"/>
    </row>
    <row r="406" ht="15.75" customHeight="1" s="844">
      <c r="A406" s="590" t="n"/>
      <c r="B406" s="590" t="n"/>
      <c r="C406" s="590" t="n"/>
      <c r="D406" s="590" t="n"/>
      <c r="E406" s="590" t="n"/>
      <c r="F406" s="590" t="n"/>
      <c r="G406" s="590" t="n"/>
      <c r="H406" s="590" t="n"/>
      <c r="I406" s="590" t="n"/>
      <c r="J406" s="590" t="n"/>
      <c r="K406" s="590" t="n"/>
      <c r="L406" s="590" t="n"/>
      <c r="M406" s="590" t="n"/>
      <c r="N406" s="590" t="n"/>
      <c r="O406" s="590" t="n"/>
      <c r="P406" s="590" t="n"/>
      <c r="Q406" s="590" t="n"/>
      <c r="R406" s="590" t="n"/>
      <c r="S406" s="590" t="n"/>
      <c r="T406" s="590" t="n"/>
      <c r="U406" s="590" t="n"/>
      <c r="V406" s="590" t="n"/>
      <c r="W406" s="590" t="n"/>
      <c r="X406" s="590" t="n"/>
      <c r="Y406" s="590" t="n"/>
      <c r="Z406" s="590" t="n"/>
    </row>
    <row r="407" ht="15.75" customHeight="1" s="844">
      <c r="A407" s="590" t="n"/>
      <c r="B407" s="590" t="n"/>
      <c r="C407" s="590" t="n"/>
      <c r="D407" s="590" t="n"/>
      <c r="E407" s="590" t="n"/>
      <c r="F407" s="590" t="n"/>
      <c r="G407" s="590" t="n"/>
      <c r="H407" s="590" t="n"/>
      <c r="I407" s="590" t="n"/>
      <c r="J407" s="590" t="n"/>
      <c r="K407" s="590" t="n"/>
      <c r="L407" s="590" t="n"/>
      <c r="M407" s="590" t="n"/>
      <c r="N407" s="590" t="n"/>
      <c r="O407" s="590" t="n"/>
      <c r="P407" s="590" t="n"/>
      <c r="Q407" s="590" t="n"/>
      <c r="R407" s="590" t="n"/>
      <c r="S407" s="590" t="n"/>
      <c r="T407" s="590" t="n"/>
      <c r="U407" s="590" t="n"/>
      <c r="V407" s="590" t="n"/>
      <c r="W407" s="590" t="n"/>
      <c r="X407" s="590" t="n"/>
      <c r="Y407" s="590" t="n"/>
      <c r="Z407" s="590" t="n"/>
    </row>
    <row r="408" ht="15.75" customHeight="1" s="844">
      <c r="A408" s="590" t="n"/>
      <c r="B408" s="590" t="n"/>
      <c r="C408" s="590" t="n"/>
      <c r="D408" s="590" t="n"/>
      <c r="E408" s="590" t="n"/>
      <c r="F408" s="590" t="n"/>
      <c r="G408" s="590" t="n"/>
      <c r="H408" s="590" t="n"/>
      <c r="I408" s="590" t="n"/>
      <c r="J408" s="590" t="n"/>
      <c r="K408" s="590" t="n"/>
      <c r="L408" s="590" t="n"/>
      <c r="M408" s="590" t="n"/>
      <c r="N408" s="590" t="n"/>
      <c r="O408" s="590" t="n"/>
      <c r="P408" s="590" t="n"/>
      <c r="Q408" s="590" t="n"/>
      <c r="R408" s="590" t="n"/>
      <c r="S408" s="590" t="n"/>
      <c r="T408" s="590" t="n"/>
      <c r="U408" s="590" t="n"/>
      <c r="V408" s="590" t="n"/>
      <c r="W408" s="590" t="n"/>
      <c r="X408" s="590" t="n"/>
      <c r="Y408" s="590" t="n"/>
      <c r="Z408" s="590" t="n"/>
    </row>
    <row r="409" ht="15.75" customHeight="1" s="844">
      <c r="A409" s="590" t="n"/>
      <c r="B409" s="590" t="n"/>
      <c r="C409" s="590" t="n"/>
      <c r="D409" s="590" t="n"/>
      <c r="E409" s="590" t="n"/>
      <c r="F409" s="590" t="n"/>
      <c r="G409" s="590" t="n"/>
      <c r="H409" s="590" t="n"/>
      <c r="I409" s="590" t="n"/>
      <c r="J409" s="590" t="n"/>
      <c r="K409" s="590" t="n"/>
      <c r="L409" s="590" t="n"/>
      <c r="M409" s="590" t="n"/>
      <c r="N409" s="590" t="n"/>
      <c r="O409" s="590" t="n"/>
      <c r="P409" s="590" t="n"/>
      <c r="Q409" s="590" t="n"/>
      <c r="R409" s="590" t="n"/>
      <c r="S409" s="590" t="n"/>
      <c r="T409" s="590" t="n"/>
      <c r="U409" s="590" t="n"/>
      <c r="V409" s="590" t="n"/>
      <c r="W409" s="590" t="n"/>
      <c r="X409" s="590" t="n"/>
      <c r="Y409" s="590" t="n"/>
      <c r="Z409" s="590" t="n"/>
    </row>
    <row r="410" ht="15.75" customHeight="1" s="844">
      <c r="A410" s="590" t="n"/>
      <c r="B410" s="590" t="n"/>
      <c r="C410" s="590" t="n"/>
      <c r="D410" s="590" t="n"/>
      <c r="E410" s="590" t="n"/>
      <c r="F410" s="590" t="n"/>
      <c r="G410" s="590" t="n"/>
      <c r="H410" s="590" t="n"/>
      <c r="I410" s="590" t="n"/>
      <c r="J410" s="590" t="n"/>
      <c r="K410" s="590" t="n"/>
      <c r="L410" s="590" t="n"/>
      <c r="M410" s="590" t="n"/>
      <c r="N410" s="590" t="n"/>
      <c r="O410" s="590" t="n"/>
      <c r="P410" s="590" t="n"/>
      <c r="Q410" s="590" t="n"/>
      <c r="R410" s="590" t="n"/>
      <c r="S410" s="590" t="n"/>
      <c r="T410" s="590" t="n"/>
      <c r="U410" s="590" t="n"/>
      <c r="V410" s="590" t="n"/>
      <c r="W410" s="590" t="n"/>
      <c r="X410" s="590" t="n"/>
      <c r="Y410" s="590" t="n"/>
      <c r="Z410" s="590" t="n"/>
    </row>
    <row r="411" ht="15.75" customHeight="1" s="844">
      <c r="A411" s="590" t="n"/>
      <c r="B411" s="590" t="n"/>
      <c r="C411" s="590" t="n"/>
      <c r="D411" s="590" t="n"/>
      <c r="E411" s="590" t="n"/>
      <c r="F411" s="590" t="n"/>
      <c r="G411" s="590" t="n"/>
      <c r="H411" s="590" t="n"/>
      <c r="I411" s="590" t="n"/>
      <c r="J411" s="590" t="n"/>
      <c r="K411" s="590" t="n"/>
      <c r="L411" s="590" t="n"/>
      <c r="M411" s="590" t="n"/>
      <c r="N411" s="590" t="n"/>
      <c r="O411" s="590" t="n"/>
      <c r="P411" s="590" t="n"/>
      <c r="Q411" s="590" t="n"/>
      <c r="R411" s="590" t="n"/>
      <c r="S411" s="590" t="n"/>
      <c r="T411" s="590" t="n"/>
      <c r="U411" s="590" t="n"/>
      <c r="V411" s="590" t="n"/>
      <c r="W411" s="590" t="n"/>
      <c r="X411" s="590" t="n"/>
      <c r="Y411" s="590" t="n"/>
      <c r="Z411" s="590" t="n"/>
    </row>
    <row r="412" ht="15.75" customHeight="1" s="844">
      <c r="A412" s="590" t="n"/>
      <c r="B412" s="590" t="n"/>
      <c r="C412" s="590" t="n"/>
      <c r="D412" s="590" t="n"/>
      <c r="E412" s="590" t="n"/>
      <c r="F412" s="590" t="n"/>
      <c r="G412" s="590" t="n"/>
      <c r="H412" s="590" t="n"/>
      <c r="I412" s="590" t="n"/>
      <c r="J412" s="590" t="n"/>
      <c r="K412" s="590" t="n"/>
      <c r="L412" s="590" t="n"/>
      <c r="M412" s="590" t="n"/>
      <c r="N412" s="590" t="n"/>
      <c r="O412" s="590" t="n"/>
      <c r="P412" s="590" t="n"/>
      <c r="Q412" s="590" t="n"/>
      <c r="R412" s="590" t="n"/>
      <c r="S412" s="590" t="n"/>
      <c r="T412" s="590" t="n"/>
      <c r="U412" s="590" t="n"/>
      <c r="V412" s="590" t="n"/>
      <c r="W412" s="590" t="n"/>
      <c r="X412" s="590" t="n"/>
      <c r="Y412" s="590" t="n"/>
      <c r="Z412" s="590" t="n"/>
    </row>
    <row r="413" ht="15.75" customHeight="1" s="844">
      <c r="A413" s="590" t="n"/>
      <c r="B413" s="590" t="n"/>
      <c r="C413" s="590" t="n"/>
      <c r="D413" s="590" t="n"/>
      <c r="E413" s="590" t="n"/>
      <c r="F413" s="590" t="n"/>
      <c r="G413" s="590" t="n"/>
      <c r="H413" s="590" t="n"/>
      <c r="I413" s="590" t="n"/>
      <c r="J413" s="590" t="n"/>
      <c r="K413" s="590" t="n"/>
      <c r="L413" s="590" t="n"/>
      <c r="M413" s="590" t="n"/>
      <c r="N413" s="590" t="n"/>
      <c r="O413" s="590" t="n"/>
      <c r="P413" s="590" t="n"/>
      <c r="Q413" s="590" t="n"/>
      <c r="R413" s="590" t="n"/>
      <c r="S413" s="590" t="n"/>
      <c r="T413" s="590" t="n"/>
      <c r="U413" s="590" t="n"/>
      <c r="V413" s="590" t="n"/>
      <c r="W413" s="590" t="n"/>
      <c r="X413" s="590" t="n"/>
      <c r="Y413" s="590" t="n"/>
      <c r="Z413" s="590" t="n"/>
    </row>
    <row r="414" ht="15.75" customHeight="1" s="844">
      <c r="A414" s="590" t="n"/>
      <c r="B414" s="590" t="n"/>
      <c r="C414" s="590" t="n"/>
      <c r="D414" s="590" t="n"/>
      <c r="E414" s="590" t="n"/>
      <c r="F414" s="590" t="n"/>
      <c r="G414" s="590" t="n"/>
      <c r="H414" s="590" t="n"/>
      <c r="I414" s="590" t="n"/>
      <c r="J414" s="590" t="n"/>
      <c r="K414" s="590" t="n"/>
      <c r="L414" s="590" t="n"/>
      <c r="M414" s="590" t="n"/>
      <c r="N414" s="590" t="n"/>
      <c r="O414" s="590" t="n"/>
      <c r="P414" s="590" t="n"/>
      <c r="Q414" s="590" t="n"/>
      <c r="R414" s="590" t="n"/>
      <c r="S414" s="590" t="n"/>
      <c r="T414" s="590" t="n"/>
      <c r="U414" s="590" t="n"/>
      <c r="V414" s="590" t="n"/>
      <c r="W414" s="590" t="n"/>
      <c r="X414" s="590" t="n"/>
      <c r="Y414" s="590" t="n"/>
      <c r="Z414" s="590" t="n"/>
    </row>
    <row r="415" ht="15.75" customHeight="1" s="844">
      <c r="A415" s="590" t="n"/>
      <c r="B415" s="590" t="n"/>
      <c r="C415" s="590" t="n"/>
      <c r="D415" s="590" t="n"/>
      <c r="E415" s="590" t="n"/>
      <c r="F415" s="590" t="n"/>
      <c r="G415" s="590" t="n"/>
      <c r="H415" s="590" t="n"/>
      <c r="I415" s="590" t="n"/>
      <c r="J415" s="590" t="n"/>
      <c r="K415" s="590" t="n"/>
      <c r="L415" s="590" t="n"/>
      <c r="M415" s="590" t="n"/>
      <c r="N415" s="590" t="n"/>
      <c r="O415" s="590" t="n"/>
      <c r="P415" s="590" t="n"/>
      <c r="Q415" s="590" t="n"/>
      <c r="R415" s="590" t="n"/>
      <c r="S415" s="590" t="n"/>
      <c r="T415" s="590" t="n"/>
      <c r="U415" s="590" t="n"/>
      <c r="V415" s="590" t="n"/>
      <c r="W415" s="590" t="n"/>
      <c r="X415" s="590" t="n"/>
      <c r="Y415" s="590" t="n"/>
      <c r="Z415" s="590" t="n"/>
    </row>
    <row r="416" ht="15.75" customHeight="1" s="844">
      <c r="A416" s="590" t="n"/>
      <c r="B416" s="590" t="n"/>
      <c r="C416" s="590" t="n"/>
      <c r="D416" s="590" t="n"/>
      <c r="E416" s="590" t="n"/>
      <c r="F416" s="590" t="n"/>
      <c r="G416" s="590" t="n"/>
      <c r="H416" s="590" t="n"/>
      <c r="I416" s="590" t="n"/>
      <c r="J416" s="590" t="n"/>
      <c r="K416" s="590" t="n"/>
      <c r="L416" s="590" t="n"/>
      <c r="M416" s="590" t="n"/>
      <c r="N416" s="590" t="n"/>
      <c r="O416" s="590" t="n"/>
      <c r="P416" s="590" t="n"/>
      <c r="Q416" s="590" t="n"/>
      <c r="R416" s="590" t="n"/>
      <c r="S416" s="590" t="n"/>
      <c r="T416" s="590" t="n"/>
      <c r="U416" s="590" t="n"/>
      <c r="V416" s="590" t="n"/>
      <c r="W416" s="590" t="n"/>
      <c r="X416" s="590" t="n"/>
      <c r="Y416" s="590" t="n"/>
      <c r="Z416" s="590" t="n"/>
    </row>
    <row r="417" ht="15.75" customHeight="1" s="844">
      <c r="A417" s="590" t="n"/>
      <c r="B417" s="590" t="n"/>
      <c r="C417" s="590" t="n"/>
      <c r="D417" s="590" t="n"/>
      <c r="E417" s="590" t="n"/>
      <c r="F417" s="590" t="n"/>
      <c r="G417" s="590" t="n"/>
      <c r="H417" s="590" t="n"/>
      <c r="I417" s="590" t="n"/>
      <c r="J417" s="590" t="n"/>
      <c r="K417" s="590" t="n"/>
      <c r="L417" s="590" t="n"/>
      <c r="M417" s="590" t="n"/>
      <c r="N417" s="590" t="n"/>
      <c r="O417" s="590" t="n"/>
      <c r="P417" s="590" t="n"/>
      <c r="Q417" s="590" t="n"/>
      <c r="R417" s="590" t="n"/>
      <c r="S417" s="590" t="n"/>
      <c r="T417" s="590" t="n"/>
      <c r="U417" s="590" t="n"/>
      <c r="V417" s="590" t="n"/>
      <c r="W417" s="590" t="n"/>
      <c r="X417" s="590" t="n"/>
      <c r="Y417" s="590" t="n"/>
      <c r="Z417" s="590" t="n"/>
    </row>
    <row r="418" ht="15.75" customHeight="1" s="844">
      <c r="A418" s="590" t="n"/>
      <c r="B418" s="590" t="n"/>
      <c r="C418" s="590" t="n"/>
      <c r="D418" s="590" t="n"/>
      <c r="E418" s="590" t="n"/>
      <c r="F418" s="590" t="n"/>
      <c r="G418" s="590" t="n"/>
      <c r="H418" s="590" t="n"/>
      <c r="I418" s="590" t="n"/>
      <c r="J418" s="590" t="n"/>
      <c r="K418" s="590" t="n"/>
      <c r="L418" s="590" t="n"/>
      <c r="M418" s="590" t="n"/>
      <c r="N418" s="590" t="n"/>
      <c r="O418" s="590" t="n"/>
      <c r="P418" s="590" t="n"/>
      <c r="Q418" s="590" t="n"/>
      <c r="R418" s="590" t="n"/>
      <c r="S418" s="590" t="n"/>
      <c r="T418" s="590" t="n"/>
      <c r="U418" s="590" t="n"/>
      <c r="V418" s="590" t="n"/>
      <c r="W418" s="590" t="n"/>
      <c r="X418" s="590" t="n"/>
      <c r="Y418" s="590" t="n"/>
      <c r="Z418" s="590" t="n"/>
    </row>
    <row r="419" ht="15.75" customHeight="1" s="844">
      <c r="A419" s="590" t="n"/>
      <c r="B419" s="590" t="n"/>
      <c r="C419" s="590" t="n"/>
      <c r="D419" s="590" t="n"/>
      <c r="E419" s="590" t="n"/>
      <c r="F419" s="590" t="n"/>
      <c r="G419" s="590" t="n"/>
      <c r="H419" s="590" t="n"/>
      <c r="I419" s="590" t="n"/>
      <c r="J419" s="590" t="n"/>
      <c r="K419" s="590" t="n"/>
      <c r="L419" s="590" t="n"/>
      <c r="M419" s="590" t="n"/>
      <c r="N419" s="590" t="n"/>
      <c r="O419" s="590" t="n"/>
      <c r="P419" s="590" t="n"/>
      <c r="Q419" s="590" t="n"/>
      <c r="R419" s="590" t="n"/>
      <c r="S419" s="590" t="n"/>
      <c r="T419" s="590" t="n"/>
      <c r="U419" s="590" t="n"/>
      <c r="V419" s="590" t="n"/>
      <c r="W419" s="590" t="n"/>
      <c r="X419" s="590" t="n"/>
      <c r="Y419" s="590" t="n"/>
      <c r="Z419" s="590" t="n"/>
    </row>
    <row r="420" ht="15.75" customHeight="1" s="844">
      <c r="A420" s="590" t="n"/>
      <c r="B420" s="590" t="n"/>
      <c r="C420" s="590" t="n"/>
      <c r="D420" s="590" t="n"/>
      <c r="E420" s="590" t="n"/>
      <c r="F420" s="590" t="n"/>
      <c r="G420" s="590" t="n"/>
      <c r="H420" s="590" t="n"/>
      <c r="I420" s="590" t="n"/>
      <c r="J420" s="590" t="n"/>
      <c r="K420" s="590" t="n"/>
      <c r="L420" s="590" t="n"/>
      <c r="M420" s="590" t="n"/>
      <c r="N420" s="590" t="n"/>
      <c r="O420" s="590" t="n"/>
      <c r="P420" s="590" t="n"/>
      <c r="Q420" s="590" t="n"/>
      <c r="R420" s="590" t="n"/>
      <c r="S420" s="590" t="n"/>
      <c r="T420" s="590" t="n"/>
      <c r="U420" s="590" t="n"/>
      <c r="V420" s="590" t="n"/>
      <c r="W420" s="590" t="n"/>
      <c r="X420" s="590" t="n"/>
      <c r="Y420" s="590" t="n"/>
      <c r="Z420" s="590" t="n"/>
    </row>
    <row r="421" ht="15.75" customHeight="1" s="844">
      <c r="A421" s="590" t="n"/>
      <c r="B421" s="590" t="n"/>
      <c r="C421" s="590" t="n"/>
      <c r="D421" s="590" t="n"/>
      <c r="E421" s="590" t="n"/>
      <c r="F421" s="590" t="n"/>
      <c r="G421" s="590" t="n"/>
      <c r="H421" s="590" t="n"/>
      <c r="I421" s="590" t="n"/>
      <c r="J421" s="590" t="n"/>
      <c r="K421" s="590" t="n"/>
      <c r="L421" s="590" t="n"/>
      <c r="M421" s="590" t="n"/>
      <c r="N421" s="590" t="n"/>
      <c r="O421" s="590" t="n"/>
      <c r="P421" s="590" t="n"/>
      <c r="Q421" s="590" t="n"/>
      <c r="R421" s="590" t="n"/>
      <c r="S421" s="590" t="n"/>
      <c r="T421" s="590" t="n"/>
      <c r="U421" s="590" t="n"/>
      <c r="V421" s="590" t="n"/>
      <c r="W421" s="590" t="n"/>
      <c r="X421" s="590" t="n"/>
      <c r="Y421" s="590" t="n"/>
      <c r="Z421" s="590" t="n"/>
    </row>
    <row r="422" ht="15.75" customHeight="1" s="844">
      <c r="A422" s="590" t="n"/>
      <c r="B422" s="590" t="n"/>
      <c r="C422" s="590" t="n"/>
      <c r="D422" s="590" t="n"/>
      <c r="E422" s="590" t="n"/>
      <c r="F422" s="590" t="n"/>
      <c r="G422" s="590" t="n"/>
      <c r="H422" s="590" t="n"/>
      <c r="I422" s="590" t="n"/>
      <c r="J422" s="590" t="n"/>
      <c r="K422" s="590" t="n"/>
      <c r="L422" s="590" t="n"/>
      <c r="M422" s="590" t="n"/>
      <c r="N422" s="590" t="n"/>
      <c r="O422" s="590" t="n"/>
      <c r="P422" s="590" t="n"/>
      <c r="Q422" s="590" t="n"/>
      <c r="R422" s="590" t="n"/>
      <c r="S422" s="590" t="n"/>
      <c r="T422" s="590" t="n"/>
      <c r="U422" s="590" t="n"/>
      <c r="V422" s="590" t="n"/>
      <c r="W422" s="590" t="n"/>
      <c r="X422" s="590" t="n"/>
      <c r="Y422" s="590" t="n"/>
      <c r="Z422" s="590" t="n"/>
    </row>
    <row r="423" ht="15.75" customHeight="1" s="844">
      <c r="A423" s="590" t="n"/>
      <c r="B423" s="590" t="n"/>
      <c r="C423" s="590" t="n"/>
      <c r="D423" s="590" t="n"/>
      <c r="E423" s="590" t="n"/>
      <c r="F423" s="590" t="n"/>
      <c r="G423" s="590" t="n"/>
      <c r="H423" s="590" t="n"/>
      <c r="I423" s="590" t="n"/>
      <c r="J423" s="590" t="n"/>
      <c r="K423" s="590" t="n"/>
      <c r="L423" s="590" t="n"/>
      <c r="M423" s="590" t="n"/>
      <c r="N423" s="590" t="n"/>
      <c r="O423" s="590" t="n"/>
      <c r="P423" s="590" t="n"/>
      <c r="Q423" s="590" t="n"/>
      <c r="R423" s="590" t="n"/>
      <c r="S423" s="590" t="n"/>
      <c r="T423" s="590" t="n"/>
      <c r="U423" s="590" t="n"/>
      <c r="V423" s="590" t="n"/>
      <c r="W423" s="590" t="n"/>
      <c r="X423" s="590" t="n"/>
      <c r="Y423" s="590" t="n"/>
      <c r="Z423" s="590" t="n"/>
    </row>
    <row r="424" ht="15.75" customHeight="1" s="844">
      <c r="A424" s="590" t="n"/>
      <c r="B424" s="590" t="n"/>
      <c r="C424" s="590" t="n"/>
      <c r="D424" s="590" t="n"/>
      <c r="E424" s="590" t="n"/>
      <c r="F424" s="590" t="n"/>
      <c r="G424" s="590" t="n"/>
      <c r="H424" s="590" t="n"/>
      <c r="I424" s="590" t="n"/>
      <c r="J424" s="590" t="n"/>
      <c r="K424" s="590" t="n"/>
      <c r="L424" s="590" t="n"/>
      <c r="M424" s="590" t="n"/>
      <c r="N424" s="590" t="n"/>
      <c r="O424" s="590" t="n"/>
      <c r="P424" s="590" t="n"/>
      <c r="Q424" s="590" t="n"/>
      <c r="R424" s="590" t="n"/>
      <c r="S424" s="590" t="n"/>
      <c r="T424" s="590" t="n"/>
      <c r="U424" s="590" t="n"/>
      <c r="V424" s="590" t="n"/>
      <c r="W424" s="590" t="n"/>
      <c r="X424" s="590" t="n"/>
      <c r="Y424" s="590" t="n"/>
      <c r="Z424" s="590" t="n"/>
    </row>
    <row r="425" ht="15.75" customHeight="1" s="844">
      <c r="A425" s="590" t="n"/>
      <c r="B425" s="590" t="n"/>
      <c r="C425" s="590" t="n"/>
      <c r="D425" s="590" t="n"/>
      <c r="E425" s="590" t="n"/>
      <c r="F425" s="590" t="n"/>
      <c r="G425" s="590" t="n"/>
      <c r="H425" s="590" t="n"/>
      <c r="I425" s="590" t="n"/>
      <c r="J425" s="590" t="n"/>
      <c r="K425" s="590" t="n"/>
      <c r="L425" s="590" t="n"/>
      <c r="M425" s="590" t="n"/>
      <c r="N425" s="590" t="n"/>
      <c r="O425" s="590" t="n"/>
      <c r="P425" s="590" t="n"/>
      <c r="Q425" s="590" t="n"/>
      <c r="R425" s="590" t="n"/>
      <c r="S425" s="590" t="n"/>
      <c r="T425" s="590" t="n"/>
      <c r="U425" s="590" t="n"/>
      <c r="V425" s="590" t="n"/>
      <c r="W425" s="590" t="n"/>
      <c r="X425" s="590" t="n"/>
      <c r="Y425" s="590" t="n"/>
      <c r="Z425" s="590" t="n"/>
    </row>
    <row r="426" ht="15.75" customHeight="1" s="844">
      <c r="A426" s="590" t="n"/>
      <c r="B426" s="590" t="n"/>
      <c r="C426" s="590" t="n"/>
      <c r="D426" s="590" t="n"/>
      <c r="E426" s="590" t="n"/>
      <c r="F426" s="590" t="n"/>
      <c r="G426" s="590" t="n"/>
      <c r="H426" s="590" t="n"/>
      <c r="I426" s="590" t="n"/>
      <c r="J426" s="590" t="n"/>
      <c r="K426" s="590" t="n"/>
      <c r="L426" s="590" t="n"/>
      <c r="M426" s="590" t="n"/>
      <c r="N426" s="590" t="n"/>
      <c r="O426" s="590" t="n"/>
      <c r="P426" s="590" t="n"/>
      <c r="Q426" s="590" t="n"/>
      <c r="R426" s="590" t="n"/>
      <c r="S426" s="590" t="n"/>
      <c r="T426" s="590" t="n"/>
      <c r="U426" s="590" t="n"/>
      <c r="V426" s="590" t="n"/>
      <c r="W426" s="590" t="n"/>
      <c r="X426" s="590" t="n"/>
      <c r="Y426" s="590" t="n"/>
      <c r="Z426" s="590" t="n"/>
    </row>
    <row r="427" ht="15.75" customHeight="1" s="844">
      <c r="A427" s="590" t="n"/>
      <c r="B427" s="590" t="n"/>
      <c r="C427" s="590" t="n"/>
      <c r="D427" s="590" t="n"/>
      <c r="E427" s="590" t="n"/>
      <c r="F427" s="590" t="n"/>
      <c r="G427" s="590" t="n"/>
      <c r="H427" s="590" t="n"/>
      <c r="I427" s="590" t="n"/>
      <c r="J427" s="590" t="n"/>
      <c r="K427" s="590" t="n"/>
      <c r="L427" s="590" t="n"/>
      <c r="M427" s="590" t="n"/>
      <c r="N427" s="590" t="n"/>
      <c r="O427" s="590" t="n"/>
      <c r="P427" s="590" t="n"/>
      <c r="Q427" s="590" t="n"/>
      <c r="R427" s="590" t="n"/>
      <c r="S427" s="590" t="n"/>
      <c r="T427" s="590" t="n"/>
      <c r="U427" s="590" t="n"/>
      <c r="V427" s="590" t="n"/>
      <c r="W427" s="590" t="n"/>
      <c r="X427" s="590" t="n"/>
      <c r="Y427" s="590" t="n"/>
      <c r="Z427" s="590" t="n"/>
    </row>
    <row r="428" ht="15.75" customHeight="1" s="844">
      <c r="A428" s="590" t="n"/>
      <c r="B428" s="590" t="n"/>
      <c r="C428" s="590" t="n"/>
      <c r="D428" s="590" t="n"/>
      <c r="E428" s="590" t="n"/>
      <c r="F428" s="590" t="n"/>
      <c r="G428" s="590" t="n"/>
      <c r="H428" s="590" t="n"/>
      <c r="I428" s="590" t="n"/>
      <c r="J428" s="590" t="n"/>
      <c r="K428" s="590" t="n"/>
      <c r="L428" s="590" t="n"/>
      <c r="M428" s="590" t="n"/>
      <c r="N428" s="590" t="n"/>
      <c r="O428" s="590" t="n"/>
      <c r="P428" s="590" t="n"/>
      <c r="Q428" s="590" t="n"/>
      <c r="R428" s="590" t="n"/>
      <c r="S428" s="590" t="n"/>
      <c r="T428" s="590" t="n"/>
      <c r="U428" s="590" t="n"/>
      <c r="V428" s="590" t="n"/>
      <c r="W428" s="590" t="n"/>
      <c r="X428" s="590" t="n"/>
      <c r="Y428" s="590" t="n"/>
      <c r="Z428" s="590" t="n"/>
    </row>
    <row r="429" ht="15.75" customHeight="1" s="844">
      <c r="A429" s="590" t="n"/>
      <c r="B429" s="590" t="n"/>
      <c r="C429" s="590" t="n"/>
      <c r="D429" s="590" t="n"/>
      <c r="E429" s="590" t="n"/>
      <c r="F429" s="590" t="n"/>
      <c r="G429" s="590" t="n"/>
      <c r="H429" s="590" t="n"/>
      <c r="I429" s="590" t="n"/>
      <c r="J429" s="590" t="n"/>
      <c r="K429" s="590" t="n"/>
      <c r="L429" s="590" t="n"/>
      <c r="M429" s="590" t="n"/>
      <c r="N429" s="590" t="n"/>
      <c r="O429" s="590" t="n"/>
      <c r="P429" s="590" t="n"/>
      <c r="Q429" s="590" t="n"/>
      <c r="R429" s="590" t="n"/>
      <c r="S429" s="590" t="n"/>
      <c r="T429" s="590" t="n"/>
      <c r="U429" s="590" t="n"/>
      <c r="V429" s="590" t="n"/>
      <c r="W429" s="590" t="n"/>
      <c r="X429" s="590" t="n"/>
      <c r="Y429" s="590" t="n"/>
      <c r="Z429" s="590" t="n"/>
    </row>
    <row r="430" ht="15.75" customHeight="1" s="844">
      <c r="A430" s="590" t="n"/>
      <c r="B430" s="590" t="n"/>
      <c r="C430" s="590" t="n"/>
      <c r="D430" s="590" t="n"/>
      <c r="E430" s="590" t="n"/>
      <c r="F430" s="590" t="n"/>
      <c r="G430" s="590" t="n"/>
      <c r="H430" s="590" t="n"/>
      <c r="I430" s="590" t="n"/>
      <c r="J430" s="590" t="n"/>
      <c r="K430" s="590" t="n"/>
      <c r="L430" s="590" t="n"/>
      <c r="M430" s="590" t="n"/>
      <c r="N430" s="590" t="n"/>
      <c r="O430" s="590" t="n"/>
      <c r="P430" s="590" t="n"/>
      <c r="Q430" s="590" t="n"/>
      <c r="R430" s="590" t="n"/>
      <c r="S430" s="590" t="n"/>
      <c r="T430" s="590" t="n"/>
      <c r="U430" s="590" t="n"/>
      <c r="V430" s="590" t="n"/>
      <c r="W430" s="590" t="n"/>
      <c r="X430" s="590" t="n"/>
      <c r="Y430" s="590" t="n"/>
      <c r="Z430" s="590" t="n"/>
    </row>
    <row r="431" ht="15.75" customHeight="1" s="844">
      <c r="A431" s="590" t="n"/>
      <c r="B431" s="590" t="n"/>
      <c r="C431" s="590" t="n"/>
      <c r="D431" s="590" t="n"/>
      <c r="E431" s="590" t="n"/>
      <c r="F431" s="590" t="n"/>
      <c r="G431" s="590" t="n"/>
      <c r="H431" s="590" t="n"/>
      <c r="I431" s="590" t="n"/>
      <c r="J431" s="590" t="n"/>
      <c r="K431" s="590" t="n"/>
      <c r="L431" s="590" t="n"/>
      <c r="M431" s="590" t="n"/>
      <c r="N431" s="590" t="n"/>
      <c r="O431" s="590" t="n"/>
      <c r="P431" s="590" t="n"/>
      <c r="Q431" s="590" t="n"/>
      <c r="R431" s="590" t="n"/>
      <c r="S431" s="590" t="n"/>
      <c r="T431" s="590" t="n"/>
      <c r="U431" s="590" t="n"/>
      <c r="V431" s="590" t="n"/>
      <c r="W431" s="590" t="n"/>
      <c r="X431" s="590" t="n"/>
      <c r="Y431" s="590" t="n"/>
      <c r="Z431" s="590" t="n"/>
    </row>
    <row r="432" ht="15.75" customHeight="1" s="844">
      <c r="A432" s="590" t="n"/>
      <c r="B432" s="590" t="n"/>
      <c r="C432" s="590" t="n"/>
      <c r="D432" s="590" t="n"/>
      <c r="E432" s="590" t="n"/>
      <c r="F432" s="590" t="n"/>
      <c r="G432" s="590" t="n"/>
      <c r="H432" s="590" t="n"/>
      <c r="I432" s="590" t="n"/>
      <c r="J432" s="590" t="n"/>
      <c r="K432" s="590" t="n"/>
      <c r="L432" s="590" t="n"/>
      <c r="M432" s="590" t="n"/>
      <c r="N432" s="590" t="n"/>
      <c r="O432" s="590" t="n"/>
      <c r="P432" s="590" t="n"/>
      <c r="Q432" s="590" t="n"/>
      <c r="R432" s="590" t="n"/>
      <c r="S432" s="590" t="n"/>
      <c r="T432" s="590" t="n"/>
      <c r="U432" s="590" t="n"/>
      <c r="V432" s="590" t="n"/>
      <c r="W432" s="590" t="n"/>
      <c r="X432" s="590" t="n"/>
      <c r="Y432" s="590" t="n"/>
      <c r="Z432" s="590" t="n"/>
    </row>
    <row r="433" ht="15.75" customHeight="1" s="844">
      <c r="A433" s="590" t="n"/>
      <c r="B433" s="590" t="n"/>
      <c r="C433" s="590" t="n"/>
      <c r="D433" s="590" t="n"/>
      <c r="E433" s="590" t="n"/>
      <c r="F433" s="590" t="n"/>
      <c r="G433" s="590" t="n"/>
      <c r="H433" s="590" t="n"/>
      <c r="I433" s="590" t="n"/>
      <c r="J433" s="590" t="n"/>
      <c r="K433" s="590" t="n"/>
      <c r="L433" s="590" t="n"/>
      <c r="M433" s="590" t="n"/>
      <c r="N433" s="590" t="n"/>
      <c r="O433" s="590" t="n"/>
      <c r="P433" s="590" t="n"/>
      <c r="Q433" s="590" t="n"/>
      <c r="R433" s="590" t="n"/>
      <c r="S433" s="590" t="n"/>
      <c r="T433" s="590" t="n"/>
      <c r="U433" s="590" t="n"/>
      <c r="V433" s="590" t="n"/>
      <c r="W433" s="590" t="n"/>
      <c r="X433" s="590" t="n"/>
      <c r="Y433" s="590" t="n"/>
      <c r="Z433" s="590" t="n"/>
    </row>
    <row r="434" ht="15.75" customHeight="1" s="844">
      <c r="A434" s="590" t="n"/>
      <c r="B434" s="590" t="n"/>
      <c r="C434" s="590" t="n"/>
      <c r="D434" s="590" t="n"/>
      <c r="E434" s="590" t="n"/>
      <c r="F434" s="590" t="n"/>
      <c r="G434" s="590" t="n"/>
      <c r="H434" s="590" t="n"/>
      <c r="I434" s="590" t="n"/>
      <c r="J434" s="590" t="n"/>
      <c r="K434" s="590" t="n"/>
      <c r="L434" s="590" t="n"/>
      <c r="M434" s="590" t="n"/>
      <c r="N434" s="590" t="n"/>
      <c r="O434" s="590" t="n"/>
      <c r="P434" s="590" t="n"/>
      <c r="Q434" s="590" t="n"/>
      <c r="R434" s="590" t="n"/>
      <c r="S434" s="590" t="n"/>
      <c r="T434" s="590" t="n"/>
      <c r="U434" s="590" t="n"/>
      <c r="V434" s="590" t="n"/>
      <c r="W434" s="590" t="n"/>
      <c r="X434" s="590" t="n"/>
      <c r="Y434" s="590" t="n"/>
      <c r="Z434" s="590" t="n"/>
    </row>
    <row r="435" ht="15.75" customHeight="1" s="844">
      <c r="A435" s="590" t="n"/>
      <c r="B435" s="590" t="n"/>
      <c r="C435" s="590" t="n"/>
      <c r="D435" s="590" t="n"/>
      <c r="E435" s="590" t="n"/>
      <c r="F435" s="590" t="n"/>
      <c r="G435" s="590" t="n"/>
      <c r="H435" s="590" t="n"/>
      <c r="I435" s="590" t="n"/>
      <c r="J435" s="590" t="n"/>
      <c r="K435" s="590" t="n"/>
      <c r="L435" s="590" t="n"/>
      <c r="M435" s="590" t="n"/>
      <c r="N435" s="590" t="n"/>
      <c r="O435" s="590" t="n"/>
      <c r="P435" s="590" t="n"/>
      <c r="Q435" s="590" t="n"/>
      <c r="R435" s="590" t="n"/>
      <c r="S435" s="590" t="n"/>
      <c r="T435" s="590" t="n"/>
      <c r="U435" s="590" t="n"/>
      <c r="V435" s="590" t="n"/>
      <c r="W435" s="590" t="n"/>
      <c r="X435" s="590" t="n"/>
      <c r="Y435" s="590" t="n"/>
      <c r="Z435" s="590" t="n"/>
    </row>
    <row r="436" ht="15.75" customHeight="1" s="844">
      <c r="A436" s="590" t="n"/>
      <c r="B436" s="590" t="n"/>
      <c r="C436" s="590" t="n"/>
      <c r="D436" s="590" t="n"/>
      <c r="E436" s="590" t="n"/>
      <c r="F436" s="590" t="n"/>
      <c r="G436" s="590" t="n"/>
      <c r="H436" s="590" t="n"/>
      <c r="I436" s="590" t="n"/>
      <c r="J436" s="590" t="n"/>
      <c r="K436" s="590" t="n"/>
      <c r="L436" s="590" t="n"/>
      <c r="M436" s="590" t="n"/>
      <c r="N436" s="590" t="n"/>
      <c r="O436" s="590" t="n"/>
      <c r="P436" s="590" t="n"/>
      <c r="Q436" s="590" t="n"/>
      <c r="R436" s="590" t="n"/>
      <c r="S436" s="590" t="n"/>
      <c r="T436" s="590" t="n"/>
      <c r="U436" s="590" t="n"/>
      <c r="V436" s="590" t="n"/>
      <c r="W436" s="590" t="n"/>
      <c r="X436" s="590" t="n"/>
      <c r="Y436" s="590" t="n"/>
      <c r="Z436" s="590" t="n"/>
    </row>
    <row r="437" ht="15.75" customHeight="1" s="844">
      <c r="A437" s="590" t="n"/>
      <c r="B437" s="590" t="n"/>
      <c r="C437" s="590" t="n"/>
      <c r="D437" s="590" t="n"/>
      <c r="E437" s="590" t="n"/>
      <c r="F437" s="590" t="n"/>
      <c r="G437" s="590" t="n"/>
      <c r="H437" s="590" t="n"/>
      <c r="I437" s="590" t="n"/>
      <c r="J437" s="590" t="n"/>
      <c r="K437" s="590" t="n"/>
      <c r="L437" s="590" t="n"/>
      <c r="M437" s="590" t="n"/>
      <c r="N437" s="590" t="n"/>
      <c r="O437" s="590" t="n"/>
      <c r="P437" s="590" t="n"/>
      <c r="Q437" s="590" t="n"/>
      <c r="R437" s="590" t="n"/>
      <c r="S437" s="590" t="n"/>
      <c r="T437" s="590" t="n"/>
      <c r="U437" s="590" t="n"/>
      <c r="V437" s="590" t="n"/>
      <c r="W437" s="590" t="n"/>
      <c r="X437" s="590" t="n"/>
      <c r="Y437" s="590" t="n"/>
      <c r="Z437" s="590" t="n"/>
    </row>
    <row r="438" ht="15.75" customHeight="1" s="844">
      <c r="A438" s="590" t="n"/>
      <c r="B438" s="590" t="n"/>
      <c r="C438" s="590" t="n"/>
      <c r="D438" s="590" t="n"/>
      <c r="E438" s="590" t="n"/>
      <c r="F438" s="590" t="n"/>
      <c r="G438" s="590" t="n"/>
      <c r="H438" s="590" t="n"/>
      <c r="I438" s="590" t="n"/>
      <c r="J438" s="590" t="n"/>
      <c r="K438" s="590" t="n"/>
      <c r="L438" s="590" t="n"/>
      <c r="M438" s="590" t="n"/>
      <c r="N438" s="590" t="n"/>
      <c r="O438" s="590" t="n"/>
      <c r="P438" s="590" t="n"/>
      <c r="Q438" s="590" t="n"/>
      <c r="R438" s="590" t="n"/>
      <c r="S438" s="590" t="n"/>
      <c r="T438" s="590" t="n"/>
      <c r="U438" s="590" t="n"/>
      <c r="V438" s="590" t="n"/>
      <c r="W438" s="590" t="n"/>
      <c r="X438" s="590" t="n"/>
      <c r="Y438" s="590" t="n"/>
      <c r="Z438" s="590" t="n"/>
    </row>
    <row r="439" ht="15.75" customHeight="1" s="844">
      <c r="A439" s="590" t="n"/>
      <c r="B439" s="590" t="n"/>
      <c r="C439" s="590" t="n"/>
      <c r="D439" s="590" t="n"/>
      <c r="E439" s="590" t="n"/>
      <c r="F439" s="590" t="n"/>
      <c r="G439" s="590" t="n"/>
      <c r="H439" s="590" t="n"/>
      <c r="I439" s="590" t="n"/>
      <c r="J439" s="590" t="n"/>
      <c r="K439" s="590" t="n"/>
      <c r="L439" s="590" t="n"/>
      <c r="M439" s="590" t="n"/>
      <c r="N439" s="590" t="n"/>
      <c r="O439" s="590" t="n"/>
      <c r="P439" s="590" t="n"/>
      <c r="Q439" s="590" t="n"/>
      <c r="R439" s="590" t="n"/>
      <c r="S439" s="590" t="n"/>
      <c r="T439" s="590" t="n"/>
      <c r="U439" s="590" t="n"/>
      <c r="V439" s="590" t="n"/>
      <c r="W439" s="590" t="n"/>
      <c r="X439" s="590" t="n"/>
      <c r="Y439" s="590" t="n"/>
      <c r="Z439" s="590" t="n"/>
    </row>
    <row r="440" ht="15.75" customHeight="1" s="844">
      <c r="A440" s="590" t="n"/>
      <c r="B440" s="590" t="n"/>
      <c r="C440" s="590" t="n"/>
      <c r="D440" s="590" t="n"/>
      <c r="E440" s="590" t="n"/>
      <c r="F440" s="590" t="n"/>
      <c r="G440" s="590" t="n"/>
      <c r="H440" s="590" t="n"/>
      <c r="I440" s="590" t="n"/>
      <c r="J440" s="590" t="n"/>
      <c r="K440" s="590" t="n"/>
      <c r="L440" s="590" t="n"/>
      <c r="M440" s="590" t="n"/>
      <c r="N440" s="590" t="n"/>
      <c r="O440" s="590" t="n"/>
      <c r="P440" s="590" t="n"/>
      <c r="Q440" s="590" t="n"/>
      <c r="R440" s="590" t="n"/>
      <c r="S440" s="590" t="n"/>
      <c r="T440" s="590" t="n"/>
      <c r="U440" s="590" t="n"/>
      <c r="V440" s="590" t="n"/>
      <c r="W440" s="590" t="n"/>
      <c r="X440" s="590" t="n"/>
      <c r="Y440" s="590" t="n"/>
      <c r="Z440" s="590" t="n"/>
    </row>
    <row r="441" ht="15.75" customHeight="1" s="844">
      <c r="A441" s="590" t="n"/>
      <c r="B441" s="590" t="n"/>
      <c r="C441" s="590" t="n"/>
      <c r="D441" s="590" t="n"/>
      <c r="E441" s="590" t="n"/>
      <c r="F441" s="590" t="n"/>
      <c r="G441" s="590" t="n"/>
      <c r="H441" s="590" t="n"/>
      <c r="I441" s="590" t="n"/>
      <c r="J441" s="590" t="n"/>
      <c r="K441" s="590" t="n"/>
      <c r="L441" s="590" t="n"/>
      <c r="M441" s="590" t="n"/>
      <c r="N441" s="590" t="n"/>
      <c r="O441" s="590" t="n"/>
      <c r="P441" s="590" t="n"/>
      <c r="Q441" s="590" t="n"/>
      <c r="R441" s="590" t="n"/>
      <c r="S441" s="590" t="n"/>
      <c r="T441" s="590" t="n"/>
      <c r="U441" s="590" t="n"/>
      <c r="V441" s="590" t="n"/>
      <c r="W441" s="590" t="n"/>
      <c r="X441" s="590" t="n"/>
      <c r="Y441" s="590" t="n"/>
      <c r="Z441" s="590" t="n"/>
    </row>
    <row r="442" ht="15.75" customHeight="1" s="844">
      <c r="A442" s="590" t="n"/>
      <c r="B442" s="590" t="n"/>
      <c r="C442" s="590" t="n"/>
      <c r="D442" s="590" t="n"/>
      <c r="E442" s="590" t="n"/>
      <c r="F442" s="590" t="n"/>
      <c r="G442" s="590" t="n"/>
      <c r="H442" s="590" t="n"/>
      <c r="I442" s="590" t="n"/>
      <c r="J442" s="590" t="n"/>
      <c r="K442" s="590" t="n"/>
      <c r="L442" s="590" t="n"/>
      <c r="M442" s="590" t="n"/>
      <c r="N442" s="590" t="n"/>
      <c r="O442" s="590" t="n"/>
      <c r="P442" s="590" t="n"/>
      <c r="Q442" s="590" t="n"/>
      <c r="R442" s="590" t="n"/>
      <c r="S442" s="590" t="n"/>
      <c r="T442" s="590" t="n"/>
      <c r="U442" s="590" t="n"/>
      <c r="V442" s="590" t="n"/>
      <c r="W442" s="590" t="n"/>
      <c r="X442" s="590" t="n"/>
      <c r="Y442" s="590" t="n"/>
      <c r="Z442" s="590" t="n"/>
    </row>
    <row r="443" ht="15.75" customHeight="1" s="844">
      <c r="A443" s="590" t="n"/>
      <c r="B443" s="590" t="n"/>
      <c r="C443" s="590" t="n"/>
      <c r="D443" s="590" t="n"/>
      <c r="E443" s="590" t="n"/>
      <c r="F443" s="590" t="n"/>
      <c r="G443" s="590" t="n"/>
      <c r="H443" s="590" t="n"/>
      <c r="I443" s="590" t="n"/>
      <c r="J443" s="590" t="n"/>
      <c r="K443" s="590" t="n"/>
      <c r="L443" s="590" t="n"/>
      <c r="M443" s="590" t="n"/>
      <c r="N443" s="590" t="n"/>
      <c r="O443" s="590" t="n"/>
      <c r="P443" s="590" t="n"/>
      <c r="Q443" s="590" t="n"/>
      <c r="R443" s="590" t="n"/>
      <c r="S443" s="590" t="n"/>
      <c r="T443" s="590" t="n"/>
      <c r="U443" s="590" t="n"/>
      <c r="V443" s="590" t="n"/>
      <c r="W443" s="590" t="n"/>
      <c r="X443" s="590" t="n"/>
      <c r="Y443" s="590" t="n"/>
      <c r="Z443" s="590" t="n"/>
    </row>
    <row r="444" ht="15.75" customHeight="1" s="844">
      <c r="A444" s="590" t="n"/>
      <c r="B444" s="590" t="n"/>
      <c r="C444" s="590" t="n"/>
      <c r="D444" s="590" t="n"/>
      <c r="E444" s="590" t="n"/>
      <c r="F444" s="590" t="n"/>
      <c r="G444" s="590" t="n"/>
      <c r="H444" s="590" t="n"/>
      <c r="I444" s="590" t="n"/>
      <c r="J444" s="590" t="n"/>
      <c r="K444" s="590" t="n"/>
      <c r="L444" s="590" t="n"/>
      <c r="M444" s="590" t="n"/>
      <c r="N444" s="590" t="n"/>
      <c r="O444" s="590" t="n"/>
      <c r="P444" s="590" t="n"/>
      <c r="Q444" s="590" t="n"/>
      <c r="R444" s="590" t="n"/>
      <c r="S444" s="590" t="n"/>
      <c r="T444" s="590" t="n"/>
      <c r="U444" s="590" t="n"/>
      <c r="V444" s="590" t="n"/>
      <c r="W444" s="590" t="n"/>
      <c r="X444" s="590" t="n"/>
      <c r="Y444" s="590" t="n"/>
      <c r="Z444" s="590" t="n"/>
    </row>
    <row r="445" ht="15.75" customHeight="1" s="844">
      <c r="A445" s="590" t="n"/>
      <c r="B445" s="590" t="n"/>
      <c r="C445" s="590" t="n"/>
      <c r="D445" s="590" t="n"/>
      <c r="E445" s="590" t="n"/>
      <c r="F445" s="590" t="n"/>
      <c r="G445" s="590" t="n"/>
      <c r="H445" s="590" t="n"/>
      <c r="I445" s="590" t="n"/>
      <c r="J445" s="590" t="n"/>
      <c r="K445" s="590" t="n"/>
      <c r="L445" s="590" t="n"/>
      <c r="M445" s="590" t="n"/>
      <c r="N445" s="590" t="n"/>
      <c r="O445" s="590" t="n"/>
      <c r="P445" s="590" t="n"/>
      <c r="Q445" s="590" t="n"/>
      <c r="R445" s="590" t="n"/>
      <c r="S445" s="590" t="n"/>
      <c r="T445" s="590" t="n"/>
      <c r="U445" s="590" t="n"/>
      <c r="V445" s="590" t="n"/>
      <c r="W445" s="590" t="n"/>
      <c r="X445" s="590" t="n"/>
      <c r="Y445" s="590" t="n"/>
      <c r="Z445" s="590" t="n"/>
    </row>
    <row r="446" ht="15.75" customHeight="1" s="844">
      <c r="A446" s="590" t="n"/>
      <c r="B446" s="590" t="n"/>
      <c r="C446" s="590" t="n"/>
      <c r="D446" s="590" t="n"/>
      <c r="E446" s="590" t="n"/>
      <c r="F446" s="590" t="n"/>
      <c r="G446" s="590" t="n"/>
      <c r="H446" s="590" t="n"/>
      <c r="I446" s="590" t="n"/>
      <c r="J446" s="590" t="n"/>
      <c r="K446" s="590" t="n"/>
      <c r="L446" s="590" t="n"/>
      <c r="M446" s="590" t="n"/>
      <c r="N446" s="590" t="n"/>
      <c r="O446" s="590" t="n"/>
      <c r="P446" s="590" t="n"/>
      <c r="Q446" s="590" t="n"/>
      <c r="R446" s="590" t="n"/>
      <c r="S446" s="590" t="n"/>
      <c r="T446" s="590" t="n"/>
      <c r="U446" s="590" t="n"/>
      <c r="V446" s="590" t="n"/>
      <c r="W446" s="590" t="n"/>
      <c r="X446" s="590" t="n"/>
      <c r="Y446" s="590" t="n"/>
      <c r="Z446" s="590" t="n"/>
    </row>
    <row r="447" ht="15.75" customHeight="1" s="844">
      <c r="A447" s="590" t="n"/>
      <c r="B447" s="590" t="n"/>
      <c r="C447" s="590" t="n"/>
      <c r="D447" s="590" t="n"/>
      <c r="E447" s="590" t="n"/>
      <c r="F447" s="590" t="n"/>
      <c r="G447" s="590" t="n"/>
      <c r="H447" s="590" t="n"/>
      <c r="I447" s="590" t="n"/>
      <c r="J447" s="590" t="n"/>
      <c r="K447" s="590" t="n"/>
      <c r="L447" s="590" t="n"/>
      <c r="M447" s="590" t="n"/>
      <c r="N447" s="590" t="n"/>
      <c r="O447" s="590" t="n"/>
      <c r="P447" s="590" t="n"/>
      <c r="Q447" s="590" t="n"/>
      <c r="R447" s="590" t="n"/>
      <c r="S447" s="590" t="n"/>
      <c r="T447" s="590" t="n"/>
      <c r="U447" s="590" t="n"/>
      <c r="V447" s="590" t="n"/>
      <c r="W447" s="590" t="n"/>
      <c r="X447" s="590" t="n"/>
      <c r="Y447" s="590" t="n"/>
      <c r="Z447" s="590" t="n"/>
    </row>
    <row r="448" ht="15.75" customHeight="1" s="844">
      <c r="A448" s="590" t="n"/>
      <c r="B448" s="590" t="n"/>
      <c r="C448" s="590" t="n"/>
      <c r="D448" s="590" t="n"/>
      <c r="E448" s="590" t="n"/>
      <c r="F448" s="590" t="n"/>
      <c r="G448" s="590" t="n"/>
      <c r="H448" s="590" t="n"/>
      <c r="I448" s="590" t="n"/>
      <c r="J448" s="590" t="n"/>
      <c r="K448" s="590" t="n"/>
      <c r="L448" s="590" t="n"/>
      <c r="M448" s="590" t="n"/>
      <c r="N448" s="590" t="n"/>
      <c r="O448" s="590" t="n"/>
      <c r="P448" s="590" t="n"/>
      <c r="Q448" s="590" t="n"/>
      <c r="R448" s="590" t="n"/>
      <c r="S448" s="590" t="n"/>
      <c r="T448" s="590" t="n"/>
      <c r="U448" s="590" t="n"/>
      <c r="V448" s="590" t="n"/>
      <c r="W448" s="590" t="n"/>
      <c r="X448" s="590" t="n"/>
      <c r="Y448" s="590" t="n"/>
      <c r="Z448" s="590" t="n"/>
    </row>
    <row r="449" ht="15.75" customHeight="1" s="844">
      <c r="A449" s="590" t="n"/>
      <c r="B449" s="590" t="n"/>
      <c r="C449" s="590" t="n"/>
      <c r="D449" s="590" t="n"/>
      <c r="E449" s="590" t="n"/>
      <c r="F449" s="590" t="n"/>
      <c r="G449" s="590" t="n"/>
      <c r="H449" s="590" t="n"/>
      <c r="I449" s="590" t="n"/>
      <c r="J449" s="590" t="n"/>
      <c r="K449" s="590" t="n"/>
      <c r="L449" s="590" t="n"/>
      <c r="M449" s="590" t="n"/>
      <c r="N449" s="590" t="n"/>
      <c r="O449" s="590" t="n"/>
      <c r="P449" s="590" t="n"/>
      <c r="Q449" s="590" t="n"/>
      <c r="R449" s="590" t="n"/>
      <c r="S449" s="590" t="n"/>
      <c r="T449" s="590" t="n"/>
      <c r="U449" s="590" t="n"/>
      <c r="V449" s="590" t="n"/>
      <c r="W449" s="590" t="n"/>
      <c r="X449" s="590" t="n"/>
      <c r="Y449" s="590" t="n"/>
      <c r="Z449" s="590" t="n"/>
    </row>
    <row r="450" ht="15.75" customHeight="1" s="844">
      <c r="A450" s="590" t="n"/>
      <c r="B450" s="590" t="n"/>
      <c r="C450" s="590" t="n"/>
      <c r="D450" s="590" t="n"/>
      <c r="E450" s="590" t="n"/>
      <c r="F450" s="590" t="n"/>
      <c r="G450" s="590" t="n"/>
      <c r="H450" s="590" t="n"/>
      <c r="I450" s="590" t="n"/>
      <c r="J450" s="590" t="n"/>
      <c r="K450" s="590" t="n"/>
      <c r="L450" s="590" t="n"/>
      <c r="M450" s="590" t="n"/>
      <c r="N450" s="590" t="n"/>
      <c r="O450" s="590" t="n"/>
      <c r="P450" s="590" t="n"/>
      <c r="Q450" s="590" t="n"/>
      <c r="R450" s="590" t="n"/>
      <c r="S450" s="590" t="n"/>
      <c r="T450" s="590" t="n"/>
      <c r="U450" s="590" t="n"/>
      <c r="V450" s="590" t="n"/>
      <c r="W450" s="590" t="n"/>
      <c r="X450" s="590" t="n"/>
      <c r="Y450" s="590" t="n"/>
      <c r="Z450" s="590" t="n"/>
    </row>
    <row r="451" ht="15.75" customHeight="1" s="844">
      <c r="A451" s="590" t="n"/>
      <c r="B451" s="590" t="n"/>
      <c r="C451" s="590" t="n"/>
      <c r="D451" s="590" t="n"/>
      <c r="E451" s="590" t="n"/>
      <c r="F451" s="590" t="n"/>
      <c r="G451" s="590" t="n"/>
      <c r="H451" s="590" t="n"/>
      <c r="I451" s="590" t="n"/>
      <c r="J451" s="590" t="n"/>
      <c r="K451" s="590" t="n"/>
      <c r="L451" s="590" t="n"/>
      <c r="M451" s="590" t="n"/>
      <c r="N451" s="590" t="n"/>
      <c r="O451" s="590" t="n"/>
      <c r="P451" s="590" t="n"/>
      <c r="Q451" s="590" t="n"/>
      <c r="R451" s="590" t="n"/>
      <c r="S451" s="590" t="n"/>
      <c r="T451" s="590" t="n"/>
      <c r="U451" s="590" t="n"/>
      <c r="V451" s="590" t="n"/>
      <c r="W451" s="590" t="n"/>
      <c r="X451" s="590" t="n"/>
      <c r="Y451" s="590" t="n"/>
      <c r="Z451" s="590" t="n"/>
    </row>
    <row r="452" ht="15.75" customHeight="1" s="844">
      <c r="A452" s="590" t="n"/>
      <c r="B452" s="590" t="n"/>
      <c r="C452" s="590" t="n"/>
      <c r="D452" s="590" t="n"/>
      <c r="E452" s="590" t="n"/>
      <c r="F452" s="590" t="n"/>
      <c r="G452" s="590" t="n"/>
      <c r="H452" s="590" t="n"/>
      <c r="I452" s="590" t="n"/>
      <c r="J452" s="590" t="n"/>
      <c r="K452" s="590" t="n"/>
      <c r="L452" s="590" t="n"/>
      <c r="M452" s="590" t="n"/>
      <c r="N452" s="590" t="n"/>
      <c r="O452" s="590" t="n"/>
      <c r="P452" s="590" t="n"/>
      <c r="Q452" s="590" t="n"/>
      <c r="R452" s="590" t="n"/>
      <c r="S452" s="590" t="n"/>
      <c r="T452" s="590" t="n"/>
      <c r="U452" s="590" t="n"/>
      <c r="V452" s="590" t="n"/>
      <c r="W452" s="590" t="n"/>
      <c r="X452" s="590" t="n"/>
      <c r="Y452" s="590" t="n"/>
      <c r="Z452" s="590" t="n"/>
    </row>
    <row r="453" ht="15.75" customHeight="1" s="844">
      <c r="A453" s="590" t="n"/>
      <c r="B453" s="590" t="n"/>
      <c r="C453" s="590" t="n"/>
      <c r="D453" s="590" t="n"/>
      <c r="E453" s="590" t="n"/>
      <c r="F453" s="590" t="n"/>
      <c r="G453" s="590" t="n"/>
      <c r="H453" s="590" t="n"/>
      <c r="I453" s="590" t="n"/>
      <c r="J453" s="590" t="n"/>
      <c r="K453" s="590" t="n"/>
      <c r="L453" s="590" t="n"/>
      <c r="M453" s="590" t="n"/>
      <c r="N453" s="590" t="n"/>
      <c r="O453" s="590" t="n"/>
      <c r="P453" s="590" t="n"/>
      <c r="Q453" s="590" t="n"/>
      <c r="R453" s="590" t="n"/>
      <c r="S453" s="590" t="n"/>
      <c r="T453" s="590" t="n"/>
      <c r="U453" s="590" t="n"/>
      <c r="V453" s="590" t="n"/>
      <c r="W453" s="590" t="n"/>
      <c r="X453" s="590" t="n"/>
      <c r="Y453" s="590" t="n"/>
      <c r="Z453" s="590" t="n"/>
    </row>
    <row r="454" ht="15.75" customHeight="1" s="844">
      <c r="A454" s="590" t="n"/>
      <c r="B454" s="590" t="n"/>
      <c r="C454" s="590" t="n"/>
      <c r="D454" s="590" t="n"/>
      <c r="E454" s="590" t="n"/>
      <c r="F454" s="590" t="n"/>
      <c r="G454" s="590" t="n"/>
      <c r="H454" s="590" t="n"/>
      <c r="I454" s="590" t="n"/>
      <c r="J454" s="590" t="n"/>
      <c r="K454" s="590" t="n"/>
      <c r="L454" s="590" t="n"/>
      <c r="M454" s="590" t="n"/>
      <c r="N454" s="590" t="n"/>
      <c r="O454" s="590" t="n"/>
      <c r="P454" s="590" t="n"/>
      <c r="Q454" s="590" t="n"/>
      <c r="R454" s="590" t="n"/>
      <c r="S454" s="590" t="n"/>
      <c r="T454" s="590" t="n"/>
      <c r="U454" s="590" t="n"/>
      <c r="V454" s="590" t="n"/>
      <c r="W454" s="590" t="n"/>
      <c r="X454" s="590" t="n"/>
      <c r="Y454" s="590" t="n"/>
      <c r="Z454" s="590" t="n"/>
    </row>
    <row r="455" ht="15.75" customHeight="1" s="844">
      <c r="A455" s="590" t="n"/>
      <c r="B455" s="590" t="n"/>
      <c r="C455" s="590" t="n"/>
      <c r="D455" s="590" t="n"/>
      <c r="E455" s="590" t="n"/>
      <c r="F455" s="590" t="n"/>
      <c r="G455" s="590" t="n"/>
      <c r="H455" s="590" t="n"/>
      <c r="I455" s="590" t="n"/>
      <c r="J455" s="590" t="n"/>
      <c r="K455" s="590" t="n"/>
      <c r="L455" s="590" t="n"/>
      <c r="M455" s="590" t="n"/>
      <c r="N455" s="590" t="n"/>
      <c r="O455" s="590" t="n"/>
      <c r="P455" s="590" t="n"/>
      <c r="Q455" s="590" t="n"/>
      <c r="R455" s="590" t="n"/>
      <c r="S455" s="590" t="n"/>
      <c r="T455" s="590" t="n"/>
      <c r="U455" s="590" t="n"/>
      <c r="V455" s="590" t="n"/>
      <c r="W455" s="590" t="n"/>
      <c r="X455" s="590" t="n"/>
      <c r="Y455" s="590" t="n"/>
      <c r="Z455" s="590" t="n"/>
    </row>
    <row r="456" ht="15.75" customHeight="1" s="844">
      <c r="A456" s="590" t="n"/>
      <c r="B456" s="590" t="n"/>
      <c r="C456" s="590" t="n"/>
      <c r="D456" s="590" t="n"/>
      <c r="E456" s="590" t="n"/>
      <c r="F456" s="590" t="n"/>
      <c r="G456" s="590" t="n"/>
      <c r="H456" s="590" t="n"/>
      <c r="I456" s="590" t="n"/>
      <c r="J456" s="590" t="n"/>
      <c r="K456" s="590" t="n"/>
      <c r="L456" s="590" t="n"/>
      <c r="M456" s="590" t="n"/>
      <c r="N456" s="590" t="n"/>
      <c r="O456" s="590" t="n"/>
      <c r="P456" s="590" t="n"/>
      <c r="Q456" s="590" t="n"/>
      <c r="R456" s="590" t="n"/>
      <c r="S456" s="590" t="n"/>
      <c r="T456" s="590" t="n"/>
      <c r="U456" s="590" t="n"/>
      <c r="V456" s="590" t="n"/>
      <c r="W456" s="590" t="n"/>
      <c r="X456" s="590" t="n"/>
      <c r="Y456" s="590" t="n"/>
      <c r="Z456" s="590" t="n"/>
    </row>
    <row r="457" ht="15.75" customHeight="1" s="844">
      <c r="A457" s="590" t="n"/>
      <c r="B457" s="590" t="n"/>
      <c r="C457" s="590" t="n"/>
      <c r="D457" s="590" t="n"/>
      <c r="E457" s="590" t="n"/>
      <c r="F457" s="590" t="n"/>
      <c r="G457" s="590" t="n"/>
      <c r="H457" s="590" t="n"/>
      <c r="I457" s="590" t="n"/>
      <c r="J457" s="590" t="n"/>
      <c r="K457" s="590" t="n"/>
      <c r="L457" s="590" t="n"/>
      <c r="M457" s="590" t="n"/>
      <c r="N457" s="590" t="n"/>
      <c r="O457" s="590" t="n"/>
      <c r="P457" s="590" t="n"/>
      <c r="Q457" s="590" t="n"/>
      <c r="R457" s="590" t="n"/>
      <c r="S457" s="590" t="n"/>
      <c r="T457" s="590" t="n"/>
      <c r="U457" s="590" t="n"/>
      <c r="V457" s="590" t="n"/>
      <c r="W457" s="590" t="n"/>
      <c r="X457" s="590" t="n"/>
      <c r="Y457" s="590" t="n"/>
      <c r="Z457" s="590" t="n"/>
    </row>
    <row r="458" ht="15.75" customHeight="1" s="844">
      <c r="A458" s="590" t="n"/>
      <c r="B458" s="590" t="n"/>
      <c r="C458" s="590" t="n"/>
      <c r="D458" s="590" t="n"/>
      <c r="E458" s="590" t="n"/>
      <c r="F458" s="590" t="n"/>
      <c r="G458" s="590" t="n"/>
      <c r="H458" s="590" t="n"/>
      <c r="I458" s="590" t="n"/>
      <c r="J458" s="590" t="n"/>
      <c r="K458" s="590" t="n"/>
      <c r="L458" s="590" t="n"/>
      <c r="M458" s="590" t="n"/>
      <c r="N458" s="590" t="n"/>
      <c r="O458" s="590" t="n"/>
      <c r="P458" s="590" t="n"/>
      <c r="Q458" s="590" t="n"/>
      <c r="R458" s="590" t="n"/>
      <c r="S458" s="590" t="n"/>
      <c r="T458" s="590" t="n"/>
      <c r="U458" s="590" t="n"/>
      <c r="V458" s="590" t="n"/>
      <c r="W458" s="590" t="n"/>
      <c r="X458" s="590" t="n"/>
      <c r="Y458" s="590" t="n"/>
      <c r="Z458" s="590" t="n"/>
    </row>
    <row r="459" ht="15.75" customHeight="1" s="844">
      <c r="A459" s="590" t="n"/>
      <c r="B459" s="590" t="n"/>
      <c r="C459" s="590" t="n"/>
      <c r="D459" s="590" t="n"/>
      <c r="E459" s="590" t="n"/>
      <c r="F459" s="590" t="n"/>
      <c r="G459" s="590" t="n"/>
      <c r="H459" s="590" t="n"/>
      <c r="I459" s="590" t="n"/>
      <c r="J459" s="590" t="n"/>
      <c r="K459" s="590" t="n"/>
      <c r="L459" s="590" t="n"/>
      <c r="M459" s="590" t="n"/>
      <c r="N459" s="590" t="n"/>
      <c r="O459" s="590" t="n"/>
      <c r="P459" s="590" t="n"/>
      <c r="Q459" s="590" t="n"/>
      <c r="R459" s="590" t="n"/>
      <c r="S459" s="590" t="n"/>
      <c r="T459" s="590" t="n"/>
      <c r="U459" s="590" t="n"/>
      <c r="V459" s="590" t="n"/>
      <c r="W459" s="590" t="n"/>
      <c r="X459" s="590" t="n"/>
      <c r="Y459" s="590" t="n"/>
      <c r="Z459" s="590" t="n"/>
    </row>
    <row r="460" ht="15.75" customHeight="1" s="844">
      <c r="A460" s="590" t="n"/>
      <c r="B460" s="590" t="n"/>
      <c r="C460" s="590" t="n"/>
      <c r="D460" s="590" t="n"/>
      <c r="E460" s="590" t="n"/>
      <c r="F460" s="590" t="n"/>
      <c r="G460" s="590" t="n"/>
      <c r="H460" s="590" t="n"/>
      <c r="I460" s="590" t="n"/>
      <c r="J460" s="590" t="n"/>
      <c r="K460" s="590" t="n"/>
      <c r="L460" s="590" t="n"/>
      <c r="M460" s="590" t="n"/>
      <c r="N460" s="590" t="n"/>
      <c r="O460" s="590" t="n"/>
      <c r="P460" s="590" t="n"/>
      <c r="Q460" s="590" t="n"/>
      <c r="R460" s="590" t="n"/>
      <c r="S460" s="590" t="n"/>
      <c r="T460" s="590" t="n"/>
      <c r="U460" s="590" t="n"/>
      <c r="V460" s="590" t="n"/>
      <c r="W460" s="590" t="n"/>
      <c r="X460" s="590" t="n"/>
      <c r="Y460" s="590" t="n"/>
      <c r="Z460" s="590" t="n"/>
    </row>
    <row r="461" ht="15.75" customHeight="1" s="844">
      <c r="A461" s="590" t="n"/>
      <c r="B461" s="590" t="n"/>
      <c r="C461" s="590" t="n"/>
      <c r="D461" s="590" t="n"/>
      <c r="E461" s="590" t="n"/>
      <c r="F461" s="590" t="n"/>
      <c r="G461" s="590" t="n"/>
      <c r="H461" s="590" t="n"/>
      <c r="I461" s="590" t="n"/>
      <c r="J461" s="590" t="n"/>
      <c r="K461" s="590" t="n"/>
      <c r="L461" s="590" t="n"/>
      <c r="M461" s="590" t="n"/>
      <c r="N461" s="590" t="n"/>
      <c r="O461" s="590" t="n"/>
      <c r="P461" s="590" t="n"/>
      <c r="Q461" s="590" t="n"/>
      <c r="R461" s="590" t="n"/>
      <c r="S461" s="590" t="n"/>
      <c r="T461" s="590" t="n"/>
      <c r="U461" s="590" t="n"/>
      <c r="V461" s="590" t="n"/>
      <c r="W461" s="590" t="n"/>
      <c r="X461" s="590" t="n"/>
      <c r="Y461" s="590" t="n"/>
      <c r="Z461" s="590" t="n"/>
    </row>
    <row r="462" ht="15.75" customHeight="1" s="844">
      <c r="A462" s="590" t="n"/>
      <c r="B462" s="590" t="n"/>
      <c r="C462" s="590" t="n"/>
      <c r="D462" s="590" t="n"/>
      <c r="E462" s="590" t="n"/>
      <c r="F462" s="590" t="n"/>
      <c r="G462" s="590" t="n"/>
      <c r="H462" s="590" t="n"/>
      <c r="I462" s="590" t="n"/>
      <c r="J462" s="590" t="n"/>
      <c r="K462" s="590" t="n"/>
      <c r="L462" s="590" t="n"/>
      <c r="M462" s="590" t="n"/>
      <c r="N462" s="590" t="n"/>
      <c r="O462" s="590" t="n"/>
      <c r="P462" s="590" t="n"/>
      <c r="Q462" s="590" t="n"/>
      <c r="R462" s="590" t="n"/>
      <c r="S462" s="590" t="n"/>
      <c r="T462" s="590" t="n"/>
      <c r="U462" s="590" t="n"/>
      <c r="V462" s="590" t="n"/>
      <c r="W462" s="590" t="n"/>
      <c r="X462" s="590" t="n"/>
      <c r="Y462" s="590" t="n"/>
      <c r="Z462" s="590" t="n"/>
    </row>
    <row r="463" ht="15.75" customHeight="1" s="844">
      <c r="A463" s="590" t="n"/>
      <c r="B463" s="590" t="n"/>
      <c r="C463" s="590" t="n"/>
      <c r="D463" s="590" t="n"/>
      <c r="E463" s="590" t="n"/>
      <c r="F463" s="590" t="n"/>
      <c r="G463" s="590" t="n"/>
      <c r="H463" s="590" t="n"/>
      <c r="I463" s="590" t="n"/>
      <c r="J463" s="590" t="n"/>
      <c r="K463" s="590" t="n"/>
      <c r="L463" s="590" t="n"/>
      <c r="M463" s="590" t="n"/>
      <c r="N463" s="590" t="n"/>
      <c r="O463" s="590" t="n"/>
      <c r="P463" s="590" t="n"/>
      <c r="Q463" s="590" t="n"/>
      <c r="R463" s="590" t="n"/>
      <c r="S463" s="590" t="n"/>
      <c r="T463" s="590" t="n"/>
      <c r="U463" s="590" t="n"/>
      <c r="V463" s="590" t="n"/>
      <c r="W463" s="590" t="n"/>
      <c r="X463" s="590" t="n"/>
      <c r="Y463" s="590" t="n"/>
      <c r="Z463" s="590" t="n"/>
    </row>
    <row r="464" ht="15.75" customHeight="1" s="844">
      <c r="A464" s="590" t="n"/>
      <c r="B464" s="590" t="n"/>
      <c r="C464" s="590" t="n"/>
      <c r="D464" s="590" t="n"/>
      <c r="E464" s="590" t="n"/>
      <c r="F464" s="590" t="n"/>
      <c r="G464" s="590" t="n"/>
      <c r="H464" s="590" t="n"/>
      <c r="I464" s="590" t="n"/>
      <c r="J464" s="590" t="n"/>
      <c r="K464" s="590" t="n"/>
      <c r="L464" s="590" t="n"/>
      <c r="M464" s="590" t="n"/>
      <c r="N464" s="590" t="n"/>
      <c r="O464" s="590" t="n"/>
      <c r="P464" s="590" t="n"/>
      <c r="Q464" s="590" t="n"/>
      <c r="R464" s="590" t="n"/>
      <c r="S464" s="590" t="n"/>
      <c r="T464" s="590" t="n"/>
      <c r="U464" s="590" t="n"/>
      <c r="V464" s="590" t="n"/>
      <c r="W464" s="590" t="n"/>
      <c r="X464" s="590" t="n"/>
      <c r="Y464" s="590" t="n"/>
      <c r="Z464" s="590" t="n"/>
    </row>
    <row r="465" ht="15.75" customHeight="1" s="844">
      <c r="A465" s="590" t="n"/>
      <c r="B465" s="590" t="n"/>
      <c r="C465" s="590" t="n"/>
      <c r="D465" s="590" t="n"/>
      <c r="E465" s="590" t="n"/>
      <c r="F465" s="590" t="n"/>
      <c r="G465" s="590" t="n"/>
      <c r="H465" s="590" t="n"/>
      <c r="I465" s="590" t="n"/>
      <c r="J465" s="590" t="n"/>
      <c r="K465" s="590" t="n"/>
      <c r="L465" s="590" t="n"/>
      <c r="M465" s="590" t="n"/>
      <c r="N465" s="590" t="n"/>
      <c r="O465" s="590" t="n"/>
      <c r="P465" s="590" t="n"/>
      <c r="Q465" s="590" t="n"/>
      <c r="R465" s="590" t="n"/>
      <c r="S465" s="590" t="n"/>
      <c r="T465" s="590" t="n"/>
      <c r="U465" s="590" t="n"/>
      <c r="V465" s="590" t="n"/>
      <c r="W465" s="590" t="n"/>
      <c r="X465" s="590" t="n"/>
      <c r="Y465" s="590" t="n"/>
      <c r="Z465" s="590" t="n"/>
    </row>
    <row r="466" ht="15.75" customHeight="1" s="844">
      <c r="A466" s="590" t="n"/>
      <c r="B466" s="590" t="n"/>
      <c r="C466" s="590" t="n"/>
      <c r="D466" s="590" t="n"/>
      <c r="E466" s="590" t="n"/>
      <c r="F466" s="590" t="n"/>
      <c r="G466" s="590" t="n"/>
      <c r="H466" s="590" t="n"/>
      <c r="I466" s="590" t="n"/>
      <c r="J466" s="590" t="n"/>
      <c r="K466" s="590" t="n"/>
      <c r="L466" s="590" t="n"/>
      <c r="M466" s="590" t="n"/>
      <c r="N466" s="590" t="n"/>
      <c r="O466" s="590" t="n"/>
      <c r="P466" s="590" t="n"/>
      <c r="Q466" s="590" t="n"/>
      <c r="R466" s="590" t="n"/>
      <c r="S466" s="590" t="n"/>
      <c r="T466" s="590" t="n"/>
      <c r="U466" s="590" t="n"/>
      <c r="V466" s="590" t="n"/>
      <c r="W466" s="590" t="n"/>
      <c r="X466" s="590" t="n"/>
      <c r="Y466" s="590" t="n"/>
      <c r="Z466" s="590" t="n"/>
    </row>
    <row r="467" ht="15.75" customHeight="1" s="844">
      <c r="A467" s="590" t="n"/>
      <c r="B467" s="590" t="n"/>
      <c r="C467" s="590" t="n"/>
      <c r="D467" s="590" t="n"/>
      <c r="E467" s="590" t="n"/>
      <c r="F467" s="590" t="n"/>
      <c r="G467" s="590" t="n"/>
      <c r="H467" s="590" t="n"/>
      <c r="I467" s="590" t="n"/>
      <c r="J467" s="590" t="n"/>
      <c r="K467" s="590" t="n"/>
      <c r="L467" s="590" t="n"/>
      <c r="M467" s="590" t="n"/>
      <c r="N467" s="590" t="n"/>
      <c r="O467" s="590" t="n"/>
      <c r="P467" s="590" t="n"/>
      <c r="Q467" s="590" t="n"/>
      <c r="R467" s="590" t="n"/>
      <c r="S467" s="590" t="n"/>
      <c r="T467" s="590" t="n"/>
      <c r="U467" s="590" t="n"/>
      <c r="V467" s="590" t="n"/>
      <c r="W467" s="590" t="n"/>
      <c r="X467" s="590" t="n"/>
      <c r="Y467" s="590" t="n"/>
      <c r="Z467" s="590" t="n"/>
    </row>
    <row r="468" ht="15.75" customHeight="1" s="844">
      <c r="A468" s="590" t="n"/>
      <c r="B468" s="590" t="n"/>
      <c r="C468" s="590" t="n"/>
      <c r="D468" s="590" t="n"/>
      <c r="E468" s="590" t="n"/>
      <c r="F468" s="590" t="n"/>
      <c r="G468" s="590" t="n"/>
      <c r="H468" s="590" t="n"/>
      <c r="I468" s="590" t="n"/>
      <c r="J468" s="590" t="n"/>
      <c r="K468" s="590" t="n"/>
      <c r="L468" s="590" t="n"/>
      <c r="M468" s="590" t="n"/>
      <c r="N468" s="590" t="n"/>
      <c r="O468" s="590" t="n"/>
      <c r="P468" s="590" t="n"/>
      <c r="Q468" s="590" t="n"/>
      <c r="R468" s="590" t="n"/>
      <c r="S468" s="590" t="n"/>
      <c r="T468" s="590" t="n"/>
      <c r="U468" s="590" t="n"/>
      <c r="V468" s="590" t="n"/>
      <c r="W468" s="590" t="n"/>
      <c r="X468" s="590" t="n"/>
      <c r="Y468" s="590" t="n"/>
      <c r="Z468" s="590" t="n"/>
    </row>
    <row r="469" ht="15.75" customHeight="1" s="844">
      <c r="A469" s="590" t="n"/>
      <c r="B469" s="590" t="n"/>
      <c r="C469" s="590" t="n"/>
      <c r="D469" s="590" t="n"/>
      <c r="E469" s="590" t="n"/>
      <c r="F469" s="590" t="n"/>
      <c r="G469" s="590" t="n"/>
      <c r="H469" s="590" t="n"/>
      <c r="I469" s="590" t="n"/>
      <c r="J469" s="590" t="n"/>
      <c r="K469" s="590" t="n"/>
      <c r="L469" s="590" t="n"/>
      <c r="M469" s="590" t="n"/>
      <c r="N469" s="590" t="n"/>
      <c r="O469" s="590" t="n"/>
      <c r="P469" s="590" t="n"/>
      <c r="Q469" s="590" t="n"/>
      <c r="R469" s="590" t="n"/>
      <c r="S469" s="590" t="n"/>
      <c r="T469" s="590" t="n"/>
      <c r="U469" s="590" t="n"/>
      <c r="V469" s="590" t="n"/>
      <c r="W469" s="590" t="n"/>
      <c r="X469" s="590" t="n"/>
      <c r="Y469" s="590" t="n"/>
      <c r="Z469" s="590" t="n"/>
    </row>
    <row r="470" ht="15.75" customHeight="1" s="844">
      <c r="A470" s="590" t="n"/>
      <c r="B470" s="590" t="n"/>
      <c r="C470" s="590" t="n"/>
      <c r="D470" s="590" t="n"/>
      <c r="E470" s="590" t="n"/>
      <c r="F470" s="590" t="n"/>
      <c r="G470" s="590" t="n"/>
      <c r="H470" s="590" t="n"/>
      <c r="I470" s="590" t="n"/>
      <c r="J470" s="590" t="n"/>
      <c r="K470" s="590" t="n"/>
      <c r="L470" s="590" t="n"/>
      <c r="M470" s="590" t="n"/>
      <c r="N470" s="590" t="n"/>
      <c r="O470" s="590" t="n"/>
      <c r="P470" s="590" t="n"/>
      <c r="Q470" s="590" t="n"/>
      <c r="R470" s="590" t="n"/>
      <c r="S470" s="590" t="n"/>
      <c r="T470" s="590" t="n"/>
      <c r="U470" s="590" t="n"/>
      <c r="V470" s="590" t="n"/>
      <c r="W470" s="590" t="n"/>
      <c r="X470" s="590" t="n"/>
      <c r="Y470" s="590" t="n"/>
      <c r="Z470" s="590" t="n"/>
    </row>
    <row r="471" ht="15.75" customHeight="1" s="844">
      <c r="A471" s="590" t="n"/>
      <c r="B471" s="590" t="n"/>
      <c r="C471" s="590" t="n"/>
      <c r="D471" s="590" t="n"/>
      <c r="E471" s="590" t="n"/>
      <c r="F471" s="590" t="n"/>
      <c r="G471" s="590" t="n"/>
      <c r="H471" s="590" t="n"/>
      <c r="I471" s="590" t="n"/>
      <c r="J471" s="590" t="n"/>
      <c r="K471" s="590" t="n"/>
      <c r="L471" s="590" t="n"/>
      <c r="M471" s="590" t="n"/>
      <c r="N471" s="590" t="n"/>
      <c r="O471" s="590" t="n"/>
      <c r="P471" s="590" t="n"/>
      <c r="Q471" s="590" t="n"/>
      <c r="R471" s="590" t="n"/>
      <c r="S471" s="590" t="n"/>
      <c r="T471" s="590" t="n"/>
      <c r="U471" s="590" t="n"/>
      <c r="V471" s="590" t="n"/>
      <c r="W471" s="590" t="n"/>
      <c r="X471" s="590" t="n"/>
      <c r="Y471" s="590" t="n"/>
      <c r="Z471" s="590" t="n"/>
    </row>
    <row r="472" ht="15.75" customHeight="1" s="844">
      <c r="A472" s="590" t="n"/>
      <c r="B472" s="590" t="n"/>
      <c r="C472" s="590" t="n"/>
      <c r="D472" s="590" t="n"/>
      <c r="E472" s="590" t="n"/>
      <c r="F472" s="590" t="n"/>
      <c r="G472" s="590" t="n"/>
      <c r="H472" s="590" t="n"/>
      <c r="I472" s="590" t="n"/>
      <c r="J472" s="590" t="n"/>
      <c r="K472" s="590" t="n"/>
      <c r="L472" s="590" t="n"/>
      <c r="M472" s="590" t="n"/>
      <c r="N472" s="590" t="n"/>
      <c r="O472" s="590" t="n"/>
      <c r="P472" s="590" t="n"/>
      <c r="Q472" s="590" t="n"/>
      <c r="R472" s="590" t="n"/>
      <c r="S472" s="590" t="n"/>
      <c r="T472" s="590" t="n"/>
      <c r="U472" s="590" t="n"/>
      <c r="V472" s="590" t="n"/>
      <c r="W472" s="590" t="n"/>
      <c r="X472" s="590" t="n"/>
      <c r="Y472" s="590" t="n"/>
      <c r="Z472" s="590" t="n"/>
    </row>
    <row r="473" ht="15.75" customHeight="1" s="844">
      <c r="A473" s="590" t="n"/>
      <c r="B473" s="590" t="n"/>
      <c r="C473" s="590" t="n"/>
      <c r="D473" s="590" t="n"/>
      <c r="E473" s="590" t="n"/>
      <c r="F473" s="590" t="n"/>
      <c r="G473" s="590" t="n"/>
      <c r="H473" s="590" t="n"/>
      <c r="I473" s="590" t="n"/>
      <c r="J473" s="590" t="n"/>
      <c r="K473" s="590" t="n"/>
      <c r="L473" s="590" t="n"/>
      <c r="M473" s="590" t="n"/>
      <c r="N473" s="590" t="n"/>
      <c r="O473" s="590" t="n"/>
      <c r="P473" s="590" t="n"/>
      <c r="Q473" s="590" t="n"/>
      <c r="R473" s="590" t="n"/>
      <c r="S473" s="590" t="n"/>
      <c r="T473" s="590" t="n"/>
      <c r="U473" s="590" t="n"/>
      <c r="V473" s="590" t="n"/>
      <c r="W473" s="590" t="n"/>
      <c r="X473" s="590" t="n"/>
      <c r="Y473" s="590" t="n"/>
      <c r="Z473" s="590" t="n"/>
    </row>
    <row r="474" ht="15.75" customHeight="1" s="844">
      <c r="A474" s="590" t="n"/>
      <c r="B474" s="590" t="n"/>
      <c r="C474" s="590" t="n"/>
      <c r="D474" s="590" t="n"/>
      <c r="E474" s="590" t="n"/>
      <c r="F474" s="590" t="n"/>
      <c r="G474" s="590" t="n"/>
      <c r="H474" s="590" t="n"/>
      <c r="I474" s="590" t="n"/>
      <c r="J474" s="590" t="n"/>
      <c r="K474" s="590" t="n"/>
      <c r="L474" s="590" t="n"/>
      <c r="M474" s="590" t="n"/>
      <c r="N474" s="590" t="n"/>
      <c r="O474" s="590" t="n"/>
      <c r="P474" s="590" t="n"/>
      <c r="Q474" s="590" t="n"/>
      <c r="R474" s="590" t="n"/>
      <c r="S474" s="590" t="n"/>
      <c r="T474" s="590" t="n"/>
      <c r="U474" s="590" t="n"/>
      <c r="V474" s="590" t="n"/>
      <c r="W474" s="590" t="n"/>
      <c r="X474" s="590" t="n"/>
      <c r="Y474" s="590" t="n"/>
      <c r="Z474" s="590" t="n"/>
    </row>
    <row r="475" ht="15.75" customHeight="1" s="844">
      <c r="A475" s="590" t="n"/>
      <c r="B475" s="590" t="n"/>
      <c r="C475" s="590" t="n"/>
      <c r="D475" s="590" t="n"/>
      <c r="E475" s="590" t="n"/>
      <c r="F475" s="590" t="n"/>
      <c r="G475" s="590" t="n"/>
      <c r="H475" s="590" t="n"/>
      <c r="I475" s="590" t="n"/>
      <c r="J475" s="590" t="n"/>
      <c r="K475" s="590" t="n"/>
      <c r="L475" s="590" t="n"/>
      <c r="M475" s="590" t="n"/>
      <c r="N475" s="590" t="n"/>
      <c r="O475" s="590" t="n"/>
      <c r="P475" s="590" t="n"/>
      <c r="Q475" s="590" t="n"/>
      <c r="R475" s="590" t="n"/>
      <c r="S475" s="590" t="n"/>
      <c r="T475" s="590" t="n"/>
      <c r="U475" s="590" t="n"/>
      <c r="V475" s="590" t="n"/>
      <c r="W475" s="590" t="n"/>
      <c r="X475" s="590" t="n"/>
      <c r="Y475" s="590" t="n"/>
      <c r="Z475" s="590" t="n"/>
    </row>
    <row r="476" ht="15.75" customHeight="1" s="844">
      <c r="A476" s="590" t="n"/>
      <c r="B476" s="590" t="n"/>
      <c r="C476" s="590" t="n"/>
      <c r="D476" s="590" t="n"/>
      <c r="E476" s="590" t="n"/>
      <c r="F476" s="590" t="n"/>
      <c r="G476" s="590" t="n"/>
      <c r="H476" s="590" t="n"/>
      <c r="I476" s="590" t="n"/>
      <c r="J476" s="590" t="n"/>
      <c r="K476" s="590" t="n"/>
      <c r="L476" s="590" t="n"/>
      <c r="M476" s="590" t="n"/>
      <c r="N476" s="590" t="n"/>
      <c r="O476" s="590" t="n"/>
      <c r="P476" s="590" t="n"/>
      <c r="Q476" s="590" t="n"/>
      <c r="R476" s="590" t="n"/>
      <c r="S476" s="590" t="n"/>
      <c r="T476" s="590" t="n"/>
      <c r="U476" s="590" t="n"/>
      <c r="V476" s="590" t="n"/>
      <c r="W476" s="590" t="n"/>
      <c r="X476" s="590" t="n"/>
      <c r="Y476" s="590" t="n"/>
      <c r="Z476" s="590" t="n"/>
    </row>
    <row r="477" ht="15.75" customHeight="1" s="844">
      <c r="A477" s="590" t="n"/>
      <c r="B477" s="590" t="n"/>
      <c r="C477" s="590" t="n"/>
      <c r="D477" s="590" t="n"/>
      <c r="E477" s="590" t="n"/>
      <c r="F477" s="590" t="n"/>
      <c r="G477" s="590" t="n"/>
      <c r="H477" s="590" t="n"/>
      <c r="I477" s="590" t="n"/>
      <c r="J477" s="590" t="n"/>
      <c r="K477" s="590" t="n"/>
      <c r="L477" s="590" t="n"/>
      <c r="M477" s="590" t="n"/>
      <c r="N477" s="590" t="n"/>
      <c r="O477" s="590" t="n"/>
      <c r="P477" s="590" t="n"/>
      <c r="Q477" s="590" t="n"/>
      <c r="R477" s="590" t="n"/>
      <c r="S477" s="590" t="n"/>
      <c r="T477" s="590" t="n"/>
      <c r="U477" s="590" t="n"/>
      <c r="V477" s="590" t="n"/>
      <c r="W477" s="590" t="n"/>
      <c r="X477" s="590" t="n"/>
      <c r="Y477" s="590" t="n"/>
      <c r="Z477" s="590" t="n"/>
    </row>
    <row r="478" ht="15.75" customHeight="1" s="844">
      <c r="A478" s="590" t="n"/>
      <c r="B478" s="590" t="n"/>
      <c r="C478" s="590" t="n"/>
      <c r="D478" s="590" t="n"/>
      <c r="E478" s="590" t="n"/>
      <c r="F478" s="590" t="n"/>
      <c r="G478" s="590" t="n"/>
      <c r="H478" s="590" t="n"/>
      <c r="I478" s="590" t="n"/>
      <c r="J478" s="590" t="n"/>
      <c r="K478" s="590" t="n"/>
      <c r="L478" s="590" t="n"/>
      <c r="M478" s="590" t="n"/>
      <c r="N478" s="590" t="n"/>
      <c r="O478" s="590" t="n"/>
      <c r="P478" s="590" t="n"/>
      <c r="Q478" s="590" t="n"/>
      <c r="R478" s="590" t="n"/>
      <c r="S478" s="590" t="n"/>
      <c r="T478" s="590" t="n"/>
      <c r="U478" s="590" t="n"/>
      <c r="V478" s="590" t="n"/>
      <c r="W478" s="590" t="n"/>
      <c r="X478" s="590" t="n"/>
      <c r="Y478" s="590" t="n"/>
      <c r="Z478" s="590" t="n"/>
    </row>
    <row r="479" ht="15.75" customHeight="1" s="844">
      <c r="A479" s="590" t="n"/>
      <c r="B479" s="590" t="n"/>
      <c r="C479" s="590" t="n"/>
      <c r="D479" s="590" t="n"/>
      <c r="E479" s="590" t="n"/>
      <c r="F479" s="590" t="n"/>
      <c r="G479" s="590" t="n"/>
      <c r="H479" s="590" t="n"/>
      <c r="I479" s="590" t="n"/>
      <c r="J479" s="590" t="n"/>
      <c r="K479" s="590" t="n"/>
      <c r="L479" s="590" t="n"/>
      <c r="M479" s="590" t="n"/>
      <c r="N479" s="590" t="n"/>
      <c r="O479" s="590" t="n"/>
      <c r="P479" s="590" t="n"/>
      <c r="Q479" s="590" t="n"/>
      <c r="R479" s="590" t="n"/>
      <c r="S479" s="590" t="n"/>
      <c r="T479" s="590" t="n"/>
      <c r="U479" s="590" t="n"/>
      <c r="V479" s="590" t="n"/>
      <c r="W479" s="590" t="n"/>
      <c r="X479" s="590" t="n"/>
      <c r="Y479" s="590" t="n"/>
      <c r="Z479" s="590" t="n"/>
    </row>
    <row r="480" ht="15.75" customHeight="1" s="844">
      <c r="A480" s="590" t="n"/>
      <c r="B480" s="590" t="n"/>
      <c r="C480" s="590" t="n"/>
      <c r="D480" s="590" t="n"/>
      <c r="E480" s="590" t="n"/>
      <c r="F480" s="590" t="n"/>
      <c r="G480" s="590" t="n"/>
      <c r="H480" s="590" t="n"/>
      <c r="I480" s="590" t="n"/>
      <c r="J480" s="590" t="n"/>
      <c r="K480" s="590" t="n"/>
      <c r="L480" s="590" t="n"/>
      <c r="M480" s="590" t="n"/>
      <c r="N480" s="590" t="n"/>
      <c r="O480" s="590" t="n"/>
      <c r="P480" s="590" t="n"/>
      <c r="Q480" s="590" t="n"/>
      <c r="R480" s="590" t="n"/>
      <c r="S480" s="590" t="n"/>
      <c r="T480" s="590" t="n"/>
      <c r="U480" s="590" t="n"/>
      <c r="V480" s="590" t="n"/>
      <c r="W480" s="590" t="n"/>
      <c r="X480" s="590" t="n"/>
      <c r="Y480" s="590" t="n"/>
      <c r="Z480" s="590" t="n"/>
    </row>
    <row r="481" ht="15.75" customHeight="1" s="844">
      <c r="A481" s="590" t="n"/>
      <c r="B481" s="590" t="n"/>
      <c r="C481" s="590" t="n"/>
      <c r="D481" s="590" t="n"/>
      <c r="E481" s="590" t="n"/>
      <c r="F481" s="590" t="n"/>
      <c r="G481" s="590" t="n"/>
      <c r="H481" s="590" t="n"/>
      <c r="I481" s="590" t="n"/>
      <c r="J481" s="590" t="n"/>
      <c r="K481" s="590" t="n"/>
      <c r="L481" s="590" t="n"/>
      <c r="M481" s="590" t="n"/>
      <c r="N481" s="590" t="n"/>
      <c r="O481" s="590" t="n"/>
      <c r="P481" s="590" t="n"/>
      <c r="Q481" s="590" t="n"/>
      <c r="R481" s="590" t="n"/>
      <c r="S481" s="590" t="n"/>
      <c r="T481" s="590" t="n"/>
      <c r="U481" s="590" t="n"/>
      <c r="V481" s="590" t="n"/>
      <c r="W481" s="590" t="n"/>
      <c r="X481" s="590" t="n"/>
      <c r="Y481" s="590" t="n"/>
      <c r="Z481" s="590" t="n"/>
    </row>
    <row r="482" ht="15.75" customHeight="1" s="844">
      <c r="A482" s="590" t="n"/>
      <c r="B482" s="590" t="n"/>
      <c r="C482" s="590" t="n"/>
      <c r="D482" s="590" t="n"/>
      <c r="E482" s="590" t="n"/>
      <c r="F482" s="590" t="n"/>
      <c r="G482" s="590" t="n"/>
      <c r="H482" s="590" t="n"/>
      <c r="I482" s="590" t="n"/>
      <c r="J482" s="590" t="n"/>
      <c r="K482" s="590" t="n"/>
      <c r="L482" s="590" t="n"/>
      <c r="M482" s="590" t="n"/>
      <c r="N482" s="590" t="n"/>
      <c r="O482" s="590" t="n"/>
      <c r="P482" s="590" t="n"/>
      <c r="Q482" s="590" t="n"/>
      <c r="R482" s="590" t="n"/>
      <c r="S482" s="590" t="n"/>
      <c r="T482" s="590" t="n"/>
      <c r="U482" s="590" t="n"/>
      <c r="V482" s="590" t="n"/>
      <c r="W482" s="590" t="n"/>
      <c r="X482" s="590" t="n"/>
      <c r="Y482" s="590" t="n"/>
      <c r="Z482" s="590" t="n"/>
    </row>
    <row r="483" ht="15.75" customHeight="1" s="844">
      <c r="A483" s="590" t="n"/>
      <c r="B483" s="590" t="n"/>
      <c r="C483" s="590" t="n"/>
      <c r="D483" s="590" t="n"/>
      <c r="E483" s="590" t="n"/>
      <c r="F483" s="590" t="n"/>
      <c r="G483" s="590" t="n"/>
      <c r="H483" s="590" t="n"/>
      <c r="I483" s="590" t="n"/>
      <c r="J483" s="590" t="n"/>
      <c r="K483" s="590" t="n"/>
      <c r="L483" s="590" t="n"/>
      <c r="M483" s="590" t="n"/>
      <c r="N483" s="590" t="n"/>
      <c r="O483" s="590" t="n"/>
      <c r="P483" s="590" t="n"/>
      <c r="Q483" s="590" t="n"/>
      <c r="R483" s="590" t="n"/>
      <c r="S483" s="590" t="n"/>
      <c r="T483" s="590" t="n"/>
      <c r="U483" s="590" t="n"/>
      <c r="V483" s="590" t="n"/>
      <c r="W483" s="590" t="n"/>
      <c r="X483" s="590" t="n"/>
      <c r="Y483" s="590" t="n"/>
      <c r="Z483" s="590" t="n"/>
    </row>
    <row r="484" ht="15.75" customHeight="1" s="844">
      <c r="A484" s="590" t="n"/>
      <c r="B484" s="590" t="n"/>
      <c r="C484" s="590" t="n"/>
      <c r="D484" s="590" t="n"/>
      <c r="E484" s="590" t="n"/>
      <c r="F484" s="590" t="n"/>
      <c r="G484" s="590" t="n"/>
      <c r="H484" s="590" t="n"/>
      <c r="I484" s="590" t="n"/>
      <c r="J484" s="590" t="n"/>
      <c r="K484" s="590" t="n"/>
      <c r="L484" s="590" t="n"/>
      <c r="M484" s="590" t="n"/>
      <c r="N484" s="590" t="n"/>
      <c r="O484" s="590" t="n"/>
      <c r="P484" s="590" t="n"/>
      <c r="Q484" s="590" t="n"/>
      <c r="R484" s="590" t="n"/>
      <c r="S484" s="590" t="n"/>
      <c r="T484" s="590" t="n"/>
      <c r="U484" s="590" t="n"/>
      <c r="V484" s="590" t="n"/>
      <c r="W484" s="590" t="n"/>
      <c r="X484" s="590" t="n"/>
      <c r="Y484" s="590" t="n"/>
      <c r="Z484" s="590" t="n"/>
    </row>
    <row r="485" ht="15.75" customHeight="1" s="844">
      <c r="A485" s="590" t="n"/>
      <c r="B485" s="590" t="n"/>
      <c r="C485" s="590" t="n"/>
      <c r="D485" s="590" t="n"/>
      <c r="E485" s="590" t="n"/>
      <c r="F485" s="590" t="n"/>
      <c r="G485" s="590" t="n"/>
      <c r="H485" s="590" t="n"/>
      <c r="I485" s="590" t="n"/>
      <c r="J485" s="590" t="n"/>
      <c r="K485" s="590" t="n"/>
      <c r="L485" s="590" t="n"/>
      <c r="M485" s="590" t="n"/>
      <c r="N485" s="590" t="n"/>
      <c r="O485" s="590" t="n"/>
      <c r="P485" s="590" t="n"/>
      <c r="Q485" s="590" t="n"/>
      <c r="R485" s="590" t="n"/>
      <c r="S485" s="590" t="n"/>
      <c r="T485" s="590" t="n"/>
      <c r="U485" s="590" t="n"/>
      <c r="V485" s="590" t="n"/>
      <c r="W485" s="590" t="n"/>
      <c r="X485" s="590" t="n"/>
      <c r="Y485" s="590" t="n"/>
      <c r="Z485" s="590" t="n"/>
    </row>
    <row r="486" ht="15.75" customHeight="1" s="844">
      <c r="A486" s="590" t="n"/>
      <c r="B486" s="590" t="n"/>
      <c r="C486" s="590" t="n"/>
      <c r="D486" s="590" t="n"/>
      <c r="E486" s="590" t="n"/>
      <c r="F486" s="590" t="n"/>
      <c r="G486" s="590" t="n"/>
      <c r="H486" s="590" t="n"/>
      <c r="I486" s="590" t="n"/>
      <c r="J486" s="590" t="n"/>
      <c r="K486" s="590" t="n"/>
      <c r="L486" s="590" t="n"/>
      <c r="M486" s="590" t="n"/>
      <c r="N486" s="590" t="n"/>
      <c r="O486" s="590" t="n"/>
      <c r="P486" s="590" t="n"/>
      <c r="Q486" s="590" t="n"/>
      <c r="R486" s="590" t="n"/>
      <c r="S486" s="590" t="n"/>
      <c r="T486" s="590" t="n"/>
      <c r="U486" s="590" t="n"/>
      <c r="V486" s="590" t="n"/>
      <c r="W486" s="590" t="n"/>
      <c r="X486" s="590" t="n"/>
      <c r="Y486" s="590" t="n"/>
      <c r="Z486" s="590" t="n"/>
    </row>
    <row r="487" ht="15.75" customHeight="1" s="844">
      <c r="A487" s="590" t="n"/>
      <c r="B487" s="590" t="n"/>
      <c r="C487" s="590" t="n"/>
      <c r="D487" s="590" t="n"/>
      <c r="E487" s="590" t="n"/>
      <c r="F487" s="590" t="n"/>
      <c r="G487" s="590" t="n"/>
      <c r="H487" s="590" t="n"/>
      <c r="I487" s="590" t="n"/>
      <c r="J487" s="590" t="n"/>
      <c r="K487" s="590" t="n"/>
      <c r="L487" s="590" t="n"/>
      <c r="M487" s="590" t="n"/>
      <c r="N487" s="590" t="n"/>
      <c r="O487" s="590" t="n"/>
      <c r="P487" s="590" t="n"/>
      <c r="Q487" s="590" t="n"/>
      <c r="R487" s="590" t="n"/>
      <c r="S487" s="590" t="n"/>
      <c r="T487" s="590" t="n"/>
      <c r="U487" s="590" t="n"/>
      <c r="V487" s="590" t="n"/>
      <c r="W487" s="590" t="n"/>
      <c r="X487" s="590" t="n"/>
      <c r="Y487" s="590" t="n"/>
      <c r="Z487" s="590" t="n"/>
    </row>
    <row r="488" ht="15.75" customHeight="1" s="844">
      <c r="A488" s="590" t="n"/>
      <c r="B488" s="590" t="n"/>
      <c r="C488" s="590" t="n"/>
      <c r="D488" s="590" t="n"/>
      <c r="E488" s="590" t="n"/>
      <c r="F488" s="590" t="n"/>
      <c r="G488" s="590" t="n"/>
      <c r="H488" s="590" t="n"/>
      <c r="I488" s="590" t="n"/>
      <c r="J488" s="590" t="n"/>
      <c r="K488" s="590" t="n"/>
      <c r="L488" s="590" t="n"/>
      <c r="M488" s="590" t="n"/>
      <c r="N488" s="590" t="n"/>
      <c r="O488" s="590" t="n"/>
      <c r="P488" s="590" t="n"/>
      <c r="Q488" s="590" t="n"/>
      <c r="R488" s="590" t="n"/>
      <c r="S488" s="590" t="n"/>
      <c r="T488" s="590" t="n"/>
      <c r="U488" s="590" t="n"/>
      <c r="V488" s="590" t="n"/>
      <c r="W488" s="590" t="n"/>
      <c r="X488" s="590" t="n"/>
      <c r="Y488" s="590" t="n"/>
      <c r="Z488" s="590" t="n"/>
    </row>
    <row r="489" ht="15.75" customHeight="1" s="844">
      <c r="A489" s="590" t="n"/>
      <c r="B489" s="590" t="n"/>
      <c r="C489" s="590" t="n"/>
      <c r="D489" s="590" t="n"/>
      <c r="E489" s="590" t="n"/>
      <c r="F489" s="590" t="n"/>
      <c r="G489" s="590" t="n"/>
      <c r="H489" s="590" t="n"/>
      <c r="I489" s="590" t="n"/>
      <c r="J489" s="590" t="n"/>
      <c r="K489" s="590" t="n"/>
      <c r="L489" s="590" t="n"/>
      <c r="M489" s="590" t="n"/>
      <c r="N489" s="590" t="n"/>
      <c r="O489" s="590" t="n"/>
      <c r="P489" s="590" t="n"/>
      <c r="Q489" s="590" t="n"/>
      <c r="R489" s="590" t="n"/>
      <c r="S489" s="590" t="n"/>
      <c r="T489" s="590" t="n"/>
      <c r="U489" s="590" t="n"/>
      <c r="V489" s="590" t="n"/>
      <c r="W489" s="590" t="n"/>
      <c r="X489" s="590" t="n"/>
      <c r="Y489" s="590" t="n"/>
      <c r="Z489" s="590" t="n"/>
    </row>
    <row r="490" ht="15.75" customHeight="1" s="844">
      <c r="A490" s="590" t="n"/>
      <c r="B490" s="590" t="n"/>
      <c r="C490" s="590" t="n"/>
      <c r="D490" s="590" t="n"/>
      <c r="E490" s="590" t="n"/>
      <c r="F490" s="590" t="n"/>
      <c r="G490" s="590" t="n"/>
      <c r="H490" s="590" t="n"/>
      <c r="I490" s="590" t="n"/>
      <c r="J490" s="590" t="n"/>
      <c r="K490" s="590" t="n"/>
      <c r="L490" s="590" t="n"/>
      <c r="M490" s="590" t="n"/>
      <c r="N490" s="590" t="n"/>
      <c r="O490" s="590" t="n"/>
      <c r="P490" s="590" t="n"/>
      <c r="Q490" s="590" t="n"/>
      <c r="R490" s="590" t="n"/>
      <c r="S490" s="590" t="n"/>
      <c r="T490" s="590" t="n"/>
      <c r="U490" s="590" t="n"/>
      <c r="V490" s="590" t="n"/>
      <c r="W490" s="590" t="n"/>
      <c r="X490" s="590" t="n"/>
      <c r="Y490" s="590" t="n"/>
      <c r="Z490" s="590" t="n"/>
    </row>
    <row r="491" ht="15.75" customHeight="1" s="844">
      <c r="A491" s="590" t="n"/>
      <c r="B491" s="590" t="n"/>
      <c r="C491" s="590" t="n"/>
      <c r="D491" s="590" t="n"/>
      <c r="E491" s="590" t="n"/>
      <c r="F491" s="590" t="n"/>
      <c r="G491" s="590" t="n"/>
      <c r="H491" s="590" t="n"/>
      <c r="I491" s="590" t="n"/>
      <c r="J491" s="590" t="n"/>
      <c r="K491" s="590" t="n"/>
      <c r="L491" s="590" t="n"/>
      <c r="M491" s="590" t="n"/>
      <c r="N491" s="590" t="n"/>
      <c r="O491" s="590" t="n"/>
      <c r="P491" s="590" t="n"/>
      <c r="Q491" s="590" t="n"/>
      <c r="R491" s="590" t="n"/>
      <c r="S491" s="590" t="n"/>
      <c r="T491" s="590" t="n"/>
      <c r="U491" s="590" t="n"/>
      <c r="V491" s="590" t="n"/>
      <c r="W491" s="590" t="n"/>
      <c r="X491" s="590" t="n"/>
      <c r="Y491" s="590" t="n"/>
      <c r="Z491" s="590" t="n"/>
    </row>
    <row r="492" ht="15.75" customHeight="1" s="844">
      <c r="A492" s="590" t="n"/>
      <c r="B492" s="590" t="n"/>
      <c r="C492" s="590" t="n"/>
      <c r="D492" s="590" t="n"/>
      <c r="E492" s="590" t="n"/>
      <c r="F492" s="590" t="n"/>
      <c r="G492" s="590" t="n"/>
      <c r="H492" s="590" t="n"/>
      <c r="I492" s="590" t="n"/>
      <c r="J492" s="590" t="n"/>
      <c r="K492" s="590" t="n"/>
      <c r="L492" s="590" t="n"/>
      <c r="M492" s="590" t="n"/>
      <c r="N492" s="590" t="n"/>
      <c r="O492" s="590" t="n"/>
      <c r="P492" s="590" t="n"/>
      <c r="Q492" s="590" t="n"/>
      <c r="R492" s="590" t="n"/>
      <c r="S492" s="590" t="n"/>
      <c r="T492" s="590" t="n"/>
      <c r="U492" s="590" t="n"/>
      <c r="V492" s="590" t="n"/>
      <c r="W492" s="590" t="n"/>
      <c r="X492" s="590" t="n"/>
      <c r="Y492" s="590" t="n"/>
      <c r="Z492" s="590" t="n"/>
    </row>
    <row r="493" ht="15.75" customHeight="1" s="844">
      <c r="A493" s="590" t="n"/>
      <c r="B493" s="590" t="n"/>
      <c r="C493" s="590" t="n"/>
      <c r="D493" s="590" t="n"/>
      <c r="E493" s="590" t="n"/>
      <c r="F493" s="590" t="n"/>
      <c r="G493" s="590" t="n"/>
      <c r="H493" s="590" t="n"/>
      <c r="I493" s="590" t="n"/>
      <c r="J493" s="590" t="n"/>
      <c r="K493" s="590" t="n"/>
      <c r="L493" s="590" t="n"/>
      <c r="M493" s="590" t="n"/>
      <c r="N493" s="590" t="n"/>
      <c r="O493" s="590" t="n"/>
      <c r="P493" s="590" t="n"/>
      <c r="Q493" s="590" t="n"/>
      <c r="R493" s="590" t="n"/>
      <c r="S493" s="590" t="n"/>
      <c r="T493" s="590" t="n"/>
      <c r="U493" s="590" t="n"/>
      <c r="V493" s="590" t="n"/>
      <c r="W493" s="590" t="n"/>
      <c r="X493" s="590" t="n"/>
      <c r="Y493" s="590" t="n"/>
      <c r="Z493" s="590" t="n"/>
    </row>
    <row r="494" ht="15.75" customHeight="1" s="844">
      <c r="A494" s="590" t="n"/>
      <c r="B494" s="590" t="n"/>
      <c r="C494" s="590" t="n"/>
      <c r="D494" s="590" t="n"/>
      <c r="E494" s="590" t="n"/>
      <c r="F494" s="590" t="n"/>
      <c r="G494" s="590" t="n"/>
      <c r="H494" s="590" t="n"/>
      <c r="I494" s="590" t="n"/>
      <c r="J494" s="590" t="n"/>
      <c r="K494" s="590" t="n"/>
      <c r="L494" s="590" t="n"/>
      <c r="M494" s="590" t="n"/>
      <c r="N494" s="590" t="n"/>
      <c r="O494" s="590" t="n"/>
      <c r="P494" s="590" t="n"/>
      <c r="Q494" s="590" t="n"/>
      <c r="R494" s="590" t="n"/>
      <c r="S494" s="590" t="n"/>
      <c r="T494" s="590" t="n"/>
      <c r="U494" s="590" t="n"/>
      <c r="V494" s="590" t="n"/>
      <c r="W494" s="590" t="n"/>
      <c r="X494" s="590" t="n"/>
      <c r="Y494" s="590" t="n"/>
      <c r="Z494" s="590" t="n"/>
    </row>
    <row r="495" ht="15.75" customHeight="1" s="844">
      <c r="A495" s="590" t="n"/>
      <c r="B495" s="590" t="n"/>
      <c r="C495" s="590" t="n"/>
      <c r="D495" s="590" t="n"/>
      <c r="E495" s="590" t="n"/>
      <c r="F495" s="590" t="n"/>
      <c r="G495" s="590" t="n"/>
      <c r="H495" s="590" t="n"/>
      <c r="I495" s="590" t="n"/>
      <c r="J495" s="590" t="n"/>
      <c r="K495" s="590" t="n"/>
      <c r="L495" s="590" t="n"/>
      <c r="M495" s="590" t="n"/>
      <c r="N495" s="590" t="n"/>
      <c r="O495" s="590" t="n"/>
      <c r="P495" s="590" t="n"/>
      <c r="Q495" s="590" t="n"/>
      <c r="R495" s="590" t="n"/>
      <c r="S495" s="590" t="n"/>
      <c r="T495" s="590" t="n"/>
      <c r="U495" s="590" t="n"/>
      <c r="V495" s="590" t="n"/>
      <c r="W495" s="590" t="n"/>
      <c r="X495" s="590" t="n"/>
      <c r="Y495" s="590" t="n"/>
      <c r="Z495" s="590" t="n"/>
    </row>
    <row r="496" ht="15.75" customHeight="1" s="844">
      <c r="A496" s="590" t="n"/>
      <c r="B496" s="590" t="n"/>
      <c r="C496" s="590" t="n"/>
      <c r="D496" s="590" t="n"/>
      <c r="E496" s="590" t="n"/>
      <c r="F496" s="590" t="n"/>
      <c r="G496" s="590" t="n"/>
      <c r="H496" s="590" t="n"/>
      <c r="I496" s="590" t="n"/>
      <c r="J496" s="590" t="n"/>
      <c r="K496" s="590" t="n"/>
      <c r="L496" s="590" t="n"/>
      <c r="M496" s="590" t="n"/>
      <c r="N496" s="590" t="n"/>
      <c r="O496" s="590" t="n"/>
      <c r="P496" s="590" t="n"/>
      <c r="Q496" s="590" t="n"/>
      <c r="R496" s="590" t="n"/>
      <c r="S496" s="590" t="n"/>
      <c r="T496" s="590" t="n"/>
      <c r="U496" s="590" t="n"/>
      <c r="V496" s="590" t="n"/>
      <c r="W496" s="590" t="n"/>
      <c r="X496" s="590" t="n"/>
      <c r="Y496" s="590" t="n"/>
      <c r="Z496" s="590" t="n"/>
    </row>
    <row r="497" ht="15.75" customHeight="1" s="844">
      <c r="A497" s="590" t="n"/>
      <c r="B497" s="590" t="n"/>
      <c r="C497" s="590" t="n"/>
      <c r="D497" s="590" t="n"/>
      <c r="E497" s="590" t="n"/>
      <c r="F497" s="590" t="n"/>
      <c r="G497" s="590" t="n"/>
      <c r="H497" s="590" t="n"/>
      <c r="I497" s="590" t="n"/>
      <c r="J497" s="590" t="n"/>
      <c r="K497" s="590" t="n"/>
      <c r="L497" s="590" t="n"/>
      <c r="M497" s="590" t="n"/>
      <c r="N497" s="590" t="n"/>
      <c r="O497" s="590" t="n"/>
      <c r="P497" s="590" t="n"/>
      <c r="Q497" s="590" t="n"/>
      <c r="R497" s="590" t="n"/>
      <c r="S497" s="590" t="n"/>
      <c r="T497" s="590" t="n"/>
      <c r="U497" s="590" t="n"/>
      <c r="V497" s="590" t="n"/>
      <c r="W497" s="590" t="n"/>
      <c r="X497" s="590" t="n"/>
      <c r="Y497" s="590" t="n"/>
      <c r="Z497" s="590" t="n"/>
    </row>
    <row r="498" ht="15.75" customHeight="1" s="844">
      <c r="A498" s="590" t="n"/>
      <c r="B498" s="590" t="n"/>
      <c r="C498" s="590" t="n"/>
      <c r="D498" s="590" t="n"/>
      <c r="E498" s="590" t="n"/>
      <c r="F498" s="590" t="n"/>
      <c r="G498" s="590" t="n"/>
      <c r="H498" s="590" t="n"/>
      <c r="I498" s="590" t="n"/>
      <c r="J498" s="590" t="n"/>
      <c r="K498" s="590" t="n"/>
      <c r="L498" s="590" t="n"/>
      <c r="M498" s="590" t="n"/>
      <c r="N498" s="590" t="n"/>
      <c r="O498" s="590" t="n"/>
      <c r="P498" s="590" t="n"/>
      <c r="Q498" s="590" t="n"/>
      <c r="R498" s="590" t="n"/>
      <c r="S498" s="590" t="n"/>
      <c r="T498" s="590" t="n"/>
      <c r="U498" s="590" t="n"/>
      <c r="V498" s="590" t="n"/>
      <c r="W498" s="590" t="n"/>
      <c r="X498" s="590" t="n"/>
      <c r="Y498" s="590" t="n"/>
      <c r="Z498" s="590" t="n"/>
    </row>
    <row r="499" ht="15.75" customHeight="1" s="844">
      <c r="A499" s="590" t="n"/>
      <c r="B499" s="590" t="n"/>
      <c r="C499" s="590" t="n"/>
      <c r="D499" s="590" t="n"/>
      <c r="E499" s="590" t="n"/>
      <c r="F499" s="590" t="n"/>
      <c r="G499" s="590" t="n"/>
      <c r="H499" s="590" t="n"/>
      <c r="I499" s="590" t="n"/>
      <c r="J499" s="590" t="n"/>
      <c r="K499" s="590" t="n"/>
      <c r="L499" s="590" t="n"/>
      <c r="M499" s="590" t="n"/>
      <c r="N499" s="590" t="n"/>
      <c r="O499" s="590" t="n"/>
      <c r="P499" s="590" t="n"/>
      <c r="Q499" s="590" t="n"/>
      <c r="R499" s="590" t="n"/>
      <c r="S499" s="590" t="n"/>
      <c r="T499" s="590" t="n"/>
      <c r="U499" s="590" t="n"/>
      <c r="V499" s="590" t="n"/>
      <c r="W499" s="590" t="n"/>
      <c r="X499" s="590" t="n"/>
      <c r="Y499" s="590" t="n"/>
      <c r="Z499" s="590" t="n"/>
    </row>
    <row r="500" ht="15.75" customHeight="1" s="844">
      <c r="A500" s="590" t="n"/>
      <c r="B500" s="590" t="n"/>
      <c r="C500" s="590" t="n"/>
      <c r="D500" s="590" t="n"/>
      <c r="E500" s="590" t="n"/>
      <c r="F500" s="590" t="n"/>
      <c r="G500" s="590" t="n"/>
      <c r="H500" s="590" t="n"/>
      <c r="I500" s="590" t="n"/>
      <c r="J500" s="590" t="n"/>
      <c r="K500" s="590" t="n"/>
      <c r="L500" s="590" t="n"/>
      <c r="M500" s="590" t="n"/>
      <c r="N500" s="590" t="n"/>
      <c r="O500" s="590" t="n"/>
      <c r="P500" s="590" t="n"/>
      <c r="Q500" s="590" t="n"/>
      <c r="R500" s="590" t="n"/>
      <c r="S500" s="590" t="n"/>
      <c r="T500" s="590" t="n"/>
      <c r="U500" s="590" t="n"/>
      <c r="V500" s="590" t="n"/>
      <c r="W500" s="590" t="n"/>
      <c r="X500" s="590" t="n"/>
      <c r="Y500" s="590" t="n"/>
      <c r="Z500" s="590" t="n"/>
    </row>
    <row r="501" ht="15.75" customHeight="1" s="844">
      <c r="A501" s="590" t="n"/>
      <c r="B501" s="590" t="n"/>
      <c r="C501" s="590" t="n"/>
      <c r="D501" s="590" t="n"/>
      <c r="E501" s="590" t="n"/>
      <c r="F501" s="590" t="n"/>
      <c r="G501" s="590" t="n"/>
      <c r="H501" s="590" t="n"/>
      <c r="I501" s="590" t="n"/>
      <c r="J501" s="590" t="n"/>
      <c r="K501" s="590" t="n"/>
      <c r="L501" s="590" t="n"/>
      <c r="M501" s="590" t="n"/>
      <c r="N501" s="590" t="n"/>
      <c r="O501" s="590" t="n"/>
      <c r="P501" s="590" t="n"/>
      <c r="Q501" s="590" t="n"/>
      <c r="R501" s="590" t="n"/>
      <c r="S501" s="590" t="n"/>
      <c r="T501" s="590" t="n"/>
      <c r="U501" s="590" t="n"/>
      <c r="V501" s="590" t="n"/>
      <c r="W501" s="590" t="n"/>
      <c r="X501" s="590" t="n"/>
      <c r="Y501" s="590" t="n"/>
      <c r="Z501" s="590" t="n"/>
    </row>
    <row r="502" ht="15.75" customHeight="1" s="844">
      <c r="A502" s="590" t="n"/>
      <c r="B502" s="590" t="n"/>
      <c r="C502" s="590" t="n"/>
      <c r="D502" s="590" t="n"/>
      <c r="E502" s="590" t="n"/>
      <c r="F502" s="590" t="n"/>
      <c r="G502" s="590" t="n"/>
      <c r="H502" s="590" t="n"/>
      <c r="I502" s="590" t="n"/>
      <c r="J502" s="590" t="n"/>
      <c r="K502" s="590" t="n"/>
      <c r="L502" s="590" t="n"/>
      <c r="M502" s="590" t="n"/>
      <c r="N502" s="590" t="n"/>
      <c r="O502" s="590" t="n"/>
      <c r="P502" s="590" t="n"/>
      <c r="Q502" s="590" t="n"/>
      <c r="R502" s="590" t="n"/>
      <c r="S502" s="590" t="n"/>
      <c r="T502" s="590" t="n"/>
      <c r="U502" s="590" t="n"/>
      <c r="V502" s="590" t="n"/>
      <c r="W502" s="590" t="n"/>
      <c r="X502" s="590" t="n"/>
      <c r="Y502" s="590" t="n"/>
      <c r="Z502" s="590" t="n"/>
    </row>
    <row r="503" ht="15.75" customHeight="1" s="844">
      <c r="A503" s="590" t="n"/>
      <c r="B503" s="590" t="n"/>
      <c r="C503" s="590" t="n"/>
      <c r="D503" s="590" t="n"/>
      <c r="E503" s="590" t="n"/>
      <c r="F503" s="590" t="n"/>
      <c r="G503" s="590" t="n"/>
      <c r="H503" s="590" t="n"/>
      <c r="I503" s="590" t="n"/>
      <c r="J503" s="590" t="n"/>
      <c r="K503" s="590" t="n"/>
      <c r="L503" s="590" t="n"/>
      <c r="M503" s="590" t="n"/>
      <c r="N503" s="590" t="n"/>
      <c r="O503" s="590" t="n"/>
      <c r="P503" s="590" t="n"/>
      <c r="Q503" s="590" t="n"/>
      <c r="R503" s="590" t="n"/>
      <c r="S503" s="590" t="n"/>
      <c r="T503" s="590" t="n"/>
      <c r="U503" s="590" t="n"/>
      <c r="V503" s="590" t="n"/>
      <c r="W503" s="590" t="n"/>
      <c r="X503" s="590" t="n"/>
      <c r="Y503" s="590" t="n"/>
      <c r="Z503" s="590" t="n"/>
    </row>
    <row r="504" ht="15.75" customHeight="1" s="844">
      <c r="A504" s="590" t="n"/>
      <c r="B504" s="590" t="n"/>
      <c r="C504" s="590" t="n"/>
      <c r="D504" s="590" t="n"/>
      <c r="E504" s="590" t="n"/>
      <c r="F504" s="590" t="n"/>
      <c r="G504" s="590" t="n"/>
      <c r="H504" s="590" t="n"/>
      <c r="I504" s="590" t="n"/>
      <c r="J504" s="590" t="n"/>
      <c r="K504" s="590" t="n"/>
      <c r="L504" s="590" t="n"/>
      <c r="M504" s="590" t="n"/>
      <c r="N504" s="590" t="n"/>
      <c r="O504" s="590" t="n"/>
      <c r="P504" s="590" t="n"/>
      <c r="Q504" s="590" t="n"/>
      <c r="R504" s="590" t="n"/>
      <c r="S504" s="590" t="n"/>
      <c r="T504" s="590" t="n"/>
      <c r="U504" s="590" t="n"/>
      <c r="V504" s="590" t="n"/>
      <c r="W504" s="590" t="n"/>
      <c r="X504" s="590" t="n"/>
      <c r="Y504" s="590" t="n"/>
      <c r="Z504" s="590" t="n"/>
    </row>
    <row r="505" ht="15.75" customHeight="1" s="844">
      <c r="A505" s="590" t="n"/>
      <c r="B505" s="590" t="n"/>
      <c r="C505" s="590" t="n"/>
      <c r="D505" s="590" t="n"/>
      <c r="E505" s="590" t="n"/>
      <c r="F505" s="590" t="n"/>
      <c r="G505" s="590" t="n"/>
      <c r="H505" s="590" t="n"/>
      <c r="I505" s="590" t="n"/>
      <c r="J505" s="590" t="n"/>
      <c r="K505" s="590" t="n"/>
      <c r="L505" s="590" t="n"/>
      <c r="M505" s="590" t="n"/>
      <c r="N505" s="590" t="n"/>
      <c r="O505" s="590" t="n"/>
      <c r="P505" s="590" t="n"/>
      <c r="Q505" s="590" t="n"/>
      <c r="R505" s="590" t="n"/>
      <c r="S505" s="590" t="n"/>
      <c r="T505" s="590" t="n"/>
      <c r="U505" s="590" t="n"/>
      <c r="V505" s="590" t="n"/>
      <c r="W505" s="590" t="n"/>
      <c r="X505" s="590" t="n"/>
      <c r="Y505" s="590" t="n"/>
      <c r="Z505" s="590" t="n"/>
    </row>
    <row r="506" ht="15.75" customHeight="1" s="844">
      <c r="A506" s="590" t="n"/>
      <c r="B506" s="590" t="n"/>
      <c r="C506" s="590" t="n"/>
      <c r="D506" s="590" t="n"/>
      <c r="E506" s="590" t="n"/>
      <c r="F506" s="590" t="n"/>
      <c r="G506" s="590" t="n"/>
      <c r="H506" s="590" t="n"/>
      <c r="I506" s="590" t="n"/>
      <c r="J506" s="590" t="n"/>
      <c r="K506" s="590" t="n"/>
      <c r="L506" s="590" t="n"/>
      <c r="M506" s="590" t="n"/>
      <c r="N506" s="590" t="n"/>
      <c r="O506" s="590" t="n"/>
      <c r="P506" s="590" t="n"/>
      <c r="Q506" s="590" t="n"/>
      <c r="R506" s="590" t="n"/>
      <c r="S506" s="590" t="n"/>
      <c r="T506" s="590" t="n"/>
      <c r="U506" s="590" t="n"/>
      <c r="V506" s="590" t="n"/>
      <c r="W506" s="590" t="n"/>
      <c r="X506" s="590" t="n"/>
      <c r="Y506" s="590" t="n"/>
      <c r="Z506" s="590" t="n"/>
    </row>
    <row r="507" ht="15.75" customHeight="1" s="844">
      <c r="A507" s="590" t="n"/>
      <c r="B507" s="590" t="n"/>
      <c r="C507" s="590" t="n"/>
      <c r="D507" s="590" t="n"/>
      <c r="E507" s="590" t="n"/>
      <c r="F507" s="590" t="n"/>
      <c r="G507" s="590" t="n"/>
      <c r="H507" s="590" t="n"/>
      <c r="I507" s="590" t="n"/>
      <c r="J507" s="590" t="n"/>
      <c r="K507" s="590" t="n"/>
      <c r="L507" s="590" t="n"/>
      <c r="M507" s="590" t="n"/>
      <c r="N507" s="590" t="n"/>
      <c r="O507" s="590" t="n"/>
      <c r="P507" s="590" t="n"/>
      <c r="Q507" s="590" t="n"/>
      <c r="R507" s="590" t="n"/>
      <c r="S507" s="590" t="n"/>
      <c r="T507" s="590" t="n"/>
      <c r="U507" s="590" t="n"/>
      <c r="V507" s="590" t="n"/>
      <c r="W507" s="590" t="n"/>
      <c r="X507" s="590" t="n"/>
      <c r="Y507" s="590" t="n"/>
      <c r="Z507" s="590" t="n"/>
    </row>
    <row r="508" ht="15.75" customHeight="1" s="844">
      <c r="A508" s="590" t="n"/>
      <c r="B508" s="590" t="n"/>
      <c r="C508" s="590" t="n"/>
      <c r="D508" s="590" t="n"/>
      <c r="E508" s="590" t="n"/>
      <c r="F508" s="590" t="n"/>
      <c r="G508" s="590" t="n"/>
      <c r="H508" s="590" t="n"/>
      <c r="I508" s="590" t="n"/>
      <c r="J508" s="590" t="n"/>
      <c r="K508" s="590" t="n"/>
      <c r="L508" s="590" t="n"/>
      <c r="M508" s="590" t="n"/>
      <c r="N508" s="590" t="n"/>
      <c r="O508" s="590" t="n"/>
      <c r="P508" s="590" t="n"/>
      <c r="Q508" s="590" t="n"/>
      <c r="R508" s="590" t="n"/>
      <c r="S508" s="590" t="n"/>
      <c r="T508" s="590" t="n"/>
      <c r="U508" s="590" t="n"/>
      <c r="V508" s="590" t="n"/>
      <c r="W508" s="590" t="n"/>
      <c r="X508" s="590" t="n"/>
      <c r="Y508" s="590" t="n"/>
      <c r="Z508" s="590" t="n"/>
    </row>
    <row r="509" ht="15.75" customHeight="1" s="844">
      <c r="A509" s="590" t="n"/>
      <c r="B509" s="590" t="n"/>
      <c r="C509" s="590" t="n"/>
      <c r="D509" s="590" t="n"/>
      <c r="E509" s="590" t="n"/>
      <c r="F509" s="590" t="n"/>
      <c r="G509" s="590" t="n"/>
      <c r="H509" s="590" t="n"/>
      <c r="I509" s="590" t="n"/>
      <c r="J509" s="590" t="n"/>
      <c r="K509" s="590" t="n"/>
      <c r="L509" s="590" t="n"/>
      <c r="M509" s="590" t="n"/>
      <c r="N509" s="590" t="n"/>
      <c r="O509" s="590" t="n"/>
      <c r="P509" s="590" t="n"/>
      <c r="Q509" s="590" t="n"/>
      <c r="R509" s="590" t="n"/>
      <c r="S509" s="590" t="n"/>
      <c r="T509" s="590" t="n"/>
      <c r="U509" s="590" t="n"/>
      <c r="V509" s="590" t="n"/>
      <c r="W509" s="590" t="n"/>
      <c r="X509" s="590" t="n"/>
      <c r="Y509" s="590" t="n"/>
      <c r="Z509" s="590" t="n"/>
    </row>
    <row r="510" ht="15.75" customHeight="1" s="844">
      <c r="A510" s="590" t="n"/>
      <c r="B510" s="590" t="n"/>
      <c r="C510" s="590" t="n"/>
      <c r="D510" s="590" t="n"/>
      <c r="E510" s="590" t="n"/>
      <c r="F510" s="590" t="n"/>
      <c r="G510" s="590" t="n"/>
      <c r="H510" s="590" t="n"/>
      <c r="I510" s="590" t="n"/>
      <c r="J510" s="590" t="n"/>
      <c r="K510" s="590" t="n"/>
      <c r="L510" s="590" t="n"/>
      <c r="M510" s="590" t="n"/>
      <c r="N510" s="590" t="n"/>
      <c r="O510" s="590" t="n"/>
      <c r="P510" s="590" t="n"/>
      <c r="Q510" s="590" t="n"/>
      <c r="R510" s="590" t="n"/>
      <c r="S510" s="590" t="n"/>
      <c r="T510" s="590" t="n"/>
      <c r="U510" s="590" t="n"/>
      <c r="V510" s="590" t="n"/>
      <c r="W510" s="590" t="n"/>
      <c r="X510" s="590" t="n"/>
      <c r="Y510" s="590" t="n"/>
      <c r="Z510" s="590" t="n"/>
    </row>
    <row r="511" ht="15.75" customHeight="1" s="844">
      <c r="A511" s="590" t="n"/>
      <c r="B511" s="590" t="n"/>
      <c r="C511" s="590" t="n"/>
      <c r="D511" s="590" t="n"/>
      <c r="E511" s="590" t="n"/>
      <c r="F511" s="590" t="n"/>
      <c r="G511" s="590" t="n"/>
      <c r="H511" s="590" t="n"/>
      <c r="I511" s="590" t="n"/>
      <c r="J511" s="590" t="n"/>
      <c r="K511" s="590" t="n"/>
      <c r="L511" s="590" t="n"/>
      <c r="M511" s="590" t="n"/>
      <c r="N511" s="590" t="n"/>
      <c r="O511" s="590" t="n"/>
      <c r="P511" s="590" t="n"/>
      <c r="Q511" s="590" t="n"/>
      <c r="R511" s="590" t="n"/>
      <c r="S511" s="590" t="n"/>
      <c r="T511" s="590" t="n"/>
      <c r="U511" s="590" t="n"/>
      <c r="V511" s="590" t="n"/>
      <c r="W511" s="590" t="n"/>
      <c r="X511" s="590" t="n"/>
      <c r="Y511" s="590" t="n"/>
      <c r="Z511" s="590" t="n"/>
    </row>
    <row r="512" ht="15.75" customHeight="1" s="844">
      <c r="A512" s="590" t="n"/>
      <c r="B512" s="590" t="n"/>
      <c r="C512" s="590" t="n"/>
      <c r="D512" s="590" t="n"/>
      <c r="E512" s="590" t="n"/>
      <c r="F512" s="590" t="n"/>
      <c r="G512" s="590" t="n"/>
      <c r="H512" s="590" t="n"/>
      <c r="I512" s="590" t="n"/>
      <c r="J512" s="590" t="n"/>
      <c r="K512" s="590" t="n"/>
      <c r="L512" s="590" t="n"/>
      <c r="M512" s="590" t="n"/>
      <c r="N512" s="590" t="n"/>
      <c r="O512" s="590" t="n"/>
      <c r="P512" s="590" t="n"/>
      <c r="Q512" s="590" t="n"/>
      <c r="R512" s="590" t="n"/>
      <c r="S512" s="590" t="n"/>
      <c r="T512" s="590" t="n"/>
      <c r="U512" s="590" t="n"/>
      <c r="V512" s="590" t="n"/>
      <c r="W512" s="590" t="n"/>
      <c r="X512" s="590" t="n"/>
      <c r="Y512" s="590" t="n"/>
      <c r="Z512" s="590" t="n"/>
    </row>
    <row r="513" ht="15.75" customHeight="1" s="844">
      <c r="A513" s="590" t="n"/>
      <c r="B513" s="590" t="n"/>
      <c r="C513" s="590" t="n"/>
      <c r="D513" s="590" t="n"/>
      <c r="E513" s="590" t="n"/>
      <c r="F513" s="590" t="n"/>
      <c r="G513" s="590" t="n"/>
      <c r="H513" s="590" t="n"/>
      <c r="I513" s="590" t="n"/>
      <c r="J513" s="590" t="n"/>
      <c r="K513" s="590" t="n"/>
      <c r="L513" s="590" t="n"/>
      <c r="M513" s="590" t="n"/>
      <c r="N513" s="590" t="n"/>
      <c r="O513" s="590" t="n"/>
      <c r="P513" s="590" t="n"/>
      <c r="Q513" s="590" t="n"/>
      <c r="R513" s="590" t="n"/>
      <c r="S513" s="590" t="n"/>
      <c r="T513" s="590" t="n"/>
      <c r="U513" s="590" t="n"/>
      <c r="V513" s="590" t="n"/>
      <c r="W513" s="590" t="n"/>
      <c r="X513" s="590" t="n"/>
      <c r="Y513" s="590" t="n"/>
      <c r="Z513" s="590" t="n"/>
    </row>
    <row r="514" ht="15.75" customHeight="1" s="844">
      <c r="A514" s="590" t="n"/>
      <c r="B514" s="590" t="n"/>
      <c r="C514" s="590" t="n"/>
      <c r="D514" s="590" t="n"/>
      <c r="E514" s="590" t="n"/>
      <c r="F514" s="590" t="n"/>
      <c r="G514" s="590" t="n"/>
      <c r="H514" s="590" t="n"/>
      <c r="I514" s="590" t="n"/>
      <c r="J514" s="590" t="n"/>
      <c r="K514" s="590" t="n"/>
      <c r="L514" s="590" t="n"/>
      <c r="M514" s="590" t="n"/>
      <c r="N514" s="590" t="n"/>
      <c r="O514" s="590" t="n"/>
      <c r="P514" s="590" t="n"/>
      <c r="Q514" s="590" t="n"/>
      <c r="R514" s="590" t="n"/>
      <c r="S514" s="590" t="n"/>
      <c r="T514" s="590" t="n"/>
      <c r="U514" s="590" t="n"/>
      <c r="V514" s="590" t="n"/>
      <c r="W514" s="590" t="n"/>
      <c r="X514" s="590" t="n"/>
      <c r="Y514" s="590" t="n"/>
      <c r="Z514" s="590" t="n"/>
    </row>
    <row r="515" ht="15.75" customHeight="1" s="844">
      <c r="A515" s="590" t="n"/>
      <c r="B515" s="590" t="n"/>
      <c r="C515" s="590" t="n"/>
      <c r="D515" s="590" t="n"/>
      <c r="E515" s="590" t="n"/>
      <c r="F515" s="590" t="n"/>
      <c r="G515" s="590" t="n"/>
      <c r="H515" s="590" t="n"/>
      <c r="I515" s="590" t="n"/>
      <c r="J515" s="590" t="n"/>
      <c r="K515" s="590" t="n"/>
      <c r="L515" s="590" t="n"/>
      <c r="M515" s="590" t="n"/>
      <c r="N515" s="590" t="n"/>
      <c r="O515" s="590" t="n"/>
      <c r="P515" s="590" t="n"/>
      <c r="Q515" s="590" t="n"/>
      <c r="R515" s="590" t="n"/>
      <c r="S515" s="590" t="n"/>
      <c r="T515" s="590" t="n"/>
      <c r="U515" s="590" t="n"/>
      <c r="V515" s="590" t="n"/>
      <c r="W515" s="590" t="n"/>
      <c r="X515" s="590" t="n"/>
      <c r="Y515" s="590" t="n"/>
      <c r="Z515" s="590" t="n"/>
    </row>
    <row r="516" ht="15.75" customHeight="1" s="844">
      <c r="A516" s="590" t="n"/>
      <c r="B516" s="590" t="n"/>
      <c r="C516" s="590" t="n"/>
      <c r="D516" s="590" t="n"/>
      <c r="E516" s="590" t="n"/>
      <c r="F516" s="590" t="n"/>
      <c r="G516" s="590" t="n"/>
      <c r="H516" s="590" t="n"/>
      <c r="I516" s="590" t="n"/>
      <c r="J516" s="590" t="n"/>
      <c r="K516" s="590" t="n"/>
      <c r="L516" s="590" t="n"/>
      <c r="M516" s="590" t="n"/>
      <c r="N516" s="590" t="n"/>
      <c r="O516" s="590" t="n"/>
      <c r="P516" s="590" t="n"/>
      <c r="Q516" s="590" t="n"/>
      <c r="R516" s="590" t="n"/>
      <c r="S516" s="590" t="n"/>
      <c r="T516" s="590" t="n"/>
      <c r="U516" s="590" t="n"/>
      <c r="V516" s="590" t="n"/>
      <c r="W516" s="590" t="n"/>
      <c r="X516" s="590" t="n"/>
      <c r="Y516" s="590" t="n"/>
      <c r="Z516" s="590" t="n"/>
    </row>
    <row r="517" ht="15.75" customHeight="1" s="844">
      <c r="A517" s="590" t="n"/>
      <c r="B517" s="590" t="n"/>
      <c r="C517" s="590" t="n"/>
      <c r="D517" s="590" t="n"/>
      <c r="E517" s="590" t="n"/>
      <c r="F517" s="590" t="n"/>
      <c r="G517" s="590" t="n"/>
      <c r="H517" s="590" t="n"/>
      <c r="I517" s="590" t="n"/>
      <c r="J517" s="590" t="n"/>
      <c r="K517" s="590" t="n"/>
      <c r="L517" s="590" t="n"/>
      <c r="M517" s="590" t="n"/>
      <c r="N517" s="590" t="n"/>
      <c r="O517" s="590" t="n"/>
      <c r="P517" s="590" t="n"/>
      <c r="Q517" s="590" t="n"/>
      <c r="R517" s="590" t="n"/>
      <c r="S517" s="590" t="n"/>
      <c r="T517" s="590" t="n"/>
      <c r="U517" s="590" t="n"/>
      <c r="V517" s="590" t="n"/>
      <c r="W517" s="590" t="n"/>
      <c r="X517" s="590" t="n"/>
      <c r="Y517" s="590" t="n"/>
      <c r="Z517" s="590" t="n"/>
    </row>
    <row r="518" ht="15.75" customHeight="1" s="844">
      <c r="A518" s="590" t="n"/>
      <c r="B518" s="590" t="n"/>
      <c r="C518" s="590" t="n"/>
      <c r="D518" s="590" t="n"/>
      <c r="E518" s="590" t="n"/>
      <c r="F518" s="590" t="n"/>
      <c r="G518" s="590" t="n"/>
      <c r="H518" s="590" t="n"/>
      <c r="I518" s="590" t="n"/>
      <c r="J518" s="590" t="n"/>
      <c r="K518" s="590" t="n"/>
      <c r="L518" s="590" t="n"/>
      <c r="M518" s="590" t="n"/>
      <c r="N518" s="590" t="n"/>
      <c r="O518" s="590" t="n"/>
      <c r="P518" s="590" t="n"/>
      <c r="Q518" s="590" t="n"/>
      <c r="R518" s="590" t="n"/>
      <c r="S518" s="590" t="n"/>
      <c r="T518" s="590" t="n"/>
      <c r="U518" s="590" t="n"/>
      <c r="V518" s="590" t="n"/>
      <c r="W518" s="590" t="n"/>
      <c r="X518" s="590" t="n"/>
      <c r="Y518" s="590" t="n"/>
      <c r="Z518" s="590" t="n"/>
    </row>
    <row r="519" ht="15.75" customHeight="1" s="844">
      <c r="A519" s="590" t="n"/>
      <c r="B519" s="590" t="n"/>
      <c r="C519" s="590" t="n"/>
      <c r="D519" s="590" t="n"/>
      <c r="E519" s="590" t="n"/>
      <c r="F519" s="590" t="n"/>
      <c r="G519" s="590" t="n"/>
      <c r="H519" s="590" t="n"/>
      <c r="I519" s="590" t="n"/>
      <c r="J519" s="590" t="n"/>
      <c r="K519" s="590" t="n"/>
      <c r="L519" s="590" t="n"/>
      <c r="M519" s="590" t="n"/>
      <c r="N519" s="590" t="n"/>
      <c r="O519" s="590" t="n"/>
      <c r="P519" s="590" t="n"/>
      <c r="Q519" s="590" t="n"/>
      <c r="R519" s="590" t="n"/>
      <c r="S519" s="590" t="n"/>
      <c r="T519" s="590" t="n"/>
      <c r="U519" s="590" t="n"/>
      <c r="V519" s="590" t="n"/>
      <c r="W519" s="590" t="n"/>
      <c r="X519" s="590" t="n"/>
      <c r="Y519" s="590" t="n"/>
      <c r="Z519" s="590" t="n"/>
    </row>
    <row r="520" ht="15.75" customHeight="1" s="844">
      <c r="A520" s="590" t="n"/>
      <c r="B520" s="590" t="n"/>
      <c r="C520" s="590" t="n"/>
      <c r="D520" s="590" t="n"/>
      <c r="E520" s="590" t="n"/>
      <c r="F520" s="590" t="n"/>
      <c r="G520" s="590" t="n"/>
      <c r="H520" s="590" t="n"/>
      <c r="I520" s="590" t="n"/>
      <c r="J520" s="590" t="n"/>
      <c r="K520" s="590" t="n"/>
      <c r="L520" s="590" t="n"/>
      <c r="M520" s="590" t="n"/>
      <c r="N520" s="590" t="n"/>
      <c r="O520" s="590" t="n"/>
      <c r="P520" s="590" t="n"/>
      <c r="Q520" s="590" t="n"/>
      <c r="R520" s="590" t="n"/>
      <c r="S520" s="590" t="n"/>
      <c r="T520" s="590" t="n"/>
      <c r="U520" s="590" t="n"/>
      <c r="V520" s="590" t="n"/>
      <c r="W520" s="590" t="n"/>
      <c r="X520" s="590" t="n"/>
      <c r="Y520" s="590" t="n"/>
      <c r="Z520" s="590" t="n"/>
    </row>
    <row r="521" ht="15.75" customHeight="1" s="844">
      <c r="A521" s="590" t="n"/>
      <c r="B521" s="590" t="n"/>
      <c r="C521" s="590" t="n"/>
      <c r="D521" s="590" t="n"/>
      <c r="E521" s="590" t="n"/>
      <c r="F521" s="590" t="n"/>
      <c r="G521" s="590" t="n"/>
      <c r="H521" s="590" t="n"/>
      <c r="I521" s="590" t="n"/>
      <c r="J521" s="590" t="n"/>
      <c r="K521" s="590" t="n"/>
      <c r="L521" s="590" t="n"/>
      <c r="M521" s="590" t="n"/>
      <c r="N521" s="590" t="n"/>
      <c r="O521" s="590" t="n"/>
      <c r="P521" s="590" t="n"/>
      <c r="Q521" s="590" t="n"/>
      <c r="R521" s="590" t="n"/>
      <c r="S521" s="590" t="n"/>
      <c r="T521" s="590" t="n"/>
      <c r="U521" s="590" t="n"/>
      <c r="V521" s="590" t="n"/>
      <c r="W521" s="590" t="n"/>
      <c r="X521" s="590" t="n"/>
      <c r="Y521" s="590" t="n"/>
      <c r="Z521" s="590" t="n"/>
    </row>
    <row r="522" ht="15.75" customHeight="1" s="844">
      <c r="A522" s="590" t="n"/>
      <c r="B522" s="590" t="n"/>
      <c r="C522" s="590" t="n"/>
      <c r="D522" s="590" t="n"/>
      <c r="E522" s="590" t="n"/>
      <c r="F522" s="590" t="n"/>
      <c r="G522" s="590" t="n"/>
      <c r="H522" s="590" t="n"/>
      <c r="I522" s="590" t="n"/>
      <c r="J522" s="590" t="n"/>
      <c r="K522" s="590" t="n"/>
      <c r="L522" s="590" t="n"/>
      <c r="M522" s="590" t="n"/>
      <c r="N522" s="590" t="n"/>
      <c r="O522" s="590" t="n"/>
      <c r="P522" s="590" t="n"/>
      <c r="Q522" s="590" t="n"/>
      <c r="R522" s="590" t="n"/>
      <c r="S522" s="590" t="n"/>
      <c r="T522" s="590" t="n"/>
      <c r="U522" s="590" t="n"/>
      <c r="V522" s="590" t="n"/>
      <c r="W522" s="590" t="n"/>
      <c r="X522" s="590" t="n"/>
      <c r="Y522" s="590" t="n"/>
      <c r="Z522" s="590" t="n"/>
    </row>
    <row r="523" ht="15.75" customHeight="1" s="844">
      <c r="A523" s="590" t="n"/>
      <c r="B523" s="590" t="n"/>
      <c r="C523" s="590" t="n"/>
      <c r="D523" s="590" t="n"/>
      <c r="E523" s="590" t="n"/>
      <c r="F523" s="590" t="n"/>
      <c r="G523" s="590" t="n"/>
      <c r="H523" s="590" t="n"/>
      <c r="I523" s="590" t="n"/>
      <c r="J523" s="590" t="n"/>
      <c r="K523" s="590" t="n"/>
      <c r="L523" s="590" t="n"/>
      <c r="M523" s="590" t="n"/>
      <c r="N523" s="590" t="n"/>
      <c r="O523" s="590" t="n"/>
      <c r="P523" s="590" t="n"/>
      <c r="Q523" s="590" t="n"/>
      <c r="R523" s="590" t="n"/>
      <c r="S523" s="590" t="n"/>
      <c r="T523" s="590" t="n"/>
      <c r="U523" s="590" t="n"/>
      <c r="V523" s="590" t="n"/>
      <c r="W523" s="590" t="n"/>
      <c r="X523" s="590" t="n"/>
      <c r="Y523" s="590" t="n"/>
      <c r="Z523" s="590" t="n"/>
    </row>
    <row r="524" ht="15.75" customHeight="1" s="844">
      <c r="A524" s="590" t="n"/>
      <c r="B524" s="590" t="n"/>
      <c r="C524" s="590" t="n"/>
      <c r="D524" s="590" t="n"/>
      <c r="E524" s="590" t="n"/>
      <c r="F524" s="590" t="n"/>
      <c r="G524" s="590" t="n"/>
      <c r="H524" s="590" t="n"/>
      <c r="I524" s="590" t="n"/>
      <c r="J524" s="590" t="n"/>
      <c r="K524" s="590" t="n"/>
      <c r="L524" s="590" t="n"/>
      <c r="M524" s="590" t="n"/>
      <c r="N524" s="590" t="n"/>
      <c r="O524" s="590" t="n"/>
      <c r="P524" s="590" t="n"/>
      <c r="Q524" s="590" t="n"/>
      <c r="R524" s="590" t="n"/>
      <c r="S524" s="590" t="n"/>
      <c r="T524" s="590" t="n"/>
      <c r="U524" s="590" t="n"/>
      <c r="V524" s="590" t="n"/>
      <c r="W524" s="590" t="n"/>
      <c r="X524" s="590" t="n"/>
      <c r="Y524" s="590" t="n"/>
      <c r="Z524" s="590" t="n"/>
    </row>
    <row r="525" ht="15.75" customHeight="1" s="844">
      <c r="A525" s="590" t="n"/>
      <c r="B525" s="590" t="n"/>
      <c r="C525" s="590" t="n"/>
      <c r="D525" s="590" t="n"/>
      <c r="E525" s="590" t="n"/>
      <c r="F525" s="590" t="n"/>
      <c r="G525" s="590" t="n"/>
      <c r="H525" s="590" t="n"/>
      <c r="I525" s="590" t="n"/>
      <c r="J525" s="590" t="n"/>
      <c r="K525" s="590" t="n"/>
      <c r="L525" s="590" t="n"/>
      <c r="M525" s="590" t="n"/>
      <c r="N525" s="590" t="n"/>
      <c r="O525" s="590" t="n"/>
      <c r="P525" s="590" t="n"/>
      <c r="Q525" s="590" t="n"/>
      <c r="R525" s="590" t="n"/>
      <c r="S525" s="590" t="n"/>
      <c r="T525" s="590" t="n"/>
      <c r="U525" s="590" t="n"/>
      <c r="V525" s="590" t="n"/>
      <c r="W525" s="590" t="n"/>
      <c r="X525" s="590" t="n"/>
      <c r="Y525" s="590" t="n"/>
      <c r="Z525" s="590" t="n"/>
    </row>
    <row r="526" ht="15.75" customHeight="1" s="844">
      <c r="A526" s="590" t="n"/>
      <c r="B526" s="590" t="n"/>
      <c r="C526" s="590" t="n"/>
      <c r="D526" s="590" t="n"/>
      <c r="E526" s="590" t="n"/>
      <c r="F526" s="590" t="n"/>
      <c r="G526" s="590" t="n"/>
      <c r="H526" s="590" t="n"/>
      <c r="I526" s="590" t="n"/>
      <c r="J526" s="590" t="n"/>
      <c r="K526" s="590" t="n"/>
      <c r="L526" s="590" t="n"/>
      <c r="M526" s="590" t="n"/>
      <c r="N526" s="590" t="n"/>
      <c r="O526" s="590" t="n"/>
      <c r="P526" s="590" t="n"/>
      <c r="Q526" s="590" t="n"/>
      <c r="R526" s="590" t="n"/>
      <c r="S526" s="590" t="n"/>
      <c r="T526" s="590" t="n"/>
      <c r="U526" s="590" t="n"/>
      <c r="V526" s="590" t="n"/>
      <c r="W526" s="590" t="n"/>
      <c r="X526" s="590" t="n"/>
      <c r="Y526" s="590" t="n"/>
      <c r="Z526" s="590" t="n"/>
    </row>
    <row r="527" ht="15.75" customHeight="1" s="844">
      <c r="A527" s="590" t="n"/>
      <c r="B527" s="590" t="n"/>
      <c r="C527" s="590" t="n"/>
      <c r="D527" s="590" t="n"/>
      <c r="E527" s="590" t="n"/>
      <c r="F527" s="590" t="n"/>
      <c r="G527" s="590" t="n"/>
      <c r="H527" s="590" t="n"/>
      <c r="I527" s="590" t="n"/>
      <c r="J527" s="590" t="n"/>
      <c r="K527" s="590" t="n"/>
      <c r="L527" s="590" t="n"/>
      <c r="M527" s="590" t="n"/>
      <c r="N527" s="590" t="n"/>
      <c r="O527" s="590" t="n"/>
      <c r="P527" s="590" t="n"/>
      <c r="Q527" s="590" t="n"/>
      <c r="R527" s="590" t="n"/>
      <c r="S527" s="590" t="n"/>
      <c r="T527" s="590" t="n"/>
      <c r="U527" s="590" t="n"/>
      <c r="V527" s="590" t="n"/>
      <c r="W527" s="590" t="n"/>
      <c r="X527" s="590" t="n"/>
      <c r="Y527" s="590" t="n"/>
      <c r="Z527" s="590" t="n"/>
    </row>
    <row r="528" ht="15.75" customHeight="1" s="844">
      <c r="A528" s="590" t="n"/>
      <c r="B528" s="590" t="n"/>
      <c r="C528" s="590" t="n"/>
      <c r="D528" s="590" t="n"/>
      <c r="E528" s="590" t="n"/>
      <c r="F528" s="590" t="n"/>
      <c r="G528" s="590" t="n"/>
      <c r="H528" s="590" t="n"/>
      <c r="I528" s="590" t="n"/>
      <c r="J528" s="590" t="n"/>
      <c r="K528" s="590" t="n"/>
      <c r="L528" s="590" t="n"/>
      <c r="M528" s="590" t="n"/>
      <c r="N528" s="590" t="n"/>
      <c r="O528" s="590" t="n"/>
      <c r="P528" s="590" t="n"/>
      <c r="Q528" s="590" t="n"/>
      <c r="R528" s="590" t="n"/>
      <c r="S528" s="590" t="n"/>
      <c r="T528" s="590" t="n"/>
      <c r="U528" s="590" t="n"/>
      <c r="V528" s="590" t="n"/>
      <c r="W528" s="590" t="n"/>
      <c r="X528" s="590" t="n"/>
      <c r="Y528" s="590" t="n"/>
      <c r="Z528" s="590" t="n"/>
    </row>
    <row r="529" ht="15.75" customHeight="1" s="844">
      <c r="A529" s="590" t="n"/>
      <c r="B529" s="590" t="n"/>
      <c r="C529" s="590" t="n"/>
      <c r="D529" s="590" t="n"/>
      <c r="E529" s="590" t="n"/>
      <c r="F529" s="590" t="n"/>
      <c r="G529" s="590" t="n"/>
      <c r="H529" s="590" t="n"/>
      <c r="I529" s="590" t="n"/>
      <c r="J529" s="590" t="n"/>
      <c r="K529" s="590" t="n"/>
      <c r="L529" s="590" t="n"/>
      <c r="M529" s="590" t="n"/>
      <c r="N529" s="590" t="n"/>
      <c r="O529" s="590" t="n"/>
      <c r="P529" s="590" t="n"/>
      <c r="Q529" s="590" t="n"/>
      <c r="R529" s="590" t="n"/>
      <c r="S529" s="590" t="n"/>
      <c r="T529" s="590" t="n"/>
      <c r="U529" s="590" t="n"/>
      <c r="V529" s="590" t="n"/>
      <c r="W529" s="590" t="n"/>
      <c r="X529" s="590" t="n"/>
      <c r="Y529" s="590" t="n"/>
      <c r="Z529" s="590" t="n"/>
    </row>
    <row r="530" ht="15.75" customHeight="1" s="844">
      <c r="A530" s="590" t="n"/>
      <c r="B530" s="590" t="n"/>
      <c r="C530" s="590" t="n"/>
      <c r="D530" s="590" t="n"/>
      <c r="E530" s="590" t="n"/>
      <c r="F530" s="590" t="n"/>
      <c r="G530" s="590" t="n"/>
      <c r="H530" s="590" t="n"/>
      <c r="I530" s="590" t="n"/>
      <c r="J530" s="590" t="n"/>
      <c r="K530" s="590" t="n"/>
      <c r="L530" s="590" t="n"/>
      <c r="M530" s="590" t="n"/>
      <c r="N530" s="590" t="n"/>
      <c r="O530" s="590" t="n"/>
      <c r="P530" s="590" t="n"/>
      <c r="Q530" s="590" t="n"/>
      <c r="R530" s="590" t="n"/>
      <c r="S530" s="590" t="n"/>
      <c r="T530" s="590" t="n"/>
      <c r="U530" s="590" t="n"/>
      <c r="V530" s="590" t="n"/>
      <c r="W530" s="590" t="n"/>
      <c r="X530" s="590" t="n"/>
      <c r="Y530" s="590" t="n"/>
      <c r="Z530" s="590" t="n"/>
    </row>
    <row r="531" ht="15.75" customHeight="1" s="844">
      <c r="A531" s="590" t="n"/>
      <c r="B531" s="590" t="n"/>
      <c r="C531" s="590" t="n"/>
      <c r="D531" s="590" t="n"/>
      <c r="E531" s="590" t="n"/>
      <c r="F531" s="590" t="n"/>
      <c r="G531" s="590" t="n"/>
      <c r="H531" s="590" t="n"/>
      <c r="I531" s="590" t="n"/>
      <c r="J531" s="590" t="n"/>
      <c r="K531" s="590" t="n"/>
      <c r="L531" s="590" t="n"/>
      <c r="M531" s="590" t="n"/>
      <c r="N531" s="590" t="n"/>
      <c r="O531" s="590" t="n"/>
      <c r="P531" s="590" t="n"/>
      <c r="Q531" s="590" t="n"/>
      <c r="R531" s="590" t="n"/>
      <c r="S531" s="590" t="n"/>
      <c r="T531" s="590" t="n"/>
      <c r="U531" s="590" t="n"/>
      <c r="V531" s="590" t="n"/>
      <c r="W531" s="590" t="n"/>
      <c r="X531" s="590" t="n"/>
      <c r="Y531" s="590" t="n"/>
      <c r="Z531" s="590" t="n"/>
    </row>
    <row r="532" ht="15.75" customHeight="1" s="844">
      <c r="A532" s="590" t="n"/>
      <c r="B532" s="590" t="n"/>
      <c r="C532" s="590" t="n"/>
      <c r="D532" s="590" t="n"/>
      <c r="E532" s="590" t="n"/>
      <c r="F532" s="590" t="n"/>
      <c r="G532" s="590" t="n"/>
      <c r="H532" s="590" t="n"/>
      <c r="I532" s="590" t="n"/>
      <c r="J532" s="590" t="n"/>
      <c r="K532" s="590" t="n"/>
      <c r="L532" s="590" t="n"/>
      <c r="M532" s="590" t="n"/>
      <c r="N532" s="590" t="n"/>
      <c r="O532" s="590" t="n"/>
      <c r="P532" s="590" t="n"/>
      <c r="Q532" s="590" t="n"/>
      <c r="R532" s="590" t="n"/>
      <c r="S532" s="590" t="n"/>
      <c r="T532" s="590" t="n"/>
      <c r="U532" s="590" t="n"/>
      <c r="V532" s="590" t="n"/>
      <c r="W532" s="590" t="n"/>
      <c r="X532" s="590" t="n"/>
      <c r="Y532" s="590" t="n"/>
      <c r="Z532" s="590" t="n"/>
    </row>
    <row r="533" ht="15.75" customHeight="1" s="844">
      <c r="A533" s="590" t="n"/>
      <c r="B533" s="590" t="n"/>
      <c r="C533" s="590" t="n"/>
      <c r="D533" s="590" t="n"/>
      <c r="E533" s="590" t="n"/>
      <c r="F533" s="590" t="n"/>
      <c r="G533" s="590" t="n"/>
      <c r="H533" s="590" t="n"/>
      <c r="I533" s="590" t="n"/>
      <c r="J533" s="590" t="n"/>
      <c r="K533" s="590" t="n"/>
      <c r="L533" s="590" t="n"/>
      <c r="M533" s="590" t="n"/>
      <c r="N533" s="590" t="n"/>
      <c r="O533" s="590" t="n"/>
      <c r="P533" s="590" t="n"/>
      <c r="Q533" s="590" t="n"/>
      <c r="R533" s="590" t="n"/>
      <c r="S533" s="590" t="n"/>
      <c r="T533" s="590" t="n"/>
      <c r="U533" s="590" t="n"/>
      <c r="V533" s="590" t="n"/>
      <c r="W533" s="590" t="n"/>
      <c r="X533" s="590" t="n"/>
      <c r="Y533" s="590" t="n"/>
      <c r="Z533" s="590" t="n"/>
    </row>
    <row r="534" ht="15.75" customHeight="1" s="844">
      <c r="A534" s="590" t="n"/>
      <c r="B534" s="590" t="n"/>
      <c r="C534" s="590" t="n"/>
      <c r="D534" s="590" t="n"/>
      <c r="E534" s="590" t="n"/>
      <c r="F534" s="590" t="n"/>
      <c r="G534" s="590" t="n"/>
      <c r="H534" s="590" t="n"/>
      <c r="I534" s="590" t="n"/>
      <c r="J534" s="590" t="n"/>
      <c r="K534" s="590" t="n"/>
      <c r="L534" s="590" t="n"/>
      <c r="M534" s="590" t="n"/>
      <c r="N534" s="590" t="n"/>
      <c r="O534" s="590" t="n"/>
      <c r="P534" s="590" t="n"/>
      <c r="Q534" s="590" t="n"/>
      <c r="R534" s="590" t="n"/>
      <c r="S534" s="590" t="n"/>
      <c r="T534" s="590" t="n"/>
      <c r="U534" s="590" t="n"/>
      <c r="V534" s="590" t="n"/>
      <c r="W534" s="590" t="n"/>
      <c r="X534" s="590" t="n"/>
      <c r="Y534" s="590" t="n"/>
      <c r="Z534" s="590" t="n"/>
    </row>
    <row r="535" ht="15.75" customHeight="1" s="844">
      <c r="A535" s="590" t="n"/>
      <c r="B535" s="590" t="n"/>
      <c r="C535" s="590" t="n"/>
      <c r="D535" s="590" t="n"/>
      <c r="E535" s="590" t="n"/>
      <c r="F535" s="590" t="n"/>
      <c r="G535" s="590" t="n"/>
      <c r="H535" s="590" t="n"/>
      <c r="I535" s="590" t="n"/>
      <c r="J535" s="590" t="n"/>
      <c r="K535" s="590" t="n"/>
      <c r="L535" s="590" t="n"/>
      <c r="M535" s="590" t="n"/>
      <c r="N535" s="590" t="n"/>
      <c r="O535" s="590" t="n"/>
      <c r="P535" s="590" t="n"/>
      <c r="Q535" s="590" t="n"/>
      <c r="R535" s="590" t="n"/>
      <c r="S535" s="590" t="n"/>
      <c r="T535" s="590" t="n"/>
      <c r="U535" s="590" t="n"/>
      <c r="V535" s="590" t="n"/>
      <c r="W535" s="590" t="n"/>
      <c r="X535" s="590" t="n"/>
      <c r="Y535" s="590" t="n"/>
      <c r="Z535" s="590" t="n"/>
    </row>
    <row r="536" ht="15.75" customHeight="1" s="844">
      <c r="A536" s="590" t="n"/>
      <c r="B536" s="590" t="n"/>
      <c r="C536" s="590" t="n"/>
      <c r="D536" s="590" t="n"/>
      <c r="E536" s="590" t="n"/>
      <c r="F536" s="590" t="n"/>
      <c r="G536" s="590" t="n"/>
      <c r="H536" s="590" t="n"/>
      <c r="I536" s="590" t="n"/>
      <c r="J536" s="590" t="n"/>
      <c r="K536" s="590" t="n"/>
      <c r="L536" s="590" t="n"/>
      <c r="M536" s="590" t="n"/>
      <c r="N536" s="590" t="n"/>
      <c r="O536" s="590" t="n"/>
      <c r="P536" s="590" t="n"/>
      <c r="Q536" s="590" t="n"/>
      <c r="R536" s="590" t="n"/>
      <c r="S536" s="590" t="n"/>
      <c r="T536" s="590" t="n"/>
      <c r="U536" s="590" t="n"/>
      <c r="V536" s="590" t="n"/>
      <c r="W536" s="590" t="n"/>
      <c r="X536" s="590" t="n"/>
      <c r="Y536" s="590" t="n"/>
      <c r="Z536" s="590" t="n"/>
    </row>
    <row r="537" ht="15.75" customHeight="1" s="844">
      <c r="A537" s="590" t="n"/>
      <c r="B537" s="590" t="n"/>
      <c r="C537" s="590" t="n"/>
      <c r="D537" s="590" t="n"/>
      <c r="E537" s="590" t="n"/>
      <c r="F537" s="590" t="n"/>
      <c r="G537" s="590" t="n"/>
      <c r="H537" s="590" t="n"/>
      <c r="I537" s="590" t="n"/>
      <c r="J537" s="590" t="n"/>
      <c r="K537" s="590" t="n"/>
      <c r="L537" s="590" t="n"/>
      <c r="M537" s="590" t="n"/>
      <c r="N537" s="590" t="n"/>
      <c r="O537" s="590" t="n"/>
      <c r="P537" s="590" t="n"/>
      <c r="Q537" s="590" t="n"/>
      <c r="R537" s="590" t="n"/>
      <c r="S537" s="590" t="n"/>
      <c r="T537" s="590" t="n"/>
      <c r="U537" s="590" t="n"/>
      <c r="V537" s="590" t="n"/>
      <c r="W537" s="590" t="n"/>
      <c r="X537" s="590" t="n"/>
      <c r="Y537" s="590" t="n"/>
      <c r="Z537" s="590" t="n"/>
    </row>
    <row r="538" ht="15.75" customHeight="1" s="844">
      <c r="A538" s="590" t="n"/>
      <c r="B538" s="590" t="n"/>
      <c r="C538" s="590" t="n"/>
      <c r="D538" s="590" t="n"/>
      <c r="E538" s="590" t="n"/>
      <c r="F538" s="590" t="n"/>
      <c r="G538" s="590" t="n"/>
      <c r="H538" s="590" t="n"/>
      <c r="I538" s="590" t="n"/>
      <c r="J538" s="590" t="n"/>
      <c r="K538" s="590" t="n"/>
      <c r="L538" s="590" t="n"/>
      <c r="M538" s="590" t="n"/>
      <c r="N538" s="590" t="n"/>
      <c r="O538" s="590" t="n"/>
      <c r="P538" s="590" t="n"/>
      <c r="Q538" s="590" t="n"/>
      <c r="R538" s="590" t="n"/>
      <c r="S538" s="590" t="n"/>
      <c r="T538" s="590" t="n"/>
      <c r="U538" s="590" t="n"/>
      <c r="V538" s="590" t="n"/>
      <c r="W538" s="590" t="n"/>
      <c r="X538" s="590" t="n"/>
      <c r="Y538" s="590" t="n"/>
      <c r="Z538" s="590" t="n"/>
    </row>
    <row r="539" ht="15.75" customHeight="1" s="844">
      <c r="A539" s="590" t="n"/>
      <c r="B539" s="590" t="n"/>
      <c r="C539" s="590" t="n"/>
      <c r="D539" s="590" t="n"/>
      <c r="E539" s="590" t="n"/>
      <c r="F539" s="590" t="n"/>
      <c r="G539" s="590" t="n"/>
      <c r="H539" s="590" t="n"/>
      <c r="I539" s="590" t="n"/>
      <c r="J539" s="590" t="n"/>
      <c r="K539" s="590" t="n"/>
      <c r="L539" s="590" t="n"/>
      <c r="M539" s="590" t="n"/>
      <c r="N539" s="590" t="n"/>
      <c r="O539" s="590" t="n"/>
      <c r="P539" s="590" t="n"/>
      <c r="Q539" s="590" t="n"/>
      <c r="R539" s="590" t="n"/>
      <c r="S539" s="590" t="n"/>
      <c r="T539" s="590" t="n"/>
      <c r="U539" s="590" t="n"/>
      <c r="V539" s="590" t="n"/>
      <c r="W539" s="590" t="n"/>
      <c r="X539" s="590" t="n"/>
      <c r="Y539" s="590" t="n"/>
      <c r="Z539" s="590" t="n"/>
    </row>
    <row r="540" ht="15.75" customHeight="1" s="844">
      <c r="A540" s="590" t="n"/>
      <c r="B540" s="590" t="n"/>
      <c r="C540" s="590" t="n"/>
      <c r="D540" s="590" t="n"/>
      <c r="E540" s="590" t="n"/>
      <c r="F540" s="590" t="n"/>
      <c r="G540" s="590" t="n"/>
      <c r="H540" s="590" t="n"/>
      <c r="I540" s="590" t="n"/>
      <c r="J540" s="590" t="n"/>
      <c r="K540" s="590" t="n"/>
      <c r="L540" s="590" t="n"/>
      <c r="M540" s="590" t="n"/>
      <c r="N540" s="590" t="n"/>
      <c r="O540" s="590" t="n"/>
      <c r="P540" s="590" t="n"/>
      <c r="Q540" s="590" t="n"/>
      <c r="R540" s="590" t="n"/>
      <c r="S540" s="590" t="n"/>
      <c r="T540" s="590" t="n"/>
      <c r="U540" s="590" t="n"/>
      <c r="V540" s="590" t="n"/>
      <c r="W540" s="590" t="n"/>
      <c r="X540" s="590" t="n"/>
      <c r="Y540" s="590" t="n"/>
      <c r="Z540" s="590" t="n"/>
    </row>
    <row r="541" ht="15.75" customHeight="1" s="844">
      <c r="A541" s="590" t="n"/>
      <c r="B541" s="590" t="n"/>
      <c r="C541" s="590" t="n"/>
      <c r="D541" s="590" t="n"/>
      <c r="E541" s="590" t="n"/>
      <c r="F541" s="590" t="n"/>
      <c r="G541" s="590" t="n"/>
      <c r="H541" s="590" t="n"/>
      <c r="I541" s="590" t="n"/>
      <c r="J541" s="590" t="n"/>
      <c r="K541" s="590" t="n"/>
      <c r="L541" s="590" t="n"/>
      <c r="M541" s="590" t="n"/>
      <c r="N541" s="590" t="n"/>
      <c r="O541" s="590" t="n"/>
      <c r="P541" s="590" t="n"/>
      <c r="Q541" s="590" t="n"/>
      <c r="R541" s="590" t="n"/>
      <c r="S541" s="590" t="n"/>
      <c r="T541" s="590" t="n"/>
      <c r="U541" s="590" t="n"/>
      <c r="V541" s="590" t="n"/>
      <c r="W541" s="590" t="n"/>
      <c r="X541" s="590" t="n"/>
      <c r="Y541" s="590" t="n"/>
      <c r="Z541" s="590" t="n"/>
    </row>
    <row r="542" ht="15.75" customHeight="1" s="844">
      <c r="A542" s="590" t="n"/>
      <c r="B542" s="590" t="n"/>
      <c r="C542" s="590" t="n"/>
      <c r="D542" s="590" t="n"/>
      <c r="E542" s="590" t="n"/>
      <c r="F542" s="590" t="n"/>
      <c r="G542" s="590" t="n"/>
      <c r="H542" s="590" t="n"/>
      <c r="I542" s="590" t="n"/>
      <c r="J542" s="590" t="n"/>
      <c r="K542" s="590" t="n"/>
      <c r="L542" s="590" t="n"/>
      <c r="M542" s="590" t="n"/>
      <c r="N542" s="590" t="n"/>
      <c r="O542" s="590" t="n"/>
      <c r="P542" s="590" t="n"/>
      <c r="Q542" s="590" t="n"/>
      <c r="R542" s="590" t="n"/>
      <c r="S542" s="590" t="n"/>
      <c r="T542" s="590" t="n"/>
      <c r="U542" s="590" t="n"/>
      <c r="V542" s="590" t="n"/>
      <c r="W542" s="590" t="n"/>
      <c r="X542" s="590" t="n"/>
      <c r="Y542" s="590" t="n"/>
      <c r="Z542" s="590" t="n"/>
    </row>
    <row r="543" ht="15.75" customHeight="1" s="844">
      <c r="A543" s="590" t="n"/>
      <c r="B543" s="590" t="n"/>
      <c r="C543" s="590" t="n"/>
      <c r="D543" s="590" t="n"/>
      <c r="E543" s="590" t="n"/>
      <c r="F543" s="590" t="n"/>
      <c r="G543" s="590" t="n"/>
      <c r="H543" s="590" t="n"/>
      <c r="I543" s="590" t="n"/>
      <c r="J543" s="590" t="n"/>
      <c r="K543" s="590" t="n"/>
      <c r="L543" s="590" t="n"/>
      <c r="M543" s="590" t="n"/>
      <c r="N543" s="590" t="n"/>
      <c r="O543" s="590" t="n"/>
      <c r="P543" s="590" t="n"/>
      <c r="Q543" s="590" t="n"/>
      <c r="R543" s="590" t="n"/>
      <c r="S543" s="590" t="n"/>
      <c r="T543" s="590" t="n"/>
      <c r="U543" s="590" t="n"/>
      <c r="V543" s="590" t="n"/>
      <c r="W543" s="590" t="n"/>
      <c r="X543" s="590" t="n"/>
      <c r="Y543" s="590" t="n"/>
      <c r="Z543" s="590" t="n"/>
    </row>
    <row r="544" ht="15.75" customHeight="1" s="844">
      <c r="A544" s="590" t="n"/>
      <c r="B544" s="590" t="n"/>
      <c r="C544" s="590" t="n"/>
      <c r="D544" s="590" t="n"/>
      <c r="E544" s="590" t="n"/>
      <c r="F544" s="590" t="n"/>
      <c r="G544" s="590" t="n"/>
      <c r="H544" s="590" t="n"/>
      <c r="I544" s="590" t="n"/>
      <c r="J544" s="590" t="n"/>
      <c r="K544" s="590" t="n"/>
      <c r="L544" s="590" t="n"/>
      <c r="M544" s="590" t="n"/>
      <c r="N544" s="590" t="n"/>
      <c r="O544" s="590" t="n"/>
      <c r="P544" s="590" t="n"/>
      <c r="Q544" s="590" t="n"/>
      <c r="R544" s="590" t="n"/>
      <c r="S544" s="590" t="n"/>
      <c r="T544" s="590" t="n"/>
      <c r="U544" s="590" t="n"/>
      <c r="V544" s="590" t="n"/>
      <c r="W544" s="590" t="n"/>
      <c r="X544" s="590" t="n"/>
      <c r="Y544" s="590" t="n"/>
      <c r="Z544" s="590" t="n"/>
    </row>
    <row r="545" ht="15.75" customHeight="1" s="844">
      <c r="A545" s="590" t="n"/>
      <c r="B545" s="590" t="n"/>
      <c r="C545" s="590" t="n"/>
      <c r="D545" s="590" t="n"/>
      <c r="E545" s="590" t="n"/>
      <c r="F545" s="590" t="n"/>
      <c r="G545" s="590" t="n"/>
      <c r="H545" s="590" t="n"/>
      <c r="I545" s="590" t="n"/>
      <c r="J545" s="590" t="n"/>
      <c r="K545" s="590" t="n"/>
      <c r="L545" s="590" t="n"/>
      <c r="M545" s="590" t="n"/>
      <c r="N545" s="590" t="n"/>
      <c r="O545" s="590" t="n"/>
      <c r="P545" s="590" t="n"/>
      <c r="Q545" s="590" t="n"/>
      <c r="R545" s="590" t="n"/>
      <c r="S545" s="590" t="n"/>
      <c r="T545" s="590" t="n"/>
      <c r="U545" s="590" t="n"/>
      <c r="V545" s="590" t="n"/>
      <c r="W545" s="590" t="n"/>
      <c r="X545" s="590" t="n"/>
      <c r="Y545" s="590" t="n"/>
      <c r="Z545" s="590" t="n"/>
    </row>
    <row r="546" ht="15.75" customHeight="1" s="844">
      <c r="A546" s="590" t="n"/>
      <c r="B546" s="590" t="n"/>
      <c r="C546" s="590" t="n"/>
      <c r="D546" s="590" t="n"/>
      <c r="E546" s="590" t="n"/>
      <c r="F546" s="590" t="n"/>
      <c r="G546" s="590" t="n"/>
      <c r="H546" s="590" t="n"/>
      <c r="I546" s="590" t="n"/>
      <c r="J546" s="590" t="n"/>
      <c r="K546" s="590" t="n"/>
      <c r="L546" s="590" t="n"/>
      <c r="M546" s="590" t="n"/>
      <c r="N546" s="590" t="n"/>
      <c r="O546" s="590" t="n"/>
      <c r="P546" s="590" t="n"/>
      <c r="Q546" s="590" t="n"/>
      <c r="R546" s="590" t="n"/>
      <c r="S546" s="590" t="n"/>
      <c r="T546" s="590" t="n"/>
      <c r="U546" s="590" t="n"/>
      <c r="V546" s="590" t="n"/>
      <c r="W546" s="590" t="n"/>
      <c r="X546" s="590" t="n"/>
      <c r="Y546" s="590" t="n"/>
      <c r="Z546" s="590" t="n"/>
    </row>
    <row r="547" ht="15.75" customHeight="1" s="844">
      <c r="A547" s="590" t="n"/>
      <c r="B547" s="590" t="n"/>
      <c r="C547" s="590" t="n"/>
      <c r="D547" s="590" t="n"/>
      <c r="E547" s="590" t="n"/>
      <c r="F547" s="590" t="n"/>
      <c r="G547" s="590" t="n"/>
      <c r="H547" s="590" t="n"/>
      <c r="I547" s="590" t="n"/>
      <c r="J547" s="590" t="n"/>
      <c r="K547" s="590" t="n"/>
      <c r="L547" s="590" t="n"/>
      <c r="M547" s="590" t="n"/>
      <c r="N547" s="590" t="n"/>
      <c r="O547" s="590" t="n"/>
      <c r="P547" s="590" t="n"/>
      <c r="Q547" s="590" t="n"/>
      <c r="R547" s="590" t="n"/>
      <c r="S547" s="590" t="n"/>
      <c r="T547" s="590" t="n"/>
      <c r="U547" s="590" t="n"/>
      <c r="V547" s="590" t="n"/>
      <c r="W547" s="590" t="n"/>
      <c r="X547" s="590" t="n"/>
      <c r="Y547" s="590" t="n"/>
      <c r="Z547" s="590" t="n"/>
    </row>
    <row r="548" ht="15.75" customHeight="1" s="844">
      <c r="A548" s="590" t="n"/>
      <c r="B548" s="590" t="n"/>
      <c r="C548" s="590" t="n"/>
      <c r="D548" s="590" t="n"/>
      <c r="E548" s="590" t="n"/>
      <c r="F548" s="590" t="n"/>
      <c r="G548" s="590" t="n"/>
      <c r="H548" s="590" t="n"/>
      <c r="I548" s="590" t="n"/>
      <c r="J548" s="590" t="n"/>
      <c r="K548" s="590" t="n"/>
      <c r="L548" s="590" t="n"/>
      <c r="M548" s="590" t="n"/>
      <c r="N548" s="590" t="n"/>
      <c r="O548" s="590" t="n"/>
      <c r="P548" s="590" t="n"/>
      <c r="Q548" s="590" t="n"/>
      <c r="R548" s="590" t="n"/>
      <c r="S548" s="590" t="n"/>
      <c r="T548" s="590" t="n"/>
      <c r="U548" s="590" t="n"/>
      <c r="V548" s="590" t="n"/>
      <c r="W548" s="590" t="n"/>
      <c r="X548" s="590" t="n"/>
      <c r="Y548" s="590" t="n"/>
      <c r="Z548" s="590" t="n"/>
    </row>
    <row r="549" ht="15.75" customHeight="1" s="844">
      <c r="A549" s="590" t="n"/>
      <c r="B549" s="590" t="n"/>
      <c r="C549" s="590" t="n"/>
      <c r="D549" s="590" t="n"/>
      <c r="E549" s="590" t="n"/>
      <c r="F549" s="590" t="n"/>
      <c r="G549" s="590" t="n"/>
      <c r="H549" s="590" t="n"/>
      <c r="I549" s="590" t="n"/>
      <c r="J549" s="590" t="n"/>
      <c r="K549" s="590" t="n"/>
      <c r="L549" s="590" t="n"/>
      <c r="M549" s="590" t="n"/>
      <c r="N549" s="590" t="n"/>
      <c r="O549" s="590" t="n"/>
      <c r="P549" s="590" t="n"/>
      <c r="Q549" s="590" t="n"/>
      <c r="R549" s="590" t="n"/>
      <c r="S549" s="590" t="n"/>
      <c r="T549" s="590" t="n"/>
      <c r="U549" s="590" t="n"/>
      <c r="V549" s="590" t="n"/>
      <c r="W549" s="590" t="n"/>
      <c r="X549" s="590" t="n"/>
      <c r="Y549" s="590" t="n"/>
      <c r="Z549" s="590" t="n"/>
    </row>
    <row r="550" ht="15.75" customHeight="1" s="844">
      <c r="A550" s="590" t="n"/>
      <c r="B550" s="590" t="n"/>
      <c r="C550" s="590" t="n"/>
      <c r="D550" s="590" t="n"/>
      <c r="E550" s="590" t="n"/>
      <c r="F550" s="590" t="n"/>
      <c r="G550" s="590" t="n"/>
      <c r="H550" s="590" t="n"/>
      <c r="I550" s="590" t="n"/>
      <c r="J550" s="590" t="n"/>
      <c r="K550" s="590" t="n"/>
      <c r="L550" s="590" t="n"/>
      <c r="M550" s="590" t="n"/>
      <c r="N550" s="590" t="n"/>
      <c r="O550" s="590" t="n"/>
      <c r="P550" s="590" t="n"/>
      <c r="Q550" s="590" t="n"/>
      <c r="R550" s="590" t="n"/>
      <c r="S550" s="590" t="n"/>
      <c r="T550" s="590" t="n"/>
      <c r="U550" s="590" t="n"/>
      <c r="V550" s="590" t="n"/>
      <c r="W550" s="590" t="n"/>
      <c r="X550" s="590" t="n"/>
      <c r="Y550" s="590" t="n"/>
      <c r="Z550" s="590" t="n"/>
    </row>
    <row r="551" ht="15.75" customHeight="1" s="844">
      <c r="A551" s="590" t="n"/>
      <c r="B551" s="590" t="n"/>
      <c r="C551" s="590" t="n"/>
      <c r="D551" s="590" t="n"/>
      <c r="E551" s="590" t="n"/>
      <c r="F551" s="590" t="n"/>
      <c r="G551" s="590" t="n"/>
      <c r="H551" s="590" t="n"/>
      <c r="I551" s="590" t="n"/>
      <c r="J551" s="590" t="n"/>
      <c r="K551" s="590" t="n"/>
      <c r="L551" s="590" t="n"/>
      <c r="M551" s="590" t="n"/>
      <c r="N551" s="590" t="n"/>
      <c r="O551" s="590" t="n"/>
      <c r="P551" s="590" t="n"/>
      <c r="Q551" s="590" t="n"/>
      <c r="R551" s="590" t="n"/>
      <c r="S551" s="590" t="n"/>
      <c r="T551" s="590" t="n"/>
      <c r="U551" s="590" t="n"/>
      <c r="V551" s="590" t="n"/>
      <c r="W551" s="590" t="n"/>
      <c r="X551" s="590" t="n"/>
      <c r="Y551" s="590" t="n"/>
      <c r="Z551" s="590" t="n"/>
    </row>
    <row r="552" ht="15.75" customHeight="1" s="844">
      <c r="A552" s="590" t="n"/>
      <c r="B552" s="590" t="n"/>
      <c r="C552" s="590" t="n"/>
      <c r="D552" s="590" t="n"/>
      <c r="E552" s="590" t="n"/>
      <c r="F552" s="590" t="n"/>
      <c r="G552" s="590" t="n"/>
      <c r="H552" s="590" t="n"/>
      <c r="I552" s="590" t="n"/>
      <c r="J552" s="590" t="n"/>
      <c r="K552" s="590" t="n"/>
      <c r="L552" s="590" t="n"/>
      <c r="M552" s="590" t="n"/>
      <c r="N552" s="590" t="n"/>
      <c r="O552" s="590" t="n"/>
      <c r="P552" s="590" t="n"/>
      <c r="Q552" s="590" t="n"/>
      <c r="R552" s="590" t="n"/>
      <c r="S552" s="590" t="n"/>
      <c r="T552" s="590" t="n"/>
      <c r="U552" s="590" t="n"/>
      <c r="V552" s="590" t="n"/>
      <c r="W552" s="590" t="n"/>
      <c r="X552" s="590" t="n"/>
      <c r="Y552" s="590" t="n"/>
      <c r="Z552" s="590" t="n"/>
    </row>
    <row r="553" ht="15.75" customHeight="1" s="844">
      <c r="A553" s="590" t="n"/>
      <c r="B553" s="590" t="n"/>
      <c r="C553" s="590" t="n"/>
      <c r="D553" s="590" t="n"/>
      <c r="E553" s="590" t="n"/>
      <c r="F553" s="590" t="n"/>
      <c r="G553" s="590" t="n"/>
      <c r="H553" s="590" t="n"/>
      <c r="I553" s="590" t="n"/>
      <c r="J553" s="590" t="n"/>
      <c r="K553" s="590" t="n"/>
      <c r="L553" s="590" t="n"/>
      <c r="M553" s="590" t="n"/>
      <c r="N553" s="590" t="n"/>
      <c r="O553" s="590" t="n"/>
      <c r="P553" s="590" t="n"/>
      <c r="Q553" s="590" t="n"/>
      <c r="R553" s="590" t="n"/>
      <c r="S553" s="590" t="n"/>
      <c r="T553" s="590" t="n"/>
      <c r="U553" s="590" t="n"/>
      <c r="V553" s="590" t="n"/>
      <c r="W553" s="590" t="n"/>
      <c r="X553" s="590" t="n"/>
      <c r="Y553" s="590" t="n"/>
      <c r="Z553" s="590" t="n"/>
    </row>
    <row r="554" ht="15.75" customHeight="1" s="844">
      <c r="A554" s="590" t="n"/>
      <c r="B554" s="590" t="n"/>
      <c r="C554" s="590" t="n"/>
      <c r="D554" s="590" t="n"/>
      <c r="E554" s="590" t="n"/>
      <c r="F554" s="590" t="n"/>
      <c r="G554" s="590" t="n"/>
      <c r="H554" s="590" t="n"/>
      <c r="I554" s="590" t="n"/>
      <c r="J554" s="590" t="n"/>
      <c r="K554" s="590" t="n"/>
      <c r="L554" s="590" t="n"/>
      <c r="M554" s="590" t="n"/>
      <c r="N554" s="590" t="n"/>
      <c r="O554" s="590" t="n"/>
      <c r="P554" s="590" t="n"/>
      <c r="Q554" s="590" t="n"/>
      <c r="R554" s="590" t="n"/>
      <c r="S554" s="590" t="n"/>
      <c r="T554" s="590" t="n"/>
      <c r="U554" s="590" t="n"/>
      <c r="V554" s="590" t="n"/>
      <c r="W554" s="590" t="n"/>
      <c r="X554" s="590" t="n"/>
      <c r="Y554" s="590" t="n"/>
      <c r="Z554" s="590" t="n"/>
    </row>
    <row r="555" ht="15.75" customHeight="1" s="844">
      <c r="A555" s="590" t="n"/>
      <c r="B555" s="590" t="n"/>
      <c r="C555" s="590" t="n"/>
      <c r="D555" s="590" t="n"/>
      <c r="E555" s="590" t="n"/>
      <c r="F555" s="590" t="n"/>
      <c r="G555" s="590" t="n"/>
      <c r="H555" s="590" t="n"/>
      <c r="I555" s="590" t="n"/>
      <c r="J555" s="590" t="n"/>
      <c r="K555" s="590" t="n"/>
      <c r="L555" s="590" t="n"/>
      <c r="M555" s="590" t="n"/>
      <c r="N555" s="590" t="n"/>
      <c r="O555" s="590" t="n"/>
      <c r="P555" s="590" t="n"/>
      <c r="Q555" s="590" t="n"/>
      <c r="R555" s="590" t="n"/>
      <c r="S555" s="590" t="n"/>
      <c r="T555" s="590" t="n"/>
      <c r="U555" s="590" t="n"/>
      <c r="V555" s="590" t="n"/>
      <c r="W555" s="590" t="n"/>
      <c r="X555" s="590" t="n"/>
      <c r="Y555" s="590" t="n"/>
      <c r="Z555" s="590" t="n"/>
    </row>
    <row r="556" ht="15.75" customHeight="1" s="844">
      <c r="A556" s="590" t="n"/>
      <c r="B556" s="590" t="n"/>
      <c r="C556" s="590" t="n"/>
      <c r="D556" s="590" t="n"/>
      <c r="E556" s="590" t="n"/>
      <c r="F556" s="590" t="n"/>
      <c r="G556" s="590" t="n"/>
      <c r="H556" s="590" t="n"/>
      <c r="I556" s="590" t="n"/>
      <c r="J556" s="590" t="n"/>
      <c r="K556" s="590" t="n"/>
      <c r="L556" s="590" t="n"/>
      <c r="M556" s="590" t="n"/>
      <c r="N556" s="590" t="n"/>
      <c r="O556" s="590" t="n"/>
      <c r="P556" s="590" t="n"/>
      <c r="Q556" s="590" t="n"/>
      <c r="R556" s="590" t="n"/>
      <c r="S556" s="590" t="n"/>
      <c r="T556" s="590" t="n"/>
      <c r="U556" s="590" t="n"/>
      <c r="V556" s="590" t="n"/>
      <c r="W556" s="590" t="n"/>
      <c r="X556" s="590" t="n"/>
      <c r="Y556" s="590" t="n"/>
      <c r="Z556" s="590" t="n"/>
    </row>
    <row r="557" ht="15.75" customHeight="1" s="844">
      <c r="A557" s="590" t="n"/>
      <c r="B557" s="590" t="n"/>
      <c r="C557" s="590" t="n"/>
      <c r="D557" s="590" t="n"/>
      <c r="E557" s="590" t="n"/>
      <c r="F557" s="590" t="n"/>
      <c r="G557" s="590" t="n"/>
      <c r="H557" s="590" t="n"/>
      <c r="I557" s="590" t="n"/>
      <c r="J557" s="590" t="n"/>
      <c r="K557" s="590" t="n"/>
      <c r="L557" s="590" t="n"/>
      <c r="M557" s="590" t="n"/>
      <c r="N557" s="590" t="n"/>
      <c r="O557" s="590" t="n"/>
      <c r="P557" s="590" t="n"/>
      <c r="Q557" s="590" t="n"/>
      <c r="R557" s="590" t="n"/>
      <c r="S557" s="590" t="n"/>
      <c r="T557" s="590" t="n"/>
      <c r="U557" s="590" t="n"/>
      <c r="V557" s="590" t="n"/>
      <c r="W557" s="590" t="n"/>
      <c r="X557" s="590" t="n"/>
      <c r="Y557" s="590" t="n"/>
      <c r="Z557" s="590" t="n"/>
    </row>
    <row r="558" ht="15.75" customHeight="1" s="844">
      <c r="A558" s="590" t="n"/>
      <c r="B558" s="590" t="n"/>
      <c r="C558" s="590" t="n"/>
      <c r="D558" s="590" t="n"/>
      <c r="E558" s="590" t="n"/>
      <c r="F558" s="590" t="n"/>
      <c r="G558" s="590" t="n"/>
      <c r="H558" s="590" t="n"/>
      <c r="I558" s="590" t="n"/>
      <c r="J558" s="590" t="n"/>
      <c r="K558" s="590" t="n"/>
      <c r="L558" s="590" t="n"/>
      <c r="M558" s="590" t="n"/>
      <c r="N558" s="590" t="n"/>
      <c r="O558" s="590" t="n"/>
      <c r="P558" s="590" t="n"/>
      <c r="Q558" s="590" t="n"/>
      <c r="R558" s="590" t="n"/>
      <c r="S558" s="590" t="n"/>
      <c r="T558" s="590" t="n"/>
      <c r="U558" s="590" t="n"/>
      <c r="V558" s="590" t="n"/>
      <c r="W558" s="590" t="n"/>
      <c r="X558" s="590" t="n"/>
      <c r="Y558" s="590" t="n"/>
      <c r="Z558" s="590" t="n"/>
    </row>
    <row r="559" ht="15.75" customHeight="1" s="844">
      <c r="A559" s="590" t="n"/>
      <c r="B559" s="590" t="n"/>
      <c r="C559" s="590" t="n"/>
      <c r="D559" s="590" t="n"/>
      <c r="E559" s="590" t="n"/>
      <c r="F559" s="590" t="n"/>
      <c r="G559" s="590" t="n"/>
      <c r="H559" s="590" t="n"/>
      <c r="I559" s="590" t="n"/>
      <c r="J559" s="590" t="n"/>
      <c r="K559" s="590" t="n"/>
      <c r="L559" s="590" t="n"/>
      <c r="M559" s="590" t="n"/>
      <c r="N559" s="590" t="n"/>
      <c r="O559" s="590" t="n"/>
      <c r="P559" s="590" t="n"/>
      <c r="Q559" s="590" t="n"/>
      <c r="R559" s="590" t="n"/>
      <c r="S559" s="590" t="n"/>
      <c r="T559" s="590" t="n"/>
      <c r="U559" s="590" t="n"/>
      <c r="V559" s="590" t="n"/>
      <c r="W559" s="590" t="n"/>
      <c r="X559" s="590" t="n"/>
      <c r="Y559" s="590" t="n"/>
      <c r="Z559" s="590" t="n"/>
    </row>
    <row r="560" ht="15.75" customHeight="1" s="844">
      <c r="A560" s="590" t="n"/>
      <c r="B560" s="590" t="n"/>
      <c r="C560" s="590" t="n"/>
      <c r="D560" s="590" t="n"/>
      <c r="E560" s="590" t="n"/>
      <c r="F560" s="590" t="n"/>
      <c r="G560" s="590" t="n"/>
      <c r="H560" s="590" t="n"/>
      <c r="I560" s="590" t="n"/>
      <c r="J560" s="590" t="n"/>
      <c r="K560" s="590" t="n"/>
      <c r="L560" s="590" t="n"/>
      <c r="M560" s="590" t="n"/>
      <c r="N560" s="590" t="n"/>
      <c r="O560" s="590" t="n"/>
      <c r="P560" s="590" t="n"/>
      <c r="Q560" s="590" t="n"/>
      <c r="R560" s="590" t="n"/>
      <c r="S560" s="590" t="n"/>
      <c r="T560" s="590" t="n"/>
      <c r="U560" s="590" t="n"/>
      <c r="V560" s="590" t="n"/>
      <c r="W560" s="590" t="n"/>
      <c r="X560" s="590" t="n"/>
      <c r="Y560" s="590" t="n"/>
      <c r="Z560" s="590" t="n"/>
    </row>
    <row r="561" ht="15.75" customHeight="1" s="844">
      <c r="A561" s="590" t="n"/>
      <c r="B561" s="590" t="n"/>
      <c r="C561" s="590" t="n"/>
      <c r="D561" s="590" t="n"/>
      <c r="E561" s="590" t="n"/>
      <c r="F561" s="590" t="n"/>
      <c r="G561" s="590" t="n"/>
      <c r="H561" s="590" t="n"/>
      <c r="I561" s="590" t="n"/>
      <c r="J561" s="590" t="n"/>
      <c r="K561" s="590" t="n"/>
      <c r="L561" s="590" t="n"/>
      <c r="M561" s="590" t="n"/>
      <c r="N561" s="590" t="n"/>
      <c r="O561" s="590" t="n"/>
      <c r="P561" s="590" t="n"/>
      <c r="Q561" s="590" t="n"/>
      <c r="R561" s="590" t="n"/>
      <c r="S561" s="590" t="n"/>
      <c r="T561" s="590" t="n"/>
      <c r="U561" s="590" t="n"/>
      <c r="V561" s="590" t="n"/>
      <c r="W561" s="590" t="n"/>
      <c r="X561" s="590" t="n"/>
      <c r="Y561" s="590" t="n"/>
      <c r="Z561" s="590" t="n"/>
    </row>
    <row r="562" ht="15.75" customHeight="1" s="844">
      <c r="A562" s="590" t="n"/>
      <c r="B562" s="590" t="n"/>
      <c r="C562" s="590" t="n"/>
      <c r="D562" s="590" t="n"/>
      <c r="E562" s="590" t="n"/>
      <c r="F562" s="590" t="n"/>
      <c r="G562" s="590" t="n"/>
      <c r="H562" s="590" t="n"/>
      <c r="I562" s="590" t="n"/>
      <c r="J562" s="590" t="n"/>
      <c r="K562" s="590" t="n"/>
      <c r="L562" s="590" t="n"/>
      <c r="M562" s="590" t="n"/>
      <c r="N562" s="590" t="n"/>
      <c r="O562" s="590" t="n"/>
      <c r="P562" s="590" t="n"/>
      <c r="Q562" s="590" t="n"/>
      <c r="R562" s="590" t="n"/>
      <c r="S562" s="590" t="n"/>
      <c r="T562" s="590" t="n"/>
      <c r="U562" s="590" t="n"/>
      <c r="V562" s="590" t="n"/>
      <c r="W562" s="590" t="n"/>
      <c r="X562" s="590" t="n"/>
      <c r="Y562" s="590" t="n"/>
      <c r="Z562" s="590" t="n"/>
    </row>
    <row r="563" ht="15.75" customHeight="1" s="844">
      <c r="A563" s="590" t="n"/>
      <c r="B563" s="590" t="n"/>
      <c r="C563" s="590" t="n"/>
      <c r="D563" s="590" t="n"/>
      <c r="E563" s="590" t="n"/>
      <c r="F563" s="590" t="n"/>
      <c r="G563" s="590" t="n"/>
      <c r="H563" s="590" t="n"/>
      <c r="I563" s="590" t="n"/>
      <c r="J563" s="590" t="n"/>
      <c r="K563" s="590" t="n"/>
      <c r="L563" s="590" t="n"/>
      <c r="M563" s="590" t="n"/>
      <c r="N563" s="590" t="n"/>
      <c r="O563" s="590" t="n"/>
      <c r="P563" s="590" t="n"/>
      <c r="Q563" s="590" t="n"/>
      <c r="R563" s="590" t="n"/>
      <c r="S563" s="590" t="n"/>
      <c r="T563" s="590" t="n"/>
      <c r="U563" s="590" t="n"/>
      <c r="V563" s="590" t="n"/>
      <c r="W563" s="590" t="n"/>
      <c r="X563" s="590" t="n"/>
      <c r="Y563" s="590" t="n"/>
      <c r="Z563" s="590" t="n"/>
    </row>
    <row r="564" ht="15.75" customHeight="1" s="844">
      <c r="A564" s="590" t="n"/>
      <c r="B564" s="590" t="n"/>
      <c r="C564" s="590" t="n"/>
      <c r="D564" s="590" t="n"/>
      <c r="E564" s="590" t="n"/>
      <c r="F564" s="590" t="n"/>
      <c r="G564" s="590" t="n"/>
      <c r="H564" s="590" t="n"/>
      <c r="I564" s="590" t="n"/>
      <c r="J564" s="590" t="n"/>
      <c r="K564" s="590" t="n"/>
      <c r="L564" s="590" t="n"/>
      <c r="M564" s="590" t="n"/>
      <c r="N564" s="590" t="n"/>
      <c r="O564" s="590" t="n"/>
      <c r="P564" s="590" t="n"/>
      <c r="Q564" s="590" t="n"/>
      <c r="R564" s="590" t="n"/>
      <c r="S564" s="590" t="n"/>
      <c r="T564" s="590" t="n"/>
      <c r="U564" s="590" t="n"/>
      <c r="V564" s="590" t="n"/>
      <c r="W564" s="590" t="n"/>
      <c r="X564" s="590" t="n"/>
      <c r="Y564" s="590" t="n"/>
      <c r="Z564" s="590" t="n"/>
    </row>
    <row r="565" ht="15.75" customHeight="1" s="844">
      <c r="A565" s="590" t="n"/>
      <c r="B565" s="590" t="n"/>
      <c r="C565" s="590" t="n"/>
      <c r="D565" s="590" t="n"/>
      <c r="E565" s="590" t="n"/>
      <c r="F565" s="590" t="n"/>
      <c r="G565" s="590" t="n"/>
      <c r="H565" s="590" t="n"/>
      <c r="I565" s="590" t="n"/>
      <c r="J565" s="590" t="n"/>
      <c r="K565" s="590" t="n"/>
      <c r="L565" s="590" t="n"/>
      <c r="M565" s="590" t="n"/>
      <c r="N565" s="590" t="n"/>
      <c r="O565" s="590" t="n"/>
      <c r="P565" s="590" t="n"/>
      <c r="Q565" s="590" t="n"/>
      <c r="R565" s="590" t="n"/>
      <c r="S565" s="590" t="n"/>
      <c r="T565" s="590" t="n"/>
      <c r="U565" s="590" t="n"/>
      <c r="V565" s="590" t="n"/>
      <c r="W565" s="590" t="n"/>
      <c r="X565" s="590" t="n"/>
      <c r="Y565" s="590" t="n"/>
      <c r="Z565" s="590" t="n"/>
    </row>
    <row r="566" ht="15.75" customHeight="1" s="844">
      <c r="A566" s="590" t="n"/>
      <c r="B566" s="590" t="n"/>
      <c r="C566" s="590" t="n"/>
      <c r="D566" s="590" t="n"/>
      <c r="E566" s="590" t="n"/>
      <c r="F566" s="590" t="n"/>
      <c r="G566" s="590" t="n"/>
      <c r="H566" s="590" t="n"/>
      <c r="I566" s="590" t="n"/>
      <c r="J566" s="590" t="n"/>
      <c r="K566" s="590" t="n"/>
      <c r="L566" s="590" t="n"/>
      <c r="M566" s="590" t="n"/>
      <c r="N566" s="590" t="n"/>
      <c r="O566" s="590" t="n"/>
      <c r="P566" s="590" t="n"/>
      <c r="Q566" s="590" t="n"/>
      <c r="R566" s="590" t="n"/>
      <c r="S566" s="590" t="n"/>
      <c r="T566" s="590" t="n"/>
      <c r="U566" s="590" t="n"/>
      <c r="V566" s="590" t="n"/>
      <c r="W566" s="590" t="n"/>
      <c r="X566" s="590" t="n"/>
      <c r="Y566" s="590" t="n"/>
      <c r="Z566" s="590" t="n"/>
    </row>
    <row r="567" ht="15.75" customHeight="1" s="844">
      <c r="A567" s="590" t="n"/>
      <c r="B567" s="590" t="n"/>
      <c r="C567" s="590" t="n"/>
      <c r="D567" s="590" t="n"/>
      <c r="E567" s="590" t="n"/>
      <c r="F567" s="590" t="n"/>
      <c r="G567" s="590" t="n"/>
      <c r="H567" s="590" t="n"/>
      <c r="I567" s="590" t="n"/>
      <c r="J567" s="590" t="n"/>
      <c r="K567" s="590" t="n"/>
      <c r="L567" s="590" t="n"/>
      <c r="M567" s="590" t="n"/>
      <c r="N567" s="590" t="n"/>
      <c r="O567" s="590" t="n"/>
      <c r="P567" s="590" t="n"/>
      <c r="Q567" s="590" t="n"/>
      <c r="R567" s="590" t="n"/>
      <c r="S567" s="590" t="n"/>
      <c r="T567" s="590" t="n"/>
      <c r="U567" s="590" t="n"/>
      <c r="V567" s="590" t="n"/>
      <c r="W567" s="590" t="n"/>
      <c r="X567" s="590" t="n"/>
      <c r="Y567" s="590" t="n"/>
      <c r="Z567" s="590" t="n"/>
    </row>
    <row r="568" ht="15.75" customHeight="1" s="844">
      <c r="A568" s="590" t="n"/>
      <c r="B568" s="590" t="n"/>
      <c r="C568" s="590" t="n"/>
      <c r="D568" s="590" t="n"/>
      <c r="E568" s="590" t="n"/>
      <c r="F568" s="590" t="n"/>
      <c r="G568" s="590" t="n"/>
      <c r="H568" s="590" t="n"/>
      <c r="I568" s="590" t="n"/>
      <c r="J568" s="590" t="n"/>
      <c r="K568" s="590" t="n"/>
      <c r="L568" s="590" t="n"/>
      <c r="M568" s="590" t="n"/>
      <c r="N568" s="590" t="n"/>
      <c r="O568" s="590" t="n"/>
      <c r="P568" s="590" t="n"/>
      <c r="Q568" s="590" t="n"/>
      <c r="R568" s="590" t="n"/>
      <c r="S568" s="590" t="n"/>
      <c r="T568" s="590" t="n"/>
      <c r="U568" s="590" t="n"/>
      <c r="V568" s="590" t="n"/>
      <c r="W568" s="590" t="n"/>
      <c r="X568" s="590" t="n"/>
      <c r="Y568" s="590" t="n"/>
      <c r="Z568" s="590" t="n"/>
    </row>
    <row r="569" ht="15.75" customHeight="1" s="844">
      <c r="A569" s="590" t="n"/>
      <c r="B569" s="590" t="n"/>
      <c r="C569" s="590" t="n"/>
      <c r="D569" s="590" t="n"/>
      <c r="E569" s="590" t="n"/>
      <c r="F569" s="590" t="n"/>
      <c r="G569" s="590" t="n"/>
      <c r="H569" s="590" t="n"/>
      <c r="I569" s="590" t="n"/>
      <c r="J569" s="590" t="n"/>
      <c r="K569" s="590" t="n"/>
      <c r="L569" s="590" t="n"/>
      <c r="M569" s="590" t="n"/>
      <c r="N569" s="590" t="n"/>
      <c r="O569" s="590" t="n"/>
      <c r="P569" s="590" t="n"/>
      <c r="Q569" s="590" t="n"/>
      <c r="R569" s="590" t="n"/>
      <c r="S569" s="590" t="n"/>
      <c r="T569" s="590" t="n"/>
      <c r="U569" s="590" t="n"/>
      <c r="V569" s="590" t="n"/>
      <c r="W569" s="590" t="n"/>
      <c r="X569" s="590" t="n"/>
      <c r="Y569" s="590" t="n"/>
      <c r="Z569" s="590" t="n"/>
    </row>
    <row r="570" ht="15.75" customHeight="1" s="844">
      <c r="A570" s="590" t="n"/>
      <c r="B570" s="590" t="n"/>
      <c r="C570" s="590" t="n"/>
      <c r="D570" s="590" t="n"/>
      <c r="E570" s="590" t="n"/>
      <c r="F570" s="590" t="n"/>
      <c r="G570" s="590" t="n"/>
      <c r="H570" s="590" t="n"/>
      <c r="I570" s="590" t="n"/>
      <c r="J570" s="590" t="n"/>
      <c r="K570" s="590" t="n"/>
      <c r="L570" s="590" t="n"/>
      <c r="M570" s="590" t="n"/>
      <c r="N570" s="590" t="n"/>
      <c r="O570" s="590" t="n"/>
      <c r="P570" s="590" t="n"/>
      <c r="Q570" s="590" t="n"/>
      <c r="R570" s="590" t="n"/>
      <c r="S570" s="590" t="n"/>
      <c r="T570" s="590" t="n"/>
      <c r="U570" s="590" t="n"/>
      <c r="V570" s="590" t="n"/>
      <c r="W570" s="590" t="n"/>
      <c r="X570" s="590" t="n"/>
      <c r="Y570" s="590" t="n"/>
      <c r="Z570" s="590" t="n"/>
    </row>
    <row r="571" ht="15.75" customHeight="1" s="844">
      <c r="A571" s="590" t="n"/>
      <c r="B571" s="590" t="n"/>
      <c r="C571" s="590" t="n"/>
      <c r="D571" s="590" t="n"/>
      <c r="E571" s="590" t="n"/>
      <c r="F571" s="590" t="n"/>
      <c r="G571" s="590" t="n"/>
      <c r="H571" s="590" t="n"/>
      <c r="I571" s="590" t="n"/>
      <c r="J571" s="590" t="n"/>
      <c r="K571" s="590" t="n"/>
      <c r="L571" s="590" t="n"/>
      <c r="M571" s="590" t="n"/>
      <c r="N571" s="590" t="n"/>
      <c r="O571" s="590" t="n"/>
      <c r="P571" s="590" t="n"/>
      <c r="Q571" s="590" t="n"/>
      <c r="R571" s="590" t="n"/>
      <c r="S571" s="590" t="n"/>
      <c r="T571" s="590" t="n"/>
      <c r="U571" s="590" t="n"/>
      <c r="V571" s="590" t="n"/>
      <c r="W571" s="590" t="n"/>
      <c r="X571" s="590" t="n"/>
      <c r="Y571" s="590" t="n"/>
      <c r="Z571" s="590" t="n"/>
    </row>
    <row r="572" ht="15.75" customHeight="1" s="844">
      <c r="A572" s="590" t="n"/>
      <c r="B572" s="590" t="n"/>
      <c r="C572" s="590" t="n"/>
      <c r="D572" s="590" t="n"/>
      <c r="E572" s="590" t="n"/>
      <c r="F572" s="590" t="n"/>
      <c r="G572" s="590" t="n"/>
      <c r="H572" s="590" t="n"/>
      <c r="I572" s="590" t="n"/>
      <c r="J572" s="590" t="n"/>
      <c r="K572" s="590" t="n"/>
      <c r="L572" s="590" t="n"/>
      <c r="M572" s="590" t="n"/>
      <c r="N572" s="590" t="n"/>
      <c r="O572" s="590" t="n"/>
      <c r="P572" s="590" t="n"/>
      <c r="Q572" s="590" t="n"/>
      <c r="R572" s="590" t="n"/>
      <c r="S572" s="590" t="n"/>
      <c r="T572" s="590" t="n"/>
      <c r="U572" s="590" t="n"/>
      <c r="V572" s="590" t="n"/>
      <c r="W572" s="590" t="n"/>
      <c r="X572" s="590" t="n"/>
      <c r="Y572" s="590" t="n"/>
      <c r="Z572" s="590" t="n"/>
    </row>
    <row r="573" ht="15.75" customHeight="1" s="844">
      <c r="A573" s="590" t="n"/>
      <c r="B573" s="590" t="n"/>
      <c r="C573" s="590" t="n"/>
      <c r="D573" s="590" t="n"/>
      <c r="E573" s="590" t="n"/>
      <c r="F573" s="590" t="n"/>
      <c r="G573" s="590" t="n"/>
      <c r="H573" s="590" t="n"/>
      <c r="I573" s="590" t="n"/>
      <c r="J573" s="590" t="n"/>
      <c r="K573" s="590" t="n"/>
      <c r="L573" s="590" t="n"/>
      <c r="M573" s="590" t="n"/>
      <c r="N573" s="590" t="n"/>
      <c r="O573" s="590" t="n"/>
      <c r="P573" s="590" t="n"/>
      <c r="Q573" s="590" t="n"/>
      <c r="R573" s="590" t="n"/>
      <c r="S573" s="590" t="n"/>
      <c r="T573" s="590" t="n"/>
      <c r="U573" s="590" t="n"/>
      <c r="V573" s="590" t="n"/>
      <c r="W573" s="590" t="n"/>
      <c r="X573" s="590" t="n"/>
      <c r="Y573" s="590" t="n"/>
      <c r="Z573" s="590" t="n"/>
    </row>
    <row r="574" ht="15.75" customHeight="1" s="844">
      <c r="A574" s="590" t="n"/>
      <c r="B574" s="590" t="n"/>
      <c r="C574" s="590" t="n"/>
      <c r="D574" s="590" t="n"/>
      <c r="E574" s="590" t="n"/>
      <c r="F574" s="590" t="n"/>
      <c r="G574" s="590" t="n"/>
      <c r="H574" s="590" t="n"/>
      <c r="I574" s="590" t="n"/>
      <c r="J574" s="590" t="n"/>
      <c r="K574" s="590" t="n"/>
      <c r="L574" s="590" t="n"/>
      <c r="M574" s="590" t="n"/>
      <c r="N574" s="590" t="n"/>
      <c r="O574" s="590" t="n"/>
      <c r="P574" s="590" t="n"/>
      <c r="Q574" s="590" t="n"/>
      <c r="R574" s="590" t="n"/>
      <c r="S574" s="590" t="n"/>
      <c r="T574" s="590" t="n"/>
      <c r="U574" s="590" t="n"/>
      <c r="V574" s="590" t="n"/>
      <c r="W574" s="590" t="n"/>
      <c r="X574" s="590" t="n"/>
      <c r="Y574" s="590" t="n"/>
      <c r="Z574" s="590" t="n"/>
    </row>
    <row r="575" ht="15.75" customHeight="1" s="844">
      <c r="A575" s="590" t="n"/>
      <c r="B575" s="590" t="n"/>
      <c r="C575" s="590" t="n"/>
      <c r="D575" s="590" t="n"/>
      <c r="E575" s="590" t="n"/>
      <c r="F575" s="590" t="n"/>
      <c r="G575" s="590" t="n"/>
      <c r="H575" s="590" t="n"/>
      <c r="I575" s="590" t="n"/>
      <c r="J575" s="590" t="n"/>
      <c r="K575" s="590" t="n"/>
      <c r="L575" s="590" t="n"/>
      <c r="M575" s="590" t="n"/>
      <c r="N575" s="590" t="n"/>
      <c r="O575" s="590" t="n"/>
      <c r="P575" s="590" t="n"/>
      <c r="Q575" s="590" t="n"/>
      <c r="R575" s="590" t="n"/>
      <c r="S575" s="590" t="n"/>
      <c r="T575" s="590" t="n"/>
      <c r="U575" s="590" t="n"/>
      <c r="V575" s="590" t="n"/>
      <c r="W575" s="590" t="n"/>
      <c r="X575" s="590" t="n"/>
      <c r="Y575" s="590" t="n"/>
      <c r="Z575" s="590" t="n"/>
    </row>
    <row r="576" ht="15.75" customHeight="1" s="844">
      <c r="A576" s="590" t="n"/>
      <c r="B576" s="590" t="n"/>
      <c r="C576" s="590" t="n"/>
      <c r="D576" s="590" t="n"/>
      <c r="E576" s="590" t="n"/>
      <c r="F576" s="590" t="n"/>
      <c r="G576" s="590" t="n"/>
      <c r="H576" s="590" t="n"/>
      <c r="I576" s="590" t="n"/>
      <c r="J576" s="590" t="n"/>
      <c r="K576" s="590" t="n"/>
      <c r="L576" s="590" t="n"/>
      <c r="M576" s="590" t="n"/>
      <c r="N576" s="590" t="n"/>
      <c r="O576" s="590" t="n"/>
      <c r="P576" s="590" t="n"/>
      <c r="Q576" s="590" t="n"/>
      <c r="R576" s="590" t="n"/>
      <c r="S576" s="590" t="n"/>
      <c r="T576" s="590" t="n"/>
      <c r="U576" s="590" t="n"/>
      <c r="V576" s="590" t="n"/>
      <c r="W576" s="590" t="n"/>
      <c r="X576" s="590" t="n"/>
      <c r="Y576" s="590" t="n"/>
      <c r="Z576" s="590" t="n"/>
    </row>
    <row r="577" ht="15.75" customHeight="1" s="844">
      <c r="A577" s="590" t="n"/>
      <c r="B577" s="590" t="n"/>
      <c r="C577" s="590" t="n"/>
      <c r="D577" s="590" t="n"/>
      <c r="E577" s="590" t="n"/>
      <c r="F577" s="590" t="n"/>
      <c r="G577" s="590" t="n"/>
      <c r="H577" s="590" t="n"/>
      <c r="I577" s="590" t="n"/>
      <c r="J577" s="590" t="n"/>
      <c r="K577" s="590" t="n"/>
      <c r="L577" s="590" t="n"/>
      <c r="M577" s="590" t="n"/>
      <c r="N577" s="590" t="n"/>
      <c r="O577" s="590" t="n"/>
      <c r="P577" s="590" t="n"/>
      <c r="Q577" s="590" t="n"/>
      <c r="R577" s="590" t="n"/>
      <c r="S577" s="590" t="n"/>
      <c r="T577" s="590" t="n"/>
      <c r="U577" s="590" t="n"/>
      <c r="V577" s="590" t="n"/>
      <c r="W577" s="590" t="n"/>
      <c r="X577" s="590" t="n"/>
      <c r="Y577" s="590" t="n"/>
      <c r="Z577" s="590" t="n"/>
    </row>
    <row r="578" ht="15.75" customHeight="1" s="844">
      <c r="A578" s="590" t="n"/>
      <c r="B578" s="590" t="n"/>
      <c r="C578" s="590" t="n"/>
      <c r="D578" s="590" t="n"/>
      <c r="E578" s="590" t="n"/>
      <c r="F578" s="590" t="n"/>
      <c r="G578" s="590" t="n"/>
      <c r="H578" s="590" t="n"/>
      <c r="I578" s="590" t="n"/>
      <c r="J578" s="590" t="n"/>
      <c r="K578" s="590" t="n"/>
      <c r="L578" s="590" t="n"/>
      <c r="M578" s="590" t="n"/>
      <c r="N578" s="590" t="n"/>
      <c r="O578" s="590" t="n"/>
      <c r="P578" s="590" t="n"/>
      <c r="Q578" s="590" t="n"/>
      <c r="R578" s="590" t="n"/>
      <c r="S578" s="590" t="n"/>
      <c r="T578" s="590" t="n"/>
      <c r="U578" s="590" t="n"/>
      <c r="V578" s="590" t="n"/>
      <c r="W578" s="590" t="n"/>
      <c r="X578" s="590" t="n"/>
      <c r="Y578" s="590" t="n"/>
      <c r="Z578" s="590" t="n"/>
    </row>
    <row r="579" ht="15.75" customHeight="1" s="844">
      <c r="A579" s="590" t="n"/>
      <c r="B579" s="590" t="n"/>
      <c r="C579" s="590" t="n"/>
      <c r="D579" s="590" t="n"/>
      <c r="E579" s="590" t="n"/>
      <c r="F579" s="590" t="n"/>
      <c r="G579" s="590" t="n"/>
      <c r="H579" s="590" t="n"/>
      <c r="I579" s="590" t="n"/>
      <c r="J579" s="590" t="n"/>
      <c r="K579" s="590" t="n"/>
      <c r="L579" s="590" t="n"/>
      <c r="M579" s="590" t="n"/>
      <c r="N579" s="590" t="n"/>
      <c r="O579" s="590" t="n"/>
      <c r="P579" s="590" t="n"/>
      <c r="Q579" s="590" t="n"/>
      <c r="R579" s="590" t="n"/>
      <c r="S579" s="590" t="n"/>
      <c r="T579" s="590" t="n"/>
      <c r="U579" s="590" t="n"/>
      <c r="V579" s="590" t="n"/>
      <c r="W579" s="590" t="n"/>
      <c r="X579" s="590" t="n"/>
      <c r="Y579" s="590" t="n"/>
      <c r="Z579" s="590" t="n"/>
    </row>
    <row r="580" ht="15.75" customHeight="1" s="844">
      <c r="A580" s="590" t="n"/>
      <c r="B580" s="590" t="n"/>
      <c r="C580" s="590" t="n"/>
      <c r="D580" s="590" t="n"/>
      <c r="E580" s="590" t="n"/>
      <c r="F580" s="590" t="n"/>
      <c r="G580" s="590" t="n"/>
      <c r="H580" s="590" t="n"/>
      <c r="I580" s="590" t="n"/>
      <c r="J580" s="590" t="n"/>
      <c r="K580" s="590" t="n"/>
      <c r="L580" s="590" t="n"/>
      <c r="M580" s="590" t="n"/>
      <c r="N580" s="590" t="n"/>
      <c r="O580" s="590" t="n"/>
      <c r="P580" s="590" t="n"/>
      <c r="Q580" s="590" t="n"/>
      <c r="R580" s="590" t="n"/>
      <c r="S580" s="590" t="n"/>
      <c r="T580" s="590" t="n"/>
      <c r="U580" s="590" t="n"/>
      <c r="V580" s="590" t="n"/>
      <c r="W580" s="590" t="n"/>
      <c r="X580" s="590" t="n"/>
      <c r="Y580" s="590" t="n"/>
      <c r="Z580" s="590" t="n"/>
    </row>
    <row r="581" ht="15.75" customHeight="1" s="844">
      <c r="A581" s="590" t="n"/>
      <c r="B581" s="590" t="n"/>
      <c r="C581" s="590" t="n"/>
      <c r="D581" s="590" t="n"/>
      <c r="E581" s="590" t="n"/>
      <c r="F581" s="590" t="n"/>
      <c r="G581" s="590" t="n"/>
      <c r="H581" s="590" t="n"/>
      <c r="I581" s="590" t="n"/>
      <c r="J581" s="590" t="n"/>
      <c r="K581" s="590" t="n"/>
      <c r="L581" s="590" t="n"/>
      <c r="M581" s="590" t="n"/>
      <c r="N581" s="590" t="n"/>
      <c r="O581" s="590" t="n"/>
      <c r="P581" s="590" t="n"/>
      <c r="Q581" s="590" t="n"/>
      <c r="R581" s="590" t="n"/>
      <c r="S581" s="590" t="n"/>
      <c r="T581" s="590" t="n"/>
      <c r="U581" s="590" t="n"/>
      <c r="V581" s="590" t="n"/>
      <c r="W581" s="590" t="n"/>
      <c r="X581" s="590" t="n"/>
      <c r="Y581" s="590" t="n"/>
      <c r="Z581" s="590" t="n"/>
    </row>
    <row r="582" ht="15.75" customHeight="1" s="844">
      <c r="A582" s="590" t="n"/>
      <c r="B582" s="590" t="n"/>
      <c r="C582" s="590" t="n"/>
      <c r="D582" s="590" t="n"/>
      <c r="E582" s="590" t="n"/>
      <c r="F582" s="590" t="n"/>
      <c r="G582" s="590" t="n"/>
      <c r="H582" s="590" t="n"/>
      <c r="I582" s="590" t="n"/>
      <c r="J582" s="590" t="n"/>
      <c r="K582" s="590" t="n"/>
      <c r="L582" s="590" t="n"/>
      <c r="M582" s="590" t="n"/>
      <c r="N582" s="590" t="n"/>
      <c r="O582" s="590" t="n"/>
      <c r="P582" s="590" t="n"/>
      <c r="Q582" s="590" t="n"/>
      <c r="R582" s="590" t="n"/>
      <c r="S582" s="590" t="n"/>
      <c r="T582" s="590" t="n"/>
      <c r="U582" s="590" t="n"/>
      <c r="V582" s="590" t="n"/>
      <c r="W582" s="590" t="n"/>
      <c r="X582" s="590" t="n"/>
      <c r="Y582" s="590" t="n"/>
      <c r="Z582" s="590" t="n"/>
    </row>
    <row r="583" ht="15.75" customHeight="1" s="844">
      <c r="A583" s="590" t="n"/>
      <c r="B583" s="590" t="n"/>
      <c r="C583" s="590" t="n"/>
      <c r="D583" s="590" t="n"/>
      <c r="E583" s="590" t="n"/>
      <c r="F583" s="590" t="n"/>
      <c r="G583" s="590" t="n"/>
      <c r="H583" s="590" t="n"/>
      <c r="I583" s="590" t="n"/>
      <c r="J583" s="590" t="n"/>
      <c r="K583" s="590" t="n"/>
      <c r="L583" s="590" t="n"/>
      <c r="M583" s="590" t="n"/>
      <c r="N583" s="590" t="n"/>
      <c r="O583" s="590" t="n"/>
      <c r="P583" s="590" t="n"/>
      <c r="Q583" s="590" t="n"/>
      <c r="R583" s="590" t="n"/>
      <c r="S583" s="590" t="n"/>
      <c r="T583" s="590" t="n"/>
      <c r="U583" s="590" t="n"/>
      <c r="V583" s="590" t="n"/>
      <c r="W583" s="590" t="n"/>
      <c r="X583" s="590" t="n"/>
      <c r="Y583" s="590" t="n"/>
      <c r="Z583" s="590" t="n"/>
    </row>
    <row r="584" ht="15.75" customHeight="1" s="844">
      <c r="A584" s="590" t="n"/>
      <c r="B584" s="590" t="n"/>
      <c r="C584" s="590" t="n"/>
      <c r="D584" s="590" t="n"/>
      <c r="E584" s="590" t="n"/>
      <c r="F584" s="590" t="n"/>
      <c r="G584" s="590" t="n"/>
      <c r="H584" s="590" t="n"/>
      <c r="I584" s="590" t="n"/>
      <c r="J584" s="590" t="n"/>
      <c r="K584" s="590" t="n"/>
      <c r="L584" s="590" t="n"/>
      <c r="M584" s="590" t="n"/>
      <c r="N584" s="590" t="n"/>
      <c r="O584" s="590" t="n"/>
      <c r="P584" s="590" t="n"/>
      <c r="Q584" s="590" t="n"/>
      <c r="R584" s="590" t="n"/>
      <c r="S584" s="590" t="n"/>
      <c r="T584" s="590" t="n"/>
      <c r="U584" s="590" t="n"/>
      <c r="V584" s="590" t="n"/>
      <c r="W584" s="590" t="n"/>
      <c r="X584" s="590" t="n"/>
      <c r="Y584" s="590" t="n"/>
      <c r="Z584" s="590" t="n"/>
    </row>
    <row r="585" ht="15.75" customHeight="1" s="844">
      <c r="A585" s="590" t="n"/>
      <c r="B585" s="590" t="n"/>
      <c r="C585" s="590" t="n"/>
      <c r="D585" s="590" t="n"/>
      <c r="E585" s="590" t="n"/>
      <c r="F585" s="590" t="n"/>
      <c r="G585" s="590" t="n"/>
      <c r="H585" s="590" t="n"/>
      <c r="I585" s="590" t="n"/>
      <c r="J585" s="590" t="n"/>
      <c r="K585" s="590" t="n"/>
      <c r="L585" s="590" t="n"/>
      <c r="M585" s="590" t="n"/>
      <c r="N585" s="590" t="n"/>
      <c r="O585" s="590" t="n"/>
      <c r="P585" s="590" t="n"/>
      <c r="Q585" s="590" t="n"/>
      <c r="R585" s="590" t="n"/>
      <c r="S585" s="590" t="n"/>
      <c r="T585" s="590" t="n"/>
      <c r="U585" s="590" t="n"/>
      <c r="V585" s="590" t="n"/>
      <c r="W585" s="590" t="n"/>
      <c r="X585" s="590" t="n"/>
      <c r="Y585" s="590" t="n"/>
      <c r="Z585" s="590" t="n"/>
    </row>
    <row r="586" ht="15.75" customHeight="1" s="844">
      <c r="A586" s="590" t="n"/>
      <c r="B586" s="590" t="n"/>
      <c r="C586" s="590" t="n"/>
      <c r="D586" s="590" t="n"/>
      <c r="E586" s="590" t="n"/>
      <c r="F586" s="590" t="n"/>
      <c r="G586" s="590" t="n"/>
      <c r="H586" s="590" t="n"/>
      <c r="I586" s="590" t="n"/>
      <c r="J586" s="590" t="n"/>
      <c r="K586" s="590" t="n"/>
      <c r="L586" s="590" t="n"/>
      <c r="M586" s="590" t="n"/>
      <c r="N586" s="590" t="n"/>
      <c r="O586" s="590" t="n"/>
      <c r="P586" s="590" t="n"/>
      <c r="Q586" s="590" t="n"/>
      <c r="R586" s="590" t="n"/>
      <c r="S586" s="590" t="n"/>
      <c r="T586" s="590" t="n"/>
      <c r="U586" s="590" t="n"/>
      <c r="V586" s="590" t="n"/>
      <c r="W586" s="590" t="n"/>
      <c r="X586" s="590" t="n"/>
      <c r="Y586" s="590" t="n"/>
      <c r="Z586" s="590" t="n"/>
    </row>
    <row r="587" ht="15.75" customHeight="1" s="844">
      <c r="A587" s="590" t="n"/>
      <c r="B587" s="590" t="n"/>
      <c r="C587" s="590" t="n"/>
      <c r="D587" s="590" t="n"/>
      <c r="E587" s="590" t="n"/>
      <c r="F587" s="590" t="n"/>
      <c r="G587" s="590" t="n"/>
      <c r="H587" s="590" t="n"/>
      <c r="I587" s="590" t="n"/>
      <c r="J587" s="590" t="n"/>
      <c r="K587" s="590" t="n"/>
      <c r="L587" s="590" t="n"/>
      <c r="M587" s="590" t="n"/>
      <c r="N587" s="590" t="n"/>
      <c r="O587" s="590" t="n"/>
      <c r="P587" s="590" t="n"/>
      <c r="Q587" s="590" t="n"/>
      <c r="R587" s="590" t="n"/>
      <c r="S587" s="590" t="n"/>
      <c r="T587" s="590" t="n"/>
      <c r="U587" s="590" t="n"/>
      <c r="V587" s="590" t="n"/>
      <c r="W587" s="590" t="n"/>
      <c r="X587" s="590" t="n"/>
      <c r="Y587" s="590" t="n"/>
      <c r="Z587" s="590" t="n"/>
    </row>
    <row r="588" ht="15.75" customHeight="1" s="844">
      <c r="A588" s="590" t="n"/>
      <c r="B588" s="590" t="n"/>
      <c r="C588" s="590" t="n"/>
      <c r="D588" s="590" t="n"/>
      <c r="E588" s="590" t="n"/>
      <c r="F588" s="590" t="n"/>
      <c r="G588" s="590" t="n"/>
      <c r="H588" s="590" t="n"/>
      <c r="I588" s="590" t="n"/>
      <c r="J588" s="590" t="n"/>
      <c r="K588" s="590" t="n"/>
      <c r="L588" s="590" t="n"/>
      <c r="M588" s="590" t="n"/>
      <c r="N588" s="590" t="n"/>
      <c r="O588" s="590" t="n"/>
      <c r="P588" s="590" t="n"/>
      <c r="Q588" s="590" t="n"/>
      <c r="R588" s="590" t="n"/>
      <c r="S588" s="590" t="n"/>
      <c r="T588" s="590" t="n"/>
      <c r="U588" s="590" t="n"/>
      <c r="V588" s="590" t="n"/>
      <c r="W588" s="590" t="n"/>
      <c r="X588" s="590" t="n"/>
      <c r="Y588" s="590" t="n"/>
      <c r="Z588" s="590" t="n"/>
    </row>
    <row r="589" ht="15.75" customHeight="1" s="844">
      <c r="A589" s="590" t="n"/>
      <c r="B589" s="590" t="n"/>
      <c r="C589" s="590" t="n"/>
      <c r="D589" s="590" t="n"/>
      <c r="E589" s="590" t="n"/>
      <c r="F589" s="590" t="n"/>
      <c r="G589" s="590" t="n"/>
      <c r="H589" s="590" t="n"/>
      <c r="I589" s="590" t="n"/>
      <c r="J589" s="590" t="n"/>
      <c r="K589" s="590" t="n"/>
      <c r="L589" s="590" t="n"/>
      <c r="M589" s="590" t="n"/>
      <c r="N589" s="590" t="n"/>
      <c r="O589" s="590" t="n"/>
      <c r="P589" s="590" t="n"/>
      <c r="Q589" s="590" t="n"/>
      <c r="R589" s="590" t="n"/>
      <c r="S589" s="590" t="n"/>
      <c r="T589" s="590" t="n"/>
      <c r="U589" s="590" t="n"/>
      <c r="V589" s="590" t="n"/>
      <c r="W589" s="590" t="n"/>
      <c r="X589" s="590" t="n"/>
      <c r="Y589" s="590" t="n"/>
      <c r="Z589" s="590" t="n"/>
    </row>
    <row r="590" ht="15.75" customHeight="1" s="844">
      <c r="A590" s="590" t="n"/>
      <c r="B590" s="590" t="n"/>
      <c r="C590" s="590" t="n"/>
      <c r="D590" s="590" t="n"/>
      <c r="E590" s="590" t="n"/>
      <c r="F590" s="590" t="n"/>
      <c r="G590" s="590" t="n"/>
      <c r="H590" s="590" t="n"/>
      <c r="I590" s="590" t="n"/>
      <c r="J590" s="590" t="n"/>
      <c r="K590" s="590" t="n"/>
      <c r="L590" s="590" t="n"/>
      <c r="M590" s="590" t="n"/>
      <c r="N590" s="590" t="n"/>
      <c r="O590" s="590" t="n"/>
      <c r="P590" s="590" t="n"/>
      <c r="Q590" s="590" t="n"/>
      <c r="R590" s="590" t="n"/>
      <c r="S590" s="590" t="n"/>
      <c r="T590" s="590" t="n"/>
      <c r="U590" s="590" t="n"/>
      <c r="V590" s="590" t="n"/>
      <c r="W590" s="590" t="n"/>
      <c r="X590" s="590" t="n"/>
      <c r="Y590" s="590" t="n"/>
      <c r="Z590" s="590" t="n"/>
    </row>
    <row r="591" ht="15.75" customHeight="1" s="844">
      <c r="A591" s="590" t="n"/>
      <c r="B591" s="590" t="n"/>
      <c r="C591" s="590" t="n"/>
      <c r="D591" s="590" t="n"/>
      <c r="E591" s="590" t="n"/>
      <c r="F591" s="590" t="n"/>
      <c r="G591" s="590" t="n"/>
      <c r="H591" s="590" t="n"/>
      <c r="I591" s="590" t="n"/>
      <c r="J591" s="590" t="n"/>
      <c r="K591" s="590" t="n"/>
      <c r="L591" s="590" t="n"/>
      <c r="M591" s="590" t="n"/>
      <c r="N591" s="590" t="n"/>
      <c r="O591" s="590" t="n"/>
      <c r="P591" s="590" t="n"/>
      <c r="Q591" s="590" t="n"/>
      <c r="R591" s="590" t="n"/>
      <c r="S591" s="590" t="n"/>
      <c r="T591" s="590" t="n"/>
      <c r="U591" s="590" t="n"/>
      <c r="V591" s="590" t="n"/>
      <c r="W591" s="590" t="n"/>
      <c r="X591" s="590" t="n"/>
      <c r="Y591" s="590" t="n"/>
      <c r="Z591" s="590" t="n"/>
    </row>
    <row r="592" ht="15.75" customHeight="1" s="844">
      <c r="A592" s="590" t="n"/>
      <c r="B592" s="590" t="n"/>
      <c r="C592" s="590" t="n"/>
      <c r="D592" s="590" t="n"/>
      <c r="E592" s="590" t="n"/>
      <c r="F592" s="590" t="n"/>
      <c r="G592" s="590" t="n"/>
      <c r="H592" s="590" t="n"/>
      <c r="I592" s="590" t="n"/>
      <c r="J592" s="590" t="n"/>
      <c r="K592" s="590" t="n"/>
      <c r="L592" s="590" t="n"/>
      <c r="M592" s="590" t="n"/>
      <c r="N592" s="590" t="n"/>
      <c r="O592" s="590" t="n"/>
      <c r="P592" s="590" t="n"/>
      <c r="Q592" s="590" t="n"/>
      <c r="R592" s="590" t="n"/>
      <c r="S592" s="590" t="n"/>
      <c r="T592" s="590" t="n"/>
      <c r="U592" s="590" t="n"/>
      <c r="V592" s="590" t="n"/>
      <c r="W592" s="590" t="n"/>
      <c r="X592" s="590" t="n"/>
      <c r="Y592" s="590" t="n"/>
      <c r="Z592" s="590" t="n"/>
    </row>
    <row r="593" ht="15.75" customHeight="1" s="844">
      <c r="A593" s="590" t="n"/>
      <c r="B593" s="590" t="n"/>
      <c r="C593" s="590" t="n"/>
      <c r="D593" s="590" t="n"/>
      <c r="E593" s="590" t="n"/>
      <c r="F593" s="590" t="n"/>
      <c r="G593" s="590" t="n"/>
      <c r="H593" s="590" t="n"/>
      <c r="I593" s="590" t="n"/>
      <c r="J593" s="590" t="n"/>
      <c r="K593" s="590" t="n"/>
      <c r="L593" s="590" t="n"/>
      <c r="M593" s="590" t="n"/>
      <c r="N593" s="590" t="n"/>
      <c r="O593" s="590" t="n"/>
      <c r="P593" s="590" t="n"/>
      <c r="Q593" s="590" t="n"/>
      <c r="R593" s="590" t="n"/>
      <c r="S593" s="590" t="n"/>
      <c r="T593" s="590" t="n"/>
      <c r="U593" s="590" t="n"/>
      <c r="V593" s="590" t="n"/>
      <c r="W593" s="590" t="n"/>
      <c r="X593" s="590" t="n"/>
      <c r="Y593" s="590" t="n"/>
      <c r="Z593" s="590" t="n"/>
    </row>
    <row r="594" ht="15.75" customHeight="1" s="844">
      <c r="A594" s="590" t="n"/>
      <c r="B594" s="590" t="n"/>
      <c r="C594" s="590" t="n"/>
      <c r="D594" s="590" t="n"/>
      <c r="E594" s="590" t="n"/>
      <c r="F594" s="590" t="n"/>
      <c r="G594" s="590" t="n"/>
      <c r="H594" s="590" t="n"/>
      <c r="I594" s="590" t="n"/>
      <c r="J594" s="590" t="n"/>
      <c r="K594" s="590" t="n"/>
      <c r="L594" s="590" t="n"/>
      <c r="M594" s="590" t="n"/>
      <c r="N594" s="590" t="n"/>
      <c r="O594" s="590" t="n"/>
      <c r="P594" s="590" t="n"/>
      <c r="Q594" s="590" t="n"/>
      <c r="R594" s="590" t="n"/>
      <c r="S594" s="590" t="n"/>
      <c r="T594" s="590" t="n"/>
      <c r="U594" s="590" t="n"/>
      <c r="V594" s="590" t="n"/>
      <c r="W594" s="590" t="n"/>
      <c r="X594" s="590" t="n"/>
      <c r="Y594" s="590" t="n"/>
      <c r="Z594" s="590" t="n"/>
    </row>
    <row r="595" ht="15.75" customHeight="1" s="844">
      <c r="A595" s="590" t="n"/>
      <c r="B595" s="590" t="n"/>
      <c r="C595" s="590" t="n"/>
      <c r="D595" s="590" t="n"/>
      <c r="E595" s="590" t="n"/>
      <c r="F595" s="590" t="n"/>
      <c r="G595" s="590" t="n"/>
      <c r="H595" s="590" t="n"/>
      <c r="I595" s="590" t="n"/>
      <c r="J595" s="590" t="n"/>
      <c r="K595" s="590" t="n"/>
      <c r="L595" s="590" t="n"/>
      <c r="M595" s="590" t="n"/>
      <c r="N595" s="590" t="n"/>
      <c r="O595" s="590" t="n"/>
      <c r="P595" s="590" t="n"/>
      <c r="Q595" s="590" t="n"/>
      <c r="R595" s="590" t="n"/>
      <c r="S595" s="590" t="n"/>
      <c r="T595" s="590" t="n"/>
      <c r="U595" s="590" t="n"/>
      <c r="V595" s="590" t="n"/>
      <c r="W595" s="590" t="n"/>
      <c r="X595" s="590" t="n"/>
      <c r="Y595" s="590" t="n"/>
      <c r="Z595" s="590" t="n"/>
    </row>
    <row r="596" ht="15.75" customHeight="1" s="844">
      <c r="A596" s="590" t="n"/>
      <c r="B596" s="590" t="n"/>
      <c r="C596" s="590" t="n"/>
      <c r="D596" s="590" t="n"/>
      <c r="E596" s="590" t="n"/>
      <c r="F596" s="590" t="n"/>
      <c r="G596" s="590" t="n"/>
      <c r="H596" s="590" t="n"/>
      <c r="I596" s="590" t="n"/>
      <c r="J596" s="590" t="n"/>
      <c r="K596" s="590" t="n"/>
      <c r="L596" s="590" t="n"/>
      <c r="M596" s="590" t="n"/>
      <c r="N596" s="590" t="n"/>
      <c r="O596" s="590" t="n"/>
      <c r="P596" s="590" t="n"/>
      <c r="Q596" s="590" t="n"/>
      <c r="R596" s="590" t="n"/>
      <c r="S596" s="590" t="n"/>
      <c r="T596" s="590" t="n"/>
      <c r="U596" s="590" t="n"/>
      <c r="V596" s="590" t="n"/>
      <c r="W596" s="590" t="n"/>
      <c r="X596" s="590" t="n"/>
      <c r="Y596" s="590" t="n"/>
      <c r="Z596" s="590" t="n"/>
    </row>
    <row r="597" ht="15.75" customHeight="1" s="844">
      <c r="A597" s="590" t="n"/>
      <c r="B597" s="590" t="n"/>
      <c r="C597" s="590" t="n"/>
      <c r="D597" s="590" t="n"/>
      <c r="E597" s="590" t="n"/>
      <c r="F597" s="590" t="n"/>
      <c r="G597" s="590" t="n"/>
      <c r="H597" s="590" t="n"/>
      <c r="I597" s="590" t="n"/>
      <c r="J597" s="590" t="n"/>
      <c r="K597" s="590" t="n"/>
      <c r="L597" s="590" t="n"/>
      <c r="M597" s="590" t="n"/>
      <c r="N597" s="590" t="n"/>
      <c r="O597" s="590" t="n"/>
      <c r="P597" s="590" t="n"/>
      <c r="Q597" s="590" t="n"/>
      <c r="R597" s="590" t="n"/>
      <c r="S597" s="590" t="n"/>
      <c r="T597" s="590" t="n"/>
      <c r="U597" s="590" t="n"/>
      <c r="V597" s="590" t="n"/>
      <c r="W597" s="590" t="n"/>
      <c r="X597" s="590" t="n"/>
      <c r="Y597" s="590" t="n"/>
      <c r="Z597" s="590" t="n"/>
    </row>
    <row r="598" ht="15.75" customHeight="1" s="844">
      <c r="A598" s="590" t="n"/>
      <c r="B598" s="590" t="n"/>
      <c r="C598" s="590" t="n"/>
      <c r="D598" s="590" t="n"/>
      <c r="E598" s="590" t="n"/>
      <c r="F598" s="590" t="n"/>
      <c r="G598" s="590" t="n"/>
      <c r="H598" s="590" t="n"/>
      <c r="I598" s="590" t="n"/>
      <c r="J598" s="590" t="n"/>
      <c r="K598" s="590" t="n"/>
      <c r="L598" s="590" t="n"/>
      <c r="M598" s="590" t="n"/>
      <c r="N598" s="590" t="n"/>
      <c r="O598" s="590" t="n"/>
      <c r="P598" s="590" t="n"/>
      <c r="Q598" s="590" t="n"/>
      <c r="R598" s="590" t="n"/>
      <c r="S598" s="590" t="n"/>
      <c r="T598" s="590" t="n"/>
      <c r="U598" s="590" t="n"/>
      <c r="V598" s="590" t="n"/>
      <c r="W598" s="590" t="n"/>
      <c r="X598" s="590" t="n"/>
      <c r="Y598" s="590" t="n"/>
      <c r="Z598" s="590" t="n"/>
    </row>
    <row r="599" ht="15.75" customHeight="1" s="844">
      <c r="A599" s="590" t="n"/>
      <c r="B599" s="590" t="n"/>
      <c r="C599" s="590" t="n"/>
      <c r="D599" s="590" t="n"/>
      <c r="E599" s="590" t="n"/>
      <c r="F599" s="590" t="n"/>
      <c r="G599" s="590" t="n"/>
      <c r="H599" s="590" t="n"/>
      <c r="I599" s="590" t="n"/>
      <c r="J599" s="590" t="n"/>
      <c r="K599" s="590" t="n"/>
      <c r="L599" s="590" t="n"/>
      <c r="M599" s="590" t="n"/>
      <c r="N599" s="590" t="n"/>
      <c r="O599" s="590" t="n"/>
      <c r="P599" s="590" t="n"/>
      <c r="Q599" s="590" t="n"/>
      <c r="R599" s="590" t="n"/>
      <c r="S599" s="590" t="n"/>
      <c r="T599" s="590" t="n"/>
      <c r="U599" s="590" t="n"/>
      <c r="V599" s="590" t="n"/>
      <c r="W599" s="590" t="n"/>
      <c r="X599" s="590" t="n"/>
      <c r="Y599" s="590" t="n"/>
      <c r="Z599" s="590" t="n"/>
    </row>
    <row r="600" ht="15.75" customHeight="1" s="844">
      <c r="A600" s="590" t="n"/>
      <c r="B600" s="590" t="n"/>
      <c r="C600" s="590" t="n"/>
      <c r="D600" s="590" t="n"/>
      <c r="E600" s="590" t="n"/>
      <c r="F600" s="590" t="n"/>
      <c r="G600" s="590" t="n"/>
      <c r="H600" s="590" t="n"/>
      <c r="I600" s="590" t="n"/>
      <c r="J600" s="590" t="n"/>
      <c r="K600" s="590" t="n"/>
      <c r="L600" s="590" t="n"/>
      <c r="M600" s="590" t="n"/>
      <c r="N600" s="590" t="n"/>
      <c r="O600" s="590" t="n"/>
      <c r="P600" s="590" t="n"/>
      <c r="Q600" s="590" t="n"/>
      <c r="R600" s="590" t="n"/>
      <c r="S600" s="590" t="n"/>
      <c r="T600" s="590" t="n"/>
      <c r="U600" s="590" t="n"/>
      <c r="V600" s="590" t="n"/>
      <c r="W600" s="590" t="n"/>
      <c r="X600" s="590" t="n"/>
      <c r="Y600" s="590" t="n"/>
      <c r="Z600" s="590" t="n"/>
    </row>
    <row r="601" ht="15.75" customHeight="1" s="844">
      <c r="A601" s="590" t="n"/>
      <c r="B601" s="590" t="n"/>
      <c r="C601" s="590" t="n"/>
      <c r="D601" s="590" t="n"/>
      <c r="E601" s="590" t="n"/>
      <c r="F601" s="590" t="n"/>
      <c r="G601" s="590" t="n"/>
      <c r="H601" s="590" t="n"/>
      <c r="I601" s="590" t="n"/>
      <c r="J601" s="590" t="n"/>
      <c r="K601" s="590" t="n"/>
      <c r="L601" s="590" t="n"/>
      <c r="M601" s="590" t="n"/>
      <c r="N601" s="590" t="n"/>
      <c r="O601" s="590" t="n"/>
      <c r="P601" s="590" t="n"/>
      <c r="Q601" s="590" t="n"/>
      <c r="R601" s="590" t="n"/>
      <c r="S601" s="590" t="n"/>
      <c r="T601" s="590" t="n"/>
      <c r="U601" s="590" t="n"/>
      <c r="V601" s="590" t="n"/>
      <c r="W601" s="590" t="n"/>
      <c r="X601" s="590" t="n"/>
      <c r="Y601" s="590" t="n"/>
      <c r="Z601" s="590" t="n"/>
    </row>
    <row r="602" ht="15.75" customHeight="1" s="844">
      <c r="A602" s="590" t="n"/>
      <c r="B602" s="590" t="n"/>
      <c r="C602" s="590" t="n"/>
      <c r="D602" s="590" t="n"/>
      <c r="E602" s="590" t="n"/>
      <c r="F602" s="590" t="n"/>
      <c r="G602" s="590" t="n"/>
      <c r="H602" s="590" t="n"/>
      <c r="I602" s="590" t="n"/>
      <c r="J602" s="590" t="n"/>
      <c r="K602" s="590" t="n"/>
      <c r="L602" s="590" t="n"/>
      <c r="M602" s="590" t="n"/>
      <c r="N602" s="590" t="n"/>
      <c r="O602" s="590" t="n"/>
      <c r="P602" s="590" t="n"/>
      <c r="Q602" s="590" t="n"/>
      <c r="R602" s="590" t="n"/>
      <c r="S602" s="590" t="n"/>
      <c r="T602" s="590" t="n"/>
      <c r="U602" s="590" t="n"/>
      <c r="V602" s="590" t="n"/>
      <c r="W602" s="590" t="n"/>
      <c r="X602" s="590" t="n"/>
      <c r="Y602" s="590" t="n"/>
      <c r="Z602" s="590" t="n"/>
    </row>
    <row r="603" ht="15.75" customHeight="1" s="844">
      <c r="A603" s="590" t="n"/>
      <c r="B603" s="590" t="n"/>
      <c r="C603" s="590" t="n"/>
      <c r="D603" s="590" t="n"/>
      <c r="E603" s="590" t="n"/>
      <c r="F603" s="590" t="n"/>
      <c r="G603" s="590" t="n"/>
      <c r="H603" s="590" t="n"/>
      <c r="I603" s="590" t="n"/>
      <c r="J603" s="590" t="n"/>
      <c r="K603" s="590" t="n"/>
      <c r="L603" s="590" t="n"/>
      <c r="M603" s="590" t="n"/>
      <c r="N603" s="590" t="n"/>
      <c r="O603" s="590" t="n"/>
      <c r="P603" s="590" t="n"/>
      <c r="Q603" s="590" t="n"/>
      <c r="R603" s="590" t="n"/>
      <c r="S603" s="590" t="n"/>
      <c r="T603" s="590" t="n"/>
      <c r="U603" s="590" t="n"/>
      <c r="V603" s="590" t="n"/>
      <c r="W603" s="590" t="n"/>
      <c r="X603" s="590" t="n"/>
      <c r="Y603" s="590" t="n"/>
      <c r="Z603" s="590" t="n"/>
    </row>
    <row r="604" ht="15.75" customHeight="1" s="844">
      <c r="A604" s="590" t="n"/>
      <c r="B604" s="590" t="n"/>
      <c r="C604" s="590" t="n"/>
      <c r="D604" s="590" t="n"/>
      <c r="E604" s="590" t="n"/>
      <c r="F604" s="590" t="n"/>
      <c r="G604" s="590" t="n"/>
      <c r="H604" s="590" t="n"/>
      <c r="I604" s="590" t="n"/>
      <c r="J604" s="590" t="n"/>
      <c r="K604" s="590" t="n"/>
      <c r="L604" s="590" t="n"/>
      <c r="M604" s="590" t="n"/>
      <c r="N604" s="590" t="n"/>
      <c r="O604" s="590" t="n"/>
      <c r="P604" s="590" t="n"/>
      <c r="Q604" s="590" t="n"/>
      <c r="R604" s="590" t="n"/>
      <c r="S604" s="590" t="n"/>
      <c r="T604" s="590" t="n"/>
      <c r="U604" s="590" t="n"/>
      <c r="V604" s="590" t="n"/>
      <c r="W604" s="590" t="n"/>
      <c r="X604" s="590" t="n"/>
      <c r="Y604" s="590" t="n"/>
      <c r="Z604" s="590" t="n"/>
    </row>
    <row r="605" ht="15.75" customHeight="1" s="844">
      <c r="A605" s="590" t="n"/>
      <c r="B605" s="590" t="n"/>
      <c r="C605" s="590" t="n"/>
      <c r="D605" s="590" t="n"/>
      <c r="E605" s="590" t="n"/>
      <c r="F605" s="590" t="n"/>
      <c r="G605" s="590" t="n"/>
      <c r="H605" s="590" t="n"/>
      <c r="I605" s="590" t="n"/>
      <c r="J605" s="590" t="n"/>
      <c r="K605" s="590" t="n"/>
      <c r="L605" s="590" t="n"/>
      <c r="M605" s="590" t="n"/>
      <c r="N605" s="590" t="n"/>
      <c r="O605" s="590" t="n"/>
      <c r="P605" s="590" t="n"/>
      <c r="Q605" s="590" t="n"/>
      <c r="R605" s="590" t="n"/>
      <c r="S605" s="590" t="n"/>
      <c r="T605" s="590" t="n"/>
      <c r="U605" s="590" t="n"/>
      <c r="V605" s="590" t="n"/>
      <c r="W605" s="590" t="n"/>
      <c r="X605" s="590" t="n"/>
      <c r="Y605" s="590" t="n"/>
      <c r="Z605" s="590" t="n"/>
    </row>
    <row r="606" ht="15.75" customHeight="1" s="844">
      <c r="A606" s="590" t="n"/>
      <c r="B606" s="590" t="n"/>
      <c r="C606" s="590" t="n"/>
      <c r="D606" s="590" t="n"/>
      <c r="E606" s="590" t="n"/>
      <c r="F606" s="590" t="n"/>
      <c r="G606" s="590" t="n"/>
      <c r="H606" s="590" t="n"/>
      <c r="I606" s="590" t="n"/>
      <c r="J606" s="590" t="n"/>
      <c r="K606" s="590" t="n"/>
      <c r="L606" s="590" t="n"/>
      <c r="M606" s="590" t="n"/>
      <c r="N606" s="590" t="n"/>
      <c r="O606" s="590" t="n"/>
      <c r="P606" s="590" t="n"/>
      <c r="Q606" s="590" t="n"/>
      <c r="R606" s="590" t="n"/>
      <c r="S606" s="590" t="n"/>
      <c r="T606" s="590" t="n"/>
      <c r="U606" s="590" t="n"/>
      <c r="V606" s="590" t="n"/>
      <c r="W606" s="590" t="n"/>
      <c r="X606" s="590" t="n"/>
      <c r="Y606" s="590" t="n"/>
      <c r="Z606" s="590" t="n"/>
    </row>
    <row r="607" ht="15.75" customHeight="1" s="844">
      <c r="A607" s="590" t="n"/>
      <c r="B607" s="590" t="n"/>
      <c r="C607" s="590" t="n"/>
      <c r="D607" s="590" t="n"/>
      <c r="E607" s="590" t="n"/>
      <c r="F607" s="590" t="n"/>
      <c r="G607" s="590" t="n"/>
      <c r="H607" s="590" t="n"/>
      <c r="I607" s="590" t="n"/>
      <c r="J607" s="590" t="n"/>
      <c r="K607" s="590" t="n"/>
      <c r="L607" s="590" t="n"/>
      <c r="M607" s="590" t="n"/>
      <c r="N607" s="590" t="n"/>
      <c r="O607" s="590" t="n"/>
      <c r="P607" s="590" t="n"/>
      <c r="Q607" s="590" t="n"/>
      <c r="R607" s="590" t="n"/>
      <c r="S607" s="590" t="n"/>
      <c r="T607" s="590" t="n"/>
      <c r="U607" s="590" t="n"/>
      <c r="V607" s="590" t="n"/>
      <c r="W607" s="590" t="n"/>
      <c r="X607" s="590" t="n"/>
      <c r="Y607" s="590" t="n"/>
      <c r="Z607" s="590" t="n"/>
    </row>
    <row r="608" ht="15.75" customHeight="1" s="844">
      <c r="A608" s="590" t="n"/>
      <c r="B608" s="590" t="n"/>
      <c r="C608" s="590" t="n"/>
      <c r="D608" s="590" t="n"/>
      <c r="E608" s="590" t="n"/>
      <c r="F608" s="590" t="n"/>
      <c r="G608" s="590" t="n"/>
      <c r="H608" s="590" t="n"/>
      <c r="I608" s="590" t="n"/>
      <c r="J608" s="590" t="n"/>
      <c r="K608" s="590" t="n"/>
      <c r="L608" s="590" t="n"/>
      <c r="M608" s="590" t="n"/>
      <c r="N608" s="590" t="n"/>
      <c r="O608" s="590" t="n"/>
      <c r="P608" s="590" t="n"/>
      <c r="Q608" s="590" t="n"/>
      <c r="R608" s="590" t="n"/>
      <c r="S608" s="590" t="n"/>
      <c r="T608" s="590" t="n"/>
      <c r="U608" s="590" t="n"/>
      <c r="V608" s="590" t="n"/>
      <c r="W608" s="590" t="n"/>
      <c r="X608" s="590" t="n"/>
      <c r="Y608" s="590" t="n"/>
      <c r="Z608" s="590" t="n"/>
    </row>
    <row r="609" ht="15.75" customHeight="1" s="844">
      <c r="A609" s="590" t="n"/>
      <c r="B609" s="590" t="n"/>
      <c r="C609" s="590" t="n"/>
      <c r="D609" s="590" t="n"/>
      <c r="E609" s="590" t="n"/>
      <c r="F609" s="590" t="n"/>
      <c r="G609" s="590" t="n"/>
      <c r="H609" s="590" t="n"/>
      <c r="I609" s="590" t="n"/>
      <c r="J609" s="590" t="n"/>
      <c r="K609" s="590" t="n"/>
      <c r="L609" s="590" t="n"/>
      <c r="M609" s="590" t="n"/>
      <c r="N609" s="590" t="n"/>
      <c r="O609" s="590" t="n"/>
      <c r="P609" s="590" t="n"/>
      <c r="Q609" s="590" t="n"/>
      <c r="R609" s="590" t="n"/>
      <c r="S609" s="590" t="n"/>
      <c r="T609" s="590" t="n"/>
      <c r="U609" s="590" t="n"/>
      <c r="V609" s="590" t="n"/>
      <c r="W609" s="590" t="n"/>
      <c r="X609" s="590" t="n"/>
      <c r="Y609" s="590" t="n"/>
      <c r="Z609" s="590" t="n"/>
    </row>
    <row r="610" ht="15.75" customHeight="1" s="844">
      <c r="A610" s="590" t="n"/>
      <c r="B610" s="590" t="n"/>
      <c r="C610" s="590" t="n"/>
      <c r="D610" s="590" t="n"/>
      <c r="E610" s="590" t="n"/>
      <c r="F610" s="590" t="n"/>
      <c r="G610" s="590" t="n"/>
      <c r="H610" s="590" t="n"/>
      <c r="I610" s="590" t="n"/>
      <c r="J610" s="590" t="n"/>
      <c r="K610" s="590" t="n"/>
      <c r="L610" s="590" t="n"/>
      <c r="M610" s="590" t="n"/>
      <c r="N610" s="590" t="n"/>
      <c r="O610" s="590" t="n"/>
      <c r="P610" s="590" t="n"/>
      <c r="Q610" s="590" t="n"/>
      <c r="R610" s="590" t="n"/>
      <c r="S610" s="590" t="n"/>
      <c r="T610" s="590" t="n"/>
      <c r="U610" s="590" t="n"/>
      <c r="V610" s="590" t="n"/>
      <c r="W610" s="590" t="n"/>
      <c r="X610" s="590" t="n"/>
      <c r="Y610" s="590" t="n"/>
      <c r="Z610" s="590" t="n"/>
    </row>
    <row r="611" ht="15.75" customHeight="1" s="844">
      <c r="A611" s="590" t="n"/>
      <c r="B611" s="590" t="n"/>
      <c r="C611" s="590" t="n"/>
      <c r="D611" s="590" t="n"/>
      <c r="E611" s="590" t="n"/>
      <c r="F611" s="590" t="n"/>
      <c r="G611" s="590" t="n"/>
      <c r="H611" s="590" t="n"/>
      <c r="I611" s="590" t="n"/>
      <c r="J611" s="590" t="n"/>
      <c r="K611" s="590" t="n"/>
      <c r="L611" s="590" t="n"/>
      <c r="M611" s="590" t="n"/>
      <c r="N611" s="590" t="n"/>
      <c r="O611" s="590" t="n"/>
      <c r="P611" s="590" t="n"/>
      <c r="Q611" s="590" t="n"/>
      <c r="R611" s="590" t="n"/>
      <c r="S611" s="590" t="n"/>
      <c r="T611" s="590" t="n"/>
      <c r="U611" s="590" t="n"/>
      <c r="V611" s="590" t="n"/>
      <c r="W611" s="590" t="n"/>
      <c r="X611" s="590" t="n"/>
      <c r="Y611" s="590" t="n"/>
      <c r="Z611" s="590" t="n"/>
    </row>
    <row r="612" ht="15.75" customHeight="1" s="844">
      <c r="A612" s="590" t="n"/>
      <c r="B612" s="590" t="n"/>
      <c r="C612" s="590" t="n"/>
      <c r="D612" s="590" t="n"/>
      <c r="E612" s="590" t="n"/>
      <c r="F612" s="590" t="n"/>
      <c r="G612" s="590" t="n"/>
      <c r="H612" s="590" t="n"/>
      <c r="I612" s="590" t="n"/>
      <c r="J612" s="590" t="n"/>
      <c r="K612" s="590" t="n"/>
      <c r="L612" s="590" t="n"/>
      <c r="M612" s="590" t="n"/>
      <c r="N612" s="590" t="n"/>
      <c r="O612" s="590" t="n"/>
      <c r="P612" s="590" t="n"/>
      <c r="Q612" s="590" t="n"/>
      <c r="R612" s="590" t="n"/>
      <c r="S612" s="590" t="n"/>
      <c r="T612" s="590" t="n"/>
      <c r="U612" s="590" t="n"/>
      <c r="V612" s="590" t="n"/>
      <c r="W612" s="590" t="n"/>
      <c r="X612" s="590" t="n"/>
      <c r="Y612" s="590" t="n"/>
      <c r="Z612" s="590" t="n"/>
    </row>
    <row r="613" ht="15.75" customHeight="1" s="844">
      <c r="A613" s="590" t="n"/>
      <c r="B613" s="590" t="n"/>
      <c r="C613" s="590" t="n"/>
      <c r="D613" s="590" t="n"/>
      <c r="E613" s="590" t="n"/>
      <c r="F613" s="590" t="n"/>
      <c r="G613" s="590" t="n"/>
      <c r="H613" s="590" t="n"/>
      <c r="I613" s="590" t="n"/>
      <c r="J613" s="590" t="n"/>
      <c r="K613" s="590" t="n"/>
      <c r="L613" s="590" t="n"/>
      <c r="M613" s="590" t="n"/>
      <c r="N613" s="590" t="n"/>
      <c r="O613" s="590" t="n"/>
      <c r="P613" s="590" t="n"/>
      <c r="Q613" s="590" t="n"/>
      <c r="R613" s="590" t="n"/>
      <c r="S613" s="590" t="n"/>
      <c r="T613" s="590" t="n"/>
      <c r="U613" s="590" t="n"/>
      <c r="V613" s="590" t="n"/>
      <c r="W613" s="590" t="n"/>
      <c r="X613" s="590" t="n"/>
      <c r="Y613" s="590" t="n"/>
      <c r="Z613" s="590" t="n"/>
    </row>
    <row r="614" ht="15.75" customHeight="1" s="844">
      <c r="A614" s="590" t="n"/>
      <c r="B614" s="590" t="n"/>
      <c r="C614" s="590" t="n"/>
      <c r="D614" s="590" t="n"/>
      <c r="E614" s="590" t="n"/>
      <c r="F614" s="590" t="n"/>
      <c r="G614" s="590" t="n"/>
      <c r="H614" s="590" t="n"/>
      <c r="I614" s="590" t="n"/>
      <c r="J614" s="590" t="n"/>
      <c r="K614" s="590" t="n"/>
      <c r="L614" s="590" t="n"/>
      <c r="M614" s="590" t="n"/>
      <c r="N614" s="590" t="n"/>
      <c r="O614" s="590" t="n"/>
      <c r="P614" s="590" t="n"/>
      <c r="Q614" s="590" t="n"/>
      <c r="R614" s="590" t="n"/>
      <c r="S614" s="590" t="n"/>
      <c r="T614" s="590" t="n"/>
      <c r="U614" s="590" t="n"/>
      <c r="V614" s="590" t="n"/>
      <c r="W614" s="590" t="n"/>
      <c r="X614" s="590" t="n"/>
      <c r="Y614" s="590" t="n"/>
      <c r="Z614" s="590" t="n"/>
    </row>
    <row r="615" ht="15.75" customHeight="1" s="844">
      <c r="A615" s="590" t="n"/>
      <c r="B615" s="590" t="n"/>
      <c r="C615" s="590" t="n"/>
      <c r="D615" s="590" t="n"/>
      <c r="E615" s="590" t="n"/>
      <c r="F615" s="590" t="n"/>
      <c r="G615" s="590" t="n"/>
      <c r="H615" s="590" t="n"/>
      <c r="I615" s="590" t="n"/>
      <c r="J615" s="590" t="n"/>
      <c r="K615" s="590" t="n"/>
      <c r="L615" s="590" t="n"/>
      <c r="M615" s="590" t="n"/>
      <c r="N615" s="590" t="n"/>
      <c r="O615" s="590" t="n"/>
      <c r="P615" s="590" t="n"/>
      <c r="Q615" s="590" t="n"/>
      <c r="R615" s="590" t="n"/>
      <c r="S615" s="590" t="n"/>
      <c r="T615" s="590" t="n"/>
      <c r="U615" s="590" t="n"/>
      <c r="V615" s="590" t="n"/>
      <c r="W615" s="590" t="n"/>
      <c r="X615" s="590" t="n"/>
      <c r="Y615" s="590" t="n"/>
      <c r="Z615" s="590" t="n"/>
    </row>
    <row r="616" ht="15.75" customHeight="1" s="844">
      <c r="A616" s="590" t="n"/>
      <c r="B616" s="590" t="n"/>
      <c r="C616" s="590" t="n"/>
      <c r="D616" s="590" t="n"/>
      <c r="E616" s="590" t="n"/>
      <c r="F616" s="590" t="n"/>
      <c r="G616" s="590" t="n"/>
      <c r="H616" s="590" t="n"/>
      <c r="I616" s="590" t="n"/>
      <c r="J616" s="590" t="n"/>
      <c r="K616" s="590" t="n"/>
      <c r="L616" s="590" t="n"/>
      <c r="M616" s="590" t="n"/>
      <c r="N616" s="590" t="n"/>
      <c r="O616" s="590" t="n"/>
      <c r="P616" s="590" t="n"/>
      <c r="Q616" s="590" t="n"/>
      <c r="R616" s="590" t="n"/>
      <c r="S616" s="590" t="n"/>
      <c r="T616" s="590" t="n"/>
      <c r="U616" s="590" t="n"/>
      <c r="V616" s="590" t="n"/>
      <c r="W616" s="590" t="n"/>
      <c r="X616" s="590" t="n"/>
      <c r="Y616" s="590" t="n"/>
      <c r="Z616" s="590" t="n"/>
    </row>
    <row r="617" ht="15.75" customHeight="1" s="844">
      <c r="A617" s="590" t="n"/>
      <c r="B617" s="590" t="n"/>
      <c r="C617" s="590" t="n"/>
      <c r="D617" s="590" t="n"/>
      <c r="E617" s="590" t="n"/>
      <c r="F617" s="590" t="n"/>
      <c r="G617" s="590" t="n"/>
      <c r="H617" s="590" t="n"/>
      <c r="I617" s="590" t="n"/>
      <c r="J617" s="590" t="n"/>
      <c r="K617" s="590" t="n"/>
      <c r="L617" s="590" t="n"/>
      <c r="M617" s="590" t="n"/>
      <c r="N617" s="590" t="n"/>
      <c r="O617" s="590" t="n"/>
      <c r="P617" s="590" t="n"/>
      <c r="Q617" s="590" t="n"/>
      <c r="R617" s="590" t="n"/>
      <c r="S617" s="590" t="n"/>
      <c r="T617" s="590" t="n"/>
      <c r="U617" s="590" t="n"/>
      <c r="V617" s="590" t="n"/>
      <c r="W617" s="590" t="n"/>
      <c r="X617" s="590" t="n"/>
      <c r="Y617" s="590" t="n"/>
      <c r="Z617" s="590" t="n"/>
    </row>
    <row r="618" ht="15.75" customHeight="1" s="844">
      <c r="A618" s="590" t="n"/>
      <c r="B618" s="590" t="n"/>
      <c r="C618" s="590" t="n"/>
      <c r="D618" s="590" t="n"/>
      <c r="E618" s="590" t="n"/>
      <c r="F618" s="590" t="n"/>
      <c r="G618" s="590" t="n"/>
      <c r="H618" s="590" t="n"/>
      <c r="I618" s="590" t="n"/>
      <c r="J618" s="590" t="n"/>
      <c r="K618" s="590" t="n"/>
      <c r="L618" s="590" t="n"/>
      <c r="M618" s="590" t="n"/>
      <c r="N618" s="590" t="n"/>
      <c r="O618" s="590" t="n"/>
      <c r="P618" s="590" t="n"/>
      <c r="Q618" s="590" t="n"/>
      <c r="R618" s="590" t="n"/>
      <c r="S618" s="590" t="n"/>
      <c r="T618" s="590" t="n"/>
      <c r="U618" s="590" t="n"/>
      <c r="V618" s="590" t="n"/>
      <c r="W618" s="590" t="n"/>
      <c r="X618" s="590" t="n"/>
      <c r="Y618" s="590" t="n"/>
      <c r="Z618" s="590" t="n"/>
    </row>
    <row r="619" ht="15.75" customHeight="1" s="844">
      <c r="A619" s="590" t="n"/>
      <c r="B619" s="590" t="n"/>
      <c r="C619" s="590" t="n"/>
      <c r="D619" s="590" t="n"/>
      <c r="E619" s="590" t="n"/>
      <c r="F619" s="590" t="n"/>
      <c r="G619" s="590" t="n"/>
      <c r="H619" s="590" t="n"/>
      <c r="I619" s="590" t="n"/>
      <c r="J619" s="590" t="n"/>
      <c r="K619" s="590" t="n"/>
      <c r="L619" s="590" t="n"/>
      <c r="M619" s="590" t="n"/>
      <c r="N619" s="590" t="n"/>
      <c r="O619" s="590" t="n"/>
      <c r="P619" s="590" t="n"/>
      <c r="Q619" s="590" t="n"/>
      <c r="R619" s="590" t="n"/>
      <c r="S619" s="590" t="n"/>
      <c r="T619" s="590" t="n"/>
      <c r="U619" s="590" t="n"/>
      <c r="V619" s="590" t="n"/>
      <c r="W619" s="590" t="n"/>
      <c r="X619" s="590" t="n"/>
      <c r="Y619" s="590" t="n"/>
      <c r="Z619" s="590" t="n"/>
    </row>
    <row r="620" ht="15.75" customHeight="1" s="844">
      <c r="A620" s="590" t="n"/>
      <c r="B620" s="590" t="n"/>
      <c r="C620" s="590" t="n"/>
      <c r="D620" s="590" t="n"/>
      <c r="E620" s="590" t="n"/>
      <c r="F620" s="590" t="n"/>
      <c r="G620" s="590" t="n"/>
      <c r="H620" s="590" t="n"/>
      <c r="I620" s="590" t="n"/>
      <c r="J620" s="590" t="n"/>
      <c r="K620" s="590" t="n"/>
      <c r="L620" s="590" t="n"/>
      <c r="M620" s="590" t="n"/>
      <c r="N620" s="590" t="n"/>
      <c r="O620" s="590" t="n"/>
      <c r="P620" s="590" t="n"/>
      <c r="Q620" s="590" t="n"/>
      <c r="R620" s="590" t="n"/>
      <c r="S620" s="590" t="n"/>
      <c r="T620" s="590" t="n"/>
      <c r="U620" s="590" t="n"/>
      <c r="V620" s="590" t="n"/>
      <c r="W620" s="590" t="n"/>
      <c r="X620" s="590" t="n"/>
      <c r="Y620" s="590" t="n"/>
      <c r="Z620" s="590" t="n"/>
    </row>
    <row r="621" ht="15.75" customHeight="1" s="844">
      <c r="A621" s="590" t="n"/>
      <c r="B621" s="590" t="n"/>
      <c r="C621" s="590" t="n"/>
      <c r="D621" s="590" t="n"/>
      <c r="E621" s="590" t="n"/>
      <c r="F621" s="590" t="n"/>
      <c r="G621" s="590" t="n"/>
      <c r="H621" s="590" t="n"/>
      <c r="I621" s="590" t="n"/>
      <c r="J621" s="590" t="n"/>
      <c r="K621" s="590" t="n"/>
      <c r="L621" s="590" t="n"/>
      <c r="M621" s="590" t="n"/>
      <c r="N621" s="590" t="n"/>
      <c r="O621" s="590" t="n"/>
      <c r="P621" s="590" t="n"/>
      <c r="Q621" s="590" t="n"/>
      <c r="R621" s="590" t="n"/>
      <c r="S621" s="590" t="n"/>
      <c r="T621" s="590" t="n"/>
      <c r="U621" s="590" t="n"/>
      <c r="V621" s="590" t="n"/>
      <c r="W621" s="590" t="n"/>
      <c r="X621" s="590" t="n"/>
      <c r="Y621" s="590" t="n"/>
      <c r="Z621" s="590" t="n"/>
    </row>
    <row r="622" ht="15.75" customHeight="1" s="844">
      <c r="A622" s="590" t="n"/>
      <c r="B622" s="590" t="n"/>
      <c r="C622" s="590" t="n"/>
      <c r="D622" s="590" t="n"/>
      <c r="E622" s="590" t="n"/>
      <c r="F622" s="590" t="n"/>
      <c r="G622" s="590" t="n"/>
      <c r="H622" s="590" t="n"/>
      <c r="I622" s="590" t="n"/>
      <c r="J622" s="590" t="n"/>
      <c r="K622" s="590" t="n"/>
      <c r="L622" s="590" t="n"/>
      <c r="M622" s="590" t="n"/>
      <c r="N622" s="590" t="n"/>
      <c r="O622" s="590" t="n"/>
      <c r="P622" s="590" t="n"/>
      <c r="Q622" s="590" t="n"/>
      <c r="R622" s="590" t="n"/>
      <c r="S622" s="590" t="n"/>
      <c r="T622" s="590" t="n"/>
      <c r="U622" s="590" t="n"/>
      <c r="V622" s="590" t="n"/>
      <c r="W622" s="590" t="n"/>
      <c r="X622" s="590" t="n"/>
      <c r="Y622" s="590" t="n"/>
      <c r="Z622" s="590" t="n"/>
    </row>
    <row r="623" ht="15.75" customHeight="1" s="844">
      <c r="A623" s="590" t="n"/>
      <c r="B623" s="590" t="n"/>
      <c r="C623" s="590" t="n"/>
      <c r="D623" s="590" t="n"/>
      <c r="E623" s="590" t="n"/>
      <c r="F623" s="590" t="n"/>
      <c r="G623" s="590" t="n"/>
      <c r="H623" s="590" t="n"/>
      <c r="I623" s="590" t="n"/>
      <c r="J623" s="590" t="n"/>
      <c r="K623" s="590" t="n"/>
      <c r="L623" s="590" t="n"/>
      <c r="M623" s="590" t="n"/>
      <c r="N623" s="590" t="n"/>
      <c r="O623" s="590" t="n"/>
      <c r="P623" s="590" t="n"/>
      <c r="Q623" s="590" t="n"/>
      <c r="R623" s="590" t="n"/>
      <c r="S623" s="590" t="n"/>
      <c r="T623" s="590" t="n"/>
      <c r="U623" s="590" t="n"/>
      <c r="V623" s="590" t="n"/>
      <c r="W623" s="590" t="n"/>
      <c r="X623" s="590" t="n"/>
      <c r="Y623" s="590" t="n"/>
      <c r="Z623" s="590" t="n"/>
    </row>
    <row r="624" ht="15.75" customHeight="1" s="844">
      <c r="A624" s="590" t="n"/>
      <c r="B624" s="590" t="n"/>
      <c r="C624" s="590" t="n"/>
      <c r="D624" s="590" t="n"/>
      <c r="E624" s="590" t="n"/>
      <c r="F624" s="590" t="n"/>
      <c r="G624" s="590" t="n"/>
      <c r="H624" s="590" t="n"/>
      <c r="I624" s="590" t="n"/>
      <c r="J624" s="590" t="n"/>
      <c r="K624" s="590" t="n"/>
      <c r="L624" s="590" t="n"/>
      <c r="M624" s="590" t="n"/>
      <c r="N624" s="590" t="n"/>
      <c r="O624" s="590" t="n"/>
      <c r="P624" s="590" t="n"/>
      <c r="Q624" s="590" t="n"/>
      <c r="R624" s="590" t="n"/>
      <c r="S624" s="590" t="n"/>
      <c r="T624" s="590" t="n"/>
      <c r="U624" s="590" t="n"/>
      <c r="V624" s="590" t="n"/>
      <c r="W624" s="590" t="n"/>
      <c r="X624" s="590" t="n"/>
      <c r="Y624" s="590" t="n"/>
      <c r="Z624" s="590" t="n"/>
    </row>
    <row r="625" ht="15.75" customHeight="1" s="844">
      <c r="A625" s="590" t="n"/>
      <c r="B625" s="590" t="n"/>
      <c r="C625" s="590" t="n"/>
      <c r="D625" s="590" t="n"/>
      <c r="E625" s="590" t="n"/>
      <c r="F625" s="590" t="n"/>
      <c r="G625" s="590" t="n"/>
      <c r="H625" s="590" t="n"/>
      <c r="I625" s="590" t="n"/>
      <c r="J625" s="590" t="n"/>
      <c r="K625" s="590" t="n"/>
      <c r="L625" s="590" t="n"/>
      <c r="M625" s="590" t="n"/>
      <c r="N625" s="590" t="n"/>
      <c r="O625" s="590" t="n"/>
      <c r="P625" s="590" t="n"/>
      <c r="Q625" s="590" t="n"/>
      <c r="R625" s="590" t="n"/>
      <c r="S625" s="590" t="n"/>
      <c r="T625" s="590" t="n"/>
      <c r="U625" s="590" t="n"/>
      <c r="V625" s="590" t="n"/>
      <c r="W625" s="590" t="n"/>
      <c r="X625" s="590" t="n"/>
      <c r="Y625" s="590" t="n"/>
      <c r="Z625" s="590" t="n"/>
    </row>
    <row r="626" ht="15.75" customHeight="1" s="844">
      <c r="A626" s="590" t="n"/>
      <c r="B626" s="590" t="n"/>
      <c r="C626" s="590" t="n"/>
      <c r="D626" s="590" t="n"/>
      <c r="E626" s="590" t="n"/>
      <c r="F626" s="590" t="n"/>
      <c r="G626" s="590" t="n"/>
      <c r="H626" s="590" t="n"/>
      <c r="I626" s="590" t="n"/>
      <c r="J626" s="590" t="n"/>
      <c r="K626" s="590" t="n"/>
      <c r="L626" s="590" t="n"/>
      <c r="M626" s="590" t="n"/>
      <c r="N626" s="590" t="n"/>
      <c r="O626" s="590" t="n"/>
      <c r="P626" s="590" t="n"/>
      <c r="Q626" s="590" t="n"/>
      <c r="R626" s="590" t="n"/>
      <c r="S626" s="590" t="n"/>
      <c r="T626" s="590" t="n"/>
      <c r="U626" s="590" t="n"/>
      <c r="V626" s="590" t="n"/>
      <c r="W626" s="590" t="n"/>
      <c r="X626" s="590" t="n"/>
      <c r="Y626" s="590" t="n"/>
      <c r="Z626" s="590" t="n"/>
    </row>
    <row r="627" ht="15.75" customHeight="1" s="844">
      <c r="A627" s="590" t="n"/>
      <c r="B627" s="590" t="n"/>
      <c r="C627" s="590" t="n"/>
      <c r="D627" s="590" t="n"/>
      <c r="E627" s="590" t="n"/>
      <c r="F627" s="590" t="n"/>
      <c r="G627" s="590" t="n"/>
      <c r="H627" s="590" t="n"/>
      <c r="I627" s="590" t="n"/>
      <c r="J627" s="590" t="n"/>
      <c r="K627" s="590" t="n"/>
      <c r="L627" s="590" t="n"/>
      <c r="M627" s="590" t="n"/>
      <c r="N627" s="590" t="n"/>
      <c r="O627" s="590" t="n"/>
      <c r="P627" s="590" t="n"/>
      <c r="Q627" s="590" t="n"/>
      <c r="R627" s="590" t="n"/>
      <c r="S627" s="590" t="n"/>
      <c r="T627" s="590" t="n"/>
      <c r="U627" s="590" t="n"/>
      <c r="V627" s="590" t="n"/>
      <c r="W627" s="590" t="n"/>
      <c r="X627" s="590" t="n"/>
      <c r="Y627" s="590" t="n"/>
      <c r="Z627" s="590" t="n"/>
    </row>
    <row r="628" ht="15.75" customHeight="1" s="844">
      <c r="A628" s="590" t="n"/>
      <c r="B628" s="590" t="n"/>
      <c r="C628" s="590" t="n"/>
      <c r="D628" s="590" t="n"/>
      <c r="E628" s="590" t="n"/>
      <c r="F628" s="590" t="n"/>
      <c r="G628" s="590" t="n"/>
      <c r="H628" s="590" t="n"/>
      <c r="I628" s="590" t="n"/>
      <c r="J628" s="590" t="n"/>
      <c r="K628" s="590" t="n"/>
      <c r="L628" s="590" t="n"/>
      <c r="M628" s="590" t="n"/>
      <c r="N628" s="590" t="n"/>
      <c r="O628" s="590" t="n"/>
      <c r="P628" s="590" t="n"/>
      <c r="Q628" s="590" t="n"/>
      <c r="R628" s="590" t="n"/>
      <c r="S628" s="590" t="n"/>
      <c r="T628" s="590" t="n"/>
      <c r="U628" s="590" t="n"/>
      <c r="V628" s="590" t="n"/>
      <c r="W628" s="590" t="n"/>
      <c r="X628" s="590" t="n"/>
      <c r="Y628" s="590" t="n"/>
      <c r="Z628" s="590" t="n"/>
    </row>
    <row r="629" ht="15.75" customHeight="1" s="844">
      <c r="A629" s="590" t="n"/>
      <c r="B629" s="590" t="n"/>
      <c r="C629" s="590" t="n"/>
      <c r="D629" s="590" t="n"/>
      <c r="E629" s="590" t="n"/>
      <c r="F629" s="590" t="n"/>
      <c r="G629" s="590" t="n"/>
      <c r="H629" s="590" t="n"/>
      <c r="I629" s="590" t="n"/>
      <c r="J629" s="590" t="n"/>
      <c r="K629" s="590" t="n"/>
      <c r="L629" s="590" t="n"/>
      <c r="M629" s="590" t="n"/>
      <c r="N629" s="590" t="n"/>
      <c r="O629" s="590" t="n"/>
      <c r="P629" s="590" t="n"/>
      <c r="Q629" s="590" t="n"/>
      <c r="R629" s="590" t="n"/>
      <c r="S629" s="590" t="n"/>
      <c r="T629" s="590" t="n"/>
      <c r="U629" s="590" t="n"/>
      <c r="V629" s="590" t="n"/>
      <c r="W629" s="590" t="n"/>
      <c r="X629" s="590" t="n"/>
      <c r="Y629" s="590" t="n"/>
      <c r="Z629" s="590" t="n"/>
    </row>
    <row r="630" ht="15.75" customHeight="1" s="844">
      <c r="A630" s="590" t="n"/>
      <c r="B630" s="590" t="n"/>
      <c r="C630" s="590" t="n"/>
      <c r="D630" s="590" t="n"/>
      <c r="E630" s="590" t="n"/>
      <c r="F630" s="590" t="n"/>
      <c r="G630" s="590" t="n"/>
      <c r="H630" s="590" t="n"/>
      <c r="I630" s="590" t="n"/>
      <c r="J630" s="590" t="n"/>
      <c r="K630" s="590" t="n"/>
      <c r="L630" s="590" t="n"/>
      <c r="M630" s="590" t="n"/>
      <c r="N630" s="590" t="n"/>
      <c r="O630" s="590" t="n"/>
      <c r="P630" s="590" t="n"/>
      <c r="Q630" s="590" t="n"/>
      <c r="R630" s="590" t="n"/>
      <c r="S630" s="590" t="n"/>
      <c r="T630" s="590" t="n"/>
      <c r="U630" s="590" t="n"/>
      <c r="V630" s="590" t="n"/>
      <c r="W630" s="590" t="n"/>
      <c r="X630" s="590" t="n"/>
      <c r="Y630" s="590" t="n"/>
      <c r="Z630" s="590" t="n"/>
    </row>
    <row r="631" ht="15.75" customHeight="1" s="844">
      <c r="A631" s="590" t="n"/>
      <c r="B631" s="590" t="n"/>
      <c r="C631" s="590" t="n"/>
      <c r="D631" s="590" t="n"/>
      <c r="E631" s="590" t="n"/>
      <c r="F631" s="590" t="n"/>
      <c r="G631" s="590" t="n"/>
      <c r="H631" s="590" t="n"/>
      <c r="I631" s="590" t="n"/>
      <c r="J631" s="590" t="n"/>
      <c r="K631" s="590" t="n"/>
      <c r="L631" s="590" t="n"/>
      <c r="M631" s="590" t="n"/>
      <c r="N631" s="590" t="n"/>
      <c r="O631" s="590" t="n"/>
      <c r="P631" s="590" t="n"/>
      <c r="Q631" s="590" t="n"/>
      <c r="R631" s="590" t="n"/>
      <c r="S631" s="590" t="n"/>
      <c r="T631" s="590" t="n"/>
      <c r="U631" s="590" t="n"/>
      <c r="V631" s="590" t="n"/>
      <c r="W631" s="590" t="n"/>
      <c r="X631" s="590" t="n"/>
      <c r="Y631" s="590" t="n"/>
      <c r="Z631" s="590" t="n"/>
    </row>
    <row r="632" ht="15.75" customHeight="1" s="844">
      <c r="A632" s="590" t="n"/>
      <c r="B632" s="590" t="n"/>
      <c r="C632" s="590" t="n"/>
      <c r="D632" s="590" t="n"/>
      <c r="E632" s="590" t="n"/>
      <c r="F632" s="590" t="n"/>
      <c r="G632" s="590" t="n"/>
      <c r="H632" s="590" t="n"/>
      <c r="I632" s="590" t="n"/>
      <c r="J632" s="590" t="n"/>
      <c r="K632" s="590" t="n"/>
      <c r="L632" s="590" t="n"/>
      <c r="M632" s="590" t="n"/>
      <c r="N632" s="590" t="n"/>
      <c r="O632" s="590" t="n"/>
      <c r="P632" s="590" t="n"/>
      <c r="Q632" s="590" t="n"/>
      <c r="R632" s="590" t="n"/>
      <c r="S632" s="590" t="n"/>
      <c r="T632" s="590" t="n"/>
      <c r="U632" s="590" t="n"/>
      <c r="V632" s="590" t="n"/>
      <c r="W632" s="590" t="n"/>
      <c r="X632" s="590" t="n"/>
      <c r="Y632" s="590" t="n"/>
      <c r="Z632" s="590" t="n"/>
    </row>
    <row r="633" ht="15.75" customHeight="1" s="844">
      <c r="A633" s="590" t="n"/>
      <c r="B633" s="590" t="n"/>
      <c r="C633" s="590" t="n"/>
      <c r="D633" s="590" t="n"/>
      <c r="E633" s="590" t="n"/>
      <c r="F633" s="590" t="n"/>
      <c r="G633" s="590" t="n"/>
      <c r="H633" s="590" t="n"/>
      <c r="I633" s="590" t="n"/>
      <c r="J633" s="590" t="n"/>
      <c r="K633" s="590" t="n"/>
      <c r="L633" s="590" t="n"/>
      <c r="M633" s="590" t="n"/>
      <c r="N633" s="590" t="n"/>
      <c r="O633" s="590" t="n"/>
      <c r="P633" s="590" t="n"/>
      <c r="Q633" s="590" t="n"/>
      <c r="R633" s="590" t="n"/>
      <c r="S633" s="590" t="n"/>
      <c r="T633" s="590" t="n"/>
      <c r="U633" s="590" t="n"/>
      <c r="V633" s="590" t="n"/>
      <c r="W633" s="590" t="n"/>
      <c r="X633" s="590" t="n"/>
      <c r="Y633" s="590" t="n"/>
      <c r="Z633" s="590" t="n"/>
    </row>
    <row r="634" ht="15.75" customHeight="1" s="844">
      <c r="A634" s="590" t="n"/>
      <c r="B634" s="590" t="n"/>
      <c r="C634" s="590" t="n"/>
      <c r="D634" s="590" t="n"/>
      <c r="E634" s="590" t="n"/>
      <c r="F634" s="590" t="n"/>
      <c r="G634" s="590" t="n"/>
      <c r="H634" s="590" t="n"/>
      <c r="I634" s="590" t="n"/>
      <c r="J634" s="590" t="n"/>
      <c r="K634" s="590" t="n"/>
      <c r="L634" s="590" t="n"/>
      <c r="M634" s="590" t="n"/>
      <c r="N634" s="590" t="n"/>
      <c r="O634" s="590" t="n"/>
      <c r="P634" s="590" t="n"/>
      <c r="Q634" s="590" t="n"/>
      <c r="R634" s="590" t="n"/>
      <c r="S634" s="590" t="n"/>
      <c r="T634" s="590" t="n"/>
      <c r="U634" s="590" t="n"/>
      <c r="V634" s="590" t="n"/>
      <c r="W634" s="590" t="n"/>
      <c r="X634" s="590" t="n"/>
      <c r="Y634" s="590" t="n"/>
      <c r="Z634" s="590" t="n"/>
    </row>
    <row r="635" ht="15.75" customHeight="1" s="844">
      <c r="A635" s="590" t="n"/>
      <c r="B635" s="590" t="n"/>
      <c r="C635" s="590" t="n"/>
      <c r="D635" s="590" t="n"/>
      <c r="E635" s="590" t="n"/>
      <c r="F635" s="590" t="n"/>
      <c r="G635" s="590" t="n"/>
      <c r="H635" s="590" t="n"/>
      <c r="I635" s="590" t="n"/>
      <c r="J635" s="590" t="n"/>
      <c r="K635" s="590" t="n"/>
      <c r="L635" s="590" t="n"/>
      <c r="M635" s="590" t="n"/>
      <c r="N635" s="590" t="n"/>
      <c r="O635" s="590" t="n"/>
      <c r="P635" s="590" t="n"/>
      <c r="Q635" s="590" t="n"/>
      <c r="R635" s="590" t="n"/>
      <c r="S635" s="590" t="n"/>
      <c r="T635" s="590" t="n"/>
      <c r="U635" s="590" t="n"/>
      <c r="V635" s="590" t="n"/>
      <c r="W635" s="590" t="n"/>
      <c r="X635" s="590" t="n"/>
      <c r="Y635" s="590" t="n"/>
      <c r="Z635" s="590" t="n"/>
    </row>
    <row r="636" ht="15.75" customHeight="1" s="844">
      <c r="A636" s="590" t="n"/>
      <c r="B636" s="590" t="n"/>
      <c r="C636" s="590" t="n"/>
      <c r="D636" s="590" t="n"/>
      <c r="E636" s="590" t="n"/>
      <c r="F636" s="590" t="n"/>
      <c r="G636" s="590" t="n"/>
      <c r="H636" s="590" t="n"/>
      <c r="I636" s="590" t="n"/>
      <c r="J636" s="590" t="n"/>
      <c r="K636" s="590" t="n"/>
      <c r="L636" s="590" t="n"/>
      <c r="M636" s="590" t="n"/>
      <c r="N636" s="590" t="n"/>
      <c r="O636" s="590" t="n"/>
      <c r="P636" s="590" t="n"/>
      <c r="Q636" s="590" t="n"/>
      <c r="R636" s="590" t="n"/>
      <c r="S636" s="590" t="n"/>
      <c r="T636" s="590" t="n"/>
      <c r="U636" s="590" t="n"/>
      <c r="V636" s="590" t="n"/>
      <c r="W636" s="590" t="n"/>
      <c r="X636" s="590" t="n"/>
      <c r="Y636" s="590" t="n"/>
      <c r="Z636" s="590" t="n"/>
    </row>
    <row r="637" ht="15.75" customHeight="1" s="844">
      <c r="A637" s="590" t="n"/>
      <c r="B637" s="590" t="n"/>
      <c r="C637" s="590" t="n"/>
      <c r="D637" s="590" t="n"/>
      <c r="E637" s="590" t="n"/>
      <c r="F637" s="590" t="n"/>
      <c r="G637" s="590" t="n"/>
      <c r="H637" s="590" t="n"/>
      <c r="I637" s="590" t="n"/>
      <c r="J637" s="590" t="n"/>
      <c r="K637" s="590" t="n"/>
      <c r="L637" s="590" t="n"/>
      <c r="M637" s="590" t="n"/>
      <c r="N637" s="590" t="n"/>
      <c r="O637" s="590" t="n"/>
      <c r="P637" s="590" t="n"/>
      <c r="Q637" s="590" t="n"/>
      <c r="R637" s="590" t="n"/>
      <c r="S637" s="590" t="n"/>
      <c r="T637" s="590" t="n"/>
      <c r="U637" s="590" t="n"/>
      <c r="V637" s="590" t="n"/>
      <c r="W637" s="590" t="n"/>
      <c r="X637" s="590" t="n"/>
      <c r="Y637" s="590" t="n"/>
      <c r="Z637" s="590" t="n"/>
    </row>
    <row r="638" ht="15.75" customHeight="1" s="844">
      <c r="A638" s="590" t="n"/>
      <c r="B638" s="590" t="n"/>
      <c r="C638" s="590" t="n"/>
      <c r="D638" s="590" t="n"/>
      <c r="E638" s="590" t="n"/>
      <c r="F638" s="590" t="n"/>
      <c r="G638" s="590" t="n"/>
      <c r="H638" s="590" t="n"/>
      <c r="I638" s="590" t="n"/>
      <c r="J638" s="590" t="n"/>
      <c r="K638" s="590" t="n"/>
      <c r="L638" s="590" t="n"/>
      <c r="M638" s="590" t="n"/>
      <c r="N638" s="590" t="n"/>
      <c r="O638" s="590" t="n"/>
      <c r="P638" s="590" t="n"/>
      <c r="Q638" s="590" t="n"/>
      <c r="R638" s="590" t="n"/>
      <c r="S638" s="590" t="n"/>
      <c r="T638" s="590" t="n"/>
      <c r="U638" s="590" t="n"/>
      <c r="V638" s="590" t="n"/>
      <c r="W638" s="590" t="n"/>
      <c r="X638" s="590" t="n"/>
      <c r="Y638" s="590" t="n"/>
      <c r="Z638" s="590" t="n"/>
    </row>
    <row r="639" ht="15.75" customHeight="1" s="844">
      <c r="A639" s="590" t="n"/>
      <c r="B639" s="590" t="n"/>
      <c r="C639" s="590" t="n"/>
      <c r="D639" s="590" t="n"/>
      <c r="E639" s="590" t="n"/>
      <c r="F639" s="590" t="n"/>
      <c r="G639" s="590" t="n"/>
      <c r="H639" s="590" t="n"/>
      <c r="I639" s="590" t="n"/>
      <c r="J639" s="590" t="n"/>
      <c r="K639" s="590" t="n"/>
      <c r="L639" s="590" t="n"/>
      <c r="M639" s="590" t="n"/>
      <c r="N639" s="590" t="n"/>
      <c r="O639" s="590" t="n"/>
      <c r="P639" s="590" t="n"/>
      <c r="Q639" s="590" t="n"/>
      <c r="R639" s="590" t="n"/>
      <c r="S639" s="590" t="n"/>
      <c r="T639" s="590" t="n"/>
      <c r="U639" s="590" t="n"/>
      <c r="V639" s="590" t="n"/>
      <c r="W639" s="590" t="n"/>
      <c r="X639" s="590" t="n"/>
      <c r="Y639" s="590" t="n"/>
      <c r="Z639" s="590" t="n"/>
    </row>
    <row r="640" ht="15.75" customHeight="1" s="844">
      <c r="A640" s="590" t="n"/>
      <c r="B640" s="590" t="n"/>
      <c r="C640" s="590" t="n"/>
      <c r="D640" s="590" t="n"/>
      <c r="E640" s="590" t="n"/>
      <c r="F640" s="590" t="n"/>
      <c r="G640" s="590" t="n"/>
      <c r="H640" s="590" t="n"/>
      <c r="I640" s="590" t="n"/>
      <c r="J640" s="590" t="n"/>
      <c r="K640" s="590" t="n"/>
      <c r="L640" s="590" t="n"/>
      <c r="M640" s="590" t="n"/>
      <c r="N640" s="590" t="n"/>
      <c r="O640" s="590" t="n"/>
      <c r="P640" s="590" t="n"/>
      <c r="Q640" s="590" t="n"/>
      <c r="R640" s="590" t="n"/>
      <c r="S640" s="590" t="n"/>
      <c r="T640" s="590" t="n"/>
      <c r="U640" s="590" t="n"/>
      <c r="V640" s="590" t="n"/>
      <c r="W640" s="590" t="n"/>
      <c r="X640" s="590" t="n"/>
      <c r="Y640" s="590" t="n"/>
      <c r="Z640" s="590" t="n"/>
    </row>
    <row r="641" ht="15.75" customHeight="1" s="844">
      <c r="A641" s="590" t="n"/>
      <c r="B641" s="590" t="n"/>
      <c r="C641" s="590" t="n"/>
      <c r="D641" s="590" t="n"/>
      <c r="E641" s="590" t="n"/>
      <c r="F641" s="590" t="n"/>
      <c r="G641" s="590" t="n"/>
      <c r="H641" s="590" t="n"/>
      <c r="I641" s="590" t="n"/>
      <c r="J641" s="590" t="n"/>
      <c r="K641" s="590" t="n"/>
      <c r="L641" s="590" t="n"/>
      <c r="M641" s="590" t="n"/>
      <c r="N641" s="590" t="n"/>
      <c r="O641" s="590" t="n"/>
      <c r="P641" s="590" t="n"/>
      <c r="Q641" s="590" t="n"/>
      <c r="R641" s="590" t="n"/>
      <c r="S641" s="590" t="n"/>
      <c r="T641" s="590" t="n"/>
      <c r="U641" s="590" t="n"/>
      <c r="V641" s="590" t="n"/>
      <c r="W641" s="590" t="n"/>
      <c r="X641" s="590" t="n"/>
      <c r="Y641" s="590" t="n"/>
      <c r="Z641" s="590" t="n"/>
    </row>
    <row r="642" ht="15.75" customHeight="1" s="844">
      <c r="A642" s="590" t="n"/>
      <c r="B642" s="590" t="n"/>
      <c r="C642" s="590" t="n"/>
      <c r="D642" s="590" t="n"/>
      <c r="E642" s="590" t="n"/>
      <c r="F642" s="590" t="n"/>
      <c r="G642" s="590" t="n"/>
      <c r="H642" s="590" t="n"/>
      <c r="I642" s="590" t="n"/>
      <c r="J642" s="590" t="n"/>
      <c r="K642" s="590" t="n"/>
      <c r="L642" s="590" t="n"/>
      <c r="M642" s="590" t="n"/>
      <c r="N642" s="590" t="n"/>
      <c r="O642" s="590" t="n"/>
      <c r="P642" s="590" t="n"/>
      <c r="Q642" s="590" t="n"/>
      <c r="R642" s="590" t="n"/>
      <c r="S642" s="590" t="n"/>
      <c r="T642" s="590" t="n"/>
      <c r="U642" s="590" t="n"/>
      <c r="V642" s="590" t="n"/>
      <c r="W642" s="590" t="n"/>
      <c r="X642" s="590" t="n"/>
      <c r="Y642" s="590" t="n"/>
      <c r="Z642" s="590" t="n"/>
    </row>
    <row r="643" ht="15.75" customHeight="1" s="844">
      <c r="A643" s="590" t="n"/>
      <c r="B643" s="590" t="n"/>
      <c r="C643" s="590" t="n"/>
      <c r="D643" s="590" t="n"/>
      <c r="E643" s="590" t="n"/>
      <c r="F643" s="590" t="n"/>
      <c r="G643" s="590" t="n"/>
      <c r="H643" s="590" t="n"/>
      <c r="I643" s="590" t="n"/>
      <c r="J643" s="590" t="n"/>
      <c r="K643" s="590" t="n"/>
      <c r="L643" s="590" t="n"/>
      <c r="M643" s="590" t="n"/>
      <c r="N643" s="590" t="n"/>
      <c r="O643" s="590" t="n"/>
      <c r="P643" s="590" t="n"/>
      <c r="Q643" s="590" t="n"/>
      <c r="R643" s="590" t="n"/>
      <c r="S643" s="590" t="n"/>
      <c r="T643" s="590" t="n"/>
      <c r="U643" s="590" t="n"/>
      <c r="V643" s="590" t="n"/>
      <c r="W643" s="590" t="n"/>
      <c r="X643" s="590" t="n"/>
      <c r="Y643" s="590" t="n"/>
      <c r="Z643" s="590" t="n"/>
    </row>
    <row r="644" ht="15.75" customHeight="1" s="844">
      <c r="A644" s="590" t="n"/>
      <c r="B644" s="590" t="n"/>
      <c r="C644" s="590" t="n"/>
      <c r="D644" s="590" t="n"/>
      <c r="E644" s="590" t="n"/>
      <c r="F644" s="590" t="n"/>
      <c r="G644" s="590" t="n"/>
      <c r="H644" s="590" t="n"/>
      <c r="I644" s="590" t="n"/>
      <c r="J644" s="590" t="n"/>
      <c r="K644" s="590" t="n"/>
      <c r="L644" s="590" t="n"/>
      <c r="M644" s="590" t="n"/>
      <c r="N644" s="590" t="n"/>
      <c r="O644" s="590" t="n"/>
      <c r="P644" s="590" t="n"/>
      <c r="Q644" s="590" t="n"/>
      <c r="R644" s="590" t="n"/>
      <c r="S644" s="590" t="n"/>
      <c r="T644" s="590" t="n"/>
      <c r="U644" s="590" t="n"/>
      <c r="V644" s="590" t="n"/>
      <c r="W644" s="590" t="n"/>
      <c r="X644" s="590" t="n"/>
      <c r="Y644" s="590" t="n"/>
      <c r="Z644" s="590" t="n"/>
    </row>
    <row r="645" ht="15.75" customHeight="1" s="844">
      <c r="A645" s="590" t="n"/>
      <c r="B645" s="590" t="n"/>
      <c r="C645" s="590" t="n"/>
      <c r="D645" s="590" t="n"/>
      <c r="E645" s="590" t="n"/>
      <c r="F645" s="590" t="n"/>
      <c r="G645" s="590" t="n"/>
      <c r="H645" s="590" t="n"/>
      <c r="I645" s="590" t="n"/>
      <c r="J645" s="590" t="n"/>
      <c r="K645" s="590" t="n"/>
      <c r="L645" s="590" t="n"/>
      <c r="M645" s="590" t="n"/>
      <c r="N645" s="590" t="n"/>
      <c r="O645" s="590" t="n"/>
      <c r="P645" s="590" t="n"/>
      <c r="Q645" s="590" t="n"/>
      <c r="R645" s="590" t="n"/>
      <c r="S645" s="590" t="n"/>
      <c r="T645" s="590" t="n"/>
      <c r="U645" s="590" t="n"/>
      <c r="V645" s="590" t="n"/>
      <c r="W645" s="590" t="n"/>
      <c r="X645" s="590" t="n"/>
      <c r="Y645" s="590" t="n"/>
      <c r="Z645" s="590" t="n"/>
    </row>
    <row r="646" ht="15.75" customHeight="1" s="844">
      <c r="A646" s="590" t="n"/>
      <c r="B646" s="590" t="n"/>
      <c r="C646" s="590" t="n"/>
      <c r="D646" s="590" t="n"/>
      <c r="E646" s="590" t="n"/>
      <c r="F646" s="590" t="n"/>
      <c r="G646" s="590" t="n"/>
      <c r="H646" s="590" t="n"/>
      <c r="I646" s="590" t="n"/>
      <c r="J646" s="590" t="n"/>
      <c r="K646" s="590" t="n"/>
      <c r="L646" s="590" t="n"/>
      <c r="M646" s="590" t="n"/>
      <c r="N646" s="590" t="n"/>
      <c r="O646" s="590" t="n"/>
      <c r="P646" s="590" t="n"/>
      <c r="Q646" s="590" t="n"/>
      <c r="R646" s="590" t="n"/>
      <c r="S646" s="590" t="n"/>
      <c r="T646" s="590" t="n"/>
      <c r="U646" s="590" t="n"/>
      <c r="V646" s="590" t="n"/>
      <c r="W646" s="590" t="n"/>
      <c r="X646" s="590" t="n"/>
      <c r="Y646" s="590" t="n"/>
      <c r="Z646" s="590" t="n"/>
    </row>
    <row r="647" ht="15.75" customHeight="1" s="844">
      <c r="A647" s="590" t="n"/>
      <c r="B647" s="590" t="n"/>
      <c r="C647" s="590" t="n"/>
      <c r="D647" s="590" t="n"/>
      <c r="E647" s="590" t="n"/>
      <c r="F647" s="590" t="n"/>
      <c r="G647" s="590" t="n"/>
      <c r="H647" s="590" t="n"/>
      <c r="I647" s="590" t="n"/>
      <c r="J647" s="590" t="n"/>
      <c r="K647" s="590" t="n"/>
      <c r="L647" s="590" t="n"/>
      <c r="M647" s="590" t="n"/>
      <c r="N647" s="590" t="n"/>
      <c r="O647" s="590" t="n"/>
      <c r="P647" s="590" t="n"/>
      <c r="Q647" s="590" t="n"/>
      <c r="R647" s="590" t="n"/>
      <c r="S647" s="590" t="n"/>
      <c r="T647" s="590" t="n"/>
      <c r="U647" s="590" t="n"/>
      <c r="V647" s="590" t="n"/>
      <c r="W647" s="590" t="n"/>
      <c r="X647" s="590" t="n"/>
      <c r="Y647" s="590" t="n"/>
      <c r="Z647" s="590" t="n"/>
    </row>
    <row r="648" ht="15.75" customHeight="1" s="844">
      <c r="A648" s="590" t="n"/>
      <c r="B648" s="590" t="n"/>
      <c r="C648" s="590" t="n"/>
      <c r="D648" s="590" t="n"/>
      <c r="E648" s="590" t="n"/>
      <c r="F648" s="590" t="n"/>
      <c r="G648" s="590" t="n"/>
      <c r="H648" s="590" t="n"/>
      <c r="I648" s="590" t="n"/>
      <c r="J648" s="590" t="n"/>
      <c r="K648" s="590" t="n"/>
      <c r="L648" s="590" t="n"/>
      <c r="M648" s="590" t="n"/>
      <c r="N648" s="590" t="n"/>
      <c r="O648" s="590" t="n"/>
      <c r="P648" s="590" t="n"/>
      <c r="Q648" s="590" t="n"/>
      <c r="R648" s="590" t="n"/>
      <c r="S648" s="590" t="n"/>
      <c r="T648" s="590" t="n"/>
      <c r="U648" s="590" t="n"/>
      <c r="V648" s="590" t="n"/>
      <c r="W648" s="590" t="n"/>
      <c r="X648" s="590" t="n"/>
      <c r="Y648" s="590" t="n"/>
      <c r="Z648" s="590" t="n"/>
    </row>
    <row r="649" ht="15.75" customHeight="1" s="844">
      <c r="A649" s="590" t="n"/>
      <c r="B649" s="590" t="n"/>
      <c r="C649" s="590" t="n"/>
      <c r="D649" s="590" t="n"/>
      <c r="E649" s="590" t="n"/>
      <c r="F649" s="590" t="n"/>
      <c r="G649" s="590" t="n"/>
      <c r="H649" s="590" t="n"/>
      <c r="I649" s="590" t="n"/>
      <c r="J649" s="590" t="n"/>
      <c r="K649" s="590" t="n"/>
      <c r="L649" s="590" t="n"/>
      <c r="M649" s="590" t="n"/>
      <c r="N649" s="590" t="n"/>
      <c r="O649" s="590" t="n"/>
      <c r="P649" s="590" t="n"/>
      <c r="Q649" s="590" t="n"/>
      <c r="R649" s="590" t="n"/>
      <c r="S649" s="590" t="n"/>
      <c r="T649" s="590" t="n"/>
      <c r="U649" s="590" t="n"/>
      <c r="V649" s="590" t="n"/>
      <c r="W649" s="590" t="n"/>
      <c r="X649" s="590" t="n"/>
      <c r="Y649" s="590" t="n"/>
      <c r="Z649" s="590" t="n"/>
    </row>
    <row r="650" ht="15.75" customHeight="1" s="844">
      <c r="A650" s="590" t="n"/>
      <c r="B650" s="590" t="n"/>
      <c r="C650" s="590" t="n"/>
      <c r="D650" s="590" t="n"/>
      <c r="E650" s="590" t="n"/>
      <c r="F650" s="590" t="n"/>
      <c r="G650" s="590" t="n"/>
      <c r="H650" s="590" t="n"/>
      <c r="I650" s="590" t="n"/>
      <c r="J650" s="590" t="n"/>
      <c r="K650" s="590" t="n"/>
      <c r="L650" s="590" t="n"/>
      <c r="M650" s="590" t="n"/>
      <c r="N650" s="590" t="n"/>
      <c r="O650" s="590" t="n"/>
      <c r="P650" s="590" t="n"/>
      <c r="Q650" s="590" t="n"/>
      <c r="R650" s="590" t="n"/>
      <c r="S650" s="590" t="n"/>
      <c r="T650" s="590" t="n"/>
      <c r="U650" s="590" t="n"/>
      <c r="V650" s="590" t="n"/>
      <c r="W650" s="590" t="n"/>
      <c r="X650" s="590" t="n"/>
      <c r="Y650" s="590" t="n"/>
      <c r="Z650" s="590" t="n"/>
    </row>
    <row r="651" ht="15.75" customHeight="1" s="844">
      <c r="A651" s="590" t="n"/>
      <c r="B651" s="590" t="n"/>
      <c r="C651" s="590" t="n"/>
      <c r="D651" s="590" t="n"/>
      <c r="E651" s="590" t="n"/>
      <c r="F651" s="590" t="n"/>
      <c r="G651" s="590" t="n"/>
      <c r="H651" s="590" t="n"/>
      <c r="I651" s="590" t="n"/>
      <c r="J651" s="590" t="n"/>
      <c r="K651" s="590" t="n"/>
      <c r="L651" s="590" t="n"/>
      <c r="M651" s="590" t="n"/>
      <c r="N651" s="590" t="n"/>
      <c r="O651" s="590" t="n"/>
      <c r="P651" s="590" t="n"/>
      <c r="Q651" s="590" t="n"/>
      <c r="R651" s="590" t="n"/>
      <c r="S651" s="590" t="n"/>
      <c r="T651" s="590" t="n"/>
      <c r="U651" s="590" t="n"/>
      <c r="V651" s="590" t="n"/>
      <c r="W651" s="590" t="n"/>
      <c r="X651" s="590" t="n"/>
      <c r="Y651" s="590" t="n"/>
      <c r="Z651" s="590" t="n"/>
    </row>
    <row r="652" ht="15.75" customHeight="1" s="844">
      <c r="A652" s="590" t="n"/>
      <c r="B652" s="590" t="n"/>
      <c r="C652" s="590" t="n"/>
      <c r="D652" s="590" t="n"/>
      <c r="E652" s="590" t="n"/>
      <c r="F652" s="590" t="n"/>
      <c r="G652" s="590" t="n"/>
      <c r="H652" s="590" t="n"/>
      <c r="I652" s="590" t="n"/>
      <c r="J652" s="590" t="n"/>
      <c r="K652" s="590" t="n"/>
      <c r="L652" s="590" t="n"/>
      <c r="M652" s="590" t="n"/>
      <c r="N652" s="590" t="n"/>
      <c r="O652" s="590" t="n"/>
      <c r="P652" s="590" t="n"/>
      <c r="Q652" s="590" t="n"/>
      <c r="R652" s="590" t="n"/>
      <c r="S652" s="590" t="n"/>
      <c r="T652" s="590" t="n"/>
      <c r="U652" s="590" t="n"/>
      <c r="V652" s="590" t="n"/>
      <c r="W652" s="590" t="n"/>
      <c r="X652" s="590" t="n"/>
      <c r="Y652" s="590" t="n"/>
      <c r="Z652" s="590" t="n"/>
    </row>
    <row r="653" ht="15.75" customHeight="1" s="844">
      <c r="A653" s="590" t="n"/>
      <c r="B653" s="590" t="n"/>
      <c r="C653" s="590" t="n"/>
      <c r="D653" s="590" t="n"/>
      <c r="E653" s="590" t="n"/>
      <c r="F653" s="590" t="n"/>
      <c r="G653" s="590" t="n"/>
      <c r="H653" s="590" t="n"/>
      <c r="I653" s="590" t="n"/>
      <c r="J653" s="590" t="n"/>
      <c r="K653" s="590" t="n"/>
      <c r="L653" s="590" t="n"/>
      <c r="M653" s="590" t="n"/>
      <c r="N653" s="590" t="n"/>
      <c r="O653" s="590" t="n"/>
      <c r="P653" s="590" t="n"/>
      <c r="Q653" s="590" t="n"/>
      <c r="R653" s="590" t="n"/>
      <c r="S653" s="590" t="n"/>
      <c r="T653" s="590" t="n"/>
      <c r="U653" s="590" t="n"/>
      <c r="V653" s="590" t="n"/>
      <c r="W653" s="590" t="n"/>
      <c r="X653" s="590" t="n"/>
      <c r="Y653" s="590" t="n"/>
      <c r="Z653" s="590" t="n"/>
    </row>
    <row r="654" ht="15.75" customHeight="1" s="844">
      <c r="A654" s="590" t="n"/>
      <c r="B654" s="590" t="n"/>
      <c r="C654" s="590" t="n"/>
      <c r="D654" s="590" t="n"/>
      <c r="E654" s="590" t="n"/>
      <c r="F654" s="590" t="n"/>
      <c r="G654" s="590" t="n"/>
      <c r="H654" s="590" t="n"/>
      <c r="I654" s="590" t="n"/>
      <c r="J654" s="590" t="n"/>
      <c r="K654" s="590" t="n"/>
      <c r="L654" s="590" t="n"/>
      <c r="M654" s="590" t="n"/>
      <c r="N654" s="590" t="n"/>
      <c r="O654" s="590" t="n"/>
      <c r="P654" s="590" t="n"/>
      <c r="Q654" s="590" t="n"/>
      <c r="R654" s="590" t="n"/>
      <c r="S654" s="590" t="n"/>
      <c r="T654" s="590" t="n"/>
      <c r="U654" s="590" t="n"/>
      <c r="V654" s="590" t="n"/>
      <c r="W654" s="590" t="n"/>
      <c r="X654" s="590" t="n"/>
      <c r="Y654" s="590" t="n"/>
      <c r="Z654" s="590" t="n"/>
    </row>
    <row r="655" ht="15.75" customHeight="1" s="844">
      <c r="A655" s="590" t="n"/>
      <c r="B655" s="590" t="n"/>
      <c r="C655" s="590" t="n"/>
      <c r="D655" s="590" t="n"/>
      <c r="E655" s="590" t="n"/>
      <c r="F655" s="590" t="n"/>
      <c r="G655" s="590" t="n"/>
      <c r="H655" s="590" t="n"/>
      <c r="I655" s="590" t="n"/>
      <c r="J655" s="590" t="n"/>
      <c r="K655" s="590" t="n"/>
      <c r="L655" s="590" t="n"/>
      <c r="M655" s="590" t="n"/>
      <c r="N655" s="590" t="n"/>
      <c r="O655" s="590" t="n"/>
      <c r="P655" s="590" t="n"/>
      <c r="Q655" s="590" t="n"/>
      <c r="R655" s="590" t="n"/>
      <c r="S655" s="590" t="n"/>
      <c r="T655" s="590" t="n"/>
      <c r="U655" s="590" t="n"/>
      <c r="V655" s="590" t="n"/>
      <c r="W655" s="590" t="n"/>
      <c r="X655" s="590" t="n"/>
      <c r="Y655" s="590" t="n"/>
      <c r="Z655" s="590" t="n"/>
    </row>
    <row r="656" ht="15.75" customHeight="1" s="844">
      <c r="A656" s="590" t="n"/>
      <c r="B656" s="590" t="n"/>
      <c r="C656" s="590" t="n"/>
      <c r="D656" s="590" t="n"/>
      <c r="E656" s="590" t="n"/>
      <c r="F656" s="590" t="n"/>
      <c r="G656" s="590" t="n"/>
      <c r="H656" s="590" t="n"/>
      <c r="I656" s="590" t="n"/>
      <c r="J656" s="590" t="n"/>
      <c r="K656" s="590" t="n"/>
      <c r="L656" s="590" t="n"/>
      <c r="M656" s="590" t="n"/>
      <c r="N656" s="590" t="n"/>
      <c r="O656" s="590" t="n"/>
      <c r="P656" s="590" t="n"/>
      <c r="Q656" s="590" t="n"/>
      <c r="R656" s="590" t="n"/>
      <c r="S656" s="590" t="n"/>
      <c r="T656" s="590" t="n"/>
      <c r="U656" s="590" t="n"/>
      <c r="V656" s="590" t="n"/>
      <c r="W656" s="590" t="n"/>
      <c r="X656" s="590" t="n"/>
      <c r="Y656" s="590" t="n"/>
      <c r="Z656" s="590" t="n"/>
    </row>
    <row r="657" ht="15.75" customHeight="1" s="844">
      <c r="A657" s="590" t="n"/>
      <c r="B657" s="590" t="n"/>
      <c r="C657" s="590" t="n"/>
      <c r="D657" s="590" t="n"/>
      <c r="E657" s="590" t="n"/>
      <c r="F657" s="590" t="n"/>
      <c r="G657" s="590" t="n"/>
      <c r="H657" s="590" t="n"/>
      <c r="I657" s="590" t="n"/>
      <c r="J657" s="590" t="n"/>
      <c r="K657" s="590" t="n"/>
      <c r="L657" s="590" t="n"/>
      <c r="M657" s="590" t="n"/>
      <c r="N657" s="590" t="n"/>
      <c r="O657" s="590" t="n"/>
      <c r="P657" s="590" t="n"/>
      <c r="Q657" s="590" t="n"/>
      <c r="R657" s="590" t="n"/>
      <c r="S657" s="590" t="n"/>
      <c r="T657" s="590" t="n"/>
      <c r="U657" s="590" t="n"/>
      <c r="V657" s="590" t="n"/>
      <c r="W657" s="590" t="n"/>
      <c r="X657" s="590" t="n"/>
      <c r="Y657" s="590" t="n"/>
      <c r="Z657" s="590" t="n"/>
    </row>
    <row r="658" ht="15.75" customHeight="1" s="844">
      <c r="A658" s="590" t="n"/>
      <c r="B658" s="590" t="n"/>
      <c r="C658" s="590" t="n"/>
      <c r="D658" s="590" t="n"/>
      <c r="E658" s="590" t="n"/>
      <c r="F658" s="590" t="n"/>
      <c r="G658" s="590" t="n"/>
      <c r="H658" s="590" t="n"/>
      <c r="I658" s="590" t="n"/>
      <c r="J658" s="590" t="n"/>
      <c r="K658" s="590" t="n"/>
      <c r="L658" s="590" t="n"/>
      <c r="M658" s="590" t="n"/>
      <c r="N658" s="590" t="n"/>
      <c r="O658" s="590" t="n"/>
      <c r="P658" s="590" t="n"/>
      <c r="Q658" s="590" t="n"/>
      <c r="R658" s="590" t="n"/>
      <c r="S658" s="590" t="n"/>
      <c r="T658" s="590" t="n"/>
      <c r="U658" s="590" t="n"/>
      <c r="V658" s="590" t="n"/>
      <c r="W658" s="590" t="n"/>
      <c r="X658" s="590" t="n"/>
      <c r="Y658" s="590" t="n"/>
      <c r="Z658" s="590" t="n"/>
    </row>
    <row r="659" ht="15.75" customHeight="1" s="844">
      <c r="A659" s="590" t="n"/>
      <c r="B659" s="590" t="n"/>
      <c r="C659" s="590" t="n"/>
      <c r="D659" s="590" t="n"/>
      <c r="E659" s="590" t="n"/>
      <c r="F659" s="590" t="n"/>
      <c r="G659" s="590" t="n"/>
      <c r="H659" s="590" t="n"/>
      <c r="I659" s="590" t="n"/>
      <c r="J659" s="590" t="n"/>
      <c r="K659" s="590" t="n"/>
      <c r="L659" s="590" t="n"/>
      <c r="M659" s="590" t="n"/>
      <c r="N659" s="590" t="n"/>
      <c r="O659" s="590" t="n"/>
      <c r="P659" s="590" t="n"/>
      <c r="Q659" s="590" t="n"/>
      <c r="R659" s="590" t="n"/>
      <c r="S659" s="590" t="n"/>
      <c r="T659" s="590" t="n"/>
      <c r="U659" s="590" t="n"/>
      <c r="V659" s="590" t="n"/>
      <c r="W659" s="590" t="n"/>
      <c r="X659" s="590" t="n"/>
      <c r="Y659" s="590" t="n"/>
      <c r="Z659" s="590" t="n"/>
    </row>
    <row r="660" ht="15.75" customHeight="1" s="844">
      <c r="A660" s="590" t="n"/>
      <c r="B660" s="590" t="n"/>
      <c r="C660" s="590" t="n"/>
      <c r="D660" s="590" t="n"/>
      <c r="E660" s="590" t="n"/>
      <c r="F660" s="590" t="n"/>
      <c r="G660" s="590" t="n"/>
      <c r="H660" s="590" t="n"/>
      <c r="I660" s="590" t="n"/>
      <c r="J660" s="590" t="n"/>
      <c r="K660" s="590" t="n"/>
      <c r="L660" s="590" t="n"/>
      <c r="M660" s="590" t="n"/>
      <c r="N660" s="590" t="n"/>
      <c r="O660" s="590" t="n"/>
      <c r="P660" s="590" t="n"/>
      <c r="Q660" s="590" t="n"/>
      <c r="R660" s="590" t="n"/>
      <c r="S660" s="590" t="n"/>
      <c r="T660" s="590" t="n"/>
      <c r="U660" s="590" t="n"/>
      <c r="V660" s="590" t="n"/>
      <c r="W660" s="590" t="n"/>
      <c r="X660" s="590" t="n"/>
      <c r="Y660" s="590" t="n"/>
      <c r="Z660" s="590" t="n"/>
    </row>
    <row r="661" ht="15.75" customHeight="1" s="844">
      <c r="A661" s="590" t="n"/>
      <c r="B661" s="590" t="n"/>
      <c r="C661" s="590" t="n"/>
      <c r="D661" s="590" t="n"/>
      <c r="E661" s="590" t="n"/>
      <c r="F661" s="590" t="n"/>
      <c r="G661" s="590" t="n"/>
      <c r="H661" s="590" t="n"/>
      <c r="I661" s="590" t="n"/>
      <c r="J661" s="590" t="n"/>
      <c r="K661" s="590" t="n"/>
      <c r="L661" s="590" t="n"/>
      <c r="M661" s="590" t="n"/>
      <c r="N661" s="590" t="n"/>
      <c r="O661" s="590" t="n"/>
      <c r="P661" s="590" t="n"/>
      <c r="Q661" s="590" t="n"/>
      <c r="R661" s="590" t="n"/>
      <c r="S661" s="590" t="n"/>
      <c r="T661" s="590" t="n"/>
      <c r="U661" s="590" t="n"/>
      <c r="V661" s="590" t="n"/>
      <c r="W661" s="590" t="n"/>
      <c r="X661" s="590" t="n"/>
      <c r="Y661" s="590" t="n"/>
      <c r="Z661" s="590" t="n"/>
    </row>
    <row r="662" ht="15.75" customHeight="1" s="844">
      <c r="A662" s="590" t="n"/>
      <c r="B662" s="590" t="n"/>
      <c r="C662" s="590" t="n"/>
      <c r="D662" s="590" t="n"/>
      <c r="E662" s="590" t="n"/>
      <c r="F662" s="590" t="n"/>
      <c r="G662" s="590" t="n"/>
      <c r="H662" s="590" t="n"/>
      <c r="I662" s="590" t="n"/>
      <c r="J662" s="590" t="n"/>
      <c r="K662" s="590" t="n"/>
      <c r="L662" s="590" t="n"/>
      <c r="M662" s="590" t="n"/>
      <c r="N662" s="590" t="n"/>
      <c r="O662" s="590" t="n"/>
      <c r="P662" s="590" t="n"/>
      <c r="Q662" s="590" t="n"/>
      <c r="R662" s="590" t="n"/>
      <c r="S662" s="590" t="n"/>
      <c r="T662" s="590" t="n"/>
      <c r="U662" s="590" t="n"/>
      <c r="V662" s="590" t="n"/>
      <c r="W662" s="590" t="n"/>
      <c r="X662" s="590" t="n"/>
      <c r="Y662" s="590" t="n"/>
      <c r="Z662" s="590" t="n"/>
    </row>
    <row r="663" ht="15.75" customHeight="1" s="844">
      <c r="A663" s="590" t="n"/>
      <c r="B663" s="590" t="n"/>
      <c r="C663" s="590" t="n"/>
      <c r="D663" s="590" t="n"/>
      <c r="E663" s="590" t="n"/>
      <c r="F663" s="590" t="n"/>
      <c r="G663" s="590" t="n"/>
      <c r="H663" s="590" t="n"/>
      <c r="I663" s="590" t="n"/>
      <c r="J663" s="590" t="n"/>
      <c r="K663" s="590" t="n"/>
      <c r="L663" s="590" t="n"/>
      <c r="M663" s="590" t="n"/>
      <c r="N663" s="590" t="n"/>
      <c r="O663" s="590" t="n"/>
      <c r="P663" s="590" t="n"/>
      <c r="Q663" s="590" t="n"/>
      <c r="R663" s="590" t="n"/>
      <c r="S663" s="590" t="n"/>
      <c r="T663" s="590" t="n"/>
      <c r="U663" s="590" t="n"/>
      <c r="V663" s="590" t="n"/>
      <c r="W663" s="590" t="n"/>
      <c r="X663" s="590" t="n"/>
      <c r="Y663" s="590" t="n"/>
      <c r="Z663" s="590" t="n"/>
    </row>
    <row r="664" ht="15.75" customHeight="1" s="844">
      <c r="A664" s="590" t="n"/>
      <c r="B664" s="590" t="n"/>
      <c r="C664" s="590" t="n"/>
      <c r="D664" s="590" t="n"/>
      <c r="E664" s="590" t="n"/>
      <c r="F664" s="590" t="n"/>
      <c r="G664" s="590" t="n"/>
      <c r="H664" s="590" t="n"/>
      <c r="I664" s="590" t="n"/>
      <c r="J664" s="590" t="n"/>
      <c r="K664" s="590" t="n"/>
      <c r="L664" s="590" t="n"/>
      <c r="M664" s="590" t="n"/>
      <c r="N664" s="590" t="n"/>
      <c r="O664" s="590" t="n"/>
      <c r="P664" s="590" t="n"/>
      <c r="Q664" s="590" t="n"/>
      <c r="R664" s="590" t="n"/>
      <c r="S664" s="590" t="n"/>
      <c r="T664" s="590" t="n"/>
      <c r="U664" s="590" t="n"/>
      <c r="V664" s="590" t="n"/>
      <c r="W664" s="590" t="n"/>
      <c r="X664" s="590" t="n"/>
      <c r="Y664" s="590" t="n"/>
      <c r="Z664" s="590" t="n"/>
    </row>
    <row r="665" ht="15.75" customHeight="1" s="844">
      <c r="A665" s="590" t="n"/>
      <c r="B665" s="590" t="n"/>
      <c r="C665" s="590" t="n"/>
      <c r="D665" s="590" t="n"/>
      <c r="E665" s="590" t="n"/>
      <c r="F665" s="590" t="n"/>
      <c r="G665" s="590" t="n"/>
      <c r="H665" s="590" t="n"/>
      <c r="I665" s="590" t="n"/>
      <c r="J665" s="590" t="n"/>
      <c r="K665" s="590" t="n"/>
      <c r="L665" s="590" t="n"/>
      <c r="M665" s="590" t="n"/>
      <c r="N665" s="590" t="n"/>
      <c r="O665" s="590" t="n"/>
      <c r="P665" s="590" t="n"/>
      <c r="Q665" s="590" t="n"/>
      <c r="R665" s="590" t="n"/>
      <c r="S665" s="590" t="n"/>
      <c r="T665" s="590" t="n"/>
      <c r="U665" s="590" t="n"/>
      <c r="V665" s="590" t="n"/>
      <c r="W665" s="590" t="n"/>
      <c r="X665" s="590" t="n"/>
      <c r="Y665" s="590" t="n"/>
      <c r="Z665" s="590" t="n"/>
    </row>
    <row r="666" ht="15.75" customHeight="1" s="844">
      <c r="A666" s="590" t="n"/>
      <c r="B666" s="590" t="n"/>
      <c r="C666" s="590" t="n"/>
      <c r="D666" s="590" t="n"/>
      <c r="E666" s="590" t="n"/>
      <c r="F666" s="590" t="n"/>
      <c r="G666" s="590" t="n"/>
      <c r="H666" s="590" t="n"/>
      <c r="I666" s="590" t="n"/>
      <c r="J666" s="590" t="n"/>
      <c r="K666" s="590" t="n"/>
      <c r="L666" s="590" t="n"/>
      <c r="M666" s="590" t="n"/>
      <c r="N666" s="590" t="n"/>
      <c r="O666" s="590" t="n"/>
      <c r="P666" s="590" t="n"/>
      <c r="Q666" s="590" t="n"/>
      <c r="R666" s="590" t="n"/>
      <c r="S666" s="590" t="n"/>
      <c r="T666" s="590" t="n"/>
      <c r="U666" s="590" t="n"/>
      <c r="V666" s="590" t="n"/>
      <c r="W666" s="590" t="n"/>
      <c r="X666" s="590" t="n"/>
      <c r="Y666" s="590" t="n"/>
      <c r="Z666" s="590" t="n"/>
    </row>
    <row r="667" ht="15.75" customHeight="1" s="844">
      <c r="A667" s="590" t="n"/>
      <c r="B667" s="590" t="n"/>
      <c r="C667" s="590" t="n"/>
      <c r="D667" s="590" t="n"/>
      <c r="E667" s="590" t="n"/>
      <c r="F667" s="590" t="n"/>
      <c r="G667" s="590" t="n"/>
      <c r="H667" s="590" t="n"/>
      <c r="I667" s="590" t="n"/>
      <c r="J667" s="590" t="n"/>
      <c r="K667" s="590" t="n"/>
      <c r="L667" s="590" t="n"/>
      <c r="M667" s="590" t="n"/>
      <c r="N667" s="590" t="n"/>
      <c r="O667" s="590" t="n"/>
      <c r="P667" s="590" t="n"/>
      <c r="Q667" s="590" t="n"/>
      <c r="R667" s="590" t="n"/>
      <c r="S667" s="590" t="n"/>
      <c r="T667" s="590" t="n"/>
      <c r="U667" s="590" t="n"/>
      <c r="V667" s="590" t="n"/>
      <c r="W667" s="590" t="n"/>
      <c r="X667" s="590" t="n"/>
      <c r="Y667" s="590" t="n"/>
      <c r="Z667" s="590" t="n"/>
    </row>
    <row r="668" ht="15.75" customHeight="1" s="844">
      <c r="A668" s="590" t="n"/>
      <c r="B668" s="590" t="n"/>
      <c r="C668" s="590" t="n"/>
      <c r="D668" s="590" t="n"/>
      <c r="E668" s="590" t="n"/>
      <c r="F668" s="590" t="n"/>
      <c r="G668" s="590" t="n"/>
      <c r="H668" s="590" t="n"/>
      <c r="I668" s="590" t="n"/>
      <c r="J668" s="590" t="n"/>
      <c r="K668" s="590" t="n"/>
      <c r="L668" s="590" t="n"/>
      <c r="M668" s="590" t="n"/>
      <c r="N668" s="590" t="n"/>
      <c r="O668" s="590" t="n"/>
      <c r="P668" s="590" t="n"/>
      <c r="Q668" s="590" t="n"/>
      <c r="R668" s="590" t="n"/>
      <c r="S668" s="590" t="n"/>
      <c r="T668" s="590" t="n"/>
      <c r="U668" s="590" t="n"/>
      <c r="V668" s="590" t="n"/>
      <c r="W668" s="590" t="n"/>
      <c r="X668" s="590" t="n"/>
      <c r="Y668" s="590" t="n"/>
      <c r="Z668" s="590" t="n"/>
    </row>
    <row r="669" ht="15.75" customHeight="1" s="844">
      <c r="A669" s="590" t="n"/>
      <c r="B669" s="590" t="n"/>
      <c r="C669" s="590" t="n"/>
      <c r="D669" s="590" t="n"/>
      <c r="E669" s="590" t="n"/>
      <c r="F669" s="590" t="n"/>
      <c r="G669" s="590" t="n"/>
      <c r="H669" s="590" t="n"/>
      <c r="I669" s="590" t="n"/>
      <c r="J669" s="590" t="n"/>
      <c r="K669" s="590" t="n"/>
      <c r="L669" s="590" t="n"/>
      <c r="M669" s="590" t="n"/>
      <c r="N669" s="590" t="n"/>
      <c r="O669" s="590" t="n"/>
      <c r="P669" s="590" t="n"/>
      <c r="Q669" s="590" t="n"/>
      <c r="R669" s="590" t="n"/>
      <c r="S669" s="590" t="n"/>
      <c r="T669" s="590" t="n"/>
      <c r="U669" s="590" t="n"/>
      <c r="V669" s="590" t="n"/>
      <c r="W669" s="590" t="n"/>
      <c r="X669" s="590" t="n"/>
      <c r="Y669" s="590" t="n"/>
      <c r="Z669" s="590" t="n"/>
    </row>
    <row r="670" ht="15.75" customHeight="1" s="844">
      <c r="A670" s="590" t="n"/>
      <c r="B670" s="590" t="n"/>
      <c r="C670" s="590" t="n"/>
      <c r="D670" s="590" t="n"/>
      <c r="E670" s="590" t="n"/>
      <c r="F670" s="590" t="n"/>
      <c r="G670" s="590" t="n"/>
      <c r="H670" s="590" t="n"/>
      <c r="I670" s="590" t="n"/>
      <c r="J670" s="590" t="n"/>
      <c r="K670" s="590" t="n"/>
      <c r="L670" s="590" t="n"/>
      <c r="M670" s="590" t="n"/>
      <c r="N670" s="590" t="n"/>
      <c r="O670" s="590" t="n"/>
      <c r="P670" s="590" t="n"/>
      <c r="Q670" s="590" t="n"/>
      <c r="R670" s="590" t="n"/>
      <c r="S670" s="590" t="n"/>
      <c r="T670" s="590" t="n"/>
      <c r="U670" s="590" t="n"/>
      <c r="V670" s="590" t="n"/>
      <c r="W670" s="590" t="n"/>
      <c r="X670" s="590" t="n"/>
      <c r="Y670" s="590" t="n"/>
      <c r="Z670" s="590" t="n"/>
    </row>
    <row r="671" ht="15.75" customHeight="1" s="844">
      <c r="A671" s="590" t="n"/>
      <c r="B671" s="590" t="n"/>
      <c r="C671" s="590" t="n"/>
      <c r="D671" s="590" t="n"/>
      <c r="E671" s="590" t="n"/>
      <c r="F671" s="590" t="n"/>
      <c r="G671" s="590" t="n"/>
      <c r="H671" s="590" t="n"/>
      <c r="I671" s="590" t="n"/>
      <c r="J671" s="590" t="n"/>
      <c r="K671" s="590" t="n"/>
      <c r="L671" s="590" t="n"/>
      <c r="M671" s="590" t="n"/>
      <c r="N671" s="590" t="n"/>
      <c r="O671" s="590" t="n"/>
      <c r="P671" s="590" t="n"/>
      <c r="Q671" s="590" t="n"/>
      <c r="R671" s="590" t="n"/>
      <c r="S671" s="590" t="n"/>
      <c r="T671" s="590" t="n"/>
      <c r="U671" s="590" t="n"/>
      <c r="V671" s="590" t="n"/>
      <c r="W671" s="590" t="n"/>
      <c r="X671" s="590" t="n"/>
      <c r="Y671" s="590" t="n"/>
      <c r="Z671" s="590" t="n"/>
    </row>
    <row r="672" ht="15.75" customHeight="1" s="844">
      <c r="A672" s="590" t="n"/>
      <c r="B672" s="590" t="n"/>
      <c r="C672" s="590" t="n"/>
      <c r="D672" s="590" t="n"/>
      <c r="E672" s="590" t="n"/>
      <c r="F672" s="590" t="n"/>
      <c r="G672" s="590" t="n"/>
      <c r="H672" s="590" t="n"/>
      <c r="I672" s="590" t="n"/>
      <c r="J672" s="590" t="n"/>
      <c r="K672" s="590" t="n"/>
      <c r="L672" s="590" t="n"/>
      <c r="M672" s="590" t="n"/>
      <c r="N672" s="590" t="n"/>
      <c r="O672" s="590" t="n"/>
      <c r="P672" s="590" t="n"/>
      <c r="Q672" s="590" t="n"/>
      <c r="R672" s="590" t="n"/>
      <c r="S672" s="590" t="n"/>
      <c r="T672" s="590" t="n"/>
      <c r="U672" s="590" t="n"/>
      <c r="V672" s="590" t="n"/>
      <c r="W672" s="590" t="n"/>
      <c r="X672" s="590" t="n"/>
      <c r="Y672" s="590" t="n"/>
      <c r="Z672" s="590" t="n"/>
    </row>
    <row r="673" ht="15.75" customHeight="1" s="844">
      <c r="A673" s="590" t="n"/>
      <c r="B673" s="590" t="n"/>
      <c r="C673" s="590" t="n"/>
      <c r="D673" s="590" t="n"/>
      <c r="E673" s="590" t="n"/>
      <c r="F673" s="590" t="n"/>
      <c r="G673" s="590" t="n"/>
      <c r="H673" s="590" t="n"/>
      <c r="I673" s="590" t="n"/>
      <c r="J673" s="590" t="n"/>
      <c r="K673" s="590" t="n"/>
      <c r="L673" s="590" t="n"/>
      <c r="M673" s="590" t="n"/>
      <c r="N673" s="590" t="n"/>
      <c r="O673" s="590" t="n"/>
      <c r="P673" s="590" t="n"/>
      <c r="Q673" s="590" t="n"/>
      <c r="R673" s="590" t="n"/>
      <c r="S673" s="590" t="n"/>
      <c r="T673" s="590" t="n"/>
      <c r="U673" s="590" t="n"/>
      <c r="V673" s="590" t="n"/>
      <c r="W673" s="590" t="n"/>
      <c r="X673" s="590" t="n"/>
      <c r="Y673" s="590" t="n"/>
      <c r="Z673" s="590" t="n"/>
    </row>
    <row r="674" ht="15.75" customHeight="1" s="844">
      <c r="A674" s="590" t="n"/>
      <c r="B674" s="590" t="n"/>
      <c r="C674" s="590" t="n"/>
      <c r="D674" s="590" t="n"/>
      <c r="E674" s="590" t="n"/>
      <c r="F674" s="590" t="n"/>
      <c r="G674" s="590" t="n"/>
      <c r="H674" s="590" t="n"/>
      <c r="I674" s="590" t="n"/>
      <c r="J674" s="590" t="n"/>
      <c r="K674" s="590" t="n"/>
      <c r="L674" s="590" t="n"/>
      <c r="M674" s="590" t="n"/>
      <c r="N674" s="590" t="n"/>
      <c r="O674" s="590" t="n"/>
      <c r="P674" s="590" t="n"/>
      <c r="Q674" s="590" t="n"/>
      <c r="R674" s="590" t="n"/>
      <c r="S674" s="590" t="n"/>
      <c r="T674" s="590" t="n"/>
      <c r="U674" s="590" t="n"/>
      <c r="V674" s="590" t="n"/>
      <c r="W674" s="590" t="n"/>
      <c r="X674" s="590" t="n"/>
      <c r="Y674" s="590" t="n"/>
      <c r="Z674" s="590" t="n"/>
    </row>
    <row r="675" ht="15.75" customHeight="1" s="844">
      <c r="A675" s="590" t="n"/>
      <c r="B675" s="590" t="n"/>
      <c r="C675" s="590" t="n"/>
      <c r="D675" s="590" t="n"/>
      <c r="E675" s="590" t="n"/>
      <c r="F675" s="590" t="n"/>
      <c r="G675" s="590" t="n"/>
      <c r="H675" s="590" t="n"/>
      <c r="I675" s="590" t="n"/>
      <c r="J675" s="590" t="n"/>
      <c r="K675" s="590" t="n"/>
      <c r="L675" s="590" t="n"/>
      <c r="M675" s="590" t="n"/>
      <c r="N675" s="590" t="n"/>
      <c r="O675" s="590" t="n"/>
      <c r="P675" s="590" t="n"/>
      <c r="Q675" s="590" t="n"/>
      <c r="R675" s="590" t="n"/>
      <c r="S675" s="590" t="n"/>
      <c r="T675" s="590" t="n"/>
      <c r="U675" s="590" t="n"/>
      <c r="V675" s="590" t="n"/>
      <c r="W675" s="590" t="n"/>
      <c r="X675" s="590" t="n"/>
      <c r="Y675" s="590" t="n"/>
      <c r="Z675" s="590" t="n"/>
    </row>
    <row r="676" ht="15.75" customHeight="1" s="844">
      <c r="A676" s="590" t="n"/>
      <c r="B676" s="590" t="n"/>
      <c r="C676" s="590" t="n"/>
      <c r="D676" s="590" t="n"/>
      <c r="E676" s="590" t="n"/>
      <c r="F676" s="590" t="n"/>
      <c r="G676" s="590" t="n"/>
      <c r="H676" s="590" t="n"/>
      <c r="I676" s="590" t="n"/>
      <c r="J676" s="590" t="n"/>
      <c r="K676" s="590" t="n"/>
      <c r="L676" s="590" t="n"/>
      <c r="M676" s="590" t="n"/>
      <c r="N676" s="590" t="n"/>
      <c r="O676" s="590" t="n"/>
      <c r="P676" s="590" t="n"/>
      <c r="Q676" s="590" t="n"/>
      <c r="R676" s="590" t="n"/>
      <c r="S676" s="590" t="n"/>
      <c r="T676" s="590" t="n"/>
      <c r="U676" s="590" t="n"/>
      <c r="V676" s="590" t="n"/>
      <c r="W676" s="590" t="n"/>
      <c r="X676" s="590" t="n"/>
      <c r="Y676" s="590" t="n"/>
      <c r="Z676" s="590" t="n"/>
    </row>
    <row r="677" ht="15.75" customHeight="1" s="844">
      <c r="A677" s="590" t="n"/>
      <c r="B677" s="590" t="n"/>
      <c r="C677" s="590" t="n"/>
      <c r="D677" s="590" t="n"/>
      <c r="E677" s="590" t="n"/>
      <c r="F677" s="590" t="n"/>
      <c r="G677" s="590" t="n"/>
      <c r="H677" s="590" t="n"/>
      <c r="I677" s="590" t="n"/>
      <c r="J677" s="590" t="n"/>
      <c r="K677" s="590" t="n"/>
      <c r="L677" s="590" t="n"/>
      <c r="M677" s="590" t="n"/>
      <c r="N677" s="590" t="n"/>
      <c r="O677" s="590" t="n"/>
      <c r="P677" s="590" t="n"/>
      <c r="Q677" s="590" t="n"/>
      <c r="R677" s="590" t="n"/>
      <c r="S677" s="590" t="n"/>
      <c r="T677" s="590" t="n"/>
      <c r="U677" s="590" t="n"/>
      <c r="V677" s="590" t="n"/>
      <c r="W677" s="590" t="n"/>
      <c r="X677" s="590" t="n"/>
      <c r="Y677" s="590" t="n"/>
      <c r="Z677" s="590" t="n"/>
    </row>
    <row r="678" ht="15.75" customHeight="1" s="844">
      <c r="A678" s="590" t="n"/>
      <c r="B678" s="590" t="n"/>
      <c r="C678" s="590" t="n"/>
      <c r="D678" s="590" t="n"/>
      <c r="E678" s="590" t="n"/>
      <c r="F678" s="590" t="n"/>
      <c r="G678" s="590" t="n"/>
      <c r="H678" s="590" t="n"/>
      <c r="I678" s="590" t="n"/>
      <c r="J678" s="590" t="n"/>
      <c r="K678" s="590" t="n"/>
      <c r="L678" s="590" t="n"/>
      <c r="M678" s="590" t="n"/>
      <c r="N678" s="590" t="n"/>
      <c r="O678" s="590" t="n"/>
      <c r="P678" s="590" t="n"/>
      <c r="Q678" s="590" t="n"/>
      <c r="R678" s="590" t="n"/>
      <c r="S678" s="590" t="n"/>
      <c r="T678" s="590" t="n"/>
      <c r="U678" s="590" t="n"/>
      <c r="V678" s="590" t="n"/>
      <c r="W678" s="590" t="n"/>
      <c r="X678" s="590" t="n"/>
      <c r="Y678" s="590" t="n"/>
      <c r="Z678" s="590" t="n"/>
    </row>
    <row r="679" ht="15.75" customHeight="1" s="844">
      <c r="A679" s="590" t="n"/>
      <c r="B679" s="590" t="n"/>
      <c r="C679" s="590" t="n"/>
      <c r="D679" s="590" t="n"/>
      <c r="E679" s="590" t="n"/>
      <c r="F679" s="590" t="n"/>
      <c r="G679" s="590" t="n"/>
      <c r="H679" s="590" t="n"/>
      <c r="I679" s="590" t="n"/>
      <c r="J679" s="590" t="n"/>
      <c r="K679" s="590" t="n"/>
      <c r="L679" s="590" t="n"/>
      <c r="M679" s="590" t="n"/>
      <c r="N679" s="590" t="n"/>
      <c r="O679" s="590" t="n"/>
      <c r="P679" s="590" t="n"/>
      <c r="Q679" s="590" t="n"/>
      <c r="R679" s="590" t="n"/>
      <c r="S679" s="590" t="n"/>
      <c r="T679" s="590" t="n"/>
      <c r="U679" s="590" t="n"/>
      <c r="V679" s="590" t="n"/>
      <c r="W679" s="590" t="n"/>
      <c r="X679" s="590" t="n"/>
      <c r="Y679" s="590" t="n"/>
      <c r="Z679" s="590" t="n"/>
    </row>
    <row r="680" ht="15.75" customHeight="1" s="844">
      <c r="A680" s="590" t="n"/>
      <c r="B680" s="590" t="n"/>
      <c r="C680" s="590" t="n"/>
      <c r="D680" s="590" t="n"/>
      <c r="E680" s="590" t="n"/>
      <c r="F680" s="590" t="n"/>
      <c r="G680" s="590" t="n"/>
      <c r="H680" s="590" t="n"/>
      <c r="I680" s="590" t="n"/>
      <c r="J680" s="590" t="n"/>
      <c r="K680" s="590" t="n"/>
      <c r="L680" s="590" t="n"/>
      <c r="M680" s="590" t="n"/>
      <c r="N680" s="590" t="n"/>
      <c r="O680" s="590" t="n"/>
      <c r="P680" s="590" t="n"/>
      <c r="Q680" s="590" t="n"/>
      <c r="R680" s="590" t="n"/>
      <c r="S680" s="590" t="n"/>
      <c r="T680" s="590" t="n"/>
      <c r="U680" s="590" t="n"/>
      <c r="V680" s="590" t="n"/>
      <c r="W680" s="590" t="n"/>
      <c r="X680" s="590" t="n"/>
      <c r="Y680" s="590" t="n"/>
      <c r="Z680" s="590" t="n"/>
    </row>
    <row r="681" ht="15.75" customHeight="1" s="844">
      <c r="A681" s="590" t="n"/>
      <c r="B681" s="590" t="n"/>
      <c r="C681" s="590" t="n"/>
      <c r="D681" s="590" t="n"/>
      <c r="E681" s="590" t="n"/>
      <c r="F681" s="590" t="n"/>
      <c r="G681" s="590" t="n"/>
      <c r="H681" s="590" t="n"/>
      <c r="I681" s="590" t="n"/>
      <c r="J681" s="590" t="n"/>
      <c r="K681" s="590" t="n"/>
      <c r="L681" s="590" t="n"/>
      <c r="M681" s="590" t="n"/>
      <c r="N681" s="590" t="n"/>
      <c r="O681" s="590" t="n"/>
      <c r="P681" s="590" t="n"/>
      <c r="Q681" s="590" t="n"/>
      <c r="R681" s="590" t="n"/>
      <c r="S681" s="590" t="n"/>
      <c r="T681" s="590" t="n"/>
      <c r="U681" s="590" t="n"/>
      <c r="V681" s="590" t="n"/>
      <c r="W681" s="590" t="n"/>
      <c r="X681" s="590" t="n"/>
      <c r="Y681" s="590" t="n"/>
      <c r="Z681" s="590" t="n"/>
    </row>
    <row r="682" ht="15.75" customHeight="1" s="844">
      <c r="A682" s="590" t="n"/>
      <c r="B682" s="590" t="n"/>
      <c r="C682" s="590" t="n"/>
      <c r="D682" s="590" t="n"/>
      <c r="E682" s="590" t="n"/>
      <c r="F682" s="590" t="n"/>
      <c r="G682" s="590" t="n"/>
      <c r="H682" s="590" t="n"/>
      <c r="I682" s="590" t="n"/>
      <c r="J682" s="590" t="n"/>
      <c r="K682" s="590" t="n"/>
      <c r="L682" s="590" t="n"/>
      <c r="M682" s="590" t="n"/>
      <c r="N682" s="590" t="n"/>
      <c r="O682" s="590" t="n"/>
      <c r="P682" s="590" t="n"/>
      <c r="Q682" s="590" t="n"/>
      <c r="R682" s="590" t="n"/>
      <c r="S682" s="590" t="n"/>
      <c r="T682" s="590" t="n"/>
      <c r="U682" s="590" t="n"/>
      <c r="V682" s="590" t="n"/>
      <c r="W682" s="590" t="n"/>
      <c r="X682" s="590" t="n"/>
      <c r="Y682" s="590" t="n"/>
      <c r="Z682" s="590" t="n"/>
    </row>
    <row r="683" ht="15.75" customHeight="1" s="844">
      <c r="A683" s="590" t="n"/>
      <c r="B683" s="590" t="n"/>
      <c r="C683" s="590" t="n"/>
      <c r="D683" s="590" t="n"/>
      <c r="E683" s="590" t="n"/>
      <c r="F683" s="590" t="n"/>
      <c r="G683" s="590" t="n"/>
      <c r="H683" s="590" t="n"/>
      <c r="I683" s="590" t="n"/>
      <c r="J683" s="590" t="n"/>
      <c r="K683" s="590" t="n"/>
      <c r="L683" s="590" t="n"/>
      <c r="M683" s="590" t="n"/>
      <c r="N683" s="590" t="n"/>
      <c r="O683" s="590" t="n"/>
      <c r="P683" s="590" t="n"/>
      <c r="Q683" s="590" t="n"/>
      <c r="R683" s="590" t="n"/>
      <c r="S683" s="590" t="n"/>
      <c r="T683" s="590" t="n"/>
      <c r="U683" s="590" t="n"/>
      <c r="V683" s="590" t="n"/>
      <c r="W683" s="590" t="n"/>
      <c r="X683" s="590" t="n"/>
      <c r="Y683" s="590" t="n"/>
      <c r="Z683" s="590" t="n"/>
    </row>
    <row r="684" ht="15.75" customHeight="1" s="844">
      <c r="A684" s="590" t="n"/>
      <c r="B684" s="590" t="n"/>
      <c r="C684" s="590" t="n"/>
      <c r="D684" s="590" t="n"/>
      <c r="E684" s="590" t="n"/>
      <c r="F684" s="590" t="n"/>
      <c r="G684" s="590" t="n"/>
      <c r="H684" s="590" t="n"/>
      <c r="I684" s="590" t="n"/>
      <c r="J684" s="590" t="n"/>
      <c r="K684" s="590" t="n"/>
      <c r="L684" s="590" t="n"/>
      <c r="M684" s="590" t="n"/>
      <c r="N684" s="590" t="n"/>
      <c r="O684" s="590" t="n"/>
      <c r="P684" s="590" t="n"/>
      <c r="Q684" s="590" t="n"/>
      <c r="R684" s="590" t="n"/>
      <c r="S684" s="590" t="n"/>
      <c r="T684" s="590" t="n"/>
      <c r="U684" s="590" t="n"/>
      <c r="V684" s="590" t="n"/>
      <c r="W684" s="590" t="n"/>
      <c r="X684" s="590" t="n"/>
      <c r="Y684" s="590" t="n"/>
      <c r="Z684" s="590" t="n"/>
    </row>
    <row r="685" ht="15.75" customHeight="1" s="844">
      <c r="A685" s="590" t="n"/>
      <c r="B685" s="590" t="n"/>
      <c r="C685" s="590" t="n"/>
      <c r="D685" s="590" t="n"/>
      <c r="E685" s="590" t="n"/>
      <c r="F685" s="590" t="n"/>
      <c r="G685" s="590" t="n"/>
      <c r="H685" s="590" t="n"/>
      <c r="I685" s="590" t="n"/>
      <c r="J685" s="590" t="n"/>
      <c r="K685" s="590" t="n"/>
      <c r="L685" s="590" t="n"/>
      <c r="M685" s="590" t="n"/>
      <c r="N685" s="590" t="n"/>
      <c r="O685" s="590" t="n"/>
      <c r="P685" s="590" t="n"/>
      <c r="Q685" s="590" t="n"/>
      <c r="R685" s="590" t="n"/>
      <c r="S685" s="590" t="n"/>
      <c r="T685" s="590" t="n"/>
      <c r="U685" s="590" t="n"/>
      <c r="V685" s="590" t="n"/>
      <c r="W685" s="590" t="n"/>
      <c r="X685" s="590" t="n"/>
      <c r="Y685" s="590" t="n"/>
      <c r="Z685" s="590" t="n"/>
    </row>
    <row r="686" ht="15.75" customHeight="1" s="844">
      <c r="A686" s="590" t="n"/>
      <c r="B686" s="590" t="n"/>
      <c r="C686" s="590" t="n"/>
      <c r="D686" s="590" t="n"/>
      <c r="E686" s="590" t="n"/>
      <c r="F686" s="590" t="n"/>
      <c r="G686" s="590" t="n"/>
      <c r="H686" s="590" t="n"/>
      <c r="I686" s="590" t="n"/>
      <c r="J686" s="590" t="n"/>
      <c r="K686" s="590" t="n"/>
      <c r="L686" s="590" t="n"/>
      <c r="M686" s="590" t="n"/>
      <c r="N686" s="590" t="n"/>
      <c r="O686" s="590" t="n"/>
      <c r="P686" s="590" t="n"/>
      <c r="Q686" s="590" t="n"/>
      <c r="R686" s="590" t="n"/>
      <c r="S686" s="590" t="n"/>
      <c r="T686" s="590" t="n"/>
      <c r="U686" s="590" t="n"/>
      <c r="V686" s="590" t="n"/>
      <c r="W686" s="590" t="n"/>
      <c r="X686" s="590" t="n"/>
      <c r="Y686" s="590" t="n"/>
      <c r="Z686" s="590" t="n"/>
    </row>
    <row r="687" ht="15.75" customHeight="1" s="844">
      <c r="A687" s="590" t="n"/>
      <c r="B687" s="590" t="n"/>
      <c r="C687" s="590" t="n"/>
      <c r="D687" s="590" t="n"/>
      <c r="E687" s="590" t="n"/>
      <c r="F687" s="590" t="n"/>
      <c r="G687" s="590" t="n"/>
      <c r="H687" s="590" t="n"/>
      <c r="I687" s="590" t="n"/>
      <c r="J687" s="590" t="n"/>
      <c r="K687" s="590" t="n"/>
      <c r="L687" s="590" t="n"/>
      <c r="M687" s="590" t="n"/>
      <c r="N687" s="590" t="n"/>
      <c r="O687" s="590" t="n"/>
      <c r="P687" s="590" t="n"/>
      <c r="Q687" s="590" t="n"/>
      <c r="R687" s="590" t="n"/>
      <c r="S687" s="590" t="n"/>
      <c r="T687" s="590" t="n"/>
      <c r="U687" s="590" t="n"/>
      <c r="V687" s="590" t="n"/>
      <c r="W687" s="590" t="n"/>
      <c r="X687" s="590" t="n"/>
      <c r="Y687" s="590" t="n"/>
      <c r="Z687" s="590" t="n"/>
    </row>
    <row r="688" ht="15.75" customHeight="1" s="844">
      <c r="A688" s="590" t="n"/>
      <c r="B688" s="590" t="n"/>
      <c r="C688" s="590" t="n"/>
      <c r="D688" s="590" t="n"/>
      <c r="E688" s="590" t="n"/>
      <c r="F688" s="590" t="n"/>
      <c r="G688" s="590" t="n"/>
      <c r="H688" s="590" t="n"/>
      <c r="I688" s="590" t="n"/>
      <c r="J688" s="590" t="n"/>
      <c r="K688" s="590" t="n"/>
      <c r="L688" s="590" t="n"/>
      <c r="M688" s="590" t="n"/>
      <c r="N688" s="590" t="n"/>
      <c r="O688" s="590" t="n"/>
      <c r="P688" s="590" t="n"/>
      <c r="Q688" s="590" t="n"/>
      <c r="R688" s="590" t="n"/>
      <c r="S688" s="590" t="n"/>
      <c r="T688" s="590" t="n"/>
      <c r="U688" s="590" t="n"/>
      <c r="V688" s="590" t="n"/>
      <c r="W688" s="590" t="n"/>
      <c r="X688" s="590" t="n"/>
      <c r="Y688" s="590" t="n"/>
      <c r="Z688" s="590" t="n"/>
    </row>
    <row r="689" ht="15.75" customHeight="1" s="844">
      <c r="A689" s="590" t="n"/>
      <c r="B689" s="590" t="n"/>
      <c r="C689" s="590" t="n"/>
      <c r="D689" s="590" t="n"/>
      <c r="E689" s="590" t="n"/>
      <c r="F689" s="590" t="n"/>
      <c r="G689" s="590" t="n"/>
      <c r="H689" s="590" t="n"/>
      <c r="I689" s="590" t="n"/>
      <c r="J689" s="590" t="n"/>
      <c r="K689" s="590" t="n"/>
      <c r="L689" s="590" t="n"/>
      <c r="M689" s="590" t="n"/>
      <c r="N689" s="590" t="n"/>
      <c r="O689" s="590" t="n"/>
      <c r="P689" s="590" t="n"/>
      <c r="Q689" s="590" t="n"/>
      <c r="R689" s="590" t="n"/>
      <c r="S689" s="590" t="n"/>
      <c r="T689" s="590" t="n"/>
      <c r="U689" s="590" t="n"/>
      <c r="V689" s="590" t="n"/>
      <c r="W689" s="590" t="n"/>
      <c r="X689" s="590" t="n"/>
      <c r="Y689" s="590" t="n"/>
      <c r="Z689" s="590" t="n"/>
    </row>
    <row r="690" ht="15.75" customHeight="1" s="844">
      <c r="A690" s="590" t="n"/>
      <c r="B690" s="590" t="n"/>
      <c r="C690" s="590" t="n"/>
      <c r="D690" s="590" t="n"/>
      <c r="E690" s="590" t="n"/>
      <c r="F690" s="590" t="n"/>
      <c r="G690" s="590" t="n"/>
      <c r="H690" s="590" t="n"/>
      <c r="I690" s="590" t="n"/>
      <c r="J690" s="590" t="n"/>
      <c r="K690" s="590" t="n"/>
      <c r="L690" s="590" t="n"/>
      <c r="M690" s="590" t="n"/>
      <c r="N690" s="590" t="n"/>
      <c r="O690" s="590" t="n"/>
      <c r="P690" s="590" t="n"/>
      <c r="Q690" s="590" t="n"/>
      <c r="R690" s="590" t="n"/>
      <c r="S690" s="590" t="n"/>
      <c r="T690" s="590" t="n"/>
      <c r="U690" s="590" t="n"/>
      <c r="V690" s="590" t="n"/>
      <c r="W690" s="590" t="n"/>
      <c r="X690" s="590" t="n"/>
      <c r="Y690" s="590" t="n"/>
      <c r="Z690" s="590" t="n"/>
    </row>
    <row r="691" ht="15.75" customHeight="1" s="844">
      <c r="A691" s="590" t="n"/>
      <c r="B691" s="590" t="n"/>
      <c r="C691" s="590" t="n"/>
      <c r="D691" s="590" t="n"/>
      <c r="E691" s="590" t="n"/>
      <c r="F691" s="590" t="n"/>
      <c r="G691" s="590" t="n"/>
      <c r="H691" s="590" t="n"/>
      <c r="I691" s="590" t="n"/>
      <c r="J691" s="590" t="n"/>
      <c r="K691" s="590" t="n"/>
      <c r="L691" s="590" t="n"/>
      <c r="M691" s="590" t="n"/>
      <c r="N691" s="590" t="n"/>
      <c r="O691" s="590" t="n"/>
      <c r="P691" s="590" t="n"/>
      <c r="Q691" s="590" t="n"/>
      <c r="R691" s="590" t="n"/>
      <c r="S691" s="590" t="n"/>
      <c r="T691" s="590" t="n"/>
      <c r="U691" s="590" t="n"/>
      <c r="V691" s="590" t="n"/>
      <c r="W691" s="590" t="n"/>
      <c r="X691" s="590" t="n"/>
      <c r="Y691" s="590" t="n"/>
      <c r="Z691" s="590" t="n"/>
    </row>
    <row r="692" ht="15.75" customHeight="1" s="844">
      <c r="A692" s="590" t="n"/>
      <c r="B692" s="590" t="n"/>
      <c r="C692" s="590" t="n"/>
      <c r="D692" s="590" t="n"/>
      <c r="E692" s="590" t="n"/>
      <c r="F692" s="590" t="n"/>
      <c r="G692" s="590" t="n"/>
      <c r="H692" s="590" t="n"/>
      <c r="I692" s="590" t="n"/>
      <c r="J692" s="590" t="n"/>
      <c r="K692" s="590" t="n"/>
      <c r="L692" s="590" t="n"/>
      <c r="M692" s="590" t="n"/>
      <c r="N692" s="590" t="n"/>
      <c r="O692" s="590" t="n"/>
      <c r="P692" s="590" t="n"/>
      <c r="Q692" s="590" t="n"/>
      <c r="R692" s="590" t="n"/>
      <c r="S692" s="590" t="n"/>
      <c r="T692" s="590" t="n"/>
      <c r="U692" s="590" t="n"/>
      <c r="V692" s="590" t="n"/>
      <c r="W692" s="590" t="n"/>
      <c r="X692" s="590" t="n"/>
      <c r="Y692" s="590" t="n"/>
      <c r="Z692" s="590" t="n"/>
    </row>
    <row r="693" ht="15.75" customHeight="1" s="844">
      <c r="A693" s="590" t="n"/>
      <c r="B693" s="590" t="n"/>
      <c r="C693" s="590" t="n"/>
      <c r="D693" s="590" t="n"/>
      <c r="E693" s="590" t="n"/>
      <c r="F693" s="590" t="n"/>
      <c r="G693" s="590" t="n"/>
      <c r="H693" s="590" t="n"/>
      <c r="I693" s="590" t="n"/>
      <c r="J693" s="590" t="n"/>
      <c r="K693" s="590" t="n"/>
      <c r="L693" s="590" t="n"/>
      <c r="M693" s="590" t="n"/>
      <c r="N693" s="590" t="n"/>
      <c r="O693" s="590" t="n"/>
      <c r="P693" s="590" t="n"/>
      <c r="Q693" s="590" t="n"/>
      <c r="R693" s="590" t="n"/>
      <c r="S693" s="590" t="n"/>
      <c r="T693" s="590" t="n"/>
      <c r="U693" s="590" t="n"/>
      <c r="V693" s="590" t="n"/>
      <c r="W693" s="590" t="n"/>
      <c r="X693" s="590" t="n"/>
      <c r="Y693" s="590" t="n"/>
      <c r="Z693" s="590" t="n"/>
    </row>
    <row r="694" ht="15.75" customHeight="1" s="844">
      <c r="A694" s="590" t="n"/>
      <c r="B694" s="590" t="n"/>
      <c r="C694" s="590" t="n"/>
      <c r="D694" s="590" t="n"/>
      <c r="E694" s="590" t="n"/>
      <c r="F694" s="590" t="n"/>
      <c r="G694" s="590" t="n"/>
      <c r="H694" s="590" t="n"/>
      <c r="I694" s="590" t="n"/>
      <c r="J694" s="590" t="n"/>
      <c r="K694" s="590" t="n"/>
      <c r="L694" s="590" t="n"/>
      <c r="M694" s="590" t="n"/>
      <c r="N694" s="590" t="n"/>
      <c r="O694" s="590" t="n"/>
      <c r="P694" s="590" t="n"/>
      <c r="Q694" s="590" t="n"/>
      <c r="R694" s="590" t="n"/>
      <c r="S694" s="590" t="n"/>
      <c r="T694" s="590" t="n"/>
      <c r="U694" s="590" t="n"/>
      <c r="V694" s="590" t="n"/>
      <c r="W694" s="590" t="n"/>
      <c r="X694" s="590" t="n"/>
      <c r="Y694" s="590" t="n"/>
      <c r="Z694" s="590" t="n"/>
    </row>
    <row r="695" ht="15.75" customHeight="1" s="844">
      <c r="A695" s="590" t="n"/>
      <c r="B695" s="590" t="n"/>
      <c r="C695" s="590" t="n"/>
      <c r="D695" s="590" t="n"/>
      <c r="E695" s="590" t="n"/>
      <c r="F695" s="590" t="n"/>
      <c r="G695" s="590" t="n"/>
      <c r="H695" s="590" t="n"/>
      <c r="I695" s="590" t="n"/>
      <c r="J695" s="590" t="n"/>
      <c r="K695" s="590" t="n"/>
      <c r="L695" s="590" t="n"/>
      <c r="M695" s="590" t="n"/>
      <c r="N695" s="590" t="n"/>
      <c r="O695" s="590" t="n"/>
      <c r="P695" s="590" t="n"/>
      <c r="Q695" s="590" t="n"/>
      <c r="R695" s="590" t="n"/>
      <c r="S695" s="590" t="n"/>
      <c r="T695" s="590" t="n"/>
      <c r="U695" s="590" t="n"/>
      <c r="V695" s="590" t="n"/>
      <c r="W695" s="590" t="n"/>
      <c r="X695" s="590" t="n"/>
      <c r="Y695" s="590" t="n"/>
      <c r="Z695" s="590" t="n"/>
    </row>
    <row r="696" ht="15.75" customHeight="1" s="844">
      <c r="A696" s="590" t="n"/>
      <c r="B696" s="590" t="n"/>
      <c r="C696" s="590" t="n"/>
      <c r="D696" s="590" t="n"/>
      <c r="E696" s="590" t="n"/>
      <c r="F696" s="590" t="n"/>
      <c r="G696" s="590" t="n"/>
      <c r="H696" s="590" t="n"/>
      <c r="I696" s="590" t="n"/>
      <c r="J696" s="590" t="n"/>
      <c r="K696" s="590" t="n"/>
      <c r="L696" s="590" t="n"/>
      <c r="M696" s="590" t="n"/>
      <c r="N696" s="590" t="n"/>
      <c r="O696" s="590" t="n"/>
      <c r="P696" s="590" t="n"/>
      <c r="Q696" s="590" t="n"/>
      <c r="R696" s="590" t="n"/>
      <c r="S696" s="590" t="n"/>
      <c r="T696" s="590" t="n"/>
      <c r="U696" s="590" t="n"/>
      <c r="V696" s="590" t="n"/>
      <c r="W696" s="590" t="n"/>
      <c r="X696" s="590" t="n"/>
      <c r="Y696" s="590" t="n"/>
      <c r="Z696" s="590" t="n"/>
    </row>
    <row r="697" ht="15.75" customHeight="1" s="844">
      <c r="A697" s="590" t="n"/>
      <c r="B697" s="590" t="n"/>
      <c r="C697" s="590" t="n"/>
      <c r="D697" s="590" t="n"/>
      <c r="E697" s="590" t="n"/>
      <c r="F697" s="590" t="n"/>
      <c r="G697" s="590" t="n"/>
      <c r="H697" s="590" t="n"/>
      <c r="I697" s="590" t="n"/>
      <c r="J697" s="590" t="n"/>
      <c r="K697" s="590" t="n"/>
      <c r="L697" s="590" t="n"/>
      <c r="M697" s="590" t="n"/>
      <c r="N697" s="590" t="n"/>
      <c r="O697" s="590" t="n"/>
      <c r="P697" s="590" t="n"/>
      <c r="Q697" s="590" t="n"/>
      <c r="R697" s="590" t="n"/>
      <c r="S697" s="590" t="n"/>
      <c r="T697" s="590" t="n"/>
      <c r="U697" s="590" t="n"/>
      <c r="V697" s="590" t="n"/>
      <c r="W697" s="590" t="n"/>
      <c r="X697" s="590" t="n"/>
      <c r="Y697" s="590" t="n"/>
      <c r="Z697" s="590" t="n"/>
    </row>
    <row r="698" ht="15.75" customHeight="1" s="844">
      <c r="A698" s="590" t="n"/>
      <c r="B698" s="590" t="n"/>
      <c r="C698" s="590" t="n"/>
      <c r="D698" s="590" t="n"/>
      <c r="E698" s="590" t="n"/>
      <c r="F698" s="590" t="n"/>
      <c r="G698" s="590" t="n"/>
      <c r="H698" s="590" t="n"/>
      <c r="I698" s="590" t="n"/>
      <c r="J698" s="590" t="n"/>
      <c r="K698" s="590" t="n"/>
      <c r="L698" s="590" t="n"/>
      <c r="M698" s="590" t="n"/>
      <c r="N698" s="590" t="n"/>
      <c r="O698" s="590" t="n"/>
      <c r="P698" s="590" t="n"/>
      <c r="Q698" s="590" t="n"/>
      <c r="R698" s="590" t="n"/>
      <c r="S698" s="590" t="n"/>
      <c r="T698" s="590" t="n"/>
      <c r="U698" s="590" t="n"/>
      <c r="V698" s="590" t="n"/>
      <c r="W698" s="590" t="n"/>
      <c r="X698" s="590" t="n"/>
      <c r="Y698" s="590" t="n"/>
      <c r="Z698" s="590" t="n"/>
    </row>
    <row r="699" ht="15.75" customHeight="1" s="844">
      <c r="A699" s="590" t="n"/>
      <c r="B699" s="590" t="n"/>
      <c r="C699" s="590" t="n"/>
      <c r="D699" s="590" t="n"/>
      <c r="E699" s="590" t="n"/>
      <c r="F699" s="590" t="n"/>
      <c r="G699" s="590" t="n"/>
      <c r="H699" s="590" t="n"/>
      <c r="I699" s="590" t="n"/>
      <c r="J699" s="590" t="n"/>
      <c r="K699" s="590" t="n"/>
      <c r="L699" s="590" t="n"/>
      <c r="M699" s="590" t="n"/>
      <c r="N699" s="590" t="n"/>
      <c r="O699" s="590" t="n"/>
      <c r="P699" s="590" t="n"/>
      <c r="Q699" s="590" t="n"/>
      <c r="R699" s="590" t="n"/>
      <c r="S699" s="590" t="n"/>
      <c r="T699" s="590" t="n"/>
      <c r="U699" s="590" t="n"/>
      <c r="V699" s="590" t="n"/>
      <c r="W699" s="590" t="n"/>
      <c r="X699" s="590" t="n"/>
      <c r="Y699" s="590" t="n"/>
      <c r="Z699" s="590" t="n"/>
    </row>
    <row r="700" ht="15.75" customHeight="1" s="844">
      <c r="A700" s="590" t="n"/>
      <c r="B700" s="590" t="n"/>
      <c r="C700" s="590" t="n"/>
      <c r="D700" s="590" t="n"/>
      <c r="E700" s="590" t="n"/>
      <c r="F700" s="590" t="n"/>
      <c r="G700" s="590" t="n"/>
      <c r="H700" s="590" t="n"/>
      <c r="I700" s="590" t="n"/>
      <c r="J700" s="590" t="n"/>
      <c r="K700" s="590" t="n"/>
      <c r="L700" s="590" t="n"/>
      <c r="M700" s="590" t="n"/>
      <c r="N700" s="590" t="n"/>
      <c r="O700" s="590" t="n"/>
      <c r="P700" s="590" t="n"/>
      <c r="Q700" s="590" t="n"/>
      <c r="R700" s="590" t="n"/>
      <c r="S700" s="590" t="n"/>
      <c r="T700" s="590" t="n"/>
      <c r="U700" s="590" t="n"/>
      <c r="V700" s="590" t="n"/>
      <c r="W700" s="590" t="n"/>
      <c r="X700" s="590" t="n"/>
      <c r="Y700" s="590" t="n"/>
      <c r="Z700" s="590" t="n"/>
    </row>
    <row r="701" ht="15.75" customHeight="1" s="844">
      <c r="A701" s="590" t="n"/>
      <c r="B701" s="590" t="n"/>
      <c r="C701" s="590" t="n"/>
      <c r="D701" s="590" t="n"/>
      <c r="E701" s="590" t="n"/>
      <c r="F701" s="590" t="n"/>
      <c r="G701" s="590" t="n"/>
      <c r="H701" s="590" t="n"/>
      <c r="I701" s="590" t="n"/>
      <c r="J701" s="590" t="n"/>
      <c r="K701" s="590" t="n"/>
      <c r="L701" s="590" t="n"/>
      <c r="M701" s="590" t="n"/>
      <c r="N701" s="590" t="n"/>
      <c r="O701" s="590" t="n"/>
      <c r="P701" s="590" t="n"/>
      <c r="Q701" s="590" t="n"/>
      <c r="R701" s="590" t="n"/>
      <c r="S701" s="590" t="n"/>
      <c r="T701" s="590" t="n"/>
      <c r="U701" s="590" t="n"/>
      <c r="V701" s="590" t="n"/>
      <c r="W701" s="590" t="n"/>
      <c r="X701" s="590" t="n"/>
      <c r="Y701" s="590" t="n"/>
      <c r="Z701" s="590" t="n"/>
    </row>
    <row r="702" ht="15.75" customHeight="1" s="844">
      <c r="A702" s="590" t="n"/>
      <c r="B702" s="590" t="n"/>
      <c r="C702" s="590" t="n"/>
      <c r="D702" s="590" t="n"/>
      <c r="E702" s="590" t="n"/>
      <c r="F702" s="590" t="n"/>
      <c r="G702" s="590" t="n"/>
      <c r="H702" s="590" t="n"/>
      <c r="I702" s="590" t="n"/>
      <c r="J702" s="590" t="n"/>
      <c r="K702" s="590" t="n"/>
      <c r="L702" s="590" t="n"/>
      <c r="M702" s="590" t="n"/>
      <c r="N702" s="590" t="n"/>
      <c r="O702" s="590" t="n"/>
      <c r="P702" s="590" t="n"/>
      <c r="Q702" s="590" t="n"/>
      <c r="R702" s="590" t="n"/>
      <c r="S702" s="590" t="n"/>
      <c r="T702" s="590" t="n"/>
      <c r="U702" s="590" t="n"/>
      <c r="V702" s="590" t="n"/>
      <c r="W702" s="590" t="n"/>
      <c r="X702" s="590" t="n"/>
      <c r="Y702" s="590" t="n"/>
      <c r="Z702" s="590" t="n"/>
    </row>
    <row r="703" ht="15.75" customHeight="1" s="844">
      <c r="A703" s="590" t="n"/>
      <c r="B703" s="590" t="n"/>
      <c r="C703" s="590" t="n"/>
      <c r="D703" s="590" t="n"/>
      <c r="E703" s="590" t="n"/>
      <c r="F703" s="590" t="n"/>
      <c r="G703" s="590" t="n"/>
      <c r="H703" s="590" t="n"/>
      <c r="I703" s="590" t="n"/>
      <c r="J703" s="590" t="n"/>
      <c r="K703" s="590" t="n"/>
      <c r="L703" s="590" t="n"/>
      <c r="M703" s="590" t="n"/>
      <c r="N703" s="590" t="n"/>
      <c r="O703" s="590" t="n"/>
      <c r="P703" s="590" t="n"/>
      <c r="Q703" s="590" t="n"/>
      <c r="R703" s="590" t="n"/>
      <c r="S703" s="590" t="n"/>
      <c r="T703" s="590" t="n"/>
      <c r="U703" s="590" t="n"/>
      <c r="V703" s="590" t="n"/>
      <c r="W703" s="590" t="n"/>
      <c r="X703" s="590" t="n"/>
      <c r="Y703" s="590" t="n"/>
      <c r="Z703" s="590" t="n"/>
    </row>
    <row r="704" ht="15.75" customHeight="1" s="844">
      <c r="A704" s="590" t="n"/>
      <c r="B704" s="590" t="n"/>
      <c r="C704" s="590" t="n"/>
      <c r="D704" s="590" t="n"/>
      <c r="E704" s="590" t="n"/>
      <c r="F704" s="590" t="n"/>
      <c r="G704" s="590" t="n"/>
      <c r="H704" s="590" t="n"/>
      <c r="I704" s="590" t="n"/>
      <c r="J704" s="590" t="n"/>
      <c r="K704" s="590" t="n"/>
      <c r="L704" s="590" t="n"/>
      <c r="M704" s="590" t="n"/>
      <c r="N704" s="590" t="n"/>
      <c r="O704" s="590" t="n"/>
      <c r="P704" s="590" t="n"/>
      <c r="Q704" s="590" t="n"/>
      <c r="R704" s="590" t="n"/>
      <c r="S704" s="590" t="n"/>
      <c r="T704" s="590" t="n"/>
      <c r="U704" s="590" t="n"/>
      <c r="V704" s="590" t="n"/>
      <c r="W704" s="590" t="n"/>
      <c r="X704" s="590" t="n"/>
      <c r="Y704" s="590" t="n"/>
      <c r="Z704" s="590" t="n"/>
    </row>
    <row r="705" ht="15.75" customHeight="1" s="844">
      <c r="A705" s="590" t="n"/>
      <c r="B705" s="590" t="n"/>
      <c r="C705" s="590" t="n"/>
      <c r="D705" s="590" t="n"/>
      <c r="E705" s="590" t="n"/>
      <c r="F705" s="590" t="n"/>
      <c r="G705" s="590" t="n"/>
      <c r="H705" s="590" t="n"/>
      <c r="I705" s="590" t="n"/>
      <c r="J705" s="590" t="n"/>
      <c r="K705" s="590" t="n"/>
      <c r="L705" s="590" t="n"/>
      <c r="M705" s="590" t="n"/>
      <c r="N705" s="590" t="n"/>
      <c r="O705" s="590" t="n"/>
      <c r="P705" s="590" t="n"/>
      <c r="Q705" s="590" t="n"/>
      <c r="R705" s="590" t="n"/>
      <c r="S705" s="590" t="n"/>
      <c r="T705" s="590" t="n"/>
      <c r="U705" s="590" t="n"/>
      <c r="V705" s="590" t="n"/>
      <c r="W705" s="590" t="n"/>
      <c r="X705" s="590" t="n"/>
      <c r="Y705" s="590" t="n"/>
      <c r="Z705" s="590" t="n"/>
    </row>
    <row r="706" ht="15.75" customHeight="1" s="844">
      <c r="A706" s="590" t="n"/>
      <c r="B706" s="590" t="n"/>
      <c r="C706" s="590" t="n"/>
      <c r="D706" s="590" t="n"/>
      <c r="E706" s="590" t="n"/>
      <c r="F706" s="590" t="n"/>
      <c r="G706" s="590" t="n"/>
      <c r="H706" s="590" t="n"/>
      <c r="I706" s="590" t="n"/>
      <c r="J706" s="590" t="n"/>
      <c r="K706" s="590" t="n"/>
      <c r="L706" s="590" t="n"/>
      <c r="M706" s="590" t="n"/>
      <c r="N706" s="590" t="n"/>
      <c r="O706" s="590" t="n"/>
      <c r="P706" s="590" t="n"/>
      <c r="Q706" s="590" t="n"/>
      <c r="R706" s="590" t="n"/>
      <c r="S706" s="590" t="n"/>
      <c r="T706" s="590" t="n"/>
      <c r="U706" s="590" t="n"/>
      <c r="V706" s="590" t="n"/>
      <c r="W706" s="590" t="n"/>
      <c r="X706" s="590" t="n"/>
      <c r="Y706" s="590" t="n"/>
      <c r="Z706" s="590" t="n"/>
    </row>
    <row r="707" ht="15.75" customHeight="1" s="844">
      <c r="A707" s="590" t="n"/>
      <c r="B707" s="590" t="n"/>
      <c r="C707" s="590" t="n"/>
      <c r="D707" s="590" t="n"/>
      <c r="E707" s="590" t="n"/>
      <c r="F707" s="590" t="n"/>
      <c r="G707" s="590" t="n"/>
      <c r="H707" s="590" t="n"/>
      <c r="I707" s="590" t="n"/>
      <c r="J707" s="590" t="n"/>
      <c r="K707" s="590" t="n"/>
      <c r="L707" s="590" t="n"/>
      <c r="M707" s="590" t="n"/>
      <c r="N707" s="590" t="n"/>
      <c r="O707" s="590" t="n"/>
      <c r="P707" s="590" t="n"/>
      <c r="Q707" s="590" t="n"/>
      <c r="R707" s="590" t="n"/>
      <c r="S707" s="590" t="n"/>
      <c r="T707" s="590" t="n"/>
      <c r="U707" s="590" t="n"/>
      <c r="V707" s="590" t="n"/>
      <c r="W707" s="590" t="n"/>
      <c r="X707" s="590" t="n"/>
      <c r="Y707" s="590" t="n"/>
      <c r="Z707" s="590" t="n"/>
    </row>
    <row r="708" ht="15.75" customHeight="1" s="844">
      <c r="A708" s="590" t="n"/>
      <c r="B708" s="590" t="n"/>
      <c r="C708" s="590" t="n"/>
      <c r="D708" s="590" t="n"/>
      <c r="E708" s="590" t="n"/>
      <c r="F708" s="590" t="n"/>
      <c r="G708" s="590" t="n"/>
      <c r="H708" s="590" t="n"/>
      <c r="I708" s="590" t="n"/>
      <c r="J708" s="590" t="n"/>
      <c r="K708" s="590" t="n"/>
      <c r="L708" s="590" t="n"/>
      <c r="M708" s="590" t="n"/>
      <c r="N708" s="590" t="n"/>
      <c r="O708" s="590" t="n"/>
      <c r="P708" s="590" t="n"/>
      <c r="Q708" s="590" t="n"/>
      <c r="R708" s="590" t="n"/>
      <c r="S708" s="590" t="n"/>
      <c r="T708" s="590" t="n"/>
      <c r="U708" s="590" t="n"/>
      <c r="V708" s="590" t="n"/>
      <c r="W708" s="590" t="n"/>
      <c r="X708" s="590" t="n"/>
      <c r="Y708" s="590" t="n"/>
      <c r="Z708" s="590" t="n"/>
    </row>
    <row r="709" ht="15.75" customHeight="1" s="844">
      <c r="A709" s="590" t="n"/>
      <c r="B709" s="590" t="n"/>
      <c r="C709" s="590" t="n"/>
      <c r="D709" s="590" t="n"/>
      <c r="E709" s="590" t="n"/>
      <c r="F709" s="590" t="n"/>
      <c r="G709" s="590" t="n"/>
      <c r="H709" s="590" t="n"/>
      <c r="I709" s="590" t="n"/>
      <c r="J709" s="590" t="n"/>
      <c r="K709" s="590" t="n"/>
      <c r="L709" s="590" t="n"/>
      <c r="M709" s="590" t="n"/>
      <c r="N709" s="590" t="n"/>
      <c r="O709" s="590" t="n"/>
      <c r="P709" s="590" t="n"/>
      <c r="Q709" s="590" t="n"/>
      <c r="R709" s="590" t="n"/>
      <c r="S709" s="590" t="n"/>
      <c r="T709" s="590" t="n"/>
      <c r="U709" s="590" t="n"/>
      <c r="V709" s="590" t="n"/>
      <c r="W709" s="590" t="n"/>
      <c r="X709" s="590" t="n"/>
      <c r="Y709" s="590" t="n"/>
      <c r="Z709" s="590" t="n"/>
    </row>
    <row r="710" ht="15.75" customHeight="1" s="844">
      <c r="A710" s="590" t="n"/>
      <c r="B710" s="590" t="n"/>
      <c r="C710" s="590" t="n"/>
      <c r="D710" s="590" t="n"/>
      <c r="E710" s="590" t="n"/>
      <c r="F710" s="590" t="n"/>
      <c r="G710" s="590" t="n"/>
      <c r="H710" s="590" t="n"/>
      <c r="I710" s="590" t="n"/>
      <c r="J710" s="590" t="n"/>
      <c r="K710" s="590" t="n"/>
      <c r="L710" s="590" t="n"/>
      <c r="M710" s="590" t="n"/>
      <c r="N710" s="590" t="n"/>
      <c r="O710" s="590" t="n"/>
      <c r="P710" s="590" t="n"/>
      <c r="Q710" s="590" t="n"/>
      <c r="R710" s="590" t="n"/>
      <c r="S710" s="590" t="n"/>
      <c r="T710" s="590" t="n"/>
      <c r="U710" s="590" t="n"/>
      <c r="V710" s="590" t="n"/>
      <c r="W710" s="590" t="n"/>
      <c r="X710" s="590" t="n"/>
      <c r="Y710" s="590" t="n"/>
      <c r="Z710" s="590" t="n"/>
    </row>
    <row r="711" ht="15.75" customHeight="1" s="844">
      <c r="A711" s="590" t="n"/>
      <c r="B711" s="590" t="n"/>
      <c r="C711" s="590" t="n"/>
      <c r="D711" s="590" t="n"/>
      <c r="E711" s="590" t="n"/>
      <c r="F711" s="590" t="n"/>
      <c r="G711" s="590" t="n"/>
      <c r="H711" s="590" t="n"/>
      <c r="I711" s="590" t="n"/>
      <c r="J711" s="590" t="n"/>
      <c r="K711" s="590" t="n"/>
      <c r="L711" s="590" t="n"/>
      <c r="M711" s="590" t="n"/>
      <c r="N711" s="590" t="n"/>
      <c r="O711" s="590" t="n"/>
      <c r="P711" s="590" t="n"/>
      <c r="Q711" s="590" t="n"/>
      <c r="R711" s="590" t="n"/>
      <c r="S711" s="590" t="n"/>
      <c r="T711" s="590" t="n"/>
      <c r="U711" s="590" t="n"/>
      <c r="V711" s="590" t="n"/>
      <c r="W711" s="590" t="n"/>
      <c r="X711" s="590" t="n"/>
      <c r="Y711" s="590" t="n"/>
      <c r="Z711" s="590" t="n"/>
    </row>
    <row r="712" ht="15.75" customHeight="1" s="844">
      <c r="A712" s="590" t="n"/>
      <c r="B712" s="590" t="n"/>
      <c r="C712" s="590" t="n"/>
      <c r="D712" s="590" t="n"/>
      <c r="E712" s="590" t="n"/>
      <c r="F712" s="590" t="n"/>
      <c r="G712" s="590" t="n"/>
      <c r="H712" s="590" t="n"/>
      <c r="I712" s="590" t="n"/>
      <c r="J712" s="590" t="n"/>
      <c r="K712" s="590" t="n"/>
      <c r="L712" s="590" t="n"/>
      <c r="M712" s="590" t="n"/>
      <c r="N712" s="590" t="n"/>
      <c r="O712" s="590" t="n"/>
      <c r="P712" s="590" t="n"/>
      <c r="Q712" s="590" t="n"/>
      <c r="R712" s="590" t="n"/>
      <c r="S712" s="590" t="n"/>
      <c r="T712" s="590" t="n"/>
      <c r="U712" s="590" t="n"/>
      <c r="V712" s="590" t="n"/>
      <c r="W712" s="590" t="n"/>
      <c r="X712" s="590" t="n"/>
      <c r="Y712" s="590" t="n"/>
      <c r="Z712" s="590" t="n"/>
    </row>
    <row r="713" ht="15.75" customHeight="1" s="844">
      <c r="A713" s="590" t="n"/>
      <c r="B713" s="590" t="n"/>
      <c r="C713" s="590" t="n"/>
      <c r="D713" s="590" t="n"/>
      <c r="E713" s="590" t="n"/>
      <c r="F713" s="590" t="n"/>
      <c r="G713" s="590" t="n"/>
      <c r="H713" s="590" t="n"/>
      <c r="I713" s="590" t="n"/>
      <c r="J713" s="590" t="n"/>
      <c r="K713" s="590" t="n"/>
      <c r="L713" s="590" t="n"/>
      <c r="M713" s="590" t="n"/>
      <c r="N713" s="590" t="n"/>
      <c r="O713" s="590" t="n"/>
      <c r="P713" s="590" t="n"/>
      <c r="Q713" s="590" t="n"/>
      <c r="R713" s="590" t="n"/>
      <c r="S713" s="590" t="n"/>
      <c r="T713" s="590" t="n"/>
      <c r="U713" s="590" t="n"/>
      <c r="V713" s="590" t="n"/>
      <c r="W713" s="590" t="n"/>
      <c r="X713" s="590" t="n"/>
      <c r="Y713" s="590" t="n"/>
      <c r="Z713" s="590" t="n"/>
    </row>
    <row r="714" ht="15.75" customHeight="1" s="844">
      <c r="A714" s="590" t="n"/>
      <c r="B714" s="590" t="n"/>
      <c r="C714" s="590" t="n"/>
      <c r="D714" s="590" t="n"/>
      <c r="E714" s="590" t="n"/>
      <c r="F714" s="590" t="n"/>
      <c r="G714" s="590" t="n"/>
      <c r="H714" s="590" t="n"/>
      <c r="I714" s="590" t="n"/>
      <c r="J714" s="590" t="n"/>
      <c r="K714" s="590" t="n"/>
      <c r="L714" s="590" t="n"/>
      <c r="M714" s="590" t="n"/>
      <c r="N714" s="590" t="n"/>
      <c r="O714" s="590" t="n"/>
      <c r="P714" s="590" t="n"/>
      <c r="Q714" s="590" t="n"/>
      <c r="R714" s="590" t="n"/>
      <c r="S714" s="590" t="n"/>
      <c r="T714" s="590" t="n"/>
      <c r="U714" s="590" t="n"/>
      <c r="V714" s="590" t="n"/>
      <c r="W714" s="590" t="n"/>
      <c r="X714" s="590" t="n"/>
      <c r="Y714" s="590" t="n"/>
      <c r="Z714" s="590" t="n"/>
    </row>
    <row r="715" ht="15.75" customHeight="1" s="844">
      <c r="A715" s="590" t="n"/>
      <c r="B715" s="590" t="n"/>
      <c r="C715" s="590" t="n"/>
      <c r="D715" s="590" t="n"/>
      <c r="E715" s="590" t="n"/>
      <c r="F715" s="590" t="n"/>
      <c r="G715" s="590" t="n"/>
      <c r="H715" s="590" t="n"/>
      <c r="I715" s="590" t="n"/>
      <c r="J715" s="590" t="n"/>
      <c r="K715" s="590" t="n"/>
      <c r="L715" s="590" t="n"/>
      <c r="M715" s="590" t="n"/>
      <c r="N715" s="590" t="n"/>
      <c r="O715" s="590" t="n"/>
      <c r="P715" s="590" t="n"/>
      <c r="Q715" s="590" t="n"/>
      <c r="R715" s="590" t="n"/>
      <c r="S715" s="590" t="n"/>
      <c r="T715" s="590" t="n"/>
      <c r="U715" s="590" t="n"/>
      <c r="V715" s="590" t="n"/>
      <c r="W715" s="590" t="n"/>
      <c r="X715" s="590" t="n"/>
      <c r="Y715" s="590" t="n"/>
      <c r="Z715" s="590" t="n"/>
    </row>
    <row r="716" ht="15.75" customHeight="1" s="844">
      <c r="A716" s="590" t="n"/>
      <c r="B716" s="590" t="n"/>
      <c r="C716" s="590" t="n"/>
      <c r="D716" s="590" t="n"/>
      <c r="E716" s="590" t="n"/>
      <c r="F716" s="590" t="n"/>
      <c r="G716" s="590" t="n"/>
      <c r="H716" s="590" t="n"/>
      <c r="I716" s="590" t="n"/>
      <c r="J716" s="590" t="n"/>
      <c r="K716" s="590" t="n"/>
      <c r="L716" s="590" t="n"/>
      <c r="M716" s="590" t="n"/>
      <c r="N716" s="590" t="n"/>
      <c r="O716" s="590" t="n"/>
      <c r="P716" s="590" t="n"/>
      <c r="Q716" s="590" t="n"/>
      <c r="R716" s="590" t="n"/>
      <c r="S716" s="590" t="n"/>
      <c r="T716" s="590" t="n"/>
      <c r="U716" s="590" t="n"/>
      <c r="V716" s="590" t="n"/>
      <c r="W716" s="590" t="n"/>
      <c r="X716" s="590" t="n"/>
      <c r="Y716" s="590" t="n"/>
      <c r="Z716" s="590" t="n"/>
    </row>
    <row r="717" ht="15.75" customHeight="1" s="844">
      <c r="A717" s="590" t="n"/>
      <c r="B717" s="590" t="n"/>
      <c r="C717" s="590" t="n"/>
      <c r="D717" s="590" t="n"/>
      <c r="E717" s="590" t="n"/>
      <c r="F717" s="590" t="n"/>
      <c r="G717" s="590" t="n"/>
      <c r="H717" s="590" t="n"/>
      <c r="I717" s="590" t="n"/>
      <c r="J717" s="590" t="n"/>
      <c r="K717" s="590" t="n"/>
      <c r="L717" s="590" t="n"/>
      <c r="M717" s="590" t="n"/>
      <c r="N717" s="590" t="n"/>
      <c r="O717" s="590" t="n"/>
      <c r="P717" s="590" t="n"/>
      <c r="Q717" s="590" t="n"/>
      <c r="R717" s="590" t="n"/>
      <c r="S717" s="590" t="n"/>
      <c r="T717" s="590" t="n"/>
      <c r="U717" s="590" t="n"/>
      <c r="V717" s="590" t="n"/>
      <c r="W717" s="590" t="n"/>
      <c r="X717" s="590" t="n"/>
      <c r="Y717" s="590" t="n"/>
      <c r="Z717" s="590" t="n"/>
    </row>
    <row r="718" ht="15.75" customHeight="1" s="844">
      <c r="A718" s="590" t="n"/>
      <c r="B718" s="590" t="n"/>
      <c r="C718" s="590" t="n"/>
      <c r="D718" s="590" t="n"/>
      <c r="E718" s="590" t="n"/>
      <c r="F718" s="590" t="n"/>
      <c r="G718" s="590" t="n"/>
      <c r="H718" s="590" t="n"/>
      <c r="I718" s="590" t="n"/>
      <c r="J718" s="590" t="n"/>
      <c r="K718" s="590" t="n"/>
      <c r="L718" s="590" t="n"/>
      <c r="M718" s="590" t="n"/>
      <c r="N718" s="590" t="n"/>
      <c r="O718" s="590" t="n"/>
      <c r="P718" s="590" t="n"/>
      <c r="Q718" s="590" t="n"/>
      <c r="R718" s="590" t="n"/>
      <c r="S718" s="590" t="n"/>
      <c r="T718" s="590" t="n"/>
      <c r="U718" s="590" t="n"/>
      <c r="V718" s="590" t="n"/>
      <c r="W718" s="590" t="n"/>
      <c r="X718" s="590" t="n"/>
      <c r="Y718" s="590" t="n"/>
      <c r="Z718" s="590" t="n"/>
    </row>
    <row r="719" ht="15.75" customHeight="1" s="844">
      <c r="A719" s="590" t="n"/>
      <c r="B719" s="590" t="n"/>
      <c r="C719" s="590" t="n"/>
      <c r="D719" s="590" t="n"/>
      <c r="E719" s="590" t="n"/>
      <c r="F719" s="590" t="n"/>
      <c r="G719" s="590" t="n"/>
      <c r="H719" s="590" t="n"/>
      <c r="I719" s="590" t="n"/>
      <c r="J719" s="590" t="n"/>
      <c r="K719" s="590" t="n"/>
      <c r="L719" s="590" t="n"/>
      <c r="M719" s="590" t="n"/>
      <c r="N719" s="590" t="n"/>
      <c r="O719" s="590" t="n"/>
      <c r="P719" s="590" t="n"/>
      <c r="Q719" s="590" t="n"/>
      <c r="R719" s="590" t="n"/>
      <c r="S719" s="590" t="n"/>
      <c r="T719" s="590" t="n"/>
      <c r="U719" s="590" t="n"/>
      <c r="V719" s="590" t="n"/>
      <c r="W719" s="590" t="n"/>
      <c r="X719" s="590" t="n"/>
      <c r="Y719" s="590" t="n"/>
      <c r="Z719" s="590" t="n"/>
    </row>
    <row r="720" ht="15.75" customHeight="1" s="844">
      <c r="A720" s="590" t="n"/>
      <c r="B720" s="590" t="n"/>
      <c r="C720" s="590" t="n"/>
      <c r="D720" s="590" t="n"/>
      <c r="E720" s="590" t="n"/>
      <c r="F720" s="590" t="n"/>
      <c r="G720" s="590" t="n"/>
      <c r="H720" s="590" t="n"/>
      <c r="I720" s="590" t="n"/>
      <c r="J720" s="590" t="n"/>
      <c r="K720" s="590" t="n"/>
      <c r="L720" s="590" t="n"/>
      <c r="M720" s="590" t="n"/>
      <c r="N720" s="590" t="n"/>
      <c r="O720" s="590" t="n"/>
      <c r="P720" s="590" t="n"/>
      <c r="Q720" s="590" t="n"/>
      <c r="R720" s="590" t="n"/>
      <c r="S720" s="590" t="n"/>
      <c r="T720" s="590" t="n"/>
      <c r="U720" s="590" t="n"/>
      <c r="V720" s="590" t="n"/>
      <c r="W720" s="590" t="n"/>
      <c r="X720" s="590" t="n"/>
      <c r="Y720" s="590" t="n"/>
      <c r="Z720" s="590" t="n"/>
    </row>
    <row r="721" ht="15.75" customHeight="1" s="844">
      <c r="A721" s="590" t="n"/>
      <c r="B721" s="590" t="n"/>
      <c r="C721" s="590" t="n"/>
      <c r="D721" s="590" t="n"/>
      <c r="E721" s="590" t="n"/>
      <c r="F721" s="590" t="n"/>
      <c r="G721" s="590" t="n"/>
      <c r="H721" s="590" t="n"/>
      <c r="I721" s="590" t="n"/>
      <c r="J721" s="590" t="n"/>
      <c r="K721" s="590" t="n"/>
      <c r="L721" s="590" t="n"/>
      <c r="M721" s="590" t="n"/>
      <c r="N721" s="590" t="n"/>
      <c r="O721" s="590" t="n"/>
      <c r="P721" s="590" t="n"/>
      <c r="Q721" s="590" t="n"/>
      <c r="R721" s="590" t="n"/>
      <c r="S721" s="590" t="n"/>
      <c r="T721" s="590" t="n"/>
      <c r="U721" s="590" t="n"/>
      <c r="V721" s="590" t="n"/>
      <c r="W721" s="590" t="n"/>
      <c r="X721" s="590" t="n"/>
      <c r="Y721" s="590" t="n"/>
      <c r="Z721" s="590" t="n"/>
    </row>
    <row r="722" ht="15.75" customHeight="1" s="844">
      <c r="A722" s="590" t="n"/>
      <c r="B722" s="590" t="n"/>
      <c r="C722" s="590" t="n"/>
      <c r="D722" s="590" t="n"/>
      <c r="E722" s="590" t="n"/>
      <c r="F722" s="590" t="n"/>
      <c r="G722" s="590" t="n"/>
      <c r="H722" s="590" t="n"/>
      <c r="I722" s="590" t="n"/>
      <c r="J722" s="590" t="n"/>
      <c r="K722" s="590" t="n"/>
      <c r="L722" s="590" t="n"/>
      <c r="M722" s="590" t="n"/>
      <c r="N722" s="590" t="n"/>
      <c r="O722" s="590" t="n"/>
      <c r="P722" s="590" t="n"/>
      <c r="Q722" s="590" t="n"/>
      <c r="R722" s="590" t="n"/>
      <c r="S722" s="590" t="n"/>
      <c r="T722" s="590" t="n"/>
      <c r="U722" s="590" t="n"/>
      <c r="V722" s="590" t="n"/>
      <c r="W722" s="590" t="n"/>
      <c r="X722" s="590" t="n"/>
      <c r="Y722" s="590" t="n"/>
      <c r="Z722" s="590" t="n"/>
    </row>
    <row r="723" ht="15.75" customHeight="1" s="844">
      <c r="A723" s="590" t="n"/>
      <c r="B723" s="590" t="n"/>
      <c r="C723" s="590" t="n"/>
      <c r="D723" s="590" t="n"/>
      <c r="E723" s="590" t="n"/>
      <c r="F723" s="590" t="n"/>
      <c r="G723" s="590" t="n"/>
      <c r="H723" s="590" t="n"/>
      <c r="I723" s="590" t="n"/>
      <c r="J723" s="590" t="n"/>
      <c r="K723" s="590" t="n"/>
      <c r="L723" s="590" t="n"/>
      <c r="M723" s="590" t="n"/>
      <c r="N723" s="590" t="n"/>
      <c r="O723" s="590" t="n"/>
      <c r="P723" s="590" t="n"/>
      <c r="Q723" s="590" t="n"/>
      <c r="R723" s="590" t="n"/>
      <c r="S723" s="590" t="n"/>
      <c r="T723" s="590" t="n"/>
      <c r="U723" s="590" t="n"/>
      <c r="V723" s="590" t="n"/>
      <c r="W723" s="590" t="n"/>
      <c r="X723" s="590" t="n"/>
      <c r="Y723" s="590" t="n"/>
      <c r="Z723" s="590" t="n"/>
    </row>
    <row r="724" ht="15.75" customHeight="1" s="844">
      <c r="A724" s="590" t="n"/>
      <c r="B724" s="590" t="n"/>
      <c r="C724" s="590" t="n"/>
      <c r="D724" s="590" t="n"/>
      <c r="E724" s="590" t="n"/>
      <c r="F724" s="590" t="n"/>
      <c r="G724" s="590" t="n"/>
      <c r="H724" s="590" t="n"/>
      <c r="I724" s="590" t="n"/>
      <c r="J724" s="590" t="n"/>
      <c r="K724" s="590" t="n"/>
      <c r="L724" s="590" t="n"/>
      <c r="M724" s="590" t="n"/>
      <c r="N724" s="590" t="n"/>
      <c r="O724" s="590" t="n"/>
      <c r="P724" s="590" t="n"/>
      <c r="Q724" s="590" t="n"/>
      <c r="R724" s="590" t="n"/>
      <c r="S724" s="590" t="n"/>
      <c r="T724" s="590" t="n"/>
      <c r="U724" s="590" t="n"/>
      <c r="V724" s="590" t="n"/>
      <c r="W724" s="590" t="n"/>
      <c r="X724" s="590" t="n"/>
      <c r="Y724" s="590" t="n"/>
      <c r="Z724" s="590" t="n"/>
    </row>
    <row r="725" ht="15.75" customHeight="1" s="844">
      <c r="A725" s="590" t="n"/>
      <c r="B725" s="590" t="n"/>
      <c r="C725" s="590" t="n"/>
      <c r="D725" s="590" t="n"/>
      <c r="E725" s="590" t="n"/>
      <c r="F725" s="590" t="n"/>
      <c r="G725" s="590" t="n"/>
      <c r="H725" s="590" t="n"/>
      <c r="I725" s="590" t="n"/>
      <c r="J725" s="590" t="n"/>
      <c r="K725" s="590" t="n"/>
      <c r="L725" s="590" t="n"/>
      <c r="M725" s="590" t="n"/>
      <c r="N725" s="590" t="n"/>
      <c r="O725" s="590" t="n"/>
      <c r="P725" s="590" t="n"/>
      <c r="Q725" s="590" t="n"/>
      <c r="R725" s="590" t="n"/>
      <c r="S725" s="590" t="n"/>
      <c r="T725" s="590" t="n"/>
      <c r="U725" s="590" t="n"/>
      <c r="V725" s="590" t="n"/>
      <c r="W725" s="590" t="n"/>
      <c r="X725" s="590" t="n"/>
      <c r="Y725" s="590" t="n"/>
      <c r="Z725" s="590" t="n"/>
    </row>
    <row r="726" ht="15.75" customHeight="1" s="844">
      <c r="A726" s="590" t="n"/>
      <c r="B726" s="590" t="n"/>
      <c r="C726" s="590" t="n"/>
      <c r="D726" s="590" t="n"/>
      <c r="E726" s="590" t="n"/>
      <c r="F726" s="590" t="n"/>
      <c r="G726" s="590" t="n"/>
      <c r="H726" s="590" t="n"/>
      <c r="I726" s="590" t="n"/>
      <c r="J726" s="590" t="n"/>
      <c r="K726" s="590" t="n"/>
      <c r="L726" s="590" t="n"/>
      <c r="M726" s="590" t="n"/>
      <c r="N726" s="590" t="n"/>
      <c r="O726" s="590" t="n"/>
      <c r="P726" s="590" t="n"/>
      <c r="Q726" s="590" t="n"/>
      <c r="R726" s="590" t="n"/>
      <c r="S726" s="590" t="n"/>
      <c r="T726" s="590" t="n"/>
      <c r="U726" s="590" t="n"/>
      <c r="V726" s="590" t="n"/>
      <c r="W726" s="590" t="n"/>
      <c r="X726" s="590" t="n"/>
      <c r="Y726" s="590" t="n"/>
      <c r="Z726" s="590" t="n"/>
    </row>
    <row r="727" ht="15.75" customHeight="1" s="844">
      <c r="A727" s="590" t="n"/>
      <c r="B727" s="590" t="n"/>
      <c r="C727" s="590" t="n"/>
      <c r="D727" s="590" t="n"/>
      <c r="E727" s="590" t="n"/>
      <c r="F727" s="590" t="n"/>
      <c r="G727" s="590" t="n"/>
      <c r="H727" s="590" t="n"/>
      <c r="I727" s="590" t="n"/>
      <c r="J727" s="590" t="n"/>
      <c r="K727" s="590" t="n"/>
      <c r="L727" s="590" t="n"/>
      <c r="M727" s="590" t="n"/>
      <c r="N727" s="590" t="n"/>
      <c r="O727" s="590" t="n"/>
      <c r="P727" s="590" t="n"/>
      <c r="Q727" s="590" t="n"/>
      <c r="R727" s="590" t="n"/>
      <c r="S727" s="590" t="n"/>
      <c r="T727" s="590" t="n"/>
      <c r="U727" s="590" t="n"/>
      <c r="V727" s="590" t="n"/>
      <c r="W727" s="590" t="n"/>
      <c r="X727" s="590" t="n"/>
      <c r="Y727" s="590" t="n"/>
      <c r="Z727" s="590" t="n"/>
    </row>
    <row r="728" ht="15.75" customHeight="1" s="844">
      <c r="A728" s="590" t="n"/>
      <c r="B728" s="590" t="n"/>
      <c r="C728" s="590" t="n"/>
      <c r="D728" s="590" t="n"/>
      <c r="E728" s="590" t="n"/>
      <c r="F728" s="590" t="n"/>
      <c r="G728" s="590" t="n"/>
      <c r="H728" s="590" t="n"/>
      <c r="I728" s="590" t="n"/>
      <c r="J728" s="590" t="n"/>
      <c r="K728" s="590" t="n"/>
      <c r="L728" s="590" t="n"/>
      <c r="M728" s="590" t="n"/>
      <c r="N728" s="590" t="n"/>
      <c r="O728" s="590" t="n"/>
      <c r="P728" s="590" t="n"/>
      <c r="Q728" s="590" t="n"/>
      <c r="R728" s="590" t="n"/>
      <c r="S728" s="590" t="n"/>
      <c r="T728" s="590" t="n"/>
      <c r="U728" s="590" t="n"/>
      <c r="V728" s="590" t="n"/>
      <c r="W728" s="590" t="n"/>
      <c r="X728" s="590" t="n"/>
      <c r="Y728" s="590" t="n"/>
      <c r="Z728" s="590" t="n"/>
    </row>
    <row r="729" ht="15.75" customHeight="1" s="844">
      <c r="A729" s="590" t="n"/>
      <c r="B729" s="590" t="n"/>
      <c r="C729" s="590" t="n"/>
      <c r="D729" s="590" t="n"/>
      <c r="E729" s="590" t="n"/>
      <c r="F729" s="590" t="n"/>
      <c r="G729" s="590" t="n"/>
      <c r="H729" s="590" t="n"/>
      <c r="I729" s="590" t="n"/>
      <c r="J729" s="590" t="n"/>
      <c r="K729" s="590" t="n"/>
      <c r="L729" s="590" t="n"/>
      <c r="M729" s="590" t="n"/>
      <c r="N729" s="590" t="n"/>
      <c r="O729" s="590" t="n"/>
      <c r="P729" s="590" t="n"/>
      <c r="Q729" s="590" t="n"/>
      <c r="R729" s="590" t="n"/>
      <c r="S729" s="590" t="n"/>
      <c r="T729" s="590" t="n"/>
      <c r="U729" s="590" t="n"/>
      <c r="V729" s="590" t="n"/>
      <c r="W729" s="590" t="n"/>
      <c r="X729" s="590" t="n"/>
      <c r="Y729" s="590" t="n"/>
      <c r="Z729" s="590" t="n"/>
    </row>
    <row r="730" ht="15.75" customHeight="1" s="844">
      <c r="A730" s="590" t="n"/>
      <c r="B730" s="590" t="n"/>
      <c r="C730" s="590" t="n"/>
      <c r="D730" s="590" t="n"/>
      <c r="E730" s="590" t="n"/>
      <c r="F730" s="590" t="n"/>
      <c r="G730" s="590" t="n"/>
      <c r="H730" s="590" t="n"/>
      <c r="I730" s="590" t="n"/>
      <c r="J730" s="590" t="n"/>
      <c r="K730" s="590" t="n"/>
      <c r="L730" s="590" t="n"/>
      <c r="M730" s="590" t="n"/>
      <c r="N730" s="590" t="n"/>
      <c r="O730" s="590" t="n"/>
      <c r="P730" s="590" t="n"/>
      <c r="Q730" s="590" t="n"/>
      <c r="R730" s="590" t="n"/>
      <c r="S730" s="590" t="n"/>
      <c r="T730" s="590" t="n"/>
      <c r="U730" s="590" t="n"/>
      <c r="V730" s="590" t="n"/>
      <c r="W730" s="590" t="n"/>
      <c r="X730" s="590" t="n"/>
      <c r="Y730" s="590" t="n"/>
      <c r="Z730" s="590" t="n"/>
    </row>
    <row r="731" ht="15.75" customHeight="1" s="844">
      <c r="A731" s="590" t="n"/>
      <c r="B731" s="590" t="n"/>
      <c r="C731" s="590" t="n"/>
      <c r="D731" s="590" t="n"/>
      <c r="E731" s="590" t="n"/>
      <c r="F731" s="590" t="n"/>
      <c r="G731" s="590" t="n"/>
      <c r="H731" s="590" t="n"/>
      <c r="I731" s="590" t="n"/>
      <c r="J731" s="590" t="n"/>
      <c r="K731" s="590" t="n"/>
      <c r="L731" s="590" t="n"/>
      <c r="M731" s="590" t="n"/>
      <c r="N731" s="590" t="n"/>
      <c r="O731" s="590" t="n"/>
      <c r="P731" s="590" t="n"/>
      <c r="Q731" s="590" t="n"/>
      <c r="R731" s="590" t="n"/>
      <c r="S731" s="590" t="n"/>
      <c r="T731" s="590" t="n"/>
      <c r="U731" s="590" t="n"/>
      <c r="V731" s="590" t="n"/>
      <c r="W731" s="590" t="n"/>
      <c r="X731" s="590" t="n"/>
      <c r="Y731" s="590" t="n"/>
      <c r="Z731" s="590" t="n"/>
    </row>
    <row r="732" ht="15.75" customHeight="1" s="844">
      <c r="A732" s="590" t="n"/>
      <c r="B732" s="590" t="n"/>
      <c r="C732" s="590" t="n"/>
      <c r="D732" s="590" t="n"/>
      <c r="E732" s="590" t="n"/>
      <c r="F732" s="590" t="n"/>
      <c r="G732" s="590" t="n"/>
      <c r="H732" s="590" t="n"/>
      <c r="I732" s="590" t="n"/>
      <c r="J732" s="590" t="n"/>
      <c r="K732" s="590" t="n"/>
      <c r="L732" s="590" t="n"/>
      <c r="M732" s="590" t="n"/>
      <c r="N732" s="590" t="n"/>
      <c r="O732" s="590" t="n"/>
      <c r="P732" s="590" t="n"/>
      <c r="Q732" s="590" t="n"/>
      <c r="R732" s="590" t="n"/>
      <c r="S732" s="590" t="n"/>
      <c r="T732" s="590" t="n"/>
      <c r="U732" s="590" t="n"/>
      <c r="V732" s="590" t="n"/>
      <c r="W732" s="590" t="n"/>
      <c r="X732" s="590" t="n"/>
      <c r="Y732" s="590" t="n"/>
      <c r="Z732" s="590" t="n"/>
    </row>
    <row r="733" ht="15.75" customHeight="1" s="844">
      <c r="A733" s="590" t="n"/>
      <c r="B733" s="590" t="n"/>
      <c r="C733" s="590" t="n"/>
      <c r="D733" s="590" t="n"/>
      <c r="E733" s="590" t="n"/>
      <c r="F733" s="590" t="n"/>
      <c r="G733" s="590" t="n"/>
      <c r="H733" s="590" t="n"/>
      <c r="I733" s="590" t="n"/>
      <c r="J733" s="590" t="n"/>
      <c r="K733" s="590" t="n"/>
      <c r="L733" s="590" t="n"/>
      <c r="M733" s="590" t="n"/>
      <c r="N733" s="590" t="n"/>
      <c r="O733" s="590" t="n"/>
      <c r="P733" s="590" t="n"/>
      <c r="Q733" s="590" t="n"/>
      <c r="R733" s="590" t="n"/>
      <c r="S733" s="590" t="n"/>
      <c r="T733" s="590" t="n"/>
      <c r="U733" s="590" t="n"/>
      <c r="V733" s="590" t="n"/>
      <c r="W733" s="590" t="n"/>
      <c r="X733" s="590" t="n"/>
      <c r="Y733" s="590" t="n"/>
      <c r="Z733" s="590" t="n"/>
    </row>
    <row r="734" ht="15.75" customHeight="1" s="844">
      <c r="A734" s="590" t="n"/>
      <c r="B734" s="590" t="n"/>
      <c r="C734" s="590" t="n"/>
      <c r="D734" s="590" t="n"/>
      <c r="E734" s="590" t="n"/>
      <c r="F734" s="590" t="n"/>
      <c r="G734" s="590" t="n"/>
      <c r="H734" s="590" t="n"/>
      <c r="I734" s="590" t="n"/>
      <c r="J734" s="590" t="n"/>
      <c r="K734" s="590" t="n"/>
      <c r="L734" s="590" t="n"/>
      <c r="M734" s="590" t="n"/>
      <c r="N734" s="590" t="n"/>
      <c r="O734" s="590" t="n"/>
      <c r="P734" s="590" t="n"/>
      <c r="Q734" s="590" t="n"/>
      <c r="R734" s="590" t="n"/>
      <c r="S734" s="590" t="n"/>
      <c r="T734" s="590" t="n"/>
      <c r="U734" s="590" t="n"/>
      <c r="V734" s="590" t="n"/>
      <c r="W734" s="590" t="n"/>
      <c r="X734" s="590" t="n"/>
      <c r="Y734" s="590" t="n"/>
      <c r="Z734" s="590" t="n"/>
    </row>
    <row r="735" ht="15.75" customHeight="1" s="844">
      <c r="A735" s="590" t="n"/>
      <c r="B735" s="590" t="n"/>
      <c r="C735" s="590" t="n"/>
      <c r="D735" s="590" t="n"/>
      <c r="E735" s="590" t="n"/>
      <c r="F735" s="590" t="n"/>
      <c r="G735" s="590" t="n"/>
      <c r="H735" s="590" t="n"/>
      <c r="I735" s="590" t="n"/>
      <c r="J735" s="590" t="n"/>
      <c r="K735" s="590" t="n"/>
      <c r="L735" s="590" t="n"/>
      <c r="M735" s="590" t="n"/>
      <c r="N735" s="590" t="n"/>
      <c r="O735" s="590" t="n"/>
      <c r="P735" s="590" t="n"/>
      <c r="Q735" s="590" t="n"/>
      <c r="R735" s="590" t="n"/>
      <c r="S735" s="590" t="n"/>
      <c r="T735" s="590" t="n"/>
      <c r="U735" s="590" t="n"/>
      <c r="V735" s="590" t="n"/>
      <c r="W735" s="590" t="n"/>
      <c r="X735" s="590" t="n"/>
      <c r="Y735" s="590" t="n"/>
      <c r="Z735" s="590" t="n"/>
    </row>
    <row r="736" ht="15.75" customHeight="1" s="844">
      <c r="A736" s="590" t="n"/>
      <c r="B736" s="590" t="n"/>
      <c r="C736" s="590" t="n"/>
      <c r="D736" s="590" t="n"/>
      <c r="E736" s="590" t="n"/>
      <c r="F736" s="590" t="n"/>
      <c r="G736" s="590" t="n"/>
      <c r="H736" s="590" t="n"/>
      <c r="I736" s="590" t="n"/>
      <c r="J736" s="590" t="n"/>
      <c r="K736" s="590" t="n"/>
      <c r="L736" s="590" t="n"/>
      <c r="M736" s="590" t="n"/>
      <c r="N736" s="590" t="n"/>
      <c r="O736" s="590" t="n"/>
      <c r="P736" s="590" t="n"/>
      <c r="Q736" s="590" t="n"/>
      <c r="R736" s="590" t="n"/>
      <c r="S736" s="590" t="n"/>
      <c r="T736" s="590" t="n"/>
      <c r="U736" s="590" t="n"/>
      <c r="V736" s="590" t="n"/>
      <c r="W736" s="590" t="n"/>
      <c r="X736" s="590" t="n"/>
      <c r="Y736" s="590" t="n"/>
      <c r="Z736" s="590" t="n"/>
    </row>
    <row r="737" ht="15.75" customHeight="1" s="844">
      <c r="A737" s="590" t="n"/>
      <c r="B737" s="590" t="n"/>
      <c r="C737" s="590" t="n"/>
      <c r="D737" s="590" t="n"/>
      <c r="E737" s="590" t="n"/>
      <c r="F737" s="590" t="n"/>
      <c r="G737" s="590" t="n"/>
      <c r="H737" s="590" t="n"/>
      <c r="I737" s="590" t="n"/>
      <c r="J737" s="590" t="n"/>
      <c r="K737" s="590" t="n"/>
      <c r="L737" s="590" t="n"/>
      <c r="M737" s="590" t="n"/>
      <c r="N737" s="590" t="n"/>
      <c r="O737" s="590" t="n"/>
      <c r="P737" s="590" t="n"/>
      <c r="Q737" s="590" t="n"/>
      <c r="R737" s="590" t="n"/>
      <c r="S737" s="590" t="n"/>
      <c r="T737" s="590" t="n"/>
      <c r="U737" s="590" t="n"/>
      <c r="V737" s="590" t="n"/>
      <c r="W737" s="590" t="n"/>
      <c r="X737" s="590" t="n"/>
      <c r="Y737" s="590" t="n"/>
      <c r="Z737" s="590" t="n"/>
    </row>
    <row r="738" ht="15.75" customHeight="1" s="844">
      <c r="A738" s="590" t="n"/>
      <c r="B738" s="590" t="n"/>
      <c r="C738" s="590" t="n"/>
      <c r="D738" s="590" t="n"/>
      <c r="E738" s="590" t="n"/>
      <c r="F738" s="590" t="n"/>
      <c r="G738" s="590" t="n"/>
      <c r="H738" s="590" t="n"/>
      <c r="I738" s="590" t="n"/>
      <c r="J738" s="590" t="n"/>
      <c r="K738" s="590" t="n"/>
      <c r="L738" s="590" t="n"/>
      <c r="M738" s="590" t="n"/>
      <c r="N738" s="590" t="n"/>
      <c r="O738" s="590" t="n"/>
      <c r="P738" s="590" t="n"/>
      <c r="Q738" s="590" t="n"/>
      <c r="R738" s="590" t="n"/>
      <c r="S738" s="590" t="n"/>
      <c r="T738" s="590" t="n"/>
      <c r="U738" s="590" t="n"/>
      <c r="V738" s="590" t="n"/>
      <c r="W738" s="590" t="n"/>
      <c r="X738" s="590" t="n"/>
      <c r="Y738" s="590" t="n"/>
      <c r="Z738" s="590" t="n"/>
    </row>
    <row r="739" ht="15.75" customHeight="1" s="844">
      <c r="A739" s="590" t="n"/>
      <c r="B739" s="590" t="n"/>
      <c r="C739" s="590" t="n"/>
      <c r="D739" s="590" t="n"/>
      <c r="E739" s="590" t="n"/>
      <c r="F739" s="590" t="n"/>
      <c r="G739" s="590" t="n"/>
      <c r="H739" s="590" t="n"/>
      <c r="I739" s="590" t="n"/>
      <c r="J739" s="590" t="n"/>
      <c r="K739" s="590" t="n"/>
      <c r="L739" s="590" t="n"/>
      <c r="M739" s="590" t="n"/>
      <c r="N739" s="590" t="n"/>
      <c r="O739" s="590" t="n"/>
      <c r="P739" s="590" t="n"/>
      <c r="Q739" s="590" t="n"/>
      <c r="R739" s="590" t="n"/>
      <c r="S739" s="590" t="n"/>
      <c r="T739" s="590" t="n"/>
      <c r="U739" s="590" t="n"/>
      <c r="V739" s="590" t="n"/>
      <c r="W739" s="590" t="n"/>
      <c r="X739" s="590" t="n"/>
      <c r="Y739" s="590" t="n"/>
      <c r="Z739" s="590" t="n"/>
    </row>
    <row r="740" ht="15.75" customHeight="1" s="844">
      <c r="A740" s="590" t="n"/>
      <c r="B740" s="590" t="n"/>
      <c r="C740" s="590" t="n"/>
      <c r="D740" s="590" t="n"/>
      <c r="E740" s="590" t="n"/>
      <c r="F740" s="590" t="n"/>
      <c r="G740" s="590" t="n"/>
      <c r="H740" s="590" t="n"/>
      <c r="I740" s="590" t="n"/>
      <c r="J740" s="590" t="n"/>
      <c r="K740" s="590" t="n"/>
      <c r="L740" s="590" t="n"/>
      <c r="M740" s="590" t="n"/>
      <c r="N740" s="590" t="n"/>
      <c r="O740" s="590" t="n"/>
      <c r="P740" s="590" t="n"/>
      <c r="Q740" s="590" t="n"/>
      <c r="R740" s="590" t="n"/>
      <c r="S740" s="590" t="n"/>
      <c r="T740" s="590" t="n"/>
      <c r="U740" s="590" t="n"/>
      <c r="V740" s="590" t="n"/>
      <c r="W740" s="590" t="n"/>
      <c r="X740" s="590" t="n"/>
      <c r="Y740" s="590" t="n"/>
      <c r="Z740" s="590" t="n"/>
    </row>
    <row r="741" ht="15.75" customHeight="1" s="844">
      <c r="A741" s="590" t="n"/>
      <c r="B741" s="590" t="n"/>
      <c r="C741" s="590" t="n"/>
      <c r="D741" s="590" t="n"/>
      <c r="E741" s="590" t="n"/>
      <c r="F741" s="590" t="n"/>
      <c r="G741" s="590" t="n"/>
      <c r="H741" s="590" t="n"/>
      <c r="I741" s="590" t="n"/>
      <c r="J741" s="590" t="n"/>
      <c r="K741" s="590" t="n"/>
      <c r="L741" s="590" t="n"/>
      <c r="M741" s="590" t="n"/>
      <c r="N741" s="590" t="n"/>
      <c r="O741" s="590" t="n"/>
      <c r="P741" s="590" t="n"/>
      <c r="Q741" s="590" t="n"/>
      <c r="R741" s="590" t="n"/>
      <c r="S741" s="590" t="n"/>
      <c r="T741" s="590" t="n"/>
      <c r="U741" s="590" t="n"/>
      <c r="V741" s="590" t="n"/>
      <c r="W741" s="590" t="n"/>
      <c r="X741" s="590" t="n"/>
      <c r="Y741" s="590" t="n"/>
      <c r="Z741" s="590" t="n"/>
    </row>
    <row r="742" ht="15.75" customHeight="1" s="844">
      <c r="A742" s="590" t="n"/>
      <c r="B742" s="590" t="n"/>
      <c r="C742" s="590" t="n"/>
      <c r="D742" s="590" t="n"/>
      <c r="E742" s="590" t="n"/>
      <c r="F742" s="590" t="n"/>
      <c r="G742" s="590" t="n"/>
      <c r="H742" s="590" t="n"/>
      <c r="I742" s="590" t="n"/>
      <c r="J742" s="590" t="n"/>
      <c r="K742" s="590" t="n"/>
      <c r="L742" s="590" t="n"/>
      <c r="M742" s="590" t="n"/>
      <c r="N742" s="590" t="n"/>
      <c r="O742" s="590" t="n"/>
      <c r="P742" s="590" t="n"/>
      <c r="Q742" s="590" t="n"/>
      <c r="R742" s="590" t="n"/>
      <c r="S742" s="590" t="n"/>
      <c r="T742" s="590" t="n"/>
      <c r="U742" s="590" t="n"/>
      <c r="V742" s="590" t="n"/>
      <c r="W742" s="590" t="n"/>
      <c r="X742" s="590" t="n"/>
      <c r="Y742" s="590" t="n"/>
      <c r="Z742" s="590" t="n"/>
    </row>
    <row r="743" ht="15.75" customHeight="1" s="844">
      <c r="A743" s="590" t="n"/>
      <c r="B743" s="590" t="n"/>
      <c r="C743" s="590" t="n"/>
      <c r="D743" s="590" t="n"/>
      <c r="E743" s="590" t="n"/>
      <c r="F743" s="590" t="n"/>
      <c r="G743" s="590" t="n"/>
      <c r="H743" s="590" t="n"/>
      <c r="I743" s="590" t="n"/>
      <c r="J743" s="590" t="n"/>
      <c r="K743" s="590" t="n"/>
      <c r="L743" s="590" t="n"/>
      <c r="M743" s="590" t="n"/>
      <c r="N743" s="590" t="n"/>
      <c r="O743" s="590" t="n"/>
      <c r="P743" s="590" t="n"/>
      <c r="Q743" s="590" t="n"/>
      <c r="R743" s="590" t="n"/>
      <c r="S743" s="590" t="n"/>
      <c r="T743" s="590" t="n"/>
      <c r="U743" s="590" t="n"/>
      <c r="V743" s="590" t="n"/>
      <c r="W743" s="590" t="n"/>
      <c r="X743" s="590" t="n"/>
      <c r="Y743" s="590" t="n"/>
      <c r="Z743" s="590" t="n"/>
    </row>
    <row r="744" ht="15.75" customHeight="1" s="844">
      <c r="A744" s="590" t="n"/>
      <c r="B744" s="590" t="n"/>
      <c r="C744" s="590" t="n"/>
      <c r="D744" s="590" t="n"/>
      <c r="E744" s="590" t="n"/>
      <c r="F744" s="590" t="n"/>
      <c r="G744" s="590" t="n"/>
      <c r="H744" s="590" t="n"/>
      <c r="I744" s="590" t="n"/>
      <c r="J744" s="590" t="n"/>
      <c r="K744" s="590" t="n"/>
      <c r="L744" s="590" t="n"/>
      <c r="M744" s="590" t="n"/>
      <c r="N744" s="590" t="n"/>
      <c r="O744" s="590" t="n"/>
      <c r="P744" s="590" t="n"/>
      <c r="Q744" s="590" t="n"/>
      <c r="R744" s="590" t="n"/>
      <c r="S744" s="590" t="n"/>
      <c r="T744" s="590" t="n"/>
      <c r="U744" s="590" t="n"/>
      <c r="V744" s="590" t="n"/>
      <c r="W744" s="590" t="n"/>
      <c r="X744" s="590" t="n"/>
      <c r="Y744" s="590" t="n"/>
      <c r="Z744" s="590" t="n"/>
    </row>
    <row r="745" ht="15.75" customHeight="1" s="844">
      <c r="A745" s="590" t="n"/>
      <c r="B745" s="590" t="n"/>
      <c r="C745" s="590" t="n"/>
      <c r="D745" s="590" t="n"/>
      <c r="E745" s="590" t="n"/>
      <c r="F745" s="590" t="n"/>
      <c r="G745" s="590" t="n"/>
      <c r="H745" s="590" t="n"/>
      <c r="I745" s="590" t="n"/>
      <c r="J745" s="590" t="n"/>
      <c r="K745" s="590" t="n"/>
      <c r="L745" s="590" t="n"/>
      <c r="M745" s="590" t="n"/>
      <c r="N745" s="590" t="n"/>
      <c r="O745" s="590" t="n"/>
      <c r="P745" s="590" t="n"/>
      <c r="Q745" s="590" t="n"/>
      <c r="R745" s="590" t="n"/>
      <c r="S745" s="590" t="n"/>
      <c r="T745" s="590" t="n"/>
      <c r="U745" s="590" t="n"/>
      <c r="V745" s="590" t="n"/>
      <c r="W745" s="590" t="n"/>
      <c r="X745" s="590" t="n"/>
      <c r="Y745" s="590" t="n"/>
      <c r="Z745" s="590" t="n"/>
    </row>
    <row r="746" ht="15.75" customHeight="1" s="844">
      <c r="A746" s="590" t="n"/>
      <c r="B746" s="590" t="n"/>
      <c r="C746" s="590" t="n"/>
      <c r="D746" s="590" t="n"/>
      <c r="E746" s="590" t="n"/>
      <c r="F746" s="590" t="n"/>
      <c r="G746" s="590" t="n"/>
      <c r="H746" s="590" t="n"/>
      <c r="I746" s="590" t="n"/>
      <c r="J746" s="590" t="n"/>
      <c r="K746" s="590" t="n"/>
      <c r="L746" s="590" t="n"/>
      <c r="M746" s="590" t="n"/>
      <c r="N746" s="590" t="n"/>
      <c r="O746" s="590" t="n"/>
      <c r="P746" s="590" t="n"/>
      <c r="Q746" s="590" t="n"/>
      <c r="R746" s="590" t="n"/>
      <c r="S746" s="590" t="n"/>
      <c r="T746" s="590" t="n"/>
      <c r="U746" s="590" t="n"/>
      <c r="V746" s="590" t="n"/>
      <c r="W746" s="590" t="n"/>
      <c r="X746" s="590" t="n"/>
      <c r="Y746" s="590" t="n"/>
      <c r="Z746" s="590" t="n"/>
    </row>
    <row r="747" ht="15.75" customHeight="1" s="844">
      <c r="A747" s="590" t="n"/>
      <c r="B747" s="590" t="n"/>
      <c r="C747" s="590" t="n"/>
      <c r="D747" s="590" t="n"/>
      <c r="E747" s="590" t="n"/>
      <c r="F747" s="590" t="n"/>
      <c r="G747" s="590" t="n"/>
      <c r="H747" s="590" t="n"/>
      <c r="I747" s="590" t="n"/>
      <c r="J747" s="590" t="n"/>
      <c r="K747" s="590" t="n"/>
      <c r="L747" s="590" t="n"/>
      <c r="M747" s="590" t="n"/>
      <c r="N747" s="590" t="n"/>
      <c r="O747" s="590" t="n"/>
      <c r="P747" s="590" t="n"/>
      <c r="Q747" s="590" t="n"/>
      <c r="R747" s="590" t="n"/>
      <c r="S747" s="590" t="n"/>
      <c r="T747" s="590" t="n"/>
      <c r="U747" s="590" t="n"/>
      <c r="V747" s="590" t="n"/>
      <c r="W747" s="590" t="n"/>
      <c r="X747" s="590" t="n"/>
      <c r="Y747" s="590" t="n"/>
      <c r="Z747" s="590" t="n"/>
    </row>
    <row r="748" ht="15.75" customHeight="1" s="844">
      <c r="A748" s="590" t="n"/>
      <c r="B748" s="590" t="n"/>
      <c r="C748" s="590" t="n"/>
      <c r="D748" s="590" t="n"/>
      <c r="E748" s="590" t="n"/>
      <c r="F748" s="590" t="n"/>
      <c r="G748" s="590" t="n"/>
      <c r="H748" s="590" t="n"/>
      <c r="I748" s="590" t="n"/>
      <c r="J748" s="590" t="n"/>
      <c r="K748" s="590" t="n"/>
      <c r="L748" s="590" t="n"/>
      <c r="M748" s="590" t="n"/>
      <c r="N748" s="590" t="n"/>
      <c r="O748" s="590" t="n"/>
      <c r="P748" s="590" t="n"/>
      <c r="Q748" s="590" t="n"/>
      <c r="R748" s="590" t="n"/>
      <c r="S748" s="590" t="n"/>
      <c r="T748" s="590" t="n"/>
      <c r="U748" s="590" t="n"/>
      <c r="V748" s="590" t="n"/>
      <c r="W748" s="590" t="n"/>
      <c r="X748" s="590" t="n"/>
      <c r="Y748" s="590" t="n"/>
      <c r="Z748" s="590" t="n"/>
    </row>
    <row r="749" ht="15.75" customHeight="1" s="844">
      <c r="A749" s="590" t="n"/>
      <c r="B749" s="590" t="n"/>
      <c r="C749" s="590" t="n"/>
      <c r="D749" s="590" t="n"/>
      <c r="E749" s="590" t="n"/>
      <c r="F749" s="590" t="n"/>
      <c r="G749" s="590" t="n"/>
      <c r="H749" s="590" t="n"/>
      <c r="I749" s="590" t="n"/>
      <c r="J749" s="590" t="n"/>
      <c r="K749" s="590" t="n"/>
      <c r="L749" s="590" t="n"/>
      <c r="M749" s="590" t="n"/>
      <c r="N749" s="590" t="n"/>
      <c r="O749" s="590" t="n"/>
      <c r="P749" s="590" t="n"/>
      <c r="Q749" s="590" t="n"/>
      <c r="R749" s="590" t="n"/>
      <c r="S749" s="590" t="n"/>
      <c r="T749" s="590" t="n"/>
      <c r="U749" s="590" t="n"/>
      <c r="V749" s="590" t="n"/>
      <c r="W749" s="590" t="n"/>
      <c r="X749" s="590" t="n"/>
      <c r="Y749" s="590" t="n"/>
      <c r="Z749" s="590" t="n"/>
    </row>
    <row r="750" ht="15.75" customHeight="1" s="844">
      <c r="A750" s="590" t="n"/>
      <c r="B750" s="590" t="n"/>
      <c r="C750" s="590" t="n"/>
      <c r="D750" s="590" t="n"/>
      <c r="E750" s="590" t="n"/>
      <c r="F750" s="590" t="n"/>
      <c r="G750" s="590" t="n"/>
      <c r="H750" s="590" t="n"/>
      <c r="I750" s="590" t="n"/>
      <c r="J750" s="590" t="n"/>
      <c r="K750" s="590" t="n"/>
      <c r="L750" s="590" t="n"/>
      <c r="M750" s="590" t="n"/>
      <c r="N750" s="590" t="n"/>
      <c r="O750" s="590" t="n"/>
      <c r="P750" s="590" t="n"/>
      <c r="Q750" s="590" t="n"/>
      <c r="R750" s="590" t="n"/>
      <c r="S750" s="590" t="n"/>
      <c r="T750" s="590" t="n"/>
      <c r="U750" s="590" t="n"/>
      <c r="V750" s="590" t="n"/>
      <c r="W750" s="590" t="n"/>
      <c r="X750" s="590" t="n"/>
      <c r="Y750" s="590" t="n"/>
      <c r="Z750" s="590" t="n"/>
    </row>
    <row r="751" ht="15.75" customHeight="1" s="844">
      <c r="A751" s="590" t="n"/>
      <c r="B751" s="590" t="n"/>
      <c r="C751" s="590" t="n"/>
      <c r="D751" s="590" t="n"/>
      <c r="E751" s="590" t="n"/>
      <c r="F751" s="590" t="n"/>
      <c r="G751" s="590" t="n"/>
      <c r="H751" s="590" t="n"/>
      <c r="I751" s="590" t="n"/>
      <c r="J751" s="590" t="n"/>
      <c r="K751" s="590" t="n"/>
      <c r="L751" s="590" t="n"/>
      <c r="M751" s="590" t="n"/>
      <c r="N751" s="590" t="n"/>
      <c r="O751" s="590" t="n"/>
      <c r="P751" s="590" t="n"/>
      <c r="Q751" s="590" t="n"/>
      <c r="R751" s="590" t="n"/>
      <c r="S751" s="590" t="n"/>
      <c r="T751" s="590" t="n"/>
      <c r="U751" s="590" t="n"/>
      <c r="V751" s="590" t="n"/>
      <c r="W751" s="590" t="n"/>
      <c r="X751" s="590" t="n"/>
      <c r="Y751" s="590" t="n"/>
      <c r="Z751" s="590" t="n"/>
    </row>
    <row r="752" ht="15.75" customHeight="1" s="844">
      <c r="A752" s="590" t="n"/>
      <c r="B752" s="590" t="n"/>
      <c r="C752" s="590" t="n"/>
      <c r="D752" s="590" t="n"/>
      <c r="E752" s="590" t="n"/>
      <c r="F752" s="590" t="n"/>
      <c r="G752" s="590" t="n"/>
      <c r="H752" s="590" t="n"/>
      <c r="I752" s="590" t="n"/>
      <c r="J752" s="590" t="n"/>
      <c r="K752" s="590" t="n"/>
      <c r="L752" s="590" t="n"/>
      <c r="M752" s="590" t="n"/>
      <c r="N752" s="590" t="n"/>
      <c r="O752" s="590" t="n"/>
      <c r="P752" s="590" t="n"/>
      <c r="Q752" s="590" t="n"/>
      <c r="R752" s="590" t="n"/>
      <c r="S752" s="590" t="n"/>
      <c r="T752" s="590" t="n"/>
      <c r="U752" s="590" t="n"/>
      <c r="V752" s="590" t="n"/>
      <c r="W752" s="590" t="n"/>
      <c r="X752" s="590" t="n"/>
      <c r="Y752" s="590" t="n"/>
      <c r="Z752" s="590" t="n"/>
    </row>
    <row r="753" ht="15.75" customHeight="1" s="844">
      <c r="A753" s="590" t="n"/>
      <c r="B753" s="590" t="n"/>
      <c r="C753" s="590" t="n"/>
      <c r="D753" s="590" t="n"/>
      <c r="E753" s="590" t="n"/>
      <c r="F753" s="590" t="n"/>
      <c r="G753" s="590" t="n"/>
      <c r="H753" s="590" t="n"/>
      <c r="I753" s="590" t="n"/>
      <c r="J753" s="590" t="n"/>
      <c r="K753" s="590" t="n"/>
      <c r="L753" s="590" t="n"/>
      <c r="M753" s="590" t="n"/>
      <c r="N753" s="590" t="n"/>
      <c r="O753" s="590" t="n"/>
      <c r="P753" s="590" t="n"/>
      <c r="Q753" s="590" t="n"/>
      <c r="R753" s="590" t="n"/>
      <c r="S753" s="590" t="n"/>
      <c r="T753" s="590" t="n"/>
      <c r="U753" s="590" t="n"/>
      <c r="V753" s="590" t="n"/>
      <c r="W753" s="590" t="n"/>
      <c r="X753" s="590" t="n"/>
      <c r="Y753" s="590" t="n"/>
      <c r="Z753" s="590" t="n"/>
    </row>
    <row r="754" ht="15.75" customHeight="1" s="844">
      <c r="A754" s="590" t="n"/>
      <c r="B754" s="590" t="n"/>
      <c r="C754" s="590" t="n"/>
      <c r="D754" s="590" t="n"/>
      <c r="E754" s="590" t="n"/>
      <c r="F754" s="590" t="n"/>
      <c r="G754" s="590" t="n"/>
      <c r="H754" s="590" t="n"/>
      <c r="I754" s="590" t="n"/>
      <c r="J754" s="590" t="n"/>
      <c r="K754" s="590" t="n"/>
      <c r="L754" s="590" t="n"/>
      <c r="M754" s="590" t="n"/>
      <c r="N754" s="590" t="n"/>
      <c r="O754" s="590" t="n"/>
      <c r="P754" s="590" t="n"/>
      <c r="Q754" s="590" t="n"/>
      <c r="R754" s="590" t="n"/>
      <c r="S754" s="590" t="n"/>
      <c r="T754" s="590" t="n"/>
      <c r="U754" s="590" t="n"/>
      <c r="V754" s="590" t="n"/>
      <c r="W754" s="590" t="n"/>
      <c r="X754" s="590" t="n"/>
      <c r="Y754" s="590" t="n"/>
      <c r="Z754" s="590" t="n"/>
    </row>
    <row r="755" ht="15.75" customHeight="1" s="844">
      <c r="A755" s="590" t="n"/>
      <c r="B755" s="590" t="n"/>
      <c r="C755" s="590" t="n"/>
      <c r="D755" s="590" t="n"/>
      <c r="E755" s="590" t="n"/>
      <c r="F755" s="590" t="n"/>
      <c r="G755" s="590" t="n"/>
      <c r="H755" s="590" t="n"/>
      <c r="I755" s="590" t="n"/>
      <c r="J755" s="590" t="n"/>
      <c r="K755" s="590" t="n"/>
      <c r="L755" s="590" t="n"/>
      <c r="M755" s="590" t="n"/>
      <c r="N755" s="590" t="n"/>
      <c r="O755" s="590" t="n"/>
      <c r="P755" s="590" t="n"/>
      <c r="Q755" s="590" t="n"/>
      <c r="R755" s="590" t="n"/>
      <c r="S755" s="590" t="n"/>
      <c r="T755" s="590" t="n"/>
      <c r="U755" s="590" t="n"/>
      <c r="V755" s="590" t="n"/>
      <c r="W755" s="590" t="n"/>
      <c r="X755" s="590" t="n"/>
      <c r="Y755" s="590" t="n"/>
      <c r="Z755" s="590" t="n"/>
    </row>
    <row r="756" ht="15.75" customHeight="1" s="844">
      <c r="A756" s="590" t="n"/>
      <c r="B756" s="590" t="n"/>
      <c r="C756" s="590" t="n"/>
      <c r="D756" s="590" t="n"/>
      <c r="E756" s="590" t="n"/>
      <c r="F756" s="590" t="n"/>
      <c r="G756" s="590" t="n"/>
      <c r="H756" s="590" t="n"/>
      <c r="I756" s="590" t="n"/>
      <c r="J756" s="590" t="n"/>
      <c r="K756" s="590" t="n"/>
      <c r="L756" s="590" t="n"/>
      <c r="M756" s="590" t="n"/>
      <c r="N756" s="590" t="n"/>
      <c r="O756" s="590" t="n"/>
      <c r="P756" s="590" t="n"/>
      <c r="Q756" s="590" t="n"/>
      <c r="R756" s="590" t="n"/>
      <c r="S756" s="590" t="n"/>
      <c r="T756" s="590" t="n"/>
      <c r="U756" s="590" t="n"/>
      <c r="V756" s="590" t="n"/>
      <c r="W756" s="590" t="n"/>
      <c r="X756" s="590" t="n"/>
      <c r="Y756" s="590" t="n"/>
      <c r="Z756" s="590" t="n"/>
    </row>
    <row r="757" ht="15.75" customHeight="1" s="844">
      <c r="A757" s="590" t="n"/>
      <c r="B757" s="590" t="n"/>
      <c r="C757" s="590" t="n"/>
      <c r="D757" s="590" t="n"/>
      <c r="E757" s="590" t="n"/>
      <c r="F757" s="590" t="n"/>
      <c r="G757" s="590" t="n"/>
      <c r="H757" s="590" t="n"/>
      <c r="I757" s="590" t="n"/>
      <c r="J757" s="590" t="n"/>
      <c r="K757" s="590" t="n"/>
      <c r="L757" s="590" t="n"/>
      <c r="M757" s="590" t="n"/>
      <c r="N757" s="590" t="n"/>
      <c r="O757" s="590" t="n"/>
      <c r="P757" s="590" t="n"/>
      <c r="Q757" s="590" t="n"/>
      <c r="R757" s="590" t="n"/>
      <c r="S757" s="590" t="n"/>
      <c r="T757" s="590" t="n"/>
      <c r="U757" s="590" t="n"/>
      <c r="V757" s="590" t="n"/>
      <c r="W757" s="590" t="n"/>
      <c r="X757" s="590" t="n"/>
      <c r="Y757" s="590" t="n"/>
      <c r="Z757" s="590" t="n"/>
    </row>
    <row r="758" ht="15.75" customHeight="1" s="844">
      <c r="A758" s="590" t="n"/>
      <c r="B758" s="590" t="n"/>
      <c r="C758" s="590" t="n"/>
      <c r="D758" s="590" t="n"/>
      <c r="E758" s="590" t="n"/>
      <c r="F758" s="590" t="n"/>
      <c r="G758" s="590" t="n"/>
      <c r="H758" s="590" t="n"/>
      <c r="I758" s="590" t="n"/>
      <c r="J758" s="590" t="n"/>
      <c r="K758" s="590" t="n"/>
      <c r="L758" s="590" t="n"/>
      <c r="M758" s="590" t="n"/>
      <c r="N758" s="590" t="n"/>
      <c r="O758" s="590" t="n"/>
      <c r="P758" s="590" t="n"/>
      <c r="Q758" s="590" t="n"/>
      <c r="R758" s="590" t="n"/>
      <c r="S758" s="590" t="n"/>
      <c r="T758" s="590" t="n"/>
      <c r="U758" s="590" t="n"/>
      <c r="V758" s="590" t="n"/>
      <c r="W758" s="590" t="n"/>
      <c r="X758" s="590" t="n"/>
      <c r="Y758" s="590" t="n"/>
      <c r="Z758" s="590" t="n"/>
    </row>
    <row r="759" ht="15.75" customHeight="1" s="844">
      <c r="A759" s="590" t="n"/>
      <c r="B759" s="590" t="n"/>
      <c r="C759" s="590" t="n"/>
      <c r="D759" s="590" t="n"/>
      <c r="E759" s="590" t="n"/>
      <c r="F759" s="590" t="n"/>
      <c r="G759" s="590" t="n"/>
      <c r="H759" s="590" t="n"/>
      <c r="I759" s="590" t="n"/>
      <c r="J759" s="590" t="n"/>
      <c r="K759" s="590" t="n"/>
      <c r="L759" s="590" t="n"/>
      <c r="M759" s="590" t="n"/>
      <c r="N759" s="590" t="n"/>
      <c r="O759" s="590" t="n"/>
      <c r="P759" s="590" t="n"/>
      <c r="Q759" s="590" t="n"/>
      <c r="R759" s="590" t="n"/>
      <c r="S759" s="590" t="n"/>
      <c r="T759" s="590" t="n"/>
      <c r="U759" s="590" t="n"/>
      <c r="V759" s="590" t="n"/>
      <c r="W759" s="590" t="n"/>
      <c r="X759" s="590" t="n"/>
      <c r="Y759" s="590" t="n"/>
      <c r="Z759" s="590" t="n"/>
    </row>
    <row r="760" ht="15.75" customHeight="1" s="844">
      <c r="A760" s="590" t="n"/>
      <c r="B760" s="590" t="n"/>
      <c r="C760" s="590" t="n"/>
      <c r="D760" s="590" t="n"/>
      <c r="E760" s="590" t="n"/>
      <c r="F760" s="590" t="n"/>
      <c r="G760" s="590" t="n"/>
      <c r="H760" s="590" t="n"/>
      <c r="I760" s="590" t="n"/>
      <c r="J760" s="590" t="n"/>
      <c r="K760" s="590" t="n"/>
      <c r="L760" s="590" t="n"/>
      <c r="M760" s="590" t="n"/>
      <c r="N760" s="590" t="n"/>
      <c r="O760" s="590" t="n"/>
      <c r="P760" s="590" t="n"/>
      <c r="Q760" s="590" t="n"/>
      <c r="R760" s="590" t="n"/>
      <c r="S760" s="590" t="n"/>
      <c r="T760" s="590" t="n"/>
      <c r="U760" s="590" t="n"/>
      <c r="V760" s="590" t="n"/>
      <c r="W760" s="590" t="n"/>
      <c r="X760" s="590" t="n"/>
      <c r="Y760" s="590" t="n"/>
      <c r="Z760" s="590" t="n"/>
    </row>
    <row r="761" ht="15.75" customHeight="1" s="844">
      <c r="A761" s="590" t="n"/>
      <c r="B761" s="590" t="n"/>
      <c r="C761" s="590" t="n"/>
      <c r="D761" s="590" t="n"/>
      <c r="E761" s="590" t="n"/>
      <c r="F761" s="590" t="n"/>
      <c r="G761" s="590" t="n"/>
      <c r="H761" s="590" t="n"/>
      <c r="I761" s="590" t="n"/>
      <c r="J761" s="590" t="n"/>
      <c r="K761" s="590" t="n"/>
      <c r="L761" s="590" t="n"/>
      <c r="M761" s="590" t="n"/>
      <c r="N761" s="590" t="n"/>
      <c r="O761" s="590" t="n"/>
      <c r="P761" s="590" t="n"/>
      <c r="Q761" s="590" t="n"/>
      <c r="R761" s="590" t="n"/>
      <c r="S761" s="590" t="n"/>
      <c r="T761" s="590" t="n"/>
      <c r="U761" s="590" t="n"/>
      <c r="V761" s="590" t="n"/>
      <c r="W761" s="590" t="n"/>
      <c r="X761" s="590" t="n"/>
      <c r="Y761" s="590" t="n"/>
      <c r="Z761" s="590" t="n"/>
    </row>
    <row r="762" ht="15.75" customHeight="1" s="844">
      <c r="A762" s="590" t="n"/>
      <c r="B762" s="590" t="n"/>
      <c r="C762" s="590" t="n"/>
      <c r="D762" s="590" t="n"/>
      <c r="E762" s="590" t="n"/>
      <c r="F762" s="590" t="n"/>
      <c r="G762" s="590" t="n"/>
      <c r="H762" s="590" t="n"/>
      <c r="I762" s="590" t="n"/>
      <c r="J762" s="590" t="n"/>
      <c r="K762" s="590" t="n"/>
      <c r="L762" s="590" t="n"/>
      <c r="M762" s="590" t="n"/>
      <c r="N762" s="590" t="n"/>
      <c r="O762" s="590" t="n"/>
      <c r="P762" s="590" t="n"/>
      <c r="Q762" s="590" t="n"/>
      <c r="R762" s="590" t="n"/>
      <c r="S762" s="590" t="n"/>
      <c r="T762" s="590" t="n"/>
      <c r="U762" s="590" t="n"/>
      <c r="V762" s="590" t="n"/>
      <c r="W762" s="590" t="n"/>
      <c r="X762" s="590" t="n"/>
      <c r="Y762" s="590" t="n"/>
      <c r="Z762" s="590" t="n"/>
    </row>
    <row r="763" ht="15.75" customHeight="1" s="844">
      <c r="A763" s="590" t="n"/>
      <c r="B763" s="590" t="n"/>
      <c r="C763" s="590" t="n"/>
      <c r="D763" s="590" t="n"/>
      <c r="E763" s="590" t="n"/>
      <c r="F763" s="590" t="n"/>
      <c r="G763" s="590" t="n"/>
      <c r="H763" s="590" t="n"/>
      <c r="I763" s="590" t="n"/>
      <c r="J763" s="590" t="n"/>
      <c r="K763" s="590" t="n"/>
      <c r="L763" s="590" t="n"/>
      <c r="M763" s="590" t="n"/>
      <c r="N763" s="590" t="n"/>
      <c r="O763" s="590" t="n"/>
      <c r="P763" s="590" t="n"/>
      <c r="Q763" s="590" t="n"/>
      <c r="R763" s="590" t="n"/>
      <c r="S763" s="590" t="n"/>
      <c r="T763" s="590" t="n"/>
      <c r="U763" s="590" t="n"/>
      <c r="V763" s="590" t="n"/>
      <c r="W763" s="590" t="n"/>
      <c r="X763" s="590" t="n"/>
      <c r="Y763" s="590" t="n"/>
      <c r="Z763" s="590" t="n"/>
    </row>
    <row r="764" ht="15.75" customHeight="1" s="844">
      <c r="A764" s="590" t="n"/>
      <c r="B764" s="590" t="n"/>
      <c r="C764" s="590" t="n"/>
      <c r="D764" s="590" t="n"/>
      <c r="E764" s="590" t="n"/>
      <c r="F764" s="590" t="n"/>
      <c r="G764" s="590" t="n"/>
      <c r="H764" s="590" t="n"/>
      <c r="I764" s="590" t="n"/>
      <c r="J764" s="590" t="n"/>
      <c r="K764" s="590" t="n"/>
      <c r="L764" s="590" t="n"/>
      <c r="M764" s="590" t="n"/>
      <c r="N764" s="590" t="n"/>
      <c r="O764" s="590" t="n"/>
      <c r="P764" s="590" t="n"/>
      <c r="Q764" s="590" t="n"/>
      <c r="R764" s="590" t="n"/>
      <c r="S764" s="590" t="n"/>
      <c r="T764" s="590" t="n"/>
      <c r="U764" s="590" t="n"/>
      <c r="V764" s="590" t="n"/>
      <c r="W764" s="590" t="n"/>
      <c r="X764" s="590" t="n"/>
      <c r="Y764" s="590" t="n"/>
      <c r="Z764" s="590" t="n"/>
    </row>
    <row r="765" ht="15.75" customHeight="1" s="844">
      <c r="A765" s="590" t="n"/>
      <c r="B765" s="590" t="n"/>
      <c r="C765" s="590" t="n"/>
      <c r="D765" s="590" t="n"/>
      <c r="E765" s="590" t="n"/>
      <c r="F765" s="590" t="n"/>
      <c r="G765" s="590" t="n"/>
      <c r="H765" s="590" t="n"/>
      <c r="I765" s="590" t="n"/>
      <c r="J765" s="590" t="n"/>
      <c r="K765" s="590" t="n"/>
      <c r="L765" s="590" t="n"/>
      <c r="M765" s="590" t="n"/>
      <c r="N765" s="590" t="n"/>
      <c r="O765" s="590" t="n"/>
      <c r="P765" s="590" t="n"/>
      <c r="Q765" s="590" t="n"/>
      <c r="R765" s="590" t="n"/>
      <c r="S765" s="590" t="n"/>
      <c r="T765" s="590" t="n"/>
      <c r="U765" s="590" t="n"/>
      <c r="V765" s="590" t="n"/>
      <c r="W765" s="590" t="n"/>
      <c r="X765" s="590" t="n"/>
      <c r="Y765" s="590" t="n"/>
      <c r="Z765" s="590" t="n"/>
    </row>
    <row r="766" ht="15.75" customHeight="1" s="844">
      <c r="A766" s="590" t="n"/>
      <c r="B766" s="590" t="n"/>
      <c r="C766" s="590" t="n"/>
      <c r="D766" s="590" t="n"/>
      <c r="E766" s="590" t="n"/>
      <c r="F766" s="590" t="n"/>
      <c r="G766" s="590" t="n"/>
      <c r="H766" s="590" t="n"/>
      <c r="I766" s="590" t="n"/>
      <c r="J766" s="590" t="n"/>
      <c r="K766" s="590" t="n"/>
      <c r="L766" s="590" t="n"/>
      <c r="M766" s="590" t="n"/>
      <c r="N766" s="590" t="n"/>
      <c r="O766" s="590" t="n"/>
      <c r="P766" s="590" t="n"/>
      <c r="Q766" s="590" t="n"/>
      <c r="R766" s="590" t="n"/>
      <c r="S766" s="590" t="n"/>
      <c r="T766" s="590" t="n"/>
      <c r="U766" s="590" t="n"/>
      <c r="V766" s="590" t="n"/>
      <c r="W766" s="590" t="n"/>
      <c r="X766" s="590" t="n"/>
      <c r="Y766" s="590" t="n"/>
      <c r="Z766" s="590" t="n"/>
    </row>
    <row r="767" ht="15.75" customHeight="1" s="844">
      <c r="A767" s="590" t="n"/>
      <c r="B767" s="590" t="n"/>
      <c r="C767" s="590" t="n"/>
      <c r="D767" s="590" t="n"/>
      <c r="E767" s="590" t="n"/>
      <c r="F767" s="590" t="n"/>
      <c r="G767" s="590" t="n"/>
      <c r="H767" s="590" t="n"/>
      <c r="I767" s="590" t="n"/>
      <c r="J767" s="590" t="n"/>
      <c r="K767" s="590" t="n"/>
      <c r="L767" s="590" t="n"/>
      <c r="M767" s="590" t="n"/>
      <c r="N767" s="590" t="n"/>
      <c r="O767" s="590" t="n"/>
      <c r="P767" s="590" t="n"/>
      <c r="Q767" s="590" t="n"/>
      <c r="R767" s="590" t="n"/>
      <c r="S767" s="590" t="n"/>
      <c r="T767" s="590" t="n"/>
      <c r="U767" s="590" t="n"/>
      <c r="V767" s="590" t="n"/>
      <c r="W767" s="590" t="n"/>
      <c r="X767" s="590" t="n"/>
      <c r="Y767" s="590" t="n"/>
      <c r="Z767" s="590" t="n"/>
    </row>
    <row r="768" ht="15.75" customHeight="1" s="844">
      <c r="A768" s="590" t="n"/>
      <c r="B768" s="590" t="n"/>
      <c r="C768" s="590" t="n"/>
      <c r="D768" s="590" t="n"/>
      <c r="E768" s="590" t="n"/>
      <c r="F768" s="590" t="n"/>
      <c r="G768" s="590" t="n"/>
      <c r="H768" s="590" t="n"/>
      <c r="I768" s="590" t="n"/>
      <c r="J768" s="590" t="n"/>
      <c r="K768" s="590" t="n"/>
      <c r="L768" s="590" t="n"/>
      <c r="M768" s="590" t="n"/>
      <c r="N768" s="590" t="n"/>
      <c r="O768" s="590" t="n"/>
      <c r="P768" s="590" t="n"/>
      <c r="Q768" s="590" t="n"/>
      <c r="R768" s="590" t="n"/>
      <c r="S768" s="590" t="n"/>
      <c r="T768" s="590" t="n"/>
      <c r="U768" s="590" t="n"/>
      <c r="V768" s="590" t="n"/>
      <c r="W768" s="590" t="n"/>
      <c r="X768" s="590" t="n"/>
      <c r="Y768" s="590" t="n"/>
      <c r="Z768" s="590" t="n"/>
    </row>
    <row r="769" ht="15.75" customHeight="1" s="844">
      <c r="A769" s="590" t="n"/>
      <c r="B769" s="590" t="n"/>
      <c r="C769" s="590" t="n"/>
      <c r="D769" s="590" t="n"/>
      <c r="E769" s="590" t="n"/>
      <c r="F769" s="590" t="n"/>
      <c r="G769" s="590" t="n"/>
      <c r="H769" s="590" t="n"/>
      <c r="I769" s="590" t="n"/>
      <c r="J769" s="590" t="n"/>
      <c r="K769" s="590" t="n"/>
      <c r="L769" s="590" t="n"/>
      <c r="M769" s="590" t="n"/>
      <c r="N769" s="590" t="n"/>
      <c r="O769" s="590" t="n"/>
      <c r="P769" s="590" t="n"/>
      <c r="Q769" s="590" t="n"/>
      <c r="R769" s="590" t="n"/>
      <c r="S769" s="590" t="n"/>
      <c r="T769" s="590" t="n"/>
      <c r="U769" s="590" t="n"/>
      <c r="V769" s="590" t="n"/>
      <c r="W769" s="590" t="n"/>
      <c r="X769" s="590" t="n"/>
      <c r="Y769" s="590" t="n"/>
      <c r="Z769" s="590" t="n"/>
    </row>
    <row r="770" ht="15.75" customHeight="1" s="844">
      <c r="A770" s="590" t="n"/>
      <c r="B770" s="590" t="n"/>
      <c r="C770" s="590" t="n"/>
      <c r="D770" s="590" t="n"/>
      <c r="E770" s="590" t="n"/>
      <c r="F770" s="590" t="n"/>
      <c r="G770" s="590" t="n"/>
      <c r="H770" s="590" t="n"/>
      <c r="I770" s="590" t="n"/>
      <c r="J770" s="590" t="n"/>
      <c r="K770" s="590" t="n"/>
      <c r="L770" s="590" t="n"/>
      <c r="M770" s="590" t="n"/>
      <c r="N770" s="590" t="n"/>
      <c r="O770" s="590" t="n"/>
      <c r="P770" s="590" t="n"/>
      <c r="Q770" s="590" t="n"/>
      <c r="R770" s="590" t="n"/>
      <c r="S770" s="590" t="n"/>
      <c r="T770" s="590" t="n"/>
      <c r="U770" s="590" t="n"/>
      <c r="V770" s="590" t="n"/>
      <c r="W770" s="590" t="n"/>
      <c r="X770" s="590" t="n"/>
      <c r="Y770" s="590" t="n"/>
      <c r="Z770" s="590" t="n"/>
    </row>
    <row r="771" ht="15.75" customHeight="1" s="844">
      <c r="A771" s="590" t="n"/>
      <c r="B771" s="590" t="n"/>
      <c r="C771" s="590" t="n"/>
      <c r="D771" s="590" t="n"/>
      <c r="E771" s="590" t="n"/>
      <c r="F771" s="590" t="n"/>
      <c r="G771" s="590" t="n"/>
      <c r="H771" s="590" t="n"/>
      <c r="I771" s="590" t="n"/>
      <c r="J771" s="590" t="n"/>
      <c r="K771" s="590" t="n"/>
      <c r="L771" s="590" t="n"/>
      <c r="M771" s="590" t="n"/>
      <c r="N771" s="590" t="n"/>
      <c r="O771" s="590" t="n"/>
      <c r="P771" s="590" t="n"/>
      <c r="Q771" s="590" t="n"/>
      <c r="R771" s="590" t="n"/>
      <c r="S771" s="590" t="n"/>
      <c r="T771" s="590" t="n"/>
      <c r="U771" s="590" t="n"/>
      <c r="V771" s="590" t="n"/>
      <c r="W771" s="590" t="n"/>
      <c r="X771" s="590" t="n"/>
      <c r="Y771" s="590" t="n"/>
      <c r="Z771" s="590" t="n"/>
    </row>
    <row r="772" ht="15.75" customHeight="1" s="844">
      <c r="A772" s="590" t="n"/>
      <c r="B772" s="590" t="n"/>
      <c r="C772" s="590" t="n"/>
      <c r="D772" s="590" t="n"/>
      <c r="E772" s="590" t="n"/>
      <c r="F772" s="590" t="n"/>
      <c r="G772" s="590" t="n"/>
      <c r="H772" s="590" t="n"/>
      <c r="I772" s="590" t="n"/>
      <c r="J772" s="590" t="n"/>
      <c r="K772" s="590" t="n"/>
      <c r="L772" s="590" t="n"/>
      <c r="M772" s="590" t="n"/>
      <c r="N772" s="590" t="n"/>
      <c r="O772" s="590" t="n"/>
      <c r="P772" s="590" t="n"/>
      <c r="Q772" s="590" t="n"/>
      <c r="R772" s="590" t="n"/>
      <c r="S772" s="590" t="n"/>
      <c r="T772" s="590" t="n"/>
      <c r="U772" s="590" t="n"/>
      <c r="V772" s="590" t="n"/>
      <c r="W772" s="590" t="n"/>
      <c r="X772" s="590" t="n"/>
      <c r="Y772" s="590" t="n"/>
      <c r="Z772" s="590" t="n"/>
    </row>
    <row r="773" ht="15.75" customHeight="1" s="844">
      <c r="A773" s="590" t="n"/>
      <c r="B773" s="590" t="n"/>
      <c r="C773" s="590" t="n"/>
      <c r="D773" s="590" t="n"/>
      <c r="E773" s="590" t="n"/>
      <c r="F773" s="590" t="n"/>
      <c r="G773" s="590" t="n"/>
      <c r="H773" s="590" t="n"/>
      <c r="I773" s="590" t="n"/>
      <c r="J773" s="590" t="n"/>
      <c r="K773" s="590" t="n"/>
      <c r="L773" s="590" t="n"/>
      <c r="M773" s="590" t="n"/>
      <c r="N773" s="590" t="n"/>
      <c r="O773" s="590" t="n"/>
      <c r="P773" s="590" t="n"/>
      <c r="Q773" s="590" t="n"/>
      <c r="R773" s="590" t="n"/>
      <c r="S773" s="590" t="n"/>
      <c r="T773" s="590" t="n"/>
      <c r="U773" s="590" t="n"/>
      <c r="V773" s="590" t="n"/>
      <c r="W773" s="590" t="n"/>
      <c r="X773" s="590" t="n"/>
      <c r="Y773" s="590" t="n"/>
      <c r="Z773" s="590" t="n"/>
    </row>
    <row r="774" ht="15.75" customHeight="1" s="844">
      <c r="A774" s="590" t="n"/>
      <c r="B774" s="590" t="n"/>
      <c r="C774" s="590" t="n"/>
      <c r="D774" s="590" t="n"/>
      <c r="E774" s="590" t="n"/>
      <c r="F774" s="590" t="n"/>
      <c r="G774" s="590" t="n"/>
      <c r="H774" s="590" t="n"/>
      <c r="I774" s="590" t="n"/>
      <c r="J774" s="590" t="n"/>
      <c r="K774" s="590" t="n"/>
      <c r="L774" s="590" t="n"/>
      <c r="M774" s="590" t="n"/>
      <c r="N774" s="590" t="n"/>
      <c r="O774" s="590" t="n"/>
      <c r="P774" s="590" t="n"/>
      <c r="Q774" s="590" t="n"/>
      <c r="R774" s="590" t="n"/>
      <c r="S774" s="590" t="n"/>
      <c r="T774" s="590" t="n"/>
      <c r="U774" s="590" t="n"/>
      <c r="V774" s="590" t="n"/>
      <c r="W774" s="590" t="n"/>
      <c r="X774" s="590" t="n"/>
      <c r="Y774" s="590" t="n"/>
      <c r="Z774" s="590" t="n"/>
    </row>
    <row r="775" ht="15.75" customHeight="1" s="844">
      <c r="A775" s="590" t="n"/>
      <c r="B775" s="590" t="n"/>
      <c r="C775" s="590" t="n"/>
      <c r="D775" s="590" t="n"/>
      <c r="E775" s="590" t="n"/>
      <c r="F775" s="590" t="n"/>
      <c r="G775" s="590" t="n"/>
      <c r="H775" s="590" t="n"/>
      <c r="I775" s="590" t="n"/>
      <c r="J775" s="590" t="n"/>
      <c r="K775" s="590" t="n"/>
      <c r="L775" s="590" t="n"/>
      <c r="M775" s="590" t="n"/>
      <c r="N775" s="590" t="n"/>
      <c r="O775" s="590" t="n"/>
      <c r="P775" s="590" t="n"/>
      <c r="Q775" s="590" t="n"/>
      <c r="R775" s="590" t="n"/>
      <c r="S775" s="590" t="n"/>
      <c r="T775" s="590" t="n"/>
      <c r="U775" s="590" t="n"/>
      <c r="V775" s="590" t="n"/>
      <c r="W775" s="590" t="n"/>
      <c r="X775" s="590" t="n"/>
      <c r="Y775" s="590" t="n"/>
      <c r="Z775" s="590" t="n"/>
    </row>
    <row r="776" ht="15.75" customHeight="1" s="844">
      <c r="A776" s="590" t="n"/>
      <c r="B776" s="590" t="n"/>
      <c r="C776" s="590" t="n"/>
      <c r="D776" s="590" t="n"/>
      <c r="E776" s="590" t="n"/>
      <c r="F776" s="590" t="n"/>
      <c r="G776" s="590" t="n"/>
      <c r="H776" s="590" t="n"/>
      <c r="I776" s="590" t="n"/>
      <c r="J776" s="590" t="n"/>
      <c r="K776" s="590" t="n"/>
      <c r="L776" s="590" t="n"/>
      <c r="M776" s="590" t="n"/>
      <c r="N776" s="590" t="n"/>
      <c r="O776" s="590" t="n"/>
      <c r="P776" s="590" t="n"/>
      <c r="Q776" s="590" t="n"/>
      <c r="R776" s="590" t="n"/>
      <c r="S776" s="590" t="n"/>
      <c r="T776" s="590" t="n"/>
      <c r="U776" s="590" t="n"/>
      <c r="V776" s="590" t="n"/>
      <c r="W776" s="590" t="n"/>
      <c r="X776" s="590" t="n"/>
      <c r="Y776" s="590" t="n"/>
      <c r="Z776" s="590" t="n"/>
    </row>
    <row r="777" ht="15.75" customHeight="1" s="844">
      <c r="A777" s="590" t="n"/>
      <c r="B777" s="590" t="n"/>
      <c r="C777" s="590" t="n"/>
      <c r="D777" s="590" t="n"/>
      <c r="E777" s="590" t="n"/>
      <c r="F777" s="590" t="n"/>
      <c r="G777" s="590" t="n"/>
      <c r="H777" s="590" t="n"/>
      <c r="I777" s="590" t="n"/>
      <c r="J777" s="590" t="n"/>
      <c r="K777" s="590" t="n"/>
      <c r="L777" s="590" t="n"/>
      <c r="M777" s="590" t="n"/>
      <c r="N777" s="590" t="n"/>
      <c r="O777" s="590" t="n"/>
      <c r="P777" s="590" t="n"/>
      <c r="Q777" s="590" t="n"/>
      <c r="R777" s="590" t="n"/>
      <c r="S777" s="590" t="n"/>
      <c r="T777" s="590" t="n"/>
      <c r="U777" s="590" t="n"/>
      <c r="V777" s="590" t="n"/>
      <c r="W777" s="590" t="n"/>
      <c r="X777" s="590" t="n"/>
      <c r="Y777" s="590" t="n"/>
      <c r="Z777" s="590" t="n"/>
    </row>
    <row r="778" ht="15.75" customHeight="1" s="844">
      <c r="A778" s="590" t="n"/>
      <c r="B778" s="590" t="n"/>
      <c r="C778" s="590" t="n"/>
      <c r="D778" s="590" t="n"/>
      <c r="E778" s="590" t="n"/>
      <c r="F778" s="590" t="n"/>
      <c r="G778" s="590" t="n"/>
      <c r="H778" s="590" t="n"/>
      <c r="I778" s="590" t="n"/>
      <c r="J778" s="590" t="n"/>
      <c r="K778" s="590" t="n"/>
      <c r="L778" s="590" t="n"/>
      <c r="M778" s="590" t="n"/>
      <c r="N778" s="590" t="n"/>
      <c r="O778" s="590" t="n"/>
      <c r="P778" s="590" t="n"/>
      <c r="Q778" s="590" t="n"/>
      <c r="R778" s="590" t="n"/>
      <c r="S778" s="590" t="n"/>
      <c r="T778" s="590" t="n"/>
      <c r="U778" s="590" t="n"/>
      <c r="V778" s="590" t="n"/>
      <c r="W778" s="590" t="n"/>
      <c r="X778" s="590" t="n"/>
      <c r="Y778" s="590" t="n"/>
      <c r="Z778" s="590" t="n"/>
    </row>
    <row r="779" ht="15.75" customHeight="1" s="844">
      <c r="A779" s="590" t="n"/>
      <c r="B779" s="590" t="n"/>
      <c r="C779" s="590" t="n"/>
      <c r="D779" s="590" t="n"/>
      <c r="E779" s="590" t="n"/>
      <c r="F779" s="590" t="n"/>
      <c r="G779" s="590" t="n"/>
      <c r="H779" s="590" t="n"/>
      <c r="I779" s="590" t="n"/>
      <c r="J779" s="590" t="n"/>
      <c r="K779" s="590" t="n"/>
      <c r="L779" s="590" t="n"/>
      <c r="M779" s="590" t="n"/>
      <c r="N779" s="590" t="n"/>
      <c r="O779" s="590" t="n"/>
      <c r="P779" s="590" t="n"/>
      <c r="Q779" s="590" t="n"/>
      <c r="R779" s="590" t="n"/>
      <c r="S779" s="590" t="n"/>
      <c r="T779" s="590" t="n"/>
      <c r="U779" s="590" t="n"/>
      <c r="V779" s="590" t="n"/>
      <c r="W779" s="590" t="n"/>
      <c r="X779" s="590" t="n"/>
      <c r="Y779" s="590" t="n"/>
      <c r="Z779" s="590" t="n"/>
    </row>
    <row r="780" ht="15.75" customHeight="1" s="844">
      <c r="A780" s="590" t="n"/>
      <c r="B780" s="590" t="n"/>
      <c r="C780" s="590" t="n"/>
      <c r="D780" s="590" t="n"/>
      <c r="E780" s="590" t="n"/>
      <c r="F780" s="590" t="n"/>
      <c r="G780" s="590" t="n"/>
      <c r="H780" s="590" t="n"/>
      <c r="I780" s="590" t="n"/>
      <c r="J780" s="590" t="n"/>
      <c r="K780" s="590" t="n"/>
      <c r="L780" s="590" t="n"/>
      <c r="M780" s="590" t="n"/>
      <c r="N780" s="590" t="n"/>
      <c r="O780" s="590" t="n"/>
      <c r="P780" s="590" t="n"/>
      <c r="Q780" s="590" t="n"/>
      <c r="R780" s="590" t="n"/>
      <c r="S780" s="590" t="n"/>
      <c r="T780" s="590" t="n"/>
      <c r="U780" s="590" t="n"/>
      <c r="V780" s="590" t="n"/>
      <c r="W780" s="590" t="n"/>
      <c r="X780" s="590" t="n"/>
      <c r="Y780" s="590" t="n"/>
      <c r="Z780" s="590" t="n"/>
    </row>
    <row r="781" ht="15.75" customHeight="1" s="844">
      <c r="A781" s="590" t="n"/>
      <c r="B781" s="590" t="n"/>
      <c r="C781" s="590" t="n"/>
      <c r="D781" s="590" t="n"/>
      <c r="E781" s="590" t="n"/>
      <c r="F781" s="590" t="n"/>
      <c r="G781" s="590" t="n"/>
      <c r="H781" s="590" t="n"/>
      <c r="I781" s="590" t="n"/>
      <c r="J781" s="590" t="n"/>
      <c r="K781" s="590" t="n"/>
      <c r="L781" s="590" t="n"/>
      <c r="M781" s="590" t="n"/>
      <c r="N781" s="590" t="n"/>
      <c r="O781" s="590" t="n"/>
      <c r="P781" s="590" t="n"/>
      <c r="Q781" s="590" t="n"/>
      <c r="R781" s="590" t="n"/>
      <c r="S781" s="590" t="n"/>
      <c r="T781" s="590" t="n"/>
      <c r="U781" s="590" t="n"/>
      <c r="V781" s="590" t="n"/>
      <c r="W781" s="590" t="n"/>
      <c r="X781" s="590" t="n"/>
      <c r="Y781" s="590" t="n"/>
      <c r="Z781" s="590" t="n"/>
    </row>
    <row r="782" ht="15.75" customHeight="1" s="844">
      <c r="A782" s="590" t="n"/>
      <c r="B782" s="590" t="n"/>
      <c r="C782" s="590" t="n"/>
      <c r="D782" s="590" t="n"/>
      <c r="E782" s="590" t="n"/>
      <c r="F782" s="590" t="n"/>
      <c r="G782" s="590" t="n"/>
      <c r="H782" s="590" t="n"/>
      <c r="I782" s="590" t="n"/>
      <c r="J782" s="590" t="n"/>
      <c r="K782" s="590" t="n"/>
      <c r="L782" s="590" t="n"/>
      <c r="M782" s="590" t="n"/>
      <c r="N782" s="590" t="n"/>
      <c r="O782" s="590" t="n"/>
      <c r="P782" s="590" t="n"/>
      <c r="Q782" s="590" t="n"/>
      <c r="R782" s="590" t="n"/>
      <c r="S782" s="590" t="n"/>
      <c r="T782" s="590" t="n"/>
      <c r="U782" s="590" t="n"/>
      <c r="V782" s="590" t="n"/>
      <c r="W782" s="590" t="n"/>
      <c r="X782" s="590" t="n"/>
      <c r="Y782" s="590" t="n"/>
      <c r="Z782" s="590" t="n"/>
    </row>
    <row r="783" ht="15.75" customHeight="1" s="844">
      <c r="A783" s="590" t="n"/>
      <c r="B783" s="590" t="n"/>
      <c r="C783" s="590" t="n"/>
      <c r="D783" s="590" t="n"/>
      <c r="E783" s="590" t="n"/>
      <c r="F783" s="590" t="n"/>
      <c r="G783" s="590" t="n"/>
      <c r="H783" s="590" t="n"/>
      <c r="I783" s="590" t="n"/>
      <c r="J783" s="590" t="n"/>
      <c r="K783" s="590" t="n"/>
      <c r="L783" s="590" t="n"/>
      <c r="M783" s="590" t="n"/>
      <c r="N783" s="590" t="n"/>
      <c r="O783" s="590" t="n"/>
      <c r="P783" s="590" t="n"/>
      <c r="Q783" s="590" t="n"/>
      <c r="R783" s="590" t="n"/>
      <c r="S783" s="590" t="n"/>
      <c r="T783" s="590" t="n"/>
      <c r="U783" s="590" t="n"/>
      <c r="V783" s="590" t="n"/>
      <c r="W783" s="590" t="n"/>
      <c r="X783" s="590" t="n"/>
      <c r="Y783" s="590" t="n"/>
      <c r="Z783" s="590" t="n"/>
    </row>
    <row r="784" ht="15.75" customHeight="1" s="844">
      <c r="A784" s="590" t="n"/>
      <c r="B784" s="590" t="n"/>
      <c r="C784" s="590" t="n"/>
      <c r="D784" s="590" t="n"/>
      <c r="E784" s="590" t="n"/>
      <c r="F784" s="590" t="n"/>
      <c r="G784" s="590" t="n"/>
      <c r="H784" s="590" t="n"/>
      <c r="I784" s="590" t="n"/>
      <c r="J784" s="590" t="n"/>
      <c r="K784" s="590" t="n"/>
      <c r="L784" s="590" t="n"/>
      <c r="M784" s="590" t="n"/>
      <c r="N784" s="590" t="n"/>
      <c r="O784" s="590" t="n"/>
      <c r="P784" s="590" t="n"/>
      <c r="Q784" s="590" t="n"/>
      <c r="R784" s="590" t="n"/>
      <c r="S784" s="590" t="n"/>
      <c r="T784" s="590" t="n"/>
      <c r="U784" s="590" t="n"/>
      <c r="V784" s="590" t="n"/>
      <c r="W784" s="590" t="n"/>
      <c r="X784" s="590" t="n"/>
      <c r="Y784" s="590" t="n"/>
      <c r="Z784" s="590" t="n"/>
    </row>
    <row r="785" ht="15.75" customHeight="1" s="844">
      <c r="A785" s="590" t="n"/>
      <c r="B785" s="590" t="n"/>
      <c r="C785" s="590" t="n"/>
      <c r="D785" s="590" t="n"/>
      <c r="E785" s="590" t="n"/>
      <c r="F785" s="590" t="n"/>
      <c r="G785" s="590" t="n"/>
      <c r="H785" s="590" t="n"/>
      <c r="I785" s="590" t="n"/>
      <c r="J785" s="590" t="n"/>
      <c r="K785" s="590" t="n"/>
      <c r="L785" s="590" t="n"/>
      <c r="M785" s="590" t="n"/>
      <c r="N785" s="590" t="n"/>
      <c r="O785" s="590" t="n"/>
      <c r="P785" s="590" t="n"/>
      <c r="Q785" s="590" t="n"/>
      <c r="R785" s="590" t="n"/>
      <c r="S785" s="590" t="n"/>
      <c r="T785" s="590" t="n"/>
      <c r="U785" s="590" t="n"/>
      <c r="V785" s="590" t="n"/>
      <c r="W785" s="590" t="n"/>
      <c r="X785" s="590" t="n"/>
      <c r="Y785" s="590" t="n"/>
      <c r="Z785" s="590" t="n"/>
    </row>
    <row r="786" ht="15.75" customHeight="1" s="844">
      <c r="A786" s="590" t="n"/>
      <c r="B786" s="590" t="n"/>
      <c r="C786" s="590" t="n"/>
      <c r="D786" s="590" t="n"/>
      <c r="E786" s="590" t="n"/>
      <c r="F786" s="590" t="n"/>
      <c r="G786" s="590" t="n"/>
      <c r="H786" s="590" t="n"/>
      <c r="I786" s="590" t="n"/>
      <c r="J786" s="590" t="n"/>
      <c r="K786" s="590" t="n"/>
      <c r="L786" s="590" t="n"/>
      <c r="M786" s="590" t="n"/>
      <c r="N786" s="590" t="n"/>
      <c r="O786" s="590" t="n"/>
      <c r="P786" s="590" t="n"/>
      <c r="Q786" s="590" t="n"/>
      <c r="R786" s="590" t="n"/>
      <c r="S786" s="590" t="n"/>
      <c r="T786" s="590" t="n"/>
      <c r="U786" s="590" t="n"/>
      <c r="V786" s="590" t="n"/>
      <c r="W786" s="590" t="n"/>
      <c r="X786" s="590" t="n"/>
      <c r="Y786" s="590" t="n"/>
      <c r="Z786" s="590" t="n"/>
    </row>
    <row r="787" ht="15.75" customHeight="1" s="844">
      <c r="A787" s="590" t="n"/>
      <c r="B787" s="590" t="n"/>
      <c r="C787" s="590" t="n"/>
      <c r="D787" s="590" t="n"/>
      <c r="E787" s="590" t="n"/>
      <c r="F787" s="590" t="n"/>
      <c r="G787" s="590" t="n"/>
      <c r="H787" s="590" t="n"/>
      <c r="I787" s="590" t="n"/>
      <c r="J787" s="590" t="n"/>
      <c r="K787" s="590" t="n"/>
      <c r="L787" s="590" t="n"/>
      <c r="M787" s="590" t="n"/>
      <c r="N787" s="590" t="n"/>
      <c r="O787" s="590" t="n"/>
      <c r="P787" s="590" t="n"/>
      <c r="Q787" s="590" t="n"/>
      <c r="R787" s="590" t="n"/>
      <c r="S787" s="590" t="n"/>
      <c r="T787" s="590" t="n"/>
      <c r="U787" s="590" t="n"/>
      <c r="V787" s="590" t="n"/>
      <c r="W787" s="590" t="n"/>
      <c r="X787" s="590" t="n"/>
      <c r="Y787" s="590" t="n"/>
      <c r="Z787" s="590" t="n"/>
    </row>
    <row r="788" ht="15.75" customHeight="1" s="844">
      <c r="A788" s="590" t="n"/>
      <c r="B788" s="590" t="n"/>
      <c r="C788" s="590" t="n"/>
      <c r="D788" s="590" t="n"/>
      <c r="E788" s="590" t="n"/>
      <c r="F788" s="590" t="n"/>
      <c r="G788" s="590" t="n"/>
      <c r="H788" s="590" t="n"/>
      <c r="I788" s="590" t="n"/>
      <c r="J788" s="590" t="n"/>
      <c r="K788" s="590" t="n"/>
      <c r="L788" s="590" t="n"/>
      <c r="M788" s="590" t="n"/>
      <c r="N788" s="590" t="n"/>
      <c r="O788" s="590" t="n"/>
      <c r="P788" s="590" t="n"/>
      <c r="Q788" s="590" t="n"/>
      <c r="R788" s="590" t="n"/>
      <c r="S788" s="590" t="n"/>
      <c r="T788" s="590" t="n"/>
      <c r="U788" s="590" t="n"/>
      <c r="V788" s="590" t="n"/>
      <c r="W788" s="590" t="n"/>
      <c r="X788" s="590" t="n"/>
      <c r="Y788" s="590" t="n"/>
      <c r="Z788" s="590" t="n"/>
    </row>
    <row r="789" ht="15.75" customHeight="1" s="844">
      <c r="A789" s="590" t="n"/>
      <c r="B789" s="590" t="n"/>
      <c r="C789" s="590" t="n"/>
      <c r="D789" s="590" t="n"/>
      <c r="E789" s="590" t="n"/>
      <c r="F789" s="590" t="n"/>
      <c r="G789" s="590" t="n"/>
      <c r="H789" s="590" t="n"/>
      <c r="I789" s="590" t="n"/>
      <c r="J789" s="590" t="n"/>
      <c r="K789" s="590" t="n"/>
      <c r="L789" s="590" t="n"/>
      <c r="M789" s="590" t="n"/>
      <c r="N789" s="590" t="n"/>
      <c r="O789" s="590" t="n"/>
      <c r="P789" s="590" t="n"/>
      <c r="Q789" s="590" t="n"/>
      <c r="R789" s="590" t="n"/>
      <c r="S789" s="590" t="n"/>
      <c r="T789" s="590" t="n"/>
      <c r="U789" s="590" t="n"/>
      <c r="V789" s="590" t="n"/>
      <c r="W789" s="590" t="n"/>
      <c r="X789" s="590" t="n"/>
      <c r="Y789" s="590" t="n"/>
      <c r="Z789" s="590" t="n"/>
    </row>
    <row r="790" ht="15.75" customHeight="1" s="844">
      <c r="A790" s="590" t="n"/>
      <c r="B790" s="590" t="n"/>
      <c r="C790" s="590" t="n"/>
      <c r="D790" s="590" t="n"/>
      <c r="E790" s="590" t="n"/>
      <c r="F790" s="590" t="n"/>
      <c r="G790" s="590" t="n"/>
      <c r="H790" s="590" t="n"/>
      <c r="I790" s="590" t="n"/>
      <c r="J790" s="590" t="n"/>
      <c r="K790" s="590" t="n"/>
      <c r="L790" s="590" t="n"/>
      <c r="M790" s="590" t="n"/>
      <c r="N790" s="590" t="n"/>
      <c r="O790" s="590" t="n"/>
      <c r="P790" s="590" t="n"/>
      <c r="Q790" s="590" t="n"/>
      <c r="R790" s="590" t="n"/>
      <c r="S790" s="590" t="n"/>
      <c r="T790" s="590" t="n"/>
      <c r="U790" s="590" t="n"/>
      <c r="V790" s="590" t="n"/>
      <c r="W790" s="590" t="n"/>
      <c r="X790" s="590" t="n"/>
      <c r="Y790" s="590" t="n"/>
      <c r="Z790" s="590" t="n"/>
    </row>
    <row r="791" ht="15.75" customHeight="1" s="844">
      <c r="A791" s="590" t="n"/>
      <c r="B791" s="590" t="n"/>
      <c r="C791" s="590" t="n"/>
      <c r="D791" s="590" t="n"/>
      <c r="E791" s="590" t="n"/>
      <c r="F791" s="590" t="n"/>
      <c r="G791" s="590" t="n"/>
      <c r="H791" s="590" t="n"/>
      <c r="I791" s="590" t="n"/>
      <c r="J791" s="590" t="n"/>
      <c r="K791" s="590" t="n"/>
      <c r="L791" s="590" t="n"/>
      <c r="M791" s="590" t="n"/>
      <c r="N791" s="590" t="n"/>
      <c r="O791" s="590" t="n"/>
      <c r="P791" s="590" t="n"/>
      <c r="Q791" s="590" t="n"/>
      <c r="R791" s="590" t="n"/>
      <c r="S791" s="590" t="n"/>
      <c r="T791" s="590" t="n"/>
      <c r="U791" s="590" t="n"/>
      <c r="V791" s="590" t="n"/>
      <c r="W791" s="590" t="n"/>
      <c r="X791" s="590" t="n"/>
      <c r="Y791" s="590" t="n"/>
      <c r="Z791" s="590" t="n"/>
    </row>
    <row r="792" ht="15.75" customHeight="1" s="844">
      <c r="A792" s="590" t="n"/>
      <c r="B792" s="590" t="n"/>
      <c r="C792" s="590" t="n"/>
      <c r="D792" s="590" t="n"/>
      <c r="E792" s="590" t="n"/>
      <c r="F792" s="590" t="n"/>
      <c r="G792" s="590" t="n"/>
      <c r="H792" s="590" t="n"/>
      <c r="I792" s="590" t="n"/>
      <c r="J792" s="590" t="n"/>
      <c r="K792" s="590" t="n"/>
      <c r="L792" s="590" t="n"/>
      <c r="M792" s="590" t="n"/>
      <c r="N792" s="590" t="n"/>
      <c r="O792" s="590" t="n"/>
      <c r="P792" s="590" t="n"/>
      <c r="Q792" s="590" t="n"/>
      <c r="R792" s="590" t="n"/>
      <c r="S792" s="590" t="n"/>
      <c r="T792" s="590" t="n"/>
      <c r="U792" s="590" t="n"/>
      <c r="V792" s="590" t="n"/>
      <c r="W792" s="590" t="n"/>
      <c r="X792" s="590" t="n"/>
      <c r="Y792" s="590" t="n"/>
      <c r="Z792" s="590" t="n"/>
    </row>
    <row r="793" ht="15.75" customHeight="1" s="844">
      <c r="A793" s="590" t="n"/>
      <c r="B793" s="590" t="n"/>
      <c r="C793" s="590" t="n"/>
      <c r="D793" s="590" t="n"/>
      <c r="E793" s="590" t="n"/>
      <c r="F793" s="590" t="n"/>
      <c r="G793" s="590" t="n"/>
      <c r="H793" s="590" t="n"/>
      <c r="I793" s="590" t="n"/>
      <c r="J793" s="590" t="n"/>
      <c r="K793" s="590" t="n"/>
      <c r="L793" s="590" t="n"/>
      <c r="M793" s="590" t="n"/>
      <c r="N793" s="590" t="n"/>
      <c r="O793" s="590" t="n"/>
      <c r="P793" s="590" t="n"/>
      <c r="Q793" s="590" t="n"/>
      <c r="R793" s="590" t="n"/>
      <c r="S793" s="590" t="n"/>
      <c r="T793" s="590" t="n"/>
      <c r="U793" s="590" t="n"/>
      <c r="V793" s="590" t="n"/>
      <c r="W793" s="590" t="n"/>
      <c r="X793" s="590" t="n"/>
      <c r="Y793" s="590" t="n"/>
      <c r="Z793" s="590" t="n"/>
    </row>
    <row r="794" ht="15.75" customHeight="1" s="844">
      <c r="A794" s="590" t="n"/>
      <c r="B794" s="590" t="n"/>
      <c r="C794" s="590" t="n"/>
      <c r="D794" s="590" t="n"/>
      <c r="E794" s="590" t="n"/>
      <c r="F794" s="590" t="n"/>
      <c r="G794" s="590" t="n"/>
      <c r="H794" s="590" t="n"/>
      <c r="I794" s="590" t="n"/>
      <c r="J794" s="590" t="n"/>
      <c r="K794" s="590" t="n"/>
      <c r="L794" s="590" t="n"/>
      <c r="M794" s="590" t="n"/>
      <c r="N794" s="590" t="n"/>
      <c r="O794" s="590" t="n"/>
      <c r="P794" s="590" t="n"/>
      <c r="Q794" s="590" t="n"/>
      <c r="R794" s="590" t="n"/>
      <c r="S794" s="590" t="n"/>
      <c r="T794" s="590" t="n"/>
      <c r="U794" s="590" t="n"/>
      <c r="V794" s="590" t="n"/>
      <c r="W794" s="590" t="n"/>
      <c r="X794" s="590" t="n"/>
      <c r="Y794" s="590" t="n"/>
      <c r="Z794" s="590" t="n"/>
    </row>
    <row r="795" ht="15.75" customHeight="1" s="844">
      <c r="A795" s="590" t="n"/>
      <c r="B795" s="590" t="n"/>
      <c r="C795" s="590" t="n"/>
      <c r="D795" s="590" t="n"/>
      <c r="E795" s="590" t="n"/>
      <c r="F795" s="590" t="n"/>
      <c r="G795" s="590" t="n"/>
      <c r="H795" s="590" t="n"/>
      <c r="I795" s="590" t="n"/>
      <c r="J795" s="590" t="n"/>
      <c r="K795" s="590" t="n"/>
      <c r="L795" s="590" t="n"/>
      <c r="M795" s="590" t="n"/>
      <c r="N795" s="590" t="n"/>
      <c r="O795" s="590" t="n"/>
      <c r="P795" s="590" t="n"/>
      <c r="Q795" s="590" t="n"/>
      <c r="R795" s="590" t="n"/>
      <c r="S795" s="590" t="n"/>
      <c r="T795" s="590" t="n"/>
      <c r="U795" s="590" t="n"/>
      <c r="V795" s="590" t="n"/>
      <c r="W795" s="590" t="n"/>
      <c r="X795" s="590" t="n"/>
      <c r="Y795" s="590" t="n"/>
      <c r="Z795" s="590" t="n"/>
    </row>
    <row r="796" ht="15.75" customHeight="1" s="844">
      <c r="A796" s="590" t="n"/>
      <c r="B796" s="590" t="n"/>
      <c r="C796" s="590" t="n"/>
      <c r="D796" s="590" t="n"/>
      <c r="E796" s="590" t="n"/>
      <c r="F796" s="590" t="n"/>
      <c r="G796" s="590" t="n"/>
      <c r="H796" s="590" t="n"/>
      <c r="I796" s="590" t="n"/>
      <c r="J796" s="590" t="n"/>
      <c r="K796" s="590" t="n"/>
      <c r="L796" s="590" t="n"/>
      <c r="M796" s="590" t="n"/>
      <c r="N796" s="590" t="n"/>
      <c r="O796" s="590" t="n"/>
      <c r="P796" s="590" t="n"/>
      <c r="Q796" s="590" t="n"/>
      <c r="R796" s="590" t="n"/>
      <c r="S796" s="590" t="n"/>
      <c r="T796" s="590" t="n"/>
      <c r="U796" s="590" t="n"/>
      <c r="V796" s="590" t="n"/>
      <c r="W796" s="590" t="n"/>
      <c r="X796" s="590" t="n"/>
      <c r="Y796" s="590" t="n"/>
      <c r="Z796" s="590" t="n"/>
    </row>
    <row r="797" ht="15.75" customHeight="1" s="844">
      <c r="A797" s="590" t="n"/>
      <c r="B797" s="590" t="n"/>
      <c r="C797" s="590" t="n"/>
      <c r="D797" s="590" t="n"/>
      <c r="E797" s="590" t="n"/>
      <c r="F797" s="590" t="n"/>
      <c r="G797" s="590" t="n"/>
      <c r="H797" s="590" t="n"/>
      <c r="I797" s="590" t="n"/>
      <c r="J797" s="590" t="n"/>
      <c r="K797" s="590" t="n"/>
      <c r="L797" s="590" t="n"/>
      <c r="M797" s="590" t="n"/>
      <c r="N797" s="590" t="n"/>
      <c r="O797" s="590" t="n"/>
      <c r="P797" s="590" t="n"/>
      <c r="Q797" s="590" t="n"/>
      <c r="R797" s="590" t="n"/>
      <c r="S797" s="590" t="n"/>
      <c r="T797" s="590" t="n"/>
      <c r="U797" s="590" t="n"/>
      <c r="V797" s="590" t="n"/>
      <c r="W797" s="590" t="n"/>
      <c r="X797" s="590" t="n"/>
      <c r="Y797" s="590" t="n"/>
      <c r="Z797" s="590" t="n"/>
    </row>
    <row r="798" ht="15.75" customHeight="1" s="844">
      <c r="A798" s="590" t="n"/>
      <c r="B798" s="590" t="n"/>
      <c r="C798" s="590" t="n"/>
      <c r="D798" s="590" t="n"/>
      <c r="E798" s="590" t="n"/>
      <c r="F798" s="590" t="n"/>
      <c r="G798" s="590" t="n"/>
      <c r="H798" s="590" t="n"/>
      <c r="I798" s="590" t="n"/>
      <c r="J798" s="590" t="n"/>
      <c r="K798" s="590" t="n"/>
      <c r="L798" s="590" t="n"/>
      <c r="M798" s="590" t="n"/>
      <c r="N798" s="590" t="n"/>
      <c r="O798" s="590" t="n"/>
      <c r="P798" s="590" t="n"/>
      <c r="Q798" s="590" t="n"/>
      <c r="R798" s="590" t="n"/>
      <c r="S798" s="590" t="n"/>
      <c r="T798" s="590" t="n"/>
      <c r="U798" s="590" t="n"/>
      <c r="V798" s="590" t="n"/>
      <c r="W798" s="590" t="n"/>
      <c r="X798" s="590" t="n"/>
      <c r="Y798" s="590" t="n"/>
      <c r="Z798" s="590" t="n"/>
    </row>
    <row r="799" ht="15.75" customHeight="1" s="844">
      <c r="A799" s="590" t="n"/>
      <c r="B799" s="590" t="n"/>
      <c r="C799" s="590" t="n"/>
      <c r="D799" s="590" t="n"/>
      <c r="E799" s="590" t="n"/>
      <c r="F799" s="590" t="n"/>
      <c r="G799" s="590" t="n"/>
      <c r="H799" s="590" t="n"/>
      <c r="I799" s="590" t="n"/>
      <c r="J799" s="590" t="n"/>
      <c r="K799" s="590" t="n"/>
      <c r="L799" s="590" t="n"/>
      <c r="M799" s="590" t="n"/>
      <c r="N799" s="590" t="n"/>
      <c r="O799" s="590" t="n"/>
      <c r="P799" s="590" t="n"/>
      <c r="Q799" s="590" t="n"/>
      <c r="R799" s="590" t="n"/>
      <c r="S799" s="590" t="n"/>
      <c r="T799" s="590" t="n"/>
      <c r="U799" s="590" t="n"/>
      <c r="V799" s="590" t="n"/>
      <c r="W799" s="590" t="n"/>
      <c r="X799" s="590" t="n"/>
      <c r="Y799" s="590" t="n"/>
      <c r="Z799" s="590" t="n"/>
    </row>
    <row r="800" ht="15.75" customHeight="1" s="844">
      <c r="A800" s="590" t="n"/>
      <c r="B800" s="590" t="n"/>
      <c r="C800" s="590" t="n"/>
      <c r="D800" s="590" t="n"/>
      <c r="E800" s="590" t="n"/>
      <c r="F800" s="590" t="n"/>
      <c r="G800" s="590" t="n"/>
      <c r="H800" s="590" t="n"/>
      <c r="I800" s="590" t="n"/>
      <c r="J800" s="590" t="n"/>
      <c r="K800" s="590" t="n"/>
      <c r="L800" s="590" t="n"/>
      <c r="M800" s="590" t="n"/>
      <c r="N800" s="590" t="n"/>
      <c r="O800" s="590" t="n"/>
      <c r="P800" s="590" t="n"/>
      <c r="Q800" s="590" t="n"/>
      <c r="R800" s="590" t="n"/>
      <c r="S800" s="590" t="n"/>
      <c r="T800" s="590" t="n"/>
      <c r="U800" s="590" t="n"/>
      <c r="V800" s="590" t="n"/>
      <c r="W800" s="590" t="n"/>
      <c r="X800" s="590" t="n"/>
      <c r="Y800" s="590" t="n"/>
      <c r="Z800" s="590" t="n"/>
    </row>
    <row r="801" ht="15.75" customHeight="1" s="844">
      <c r="A801" s="590" t="n"/>
      <c r="B801" s="590" t="n"/>
      <c r="C801" s="590" t="n"/>
      <c r="D801" s="590" t="n"/>
      <c r="E801" s="590" t="n"/>
      <c r="F801" s="590" t="n"/>
      <c r="G801" s="590" t="n"/>
      <c r="H801" s="590" t="n"/>
      <c r="I801" s="590" t="n"/>
      <c r="J801" s="590" t="n"/>
      <c r="K801" s="590" t="n"/>
      <c r="L801" s="590" t="n"/>
      <c r="M801" s="590" t="n"/>
      <c r="N801" s="590" t="n"/>
      <c r="O801" s="590" t="n"/>
      <c r="P801" s="590" t="n"/>
      <c r="Q801" s="590" t="n"/>
      <c r="R801" s="590" t="n"/>
      <c r="S801" s="590" t="n"/>
      <c r="T801" s="590" t="n"/>
      <c r="U801" s="590" t="n"/>
      <c r="V801" s="590" t="n"/>
      <c r="W801" s="590" t="n"/>
      <c r="X801" s="590" t="n"/>
      <c r="Y801" s="590" t="n"/>
      <c r="Z801" s="590" t="n"/>
    </row>
    <row r="802" ht="15.75" customHeight="1" s="844">
      <c r="A802" s="590" t="n"/>
      <c r="B802" s="590" t="n"/>
      <c r="C802" s="590" t="n"/>
      <c r="D802" s="590" t="n"/>
      <c r="E802" s="590" t="n"/>
      <c r="F802" s="590" t="n"/>
      <c r="G802" s="590" t="n"/>
      <c r="H802" s="590" t="n"/>
      <c r="I802" s="590" t="n"/>
      <c r="J802" s="590" t="n"/>
      <c r="K802" s="590" t="n"/>
      <c r="L802" s="590" t="n"/>
      <c r="M802" s="590" t="n"/>
      <c r="N802" s="590" t="n"/>
      <c r="O802" s="590" t="n"/>
      <c r="P802" s="590" t="n"/>
      <c r="Q802" s="590" t="n"/>
      <c r="R802" s="590" t="n"/>
      <c r="S802" s="590" t="n"/>
      <c r="T802" s="590" t="n"/>
      <c r="U802" s="590" t="n"/>
      <c r="V802" s="590" t="n"/>
      <c r="W802" s="590" t="n"/>
      <c r="X802" s="590" t="n"/>
      <c r="Y802" s="590" t="n"/>
      <c r="Z802" s="590" t="n"/>
    </row>
    <row r="803" ht="15.75" customHeight="1" s="844">
      <c r="A803" s="590" t="n"/>
      <c r="B803" s="590" t="n"/>
      <c r="C803" s="590" t="n"/>
      <c r="D803" s="590" t="n"/>
      <c r="E803" s="590" t="n"/>
      <c r="F803" s="590" t="n"/>
      <c r="G803" s="590" t="n"/>
      <c r="H803" s="590" t="n"/>
      <c r="I803" s="590" t="n"/>
      <c r="J803" s="590" t="n"/>
      <c r="K803" s="590" t="n"/>
      <c r="L803" s="590" t="n"/>
      <c r="M803" s="590" t="n"/>
      <c r="N803" s="590" t="n"/>
      <c r="O803" s="590" t="n"/>
      <c r="P803" s="590" t="n"/>
      <c r="Q803" s="590" t="n"/>
      <c r="R803" s="590" t="n"/>
      <c r="S803" s="590" t="n"/>
      <c r="T803" s="590" t="n"/>
      <c r="U803" s="590" t="n"/>
      <c r="V803" s="590" t="n"/>
      <c r="W803" s="590" t="n"/>
      <c r="X803" s="590" t="n"/>
      <c r="Y803" s="590" t="n"/>
      <c r="Z803" s="590" t="n"/>
    </row>
    <row r="804" ht="15.75" customHeight="1" s="844">
      <c r="A804" s="590" t="n"/>
      <c r="B804" s="590" t="n"/>
      <c r="C804" s="590" t="n"/>
      <c r="D804" s="590" t="n"/>
      <c r="E804" s="590" t="n"/>
      <c r="F804" s="590" t="n"/>
      <c r="G804" s="590" t="n"/>
      <c r="H804" s="590" t="n"/>
      <c r="I804" s="590" t="n"/>
      <c r="J804" s="590" t="n"/>
      <c r="K804" s="590" t="n"/>
      <c r="L804" s="590" t="n"/>
      <c r="M804" s="590" t="n"/>
      <c r="N804" s="590" t="n"/>
      <c r="O804" s="590" t="n"/>
      <c r="P804" s="590" t="n"/>
      <c r="Q804" s="590" t="n"/>
      <c r="R804" s="590" t="n"/>
      <c r="S804" s="590" t="n"/>
      <c r="T804" s="590" t="n"/>
      <c r="U804" s="590" t="n"/>
      <c r="V804" s="590" t="n"/>
      <c r="W804" s="590" t="n"/>
      <c r="X804" s="590" t="n"/>
      <c r="Y804" s="590" t="n"/>
      <c r="Z804" s="590" t="n"/>
    </row>
    <row r="805" ht="15.75" customHeight="1" s="844">
      <c r="A805" s="590" t="n"/>
      <c r="B805" s="590" t="n"/>
      <c r="C805" s="590" t="n"/>
      <c r="D805" s="590" t="n"/>
      <c r="E805" s="590" t="n"/>
      <c r="F805" s="590" t="n"/>
      <c r="G805" s="590" t="n"/>
      <c r="H805" s="590" t="n"/>
      <c r="I805" s="590" t="n"/>
      <c r="J805" s="590" t="n"/>
      <c r="K805" s="590" t="n"/>
      <c r="L805" s="590" t="n"/>
      <c r="M805" s="590" t="n"/>
      <c r="N805" s="590" t="n"/>
      <c r="O805" s="590" t="n"/>
      <c r="P805" s="590" t="n"/>
      <c r="Q805" s="590" t="n"/>
      <c r="R805" s="590" t="n"/>
      <c r="S805" s="590" t="n"/>
      <c r="T805" s="590" t="n"/>
      <c r="U805" s="590" t="n"/>
      <c r="V805" s="590" t="n"/>
      <c r="W805" s="590" t="n"/>
      <c r="X805" s="590" t="n"/>
      <c r="Y805" s="590" t="n"/>
      <c r="Z805" s="590" t="n"/>
    </row>
    <row r="806" ht="15.75" customHeight="1" s="844">
      <c r="A806" s="590" t="n"/>
      <c r="B806" s="590" t="n"/>
      <c r="C806" s="590" t="n"/>
      <c r="D806" s="590" t="n"/>
      <c r="E806" s="590" t="n"/>
      <c r="F806" s="590" t="n"/>
      <c r="G806" s="590" t="n"/>
      <c r="H806" s="590" t="n"/>
      <c r="I806" s="590" t="n"/>
      <c r="J806" s="590" t="n"/>
      <c r="K806" s="590" t="n"/>
      <c r="L806" s="590" t="n"/>
      <c r="M806" s="590" t="n"/>
      <c r="N806" s="590" t="n"/>
      <c r="O806" s="590" t="n"/>
      <c r="P806" s="590" t="n"/>
      <c r="Q806" s="590" t="n"/>
      <c r="R806" s="590" t="n"/>
      <c r="S806" s="590" t="n"/>
      <c r="T806" s="590" t="n"/>
      <c r="U806" s="590" t="n"/>
      <c r="V806" s="590" t="n"/>
      <c r="W806" s="590" t="n"/>
      <c r="X806" s="590" t="n"/>
      <c r="Y806" s="590" t="n"/>
      <c r="Z806" s="590" t="n"/>
    </row>
    <row r="807" ht="15.75" customHeight="1" s="844">
      <c r="A807" s="590" t="n"/>
      <c r="B807" s="590" t="n"/>
      <c r="C807" s="590" t="n"/>
      <c r="D807" s="590" t="n"/>
      <c r="E807" s="590" t="n"/>
      <c r="F807" s="590" t="n"/>
      <c r="G807" s="590" t="n"/>
      <c r="H807" s="590" t="n"/>
      <c r="I807" s="590" t="n"/>
      <c r="J807" s="590" t="n"/>
      <c r="K807" s="590" t="n"/>
      <c r="L807" s="590" t="n"/>
      <c r="M807" s="590" t="n"/>
      <c r="N807" s="590" t="n"/>
      <c r="O807" s="590" t="n"/>
      <c r="P807" s="590" t="n"/>
      <c r="Q807" s="590" t="n"/>
      <c r="R807" s="590" t="n"/>
      <c r="S807" s="590" t="n"/>
      <c r="T807" s="590" t="n"/>
      <c r="U807" s="590" t="n"/>
      <c r="V807" s="590" t="n"/>
      <c r="W807" s="590" t="n"/>
      <c r="X807" s="590" t="n"/>
      <c r="Y807" s="590" t="n"/>
      <c r="Z807" s="590" t="n"/>
    </row>
    <row r="808" ht="15.75" customHeight="1" s="844">
      <c r="A808" s="590" t="n"/>
      <c r="B808" s="590" t="n"/>
      <c r="C808" s="590" t="n"/>
      <c r="D808" s="590" t="n"/>
      <c r="E808" s="590" t="n"/>
      <c r="F808" s="590" t="n"/>
      <c r="G808" s="590" t="n"/>
      <c r="H808" s="590" t="n"/>
      <c r="I808" s="590" t="n"/>
      <c r="J808" s="590" t="n"/>
      <c r="K808" s="590" t="n"/>
      <c r="L808" s="590" t="n"/>
      <c r="M808" s="590" t="n"/>
      <c r="N808" s="590" t="n"/>
      <c r="O808" s="590" t="n"/>
      <c r="P808" s="590" t="n"/>
      <c r="Q808" s="590" t="n"/>
      <c r="R808" s="590" t="n"/>
      <c r="S808" s="590" t="n"/>
      <c r="T808" s="590" t="n"/>
      <c r="U808" s="590" t="n"/>
      <c r="V808" s="590" t="n"/>
      <c r="W808" s="590" t="n"/>
      <c r="X808" s="590" t="n"/>
      <c r="Y808" s="590" t="n"/>
      <c r="Z808" s="590" t="n"/>
    </row>
    <row r="809" ht="15.75" customHeight="1" s="844">
      <c r="A809" s="590" t="n"/>
      <c r="B809" s="590" t="n"/>
      <c r="C809" s="590" t="n"/>
      <c r="D809" s="590" t="n"/>
      <c r="E809" s="590" t="n"/>
      <c r="F809" s="590" t="n"/>
      <c r="G809" s="590" t="n"/>
      <c r="H809" s="590" t="n"/>
      <c r="I809" s="590" t="n"/>
      <c r="J809" s="590" t="n"/>
      <c r="K809" s="590" t="n"/>
      <c r="L809" s="590" t="n"/>
      <c r="M809" s="590" t="n"/>
      <c r="N809" s="590" t="n"/>
      <c r="O809" s="590" t="n"/>
      <c r="P809" s="590" t="n"/>
      <c r="Q809" s="590" t="n"/>
      <c r="R809" s="590" t="n"/>
      <c r="S809" s="590" t="n"/>
      <c r="T809" s="590" t="n"/>
      <c r="U809" s="590" t="n"/>
      <c r="V809" s="590" t="n"/>
      <c r="W809" s="590" t="n"/>
      <c r="X809" s="590" t="n"/>
      <c r="Y809" s="590" t="n"/>
      <c r="Z809" s="590" t="n"/>
    </row>
    <row r="810" ht="15.75" customHeight="1" s="844">
      <c r="A810" s="590" t="n"/>
      <c r="B810" s="590" t="n"/>
      <c r="C810" s="590" t="n"/>
      <c r="D810" s="590" t="n"/>
      <c r="E810" s="590" t="n"/>
      <c r="F810" s="590" t="n"/>
      <c r="G810" s="590" t="n"/>
      <c r="H810" s="590" t="n"/>
      <c r="I810" s="590" t="n"/>
      <c r="J810" s="590" t="n"/>
      <c r="K810" s="590" t="n"/>
      <c r="L810" s="590" t="n"/>
      <c r="M810" s="590" t="n"/>
      <c r="N810" s="590" t="n"/>
      <c r="O810" s="590" t="n"/>
      <c r="P810" s="590" t="n"/>
      <c r="Q810" s="590" t="n"/>
      <c r="R810" s="590" t="n"/>
      <c r="S810" s="590" t="n"/>
      <c r="T810" s="590" t="n"/>
      <c r="U810" s="590" t="n"/>
      <c r="V810" s="590" t="n"/>
      <c r="W810" s="590" t="n"/>
      <c r="X810" s="590" t="n"/>
      <c r="Y810" s="590" t="n"/>
      <c r="Z810" s="590" t="n"/>
    </row>
    <row r="811" ht="15.75" customHeight="1" s="844">
      <c r="A811" s="590" t="n"/>
      <c r="B811" s="590" t="n"/>
      <c r="C811" s="590" t="n"/>
      <c r="D811" s="590" t="n"/>
      <c r="E811" s="590" t="n"/>
      <c r="F811" s="590" t="n"/>
      <c r="G811" s="590" t="n"/>
      <c r="H811" s="590" t="n"/>
      <c r="I811" s="590" t="n"/>
      <c r="J811" s="590" t="n"/>
      <c r="K811" s="590" t="n"/>
      <c r="L811" s="590" t="n"/>
      <c r="M811" s="590" t="n"/>
      <c r="N811" s="590" t="n"/>
      <c r="O811" s="590" t="n"/>
      <c r="P811" s="590" t="n"/>
      <c r="Q811" s="590" t="n"/>
      <c r="R811" s="590" t="n"/>
      <c r="S811" s="590" t="n"/>
      <c r="T811" s="590" t="n"/>
      <c r="U811" s="590" t="n"/>
      <c r="V811" s="590" t="n"/>
      <c r="W811" s="590" t="n"/>
      <c r="X811" s="590" t="n"/>
      <c r="Y811" s="590" t="n"/>
      <c r="Z811" s="590" t="n"/>
    </row>
    <row r="812" ht="15.75" customHeight="1" s="844">
      <c r="A812" s="590" t="n"/>
      <c r="B812" s="590" t="n"/>
      <c r="C812" s="590" t="n"/>
      <c r="D812" s="590" t="n"/>
      <c r="E812" s="590" t="n"/>
      <c r="F812" s="590" t="n"/>
      <c r="G812" s="590" t="n"/>
      <c r="H812" s="590" t="n"/>
      <c r="I812" s="590" t="n"/>
      <c r="J812" s="590" t="n"/>
      <c r="K812" s="590" t="n"/>
      <c r="L812" s="590" t="n"/>
      <c r="M812" s="590" t="n"/>
      <c r="N812" s="590" t="n"/>
      <c r="O812" s="590" t="n"/>
      <c r="P812" s="590" t="n"/>
      <c r="Q812" s="590" t="n"/>
      <c r="R812" s="590" t="n"/>
      <c r="S812" s="590" t="n"/>
      <c r="T812" s="590" t="n"/>
      <c r="U812" s="590" t="n"/>
      <c r="V812" s="590" t="n"/>
      <c r="W812" s="590" t="n"/>
      <c r="X812" s="590" t="n"/>
      <c r="Y812" s="590" t="n"/>
      <c r="Z812" s="590" t="n"/>
    </row>
    <row r="813" ht="15.75" customHeight="1" s="844">
      <c r="A813" s="590" t="n"/>
      <c r="B813" s="590" t="n"/>
      <c r="C813" s="590" t="n"/>
      <c r="D813" s="590" t="n"/>
      <c r="E813" s="590" t="n"/>
      <c r="F813" s="590" t="n"/>
      <c r="G813" s="590" t="n"/>
      <c r="H813" s="590" t="n"/>
      <c r="I813" s="590" t="n"/>
      <c r="J813" s="590" t="n"/>
      <c r="K813" s="590" t="n"/>
      <c r="L813" s="590" t="n"/>
      <c r="M813" s="590" t="n"/>
      <c r="N813" s="590" t="n"/>
      <c r="O813" s="590" t="n"/>
      <c r="P813" s="590" t="n"/>
      <c r="Q813" s="590" t="n"/>
      <c r="R813" s="590" t="n"/>
      <c r="S813" s="590" t="n"/>
      <c r="T813" s="590" t="n"/>
      <c r="U813" s="590" t="n"/>
      <c r="V813" s="590" t="n"/>
      <c r="W813" s="590" t="n"/>
      <c r="X813" s="590" t="n"/>
      <c r="Y813" s="590" t="n"/>
      <c r="Z813" s="590" t="n"/>
    </row>
    <row r="814" ht="15.75" customHeight="1" s="844">
      <c r="A814" s="590" t="n"/>
      <c r="B814" s="590" t="n"/>
      <c r="C814" s="590" t="n"/>
      <c r="D814" s="590" t="n"/>
      <c r="E814" s="590" t="n"/>
      <c r="F814" s="590" t="n"/>
      <c r="G814" s="590" t="n"/>
      <c r="H814" s="590" t="n"/>
      <c r="I814" s="590" t="n"/>
      <c r="J814" s="590" t="n"/>
      <c r="K814" s="590" t="n"/>
      <c r="L814" s="590" t="n"/>
      <c r="M814" s="590" t="n"/>
      <c r="N814" s="590" t="n"/>
      <c r="O814" s="590" t="n"/>
      <c r="P814" s="590" t="n"/>
      <c r="Q814" s="590" t="n"/>
      <c r="R814" s="590" t="n"/>
      <c r="S814" s="590" t="n"/>
      <c r="T814" s="590" t="n"/>
      <c r="U814" s="590" t="n"/>
      <c r="V814" s="590" t="n"/>
      <c r="W814" s="590" t="n"/>
      <c r="X814" s="590" t="n"/>
      <c r="Y814" s="590" t="n"/>
      <c r="Z814" s="590" t="n"/>
    </row>
    <row r="815" ht="15.75" customHeight="1" s="844">
      <c r="A815" s="590" t="n"/>
      <c r="B815" s="590" t="n"/>
      <c r="C815" s="590" t="n"/>
      <c r="D815" s="590" t="n"/>
      <c r="E815" s="590" t="n"/>
      <c r="F815" s="590" t="n"/>
      <c r="G815" s="590" t="n"/>
      <c r="H815" s="590" t="n"/>
      <c r="I815" s="590" t="n"/>
      <c r="J815" s="590" t="n"/>
      <c r="K815" s="590" t="n"/>
      <c r="L815" s="590" t="n"/>
      <c r="M815" s="590" t="n"/>
      <c r="N815" s="590" t="n"/>
      <c r="O815" s="590" t="n"/>
      <c r="P815" s="590" t="n"/>
      <c r="Q815" s="590" t="n"/>
      <c r="R815" s="590" t="n"/>
      <c r="S815" s="590" t="n"/>
      <c r="T815" s="590" t="n"/>
      <c r="U815" s="590" t="n"/>
      <c r="V815" s="590" t="n"/>
      <c r="W815" s="590" t="n"/>
      <c r="X815" s="590" t="n"/>
      <c r="Y815" s="590" t="n"/>
      <c r="Z815" s="590" t="n"/>
    </row>
    <row r="816" ht="15.75" customHeight="1" s="844">
      <c r="A816" s="590" t="n"/>
      <c r="B816" s="590" t="n"/>
      <c r="C816" s="590" t="n"/>
      <c r="D816" s="590" t="n"/>
      <c r="E816" s="590" t="n"/>
      <c r="F816" s="590" t="n"/>
      <c r="G816" s="590" t="n"/>
      <c r="H816" s="590" t="n"/>
      <c r="I816" s="590" t="n"/>
      <c r="J816" s="590" t="n"/>
      <c r="K816" s="590" t="n"/>
      <c r="L816" s="590" t="n"/>
      <c r="M816" s="590" t="n"/>
      <c r="N816" s="590" t="n"/>
      <c r="O816" s="590" t="n"/>
      <c r="P816" s="590" t="n"/>
      <c r="Q816" s="590" t="n"/>
      <c r="R816" s="590" t="n"/>
      <c r="S816" s="590" t="n"/>
      <c r="T816" s="590" t="n"/>
      <c r="U816" s="590" t="n"/>
      <c r="V816" s="590" t="n"/>
      <c r="W816" s="590" t="n"/>
      <c r="X816" s="590" t="n"/>
      <c r="Y816" s="590" t="n"/>
      <c r="Z816" s="590" t="n"/>
    </row>
    <row r="817" ht="15.75" customHeight="1" s="844">
      <c r="A817" s="590" t="n"/>
      <c r="B817" s="590" t="n"/>
      <c r="C817" s="590" t="n"/>
      <c r="D817" s="590" t="n"/>
      <c r="E817" s="590" t="n"/>
      <c r="F817" s="590" t="n"/>
      <c r="G817" s="590" t="n"/>
      <c r="H817" s="590" t="n"/>
      <c r="I817" s="590" t="n"/>
      <c r="J817" s="590" t="n"/>
      <c r="K817" s="590" t="n"/>
      <c r="L817" s="590" t="n"/>
      <c r="M817" s="590" t="n"/>
      <c r="N817" s="590" t="n"/>
      <c r="O817" s="590" t="n"/>
      <c r="P817" s="590" t="n"/>
      <c r="Q817" s="590" t="n"/>
      <c r="R817" s="590" t="n"/>
      <c r="S817" s="590" t="n"/>
      <c r="T817" s="590" t="n"/>
      <c r="U817" s="590" t="n"/>
      <c r="V817" s="590" t="n"/>
      <c r="W817" s="590" t="n"/>
      <c r="X817" s="590" t="n"/>
      <c r="Y817" s="590" t="n"/>
      <c r="Z817" s="590" t="n"/>
    </row>
    <row r="818" ht="15.75" customHeight="1" s="844">
      <c r="A818" s="590" t="n"/>
      <c r="B818" s="590" t="n"/>
      <c r="C818" s="590" t="n"/>
      <c r="D818" s="590" t="n"/>
      <c r="E818" s="590" t="n"/>
      <c r="F818" s="590" t="n"/>
      <c r="G818" s="590" t="n"/>
      <c r="H818" s="590" t="n"/>
      <c r="I818" s="590" t="n"/>
      <c r="J818" s="590" t="n"/>
      <c r="K818" s="590" t="n"/>
      <c r="L818" s="590" t="n"/>
      <c r="M818" s="590" t="n"/>
      <c r="N818" s="590" t="n"/>
      <c r="O818" s="590" t="n"/>
      <c r="P818" s="590" t="n"/>
      <c r="Q818" s="590" t="n"/>
      <c r="R818" s="590" t="n"/>
      <c r="S818" s="590" t="n"/>
      <c r="T818" s="590" t="n"/>
      <c r="U818" s="590" t="n"/>
      <c r="V818" s="590" t="n"/>
      <c r="W818" s="590" t="n"/>
      <c r="X818" s="590" t="n"/>
      <c r="Y818" s="590" t="n"/>
      <c r="Z818" s="590" t="n"/>
    </row>
    <row r="819" ht="15.75" customHeight="1" s="844">
      <c r="A819" s="590" t="n"/>
      <c r="B819" s="590" t="n"/>
      <c r="C819" s="590" t="n"/>
      <c r="D819" s="590" t="n"/>
      <c r="E819" s="590" t="n"/>
      <c r="F819" s="590" t="n"/>
      <c r="G819" s="590" t="n"/>
      <c r="H819" s="590" t="n"/>
      <c r="I819" s="590" t="n"/>
      <c r="J819" s="590" t="n"/>
      <c r="K819" s="590" t="n"/>
      <c r="L819" s="590" t="n"/>
      <c r="M819" s="590" t="n"/>
      <c r="N819" s="590" t="n"/>
      <c r="O819" s="590" t="n"/>
      <c r="P819" s="590" t="n"/>
      <c r="Q819" s="590" t="n"/>
      <c r="R819" s="590" t="n"/>
      <c r="S819" s="590" t="n"/>
      <c r="T819" s="590" t="n"/>
      <c r="U819" s="590" t="n"/>
      <c r="V819" s="590" t="n"/>
      <c r="W819" s="590" t="n"/>
      <c r="X819" s="590" t="n"/>
      <c r="Y819" s="590" t="n"/>
      <c r="Z819" s="590" t="n"/>
    </row>
    <row r="820" ht="15.75" customHeight="1" s="844">
      <c r="A820" s="590" t="n"/>
      <c r="B820" s="590" t="n"/>
      <c r="C820" s="590" t="n"/>
      <c r="D820" s="590" t="n"/>
      <c r="E820" s="590" t="n"/>
      <c r="F820" s="590" t="n"/>
      <c r="G820" s="590" t="n"/>
      <c r="H820" s="590" t="n"/>
      <c r="I820" s="590" t="n"/>
      <c r="J820" s="590" t="n"/>
      <c r="K820" s="590" t="n"/>
      <c r="L820" s="590" t="n"/>
      <c r="M820" s="590" t="n"/>
      <c r="N820" s="590" t="n"/>
      <c r="O820" s="590" t="n"/>
      <c r="P820" s="590" t="n"/>
      <c r="Q820" s="590" t="n"/>
      <c r="R820" s="590" t="n"/>
      <c r="S820" s="590" t="n"/>
      <c r="T820" s="590" t="n"/>
      <c r="U820" s="590" t="n"/>
      <c r="V820" s="590" t="n"/>
      <c r="W820" s="590" t="n"/>
      <c r="X820" s="590" t="n"/>
      <c r="Y820" s="590" t="n"/>
      <c r="Z820" s="590" t="n"/>
    </row>
    <row r="821" ht="15.75" customHeight="1" s="844">
      <c r="A821" s="590" t="n"/>
      <c r="B821" s="590" t="n"/>
      <c r="C821" s="590" t="n"/>
      <c r="D821" s="590" t="n"/>
      <c r="E821" s="590" t="n"/>
      <c r="F821" s="590" t="n"/>
      <c r="G821" s="590" t="n"/>
      <c r="H821" s="590" t="n"/>
      <c r="I821" s="590" t="n"/>
      <c r="J821" s="590" t="n"/>
      <c r="K821" s="590" t="n"/>
      <c r="L821" s="590" t="n"/>
      <c r="M821" s="590" t="n"/>
      <c r="N821" s="590" t="n"/>
      <c r="O821" s="590" t="n"/>
      <c r="P821" s="590" t="n"/>
      <c r="Q821" s="590" t="n"/>
      <c r="R821" s="590" t="n"/>
      <c r="S821" s="590" t="n"/>
      <c r="T821" s="590" t="n"/>
      <c r="U821" s="590" t="n"/>
      <c r="V821" s="590" t="n"/>
      <c r="W821" s="590" t="n"/>
      <c r="X821" s="590" t="n"/>
      <c r="Y821" s="590" t="n"/>
      <c r="Z821" s="590" t="n"/>
    </row>
    <row r="822" ht="15.75" customHeight="1" s="844">
      <c r="A822" s="590" t="n"/>
      <c r="B822" s="590" t="n"/>
      <c r="C822" s="590" t="n"/>
      <c r="D822" s="590" t="n"/>
      <c r="E822" s="590" t="n"/>
      <c r="F822" s="590" t="n"/>
      <c r="G822" s="590" t="n"/>
      <c r="H822" s="590" t="n"/>
      <c r="I822" s="590" t="n"/>
      <c r="J822" s="590" t="n"/>
      <c r="K822" s="590" t="n"/>
      <c r="L822" s="590" t="n"/>
      <c r="M822" s="590" t="n"/>
      <c r="N822" s="590" t="n"/>
      <c r="O822" s="590" t="n"/>
      <c r="P822" s="590" t="n"/>
      <c r="Q822" s="590" t="n"/>
      <c r="R822" s="590" t="n"/>
      <c r="S822" s="590" t="n"/>
      <c r="T822" s="590" t="n"/>
      <c r="U822" s="590" t="n"/>
      <c r="V822" s="590" t="n"/>
      <c r="W822" s="590" t="n"/>
      <c r="X822" s="590" t="n"/>
      <c r="Y822" s="590" t="n"/>
      <c r="Z822" s="590" t="n"/>
    </row>
    <row r="823" ht="15.75" customHeight="1" s="844">
      <c r="A823" s="590" t="n"/>
      <c r="B823" s="590" t="n"/>
      <c r="C823" s="590" t="n"/>
      <c r="D823" s="590" t="n"/>
      <c r="E823" s="590" t="n"/>
      <c r="F823" s="590" t="n"/>
      <c r="G823" s="590" t="n"/>
      <c r="H823" s="590" t="n"/>
      <c r="I823" s="590" t="n"/>
      <c r="J823" s="590" t="n"/>
      <c r="K823" s="590" t="n"/>
      <c r="L823" s="590" t="n"/>
      <c r="M823" s="590" t="n"/>
      <c r="N823" s="590" t="n"/>
      <c r="O823" s="590" t="n"/>
      <c r="P823" s="590" t="n"/>
      <c r="Q823" s="590" t="n"/>
      <c r="R823" s="590" t="n"/>
      <c r="S823" s="590" t="n"/>
      <c r="T823" s="590" t="n"/>
      <c r="U823" s="590" t="n"/>
      <c r="V823" s="590" t="n"/>
      <c r="W823" s="590" t="n"/>
      <c r="X823" s="590" t="n"/>
      <c r="Y823" s="590" t="n"/>
      <c r="Z823" s="590" t="n"/>
    </row>
    <row r="824" ht="15.75" customHeight="1" s="844">
      <c r="A824" s="590" t="n"/>
      <c r="B824" s="590" t="n"/>
      <c r="C824" s="590" t="n"/>
      <c r="D824" s="590" t="n"/>
      <c r="E824" s="590" t="n"/>
      <c r="F824" s="590" t="n"/>
      <c r="G824" s="590" t="n"/>
      <c r="H824" s="590" t="n"/>
      <c r="I824" s="590" t="n"/>
      <c r="J824" s="590" t="n"/>
      <c r="K824" s="590" t="n"/>
      <c r="L824" s="590" t="n"/>
      <c r="M824" s="590" t="n"/>
      <c r="N824" s="590" t="n"/>
      <c r="O824" s="590" t="n"/>
      <c r="P824" s="590" t="n"/>
      <c r="Q824" s="590" t="n"/>
      <c r="R824" s="590" t="n"/>
      <c r="S824" s="590" t="n"/>
      <c r="T824" s="590" t="n"/>
      <c r="U824" s="590" t="n"/>
      <c r="V824" s="590" t="n"/>
      <c r="W824" s="590" t="n"/>
      <c r="X824" s="590" t="n"/>
      <c r="Y824" s="590" t="n"/>
      <c r="Z824" s="590" t="n"/>
    </row>
    <row r="825" ht="15.75" customHeight="1" s="844">
      <c r="A825" s="590" t="n"/>
      <c r="B825" s="590" t="n"/>
      <c r="C825" s="590" t="n"/>
      <c r="D825" s="590" t="n"/>
      <c r="E825" s="590" t="n"/>
      <c r="F825" s="590" t="n"/>
      <c r="G825" s="590" t="n"/>
      <c r="H825" s="590" t="n"/>
      <c r="I825" s="590" t="n"/>
      <c r="J825" s="590" t="n"/>
      <c r="K825" s="590" t="n"/>
      <c r="L825" s="590" t="n"/>
      <c r="M825" s="590" t="n"/>
      <c r="N825" s="590" t="n"/>
      <c r="O825" s="590" t="n"/>
      <c r="P825" s="590" t="n"/>
      <c r="Q825" s="590" t="n"/>
      <c r="R825" s="590" t="n"/>
      <c r="S825" s="590" t="n"/>
      <c r="T825" s="590" t="n"/>
      <c r="U825" s="590" t="n"/>
      <c r="V825" s="590" t="n"/>
      <c r="W825" s="590" t="n"/>
      <c r="X825" s="590" t="n"/>
      <c r="Y825" s="590" t="n"/>
      <c r="Z825" s="590" t="n"/>
    </row>
    <row r="826" ht="15.75" customHeight="1" s="844">
      <c r="A826" s="590" t="n"/>
      <c r="B826" s="590" t="n"/>
      <c r="C826" s="590" t="n"/>
      <c r="D826" s="590" t="n"/>
      <c r="E826" s="590" t="n"/>
      <c r="F826" s="590" t="n"/>
      <c r="G826" s="590" t="n"/>
      <c r="H826" s="590" t="n"/>
      <c r="I826" s="590" t="n"/>
      <c r="J826" s="590" t="n"/>
      <c r="K826" s="590" t="n"/>
      <c r="L826" s="590" t="n"/>
      <c r="M826" s="590" t="n"/>
      <c r="N826" s="590" t="n"/>
      <c r="O826" s="590" t="n"/>
      <c r="P826" s="590" t="n"/>
      <c r="Q826" s="590" t="n"/>
      <c r="R826" s="590" t="n"/>
      <c r="S826" s="590" t="n"/>
      <c r="T826" s="590" t="n"/>
      <c r="U826" s="590" t="n"/>
      <c r="V826" s="590" t="n"/>
      <c r="W826" s="590" t="n"/>
      <c r="X826" s="590" t="n"/>
      <c r="Y826" s="590" t="n"/>
      <c r="Z826" s="590" t="n"/>
    </row>
    <row r="827" ht="15.75" customHeight="1" s="844">
      <c r="A827" s="590" t="n"/>
      <c r="B827" s="590" t="n"/>
      <c r="C827" s="590" t="n"/>
      <c r="D827" s="590" t="n"/>
      <c r="E827" s="590" t="n"/>
      <c r="F827" s="590" t="n"/>
      <c r="G827" s="590" t="n"/>
      <c r="H827" s="590" t="n"/>
      <c r="I827" s="590" t="n"/>
      <c r="J827" s="590" t="n"/>
      <c r="K827" s="590" t="n"/>
      <c r="L827" s="590" t="n"/>
      <c r="M827" s="590" t="n"/>
      <c r="N827" s="590" t="n"/>
      <c r="O827" s="590" t="n"/>
      <c r="P827" s="590" t="n"/>
      <c r="Q827" s="590" t="n"/>
      <c r="R827" s="590" t="n"/>
      <c r="S827" s="590" t="n"/>
      <c r="T827" s="590" t="n"/>
      <c r="U827" s="590" t="n"/>
      <c r="V827" s="590" t="n"/>
      <c r="W827" s="590" t="n"/>
      <c r="X827" s="590" t="n"/>
      <c r="Y827" s="590" t="n"/>
      <c r="Z827" s="590" t="n"/>
    </row>
    <row r="828" ht="15.75" customHeight="1" s="844">
      <c r="A828" s="590" t="n"/>
      <c r="B828" s="590" t="n"/>
      <c r="C828" s="590" t="n"/>
      <c r="D828" s="590" t="n"/>
      <c r="E828" s="590" t="n"/>
      <c r="F828" s="590" t="n"/>
      <c r="G828" s="590" t="n"/>
      <c r="H828" s="590" t="n"/>
      <c r="I828" s="590" t="n"/>
      <c r="J828" s="590" t="n"/>
      <c r="K828" s="590" t="n"/>
      <c r="L828" s="590" t="n"/>
      <c r="M828" s="590" t="n"/>
      <c r="N828" s="590" t="n"/>
      <c r="O828" s="590" t="n"/>
      <c r="P828" s="590" t="n"/>
      <c r="Q828" s="590" t="n"/>
      <c r="R828" s="590" t="n"/>
      <c r="S828" s="590" t="n"/>
      <c r="T828" s="590" t="n"/>
      <c r="U828" s="590" t="n"/>
      <c r="V828" s="590" t="n"/>
      <c r="W828" s="590" t="n"/>
      <c r="X828" s="590" t="n"/>
      <c r="Y828" s="590" t="n"/>
      <c r="Z828" s="590" t="n"/>
    </row>
    <row r="829" ht="15.75" customHeight="1" s="844">
      <c r="A829" s="590" t="n"/>
      <c r="B829" s="590" t="n"/>
      <c r="C829" s="590" t="n"/>
      <c r="D829" s="590" t="n"/>
      <c r="E829" s="590" t="n"/>
      <c r="F829" s="590" t="n"/>
      <c r="G829" s="590" t="n"/>
      <c r="H829" s="590" t="n"/>
      <c r="I829" s="590" t="n"/>
      <c r="J829" s="590" t="n"/>
      <c r="K829" s="590" t="n"/>
      <c r="L829" s="590" t="n"/>
      <c r="M829" s="590" t="n"/>
      <c r="N829" s="590" t="n"/>
      <c r="O829" s="590" t="n"/>
      <c r="P829" s="590" t="n"/>
      <c r="Q829" s="590" t="n"/>
      <c r="R829" s="590" t="n"/>
      <c r="S829" s="590" t="n"/>
      <c r="T829" s="590" t="n"/>
      <c r="U829" s="590" t="n"/>
      <c r="V829" s="590" t="n"/>
      <c r="W829" s="590" t="n"/>
      <c r="X829" s="590" t="n"/>
      <c r="Y829" s="590" t="n"/>
      <c r="Z829" s="590" t="n"/>
    </row>
    <row r="830" ht="15.75" customHeight="1" s="844">
      <c r="A830" s="590" t="n"/>
      <c r="B830" s="590" t="n"/>
      <c r="C830" s="590" t="n"/>
      <c r="D830" s="590" t="n"/>
      <c r="E830" s="590" t="n"/>
      <c r="F830" s="590" t="n"/>
      <c r="G830" s="590" t="n"/>
      <c r="H830" s="590" t="n"/>
      <c r="I830" s="590" t="n"/>
      <c r="J830" s="590" t="n"/>
      <c r="K830" s="590" t="n"/>
      <c r="L830" s="590" t="n"/>
      <c r="M830" s="590" t="n"/>
      <c r="N830" s="590" t="n"/>
      <c r="O830" s="590" t="n"/>
      <c r="P830" s="590" t="n"/>
      <c r="Q830" s="590" t="n"/>
      <c r="R830" s="590" t="n"/>
      <c r="S830" s="590" t="n"/>
      <c r="T830" s="590" t="n"/>
      <c r="U830" s="590" t="n"/>
      <c r="V830" s="590" t="n"/>
      <c r="W830" s="590" t="n"/>
      <c r="X830" s="590" t="n"/>
      <c r="Y830" s="590" t="n"/>
      <c r="Z830" s="590" t="n"/>
    </row>
    <row r="831" ht="15.75" customHeight="1" s="844">
      <c r="A831" s="590" t="n"/>
      <c r="B831" s="590" t="n"/>
      <c r="C831" s="590" t="n"/>
      <c r="D831" s="590" t="n"/>
      <c r="E831" s="590" t="n"/>
      <c r="F831" s="590" t="n"/>
      <c r="G831" s="590" t="n"/>
      <c r="H831" s="590" t="n"/>
      <c r="I831" s="590" t="n"/>
      <c r="J831" s="590" t="n"/>
      <c r="K831" s="590" t="n"/>
      <c r="L831" s="590" t="n"/>
      <c r="M831" s="590" t="n"/>
      <c r="N831" s="590" t="n"/>
      <c r="O831" s="590" t="n"/>
      <c r="P831" s="590" t="n"/>
      <c r="Q831" s="590" t="n"/>
      <c r="R831" s="590" t="n"/>
      <c r="S831" s="590" t="n"/>
      <c r="T831" s="590" t="n"/>
      <c r="U831" s="590" t="n"/>
      <c r="V831" s="590" t="n"/>
      <c r="W831" s="590" t="n"/>
      <c r="X831" s="590" t="n"/>
      <c r="Y831" s="590" t="n"/>
      <c r="Z831" s="590" t="n"/>
    </row>
    <row r="832" ht="15.75" customHeight="1" s="844">
      <c r="A832" s="590" t="n"/>
      <c r="B832" s="590" t="n"/>
      <c r="C832" s="590" t="n"/>
      <c r="D832" s="590" t="n"/>
      <c r="E832" s="590" t="n"/>
      <c r="F832" s="590" t="n"/>
      <c r="G832" s="590" t="n"/>
      <c r="H832" s="590" t="n"/>
      <c r="I832" s="590" t="n"/>
      <c r="J832" s="590" t="n"/>
      <c r="K832" s="590" t="n"/>
      <c r="L832" s="590" t="n"/>
      <c r="M832" s="590" t="n"/>
      <c r="N832" s="590" t="n"/>
      <c r="O832" s="590" t="n"/>
      <c r="P832" s="590" t="n"/>
      <c r="Q832" s="590" t="n"/>
      <c r="R832" s="590" t="n"/>
      <c r="S832" s="590" t="n"/>
      <c r="T832" s="590" t="n"/>
      <c r="U832" s="590" t="n"/>
      <c r="V832" s="590" t="n"/>
      <c r="W832" s="590" t="n"/>
      <c r="X832" s="590" t="n"/>
      <c r="Y832" s="590" t="n"/>
      <c r="Z832" s="590" t="n"/>
    </row>
    <row r="833" ht="15.75" customHeight="1" s="844">
      <c r="A833" s="590" t="n"/>
      <c r="B833" s="590" t="n"/>
      <c r="C833" s="590" t="n"/>
      <c r="D833" s="590" t="n"/>
      <c r="E833" s="590" t="n"/>
      <c r="F833" s="590" t="n"/>
      <c r="G833" s="590" t="n"/>
      <c r="H833" s="590" t="n"/>
      <c r="I833" s="590" t="n"/>
      <c r="J833" s="590" t="n"/>
      <c r="K833" s="590" t="n"/>
      <c r="L833" s="590" t="n"/>
      <c r="M833" s="590" t="n"/>
      <c r="N833" s="590" t="n"/>
      <c r="O833" s="590" t="n"/>
      <c r="P833" s="590" t="n"/>
      <c r="Q833" s="590" t="n"/>
      <c r="R833" s="590" t="n"/>
      <c r="S833" s="590" t="n"/>
      <c r="T833" s="590" t="n"/>
      <c r="U833" s="590" t="n"/>
      <c r="V833" s="590" t="n"/>
      <c r="W833" s="590" t="n"/>
      <c r="X833" s="590" t="n"/>
      <c r="Y833" s="590" t="n"/>
      <c r="Z833" s="590" t="n"/>
    </row>
    <row r="834" ht="15.75" customHeight="1" s="844">
      <c r="A834" s="590" t="n"/>
      <c r="B834" s="590" t="n"/>
      <c r="C834" s="590" t="n"/>
      <c r="D834" s="590" t="n"/>
      <c r="E834" s="590" t="n"/>
      <c r="F834" s="590" t="n"/>
      <c r="G834" s="590" t="n"/>
      <c r="H834" s="590" t="n"/>
      <c r="I834" s="590" t="n"/>
      <c r="J834" s="590" t="n"/>
      <c r="K834" s="590" t="n"/>
      <c r="L834" s="590" t="n"/>
      <c r="M834" s="590" t="n"/>
      <c r="N834" s="590" t="n"/>
      <c r="O834" s="590" t="n"/>
      <c r="P834" s="590" t="n"/>
      <c r="Q834" s="590" t="n"/>
      <c r="R834" s="590" t="n"/>
      <c r="S834" s="590" t="n"/>
      <c r="T834" s="590" t="n"/>
      <c r="U834" s="590" t="n"/>
      <c r="V834" s="590" t="n"/>
      <c r="W834" s="590" t="n"/>
      <c r="X834" s="590" t="n"/>
      <c r="Y834" s="590" t="n"/>
      <c r="Z834" s="590" t="n"/>
    </row>
    <row r="835" ht="15.75" customHeight="1" s="844">
      <c r="A835" s="590" t="n"/>
      <c r="B835" s="590" t="n"/>
      <c r="C835" s="590" t="n"/>
      <c r="D835" s="590" t="n"/>
      <c r="E835" s="590" t="n"/>
      <c r="F835" s="590" t="n"/>
      <c r="G835" s="590" t="n"/>
      <c r="H835" s="590" t="n"/>
      <c r="I835" s="590" t="n"/>
      <c r="J835" s="590" t="n"/>
      <c r="K835" s="590" t="n"/>
      <c r="L835" s="590" t="n"/>
      <c r="M835" s="590" t="n"/>
      <c r="N835" s="590" t="n"/>
      <c r="O835" s="590" t="n"/>
      <c r="P835" s="590" t="n"/>
      <c r="Q835" s="590" t="n"/>
      <c r="R835" s="590" t="n"/>
      <c r="S835" s="590" t="n"/>
      <c r="T835" s="590" t="n"/>
      <c r="U835" s="590" t="n"/>
      <c r="V835" s="590" t="n"/>
      <c r="W835" s="590" t="n"/>
      <c r="X835" s="590" t="n"/>
      <c r="Y835" s="590" t="n"/>
      <c r="Z835" s="590" t="n"/>
    </row>
    <row r="836" ht="15.75" customHeight="1" s="844">
      <c r="A836" s="590" t="n"/>
      <c r="B836" s="590" t="n"/>
      <c r="C836" s="590" t="n"/>
      <c r="D836" s="590" t="n"/>
      <c r="E836" s="590" t="n"/>
      <c r="F836" s="590" t="n"/>
      <c r="G836" s="590" t="n"/>
      <c r="H836" s="590" t="n"/>
      <c r="I836" s="590" t="n"/>
      <c r="J836" s="590" t="n"/>
      <c r="K836" s="590" t="n"/>
      <c r="L836" s="590" t="n"/>
      <c r="M836" s="590" t="n"/>
      <c r="N836" s="590" t="n"/>
      <c r="O836" s="590" t="n"/>
      <c r="P836" s="590" t="n"/>
      <c r="Q836" s="590" t="n"/>
      <c r="R836" s="590" t="n"/>
      <c r="S836" s="590" t="n"/>
      <c r="T836" s="590" t="n"/>
      <c r="U836" s="590" t="n"/>
      <c r="V836" s="590" t="n"/>
      <c r="W836" s="590" t="n"/>
      <c r="X836" s="590" t="n"/>
      <c r="Y836" s="590" t="n"/>
      <c r="Z836" s="590" t="n"/>
    </row>
    <row r="837" ht="15.75" customHeight="1" s="844">
      <c r="A837" s="590" t="n"/>
      <c r="B837" s="590" t="n"/>
      <c r="C837" s="590" t="n"/>
      <c r="D837" s="590" t="n"/>
      <c r="E837" s="590" t="n"/>
      <c r="F837" s="590" t="n"/>
      <c r="G837" s="590" t="n"/>
      <c r="H837" s="590" t="n"/>
      <c r="I837" s="590" t="n"/>
      <c r="J837" s="590" t="n"/>
      <c r="K837" s="590" t="n"/>
      <c r="L837" s="590" t="n"/>
      <c r="M837" s="590" t="n"/>
      <c r="N837" s="590" t="n"/>
      <c r="O837" s="590" t="n"/>
      <c r="P837" s="590" t="n"/>
      <c r="Q837" s="590" t="n"/>
      <c r="R837" s="590" t="n"/>
      <c r="S837" s="590" t="n"/>
      <c r="T837" s="590" t="n"/>
      <c r="U837" s="590" t="n"/>
      <c r="V837" s="590" t="n"/>
      <c r="W837" s="590" t="n"/>
      <c r="X837" s="590" t="n"/>
      <c r="Y837" s="590" t="n"/>
      <c r="Z837" s="590" t="n"/>
    </row>
    <row r="838" ht="15.75" customHeight="1" s="844">
      <c r="A838" s="590" t="n"/>
      <c r="B838" s="590" t="n"/>
      <c r="C838" s="590" t="n"/>
      <c r="D838" s="590" t="n"/>
      <c r="E838" s="590" t="n"/>
      <c r="F838" s="590" t="n"/>
      <c r="G838" s="590" t="n"/>
      <c r="H838" s="590" t="n"/>
      <c r="I838" s="590" t="n"/>
      <c r="J838" s="590" t="n"/>
      <c r="K838" s="590" t="n"/>
      <c r="L838" s="590" t="n"/>
      <c r="M838" s="590" t="n"/>
      <c r="N838" s="590" t="n"/>
      <c r="O838" s="590" t="n"/>
      <c r="P838" s="590" t="n"/>
      <c r="Q838" s="590" t="n"/>
      <c r="R838" s="590" t="n"/>
      <c r="S838" s="590" t="n"/>
      <c r="T838" s="590" t="n"/>
      <c r="U838" s="590" t="n"/>
      <c r="V838" s="590" t="n"/>
      <c r="W838" s="590" t="n"/>
      <c r="X838" s="590" t="n"/>
      <c r="Y838" s="590" t="n"/>
      <c r="Z838" s="590" t="n"/>
    </row>
    <row r="839" ht="15.75" customHeight="1" s="844">
      <c r="A839" s="590" t="n"/>
      <c r="B839" s="590" t="n"/>
      <c r="C839" s="590" t="n"/>
      <c r="D839" s="590" t="n"/>
      <c r="E839" s="590" t="n"/>
      <c r="F839" s="590" t="n"/>
      <c r="G839" s="590" t="n"/>
      <c r="H839" s="590" t="n"/>
      <c r="I839" s="590" t="n"/>
      <c r="J839" s="590" t="n"/>
      <c r="K839" s="590" t="n"/>
      <c r="L839" s="590" t="n"/>
      <c r="M839" s="590" t="n"/>
      <c r="N839" s="590" t="n"/>
      <c r="O839" s="590" t="n"/>
      <c r="P839" s="590" t="n"/>
      <c r="Q839" s="590" t="n"/>
      <c r="R839" s="590" t="n"/>
      <c r="S839" s="590" t="n"/>
      <c r="T839" s="590" t="n"/>
      <c r="U839" s="590" t="n"/>
      <c r="V839" s="590" t="n"/>
      <c r="W839" s="590" t="n"/>
      <c r="X839" s="590" t="n"/>
      <c r="Y839" s="590" t="n"/>
      <c r="Z839" s="590" t="n"/>
    </row>
    <row r="840" ht="15.75" customHeight="1" s="844">
      <c r="A840" s="590" t="n"/>
      <c r="B840" s="590" t="n"/>
      <c r="C840" s="590" t="n"/>
      <c r="D840" s="590" t="n"/>
      <c r="E840" s="590" t="n"/>
      <c r="F840" s="590" t="n"/>
      <c r="G840" s="590" t="n"/>
      <c r="H840" s="590" t="n"/>
      <c r="I840" s="590" t="n"/>
      <c r="J840" s="590" t="n"/>
      <c r="K840" s="590" t="n"/>
      <c r="L840" s="590" t="n"/>
      <c r="M840" s="590" t="n"/>
      <c r="N840" s="590" t="n"/>
      <c r="O840" s="590" t="n"/>
      <c r="P840" s="590" t="n"/>
      <c r="Q840" s="590" t="n"/>
      <c r="R840" s="590" t="n"/>
      <c r="S840" s="590" t="n"/>
      <c r="T840" s="590" t="n"/>
      <c r="U840" s="590" t="n"/>
      <c r="V840" s="590" t="n"/>
      <c r="W840" s="590" t="n"/>
      <c r="X840" s="590" t="n"/>
      <c r="Y840" s="590" t="n"/>
      <c r="Z840" s="590" t="n"/>
    </row>
    <row r="841" ht="15.75" customHeight="1" s="844">
      <c r="A841" s="590" t="n"/>
      <c r="B841" s="590" t="n"/>
      <c r="C841" s="590" t="n"/>
      <c r="D841" s="590" t="n"/>
      <c r="E841" s="590" t="n"/>
      <c r="F841" s="590" t="n"/>
      <c r="G841" s="590" t="n"/>
      <c r="H841" s="590" t="n"/>
      <c r="I841" s="590" t="n"/>
      <c r="J841" s="590" t="n"/>
      <c r="K841" s="590" t="n"/>
      <c r="L841" s="590" t="n"/>
      <c r="M841" s="590" t="n"/>
      <c r="N841" s="590" t="n"/>
      <c r="O841" s="590" t="n"/>
      <c r="P841" s="590" t="n"/>
      <c r="Q841" s="590" t="n"/>
      <c r="R841" s="590" t="n"/>
      <c r="S841" s="590" t="n"/>
      <c r="T841" s="590" t="n"/>
      <c r="U841" s="590" t="n"/>
      <c r="V841" s="590" t="n"/>
      <c r="W841" s="590" t="n"/>
      <c r="X841" s="590" t="n"/>
      <c r="Y841" s="590" t="n"/>
      <c r="Z841" s="590" t="n"/>
    </row>
    <row r="842" ht="15.75" customHeight="1" s="844">
      <c r="A842" s="590" t="n"/>
      <c r="B842" s="590" t="n"/>
      <c r="C842" s="590" t="n"/>
      <c r="D842" s="590" t="n"/>
      <c r="E842" s="590" t="n"/>
      <c r="F842" s="590" t="n"/>
      <c r="G842" s="590" t="n"/>
      <c r="H842" s="590" t="n"/>
      <c r="I842" s="590" t="n"/>
      <c r="J842" s="590" t="n"/>
      <c r="K842" s="590" t="n"/>
      <c r="L842" s="590" t="n"/>
      <c r="M842" s="590" t="n"/>
      <c r="N842" s="590" t="n"/>
      <c r="O842" s="590" t="n"/>
      <c r="P842" s="590" t="n"/>
      <c r="Q842" s="590" t="n"/>
      <c r="R842" s="590" t="n"/>
      <c r="S842" s="590" t="n"/>
      <c r="T842" s="590" t="n"/>
      <c r="U842" s="590" t="n"/>
      <c r="V842" s="590" t="n"/>
      <c r="W842" s="590" t="n"/>
      <c r="X842" s="590" t="n"/>
      <c r="Y842" s="590" t="n"/>
      <c r="Z842" s="590" t="n"/>
    </row>
    <row r="843" ht="15.75" customHeight="1" s="844">
      <c r="A843" s="590" t="n"/>
      <c r="B843" s="590" t="n"/>
      <c r="C843" s="590" t="n"/>
      <c r="D843" s="590" t="n"/>
      <c r="E843" s="590" t="n"/>
      <c r="F843" s="590" t="n"/>
      <c r="G843" s="590" t="n"/>
      <c r="H843" s="590" t="n"/>
      <c r="I843" s="590" t="n"/>
      <c r="J843" s="590" t="n"/>
      <c r="K843" s="590" t="n"/>
      <c r="L843" s="590" t="n"/>
      <c r="M843" s="590" t="n"/>
      <c r="N843" s="590" t="n"/>
      <c r="O843" s="590" t="n"/>
      <c r="P843" s="590" t="n"/>
      <c r="Q843" s="590" t="n"/>
      <c r="R843" s="590" t="n"/>
      <c r="S843" s="590" t="n"/>
      <c r="T843" s="590" t="n"/>
      <c r="U843" s="590" t="n"/>
      <c r="V843" s="590" t="n"/>
      <c r="W843" s="590" t="n"/>
      <c r="X843" s="590" t="n"/>
      <c r="Y843" s="590" t="n"/>
      <c r="Z843" s="590" t="n"/>
    </row>
    <row r="844" ht="15.75" customHeight="1" s="844">
      <c r="A844" s="590" t="n"/>
      <c r="B844" s="590" t="n"/>
      <c r="C844" s="590" t="n"/>
      <c r="D844" s="590" t="n"/>
      <c r="E844" s="590" t="n"/>
      <c r="F844" s="590" t="n"/>
      <c r="G844" s="590" t="n"/>
      <c r="H844" s="590" t="n"/>
      <c r="I844" s="590" t="n"/>
      <c r="J844" s="590" t="n"/>
      <c r="K844" s="590" t="n"/>
      <c r="L844" s="590" t="n"/>
      <c r="M844" s="590" t="n"/>
      <c r="N844" s="590" t="n"/>
      <c r="O844" s="590" t="n"/>
      <c r="P844" s="590" t="n"/>
      <c r="Q844" s="590" t="n"/>
      <c r="R844" s="590" t="n"/>
      <c r="S844" s="590" t="n"/>
      <c r="T844" s="590" t="n"/>
      <c r="U844" s="590" t="n"/>
      <c r="V844" s="590" t="n"/>
      <c r="W844" s="590" t="n"/>
      <c r="X844" s="590" t="n"/>
      <c r="Y844" s="590" t="n"/>
      <c r="Z844" s="590" t="n"/>
    </row>
    <row r="845" ht="15.75" customHeight="1" s="844">
      <c r="A845" s="590" t="n"/>
      <c r="B845" s="590" t="n"/>
      <c r="C845" s="590" t="n"/>
      <c r="D845" s="590" t="n"/>
      <c r="E845" s="590" t="n"/>
      <c r="F845" s="590" t="n"/>
      <c r="G845" s="590" t="n"/>
      <c r="H845" s="590" t="n"/>
      <c r="I845" s="590" t="n"/>
      <c r="J845" s="590" t="n"/>
      <c r="K845" s="590" t="n"/>
      <c r="L845" s="590" t="n"/>
      <c r="M845" s="590" t="n"/>
      <c r="N845" s="590" t="n"/>
      <c r="O845" s="590" t="n"/>
      <c r="P845" s="590" t="n"/>
      <c r="Q845" s="590" t="n"/>
      <c r="R845" s="590" t="n"/>
      <c r="S845" s="590" t="n"/>
      <c r="T845" s="590" t="n"/>
      <c r="U845" s="590" t="n"/>
      <c r="V845" s="590" t="n"/>
      <c r="W845" s="590" t="n"/>
      <c r="X845" s="590" t="n"/>
      <c r="Y845" s="590" t="n"/>
      <c r="Z845" s="590" t="n"/>
    </row>
    <row r="846" ht="15.75" customHeight="1" s="844">
      <c r="A846" s="590" t="n"/>
      <c r="B846" s="590" t="n"/>
      <c r="C846" s="590" t="n"/>
      <c r="D846" s="590" t="n"/>
      <c r="E846" s="590" t="n"/>
      <c r="F846" s="590" t="n"/>
      <c r="G846" s="590" t="n"/>
      <c r="H846" s="590" t="n"/>
      <c r="I846" s="590" t="n"/>
      <c r="J846" s="590" t="n"/>
      <c r="K846" s="590" t="n"/>
      <c r="L846" s="590" t="n"/>
      <c r="M846" s="590" t="n"/>
      <c r="N846" s="590" t="n"/>
      <c r="O846" s="590" t="n"/>
      <c r="P846" s="590" t="n"/>
      <c r="Q846" s="590" t="n"/>
      <c r="R846" s="590" t="n"/>
      <c r="S846" s="590" t="n"/>
      <c r="T846" s="590" t="n"/>
      <c r="U846" s="590" t="n"/>
      <c r="V846" s="590" t="n"/>
      <c r="W846" s="590" t="n"/>
      <c r="X846" s="590" t="n"/>
      <c r="Y846" s="590" t="n"/>
      <c r="Z846" s="590" t="n"/>
    </row>
    <row r="847" ht="15.75" customHeight="1" s="844">
      <c r="A847" s="590" t="n"/>
      <c r="B847" s="590" t="n"/>
      <c r="C847" s="590" t="n"/>
      <c r="D847" s="590" t="n"/>
      <c r="E847" s="590" t="n"/>
      <c r="F847" s="590" t="n"/>
      <c r="G847" s="590" t="n"/>
      <c r="H847" s="590" t="n"/>
      <c r="I847" s="590" t="n"/>
      <c r="J847" s="590" t="n"/>
      <c r="K847" s="590" t="n"/>
      <c r="L847" s="590" t="n"/>
      <c r="M847" s="590" t="n"/>
      <c r="N847" s="590" t="n"/>
      <c r="O847" s="590" t="n"/>
      <c r="P847" s="590" t="n"/>
      <c r="Q847" s="590" t="n"/>
      <c r="R847" s="590" t="n"/>
      <c r="S847" s="590" t="n"/>
      <c r="T847" s="590" t="n"/>
      <c r="U847" s="590" t="n"/>
      <c r="V847" s="590" t="n"/>
      <c r="W847" s="590" t="n"/>
      <c r="X847" s="590" t="n"/>
      <c r="Y847" s="590" t="n"/>
      <c r="Z847" s="590" t="n"/>
    </row>
    <row r="848" ht="15.75" customHeight="1" s="844">
      <c r="A848" s="590" t="n"/>
      <c r="B848" s="590" t="n"/>
      <c r="C848" s="590" t="n"/>
      <c r="D848" s="590" t="n"/>
      <c r="E848" s="590" t="n"/>
      <c r="F848" s="590" t="n"/>
      <c r="G848" s="590" t="n"/>
      <c r="H848" s="590" t="n"/>
      <c r="I848" s="590" t="n"/>
      <c r="J848" s="590" t="n"/>
      <c r="K848" s="590" t="n"/>
      <c r="L848" s="590" t="n"/>
      <c r="M848" s="590" t="n"/>
      <c r="N848" s="590" t="n"/>
      <c r="O848" s="590" t="n"/>
      <c r="P848" s="590" t="n"/>
      <c r="Q848" s="590" t="n"/>
      <c r="R848" s="590" t="n"/>
      <c r="S848" s="590" t="n"/>
      <c r="T848" s="590" t="n"/>
      <c r="U848" s="590" t="n"/>
      <c r="V848" s="590" t="n"/>
      <c r="W848" s="590" t="n"/>
      <c r="X848" s="590" t="n"/>
      <c r="Y848" s="590" t="n"/>
      <c r="Z848" s="590" t="n"/>
    </row>
    <row r="849" ht="15.75" customHeight="1" s="844">
      <c r="A849" s="590" t="n"/>
      <c r="B849" s="590" t="n"/>
      <c r="C849" s="590" t="n"/>
      <c r="D849" s="590" t="n"/>
      <c r="E849" s="590" t="n"/>
      <c r="F849" s="590" t="n"/>
      <c r="G849" s="590" t="n"/>
      <c r="H849" s="590" t="n"/>
      <c r="I849" s="590" t="n"/>
      <c r="J849" s="590" t="n"/>
      <c r="K849" s="590" t="n"/>
      <c r="L849" s="590" t="n"/>
      <c r="M849" s="590" t="n"/>
      <c r="N849" s="590" t="n"/>
      <c r="O849" s="590" t="n"/>
      <c r="P849" s="590" t="n"/>
      <c r="Q849" s="590" t="n"/>
      <c r="R849" s="590" t="n"/>
      <c r="S849" s="590" t="n"/>
      <c r="T849" s="590" t="n"/>
      <c r="U849" s="590" t="n"/>
      <c r="V849" s="590" t="n"/>
      <c r="W849" s="590" t="n"/>
      <c r="X849" s="590" t="n"/>
      <c r="Y849" s="590" t="n"/>
      <c r="Z849" s="590" t="n"/>
    </row>
    <row r="850" ht="15.75" customHeight="1" s="844">
      <c r="A850" s="590" t="n"/>
      <c r="B850" s="590" t="n"/>
      <c r="C850" s="590" t="n"/>
      <c r="D850" s="590" t="n"/>
      <c r="E850" s="590" t="n"/>
      <c r="F850" s="590" t="n"/>
      <c r="G850" s="590" t="n"/>
      <c r="H850" s="590" t="n"/>
      <c r="I850" s="590" t="n"/>
      <c r="J850" s="590" t="n"/>
      <c r="K850" s="590" t="n"/>
      <c r="L850" s="590" t="n"/>
      <c r="M850" s="590" t="n"/>
      <c r="N850" s="590" t="n"/>
      <c r="O850" s="590" t="n"/>
      <c r="P850" s="590" t="n"/>
      <c r="Q850" s="590" t="n"/>
      <c r="R850" s="590" t="n"/>
      <c r="S850" s="590" t="n"/>
      <c r="T850" s="590" t="n"/>
      <c r="U850" s="590" t="n"/>
      <c r="V850" s="590" t="n"/>
      <c r="W850" s="590" t="n"/>
      <c r="X850" s="590" t="n"/>
      <c r="Y850" s="590" t="n"/>
      <c r="Z850" s="590" t="n"/>
    </row>
    <row r="851" ht="15.75" customHeight="1" s="844">
      <c r="A851" s="590" t="n"/>
      <c r="B851" s="590" t="n"/>
      <c r="C851" s="590" t="n"/>
      <c r="D851" s="590" t="n"/>
      <c r="E851" s="590" t="n"/>
      <c r="F851" s="590" t="n"/>
      <c r="G851" s="590" t="n"/>
      <c r="H851" s="590" t="n"/>
      <c r="I851" s="590" t="n"/>
      <c r="J851" s="590" t="n"/>
      <c r="K851" s="590" t="n"/>
      <c r="L851" s="590" t="n"/>
      <c r="M851" s="590" t="n"/>
      <c r="N851" s="590" t="n"/>
      <c r="O851" s="590" t="n"/>
      <c r="P851" s="590" t="n"/>
      <c r="Q851" s="590" t="n"/>
      <c r="R851" s="590" t="n"/>
      <c r="S851" s="590" t="n"/>
      <c r="T851" s="590" t="n"/>
      <c r="U851" s="590" t="n"/>
      <c r="V851" s="590" t="n"/>
      <c r="W851" s="590" t="n"/>
      <c r="X851" s="590" t="n"/>
      <c r="Y851" s="590" t="n"/>
      <c r="Z851" s="590" t="n"/>
    </row>
    <row r="852" ht="15.75" customHeight="1" s="844">
      <c r="A852" s="590" t="n"/>
      <c r="B852" s="590" t="n"/>
      <c r="C852" s="590" t="n"/>
      <c r="D852" s="590" t="n"/>
      <c r="E852" s="590" t="n"/>
      <c r="F852" s="590" t="n"/>
      <c r="G852" s="590" t="n"/>
      <c r="H852" s="590" t="n"/>
      <c r="I852" s="590" t="n"/>
      <c r="J852" s="590" t="n"/>
      <c r="K852" s="590" t="n"/>
      <c r="L852" s="590" t="n"/>
      <c r="M852" s="590" t="n"/>
      <c r="N852" s="590" t="n"/>
      <c r="O852" s="590" t="n"/>
      <c r="P852" s="590" t="n"/>
      <c r="Q852" s="590" t="n"/>
      <c r="R852" s="590" t="n"/>
      <c r="S852" s="590" t="n"/>
      <c r="T852" s="590" t="n"/>
      <c r="U852" s="590" t="n"/>
      <c r="V852" s="590" t="n"/>
      <c r="W852" s="590" t="n"/>
      <c r="X852" s="590" t="n"/>
      <c r="Y852" s="590" t="n"/>
      <c r="Z852" s="590" t="n"/>
    </row>
    <row r="853" ht="15.75" customHeight="1" s="844">
      <c r="A853" s="590" t="n"/>
      <c r="B853" s="590" t="n"/>
      <c r="C853" s="590" t="n"/>
      <c r="D853" s="590" t="n"/>
      <c r="E853" s="590" t="n"/>
      <c r="F853" s="590" t="n"/>
      <c r="G853" s="590" t="n"/>
      <c r="H853" s="590" t="n"/>
      <c r="I853" s="590" t="n"/>
      <c r="J853" s="590" t="n"/>
      <c r="K853" s="590" t="n"/>
      <c r="L853" s="590" t="n"/>
      <c r="M853" s="590" t="n"/>
      <c r="N853" s="590" t="n"/>
      <c r="O853" s="590" t="n"/>
      <c r="P853" s="590" t="n"/>
      <c r="Q853" s="590" t="n"/>
      <c r="R853" s="590" t="n"/>
      <c r="S853" s="590" t="n"/>
      <c r="T853" s="590" t="n"/>
      <c r="U853" s="590" t="n"/>
      <c r="V853" s="590" t="n"/>
      <c r="W853" s="590" t="n"/>
      <c r="X853" s="590" t="n"/>
      <c r="Y853" s="590" t="n"/>
      <c r="Z853" s="590" t="n"/>
    </row>
    <row r="854" ht="15.75" customHeight="1" s="844">
      <c r="A854" s="590" t="n"/>
      <c r="B854" s="590" t="n"/>
      <c r="C854" s="590" t="n"/>
      <c r="D854" s="590" t="n"/>
      <c r="E854" s="590" t="n"/>
      <c r="F854" s="590" t="n"/>
      <c r="G854" s="590" t="n"/>
      <c r="H854" s="590" t="n"/>
      <c r="I854" s="590" t="n"/>
      <c r="J854" s="590" t="n"/>
      <c r="K854" s="590" t="n"/>
      <c r="L854" s="590" t="n"/>
      <c r="M854" s="590" t="n"/>
      <c r="N854" s="590" t="n"/>
      <c r="O854" s="590" t="n"/>
      <c r="P854" s="590" t="n"/>
      <c r="Q854" s="590" t="n"/>
      <c r="R854" s="590" t="n"/>
      <c r="S854" s="590" t="n"/>
      <c r="T854" s="590" t="n"/>
      <c r="U854" s="590" t="n"/>
      <c r="V854" s="590" t="n"/>
      <c r="W854" s="590" t="n"/>
      <c r="X854" s="590" t="n"/>
      <c r="Y854" s="590" t="n"/>
      <c r="Z854" s="590" t="n"/>
    </row>
    <row r="855" ht="15.75" customHeight="1" s="844">
      <c r="A855" s="590" t="n"/>
      <c r="B855" s="590" t="n"/>
      <c r="C855" s="590" t="n"/>
      <c r="D855" s="590" t="n"/>
      <c r="E855" s="590" t="n"/>
      <c r="F855" s="590" t="n"/>
      <c r="G855" s="590" t="n"/>
      <c r="H855" s="590" t="n"/>
      <c r="I855" s="590" t="n"/>
      <c r="J855" s="590" t="n"/>
      <c r="K855" s="590" t="n"/>
      <c r="L855" s="590" t="n"/>
      <c r="M855" s="590" t="n"/>
      <c r="N855" s="590" t="n"/>
      <c r="O855" s="590" t="n"/>
      <c r="P855" s="590" t="n"/>
      <c r="Q855" s="590" t="n"/>
      <c r="R855" s="590" t="n"/>
      <c r="S855" s="590" t="n"/>
      <c r="T855" s="590" t="n"/>
      <c r="U855" s="590" t="n"/>
      <c r="V855" s="590" t="n"/>
      <c r="W855" s="590" t="n"/>
      <c r="X855" s="590" t="n"/>
      <c r="Y855" s="590" t="n"/>
      <c r="Z855" s="590" t="n"/>
    </row>
    <row r="856" ht="15.75" customHeight="1" s="844">
      <c r="A856" s="590" t="n"/>
      <c r="B856" s="590" t="n"/>
      <c r="C856" s="590" t="n"/>
      <c r="D856" s="590" t="n"/>
      <c r="E856" s="590" t="n"/>
      <c r="F856" s="590" t="n"/>
      <c r="G856" s="590" t="n"/>
      <c r="H856" s="590" t="n"/>
      <c r="I856" s="590" t="n"/>
      <c r="J856" s="590" t="n"/>
      <c r="K856" s="590" t="n"/>
      <c r="L856" s="590" t="n"/>
      <c r="M856" s="590" t="n"/>
      <c r="N856" s="590" t="n"/>
      <c r="O856" s="590" t="n"/>
      <c r="P856" s="590" t="n"/>
      <c r="Q856" s="590" t="n"/>
      <c r="R856" s="590" t="n"/>
      <c r="S856" s="590" t="n"/>
      <c r="T856" s="590" t="n"/>
      <c r="U856" s="590" t="n"/>
      <c r="V856" s="590" t="n"/>
      <c r="W856" s="590" t="n"/>
      <c r="X856" s="590" t="n"/>
      <c r="Y856" s="590" t="n"/>
      <c r="Z856" s="590" t="n"/>
    </row>
    <row r="857" ht="15.75" customHeight="1" s="844">
      <c r="A857" s="590" t="n"/>
      <c r="B857" s="590" t="n"/>
      <c r="C857" s="590" t="n"/>
      <c r="D857" s="590" t="n"/>
      <c r="E857" s="590" t="n"/>
      <c r="F857" s="590" t="n"/>
      <c r="G857" s="590" t="n"/>
      <c r="H857" s="590" t="n"/>
      <c r="I857" s="590" t="n"/>
      <c r="J857" s="590" t="n"/>
      <c r="K857" s="590" t="n"/>
      <c r="L857" s="590" t="n"/>
      <c r="M857" s="590" t="n"/>
      <c r="N857" s="590" t="n"/>
      <c r="O857" s="590" t="n"/>
      <c r="P857" s="590" t="n"/>
      <c r="Q857" s="590" t="n"/>
      <c r="R857" s="590" t="n"/>
      <c r="S857" s="590" t="n"/>
      <c r="T857" s="590" t="n"/>
      <c r="U857" s="590" t="n"/>
      <c r="V857" s="590" t="n"/>
      <c r="W857" s="590" t="n"/>
      <c r="X857" s="590" t="n"/>
      <c r="Y857" s="590" t="n"/>
      <c r="Z857" s="590" t="n"/>
    </row>
    <row r="858" ht="15.75" customHeight="1" s="844">
      <c r="A858" s="590" t="n"/>
      <c r="B858" s="590" t="n"/>
      <c r="C858" s="590" t="n"/>
      <c r="D858" s="590" t="n"/>
      <c r="E858" s="590" t="n"/>
      <c r="F858" s="590" t="n"/>
      <c r="G858" s="590" t="n"/>
      <c r="H858" s="590" t="n"/>
      <c r="I858" s="590" t="n"/>
      <c r="J858" s="590" t="n"/>
      <c r="K858" s="590" t="n"/>
      <c r="L858" s="590" t="n"/>
      <c r="M858" s="590" t="n"/>
      <c r="N858" s="590" t="n"/>
      <c r="O858" s="590" t="n"/>
      <c r="P858" s="590" t="n"/>
      <c r="Q858" s="590" t="n"/>
      <c r="R858" s="590" t="n"/>
      <c r="S858" s="590" t="n"/>
      <c r="T858" s="590" t="n"/>
      <c r="U858" s="590" t="n"/>
      <c r="V858" s="590" t="n"/>
      <c r="W858" s="590" t="n"/>
      <c r="X858" s="590" t="n"/>
      <c r="Y858" s="590" t="n"/>
      <c r="Z858" s="590" t="n"/>
    </row>
    <row r="859" ht="15.75" customHeight="1" s="844">
      <c r="A859" s="590" t="n"/>
      <c r="B859" s="590" t="n"/>
      <c r="C859" s="590" t="n"/>
      <c r="D859" s="590" t="n"/>
      <c r="E859" s="590" t="n"/>
      <c r="F859" s="590" t="n"/>
      <c r="G859" s="590" t="n"/>
      <c r="H859" s="590" t="n"/>
      <c r="I859" s="590" t="n"/>
      <c r="J859" s="590" t="n"/>
      <c r="K859" s="590" t="n"/>
      <c r="L859" s="590" t="n"/>
      <c r="M859" s="590" t="n"/>
      <c r="N859" s="590" t="n"/>
      <c r="O859" s="590" t="n"/>
      <c r="P859" s="590" t="n"/>
      <c r="Q859" s="590" t="n"/>
      <c r="R859" s="590" t="n"/>
      <c r="S859" s="590" t="n"/>
      <c r="T859" s="590" t="n"/>
      <c r="U859" s="590" t="n"/>
      <c r="V859" s="590" t="n"/>
      <c r="W859" s="590" t="n"/>
      <c r="X859" s="590" t="n"/>
      <c r="Y859" s="590" t="n"/>
      <c r="Z859" s="590" t="n"/>
    </row>
    <row r="860" ht="15.75" customHeight="1" s="844">
      <c r="A860" s="590" t="n"/>
      <c r="B860" s="590" t="n"/>
      <c r="C860" s="590" t="n"/>
      <c r="D860" s="590" t="n"/>
      <c r="E860" s="590" t="n"/>
      <c r="F860" s="590" t="n"/>
      <c r="G860" s="590" t="n"/>
      <c r="H860" s="590" t="n"/>
      <c r="I860" s="590" t="n"/>
      <c r="J860" s="590" t="n"/>
      <c r="K860" s="590" t="n"/>
      <c r="L860" s="590" t="n"/>
      <c r="M860" s="590" t="n"/>
      <c r="N860" s="590" t="n"/>
      <c r="O860" s="590" t="n"/>
      <c r="P860" s="590" t="n"/>
      <c r="Q860" s="590" t="n"/>
      <c r="R860" s="590" t="n"/>
      <c r="S860" s="590" t="n"/>
      <c r="T860" s="590" t="n"/>
      <c r="U860" s="590" t="n"/>
      <c r="V860" s="590" t="n"/>
      <c r="W860" s="590" t="n"/>
      <c r="X860" s="590" t="n"/>
      <c r="Y860" s="590" t="n"/>
      <c r="Z860" s="590" t="n"/>
    </row>
    <row r="861" ht="15.75" customHeight="1" s="844">
      <c r="A861" s="590" t="n"/>
      <c r="B861" s="590" t="n"/>
      <c r="C861" s="590" t="n"/>
      <c r="D861" s="590" t="n"/>
      <c r="E861" s="590" t="n"/>
      <c r="F861" s="590" t="n"/>
      <c r="G861" s="590" t="n"/>
      <c r="H861" s="590" t="n"/>
      <c r="I861" s="590" t="n"/>
      <c r="J861" s="590" t="n"/>
      <c r="K861" s="590" t="n"/>
      <c r="L861" s="590" t="n"/>
      <c r="M861" s="590" t="n"/>
      <c r="N861" s="590" t="n"/>
      <c r="O861" s="590" t="n"/>
      <c r="P861" s="590" t="n"/>
      <c r="Q861" s="590" t="n"/>
      <c r="R861" s="590" t="n"/>
      <c r="S861" s="590" t="n"/>
      <c r="T861" s="590" t="n"/>
      <c r="U861" s="590" t="n"/>
      <c r="V861" s="590" t="n"/>
      <c r="W861" s="590" t="n"/>
      <c r="X861" s="590" t="n"/>
      <c r="Y861" s="590" t="n"/>
      <c r="Z861" s="590" t="n"/>
    </row>
    <row r="862" ht="15.75" customHeight="1" s="844">
      <c r="A862" s="590" t="n"/>
      <c r="B862" s="590" t="n"/>
      <c r="C862" s="590" t="n"/>
      <c r="D862" s="590" t="n"/>
      <c r="E862" s="590" t="n"/>
      <c r="F862" s="590" t="n"/>
      <c r="G862" s="590" t="n"/>
      <c r="H862" s="590" t="n"/>
      <c r="I862" s="590" t="n"/>
      <c r="J862" s="590" t="n"/>
      <c r="K862" s="590" t="n"/>
      <c r="L862" s="590" t="n"/>
      <c r="M862" s="590" t="n"/>
      <c r="N862" s="590" t="n"/>
      <c r="O862" s="590" t="n"/>
      <c r="P862" s="590" t="n"/>
      <c r="Q862" s="590" t="n"/>
      <c r="R862" s="590" t="n"/>
      <c r="S862" s="590" t="n"/>
      <c r="T862" s="590" t="n"/>
      <c r="U862" s="590" t="n"/>
      <c r="V862" s="590" t="n"/>
      <c r="W862" s="590" t="n"/>
      <c r="X862" s="590" t="n"/>
      <c r="Y862" s="590" t="n"/>
      <c r="Z862" s="590" t="n"/>
    </row>
    <row r="863" ht="15.75" customHeight="1" s="844">
      <c r="A863" s="590" t="n"/>
      <c r="B863" s="590" t="n"/>
      <c r="C863" s="590" t="n"/>
      <c r="D863" s="590" t="n"/>
      <c r="E863" s="590" t="n"/>
      <c r="F863" s="590" t="n"/>
      <c r="G863" s="590" t="n"/>
      <c r="H863" s="590" t="n"/>
      <c r="I863" s="590" t="n"/>
      <c r="J863" s="590" t="n"/>
      <c r="K863" s="590" t="n"/>
      <c r="L863" s="590" t="n"/>
      <c r="M863" s="590" t="n"/>
      <c r="N863" s="590" t="n"/>
      <c r="O863" s="590" t="n"/>
      <c r="P863" s="590" t="n"/>
      <c r="Q863" s="590" t="n"/>
      <c r="R863" s="590" t="n"/>
      <c r="S863" s="590" t="n"/>
      <c r="T863" s="590" t="n"/>
      <c r="U863" s="590" t="n"/>
      <c r="V863" s="590" t="n"/>
      <c r="W863" s="590" t="n"/>
      <c r="X863" s="590" t="n"/>
      <c r="Y863" s="590" t="n"/>
      <c r="Z863" s="590" t="n"/>
    </row>
    <row r="864" ht="15.75" customHeight="1" s="844">
      <c r="A864" s="590" t="n"/>
      <c r="B864" s="590" t="n"/>
      <c r="C864" s="590" t="n"/>
      <c r="D864" s="590" t="n"/>
      <c r="E864" s="590" t="n"/>
      <c r="F864" s="590" t="n"/>
      <c r="G864" s="590" t="n"/>
      <c r="H864" s="590" t="n"/>
      <c r="I864" s="590" t="n"/>
      <c r="J864" s="590" t="n"/>
      <c r="K864" s="590" t="n"/>
      <c r="L864" s="590" t="n"/>
      <c r="M864" s="590" t="n"/>
      <c r="N864" s="590" t="n"/>
      <c r="O864" s="590" t="n"/>
      <c r="P864" s="590" t="n"/>
      <c r="Q864" s="590" t="n"/>
      <c r="R864" s="590" t="n"/>
      <c r="S864" s="590" t="n"/>
      <c r="T864" s="590" t="n"/>
      <c r="U864" s="590" t="n"/>
      <c r="V864" s="590" t="n"/>
      <c r="W864" s="590" t="n"/>
      <c r="X864" s="590" t="n"/>
      <c r="Y864" s="590" t="n"/>
      <c r="Z864" s="590" t="n"/>
    </row>
    <row r="865" ht="15.75" customHeight="1" s="844">
      <c r="A865" s="590" t="n"/>
      <c r="B865" s="590" t="n"/>
      <c r="C865" s="590" t="n"/>
      <c r="D865" s="590" t="n"/>
      <c r="E865" s="590" t="n"/>
      <c r="F865" s="590" t="n"/>
      <c r="G865" s="590" t="n"/>
      <c r="H865" s="590" t="n"/>
      <c r="I865" s="590" t="n"/>
      <c r="J865" s="590" t="n"/>
      <c r="K865" s="590" t="n"/>
      <c r="L865" s="590" t="n"/>
      <c r="M865" s="590" t="n"/>
      <c r="N865" s="590" t="n"/>
      <c r="O865" s="590" t="n"/>
      <c r="P865" s="590" t="n"/>
      <c r="Q865" s="590" t="n"/>
      <c r="R865" s="590" t="n"/>
      <c r="S865" s="590" t="n"/>
      <c r="T865" s="590" t="n"/>
      <c r="U865" s="590" t="n"/>
      <c r="V865" s="590" t="n"/>
      <c r="W865" s="590" t="n"/>
      <c r="X865" s="590" t="n"/>
      <c r="Y865" s="590" t="n"/>
      <c r="Z865" s="590" t="n"/>
    </row>
    <row r="866" ht="15.75" customHeight="1" s="844">
      <c r="A866" s="590" t="n"/>
      <c r="B866" s="590" t="n"/>
      <c r="C866" s="590" t="n"/>
      <c r="D866" s="590" t="n"/>
      <c r="E866" s="590" t="n"/>
      <c r="F866" s="590" t="n"/>
      <c r="G866" s="590" t="n"/>
      <c r="H866" s="590" t="n"/>
      <c r="I866" s="590" t="n"/>
      <c r="J866" s="590" t="n"/>
      <c r="K866" s="590" t="n"/>
      <c r="L866" s="590" t="n"/>
      <c r="M866" s="590" t="n"/>
      <c r="N866" s="590" t="n"/>
      <c r="O866" s="590" t="n"/>
      <c r="P866" s="590" t="n"/>
      <c r="Q866" s="590" t="n"/>
      <c r="R866" s="590" t="n"/>
      <c r="S866" s="590" t="n"/>
      <c r="T866" s="590" t="n"/>
      <c r="U866" s="590" t="n"/>
      <c r="V866" s="590" t="n"/>
      <c r="W866" s="590" t="n"/>
      <c r="X866" s="590" t="n"/>
      <c r="Y866" s="590" t="n"/>
      <c r="Z866" s="590" t="n"/>
    </row>
    <row r="867" ht="15.75" customHeight="1" s="844">
      <c r="A867" s="590" t="n"/>
      <c r="B867" s="590" t="n"/>
      <c r="C867" s="590" t="n"/>
      <c r="D867" s="590" t="n"/>
      <c r="E867" s="590" t="n"/>
      <c r="F867" s="590" t="n"/>
      <c r="G867" s="590" t="n"/>
      <c r="H867" s="590" t="n"/>
      <c r="I867" s="590" t="n"/>
      <c r="J867" s="590" t="n"/>
      <c r="K867" s="590" t="n"/>
      <c r="L867" s="590" t="n"/>
      <c r="M867" s="590" t="n"/>
      <c r="N867" s="590" t="n"/>
      <c r="O867" s="590" t="n"/>
      <c r="P867" s="590" t="n"/>
      <c r="Q867" s="590" t="n"/>
      <c r="R867" s="590" t="n"/>
      <c r="S867" s="590" t="n"/>
      <c r="T867" s="590" t="n"/>
      <c r="U867" s="590" t="n"/>
      <c r="V867" s="590" t="n"/>
      <c r="W867" s="590" t="n"/>
      <c r="X867" s="590" t="n"/>
      <c r="Y867" s="590" t="n"/>
      <c r="Z867" s="590" t="n"/>
    </row>
    <row r="868" ht="15.75" customHeight="1" s="844">
      <c r="A868" s="590" t="n"/>
      <c r="B868" s="590" t="n"/>
      <c r="C868" s="590" t="n"/>
      <c r="D868" s="590" t="n"/>
      <c r="E868" s="590" t="n"/>
      <c r="F868" s="590" t="n"/>
      <c r="G868" s="590" t="n"/>
      <c r="H868" s="590" t="n"/>
      <c r="I868" s="590" t="n"/>
      <c r="J868" s="590" t="n"/>
      <c r="K868" s="590" t="n"/>
      <c r="L868" s="590" t="n"/>
      <c r="M868" s="590" t="n"/>
      <c r="N868" s="590" t="n"/>
      <c r="O868" s="590" t="n"/>
      <c r="P868" s="590" t="n"/>
      <c r="Q868" s="590" t="n"/>
      <c r="R868" s="590" t="n"/>
      <c r="S868" s="590" t="n"/>
      <c r="T868" s="590" t="n"/>
      <c r="U868" s="590" t="n"/>
      <c r="V868" s="590" t="n"/>
      <c r="W868" s="590" t="n"/>
      <c r="X868" s="590" t="n"/>
      <c r="Y868" s="590" t="n"/>
      <c r="Z868" s="590" t="n"/>
    </row>
    <row r="869" ht="15.75" customHeight="1" s="844">
      <c r="A869" s="590" t="n"/>
      <c r="B869" s="590" t="n"/>
      <c r="C869" s="590" t="n"/>
      <c r="D869" s="590" t="n"/>
      <c r="E869" s="590" t="n"/>
      <c r="F869" s="590" t="n"/>
      <c r="G869" s="590" t="n"/>
      <c r="H869" s="590" t="n"/>
      <c r="I869" s="590" t="n"/>
      <c r="J869" s="590" t="n"/>
      <c r="K869" s="590" t="n"/>
      <c r="L869" s="590" t="n"/>
      <c r="M869" s="590" t="n"/>
      <c r="N869" s="590" t="n"/>
      <c r="O869" s="590" t="n"/>
      <c r="P869" s="590" t="n"/>
      <c r="Q869" s="590" t="n"/>
      <c r="R869" s="590" t="n"/>
      <c r="S869" s="590" t="n"/>
      <c r="T869" s="590" t="n"/>
      <c r="U869" s="590" t="n"/>
      <c r="V869" s="590" t="n"/>
      <c r="W869" s="590" t="n"/>
      <c r="X869" s="590" t="n"/>
      <c r="Y869" s="590" t="n"/>
      <c r="Z869" s="590" t="n"/>
    </row>
    <row r="870" ht="15.75" customHeight="1" s="844">
      <c r="A870" s="590" t="n"/>
      <c r="B870" s="590" t="n"/>
      <c r="C870" s="590" t="n"/>
      <c r="D870" s="590" t="n"/>
      <c r="E870" s="590" t="n"/>
      <c r="F870" s="590" t="n"/>
      <c r="G870" s="590" t="n"/>
      <c r="H870" s="590" t="n"/>
      <c r="I870" s="590" t="n"/>
      <c r="J870" s="590" t="n"/>
      <c r="K870" s="590" t="n"/>
      <c r="L870" s="590" t="n"/>
      <c r="M870" s="590" t="n"/>
      <c r="N870" s="590" t="n"/>
      <c r="O870" s="590" t="n"/>
      <c r="P870" s="590" t="n"/>
      <c r="Q870" s="590" t="n"/>
      <c r="R870" s="590" t="n"/>
      <c r="S870" s="590" t="n"/>
      <c r="T870" s="590" t="n"/>
      <c r="U870" s="590" t="n"/>
      <c r="V870" s="590" t="n"/>
      <c r="W870" s="590" t="n"/>
      <c r="X870" s="590" t="n"/>
      <c r="Y870" s="590" t="n"/>
      <c r="Z870" s="590" t="n"/>
    </row>
    <row r="871" ht="15.75" customHeight="1" s="844">
      <c r="A871" s="590" t="n"/>
      <c r="B871" s="590" t="n"/>
      <c r="C871" s="590" t="n"/>
      <c r="D871" s="590" t="n"/>
      <c r="E871" s="590" t="n"/>
      <c r="F871" s="590" t="n"/>
      <c r="G871" s="590" t="n"/>
      <c r="H871" s="590" t="n"/>
      <c r="I871" s="590" t="n"/>
      <c r="J871" s="590" t="n"/>
      <c r="K871" s="590" t="n"/>
      <c r="L871" s="590" t="n"/>
      <c r="M871" s="590" t="n"/>
      <c r="N871" s="590" t="n"/>
      <c r="O871" s="590" t="n"/>
      <c r="P871" s="590" t="n"/>
      <c r="Q871" s="590" t="n"/>
      <c r="R871" s="590" t="n"/>
      <c r="S871" s="590" t="n"/>
      <c r="T871" s="590" t="n"/>
      <c r="U871" s="590" t="n"/>
      <c r="V871" s="590" t="n"/>
      <c r="W871" s="590" t="n"/>
      <c r="X871" s="590" t="n"/>
      <c r="Y871" s="590" t="n"/>
      <c r="Z871" s="590" t="n"/>
    </row>
    <row r="872" ht="15.75" customHeight="1" s="844">
      <c r="A872" s="590" t="n"/>
      <c r="B872" s="590" t="n"/>
      <c r="C872" s="590" t="n"/>
      <c r="D872" s="590" t="n"/>
      <c r="E872" s="590" t="n"/>
      <c r="F872" s="590" t="n"/>
      <c r="G872" s="590" t="n"/>
      <c r="H872" s="590" t="n"/>
      <c r="I872" s="590" t="n"/>
      <c r="J872" s="590" t="n"/>
      <c r="K872" s="590" t="n"/>
      <c r="L872" s="590" t="n"/>
      <c r="M872" s="590" t="n"/>
      <c r="N872" s="590" t="n"/>
      <c r="O872" s="590" t="n"/>
      <c r="P872" s="590" t="n"/>
      <c r="Q872" s="590" t="n"/>
      <c r="R872" s="590" t="n"/>
      <c r="S872" s="590" t="n"/>
      <c r="T872" s="590" t="n"/>
      <c r="U872" s="590" t="n"/>
      <c r="V872" s="590" t="n"/>
      <c r="W872" s="590" t="n"/>
      <c r="X872" s="590" t="n"/>
      <c r="Y872" s="590" t="n"/>
      <c r="Z872" s="590" t="n"/>
    </row>
    <row r="873" ht="15.75" customHeight="1" s="844">
      <c r="A873" s="590" t="n"/>
      <c r="B873" s="590" t="n"/>
      <c r="C873" s="590" t="n"/>
      <c r="D873" s="590" t="n"/>
      <c r="E873" s="590" t="n"/>
      <c r="F873" s="590" t="n"/>
      <c r="G873" s="590" t="n"/>
      <c r="H873" s="590" t="n"/>
      <c r="I873" s="590" t="n"/>
      <c r="J873" s="590" t="n"/>
      <c r="K873" s="590" t="n"/>
      <c r="L873" s="590" t="n"/>
      <c r="M873" s="590" t="n"/>
      <c r="N873" s="590" t="n"/>
      <c r="O873" s="590" t="n"/>
      <c r="P873" s="590" t="n"/>
      <c r="Q873" s="590" t="n"/>
      <c r="R873" s="590" t="n"/>
      <c r="S873" s="590" t="n"/>
      <c r="T873" s="590" t="n"/>
      <c r="U873" s="590" t="n"/>
      <c r="V873" s="590" t="n"/>
      <c r="W873" s="590" t="n"/>
      <c r="X873" s="590" t="n"/>
      <c r="Y873" s="590" t="n"/>
      <c r="Z873" s="590" t="n"/>
    </row>
    <row r="874" ht="15.75" customHeight="1" s="844">
      <c r="A874" s="590" t="n"/>
      <c r="B874" s="590" t="n"/>
      <c r="C874" s="590" t="n"/>
      <c r="D874" s="590" t="n"/>
      <c r="E874" s="590" t="n"/>
      <c r="F874" s="590" t="n"/>
      <c r="G874" s="590" t="n"/>
      <c r="H874" s="590" t="n"/>
      <c r="I874" s="590" t="n"/>
      <c r="J874" s="590" t="n"/>
      <c r="K874" s="590" t="n"/>
      <c r="L874" s="590" t="n"/>
      <c r="M874" s="590" t="n"/>
      <c r="N874" s="590" t="n"/>
      <c r="O874" s="590" t="n"/>
      <c r="P874" s="590" t="n"/>
      <c r="Q874" s="590" t="n"/>
      <c r="R874" s="590" t="n"/>
      <c r="S874" s="590" t="n"/>
      <c r="T874" s="590" t="n"/>
      <c r="U874" s="590" t="n"/>
      <c r="V874" s="590" t="n"/>
      <c r="W874" s="590" t="n"/>
      <c r="X874" s="590" t="n"/>
      <c r="Y874" s="590" t="n"/>
      <c r="Z874" s="590" t="n"/>
    </row>
    <row r="875" ht="15.75" customHeight="1" s="844">
      <c r="A875" s="590" t="n"/>
      <c r="B875" s="590" t="n"/>
      <c r="C875" s="590" t="n"/>
      <c r="D875" s="590" t="n"/>
      <c r="E875" s="590" t="n"/>
      <c r="F875" s="590" t="n"/>
      <c r="G875" s="590" t="n"/>
      <c r="H875" s="590" t="n"/>
      <c r="I875" s="590" t="n"/>
      <c r="J875" s="590" t="n"/>
      <c r="K875" s="590" t="n"/>
      <c r="L875" s="590" t="n"/>
      <c r="M875" s="590" t="n"/>
      <c r="N875" s="590" t="n"/>
      <c r="O875" s="590" t="n"/>
      <c r="P875" s="590" t="n"/>
      <c r="Q875" s="590" t="n"/>
      <c r="R875" s="590" t="n"/>
      <c r="S875" s="590" t="n"/>
      <c r="T875" s="590" t="n"/>
      <c r="U875" s="590" t="n"/>
      <c r="V875" s="590" t="n"/>
      <c r="W875" s="590" t="n"/>
      <c r="X875" s="590" t="n"/>
      <c r="Y875" s="590" t="n"/>
      <c r="Z875" s="590" t="n"/>
    </row>
    <row r="876" ht="15.75" customHeight="1" s="844">
      <c r="A876" s="590" t="n"/>
      <c r="B876" s="590" t="n"/>
      <c r="C876" s="590" t="n"/>
      <c r="D876" s="590" t="n"/>
      <c r="E876" s="590" t="n"/>
      <c r="F876" s="590" t="n"/>
      <c r="G876" s="590" t="n"/>
      <c r="H876" s="590" t="n"/>
      <c r="I876" s="590" t="n"/>
      <c r="J876" s="590" t="n"/>
      <c r="K876" s="590" t="n"/>
      <c r="L876" s="590" t="n"/>
      <c r="M876" s="590" t="n"/>
      <c r="N876" s="590" t="n"/>
      <c r="O876" s="590" t="n"/>
      <c r="P876" s="590" t="n"/>
      <c r="Q876" s="590" t="n"/>
      <c r="R876" s="590" t="n"/>
      <c r="S876" s="590" t="n"/>
      <c r="T876" s="590" t="n"/>
      <c r="U876" s="590" t="n"/>
      <c r="V876" s="590" t="n"/>
      <c r="W876" s="590" t="n"/>
      <c r="X876" s="590" t="n"/>
      <c r="Y876" s="590" t="n"/>
      <c r="Z876" s="590" t="n"/>
    </row>
    <row r="877" ht="15.75" customHeight="1" s="844">
      <c r="A877" s="590" t="n"/>
      <c r="B877" s="590" t="n"/>
      <c r="C877" s="590" t="n"/>
      <c r="D877" s="590" t="n"/>
      <c r="E877" s="590" t="n"/>
      <c r="F877" s="590" t="n"/>
      <c r="G877" s="590" t="n"/>
      <c r="H877" s="590" t="n"/>
      <c r="I877" s="590" t="n"/>
      <c r="J877" s="590" t="n"/>
      <c r="K877" s="590" t="n"/>
      <c r="L877" s="590" t="n"/>
      <c r="M877" s="590" t="n"/>
      <c r="N877" s="590" t="n"/>
      <c r="O877" s="590" t="n"/>
      <c r="P877" s="590" t="n"/>
      <c r="Q877" s="590" t="n"/>
      <c r="R877" s="590" t="n"/>
      <c r="S877" s="590" t="n"/>
      <c r="T877" s="590" t="n"/>
      <c r="U877" s="590" t="n"/>
      <c r="V877" s="590" t="n"/>
      <c r="W877" s="590" t="n"/>
      <c r="X877" s="590" t="n"/>
      <c r="Y877" s="590" t="n"/>
      <c r="Z877" s="590" t="n"/>
    </row>
    <row r="878" ht="15.75" customHeight="1" s="844">
      <c r="A878" s="590" t="n"/>
      <c r="B878" s="590" t="n"/>
      <c r="C878" s="590" t="n"/>
      <c r="D878" s="590" t="n"/>
      <c r="E878" s="590" t="n"/>
      <c r="F878" s="590" t="n"/>
      <c r="G878" s="590" t="n"/>
      <c r="H878" s="590" t="n"/>
      <c r="I878" s="590" t="n"/>
      <c r="J878" s="590" t="n"/>
      <c r="K878" s="590" t="n"/>
      <c r="L878" s="590" t="n"/>
      <c r="M878" s="590" t="n"/>
      <c r="N878" s="590" t="n"/>
      <c r="O878" s="590" t="n"/>
      <c r="P878" s="590" t="n"/>
      <c r="Q878" s="590" t="n"/>
      <c r="R878" s="590" t="n"/>
      <c r="S878" s="590" t="n"/>
      <c r="T878" s="590" t="n"/>
      <c r="U878" s="590" t="n"/>
      <c r="V878" s="590" t="n"/>
      <c r="W878" s="590" t="n"/>
      <c r="X878" s="590" t="n"/>
      <c r="Y878" s="590" t="n"/>
      <c r="Z878" s="590" t="n"/>
    </row>
    <row r="879" ht="15.75" customHeight="1" s="844">
      <c r="A879" s="590" t="n"/>
      <c r="B879" s="590" t="n"/>
      <c r="C879" s="590" t="n"/>
      <c r="D879" s="590" t="n"/>
      <c r="E879" s="590" t="n"/>
      <c r="F879" s="590" t="n"/>
      <c r="G879" s="590" t="n"/>
      <c r="H879" s="590" t="n"/>
      <c r="I879" s="590" t="n"/>
      <c r="J879" s="590" t="n"/>
      <c r="K879" s="590" t="n"/>
      <c r="L879" s="590" t="n"/>
      <c r="M879" s="590" t="n"/>
      <c r="N879" s="590" t="n"/>
      <c r="O879" s="590" t="n"/>
      <c r="P879" s="590" t="n"/>
      <c r="Q879" s="590" t="n"/>
      <c r="R879" s="590" t="n"/>
      <c r="S879" s="590" t="n"/>
      <c r="T879" s="590" t="n"/>
      <c r="U879" s="590" t="n"/>
      <c r="V879" s="590" t="n"/>
      <c r="W879" s="590" t="n"/>
      <c r="X879" s="590" t="n"/>
      <c r="Y879" s="590" t="n"/>
      <c r="Z879" s="590" t="n"/>
    </row>
    <row r="880" ht="15.75" customHeight="1" s="844">
      <c r="A880" s="590" t="n"/>
      <c r="B880" s="590" t="n"/>
      <c r="C880" s="590" t="n"/>
      <c r="D880" s="590" t="n"/>
      <c r="E880" s="590" t="n"/>
      <c r="F880" s="590" t="n"/>
      <c r="G880" s="590" t="n"/>
      <c r="H880" s="590" t="n"/>
      <c r="I880" s="590" t="n"/>
      <c r="J880" s="590" t="n"/>
      <c r="K880" s="590" t="n"/>
      <c r="L880" s="590" t="n"/>
      <c r="M880" s="590" t="n"/>
      <c r="N880" s="590" t="n"/>
      <c r="O880" s="590" t="n"/>
      <c r="P880" s="590" t="n"/>
      <c r="Q880" s="590" t="n"/>
      <c r="R880" s="590" t="n"/>
      <c r="S880" s="590" t="n"/>
      <c r="T880" s="590" t="n"/>
      <c r="U880" s="590" t="n"/>
      <c r="V880" s="590" t="n"/>
      <c r="W880" s="590" t="n"/>
      <c r="X880" s="590" t="n"/>
      <c r="Y880" s="590" t="n"/>
      <c r="Z880" s="590" t="n"/>
    </row>
    <row r="881" ht="15.75" customHeight="1" s="844">
      <c r="A881" s="590" t="n"/>
      <c r="B881" s="590" t="n"/>
      <c r="C881" s="590" t="n"/>
      <c r="D881" s="590" t="n"/>
      <c r="E881" s="590" t="n"/>
      <c r="F881" s="590" t="n"/>
      <c r="G881" s="590" t="n"/>
      <c r="H881" s="590" t="n"/>
      <c r="I881" s="590" t="n"/>
      <c r="J881" s="590" t="n"/>
      <c r="K881" s="590" t="n"/>
      <c r="L881" s="590" t="n"/>
      <c r="M881" s="590" t="n"/>
      <c r="N881" s="590" t="n"/>
      <c r="O881" s="590" t="n"/>
      <c r="P881" s="590" t="n"/>
      <c r="Q881" s="590" t="n"/>
      <c r="R881" s="590" t="n"/>
      <c r="S881" s="590" t="n"/>
      <c r="T881" s="590" t="n"/>
      <c r="U881" s="590" t="n"/>
      <c r="V881" s="590" t="n"/>
      <c r="W881" s="590" t="n"/>
      <c r="X881" s="590" t="n"/>
      <c r="Y881" s="590" t="n"/>
      <c r="Z881" s="590" t="n"/>
    </row>
    <row r="882" ht="15.75" customHeight="1" s="844">
      <c r="A882" s="590" t="n"/>
      <c r="B882" s="590" t="n"/>
      <c r="C882" s="590" t="n"/>
      <c r="D882" s="590" t="n"/>
      <c r="E882" s="590" t="n"/>
      <c r="F882" s="590" t="n"/>
      <c r="G882" s="590" t="n"/>
      <c r="H882" s="590" t="n"/>
      <c r="I882" s="590" t="n"/>
      <c r="J882" s="590" t="n"/>
      <c r="K882" s="590" t="n"/>
      <c r="L882" s="590" t="n"/>
      <c r="M882" s="590" t="n"/>
      <c r="N882" s="590" t="n"/>
      <c r="O882" s="590" t="n"/>
      <c r="P882" s="590" t="n"/>
      <c r="Q882" s="590" t="n"/>
      <c r="R882" s="590" t="n"/>
      <c r="S882" s="590" t="n"/>
      <c r="T882" s="590" t="n"/>
      <c r="U882" s="590" t="n"/>
      <c r="V882" s="590" t="n"/>
      <c r="W882" s="590" t="n"/>
      <c r="X882" s="590" t="n"/>
      <c r="Y882" s="590" t="n"/>
      <c r="Z882" s="590" t="n"/>
    </row>
    <row r="883" ht="15.75" customHeight="1" s="844">
      <c r="A883" s="590" t="n"/>
      <c r="B883" s="590" t="n"/>
      <c r="C883" s="590" t="n"/>
      <c r="D883" s="590" t="n"/>
      <c r="E883" s="590" t="n"/>
      <c r="F883" s="590" t="n"/>
      <c r="G883" s="590" t="n"/>
      <c r="H883" s="590" t="n"/>
      <c r="I883" s="590" t="n"/>
      <c r="J883" s="590" t="n"/>
      <c r="K883" s="590" t="n"/>
      <c r="L883" s="590" t="n"/>
      <c r="M883" s="590" t="n"/>
      <c r="N883" s="590" t="n"/>
      <c r="O883" s="590" t="n"/>
      <c r="P883" s="590" t="n"/>
      <c r="Q883" s="590" t="n"/>
      <c r="R883" s="590" t="n"/>
      <c r="S883" s="590" t="n"/>
      <c r="T883" s="590" t="n"/>
      <c r="U883" s="590" t="n"/>
      <c r="V883" s="590" t="n"/>
      <c r="W883" s="590" t="n"/>
      <c r="X883" s="590" t="n"/>
      <c r="Y883" s="590" t="n"/>
      <c r="Z883" s="590" t="n"/>
    </row>
    <row r="884" ht="15.75" customHeight="1" s="844">
      <c r="A884" s="590" t="n"/>
      <c r="B884" s="590" t="n"/>
      <c r="C884" s="590" t="n"/>
      <c r="D884" s="590" t="n"/>
      <c r="E884" s="590" t="n"/>
      <c r="F884" s="590" t="n"/>
      <c r="G884" s="590" t="n"/>
      <c r="H884" s="590" t="n"/>
      <c r="I884" s="590" t="n"/>
      <c r="J884" s="590" t="n"/>
      <c r="K884" s="590" t="n"/>
      <c r="L884" s="590" t="n"/>
      <c r="M884" s="590" t="n"/>
      <c r="N884" s="590" t="n"/>
      <c r="O884" s="590" t="n"/>
      <c r="P884" s="590" t="n"/>
      <c r="Q884" s="590" t="n"/>
      <c r="R884" s="590" t="n"/>
      <c r="S884" s="590" t="n"/>
      <c r="T884" s="590" t="n"/>
      <c r="U884" s="590" t="n"/>
      <c r="V884" s="590" t="n"/>
      <c r="W884" s="590" t="n"/>
      <c r="X884" s="590" t="n"/>
      <c r="Y884" s="590" t="n"/>
      <c r="Z884" s="590" t="n"/>
    </row>
    <row r="885" ht="15.75" customHeight="1" s="844">
      <c r="A885" s="590" t="n"/>
      <c r="B885" s="590" t="n"/>
      <c r="C885" s="590" t="n"/>
      <c r="D885" s="590" t="n"/>
      <c r="E885" s="590" t="n"/>
      <c r="F885" s="590" t="n"/>
      <c r="G885" s="590" t="n"/>
      <c r="H885" s="590" t="n"/>
      <c r="I885" s="590" t="n"/>
      <c r="J885" s="590" t="n"/>
      <c r="K885" s="590" t="n"/>
      <c r="L885" s="590" t="n"/>
      <c r="M885" s="590" t="n"/>
      <c r="N885" s="590" t="n"/>
      <c r="O885" s="590" t="n"/>
      <c r="P885" s="590" t="n"/>
      <c r="Q885" s="590" t="n"/>
      <c r="R885" s="590" t="n"/>
      <c r="S885" s="590" t="n"/>
      <c r="T885" s="590" t="n"/>
      <c r="U885" s="590" t="n"/>
      <c r="V885" s="590" t="n"/>
      <c r="W885" s="590" t="n"/>
      <c r="X885" s="590" t="n"/>
      <c r="Y885" s="590" t="n"/>
      <c r="Z885" s="590" t="n"/>
    </row>
    <row r="886" ht="15.75" customHeight="1" s="844">
      <c r="A886" s="590" t="n"/>
      <c r="B886" s="590" t="n"/>
      <c r="C886" s="590" t="n"/>
      <c r="D886" s="590" t="n"/>
      <c r="E886" s="590" t="n"/>
      <c r="F886" s="590" t="n"/>
      <c r="G886" s="590" t="n"/>
      <c r="H886" s="590" t="n"/>
      <c r="I886" s="590" t="n"/>
      <c r="J886" s="590" t="n"/>
      <c r="K886" s="590" t="n"/>
      <c r="L886" s="590" t="n"/>
      <c r="M886" s="590" t="n"/>
      <c r="N886" s="590" t="n"/>
      <c r="O886" s="590" t="n"/>
      <c r="P886" s="590" t="n"/>
      <c r="Q886" s="590" t="n"/>
      <c r="R886" s="590" t="n"/>
      <c r="S886" s="590" t="n"/>
      <c r="T886" s="590" t="n"/>
      <c r="U886" s="590" t="n"/>
      <c r="V886" s="590" t="n"/>
      <c r="W886" s="590" t="n"/>
      <c r="X886" s="590" t="n"/>
      <c r="Y886" s="590" t="n"/>
      <c r="Z886" s="590" t="n"/>
    </row>
    <row r="887" ht="15.75" customHeight="1" s="844">
      <c r="A887" s="590" t="n"/>
      <c r="B887" s="590" t="n"/>
      <c r="C887" s="590" t="n"/>
      <c r="D887" s="590" t="n"/>
      <c r="E887" s="590" t="n"/>
      <c r="F887" s="590" t="n"/>
      <c r="G887" s="590" t="n"/>
      <c r="H887" s="590" t="n"/>
      <c r="I887" s="590" t="n"/>
      <c r="J887" s="590" t="n"/>
      <c r="K887" s="590" t="n"/>
      <c r="L887" s="590" t="n"/>
      <c r="M887" s="590" t="n"/>
      <c r="N887" s="590" t="n"/>
      <c r="O887" s="590" t="n"/>
      <c r="P887" s="590" t="n"/>
      <c r="Q887" s="590" t="n"/>
      <c r="R887" s="590" t="n"/>
      <c r="S887" s="590" t="n"/>
      <c r="T887" s="590" t="n"/>
      <c r="U887" s="590" t="n"/>
      <c r="V887" s="590" t="n"/>
      <c r="W887" s="590" t="n"/>
      <c r="X887" s="590" t="n"/>
      <c r="Y887" s="590" t="n"/>
      <c r="Z887" s="590" t="n"/>
    </row>
    <row r="888" ht="15.75" customHeight="1" s="844">
      <c r="A888" s="590" t="n"/>
      <c r="B888" s="590" t="n"/>
      <c r="C888" s="590" t="n"/>
      <c r="D888" s="590" t="n"/>
      <c r="E888" s="590" t="n"/>
      <c r="F888" s="590" t="n"/>
      <c r="G888" s="590" t="n"/>
      <c r="H888" s="590" t="n"/>
      <c r="I888" s="590" t="n"/>
      <c r="J888" s="590" t="n"/>
      <c r="K888" s="590" t="n"/>
      <c r="L888" s="590" t="n"/>
      <c r="M888" s="590" t="n"/>
      <c r="N888" s="590" t="n"/>
      <c r="O888" s="590" t="n"/>
      <c r="P888" s="590" t="n"/>
      <c r="Q888" s="590" t="n"/>
      <c r="R888" s="590" t="n"/>
      <c r="S888" s="590" t="n"/>
      <c r="T888" s="590" t="n"/>
      <c r="U888" s="590" t="n"/>
      <c r="V888" s="590" t="n"/>
      <c r="W888" s="590" t="n"/>
      <c r="X888" s="590" t="n"/>
      <c r="Y888" s="590" t="n"/>
      <c r="Z888" s="590" t="n"/>
    </row>
    <row r="889" ht="15.75" customHeight="1" s="844">
      <c r="A889" s="590" t="n"/>
      <c r="B889" s="590" t="n"/>
      <c r="C889" s="590" t="n"/>
      <c r="D889" s="590" t="n"/>
      <c r="E889" s="590" t="n"/>
      <c r="F889" s="590" t="n"/>
      <c r="G889" s="590" t="n"/>
      <c r="H889" s="590" t="n"/>
      <c r="I889" s="590" t="n"/>
      <c r="J889" s="590" t="n"/>
      <c r="K889" s="590" t="n"/>
      <c r="L889" s="590" t="n"/>
      <c r="M889" s="590" t="n"/>
      <c r="N889" s="590" t="n"/>
      <c r="O889" s="590" t="n"/>
      <c r="P889" s="590" t="n"/>
      <c r="Q889" s="590" t="n"/>
      <c r="R889" s="590" t="n"/>
      <c r="S889" s="590" t="n"/>
      <c r="T889" s="590" t="n"/>
      <c r="U889" s="590" t="n"/>
      <c r="V889" s="590" t="n"/>
      <c r="W889" s="590" t="n"/>
      <c r="X889" s="590" t="n"/>
      <c r="Y889" s="590" t="n"/>
      <c r="Z889" s="590" t="n"/>
    </row>
    <row r="890" ht="15.75" customHeight="1" s="844">
      <c r="A890" s="590" t="n"/>
      <c r="B890" s="590" t="n"/>
      <c r="C890" s="590" t="n"/>
      <c r="D890" s="590" t="n"/>
      <c r="E890" s="590" t="n"/>
      <c r="F890" s="590" t="n"/>
      <c r="G890" s="590" t="n"/>
      <c r="H890" s="590" t="n"/>
      <c r="I890" s="590" t="n"/>
      <c r="J890" s="590" t="n"/>
      <c r="K890" s="590" t="n"/>
      <c r="L890" s="590" t="n"/>
      <c r="M890" s="590" t="n"/>
      <c r="N890" s="590" t="n"/>
      <c r="O890" s="590" t="n"/>
      <c r="P890" s="590" t="n"/>
      <c r="Q890" s="590" t="n"/>
      <c r="R890" s="590" t="n"/>
      <c r="S890" s="590" t="n"/>
      <c r="T890" s="590" t="n"/>
      <c r="U890" s="590" t="n"/>
      <c r="V890" s="590" t="n"/>
      <c r="W890" s="590" t="n"/>
      <c r="X890" s="590" t="n"/>
      <c r="Y890" s="590" t="n"/>
      <c r="Z890" s="590" t="n"/>
    </row>
    <row r="891" ht="15.75" customHeight="1" s="844">
      <c r="A891" s="590" t="n"/>
      <c r="B891" s="590" t="n"/>
      <c r="C891" s="590" t="n"/>
      <c r="D891" s="590" t="n"/>
      <c r="E891" s="590" t="n"/>
      <c r="F891" s="590" t="n"/>
      <c r="G891" s="590" t="n"/>
      <c r="H891" s="590" t="n"/>
      <c r="I891" s="590" t="n"/>
      <c r="J891" s="590" t="n"/>
      <c r="K891" s="590" t="n"/>
      <c r="L891" s="590" t="n"/>
      <c r="M891" s="590" t="n"/>
      <c r="N891" s="590" t="n"/>
      <c r="O891" s="590" t="n"/>
      <c r="P891" s="590" t="n"/>
      <c r="Q891" s="590" t="n"/>
      <c r="R891" s="590" t="n"/>
      <c r="S891" s="590" t="n"/>
      <c r="T891" s="590" t="n"/>
      <c r="U891" s="590" t="n"/>
      <c r="V891" s="590" t="n"/>
      <c r="W891" s="590" t="n"/>
      <c r="X891" s="590" t="n"/>
      <c r="Y891" s="590" t="n"/>
      <c r="Z891" s="590" t="n"/>
    </row>
    <row r="892" ht="15.75" customHeight="1" s="844">
      <c r="A892" s="590" t="n"/>
      <c r="B892" s="590" t="n"/>
      <c r="C892" s="590" t="n"/>
      <c r="D892" s="590" t="n"/>
      <c r="E892" s="590" t="n"/>
      <c r="F892" s="590" t="n"/>
      <c r="G892" s="590" t="n"/>
      <c r="H892" s="590" t="n"/>
      <c r="I892" s="590" t="n"/>
      <c r="J892" s="590" t="n"/>
      <c r="K892" s="590" t="n"/>
      <c r="L892" s="590" t="n"/>
      <c r="M892" s="590" t="n"/>
      <c r="N892" s="590" t="n"/>
      <c r="O892" s="590" t="n"/>
      <c r="P892" s="590" t="n"/>
      <c r="Q892" s="590" t="n"/>
      <c r="R892" s="590" t="n"/>
      <c r="S892" s="590" t="n"/>
      <c r="T892" s="590" t="n"/>
      <c r="U892" s="590" t="n"/>
      <c r="V892" s="590" t="n"/>
      <c r="W892" s="590" t="n"/>
      <c r="X892" s="590" t="n"/>
      <c r="Y892" s="590" t="n"/>
      <c r="Z892" s="590" t="n"/>
    </row>
    <row r="893" ht="15.75" customHeight="1" s="844">
      <c r="A893" s="590" t="n"/>
      <c r="B893" s="590" t="n"/>
      <c r="C893" s="590" t="n"/>
      <c r="D893" s="590" t="n"/>
      <c r="E893" s="590" t="n"/>
      <c r="F893" s="590" t="n"/>
      <c r="G893" s="590" t="n"/>
      <c r="H893" s="590" t="n"/>
      <c r="I893" s="590" t="n"/>
      <c r="J893" s="590" t="n"/>
      <c r="K893" s="590" t="n"/>
      <c r="L893" s="590" t="n"/>
      <c r="M893" s="590" t="n"/>
      <c r="N893" s="590" t="n"/>
      <c r="O893" s="590" t="n"/>
      <c r="P893" s="590" t="n"/>
      <c r="Q893" s="590" t="n"/>
      <c r="R893" s="590" t="n"/>
      <c r="S893" s="590" t="n"/>
      <c r="T893" s="590" t="n"/>
      <c r="U893" s="590" t="n"/>
      <c r="V893" s="590" t="n"/>
      <c r="W893" s="590" t="n"/>
      <c r="X893" s="590" t="n"/>
      <c r="Y893" s="590" t="n"/>
      <c r="Z893" s="590" t="n"/>
    </row>
    <row r="894" ht="15.75" customHeight="1" s="844">
      <c r="A894" s="590" t="n"/>
      <c r="B894" s="590" t="n"/>
      <c r="C894" s="590" t="n"/>
      <c r="D894" s="590" t="n"/>
      <c r="E894" s="590" t="n"/>
      <c r="F894" s="590" t="n"/>
      <c r="G894" s="590" t="n"/>
      <c r="H894" s="590" t="n"/>
      <c r="I894" s="590" t="n"/>
      <c r="J894" s="590" t="n"/>
      <c r="K894" s="590" t="n"/>
      <c r="L894" s="590" t="n"/>
      <c r="M894" s="590" t="n"/>
      <c r="N894" s="590" t="n"/>
      <c r="O894" s="590" t="n"/>
      <c r="P894" s="590" t="n"/>
      <c r="Q894" s="590" t="n"/>
      <c r="R894" s="590" t="n"/>
      <c r="S894" s="590" t="n"/>
      <c r="T894" s="590" t="n"/>
      <c r="U894" s="590" t="n"/>
      <c r="V894" s="590" t="n"/>
      <c r="W894" s="590" t="n"/>
      <c r="X894" s="590" t="n"/>
      <c r="Y894" s="590" t="n"/>
      <c r="Z894" s="590" t="n"/>
    </row>
    <row r="895" ht="15.75" customHeight="1" s="844">
      <c r="A895" s="590" t="n"/>
      <c r="B895" s="590" t="n"/>
      <c r="C895" s="590" t="n"/>
      <c r="D895" s="590" t="n"/>
      <c r="E895" s="590" t="n"/>
      <c r="F895" s="590" t="n"/>
      <c r="G895" s="590" t="n"/>
      <c r="H895" s="590" t="n"/>
      <c r="I895" s="590" t="n"/>
      <c r="J895" s="590" t="n"/>
      <c r="K895" s="590" t="n"/>
      <c r="L895" s="590" t="n"/>
      <c r="M895" s="590" t="n"/>
      <c r="N895" s="590" t="n"/>
      <c r="O895" s="590" t="n"/>
      <c r="P895" s="590" t="n"/>
      <c r="Q895" s="590" t="n"/>
      <c r="R895" s="590" t="n"/>
      <c r="S895" s="590" t="n"/>
      <c r="T895" s="590" t="n"/>
      <c r="U895" s="590" t="n"/>
      <c r="V895" s="590" t="n"/>
      <c r="W895" s="590" t="n"/>
      <c r="X895" s="590" t="n"/>
      <c r="Y895" s="590" t="n"/>
      <c r="Z895" s="590" t="n"/>
    </row>
    <row r="896" ht="15.75" customHeight="1" s="844">
      <c r="A896" s="590" t="n"/>
      <c r="B896" s="590" t="n"/>
      <c r="C896" s="590" t="n"/>
      <c r="D896" s="590" t="n"/>
      <c r="E896" s="590" t="n"/>
      <c r="F896" s="590" t="n"/>
      <c r="G896" s="590" t="n"/>
      <c r="H896" s="590" t="n"/>
      <c r="I896" s="590" t="n"/>
      <c r="J896" s="590" t="n"/>
      <c r="K896" s="590" t="n"/>
      <c r="L896" s="590" t="n"/>
      <c r="M896" s="590" t="n"/>
      <c r="N896" s="590" t="n"/>
      <c r="O896" s="590" t="n"/>
      <c r="P896" s="590" t="n"/>
      <c r="Q896" s="590" t="n"/>
      <c r="R896" s="590" t="n"/>
      <c r="S896" s="590" t="n"/>
      <c r="T896" s="590" t="n"/>
      <c r="U896" s="590" t="n"/>
      <c r="V896" s="590" t="n"/>
      <c r="W896" s="590" t="n"/>
      <c r="X896" s="590" t="n"/>
      <c r="Y896" s="590" t="n"/>
      <c r="Z896" s="590" t="n"/>
    </row>
    <row r="897" ht="15.75" customHeight="1" s="844">
      <c r="A897" s="590" t="n"/>
      <c r="B897" s="590" t="n"/>
      <c r="C897" s="590" t="n"/>
      <c r="D897" s="590" t="n"/>
      <c r="E897" s="590" t="n"/>
      <c r="F897" s="590" t="n"/>
      <c r="G897" s="590" t="n"/>
      <c r="H897" s="590" t="n"/>
      <c r="I897" s="590" t="n"/>
      <c r="J897" s="590" t="n"/>
      <c r="K897" s="590" t="n"/>
      <c r="L897" s="590" t="n"/>
      <c r="M897" s="590" t="n"/>
      <c r="N897" s="590" t="n"/>
      <c r="O897" s="590" t="n"/>
      <c r="P897" s="590" t="n"/>
      <c r="Q897" s="590" t="n"/>
      <c r="R897" s="590" t="n"/>
      <c r="S897" s="590" t="n"/>
      <c r="T897" s="590" t="n"/>
      <c r="U897" s="590" t="n"/>
      <c r="V897" s="590" t="n"/>
      <c r="W897" s="590" t="n"/>
      <c r="X897" s="590" t="n"/>
      <c r="Y897" s="590" t="n"/>
      <c r="Z897" s="590" t="n"/>
    </row>
    <row r="898" ht="15.75" customHeight="1" s="844">
      <c r="A898" s="590" t="n"/>
      <c r="B898" s="590" t="n"/>
      <c r="C898" s="590" t="n"/>
      <c r="D898" s="590" t="n"/>
      <c r="E898" s="590" t="n"/>
      <c r="F898" s="590" t="n"/>
      <c r="G898" s="590" t="n"/>
      <c r="H898" s="590" t="n"/>
      <c r="I898" s="590" t="n"/>
      <c r="J898" s="590" t="n"/>
      <c r="K898" s="590" t="n"/>
      <c r="L898" s="590" t="n"/>
      <c r="M898" s="590" t="n"/>
      <c r="N898" s="590" t="n"/>
      <c r="O898" s="590" t="n"/>
      <c r="P898" s="590" t="n"/>
      <c r="Q898" s="590" t="n"/>
      <c r="R898" s="590" t="n"/>
      <c r="S898" s="590" t="n"/>
      <c r="T898" s="590" t="n"/>
      <c r="U898" s="590" t="n"/>
      <c r="V898" s="590" t="n"/>
      <c r="W898" s="590" t="n"/>
      <c r="X898" s="590" t="n"/>
      <c r="Y898" s="590" t="n"/>
      <c r="Z898" s="590" t="n"/>
    </row>
    <row r="899" ht="15.75" customHeight="1" s="844">
      <c r="A899" s="590" t="n"/>
      <c r="B899" s="590" t="n"/>
      <c r="C899" s="590" t="n"/>
      <c r="D899" s="590" t="n"/>
      <c r="E899" s="590" t="n"/>
      <c r="F899" s="590" t="n"/>
      <c r="G899" s="590" t="n"/>
      <c r="H899" s="590" t="n"/>
      <c r="I899" s="590" t="n"/>
      <c r="J899" s="590" t="n"/>
      <c r="K899" s="590" t="n"/>
      <c r="L899" s="590" t="n"/>
      <c r="M899" s="590" t="n"/>
      <c r="N899" s="590" t="n"/>
      <c r="O899" s="590" t="n"/>
      <c r="P899" s="590" t="n"/>
      <c r="Q899" s="590" t="n"/>
      <c r="R899" s="590" t="n"/>
      <c r="S899" s="590" t="n"/>
      <c r="T899" s="590" t="n"/>
      <c r="U899" s="590" t="n"/>
      <c r="V899" s="590" t="n"/>
      <c r="W899" s="590" t="n"/>
      <c r="X899" s="590" t="n"/>
      <c r="Y899" s="590" t="n"/>
      <c r="Z899" s="590" t="n"/>
    </row>
    <row r="900" ht="15.75" customHeight="1" s="844">
      <c r="A900" s="590" t="n"/>
      <c r="B900" s="590" t="n"/>
      <c r="C900" s="590" t="n"/>
      <c r="D900" s="590" t="n"/>
      <c r="E900" s="590" t="n"/>
      <c r="F900" s="590" t="n"/>
      <c r="G900" s="590" t="n"/>
      <c r="H900" s="590" t="n"/>
      <c r="I900" s="590" t="n"/>
      <c r="J900" s="590" t="n"/>
      <c r="K900" s="590" t="n"/>
      <c r="L900" s="590" t="n"/>
      <c r="M900" s="590" t="n"/>
      <c r="N900" s="590" t="n"/>
      <c r="O900" s="590" t="n"/>
      <c r="P900" s="590" t="n"/>
      <c r="Q900" s="590" t="n"/>
      <c r="R900" s="590" t="n"/>
      <c r="S900" s="590" t="n"/>
      <c r="T900" s="590" t="n"/>
      <c r="U900" s="590" t="n"/>
      <c r="V900" s="590" t="n"/>
      <c r="W900" s="590" t="n"/>
      <c r="X900" s="590" t="n"/>
      <c r="Y900" s="590" t="n"/>
      <c r="Z900" s="590" t="n"/>
    </row>
    <row r="901" ht="15.75" customHeight="1" s="844">
      <c r="A901" s="590" t="n"/>
      <c r="B901" s="590" t="n"/>
      <c r="C901" s="590" t="n"/>
      <c r="D901" s="590" t="n"/>
      <c r="E901" s="590" t="n"/>
      <c r="F901" s="590" t="n"/>
      <c r="G901" s="590" t="n"/>
      <c r="H901" s="590" t="n"/>
      <c r="I901" s="590" t="n"/>
      <c r="J901" s="590" t="n"/>
      <c r="K901" s="590" t="n"/>
      <c r="L901" s="590" t="n"/>
      <c r="M901" s="590" t="n"/>
      <c r="N901" s="590" t="n"/>
      <c r="O901" s="590" t="n"/>
      <c r="P901" s="590" t="n"/>
      <c r="Q901" s="590" t="n"/>
      <c r="R901" s="590" t="n"/>
      <c r="S901" s="590" t="n"/>
      <c r="T901" s="590" t="n"/>
      <c r="U901" s="590" t="n"/>
      <c r="V901" s="590" t="n"/>
      <c r="W901" s="590" t="n"/>
      <c r="X901" s="590" t="n"/>
      <c r="Y901" s="590" t="n"/>
      <c r="Z901" s="590" t="n"/>
    </row>
    <row r="902" ht="15.75" customHeight="1" s="844">
      <c r="A902" s="590" t="n"/>
      <c r="B902" s="590" t="n"/>
      <c r="C902" s="590" t="n"/>
      <c r="D902" s="590" t="n"/>
      <c r="E902" s="590" t="n"/>
      <c r="F902" s="590" t="n"/>
      <c r="G902" s="590" t="n"/>
      <c r="H902" s="590" t="n"/>
      <c r="I902" s="590" t="n"/>
      <c r="J902" s="590" t="n"/>
      <c r="K902" s="590" t="n"/>
      <c r="L902" s="590" t="n"/>
      <c r="M902" s="590" t="n"/>
      <c r="N902" s="590" t="n"/>
      <c r="O902" s="590" t="n"/>
      <c r="P902" s="590" t="n"/>
      <c r="Q902" s="590" t="n"/>
      <c r="R902" s="590" t="n"/>
      <c r="S902" s="590" t="n"/>
      <c r="T902" s="590" t="n"/>
      <c r="U902" s="590" t="n"/>
      <c r="V902" s="590" t="n"/>
      <c r="W902" s="590" t="n"/>
      <c r="X902" s="590" t="n"/>
      <c r="Y902" s="590" t="n"/>
      <c r="Z902" s="590" t="n"/>
    </row>
    <row r="903" ht="15.75" customHeight="1" s="844">
      <c r="A903" s="590" t="n"/>
      <c r="B903" s="590" t="n"/>
      <c r="C903" s="590" t="n"/>
      <c r="D903" s="590" t="n"/>
      <c r="E903" s="590" t="n"/>
      <c r="F903" s="590" t="n"/>
      <c r="G903" s="590" t="n"/>
      <c r="H903" s="590" t="n"/>
      <c r="I903" s="590" t="n"/>
      <c r="J903" s="590" t="n"/>
      <c r="K903" s="590" t="n"/>
      <c r="L903" s="590" t="n"/>
      <c r="M903" s="590" t="n"/>
      <c r="N903" s="590" t="n"/>
      <c r="O903" s="590" t="n"/>
      <c r="P903" s="590" t="n"/>
      <c r="Q903" s="590" t="n"/>
      <c r="R903" s="590" t="n"/>
      <c r="S903" s="590" t="n"/>
      <c r="T903" s="590" t="n"/>
      <c r="U903" s="590" t="n"/>
      <c r="V903" s="590" t="n"/>
      <c r="W903" s="590" t="n"/>
      <c r="X903" s="590" t="n"/>
      <c r="Y903" s="590" t="n"/>
      <c r="Z903" s="590" t="n"/>
    </row>
    <row r="904" ht="15.75" customHeight="1" s="844">
      <c r="A904" s="590" t="n"/>
      <c r="B904" s="590" t="n"/>
      <c r="C904" s="590" t="n"/>
      <c r="D904" s="590" t="n"/>
      <c r="E904" s="590" t="n"/>
      <c r="F904" s="590" t="n"/>
      <c r="G904" s="590" t="n"/>
      <c r="H904" s="590" t="n"/>
      <c r="I904" s="590" t="n"/>
      <c r="J904" s="590" t="n"/>
      <c r="K904" s="590" t="n"/>
      <c r="L904" s="590" t="n"/>
      <c r="M904" s="590" t="n"/>
      <c r="N904" s="590" t="n"/>
      <c r="O904" s="590" t="n"/>
      <c r="P904" s="590" t="n"/>
      <c r="Q904" s="590" t="n"/>
      <c r="R904" s="590" t="n"/>
      <c r="S904" s="590" t="n"/>
      <c r="T904" s="590" t="n"/>
      <c r="U904" s="590" t="n"/>
      <c r="V904" s="590" t="n"/>
      <c r="W904" s="590" t="n"/>
      <c r="X904" s="590" t="n"/>
      <c r="Y904" s="590" t="n"/>
      <c r="Z904" s="590" t="n"/>
    </row>
    <row r="905" ht="15.75" customHeight="1" s="844">
      <c r="A905" s="590" t="n"/>
      <c r="B905" s="590" t="n"/>
      <c r="C905" s="590" t="n"/>
      <c r="D905" s="590" t="n"/>
      <c r="E905" s="590" t="n"/>
      <c r="F905" s="590" t="n"/>
      <c r="G905" s="590" t="n"/>
      <c r="H905" s="590" t="n"/>
      <c r="I905" s="590" t="n"/>
      <c r="J905" s="590" t="n"/>
      <c r="K905" s="590" t="n"/>
      <c r="L905" s="590" t="n"/>
      <c r="M905" s="590" t="n"/>
      <c r="N905" s="590" t="n"/>
      <c r="O905" s="590" t="n"/>
      <c r="P905" s="590" t="n"/>
      <c r="Q905" s="590" t="n"/>
      <c r="R905" s="590" t="n"/>
      <c r="S905" s="590" t="n"/>
      <c r="T905" s="590" t="n"/>
      <c r="U905" s="590" t="n"/>
      <c r="V905" s="590" t="n"/>
      <c r="W905" s="590" t="n"/>
      <c r="X905" s="590" t="n"/>
      <c r="Y905" s="590" t="n"/>
      <c r="Z905" s="590" t="n"/>
    </row>
    <row r="906" ht="15.75" customHeight="1" s="844">
      <c r="A906" s="590" t="n"/>
      <c r="B906" s="590" t="n"/>
      <c r="C906" s="590" t="n"/>
      <c r="D906" s="590" t="n"/>
      <c r="E906" s="590" t="n"/>
      <c r="F906" s="590" t="n"/>
      <c r="G906" s="590" t="n"/>
      <c r="H906" s="590" t="n"/>
      <c r="I906" s="590" t="n"/>
      <c r="J906" s="590" t="n"/>
      <c r="K906" s="590" t="n"/>
      <c r="L906" s="590" t="n"/>
      <c r="M906" s="590" t="n"/>
      <c r="N906" s="590" t="n"/>
      <c r="O906" s="590" t="n"/>
      <c r="P906" s="590" t="n"/>
      <c r="Q906" s="590" t="n"/>
      <c r="R906" s="590" t="n"/>
      <c r="S906" s="590" t="n"/>
      <c r="T906" s="590" t="n"/>
      <c r="U906" s="590" t="n"/>
      <c r="V906" s="590" t="n"/>
      <c r="W906" s="590" t="n"/>
      <c r="X906" s="590" t="n"/>
      <c r="Y906" s="590" t="n"/>
      <c r="Z906" s="590" t="n"/>
    </row>
    <row r="907" ht="15.75" customHeight="1" s="844">
      <c r="A907" s="590" t="n"/>
      <c r="B907" s="590" t="n"/>
      <c r="C907" s="590" t="n"/>
      <c r="D907" s="590" t="n"/>
      <c r="E907" s="590" t="n"/>
      <c r="F907" s="590" t="n"/>
      <c r="G907" s="590" t="n"/>
      <c r="H907" s="590" t="n"/>
      <c r="I907" s="590" t="n"/>
      <c r="J907" s="590" t="n"/>
      <c r="K907" s="590" t="n"/>
      <c r="L907" s="590" t="n"/>
      <c r="M907" s="590" t="n"/>
      <c r="N907" s="590" t="n"/>
      <c r="O907" s="590" t="n"/>
      <c r="P907" s="590" t="n"/>
      <c r="Q907" s="590" t="n"/>
      <c r="R907" s="590" t="n"/>
      <c r="S907" s="590" t="n"/>
      <c r="T907" s="590" t="n"/>
      <c r="U907" s="590" t="n"/>
      <c r="V907" s="590" t="n"/>
      <c r="W907" s="590" t="n"/>
      <c r="X907" s="590" t="n"/>
      <c r="Y907" s="590" t="n"/>
      <c r="Z907" s="590" t="n"/>
    </row>
    <row r="908" ht="15.75" customHeight="1" s="844">
      <c r="A908" s="590" t="n"/>
      <c r="B908" s="590" t="n"/>
      <c r="C908" s="590" t="n"/>
      <c r="D908" s="590" t="n"/>
      <c r="E908" s="590" t="n"/>
      <c r="F908" s="590" t="n"/>
      <c r="G908" s="590" t="n"/>
      <c r="H908" s="590" t="n"/>
      <c r="I908" s="590" t="n"/>
      <c r="J908" s="590" t="n"/>
      <c r="K908" s="590" t="n"/>
      <c r="L908" s="590" t="n"/>
      <c r="M908" s="590" t="n"/>
      <c r="N908" s="590" t="n"/>
      <c r="O908" s="590" t="n"/>
      <c r="P908" s="590" t="n"/>
      <c r="Q908" s="590" t="n"/>
      <c r="R908" s="590" t="n"/>
      <c r="S908" s="590" t="n"/>
      <c r="T908" s="590" t="n"/>
      <c r="U908" s="590" t="n"/>
      <c r="V908" s="590" t="n"/>
      <c r="W908" s="590" t="n"/>
      <c r="X908" s="590" t="n"/>
      <c r="Y908" s="590" t="n"/>
      <c r="Z908" s="590" t="n"/>
    </row>
    <row r="909" ht="15.75" customHeight="1" s="844">
      <c r="A909" s="590" t="n"/>
      <c r="B909" s="590" t="n"/>
      <c r="C909" s="590" t="n"/>
      <c r="D909" s="590" t="n"/>
      <c r="E909" s="590" t="n"/>
      <c r="F909" s="590" t="n"/>
      <c r="G909" s="590" t="n"/>
      <c r="H909" s="590" t="n"/>
      <c r="I909" s="590" t="n"/>
      <c r="J909" s="590" t="n"/>
      <c r="K909" s="590" t="n"/>
      <c r="L909" s="590" t="n"/>
      <c r="M909" s="590" t="n"/>
      <c r="N909" s="590" t="n"/>
      <c r="O909" s="590" t="n"/>
      <c r="P909" s="590" t="n"/>
      <c r="Q909" s="590" t="n"/>
      <c r="R909" s="590" t="n"/>
      <c r="S909" s="590" t="n"/>
      <c r="T909" s="590" t="n"/>
      <c r="U909" s="590" t="n"/>
      <c r="V909" s="590" t="n"/>
      <c r="W909" s="590" t="n"/>
      <c r="X909" s="590" t="n"/>
      <c r="Y909" s="590" t="n"/>
      <c r="Z909" s="590" t="n"/>
    </row>
    <row r="910" ht="15.75" customHeight="1" s="844">
      <c r="A910" s="590" t="n"/>
      <c r="B910" s="590" t="n"/>
      <c r="C910" s="590" t="n"/>
      <c r="D910" s="590" t="n"/>
      <c r="E910" s="590" t="n"/>
      <c r="F910" s="590" t="n"/>
      <c r="G910" s="590" t="n"/>
      <c r="H910" s="590" t="n"/>
      <c r="I910" s="590" t="n"/>
      <c r="J910" s="590" t="n"/>
      <c r="K910" s="590" t="n"/>
      <c r="L910" s="590" t="n"/>
      <c r="M910" s="590" t="n"/>
      <c r="N910" s="590" t="n"/>
      <c r="O910" s="590" t="n"/>
      <c r="P910" s="590" t="n"/>
      <c r="Q910" s="590" t="n"/>
      <c r="R910" s="590" t="n"/>
      <c r="S910" s="590" t="n"/>
      <c r="T910" s="590" t="n"/>
      <c r="U910" s="590" t="n"/>
      <c r="V910" s="590" t="n"/>
      <c r="W910" s="590" t="n"/>
      <c r="X910" s="590" t="n"/>
      <c r="Y910" s="590" t="n"/>
      <c r="Z910" s="590" t="n"/>
    </row>
    <row r="911" ht="15.75" customHeight="1" s="844">
      <c r="A911" s="590" t="n"/>
      <c r="B911" s="590" t="n"/>
      <c r="C911" s="590" t="n"/>
      <c r="D911" s="590" t="n"/>
      <c r="E911" s="590" t="n"/>
      <c r="F911" s="590" t="n"/>
      <c r="G911" s="590" t="n"/>
      <c r="H911" s="590" t="n"/>
      <c r="I911" s="590" t="n"/>
      <c r="J911" s="590" t="n"/>
      <c r="K911" s="590" t="n"/>
      <c r="L911" s="590" t="n"/>
      <c r="M911" s="590" t="n"/>
      <c r="N911" s="590" t="n"/>
      <c r="O911" s="590" t="n"/>
      <c r="P911" s="590" t="n"/>
      <c r="Q911" s="590" t="n"/>
      <c r="R911" s="590" t="n"/>
      <c r="S911" s="590" t="n"/>
      <c r="T911" s="590" t="n"/>
      <c r="U911" s="590" t="n"/>
      <c r="V911" s="590" t="n"/>
      <c r="W911" s="590" t="n"/>
      <c r="X911" s="590" t="n"/>
      <c r="Y911" s="590" t="n"/>
      <c r="Z911" s="590" t="n"/>
    </row>
    <row r="912" ht="15.75" customHeight="1" s="844">
      <c r="A912" s="590" t="n"/>
      <c r="B912" s="590" t="n"/>
      <c r="C912" s="590" t="n"/>
      <c r="D912" s="590" t="n"/>
      <c r="E912" s="590" t="n"/>
      <c r="F912" s="590" t="n"/>
      <c r="G912" s="590" t="n"/>
      <c r="H912" s="590" t="n"/>
      <c r="I912" s="590" t="n"/>
      <c r="J912" s="590" t="n"/>
      <c r="K912" s="590" t="n"/>
      <c r="L912" s="590" t="n"/>
      <c r="M912" s="590" t="n"/>
      <c r="N912" s="590" t="n"/>
      <c r="O912" s="590" t="n"/>
      <c r="P912" s="590" t="n"/>
      <c r="Q912" s="590" t="n"/>
      <c r="R912" s="590" t="n"/>
      <c r="S912" s="590" t="n"/>
      <c r="T912" s="590" t="n"/>
      <c r="U912" s="590" t="n"/>
      <c r="V912" s="590" t="n"/>
      <c r="W912" s="590" t="n"/>
      <c r="X912" s="590" t="n"/>
      <c r="Y912" s="590" t="n"/>
      <c r="Z912" s="590" t="n"/>
    </row>
    <row r="913" ht="15.75" customHeight="1" s="844">
      <c r="A913" s="590" t="n"/>
      <c r="B913" s="590" t="n"/>
      <c r="C913" s="590" t="n"/>
      <c r="D913" s="590" t="n"/>
      <c r="E913" s="590" t="n"/>
      <c r="F913" s="590" t="n"/>
      <c r="G913" s="590" t="n"/>
      <c r="H913" s="590" t="n"/>
      <c r="I913" s="590" t="n"/>
      <c r="J913" s="590" t="n"/>
      <c r="K913" s="590" t="n"/>
      <c r="L913" s="590" t="n"/>
      <c r="M913" s="590" t="n"/>
      <c r="N913" s="590" t="n"/>
      <c r="O913" s="590" t="n"/>
      <c r="P913" s="590" t="n"/>
      <c r="Q913" s="590" t="n"/>
      <c r="R913" s="590" t="n"/>
      <c r="S913" s="590" t="n"/>
      <c r="T913" s="590" t="n"/>
      <c r="U913" s="590" t="n"/>
      <c r="V913" s="590" t="n"/>
      <c r="W913" s="590" t="n"/>
      <c r="X913" s="590" t="n"/>
      <c r="Y913" s="590" t="n"/>
      <c r="Z913" s="590" t="n"/>
    </row>
    <row r="914" ht="15.75" customHeight="1" s="844">
      <c r="A914" s="590" t="n"/>
      <c r="B914" s="590" t="n"/>
      <c r="C914" s="590" t="n"/>
      <c r="D914" s="590" t="n"/>
      <c r="E914" s="590" t="n"/>
      <c r="F914" s="590" t="n"/>
      <c r="G914" s="590" t="n"/>
      <c r="H914" s="590" t="n"/>
      <c r="I914" s="590" t="n"/>
      <c r="J914" s="590" t="n"/>
      <c r="K914" s="590" t="n"/>
      <c r="L914" s="590" t="n"/>
      <c r="M914" s="590" t="n"/>
      <c r="N914" s="590" t="n"/>
      <c r="O914" s="590" t="n"/>
      <c r="P914" s="590" t="n"/>
      <c r="Q914" s="590" t="n"/>
      <c r="R914" s="590" t="n"/>
      <c r="S914" s="590" t="n"/>
      <c r="T914" s="590" t="n"/>
      <c r="U914" s="590" t="n"/>
      <c r="V914" s="590" t="n"/>
      <c r="W914" s="590" t="n"/>
      <c r="X914" s="590" t="n"/>
      <c r="Y914" s="590" t="n"/>
      <c r="Z914" s="590" t="n"/>
    </row>
    <row r="915" ht="15.75" customHeight="1" s="844">
      <c r="A915" s="590" t="n"/>
      <c r="B915" s="590" t="n"/>
      <c r="C915" s="590" t="n"/>
      <c r="D915" s="590" t="n"/>
      <c r="E915" s="590" t="n"/>
      <c r="F915" s="590" t="n"/>
      <c r="G915" s="590" t="n"/>
      <c r="H915" s="590" t="n"/>
      <c r="I915" s="590" t="n"/>
      <c r="J915" s="590" t="n"/>
      <c r="K915" s="590" t="n"/>
      <c r="L915" s="590" t="n"/>
      <c r="M915" s="590" t="n"/>
      <c r="N915" s="590" t="n"/>
      <c r="O915" s="590" t="n"/>
      <c r="P915" s="590" t="n"/>
      <c r="Q915" s="590" t="n"/>
      <c r="R915" s="590" t="n"/>
      <c r="S915" s="590" t="n"/>
      <c r="T915" s="590" t="n"/>
      <c r="U915" s="590" t="n"/>
      <c r="V915" s="590" t="n"/>
      <c r="W915" s="590" t="n"/>
      <c r="X915" s="590" t="n"/>
      <c r="Y915" s="590" t="n"/>
      <c r="Z915" s="590" t="n"/>
    </row>
    <row r="916" ht="15.75" customHeight="1" s="844">
      <c r="A916" s="590" t="n"/>
      <c r="B916" s="590" t="n"/>
      <c r="C916" s="590" t="n"/>
      <c r="D916" s="590" t="n"/>
      <c r="E916" s="590" t="n"/>
      <c r="F916" s="590" t="n"/>
      <c r="G916" s="590" t="n"/>
      <c r="H916" s="590" t="n"/>
      <c r="I916" s="590" t="n"/>
      <c r="J916" s="590" t="n"/>
      <c r="K916" s="590" t="n"/>
      <c r="L916" s="590" t="n"/>
      <c r="M916" s="590" t="n"/>
      <c r="N916" s="590" t="n"/>
      <c r="O916" s="590" t="n"/>
      <c r="P916" s="590" t="n"/>
      <c r="Q916" s="590" t="n"/>
      <c r="R916" s="590" t="n"/>
      <c r="S916" s="590" t="n"/>
      <c r="T916" s="590" t="n"/>
      <c r="U916" s="590" t="n"/>
      <c r="V916" s="590" t="n"/>
      <c r="W916" s="590" t="n"/>
      <c r="X916" s="590" t="n"/>
      <c r="Y916" s="590" t="n"/>
      <c r="Z916" s="590" t="n"/>
    </row>
    <row r="917" ht="15.75" customHeight="1" s="844">
      <c r="A917" s="590" t="n"/>
      <c r="B917" s="590" t="n"/>
      <c r="C917" s="590" t="n"/>
      <c r="D917" s="590" t="n"/>
      <c r="E917" s="590" t="n"/>
      <c r="F917" s="590" t="n"/>
      <c r="G917" s="590" t="n"/>
      <c r="H917" s="590" t="n"/>
      <c r="I917" s="590" t="n"/>
      <c r="J917" s="590" t="n"/>
      <c r="K917" s="590" t="n"/>
      <c r="L917" s="590" t="n"/>
      <c r="M917" s="590" t="n"/>
      <c r="N917" s="590" t="n"/>
      <c r="O917" s="590" t="n"/>
      <c r="P917" s="590" t="n"/>
      <c r="Q917" s="590" t="n"/>
      <c r="R917" s="590" t="n"/>
      <c r="S917" s="590" t="n"/>
      <c r="T917" s="590" t="n"/>
      <c r="U917" s="590" t="n"/>
      <c r="V917" s="590" t="n"/>
      <c r="W917" s="590" t="n"/>
      <c r="X917" s="590" t="n"/>
      <c r="Y917" s="590" t="n"/>
      <c r="Z917" s="590" t="n"/>
    </row>
    <row r="918" ht="15.75" customHeight="1" s="844">
      <c r="A918" s="590" t="n"/>
      <c r="B918" s="590" t="n"/>
      <c r="C918" s="590" t="n"/>
      <c r="D918" s="590" t="n"/>
      <c r="E918" s="590" t="n"/>
      <c r="F918" s="590" t="n"/>
      <c r="G918" s="590" t="n"/>
      <c r="H918" s="590" t="n"/>
      <c r="I918" s="590" t="n"/>
      <c r="J918" s="590" t="n"/>
      <c r="K918" s="590" t="n"/>
      <c r="L918" s="590" t="n"/>
      <c r="M918" s="590" t="n"/>
      <c r="N918" s="590" t="n"/>
      <c r="O918" s="590" t="n"/>
      <c r="P918" s="590" t="n"/>
      <c r="Q918" s="590" t="n"/>
      <c r="R918" s="590" t="n"/>
      <c r="S918" s="590" t="n"/>
      <c r="T918" s="590" t="n"/>
      <c r="U918" s="590" t="n"/>
      <c r="V918" s="590" t="n"/>
      <c r="W918" s="590" t="n"/>
      <c r="X918" s="590" t="n"/>
      <c r="Y918" s="590" t="n"/>
      <c r="Z918" s="590" t="n"/>
    </row>
    <row r="919" ht="15.75" customHeight="1" s="844">
      <c r="A919" s="590" t="n"/>
      <c r="B919" s="590" t="n"/>
      <c r="C919" s="590" t="n"/>
      <c r="D919" s="590" t="n"/>
      <c r="E919" s="590" t="n"/>
      <c r="F919" s="590" t="n"/>
      <c r="G919" s="590" t="n"/>
      <c r="H919" s="590" t="n"/>
      <c r="I919" s="590" t="n"/>
      <c r="J919" s="590" t="n"/>
      <c r="K919" s="590" t="n"/>
      <c r="L919" s="590" t="n"/>
      <c r="M919" s="590" t="n"/>
      <c r="N919" s="590" t="n"/>
      <c r="O919" s="590" t="n"/>
      <c r="P919" s="590" t="n"/>
      <c r="Q919" s="590" t="n"/>
      <c r="R919" s="590" t="n"/>
      <c r="S919" s="590" t="n"/>
      <c r="T919" s="590" t="n"/>
      <c r="U919" s="590" t="n"/>
      <c r="V919" s="590" t="n"/>
      <c r="W919" s="590" t="n"/>
      <c r="X919" s="590" t="n"/>
      <c r="Y919" s="590" t="n"/>
      <c r="Z919" s="590" t="n"/>
    </row>
    <row r="920" ht="15.75" customHeight="1" s="844">
      <c r="A920" s="590" t="n"/>
      <c r="B920" s="590" t="n"/>
      <c r="C920" s="590" t="n"/>
      <c r="D920" s="590" t="n"/>
      <c r="E920" s="590" t="n"/>
      <c r="F920" s="590" t="n"/>
      <c r="G920" s="590" t="n"/>
      <c r="H920" s="590" t="n"/>
      <c r="I920" s="590" t="n"/>
      <c r="J920" s="590" t="n"/>
      <c r="K920" s="590" t="n"/>
      <c r="L920" s="590" t="n"/>
      <c r="M920" s="590" t="n"/>
      <c r="N920" s="590" t="n"/>
      <c r="O920" s="590" t="n"/>
      <c r="P920" s="590" t="n"/>
      <c r="Q920" s="590" t="n"/>
      <c r="R920" s="590" t="n"/>
      <c r="S920" s="590" t="n"/>
      <c r="T920" s="590" t="n"/>
      <c r="U920" s="590" t="n"/>
      <c r="V920" s="590" t="n"/>
      <c r="W920" s="590" t="n"/>
      <c r="X920" s="590" t="n"/>
      <c r="Y920" s="590" t="n"/>
      <c r="Z920" s="590" t="n"/>
    </row>
    <row r="921" ht="15.75" customHeight="1" s="844">
      <c r="A921" s="590" t="n"/>
      <c r="B921" s="590" t="n"/>
      <c r="C921" s="590" t="n"/>
      <c r="D921" s="590" t="n"/>
      <c r="E921" s="590" t="n"/>
      <c r="F921" s="590" t="n"/>
      <c r="G921" s="590" t="n"/>
      <c r="H921" s="590" t="n"/>
      <c r="I921" s="590" t="n"/>
      <c r="J921" s="590" t="n"/>
      <c r="K921" s="590" t="n"/>
      <c r="L921" s="590" t="n"/>
      <c r="M921" s="590" t="n"/>
      <c r="N921" s="590" t="n"/>
      <c r="O921" s="590" t="n"/>
      <c r="P921" s="590" t="n"/>
      <c r="Q921" s="590" t="n"/>
      <c r="R921" s="590" t="n"/>
      <c r="S921" s="590" t="n"/>
      <c r="T921" s="590" t="n"/>
      <c r="U921" s="590" t="n"/>
      <c r="V921" s="590" t="n"/>
      <c r="W921" s="590" t="n"/>
      <c r="X921" s="590" t="n"/>
      <c r="Y921" s="590" t="n"/>
      <c r="Z921" s="590" t="n"/>
    </row>
    <row r="922" ht="15.75" customHeight="1" s="844">
      <c r="A922" s="590" t="n"/>
      <c r="B922" s="590" t="n"/>
      <c r="C922" s="590" t="n"/>
      <c r="D922" s="590" t="n"/>
      <c r="E922" s="590" t="n"/>
      <c r="F922" s="590" t="n"/>
      <c r="G922" s="590" t="n"/>
      <c r="H922" s="590" t="n"/>
      <c r="I922" s="590" t="n"/>
      <c r="J922" s="590" t="n"/>
      <c r="K922" s="590" t="n"/>
      <c r="L922" s="590" t="n"/>
      <c r="M922" s="590" t="n"/>
      <c r="N922" s="590" t="n"/>
      <c r="O922" s="590" t="n"/>
      <c r="P922" s="590" t="n"/>
      <c r="Q922" s="590" t="n"/>
      <c r="R922" s="590" t="n"/>
      <c r="S922" s="590" t="n"/>
      <c r="T922" s="590" t="n"/>
      <c r="U922" s="590" t="n"/>
      <c r="V922" s="590" t="n"/>
      <c r="W922" s="590" t="n"/>
      <c r="X922" s="590" t="n"/>
      <c r="Y922" s="590" t="n"/>
      <c r="Z922" s="590" t="n"/>
    </row>
    <row r="923" ht="15.75" customHeight="1" s="844">
      <c r="A923" s="590" t="n"/>
      <c r="B923" s="590" t="n"/>
      <c r="C923" s="590" t="n"/>
      <c r="D923" s="590" t="n"/>
      <c r="E923" s="590" t="n"/>
      <c r="F923" s="590" t="n"/>
      <c r="G923" s="590" t="n"/>
      <c r="H923" s="590" t="n"/>
      <c r="I923" s="590" t="n"/>
      <c r="J923" s="590" t="n"/>
      <c r="K923" s="590" t="n"/>
      <c r="L923" s="590" t="n"/>
      <c r="M923" s="590" t="n"/>
      <c r="N923" s="590" t="n"/>
      <c r="O923" s="590" t="n"/>
      <c r="P923" s="590" t="n"/>
      <c r="Q923" s="590" t="n"/>
      <c r="R923" s="590" t="n"/>
      <c r="S923" s="590" t="n"/>
      <c r="T923" s="590" t="n"/>
      <c r="U923" s="590" t="n"/>
      <c r="V923" s="590" t="n"/>
      <c r="W923" s="590" t="n"/>
      <c r="X923" s="590" t="n"/>
      <c r="Y923" s="590" t="n"/>
      <c r="Z923" s="590" t="n"/>
    </row>
    <row r="924" ht="15.75" customHeight="1" s="844">
      <c r="A924" s="590" t="n"/>
      <c r="B924" s="590" t="n"/>
      <c r="C924" s="590" t="n"/>
      <c r="D924" s="590" t="n"/>
      <c r="E924" s="590" t="n"/>
      <c r="F924" s="590" t="n"/>
      <c r="G924" s="590" t="n"/>
      <c r="H924" s="590" t="n"/>
      <c r="I924" s="590" t="n"/>
      <c r="J924" s="590" t="n"/>
      <c r="K924" s="590" t="n"/>
      <c r="L924" s="590" t="n"/>
      <c r="M924" s="590" t="n"/>
      <c r="N924" s="590" t="n"/>
      <c r="O924" s="590" t="n"/>
      <c r="P924" s="590" t="n"/>
      <c r="Q924" s="590" t="n"/>
      <c r="R924" s="590" t="n"/>
      <c r="S924" s="590" t="n"/>
      <c r="T924" s="590" t="n"/>
      <c r="U924" s="590" t="n"/>
      <c r="V924" s="590" t="n"/>
      <c r="W924" s="590" t="n"/>
      <c r="X924" s="590" t="n"/>
      <c r="Y924" s="590" t="n"/>
      <c r="Z924" s="590" t="n"/>
    </row>
    <row r="925" ht="15.75" customHeight="1" s="844">
      <c r="A925" s="590" t="n"/>
      <c r="B925" s="590" t="n"/>
      <c r="C925" s="590" t="n"/>
      <c r="D925" s="590" t="n"/>
      <c r="E925" s="590" t="n"/>
      <c r="F925" s="590" t="n"/>
      <c r="G925" s="590" t="n"/>
      <c r="H925" s="590" t="n"/>
      <c r="I925" s="590" t="n"/>
      <c r="J925" s="590" t="n"/>
      <c r="K925" s="590" t="n"/>
      <c r="L925" s="590" t="n"/>
      <c r="M925" s="590" t="n"/>
      <c r="N925" s="590" t="n"/>
      <c r="O925" s="590" t="n"/>
      <c r="P925" s="590" t="n"/>
      <c r="Q925" s="590" t="n"/>
      <c r="R925" s="590" t="n"/>
      <c r="S925" s="590" t="n"/>
      <c r="T925" s="590" t="n"/>
      <c r="U925" s="590" t="n"/>
      <c r="V925" s="590" t="n"/>
      <c r="W925" s="590" t="n"/>
      <c r="X925" s="590" t="n"/>
      <c r="Y925" s="590" t="n"/>
      <c r="Z925" s="590" t="n"/>
    </row>
    <row r="926" ht="15.75" customHeight="1" s="844">
      <c r="A926" s="590" t="n"/>
      <c r="B926" s="590" t="n"/>
      <c r="C926" s="590" t="n"/>
      <c r="D926" s="590" t="n"/>
      <c r="E926" s="590" t="n"/>
      <c r="F926" s="590" t="n"/>
      <c r="G926" s="590" t="n"/>
      <c r="H926" s="590" t="n"/>
      <c r="I926" s="590" t="n"/>
      <c r="J926" s="590" t="n"/>
      <c r="K926" s="590" t="n"/>
      <c r="L926" s="590" t="n"/>
      <c r="M926" s="590" t="n"/>
      <c r="N926" s="590" t="n"/>
      <c r="O926" s="590" t="n"/>
      <c r="P926" s="590" t="n"/>
      <c r="Q926" s="590" t="n"/>
      <c r="R926" s="590" t="n"/>
      <c r="S926" s="590" t="n"/>
      <c r="T926" s="590" t="n"/>
      <c r="U926" s="590" t="n"/>
      <c r="V926" s="590" t="n"/>
      <c r="W926" s="590" t="n"/>
      <c r="X926" s="590" t="n"/>
      <c r="Y926" s="590" t="n"/>
      <c r="Z926" s="590" t="n"/>
    </row>
    <row r="927" ht="15.75" customHeight="1" s="844">
      <c r="A927" s="590" t="n"/>
      <c r="B927" s="590" t="n"/>
      <c r="C927" s="590" t="n"/>
      <c r="D927" s="590" t="n"/>
      <c r="E927" s="590" t="n"/>
      <c r="F927" s="590" t="n"/>
      <c r="G927" s="590" t="n"/>
      <c r="H927" s="590" t="n"/>
      <c r="I927" s="590" t="n"/>
      <c r="J927" s="590" t="n"/>
      <c r="K927" s="590" t="n"/>
      <c r="L927" s="590" t="n"/>
      <c r="M927" s="590" t="n"/>
      <c r="N927" s="590" t="n"/>
      <c r="O927" s="590" t="n"/>
      <c r="P927" s="590" t="n"/>
      <c r="Q927" s="590" t="n"/>
      <c r="R927" s="590" t="n"/>
      <c r="S927" s="590" t="n"/>
      <c r="T927" s="590" t="n"/>
      <c r="U927" s="590" t="n"/>
      <c r="V927" s="590" t="n"/>
      <c r="W927" s="590" t="n"/>
      <c r="X927" s="590" t="n"/>
      <c r="Y927" s="590" t="n"/>
      <c r="Z927" s="590" t="n"/>
    </row>
    <row r="928" ht="15.75" customHeight="1" s="844">
      <c r="A928" s="590" t="n"/>
      <c r="B928" s="590" t="n"/>
      <c r="C928" s="590" t="n"/>
      <c r="D928" s="590" t="n"/>
      <c r="E928" s="590" t="n"/>
      <c r="F928" s="590" t="n"/>
      <c r="G928" s="590" t="n"/>
      <c r="H928" s="590" t="n"/>
      <c r="I928" s="590" t="n"/>
      <c r="J928" s="590" t="n"/>
      <c r="K928" s="590" t="n"/>
      <c r="L928" s="590" t="n"/>
      <c r="M928" s="590" t="n"/>
      <c r="N928" s="590" t="n"/>
      <c r="O928" s="590" t="n"/>
      <c r="P928" s="590" t="n"/>
      <c r="Q928" s="590" t="n"/>
      <c r="R928" s="590" t="n"/>
      <c r="S928" s="590" t="n"/>
      <c r="T928" s="590" t="n"/>
      <c r="U928" s="590" t="n"/>
      <c r="V928" s="590" t="n"/>
      <c r="W928" s="590" t="n"/>
      <c r="X928" s="590" t="n"/>
      <c r="Y928" s="590" t="n"/>
      <c r="Z928" s="590" t="n"/>
    </row>
    <row r="929" ht="15.75" customHeight="1" s="844">
      <c r="A929" s="590" t="n"/>
      <c r="B929" s="590" t="n"/>
      <c r="C929" s="590" t="n"/>
      <c r="D929" s="590" t="n"/>
      <c r="E929" s="590" t="n"/>
      <c r="F929" s="590" t="n"/>
      <c r="G929" s="590" t="n"/>
      <c r="H929" s="590" t="n"/>
      <c r="I929" s="590" t="n"/>
      <c r="J929" s="590" t="n"/>
      <c r="K929" s="590" t="n"/>
      <c r="L929" s="590" t="n"/>
      <c r="M929" s="590" t="n"/>
      <c r="N929" s="590" t="n"/>
      <c r="O929" s="590" t="n"/>
      <c r="P929" s="590" t="n"/>
      <c r="Q929" s="590" t="n"/>
      <c r="R929" s="590" t="n"/>
      <c r="S929" s="590" t="n"/>
      <c r="T929" s="590" t="n"/>
      <c r="U929" s="590" t="n"/>
      <c r="V929" s="590" t="n"/>
      <c r="W929" s="590" t="n"/>
      <c r="X929" s="590" t="n"/>
      <c r="Y929" s="590" t="n"/>
      <c r="Z929" s="590" t="n"/>
    </row>
    <row r="930" ht="15.75" customHeight="1" s="844">
      <c r="A930" s="590" t="n"/>
      <c r="B930" s="590" t="n"/>
      <c r="C930" s="590" t="n"/>
      <c r="D930" s="590" t="n"/>
      <c r="E930" s="590" t="n"/>
      <c r="F930" s="590" t="n"/>
      <c r="G930" s="590" t="n"/>
      <c r="H930" s="590" t="n"/>
      <c r="I930" s="590" t="n"/>
      <c r="J930" s="590" t="n"/>
      <c r="K930" s="590" t="n"/>
      <c r="L930" s="590" t="n"/>
      <c r="M930" s="590" t="n"/>
      <c r="N930" s="590" t="n"/>
      <c r="O930" s="590" t="n"/>
      <c r="P930" s="590" t="n"/>
      <c r="Q930" s="590" t="n"/>
      <c r="R930" s="590" t="n"/>
      <c r="S930" s="590" t="n"/>
      <c r="T930" s="590" t="n"/>
      <c r="U930" s="590" t="n"/>
      <c r="V930" s="590" t="n"/>
      <c r="W930" s="590" t="n"/>
      <c r="X930" s="590" t="n"/>
      <c r="Y930" s="590" t="n"/>
      <c r="Z930" s="590" t="n"/>
    </row>
    <row r="931" ht="15.75" customHeight="1" s="844">
      <c r="A931" s="590" t="n"/>
      <c r="B931" s="590" t="n"/>
      <c r="C931" s="590" t="n"/>
      <c r="D931" s="590" t="n"/>
      <c r="E931" s="590" t="n"/>
      <c r="F931" s="590" t="n"/>
      <c r="G931" s="590" t="n"/>
      <c r="H931" s="590" t="n"/>
      <c r="I931" s="590" t="n"/>
      <c r="J931" s="590" t="n"/>
      <c r="K931" s="590" t="n"/>
      <c r="L931" s="590" t="n"/>
      <c r="M931" s="590" t="n"/>
      <c r="N931" s="590" t="n"/>
      <c r="O931" s="590" t="n"/>
      <c r="P931" s="590" t="n"/>
      <c r="Q931" s="590" t="n"/>
      <c r="R931" s="590" t="n"/>
      <c r="S931" s="590" t="n"/>
      <c r="T931" s="590" t="n"/>
      <c r="U931" s="590" t="n"/>
      <c r="V931" s="590" t="n"/>
      <c r="W931" s="590" t="n"/>
      <c r="X931" s="590" t="n"/>
      <c r="Y931" s="590" t="n"/>
      <c r="Z931" s="590" t="n"/>
    </row>
    <row r="932" ht="15.75" customHeight="1" s="844">
      <c r="A932" s="590" t="n"/>
      <c r="B932" s="590" t="n"/>
      <c r="C932" s="590" t="n"/>
      <c r="D932" s="590" t="n"/>
      <c r="E932" s="590" t="n"/>
      <c r="F932" s="590" t="n"/>
      <c r="G932" s="590" t="n"/>
      <c r="H932" s="590" t="n"/>
      <c r="I932" s="590" t="n"/>
      <c r="J932" s="590" t="n"/>
      <c r="K932" s="590" t="n"/>
      <c r="L932" s="590" t="n"/>
      <c r="M932" s="590" t="n"/>
      <c r="N932" s="590" t="n"/>
      <c r="O932" s="590" t="n"/>
      <c r="P932" s="590" t="n"/>
      <c r="Q932" s="590" t="n"/>
      <c r="R932" s="590" t="n"/>
      <c r="S932" s="590" t="n"/>
      <c r="T932" s="590" t="n"/>
      <c r="U932" s="590" t="n"/>
      <c r="V932" s="590" t="n"/>
      <c r="W932" s="590" t="n"/>
      <c r="X932" s="590" t="n"/>
      <c r="Y932" s="590" t="n"/>
      <c r="Z932" s="590" t="n"/>
    </row>
    <row r="933" ht="15.75" customHeight="1" s="844">
      <c r="A933" s="590" t="n"/>
      <c r="B933" s="590" t="n"/>
      <c r="C933" s="590" t="n"/>
      <c r="D933" s="590" t="n"/>
      <c r="E933" s="590" t="n"/>
      <c r="F933" s="590" t="n"/>
      <c r="G933" s="590" t="n"/>
      <c r="H933" s="590" t="n"/>
      <c r="I933" s="590" t="n"/>
      <c r="J933" s="590" t="n"/>
      <c r="K933" s="590" t="n"/>
      <c r="L933" s="590" t="n"/>
      <c r="M933" s="590" t="n"/>
      <c r="N933" s="590" t="n"/>
      <c r="O933" s="590" t="n"/>
      <c r="P933" s="590" t="n"/>
      <c r="Q933" s="590" t="n"/>
      <c r="R933" s="590" t="n"/>
      <c r="S933" s="590" t="n"/>
      <c r="T933" s="590" t="n"/>
      <c r="U933" s="590" t="n"/>
      <c r="V933" s="590" t="n"/>
      <c r="W933" s="590" t="n"/>
      <c r="X933" s="590" t="n"/>
      <c r="Y933" s="590" t="n"/>
      <c r="Z933" s="590" t="n"/>
    </row>
    <row r="934" ht="15.75" customHeight="1" s="844">
      <c r="A934" s="590" t="n"/>
      <c r="B934" s="590" t="n"/>
      <c r="C934" s="590" t="n"/>
      <c r="D934" s="590" t="n"/>
      <c r="E934" s="590" t="n"/>
      <c r="F934" s="590" t="n"/>
      <c r="G934" s="590" t="n"/>
      <c r="H934" s="590" t="n"/>
      <c r="I934" s="590" t="n"/>
      <c r="J934" s="590" t="n"/>
      <c r="K934" s="590" t="n"/>
      <c r="L934" s="590" t="n"/>
      <c r="M934" s="590" t="n"/>
      <c r="N934" s="590" t="n"/>
      <c r="O934" s="590" t="n"/>
      <c r="P934" s="590" t="n"/>
      <c r="Q934" s="590" t="n"/>
      <c r="R934" s="590" t="n"/>
      <c r="S934" s="590" t="n"/>
      <c r="T934" s="590" t="n"/>
      <c r="U934" s="590" t="n"/>
      <c r="V934" s="590" t="n"/>
      <c r="W934" s="590" t="n"/>
      <c r="X934" s="590" t="n"/>
      <c r="Y934" s="590" t="n"/>
      <c r="Z934" s="590" t="n"/>
    </row>
    <row r="935" ht="15.75" customHeight="1" s="844">
      <c r="A935" s="590" t="n"/>
      <c r="B935" s="590" t="n"/>
      <c r="C935" s="590" t="n"/>
      <c r="D935" s="590" t="n"/>
      <c r="E935" s="590" t="n"/>
      <c r="F935" s="590" t="n"/>
      <c r="G935" s="590" t="n"/>
      <c r="H935" s="590" t="n"/>
      <c r="I935" s="590" t="n"/>
      <c r="J935" s="590" t="n"/>
      <c r="K935" s="590" t="n"/>
      <c r="L935" s="590" t="n"/>
      <c r="M935" s="590" t="n"/>
      <c r="N935" s="590" t="n"/>
      <c r="O935" s="590" t="n"/>
      <c r="P935" s="590" t="n"/>
      <c r="Q935" s="590" t="n"/>
      <c r="R935" s="590" t="n"/>
      <c r="S935" s="590" t="n"/>
      <c r="T935" s="590" t="n"/>
      <c r="U935" s="590" t="n"/>
      <c r="V935" s="590" t="n"/>
      <c r="W935" s="590" t="n"/>
      <c r="X935" s="590" t="n"/>
      <c r="Y935" s="590" t="n"/>
      <c r="Z935" s="590" t="n"/>
    </row>
    <row r="936" ht="15.75" customHeight="1" s="844">
      <c r="A936" s="590" t="n"/>
      <c r="B936" s="590" t="n"/>
      <c r="C936" s="590" t="n"/>
      <c r="D936" s="590" t="n"/>
      <c r="E936" s="590" t="n"/>
      <c r="F936" s="590" t="n"/>
      <c r="G936" s="590" t="n"/>
      <c r="H936" s="590" t="n"/>
      <c r="I936" s="590" t="n"/>
      <c r="J936" s="590" t="n"/>
      <c r="K936" s="590" t="n"/>
      <c r="L936" s="590" t="n"/>
      <c r="M936" s="590" t="n"/>
      <c r="N936" s="590" t="n"/>
      <c r="O936" s="590" t="n"/>
      <c r="P936" s="590" t="n"/>
      <c r="Q936" s="590" t="n"/>
      <c r="R936" s="590" t="n"/>
      <c r="S936" s="590" t="n"/>
      <c r="T936" s="590" t="n"/>
      <c r="U936" s="590" t="n"/>
      <c r="V936" s="590" t="n"/>
      <c r="W936" s="590" t="n"/>
      <c r="X936" s="590" t="n"/>
      <c r="Y936" s="590" t="n"/>
      <c r="Z936" s="590" t="n"/>
    </row>
    <row r="937" ht="15.75" customHeight="1" s="844">
      <c r="A937" s="590" t="n"/>
      <c r="B937" s="590" t="n"/>
      <c r="C937" s="590" t="n"/>
      <c r="D937" s="590" t="n"/>
      <c r="E937" s="590" t="n"/>
      <c r="F937" s="590" t="n"/>
      <c r="G937" s="590" t="n"/>
      <c r="H937" s="590" t="n"/>
      <c r="I937" s="590" t="n"/>
      <c r="J937" s="590" t="n"/>
      <c r="K937" s="590" t="n"/>
      <c r="L937" s="590" t="n"/>
      <c r="M937" s="590" t="n"/>
      <c r="N937" s="590" t="n"/>
      <c r="O937" s="590" t="n"/>
      <c r="P937" s="590" t="n"/>
      <c r="Q937" s="590" t="n"/>
      <c r="R937" s="590" t="n"/>
      <c r="S937" s="590" t="n"/>
      <c r="T937" s="590" t="n"/>
      <c r="U937" s="590" t="n"/>
      <c r="V937" s="590" t="n"/>
      <c r="W937" s="590" t="n"/>
      <c r="X937" s="590" t="n"/>
      <c r="Y937" s="590" t="n"/>
      <c r="Z937" s="590" t="n"/>
    </row>
    <row r="938" ht="15.75" customHeight="1" s="844">
      <c r="A938" s="590" t="n"/>
      <c r="B938" s="590" t="n"/>
      <c r="C938" s="590" t="n"/>
      <c r="D938" s="590" t="n"/>
      <c r="E938" s="590" t="n"/>
      <c r="F938" s="590" t="n"/>
      <c r="G938" s="590" t="n"/>
      <c r="H938" s="590" t="n"/>
      <c r="I938" s="590" t="n"/>
      <c r="J938" s="590" t="n"/>
      <c r="K938" s="590" t="n"/>
      <c r="L938" s="590" t="n"/>
      <c r="M938" s="590" t="n"/>
      <c r="N938" s="590" t="n"/>
      <c r="O938" s="590" t="n"/>
      <c r="P938" s="590" t="n"/>
      <c r="Q938" s="590" t="n"/>
      <c r="R938" s="590" t="n"/>
      <c r="S938" s="590" t="n"/>
      <c r="T938" s="590" t="n"/>
      <c r="U938" s="590" t="n"/>
      <c r="V938" s="590" t="n"/>
      <c r="W938" s="590" t="n"/>
      <c r="X938" s="590" t="n"/>
      <c r="Y938" s="590" t="n"/>
      <c r="Z938" s="590" t="n"/>
    </row>
    <row r="939" ht="15.75" customHeight="1" s="844">
      <c r="A939" s="590" t="n"/>
      <c r="B939" s="590" t="n"/>
      <c r="C939" s="590" t="n"/>
      <c r="D939" s="590" t="n"/>
      <c r="E939" s="590" t="n"/>
      <c r="F939" s="590" t="n"/>
      <c r="G939" s="590" t="n"/>
      <c r="H939" s="590" t="n"/>
      <c r="I939" s="590" t="n"/>
      <c r="J939" s="590" t="n"/>
      <c r="K939" s="590" t="n"/>
      <c r="L939" s="590" t="n"/>
      <c r="M939" s="590" t="n"/>
      <c r="N939" s="590" t="n"/>
      <c r="O939" s="590" t="n"/>
      <c r="P939" s="590" t="n"/>
      <c r="Q939" s="590" t="n"/>
      <c r="R939" s="590" t="n"/>
      <c r="S939" s="590" t="n"/>
      <c r="T939" s="590" t="n"/>
      <c r="U939" s="590" t="n"/>
      <c r="V939" s="590" t="n"/>
      <c r="W939" s="590" t="n"/>
      <c r="X939" s="590" t="n"/>
      <c r="Y939" s="590" t="n"/>
      <c r="Z939" s="590" t="n"/>
    </row>
    <row r="940" ht="15.75" customHeight="1" s="844">
      <c r="A940" s="590" t="n"/>
      <c r="B940" s="590" t="n"/>
      <c r="C940" s="590" t="n"/>
      <c r="D940" s="590" t="n"/>
      <c r="E940" s="590" t="n"/>
      <c r="F940" s="590" t="n"/>
      <c r="G940" s="590" t="n"/>
      <c r="H940" s="590" t="n"/>
      <c r="I940" s="590" t="n"/>
      <c r="J940" s="590" t="n"/>
      <c r="K940" s="590" t="n"/>
      <c r="L940" s="590" t="n"/>
      <c r="M940" s="590" t="n"/>
      <c r="N940" s="590" t="n"/>
      <c r="O940" s="590" t="n"/>
      <c r="P940" s="590" t="n"/>
      <c r="Q940" s="590" t="n"/>
      <c r="R940" s="590" t="n"/>
      <c r="S940" s="590" t="n"/>
      <c r="T940" s="590" t="n"/>
      <c r="U940" s="590" t="n"/>
      <c r="V940" s="590" t="n"/>
      <c r="W940" s="590" t="n"/>
      <c r="X940" s="590" t="n"/>
      <c r="Y940" s="590" t="n"/>
      <c r="Z940" s="590" t="n"/>
    </row>
    <row r="941" ht="15.75" customHeight="1" s="844">
      <c r="A941" s="590" t="n"/>
      <c r="B941" s="590" t="n"/>
      <c r="C941" s="590" t="n"/>
      <c r="D941" s="590" t="n"/>
      <c r="E941" s="590" t="n"/>
      <c r="F941" s="590" t="n"/>
      <c r="G941" s="590" t="n"/>
      <c r="H941" s="590" t="n"/>
      <c r="I941" s="590" t="n"/>
      <c r="J941" s="590" t="n"/>
      <c r="K941" s="590" t="n"/>
      <c r="L941" s="590" t="n"/>
      <c r="M941" s="590" t="n"/>
      <c r="N941" s="590" t="n"/>
      <c r="O941" s="590" t="n"/>
      <c r="P941" s="590" t="n"/>
      <c r="Q941" s="590" t="n"/>
      <c r="R941" s="590" t="n"/>
      <c r="S941" s="590" t="n"/>
      <c r="T941" s="590" t="n"/>
      <c r="U941" s="590" t="n"/>
      <c r="V941" s="590" t="n"/>
      <c r="W941" s="590" t="n"/>
      <c r="X941" s="590" t="n"/>
      <c r="Y941" s="590" t="n"/>
      <c r="Z941" s="590" t="n"/>
    </row>
    <row r="942" ht="15.75" customHeight="1" s="844">
      <c r="A942" s="590" t="n"/>
      <c r="B942" s="590" t="n"/>
      <c r="C942" s="590" t="n"/>
      <c r="D942" s="590" t="n"/>
      <c r="E942" s="590" t="n"/>
      <c r="F942" s="590" t="n"/>
      <c r="G942" s="590" t="n"/>
      <c r="H942" s="590" t="n"/>
      <c r="I942" s="590" t="n"/>
      <c r="J942" s="590" t="n"/>
      <c r="K942" s="590" t="n"/>
      <c r="L942" s="590" t="n"/>
      <c r="M942" s="590" t="n"/>
      <c r="N942" s="590" t="n"/>
      <c r="O942" s="590" t="n"/>
      <c r="P942" s="590" t="n"/>
      <c r="Q942" s="590" t="n"/>
      <c r="R942" s="590" t="n"/>
      <c r="S942" s="590" t="n"/>
      <c r="T942" s="590" t="n"/>
      <c r="U942" s="590" t="n"/>
      <c r="V942" s="590" t="n"/>
      <c r="W942" s="590" t="n"/>
      <c r="X942" s="590" t="n"/>
      <c r="Y942" s="590" t="n"/>
      <c r="Z942" s="590" t="n"/>
    </row>
    <row r="943" ht="15.75" customHeight="1" s="844">
      <c r="A943" s="590" t="n"/>
      <c r="B943" s="590" t="n"/>
      <c r="C943" s="590" t="n"/>
      <c r="D943" s="590" t="n"/>
      <c r="E943" s="590" t="n"/>
      <c r="F943" s="590" t="n"/>
      <c r="G943" s="590" t="n"/>
      <c r="H943" s="590" t="n"/>
      <c r="I943" s="590" t="n"/>
      <c r="J943" s="590" t="n"/>
      <c r="K943" s="590" t="n"/>
      <c r="L943" s="590" t="n"/>
      <c r="M943" s="590" t="n"/>
      <c r="N943" s="590" t="n"/>
      <c r="O943" s="590" t="n"/>
      <c r="P943" s="590" t="n"/>
      <c r="Q943" s="590" t="n"/>
      <c r="R943" s="590" t="n"/>
      <c r="S943" s="590" t="n"/>
      <c r="T943" s="590" t="n"/>
      <c r="U943" s="590" t="n"/>
      <c r="V943" s="590" t="n"/>
      <c r="W943" s="590" t="n"/>
      <c r="X943" s="590" t="n"/>
      <c r="Y943" s="590" t="n"/>
      <c r="Z943" s="590" t="n"/>
    </row>
    <row r="944" ht="15.75" customHeight="1" s="844">
      <c r="A944" s="590" t="n"/>
      <c r="B944" s="590" t="n"/>
      <c r="C944" s="590" t="n"/>
      <c r="D944" s="590" t="n"/>
      <c r="E944" s="590" t="n"/>
      <c r="F944" s="590" t="n"/>
      <c r="G944" s="590" t="n"/>
      <c r="H944" s="590" t="n"/>
      <c r="I944" s="590" t="n"/>
      <c r="J944" s="590" t="n"/>
      <c r="K944" s="590" t="n"/>
      <c r="L944" s="590" t="n"/>
      <c r="M944" s="590" t="n"/>
      <c r="N944" s="590" t="n"/>
      <c r="O944" s="590" t="n"/>
      <c r="P944" s="590" t="n"/>
      <c r="Q944" s="590" t="n"/>
      <c r="R944" s="590" t="n"/>
      <c r="S944" s="590" t="n"/>
      <c r="T944" s="590" t="n"/>
      <c r="U944" s="590" t="n"/>
      <c r="V944" s="590" t="n"/>
      <c r="W944" s="590" t="n"/>
      <c r="X944" s="590" t="n"/>
      <c r="Y944" s="590" t="n"/>
      <c r="Z944" s="590" t="n"/>
    </row>
    <row r="945" ht="15.75" customHeight="1" s="844">
      <c r="A945" s="590" t="n"/>
      <c r="B945" s="590" t="n"/>
      <c r="C945" s="590" t="n"/>
      <c r="D945" s="590" t="n"/>
      <c r="E945" s="590" t="n"/>
      <c r="F945" s="590" t="n"/>
      <c r="G945" s="590" t="n"/>
      <c r="H945" s="590" t="n"/>
      <c r="I945" s="590" t="n"/>
      <c r="J945" s="590" t="n"/>
      <c r="K945" s="590" t="n"/>
      <c r="L945" s="590" t="n"/>
      <c r="M945" s="590" t="n"/>
      <c r="N945" s="590" t="n"/>
      <c r="O945" s="590" t="n"/>
      <c r="P945" s="590" t="n"/>
      <c r="Q945" s="590" t="n"/>
      <c r="R945" s="590" t="n"/>
      <c r="S945" s="590" t="n"/>
      <c r="T945" s="590" t="n"/>
      <c r="U945" s="590" t="n"/>
      <c r="V945" s="590" t="n"/>
      <c r="W945" s="590" t="n"/>
      <c r="X945" s="590" t="n"/>
      <c r="Y945" s="590" t="n"/>
      <c r="Z945" s="590" t="n"/>
    </row>
    <row r="946" ht="15.75" customHeight="1" s="844">
      <c r="A946" s="590" t="n"/>
      <c r="B946" s="590" t="n"/>
      <c r="C946" s="590" t="n"/>
      <c r="D946" s="590" t="n"/>
      <c r="E946" s="590" t="n"/>
      <c r="F946" s="590" t="n"/>
      <c r="G946" s="590" t="n"/>
      <c r="H946" s="590" t="n"/>
      <c r="I946" s="590" t="n"/>
      <c r="J946" s="590" t="n"/>
      <c r="K946" s="590" t="n"/>
      <c r="L946" s="590" t="n"/>
      <c r="M946" s="590" t="n"/>
      <c r="N946" s="590" t="n"/>
      <c r="O946" s="590" t="n"/>
      <c r="P946" s="590" t="n"/>
      <c r="Q946" s="590" t="n"/>
      <c r="R946" s="590" t="n"/>
      <c r="S946" s="590" t="n"/>
      <c r="T946" s="590" t="n"/>
      <c r="U946" s="590" t="n"/>
      <c r="V946" s="590" t="n"/>
      <c r="W946" s="590" t="n"/>
      <c r="X946" s="590" t="n"/>
      <c r="Y946" s="590" t="n"/>
      <c r="Z946" s="590" t="n"/>
    </row>
    <row r="947" ht="15.75" customHeight="1" s="844">
      <c r="A947" s="590" t="n"/>
      <c r="B947" s="590" t="n"/>
      <c r="C947" s="590" t="n"/>
      <c r="D947" s="590" t="n"/>
      <c r="E947" s="590" t="n"/>
      <c r="F947" s="590" t="n"/>
      <c r="G947" s="590" t="n"/>
      <c r="H947" s="590" t="n"/>
      <c r="I947" s="590" t="n"/>
      <c r="J947" s="590" t="n"/>
      <c r="K947" s="590" t="n"/>
      <c r="L947" s="590" t="n"/>
      <c r="M947" s="590" t="n"/>
      <c r="N947" s="590" t="n"/>
      <c r="O947" s="590" t="n"/>
      <c r="P947" s="590" t="n"/>
      <c r="Q947" s="590" t="n"/>
      <c r="R947" s="590" t="n"/>
      <c r="S947" s="590" t="n"/>
      <c r="T947" s="590" t="n"/>
      <c r="U947" s="590" t="n"/>
      <c r="V947" s="590" t="n"/>
      <c r="W947" s="590" t="n"/>
      <c r="X947" s="590" t="n"/>
      <c r="Y947" s="590" t="n"/>
      <c r="Z947" s="590" t="n"/>
    </row>
    <row r="948" ht="15.75" customHeight="1" s="844">
      <c r="A948" s="590" t="n"/>
      <c r="B948" s="590" t="n"/>
      <c r="C948" s="590" t="n"/>
      <c r="D948" s="590" t="n"/>
      <c r="E948" s="590" t="n"/>
      <c r="F948" s="590" t="n"/>
      <c r="G948" s="590" t="n"/>
      <c r="H948" s="590" t="n"/>
      <c r="I948" s="590" t="n"/>
      <c r="J948" s="590" t="n"/>
      <c r="K948" s="590" t="n"/>
      <c r="L948" s="590" t="n"/>
      <c r="M948" s="590" t="n"/>
      <c r="N948" s="590" t="n"/>
      <c r="O948" s="590" t="n"/>
      <c r="P948" s="590" t="n"/>
      <c r="Q948" s="590" t="n"/>
      <c r="R948" s="590" t="n"/>
      <c r="S948" s="590" t="n"/>
      <c r="T948" s="590" t="n"/>
      <c r="U948" s="590" t="n"/>
      <c r="V948" s="590" t="n"/>
      <c r="W948" s="590" t="n"/>
      <c r="X948" s="590" t="n"/>
      <c r="Y948" s="590" t="n"/>
      <c r="Z948" s="590" t="n"/>
    </row>
    <row r="949" ht="15.75" customHeight="1" s="844">
      <c r="A949" s="590" t="n"/>
      <c r="B949" s="590" t="n"/>
      <c r="C949" s="590" t="n"/>
      <c r="D949" s="590" t="n"/>
      <c r="E949" s="590" t="n"/>
      <c r="F949" s="590" t="n"/>
      <c r="G949" s="590" t="n"/>
      <c r="H949" s="590" t="n"/>
      <c r="I949" s="590" t="n"/>
      <c r="J949" s="590" t="n"/>
      <c r="K949" s="590" t="n"/>
      <c r="L949" s="590" t="n"/>
      <c r="M949" s="590" t="n"/>
      <c r="N949" s="590" t="n"/>
      <c r="O949" s="590" t="n"/>
      <c r="P949" s="590" t="n"/>
      <c r="Q949" s="590" t="n"/>
      <c r="R949" s="590" t="n"/>
      <c r="S949" s="590" t="n"/>
      <c r="T949" s="590" t="n"/>
      <c r="U949" s="590" t="n"/>
      <c r="V949" s="590" t="n"/>
      <c r="W949" s="590" t="n"/>
      <c r="X949" s="590" t="n"/>
      <c r="Y949" s="590" t="n"/>
      <c r="Z949" s="590" t="n"/>
    </row>
    <row r="950" ht="15.75" customHeight="1" s="844">
      <c r="A950" s="590" t="n"/>
      <c r="B950" s="590" t="n"/>
      <c r="C950" s="590" t="n"/>
      <c r="D950" s="590" t="n"/>
      <c r="E950" s="590" t="n"/>
      <c r="F950" s="590" t="n"/>
      <c r="G950" s="590" t="n"/>
      <c r="H950" s="590" t="n"/>
      <c r="I950" s="590" t="n"/>
      <c r="J950" s="590" t="n"/>
      <c r="K950" s="590" t="n"/>
      <c r="L950" s="590" t="n"/>
      <c r="M950" s="590" t="n"/>
      <c r="N950" s="590" t="n"/>
      <c r="O950" s="590" t="n"/>
      <c r="P950" s="590" t="n"/>
      <c r="Q950" s="590" t="n"/>
      <c r="R950" s="590" t="n"/>
      <c r="S950" s="590" t="n"/>
      <c r="T950" s="590" t="n"/>
      <c r="U950" s="590" t="n"/>
      <c r="V950" s="590" t="n"/>
      <c r="W950" s="590" t="n"/>
      <c r="X950" s="590" t="n"/>
      <c r="Y950" s="590" t="n"/>
      <c r="Z950" s="590" t="n"/>
    </row>
    <row r="951" ht="15.75" customHeight="1" s="844">
      <c r="A951" s="590" t="n"/>
      <c r="B951" s="590" t="n"/>
      <c r="C951" s="590" t="n"/>
      <c r="D951" s="590" t="n"/>
      <c r="E951" s="590" t="n"/>
      <c r="F951" s="590" t="n"/>
      <c r="G951" s="590" t="n"/>
      <c r="H951" s="590" t="n"/>
      <c r="I951" s="590" t="n"/>
      <c r="J951" s="590" t="n"/>
      <c r="K951" s="590" t="n"/>
      <c r="L951" s="590" t="n"/>
      <c r="M951" s="590" t="n"/>
      <c r="N951" s="590" t="n"/>
      <c r="O951" s="590" t="n"/>
      <c r="P951" s="590" t="n"/>
      <c r="Q951" s="590" t="n"/>
      <c r="R951" s="590" t="n"/>
      <c r="S951" s="590" t="n"/>
      <c r="T951" s="590" t="n"/>
      <c r="U951" s="590" t="n"/>
      <c r="V951" s="590" t="n"/>
      <c r="W951" s="590" t="n"/>
      <c r="X951" s="590" t="n"/>
      <c r="Y951" s="590" t="n"/>
      <c r="Z951" s="590" t="n"/>
    </row>
    <row r="952" ht="15.75" customHeight="1" s="844">
      <c r="A952" s="590" t="n"/>
      <c r="B952" s="590" t="n"/>
      <c r="C952" s="590" t="n"/>
      <c r="D952" s="590" t="n"/>
      <c r="E952" s="590" t="n"/>
      <c r="F952" s="590" t="n"/>
      <c r="G952" s="590" t="n"/>
      <c r="H952" s="590" t="n"/>
      <c r="I952" s="590" t="n"/>
      <c r="J952" s="590" t="n"/>
      <c r="K952" s="590" t="n"/>
      <c r="L952" s="590" t="n"/>
      <c r="M952" s="590" t="n"/>
      <c r="N952" s="590" t="n"/>
      <c r="O952" s="590" t="n"/>
      <c r="P952" s="590" t="n"/>
      <c r="Q952" s="590" t="n"/>
      <c r="R952" s="590" t="n"/>
      <c r="S952" s="590" t="n"/>
      <c r="T952" s="590" t="n"/>
      <c r="U952" s="590" t="n"/>
      <c r="V952" s="590" t="n"/>
      <c r="W952" s="590" t="n"/>
      <c r="X952" s="590" t="n"/>
      <c r="Y952" s="590" t="n"/>
      <c r="Z952" s="590" t="n"/>
    </row>
    <row r="953" ht="15.75" customHeight="1" s="844">
      <c r="A953" s="590" t="n"/>
      <c r="B953" s="590" t="n"/>
      <c r="C953" s="590" t="n"/>
      <c r="D953" s="590" t="n"/>
      <c r="E953" s="590" t="n"/>
      <c r="F953" s="590" t="n"/>
      <c r="G953" s="590" t="n"/>
      <c r="H953" s="590" t="n"/>
      <c r="I953" s="590" t="n"/>
      <c r="J953" s="590" t="n"/>
      <c r="K953" s="590" t="n"/>
      <c r="L953" s="590" t="n"/>
      <c r="M953" s="590" t="n"/>
      <c r="N953" s="590" t="n"/>
      <c r="O953" s="590" t="n"/>
      <c r="P953" s="590" t="n"/>
      <c r="Q953" s="590" t="n"/>
      <c r="R953" s="590" t="n"/>
      <c r="S953" s="590" t="n"/>
      <c r="T953" s="590" t="n"/>
      <c r="U953" s="590" t="n"/>
      <c r="V953" s="590" t="n"/>
      <c r="W953" s="590" t="n"/>
      <c r="X953" s="590" t="n"/>
      <c r="Y953" s="590" t="n"/>
      <c r="Z953" s="590" t="n"/>
    </row>
    <row r="954" ht="15.75" customHeight="1" s="844">
      <c r="A954" s="590" t="n"/>
      <c r="B954" s="590" t="n"/>
      <c r="C954" s="590" t="n"/>
      <c r="D954" s="590" t="n"/>
      <c r="E954" s="590" t="n"/>
      <c r="F954" s="590" t="n"/>
      <c r="G954" s="590" t="n"/>
      <c r="H954" s="590" t="n"/>
      <c r="I954" s="590" t="n"/>
      <c r="J954" s="590" t="n"/>
      <c r="K954" s="590" t="n"/>
      <c r="L954" s="590" t="n"/>
      <c r="M954" s="590" t="n"/>
      <c r="N954" s="590" t="n"/>
      <c r="O954" s="590" t="n"/>
      <c r="P954" s="590" t="n"/>
      <c r="Q954" s="590" t="n"/>
      <c r="R954" s="590" t="n"/>
      <c r="S954" s="590" t="n"/>
      <c r="T954" s="590" t="n"/>
      <c r="U954" s="590" t="n"/>
      <c r="V954" s="590" t="n"/>
      <c r="W954" s="590" t="n"/>
      <c r="X954" s="590" t="n"/>
      <c r="Y954" s="590" t="n"/>
      <c r="Z954" s="590" t="n"/>
    </row>
    <row r="955" ht="15.75" customHeight="1" s="844">
      <c r="A955" s="590" t="n"/>
      <c r="B955" s="590" t="n"/>
      <c r="C955" s="590" t="n"/>
      <c r="D955" s="590" t="n"/>
      <c r="E955" s="590" t="n"/>
      <c r="F955" s="590" t="n"/>
      <c r="G955" s="590" t="n"/>
      <c r="H955" s="590" t="n"/>
      <c r="I955" s="590" t="n"/>
      <c r="J955" s="590" t="n"/>
      <c r="K955" s="590" t="n"/>
      <c r="L955" s="590" t="n"/>
      <c r="M955" s="590" t="n"/>
      <c r="N955" s="590" t="n"/>
      <c r="O955" s="590" t="n"/>
      <c r="P955" s="590" t="n"/>
      <c r="Q955" s="590" t="n"/>
      <c r="R955" s="590" t="n"/>
      <c r="S955" s="590" t="n"/>
      <c r="T955" s="590" t="n"/>
      <c r="U955" s="590" t="n"/>
      <c r="V955" s="590" t="n"/>
      <c r="W955" s="590" t="n"/>
      <c r="X955" s="590" t="n"/>
      <c r="Y955" s="590" t="n"/>
      <c r="Z955" s="590" t="n"/>
    </row>
    <row r="956" ht="15.75" customHeight="1" s="844">
      <c r="A956" s="590" t="n"/>
      <c r="B956" s="590" t="n"/>
      <c r="C956" s="590" t="n"/>
      <c r="D956" s="590" t="n"/>
      <c r="E956" s="590" t="n"/>
      <c r="F956" s="590" t="n"/>
      <c r="G956" s="590" t="n"/>
      <c r="H956" s="590" t="n"/>
      <c r="I956" s="590" t="n"/>
      <c r="J956" s="590" t="n"/>
      <c r="K956" s="590" t="n"/>
      <c r="L956" s="590" t="n"/>
      <c r="M956" s="590" t="n"/>
      <c r="N956" s="590" t="n"/>
      <c r="O956" s="590" t="n"/>
      <c r="P956" s="590" t="n"/>
      <c r="Q956" s="590" t="n"/>
      <c r="R956" s="590" t="n"/>
      <c r="S956" s="590" t="n"/>
      <c r="T956" s="590" t="n"/>
      <c r="U956" s="590" t="n"/>
      <c r="V956" s="590" t="n"/>
      <c r="W956" s="590" t="n"/>
      <c r="X956" s="590" t="n"/>
      <c r="Y956" s="590" t="n"/>
      <c r="Z956" s="590" t="n"/>
    </row>
    <row r="957" ht="15.75" customHeight="1" s="844">
      <c r="A957" s="590" t="n"/>
      <c r="B957" s="590" t="n"/>
      <c r="C957" s="590" t="n"/>
      <c r="D957" s="590" t="n"/>
      <c r="E957" s="590" t="n"/>
      <c r="F957" s="590" t="n"/>
      <c r="G957" s="590" t="n"/>
      <c r="H957" s="590" t="n"/>
      <c r="I957" s="590" t="n"/>
      <c r="J957" s="590" t="n"/>
      <c r="K957" s="590" t="n"/>
      <c r="L957" s="590" t="n"/>
      <c r="M957" s="590" t="n"/>
      <c r="N957" s="590" t="n"/>
      <c r="O957" s="590" t="n"/>
      <c r="P957" s="590" t="n"/>
      <c r="Q957" s="590" t="n"/>
      <c r="R957" s="590" t="n"/>
      <c r="S957" s="590" t="n"/>
      <c r="T957" s="590" t="n"/>
      <c r="U957" s="590" t="n"/>
      <c r="V957" s="590" t="n"/>
      <c r="W957" s="590" t="n"/>
      <c r="X957" s="590" t="n"/>
      <c r="Y957" s="590" t="n"/>
      <c r="Z957" s="590" t="n"/>
    </row>
    <row r="958" ht="15.75" customHeight="1" s="844">
      <c r="A958" s="590" t="n"/>
      <c r="B958" s="590" t="n"/>
      <c r="C958" s="590" t="n"/>
      <c r="D958" s="590" t="n"/>
      <c r="E958" s="590" t="n"/>
      <c r="F958" s="590" t="n"/>
      <c r="G958" s="590" t="n"/>
      <c r="H958" s="590" t="n"/>
      <c r="I958" s="590" t="n"/>
      <c r="J958" s="590" t="n"/>
      <c r="K958" s="590" t="n"/>
      <c r="L958" s="590" t="n"/>
      <c r="M958" s="590" t="n"/>
      <c r="N958" s="590" t="n"/>
      <c r="O958" s="590" t="n"/>
      <c r="P958" s="590" t="n"/>
      <c r="Q958" s="590" t="n"/>
      <c r="R958" s="590" t="n"/>
      <c r="S958" s="590" t="n"/>
      <c r="T958" s="590" t="n"/>
      <c r="U958" s="590" t="n"/>
      <c r="V958" s="590" t="n"/>
      <c r="W958" s="590" t="n"/>
      <c r="X958" s="590" t="n"/>
      <c r="Y958" s="590" t="n"/>
      <c r="Z958" s="590" t="n"/>
    </row>
    <row r="959" ht="15.75" customHeight="1" s="844">
      <c r="A959" s="590" t="n"/>
      <c r="B959" s="590" t="n"/>
      <c r="C959" s="590" t="n"/>
      <c r="D959" s="590" t="n"/>
      <c r="E959" s="590" t="n"/>
      <c r="F959" s="590" t="n"/>
      <c r="G959" s="590" t="n"/>
      <c r="H959" s="590" t="n"/>
      <c r="I959" s="590" t="n"/>
      <c r="J959" s="590" t="n"/>
      <c r="K959" s="590" t="n"/>
      <c r="L959" s="590" t="n"/>
      <c r="M959" s="590" t="n"/>
      <c r="N959" s="590" t="n"/>
      <c r="O959" s="590" t="n"/>
      <c r="P959" s="590" t="n"/>
      <c r="Q959" s="590" t="n"/>
      <c r="R959" s="590" t="n"/>
      <c r="S959" s="590" t="n"/>
      <c r="T959" s="590" t="n"/>
      <c r="U959" s="590" t="n"/>
      <c r="V959" s="590" t="n"/>
      <c r="W959" s="590" t="n"/>
      <c r="X959" s="590" t="n"/>
      <c r="Y959" s="590" t="n"/>
      <c r="Z959" s="590" t="n"/>
    </row>
    <row r="960" ht="15.75" customHeight="1" s="844">
      <c r="A960" s="590" t="n"/>
      <c r="B960" s="590" t="n"/>
      <c r="C960" s="590" t="n"/>
      <c r="D960" s="590" t="n"/>
      <c r="E960" s="590" t="n"/>
      <c r="F960" s="590" t="n"/>
      <c r="G960" s="590" t="n"/>
      <c r="H960" s="590" t="n"/>
      <c r="I960" s="590" t="n"/>
      <c r="J960" s="590" t="n"/>
      <c r="K960" s="590" t="n"/>
      <c r="L960" s="590" t="n"/>
      <c r="M960" s="590" t="n"/>
      <c r="N960" s="590" t="n"/>
      <c r="O960" s="590" t="n"/>
      <c r="P960" s="590" t="n"/>
      <c r="Q960" s="590" t="n"/>
      <c r="R960" s="590" t="n"/>
      <c r="S960" s="590" t="n"/>
      <c r="T960" s="590" t="n"/>
      <c r="U960" s="590" t="n"/>
      <c r="V960" s="590" t="n"/>
      <c r="W960" s="590" t="n"/>
      <c r="X960" s="590" t="n"/>
      <c r="Y960" s="590" t="n"/>
      <c r="Z960" s="590" t="n"/>
    </row>
    <row r="961" ht="15.75" customHeight="1" s="844">
      <c r="A961" s="590" t="n"/>
      <c r="B961" s="590" t="n"/>
      <c r="C961" s="590" t="n"/>
      <c r="D961" s="590" t="n"/>
      <c r="E961" s="590" t="n"/>
      <c r="F961" s="590" t="n"/>
      <c r="G961" s="590" t="n"/>
      <c r="H961" s="590" t="n"/>
      <c r="I961" s="590" t="n"/>
      <c r="J961" s="590" t="n"/>
      <c r="K961" s="590" t="n"/>
      <c r="L961" s="590" t="n"/>
      <c r="M961" s="590" t="n"/>
      <c r="N961" s="590" t="n"/>
      <c r="O961" s="590" t="n"/>
      <c r="P961" s="590" t="n"/>
      <c r="Q961" s="590" t="n"/>
      <c r="R961" s="590" t="n"/>
      <c r="S961" s="590" t="n"/>
      <c r="T961" s="590" t="n"/>
      <c r="U961" s="590" t="n"/>
      <c r="V961" s="590" t="n"/>
      <c r="W961" s="590" t="n"/>
      <c r="X961" s="590" t="n"/>
      <c r="Y961" s="590" t="n"/>
      <c r="Z961" s="590" t="n"/>
    </row>
    <row r="962" ht="15.75" customHeight="1" s="844">
      <c r="A962" s="590" t="n"/>
      <c r="B962" s="590" t="n"/>
      <c r="C962" s="590" t="n"/>
      <c r="D962" s="590" t="n"/>
      <c r="E962" s="590" t="n"/>
      <c r="F962" s="590" t="n"/>
      <c r="G962" s="590" t="n"/>
      <c r="H962" s="590" t="n"/>
      <c r="I962" s="590" t="n"/>
      <c r="J962" s="590" t="n"/>
      <c r="K962" s="590" t="n"/>
      <c r="L962" s="590" t="n"/>
      <c r="M962" s="590" t="n"/>
      <c r="N962" s="590" t="n"/>
      <c r="O962" s="590" t="n"/>
      <c r="P962" s="590" t="n"/>
      <c r="Q962" s="590" t="n"/>
      <c r="R962" s="590" t="n"/>
      <c r="S962" s="590" t="n"/>
      <c r="T962" s="590" t="n"/>
      <c r="U962" s="590" t="n"/>
      <c r="V962" s="590" t="n"/>
      <c r="W962" s="590" t="n"/>
      <c r="X962" s="590" t="n"/>
      <c r="Y962" s="590" t="n"/>
      <c r="Z962" s="590" t="n"/>
    </row>
    <row r="963" ht="15.75" customHeight="1" s="844">
      <c r="A963" s="590" t="n"/>
      <c r="B963" s="590" t="n"/>
      <c r="C963" s="590" t="n"/>
      <c r="D963" s="590" t="n"/>
      <c r="E963" s="590" t="n"/>
      <c r="F963" s="590" t="n"/>
      <c r="G963" s="590" t="n"/>
      <c r="H963" s="590" t="n"/>
      <c r="I963" s="590" t="n"/>
      <c r="J963" s="590" t="n"/>
      <c r="K963" s="590" t="n"/>
      <c r="L963" s="590" t="n"/>
      <c r="M963" s="590" t="n"/>
      <c r="N963" s="590" t="n"/>
      <c r="O963" s="590" t="n"/>
      <c r="P963" s="590" t="n"/>
      <c r="Q963" s="590" t="n"/>
      <c r="R963" s="590" t="n"/>
      <c r="S963" s="590" t="n"/>
      <c r="T963" s="590" t="n"/>
      <c r="U963" s="590" t="n"/>
      <c r="V963" s="590" t="n"/>
      <c r="W963" s="590" t="n"/>
      <c r="X963" s="590" t="n"/>
      <c r="Y963" s="590" t="n"/>
      <c r="Z963" s="590" t="n"/>
    </row>
    <row r="964" ht="15.75" customHeight="1" s="844">
      <c r="A964" s="590" t="n"/>
      <c r="B964" s="590" t="n"/>
      <c r="C964" s="590" t="n"/>
      <c r="D964" s="590" t="n"/>
      <c r="E964" s="590" t="n"/>
      <c r="F964" s="590" t="n"/>
      <c r="G964" s="590" t="n"/>
      <c r="H964" s="590" t="n"/>
      <c r="I964" s="590" t="n"/>
      <c r="J964" s="590" t="n"/>
      <c r="K964" s="590" t="n"/>
      <c r="L964" s="590" t="n"/>
      <c r="M964" s="590" t="n"/>
      <c r="N964" s="590" t="n"/>
      <c r="O964" s="590" t="n"/>
      <c r="P964" s="590" t="n"/>
      <c r="Q964" s="590" t="n"/>
      <c r="R964" s="590" t="n"/>
      <c r="S964" s="590" t="n"/>
      <c r="T964" s="590" t="n"/>
      <c r="U964" s="590" t="n"/>
      <c r="V964" s="590" t="n"/>
      <c r="W964" s="590" t="n"/>
      <c r="X964" s="590" t="n"/>
      <c r="Y964" s="590" t="n"/>
      <c r="Z964" s="590" t="n"/>
    </row>
    <row r="965" ht="15.75" customHeight="1" s="844">
      <c r="A965" s="590" t="n"/>
      <c r="B965" s="590" t="n"/>
      <c r="C965" s="590" t="n"/>
      <c r="D965" s="590" t="n"/>
      <c r="E965" s="590" t="n"/>
      <c r="F965" s="590" t="n"/>
      <c r="G965" s="590" t="n"/>
      <c r="H965" s="590" t="n"/>
      <c r="I965" s="590" t="n"/>
      <c r="J965" s="590" t="n"/>
      <c r="K965" s="590" t="n"/>
      <c r="L965" s="590" t="n"/>
      <c r="M965" s="590" t="n"/>
      <c r="N965" s="590" t="n"/>
      <c r="O965" s="590" t="n"/>
      <c r="P965" s="590" t="n"/>
      <c r="Q965" s="590" t="n"/>
      <c r="R965" s="590" t="n"/>
      <c r="S965" s="590" t="n"/>
      <c r="T965" s="590" t="n"/>
      <c r="U965" s="590" t="n"/>
      <c r="V965" s="590" t="n"/>
      <c r="W965" s="590" t="n"/>
      <c r="X965" s="590" t="n"/>
      <c r="Y965" s="590" t="n"/>
      <c r="Z965" s="590" t="n"/>
    </row>
    <row r="966" ht="15.75" customHeight="1" s="844">
      <c r="A966" s="590" t="n"/>
      <c r="B966" s="590" t="n"/>
      <c r="C966" s="590" t="n"/>
      <c r="D966" s="590" t="n"/>
      <c r="E966" s="590" t="n"/>
      <c r="F966" s="590" t="n"/>
      <c r="G966" s="590" t="n"/>
      <c r="H966" s="590" t="n"/>
      <c r="I966" s="590" t="n"/>
      <c r="J966" s="590" t="n"/>
      <c r="K966" s="590" t="n"/>
      <c r="L966" s="590" t="n"/>
      <c r="M966" s="590" t="n"/>
      <c r="N966" s="590" t="n"/>
      <c r="O966" s="590" t="n"/>
      <c r="P966" s="590" t="n"/>
      <c r="Q966" s="590" t="n"/>
      <c r="R966" s="590" t="n"/>
      <c r="S966" s="590" t="n"/>
      <c r="T966" s="590" t="n"/>
      <c r="U966" s="590" t="n"/>
      <c r="V966" s="590" t="n"/>
      <c r="W966" s="590" t="n"/>
      <c r="X966" s="590" t="n"/>
      <c r="Y966" s="590" t="n"/>
      <c r="Z966" s="590" t="n"/>
    </row>
    <row r="967" ht="15.75" customHeight="1" s="844">
      <c r="A967" s="590" t="n"/>
      <c r="B967" s="590" t="n"/>
      <c r="C967" s="590" t="n"/>
      <c r="D967" s="590" t="n"/>
      <c r="E967" s="590" t="n"/>
      <c r="F967" s="590" t="n"/>
      <c r="G967" s="590" t="n"/>
      <c r="H967" s="590" t="n"/>
      <c r="I967" s="590" t="n"/>
      <c r="J967" s="590" t="n"/>
      <c r="K967" s="590" t="n"/>
      <c r="L967" s="590" t="n"/>
      <c r="M967" s="590" t="n"/>
      <c r="N967" s="590" t="n"/>
      <c r="O967" s="590" t="n"/>
      <c r="P967" s="590" t="n"/>
      <c r="Q967" s="590" t="n"/>
      <c r="R967" s="590" t="n"/>
      <c r="S967" s="590" t="n"/>
      <c r="T967" s="590" t="n"/>
      <c r="U967" s="590" t="n"/>
      <c r="V967" s="590" t="n"/>
      <c r="W967" s="590" t="n"/>
      <c r="X967" s="590" t="n"/>
      <c r="Y967" s="590" t="n"/>
      <c r="Z967" s="590" t="n"/>
    </row>
    <row r="968" ht="15.75" customHeight="1" s="844">
      <c r="A968" s="590" t="n"/>
      <c r="B968" s="590" t="n"/>
      <c r="C968" s="590" t="n"/>
      <c r="D968" s="590" t="n"/>
      <c r="E968" s="590" t="n"/>
      <c r="F968" s="590" t="n"/>
      <c r="G968" s="590" t="n"/>
      <c r="H968" s="590" t="n"/>
      <c r="I968" s="590" t="n"/>
      <c r="J968" s="590" t="n"/>
      <c r="K968" s="590" t="n"/>
      <c r="L968" s="590" t="n"/>
      <c r="M968" s="590" t="n"/>
      <c r="N968" s="590" t="n"/>
      <c r="O968" s="590" t="n"/>
      <c r="P968" s="590" t="n"/>
      <c r="Q968" s="590" t="n"/>
      <c r="R968" s="590" t="n"/>
      <c r="S968" s="590" t="n"/>
      <c r="T968" s="590" t="n"/>
      <c r="U968" s="590" t="n"/>
      <c r="V968" s="590" t="n"/>
      <c r="W968" s="590" t="n"/>
      <c r="X968" s="590" t="n"/>
      <c r="Y968" s="590" t="n"/>
      <c r="Z968" s="590" t="n"/>
    </row>
    <row r="969" ht="15.75" customHeight="1" s="844">
      <c r="A969" s="590" t="n"/>
      <c r="B969" s="590" t="n"/>
      <c r="C969" s="590" t="n"/>
      <c r="D969" s="590" t="n"/>
      <c r="E969" s="590" t="n"/>
      <c r="F969" s="590" t="n"/>
      <c r="G969" s="590" t="n"/>
      <c r="H969" s="590" t="n"/>
      <c r="I969" s="590" t="n"/>
      <c r="J969" s="590" t="n"/>
      <c r="K969" s="590" t="n"/>
      <c r="L969" s="590" t="n"/>
      <c r="M969" s="590" t="n"/>
      <c r="N969" s="590" t="n"/>
      <c r="O969" s="590" t="n"/>
      <c r="P969" s="590" t="n"/>
      <c r="Q969" s="590" t="n"/>
      <c r="R969" s="590" t="n"/>
      <c r="S969" s="590" t="n"/>
      <c r="T969" s="590" t="n"/>
      <c r="U969" s="590" t="n"/>
      <c r="V969" s="590" t="n"/>
      <c r="W969" s="590" t="n"/>
      <c r="X969" s="590" t="n"/>
      <c r="Y969" s="590" t="n"/>
      <c r="Z969" s="590" t="n"/>
    </row>
    <row r="970" ht="15.75" customHeight="1" s="844">
      <c r="A970" s="590" t="n"/>
      <c r="B970" s="590" t="n"/>
      <c r="C970" s="590" t="n"/>
      <c r="D970" s="590" t="n"/>
      <c r="E970" s="590" t="n"/>
      <c r="F970" s="590" t="n"/>
      <c r="G970" s="590" t="n"/>
      <c r="H970" s="590" t="n"/>
      <c r="I970" s="590" t="n"/>
      <c r="J970" s="590" t="n"/>
      <c r="K970" s="590" t="n"/>
      <c r="L970" s="590" t="n"/>
      <c r="M970" s="590" t="n"/>
      <c r="N970" s="590" t="n"/>
      <c r="O970" s="590" t="n"/>
      <c r="P970" s="590" t="n"/>
      <c r="Q970" s="590" t="n"/>
      <c r="R970" s="590" t="n"/>
      <c r="S970" s="590" t="n"/>
      <c r="T970" s="590" t="n"/>
      <c r="U970" s="590" t="n"/>
      <c r="V970" s="590" t="n"/>
      <c r="W970" s="590" t="n"/>
      <c r="X970" s="590" t="n"/>
      <c r="Y970" s="590" t="n"/>
      <c r="Z970" s="590" t="n"/>
    </row>
    <row r="971" ht="15.75" customHeight="1" s="844">
      <c r="A971" s="590" t="n"/>
      <c r="B971" s="590" t="n"/>
      <c r="C971" s="590" t="n"/>
      <c r="D971" s="590" t="n"/>
      <c r="E971" s="590" t="n"/>
      <c r="F971" s="590" t="n"/>
      <c r="G971" s="590" t="n"/>
      <c r="H971" s="590" t="n"/>
      <c r="I971" s="590" t="n"/>
      <c r="J971" s="590" t="n"/>
      <c r="K971" s="590" t="n"/>
      <c r="L971" s="590" t="n"/>
      <c r="M971" s="590" t="n"/>
      <c r="N971" s="590" t="n"/>
      <c r="O971" s="590" t="n"/>
      <c r="P971" s="590" t="n"/>
      <c r="Q971" s="590" t="n"/>
      <c r="R971" s="590" t="n"/>
      <c r="S971" s="590" t="n"/>
      <c r="T971" s="590" t="n"/>
      <c r="U971" s="590" t="n"/>
      <c r="V971" s="590" t="n"/>
      <c r="W971" s="590" t="n"/>
      <c r="X971" s="590" t="n"/>
      <c r="Y971" s="590" t="n"/>
      <c r="Z971" s="590" t="n"/>
    </row>
    <row r="972" ht="15.75" customHeight="1" s="844">
      <c r="A972" s="590" t="n"/>
      <c r="B972" s="590" t="n"/>
      <c r="C972" s="590" t="n"/>
      <c r="D972" s="590" t="n"/>
      <c r="E972" s="590" t="n"/>
      <c r="F972" s="590" t="n"/>
      <c r="G972" s="590" t="n"/>
      <c r="H972" s="590" t="n"/>
      <c r="I972" s="590" t="n"/>
      <c r="J972" s="590" t="n"/>
      <c r="K972" s="590" t="n"/>
      <c r="L972" s="590" t="n"/>
      <c r="M972" s="590" t="n"/>
      <c r="N972" s="590" t="n"/>
      <c r="O972" s="590" t="n"/>
      <c r="P972" s="590" t="n"/>
      <c r="Q972" s="590" t="n"/>
      <c r="R972" s="590" t="n"/>
      <c r="S972" s="590" t="n"/>
      <c r="T972" s="590" t="n"/>
      <c r="U972" s="590" t="n"/>
      <c r="V972" s="590" t="n"/>
      <c r="W972" s="590" t="n"/>
      <c r="X972" s="590" t="n"/>
      <c r="Y972" s="590" t="n"/>
      <c r="Z972" s="590" t="n"/>
    </row>
    <row r="973" ht="15.75" customHeight="1" s="844">
      <c r="A973" s="590" t="n"/>
      <c r="B973" s="590" t="n"/>
      <c r="C973" s="590" t="n"/>
      <c r="D973" s="590" t="n"/>
      <c r="E973" s="590" t="n"/>
      <c r="F973" s="590" t="n"/>
      <c r="G973" s="590" t="n"/>
      <c r="H973" s="590" t="n"/>
      <c r="I973" s="590" t="n"/>
      <c r="J973" s="590" t="n"/>
      <c r="K973" s="590" t="n"/>
      <c r="L973" s="590" t="n"/>
      <c r="M973" s="590" t="n"/>
      <c r="N973" s="590" t="n"/>
      <c r="O973" s="590" t="n"/>
      <c r="P973" s="590" t="n"/>
      <c r="Q973" s="590" t="n"/>
      <c r="R973" s="590" t="n"/>
      <c r="S973" s="590" t="n"/>
      <c r="T973" s="590" t="n"/>
      <c r="U973" s="590" t="n"/>
      <c r="V973" s="590" t="n"/>
      <c r="W973" s="590" t="n"/>
      <c r="X973" s="590" t="n"/>
      <c r="Y973" s="590" t="n"/>
      <c r="Z973" s="590" t="n"/>
    </row>
    <row r="974" ht="15.75" customHeight="1" s="844">
      <c r="A974" s="590" t="n"/>
      <c r="B974" s="590" t="n"/>
      <c r="C974" s="590" t="n"/>
      <c r="D974" s="590" t="n"/>
      <c r="E974" s="590" t="n"/>
      <c r="F974" s="590" t="n"/>
      <c r="G974" s="590" t="n"/>
      <c r="H974" s="590" t="n"/>
      <c r="I974" s="590" t="n"/>
      <c r="J974" s="590" t="n"/>
      <c r="K974" s="590" t="n"/>
      <c r="L974" s="590" t="n"/>
      <c r="M974" s="590" t="n"/>
      <c r="N974" s="590" t="n"/>
      <c r="O974" s="590" t="n"/>
      <c r="P974" s="590" t="n"/>
      <c r="Q974" s="590" t="n"/>
      <c r="R974" s="590" t="n"/>
      <c r="S974" s="590" t="n"/>
      <c r="T974" s="590" t="n"/>
      <c r="U974" s="590" t="n"/>
      <c r="V974" s="590" t="n"/>
      <c r="W974" s="590" t="n"/>
      <c r="X974" s="590" t="n"/>
      <c r="Y974" s="590" t="n"/>
      <c r="Z974" s="590" t="n"/>
    </row>
    <row r="975" ht="15.75" customHeight="1" s="844">
      <c r="A975" s="590" t="n"/>
      <c r="B975" s="590" t="n"/>
      <c r="C975" s="590" t="n"/>
      <c r="D975" s="590" t="n"/>
      <c r="E975" s="590" t="n"/>
      <c r="F975" s="590" t="n"/>
      <c r="G975" s="590" t="n"/>
      <c r="H975" s="590" t="n"/>
      <c r="I975" s="590" t="n"/>
      <c r="J975" s="590" t="n"/>
      <c r="K975" s="590" t="n"/>
      <c r="L975" s="590" t="n"/>
      <c r="M975" s="590" t="n"/>
      <c r="N975" s="590" t="n"/>
      <c r="O975" s="590" t="n"/>
      <c r="P975" s="590" t="n"/>
      <c r="Q975" s="590" t="n"/>
      <c r="R975" s="590" t="n"/>
      <c r="S975" s="590" t="n"/>
      <c r="T975" s="590" t="n"/>
      <c r="U975" s="590" t="n"/>
      <c r="V975" s="590" t="n"/>
      <c r="W975" s="590" t="n"/>
      <c r="X975" s="590" t="n"/>
      <c r="Y975" s="590" t="n"/>
      <c r="Z975" s="590" t="n"/>
    </row>
    <row r="976" ht="15.75" customHeight="1" s="844">
      <c r="A976" s="590" t="n"/>
      <c r="B976" s="590" t="n"/>
      <c r="C976" s="590" t="n"/>
      <c r="D976" s="590" t="n"/>
      <c r="E976" s="590" t="n"/>
      <c r="F976" s="590" t="n"/>
      <c r="G976" s="590" t="n"/>
      <c r="H976" s="590" t="n"/>
      <c r="I976" s="590" t="n"/>
      <c r="J976" s="590" t="n"/>
      <c r="K976" s="590" t="n"/>
      <c r="L976" s="590" t="n"/>
      <c r="M976" s="590" t="n"/>
      <c r="N976" s="590" t="n"/>
      <c r="O976" s="590" t="n"/>
      <c r="P976" s="590" t="n"/>
      <c r="Q976" s="590" t="n"/>
      <c r="R976" s="590" t="n"/>
      <c r="S976" s="590" t="n"/>
      <c r="T976" s="590" t="n"/>
      <c r="U976" s="590" t="n"/>
      <c r="V976" s="590" t="n"/>
      <c r="W976" s="590" t="n"/>
      <c r="X976" s="590" t="n"/>
      <c r="Y976" s="590" t="n"/>
      <c r="Z976" s="590" t="n"/>
    </row>
    <row r="977" ht="15.75" customHeight="1" s="844">
      <c r="A977" s="590" t="n"/>
      <c r="B977" s="590" t="n"/>
      <c r="C977" s="590" t="n"/>
      <c r="D977" s="590" t="n"/>
      <c r="E977" s="590" t="n"/>
      <c r="F977" s="590" t="n"/>
      <c r="G977" s="590" t="n"/>
      <c r="H977" s="590" t="n"/>
      <c r="I977" s="590" t="n"/>
      <c r="J977" s="590" t="n"/>
      <c r="K977" s="590" t="n"/>
      <c r="L977" s="590" t="n"/>
      <c r="M977" s="590" t="n"/>
      <c r="N977" s="590" t="n"/>
      <c r="O977" s="590" t="n"/>
      <c r="P977" s="590" t="n"/>
      <c r="Q977" s="590" t="n"/>
      <c r="R977" s="590" t="n"/>
      <c r="S977" s="590" t="n"/>
      <c r="T977" s="590" t="n"/>
      <c r="U977" s="590" t="n"/>
      <c r="V977" s="590" t="n"/>
      <c r="W977" s="590" t="n"/>
      <c r="X977" s="590" t="n"/>
      <c r="Y977" s="590" t="n"/>
      <c r="Z977" s="590" t="n"/>
    </row>
    <row r="978" ht="15.75" customHeight="1" s="844">
      <c r="A978" s="590" t="n"/>
      <c r="B978" s="590" t="n"/>
      <c r="C978" s="590" t="n"/>
      <c r="D978" s="590" t="n"/>
      <c r="E978" s="590" t="n"/>
      <c r="F978" s="590" t="n"/>
      <c r="G978" s="590" t="n"/>
      <c r="H978" s="590" t="n"/>
      <c r="I978" s="590" t="n"/>
      <c r="J978" s="590" t="n"/>
      <c r="K978" s="590" t="n"/>
      <c r="L978" s="590" t="n"/>
      <c r="M978" s="590" t="n"/>
      <c r="N978" s="590" t="n"/>
      <c r="O978" s="590" t="n"/>
      <c r="P978" s="590" t="n"/>
      <c r="Q978" s="590" t="n"/>
      <c r="R978" s="590" t="n"/>
      <c r="S978" s="590" t="n"/>
      <c r="T978" s="590" t="n"/>
      <c r="U978" s="590" t="n"/>
      <c r="V978" s="590" t="n"/>
      <c r="W978" s="590" t="n"/>
      <c r="X978" s="590" t="n"/>
      <c r="Y978" s="590" t="n"/>
      <c r="Z978" s="590" t="n"/>
    </row>
    <row r="979" ht="15.75" customHeight="1" s="844">
      <c r="A979" s="590" t="n"/>
      <c r="B979" s="590" t="n"/>
      <c r="C979" s="590" t="n"/>
      <c r="D979" s="590" t="n"/>
      <c r="E979" s="590" t="n"/>
      <c r="F979" s="590" t="n"/>
      <c r="G979" s="590" t="n"/>
      <c r="H979" s="590" t="n"/>
      <c r="I979" s="590" t="n"/>
      <c r="J979" s="590" t="n"/>
      <c r="K979" s="590" t="n"/>
      <c r="L979" s="590" t="n"/>
      <c r="M979" s="590" t="n"/>
      <c r="N979" s="590" t="n"/>
      <c r="O979" s="590" t="n"/>
      <c r="P979" s="590" t="n"/>
      <c r="Q979" s="590" t="n"/>
      <c r="R979" s="590" t="n"/>
      <c r="S979" s="590" t="n"/>
      <c r="T979" s="590" t="n"/>
      <c r="U979" s="590" t="n"/>
      <c r="V979" s="590" t="n"/>
      <c r="W979" s="590" t="n"/>
      <c r="X979" s="590" t="n"/>
      <c r="Y979" s="590" t="n"/>
      <c r="Z979" s="590" t="n"/>
    </row>
    <row r="980" ht="15.75" customHeight="1" s="844">
      <c r="A980" s="590" t="n"/>
      <c r="B980" s="590" t="n"/>
      <c r="C980" s="590" t="n"/>
      <c r="D980" s="590" t="n"/>
      <c r="E980" s="590" t="n"/>
      <c r="F980" s="590" t="n"/>
      <c r="G980" s="590" t="n"/>
      <c r="H980" s="590" t="n"/>
      <c r="I980" s="590" t="n"/>
      <c r="J980" s="590" t="n"/>
      <c r="K980" s="590" t="n"/>
      <c r="L980" s="590" t="n"/>
      <c r="M980" s="590" t="n"/>
      <c r="N980" s="590" t="n"/>
      <c r="O980" s="590" t="n"/>
      <c r="P980" s="590" t="n"/>
      <c r="Q980" s="590" t="n"/>
      <c r="R980" s="590" t="n"/>
      <c r="S980" s="590" t="n"/>
      <c r="T980" s="590" t="n"/>
      <c r="U980" s="590" t="n"/>
      <c r="V980" s="590" t="n"/>
      <c r="W980" s="590" t="n"/>
      <c r="X980" s="590" t="n"/>
      <c r="Y980" s="590" t="n"/>
      <c r="Z980" s="590" t="n"/>
    </row>
    <row r="981" ht="15.75" customHeight="1" s="844">
      <c r="A981" s="590" t="n"/>
      <c r="B981" s="590" t="n"/>
      <c r="C981" s="590" t="n"/>
      <c r="D981" s="590" t="n"/>
      <c r="E981" s="590" t="n"/>
      <c r="F981" s="590" t="n"/>
      <c r="G981" s="590" t="n"/>
      <c r="H981" s="590" t="n"/>
      <c r="I981" s="590" t="n"/>
      <c r="J981" s="590" t="n"/>
      <c r="K981" s="590" t="n"/>
      <c r="L981" s="590" t="n"/>
      <c r="M981" s="590" t="n"/>
      <c r="N981" s="590" t="n"/>
      <c r="O981" s="590" t="n"/>
      <c r="P981" s="590" t="n"/>
      <c r="Q981" s="590" t="n"/>
      <c r="R981" s="590" t="n"/>
      <c r="S981" s="590" t="n"/>
      <c r="T981" s="590" t="n"/>
      <c r="U981" s="590" t="n"/>
      <c r="V981" s="590" t="n"/>
      <c r="W981" s="590" t="n"/>
      <c r="X981" s="590" t="n"/>
      <c r="Y981" s="590" t="n"/>
      <c r="Z981" s="590" t="n"/>
    </row>
    <row r="982" ht="15.75" customHeight="1" s="844">
      <c r="A982" s="590" t="n"/>
      <c r="B982" s="590" t="n"/>
      <c r="C982" s="590" t="n"/>
      <c r="D982" s="590" t="n"/>
      <c r="E982" s="590" t="n"/>
      <c r="F982" s="590" t="n"/>
      <c r="G982" s="590" t="n"/>
      <c r="H982" s="590" t="n"/>
      <c r="I982" s="590" t="n"/>
      <c r="J982" s="590" t="n"/>
      <c r="K982" s="590" t="n"/>
      <c r="L982" s="590" t="n"/>
      <c r="M982" s="590" t="n"/>
      <c r="N982" s="590" t="n"/>
      <c r="O982" s="590" t="n"/>
      <c r="P982" s="590" t="n"/>
      <c r="Q982" s="590" t="n"/>
      <c r="R982" s="590" t="n"/>
      <c r="S982" s="590" t="n"/>
      <c r="T982" s="590" t="n"/>
      <c r="U982" s="590" t="n"/>
      <c r="V982" s="590" t="n"/>
      <c r="W982" s="590" t="n"/>
      <c r="X982" s="590" t="n"/>
      <c r="Y982" s="590" t="n"/>
      <c r="Z982" s="590" t="n"/>
    </row>
    <row r="983" ht="15.75" customHeight="1" s="844">
      <c r="A983" s="590" t="n"/>
      <c r="B983" s="590" t="n"/>
      <c r="C983" s="590" t="n"/>
      <c r="D983" s="590" t="n"/>
      <c r="E983" s="590" t="n"/>
      <c r="F983" s="590" t="n"/>
      <c r="G983" s="590" t="n"/>
      <c r="H983" s="590" t="n"/>
      <c r="I983" s="590" t="n"/>
      <c r="J983" s="590" t="n"/>
      <c r="K983" s="590" t="n"/>
      <c r="L983" s="590" t="n"/>
      <c r="M983" s="590" t="n"/>
      <c r="N983" s="590" t="n"/>
      <c r="O983" s="590" t="n"/>
      <c r="P983" s="590" t="n"/>
      <c r="Q983" s="590" t="n"/>
      <c r="R983" s="590" t="n"/>
      <c r="S983" s="590" t="n"/>
      <c r="T983" s="590" t="n"/>
      <c r="U983" s="590" t="n"/>
      <c r="V983" s="590" t="n"/>
      <c r="W983" s="590" t="n"/>
      <c r="X983" s="590" t="n"/>
      <c r="Y983" s="590" t="n"/>
      <c r="Z983" s="590" t="n"/>
    </row>
    <row r="984" ht="15.75" customHeight="1" s="844">
      <c r="A984" s="590" t="n"/>
      <c r="B984" s="590" t="n"/>
      <c r="C984" s="590" t="n"/>
      <c r="D984" s="590" t="n"/>
      <c r="E984" s="590" t="n"/>
      <c r="F984" s="590" t="n"/>
      <c r="G984" s="590" t="n"/>
      <c r="H984" s="590" t="n"/>
      <c r="I984" s="590" t="n"/>
      <c r="J984" s="590" t="n"/>
      <c r="K984" s="590" t="n"/>
      <c r="L984" s="590" t="n"/>
      <c r="M984" s="590" t="n"/>
      <c r="N984" s="590" t="n"/>
      <c r="O984" s="590" t="n"/>
      <c r="P984" s="590" t="n"/>
      <c r="Q984" s="590" t="n"/>
      <c r="R984" s="590" t="n"/>
      <c r="S984" s="590" t="n"/>
      <c r="T984" s="590" t="n"/>
      <c r="U984" s="590" t="n"/>
      <c r="V984" s="590" t="n"/>
      <c r="W984" s="590" t="n"/>
      <c r="X984" s="590" t="n"/>
      <c r="Y984" s="590" t="n"/>
      <c r="Z984" s="590" t="n"/>
    </row>
    <row r="985" ht="15.75" customHeight="1" s="844">
      <c r="A985" s="590" t="n"/>
      <c r="B985" s="590" t="n"/>
      <c r="C985" s="590" t="n"/>
      <c r="D985" s="590" t="n"/>
      <c r="E985" s="590" t="n"/>
      <c r="F985" s="590" t="n"/>
      <c r="G985" s="590" t="n"/>
      <c r="H985" s="590" t="n"/>
      <c r="I985" s="590" t="n"/>
      <c r="J985" s="590" t="n"/>
      <c r="K985" s="590" t="n"/>
      <c r="L985" s="590" t="n"/>
      <c r="M985" s="590" t="n"/>
      <c r="N985" s="590" t="n"/>
      <c r="O985" s="590" t="n"/>
      <c r="P985" s="590" t="n"/>
      <c r="Q985" s="590" t="n"/>
      <c r="R985" s="590" t="n"/>
      <c r="S985" s="590" t="n"/>
      <c r="T985" s="590" t="n"/>
      <c r="U985" s="590" t="n"/>
      <c r="V985" s="590" t="n"/>
      <c r="W985" s="590" t="n"/>
      <c r="X985" s="590" t="n"/>
      <c r="Y985" s="590" t="n"/>
      <c r="Z985" s="590" t="n"/>
    </row>
    <row r="986" ht="15.75" customHeight="1" s="844">
      <c r="A986" s="590" t="n"/>
      <c r="B986" s="590" t="n"/>
      <c r="C986" s="590" t="n"/>
      <c r="D986" s="590" t="n"/>
      <c r="E986" s="590" t="n"/>
      <c r="F986" s="590" t="n"/>
      <c r="G986" s="590" t="n"/>
      <c r="H986" s="590" t="n"/>
      <c r="I986" s="590" t="n"/>
      <c r="J986" s="590" t="n"/>
      <c r="K986" s="590" t="n"/>
      <c r="L986" s="590" t="n"/>
      <c r="M986" s="590" t="n"/>
      <c r="N986" s="590" t="n"/>
      <c r="O986" s="590" t="n"/>
      <c r="P986" s="590" t="n"/>
      <c r="Q986" s="590" t="n"/>
      <c r="R986" s="590" t="n"/>
      <c r="S986" s="590" t="n"/>
      <c r="T986" s="590" t="n"/>
      <c r="U986" s="590" t="n"/>
      <c r="V986" s="590" t="n"/>
      <c r="W986" s="590" t="n"/>
      <c r="X986" s="590" t="n"/>
      <c r="Y986" s="590" t="n"/>
      <c r="Z986" s="590" t="n"/>
    </row>
    <row r="987" ht="15.75" customHeight="1" s="844">
      <c r="A987" s="590" t="n"/>
      <c r="B987" s="590" t="n"/>
      <c r="C987" s="590" t="n"/>
      <c r="D987" s="590" t="n"/>
      <c r="E987" s="590" t="n"/>
      <c r="F987" s="590" t="n"/>
      <c r="G987" s="590" t="n"/>
      <c r="H987" s="590" t="n"/>
      <c r="I987" s="590" t="n"/>
      <c r="J987" s="590" t="n"/>
      <c r="K987" s="590" t="n"/>
      <c r="L987" s="590" t="n"/>
      <c r="M987" s="590" t="n"/>
      <c r="N987" s="590" t="n"/>
      <c r="O987" s="590" t="n"/>
      <c r="P987" s="590" t="n"/>
      <c r="Q987" s="590" t="n"/>
      <c r="R987" s="590" t="n"/>
      <c r="S987" s="590" t="n"/>
      <c r="T987" s="590" t="n"/>
      <c r="U987" s="590" t="n"/>
      <c r="V987" s="590" t="n"/>
      <c r="W987" s="590" t="n"/>
      <c r="X987" s="590" t="n"/>
      <c r="Y987" s="590" t="n"/>
      <c r="Z987" s="590" t="n"/>
    </row>
    <row r="988" ht="15.75" customHeight="1" s="844">
      <c r="A988" s="590" t="n"/>
      <c r="B988" s="590" t="n"/>
      <c r="C988" s="590" t="n"/>
      <c r="D988" s="590" t="n"/>
      <c r="E988" s="590" t="n"/>
      <c r="F988" s="590" t="n"/>
      <c r="G988" s="590" t="n"/>
      <c r="H988" s="590" t="n"/>
      <c r="I988" s="590" t="n"/>
      <c r="J988" s="590" t="n"/>
      <c r="K988" s="590" t="n"/>
      <c r="L988" s="590" t="n"/>
      <c r="M988" s="590" t="n"/>
      <c r="N988" s="590" t="n"/>
      <c r="O988" s="590" t="n"/>
      <c r="P988" s="590" t="n"/>
      <c r="Q988" s="590" t="n"/>
      <c r="R988" s="590" t="n"/>
      <c r="S988" s="590" t="n"/>
      <c r="T988" s="590" t="n"/>
      <c r="U988" s="590" t="n"/>
      <c r="V988" s="590" t="n"/>
      <c r="W988" s="590" t="n"/>
      <c r="X988" s="590" t="n"/>
      <c r="Y988" s="590" t="n"/>
      <c r="Z988" s="590" t="n"/>
    </row>
    <row r="989" ht="15.75" customHeight="1" s="844">
      <c r="A989" s="590" t="n"/>
      <c r="B989" s="590" t="n"/>
      <c r="C989" s="590" t="n"/>
      <c r="D989" s="590" t="n"/>
      <c r="E989" s="590" t="n"/>
      <c r="F989" s="590" t="n"/>
      <c r="G989" s="590" t="n"/>
      <c r="H989" s="590" t="n"/>
      <c r="I989" s="590" t="n"/>
      <c r="J989" s="590" t="n"/>
      <c r="K989" s="590" t="n"/>
      <c r="L989" s="590" t="n"/>
      <c r="M989" s="590" t="n"/>
      <c r="N989" s="590" t="n"/>
      <c r="O989" s="590" t="n"/>
      <c r="P989" s="590" t="n"/>
      <c r="Q989" s="590" t="n"/>
      <c r="R989" s="590" t="n"/>
      <c r="S989" s="590" t="n"/>
      <c r="T989" s="590" t="n"/>
      <c r="U989" s="590" t="n"/>
      <c r="V989" s="590" t="n"/>
      <c r="W989" s="590" t="n"/>
      <c r="X989" s="590" t="n"/>
      <c r="Y989" s="590" t="n"/>
      <c r="Z989" s="590" t="n"/>
    </row>
    <row r="990" ht="15.75" customHeight="1" s="844">
      <c r="A990" s="590" t="n"/>
      <c r="B990" s="590" t="n"/>
      <c r="C990" s="590" t="n"/>
      <c r="D990" s="590" t="n"/>
      <c r="E990" s="590" t="n"/>
      <c r="F990" s="590" t="n"/>
      <c r="G990" s="590" t="n"/>
      <c r="H990" s="590" t="n"/>
      <c r="I990" s="590" t="n"/>
      <c r="J990" s="590" t="n"/>
      <c r="K990" s="590" t="n"/>
      <c r="L990" s="590" t="n"/>
      <c r="M990" s="590" t="n"/>
      <c r="N990" s="590" t="n"/>
      <c r="O990" s="590" t="n"/>
      <c r="P990" s="590" t="n"/>
      <c r="Q990" s="590" t="n"/>
      <c r="R990" s="590" t="n"/>
      <c r="S990" s="590" t="n"/>
      <c r="T990" s="590" t="n"/>
      <c r="U990" s="590" t="n"/>
      <c r="V990" s="590" t="n"/>
      <c r="W990" s="590" t="n"/>
      <c r="X990" s="590" t="n"/>
      <c r="Y990" s="590" t="n"/>
      <c r="Z990" s="590" t="n"/>
    </row>
    <row r="991" ht="15.75" customHeight="1" s="844">
      <c r="A991" s="590" t="n"/>
      <c r="B991" s="590" t="n"/>
      <c r="C991" s="590" t="n"/>
      <c r="D991" s="590" t="n"/>
      <c r="E991" s="590" t="n"/>
      <c r="F991" s="590" t="n"/>
      <c r="G991" s="590" t="n"/>
      <c r="H991" s="590" t="n"/>
      <c r="I991" s="590" t="n"/>
      <c r="J991" s="590" t="n"/>
      <c r="K991" s="590" t="n"/>
      <c r="L991" s="590" t="n"/>
      <c r="M991" s="590" t="n"/>
      <c r="N991" s="590" t="n"/>
      <c r="O991" s="590" t="n"/>
      <c r="P991" s="590" t="n"/>
      <c r="Q991" s="590" t="n"/>
      <c r="R991" s="590" t="n"/>
      <c r="S991" s="590" t="n"/>
      <c r="T991" s="590" t="n"/>
      <c r="U991" s="590" t="n"/>
      <c r="V991" s="590" t="n"/>
      <c r="W991" s="590" t="n"/>
      <c r="X991" s="590" t="n"/>
      <c r="Y991" s="590" t="n"/>
      <c r="Z991" s="590" t="n"/>
    </row>
    <row r="992" ht="15.75" customHeight="1" s="844">
      <c r="A992" s="590" t="n"/>
      <c r="B992" s="590" t="n"/>
      <c r="C992" s="590" t="n"/>
      <c r="D992" s="590" t="n"/>
      <c r="E992" s="590" t="n"/>
      <c r="F992" s="590" t="n"/>
      <c r="G992" s="590" t="n"/>
      <c r="H992" s="590" t="n"/>
      <c r="I992" s="590" t="n"/>
      <c r="J992" s="590" t="n"/>
      <c r="K992" s="590" t="n"/>
      <c r="L992" s="590" t="n"/>
      <c r="M992" s="590" t="n"/>
      <c r="N992" s="590" t="n"/>
      <c r="O992" s="590" t="n"/>
      <c r="P992" s="590" t="n"/>
      <c r="Q992" s="590" t="n"/>
      <c r="R992" s="590" t="n"/>
      <c r="S992" s="590" t="n"/>
      <c r="T992" s="590" t="n"/>
      <c r="U992" s="590" t="n"/>
      <c r="V992" s="590" t="n"/>
      <c r="W992" s="590" t="n"/>
      <c r="X992" s="590" t="n"/>
      <c r="Y992" s="590" t="n"/>
      <c r="Z992" s="590" t="n"/>
    </row>
    <row r="993" ht="15.75" customHeight="1" s="844">
      <c r="A993" s="590" t="n"/>
      <c r="B993" s="590" t="n"/>
      <c r="C993" s="590" t="n"/>
      <c r="D993" s="590" t="n"/>
      <c r="E993" s="590" t="n"/>
      <c r="F993" s="590" t="n"/>
      <c r="G993" s="590" t="n"/>
      <c r="H993" s="590" t="n"/>
      <c r="I993" s="590" t="n"/>
      <c r="J993" s="590" t="n"/>
      <c r="K993" s="590" t="n"/>
      <c r="L993" s="590" t="n"/>
      <c r="M993" s="590" t="n"/>
      <c r="N993" s="590" t="n"/>
      <c r="O993" s="590" t="n"/>
      <c r="P993" s="590" t="n"/>
      <c r="Q993" s="590" t="n"/>
      <c r="R993" s="590" t="n"/>
      <c r="S993" s="590" t="n"/>
      <c r="T993" s="590" t="n"/>
      <c r="U993" s="590" t="n"/>
      <c r="V993" s="590" t="n"/>
      <c r="W993" s="590" t="n"/>
      <c r="X993" s="590" t="n"/>
      <c r="Y993" s="590" t="n"/>
      <c r="Z993" s="590" t="n"/>
    </row>
    <row r="994" ht="15.75" customHeight="1" s="844">
      <c r="A994" s="590" t="n"/>
      <c r="B994" s="590" t="n"/>
      <c r="C994" s="590" t="n"/>
      <c r="D994" s="590" t="n"/>
      <c r="E994" s="590" t="n"/>
      <c r="F994" s="590" t="n"/>
      <c r="G994" s="590" t="n"/>
      <c r="H994" s="590" t="n"/>
      <c r="I994" s="590" t="n"/>
      <c r="J994" s="590" t="n"/>
      <c r="K994" s="590" t="n"/>
      <c r="L994" s="590" t="n"/>
      <c r="M994" s="590" t="n"/>
      <c r="N994" s="590" t="n"/>
      <c r="O994" s="590" t="n"/>
      <c r="P994" s="590" t="n"/>
      <c r="Q994" s="590" t="n"/>
      <c r="R994" s="590" t="n"/>
      <c r="S994" s="590" t="n"/>
      <c r="T994" s="590" t="n"/>
      <c r="U994" s="590" t="n"/>
      <c r="V994" s="590" t="n"/>
      <c r="W994" s="590" t="n"/>
      <c r="X994" s="590" t="n"/>
      <c r="Y994" s="590" t="n"/>
      <c r="Z994" s="590" t="n"/>
    </row>
    <row r="995" ht="15.75" customHeight="1" s="844">
      <c r="A995" s="590" t="n"/>
      <c r="B995" s="590" t="n"/>
      <c r="C995" s="590" t="n"/>
      <c r="D995" s="590" t="n"/>
      <c r="E995" s="590" t="n"/>
      <c r="F995" s="590" t="n"/>
      <c r="G995" s="590" t="n"/>
      <c r="H995" s="590" t="n"/>
      <c r="I995" s="590" t="n"/>
      <c r="J995" s="590" t="n"/>
      <c r="K995" s="590" t="n"/>
      <c r="L995" s="590" t="n"/>
      <c r="M995" s="590" t="n"/>
      <c r="N995" s="590" t="n"/>
      <c r="O995" s="590" t="n"/>
      <c r="P995" s="590" t="n"/>
      <c r="Q995" s="590" t="n"/>
      <c r="R995" s="590" t="n"/>
      <c r="S995" s="590" t="n"/>
      <c r="T995" s="590" t="n"/>
      <c r="U995" s="590" t="n"/>
      <c r="V995" s="590" t="n"/>
      <c r="W995" s="590" t="n"/>
      <c r="X995" s="590" t="n"/>
      <c r="Y995" s="590" t="n"/>
      <c r="Z995" s="590" t="n"/>
    </row>
    <row r="996" ht="15.75" customHeight="1" s="844">
      <c r="A996" s="590" t="n"/>
      <c r="B996" s="590" t="n"/>
      <c r="C996" s="590" t="n"/>
      <c r="D996" s="590" t="n"/>
      <c r="E996" s="590" t="n"/>
      <c r="F996" s="590" t="n"/>
      <c r="G996" s="590" t="n"/>
      <c r="H996" s="590" t="n"/>
      <c r="I996" s="590" t="n"/>
      <c r="J996" s="590" t="n"/>
      <c r="K996" s="590" t="n"/>
      <c r="L996" s="590" t="n"/>
      <c r="M996" s="590" t="n"/>
      <c r="N996" s="590" t="n"/>
      <c r="O996" s="590" t="n"/>
      <c r="P996" s="590" t="n"/>
      <c r="Q996" s="590" t="n"/>
      <c r="R996" s="590" t="n"/>
      <c r="S996" s="590" t="n"/>
      <c r="T996" s="590" t="n"/>
      <c r="U996" s="590" t="n"/>
      <c r="V996" s="590" t="n"/>
      <c r="W996" s="590" t="n"/>
      <c r="X996" s="590" t="n"/>
      <c r="Y996" s="590" t="n"/>
      <c r="Z996" s="590" t="n"/>
    </row>
    <row r="997" ht="15.75" customHeight="1" s="844">
      <c r="A997" s="590" t="n"/>
      <c r="B997" s="590" t="n"/>
      <c r="C997" s="590" t="n"/>
      <c r="D997" s="590" t="n"/>
      <c r="E997" s="590" t="n"/>
      <c r="F997" s="590" t="n"/>
      <c r="G997" s="590" t="n"/>
      <c r="H997" s="590" t="n"/>
      <c r="I997" s="590" t="n"/>
      <c r="J997" s="590" t="n"/>
      <c r="K997" s="590" t="n"/>
      <c r="L997" s="590" t="n"/>
      <c r="M997" s="590" t="n"/>
      <c r="N997" s="590" t="n"/>
      <c r="O997" s="590" t="n"/>
      <c r="P997" s="590" t="n"/>
      <c r="Q997" s="590" t="n"/>
      <c r="R997" s="590" t="n"/>
      <c r="S997" s="590" t="n"/>
      <c r="T997" s="590" t="n"/>
      <c r="U997" s="590" t="n"/>
      <c r="V997" s="590" t="n"/>
      <c r="W997" s="590" t="n"/>
      <c r="X997" s="590" t="n"/>
      <c r="Y997" s="590" t="n"/>
      <c r="Z997" s="590" t="n"/>
    </row>
    <row r="998" ht="15.75" customHeight="1" s="844">
      <c r="A998" s="590" t="n"/>
      <c r="B998" s="590" t="n"/>
      <c r="C998" s="590" t="n"/>
      <c r="D998" s="590" t="n"/>
      <c r="E998" s="590" t="n"/>
      <c r="F998" s="590" t="n"/>
      <c r="G998" s="590" t="n"/>
      <c r="H998" s="590" t="n"/>
      <c r="I998" s="590" t="n"/>
      <c r="J998" s="590" t="n"/>
      <c r="K998" s="590" t="n"/>
      <c r="L998" s="590" t="n"/>
      <c r="M998" s="590" t="n"/>
      <c r="N998" s="590" t="n"/>
      <c r="O998" s="590" t="n"/>
      <c r="P998" s="590" t="n"/>
      <c r="Q998" s="590" t="n"/>
      <c r="R998" s="590" t="n"/>
      <c r="S998" s="590" t="n"/>
      <c r="T998" s="590" t="n"/>
      <c r="U998" s="590" t="n"/>
      <c r="V998" s="590" t="n"/>
      <c r="W998" s="590" t="n"/>
      <c r="X998" s="590" t="n"/>
      <c r="Y998" s="590" t="n"/>
      <c r="Z998" s="590" t="n"/>
    </row>
    <row r="999" ht="15.75" customHeight="1" s="844">
      <c r="A999" s="590" t="n"/>
      <c r="B999" s="590" t="n"/>
      <c r="C999" s="590" t="n"/>
      <c r="D999" s="590" t="n"/>
      <c r="E999" s="590" t="n"/>
      <c r="F999" s="590" t="n"/>
      <c r="G999" s="590" t="n"/>
      <c r="H999" s="590" t="n"/>
      <c r="I999" s="590" t="n"/>
      <c r="J999" s="590" t="n"/>
      <c r="K999" s="590" t="n"/>
      <c r="L999" s="590" t="n"/>
      <c r="M999" s="590" t="n"/>
      <c r="N999" s="590" t="n"/>
      <c r="O999" s="590" t="n"/>
      <c r="P999" s="590" t="n"/>
      <c r="Q999" s="590" t="n"/>
      <c r="R999" s="590" t="n"/>
      <c r="S999" s="590" t="n"/>
      <c r="T999" s="590" t="n"/>
      <c r="U999" s="590" t="n"/>
      <c r="V999" s="590" t="n"/>
      <c r="W999" s="590" t="n"/>
      <c r="X999" s="590" t="n"/>
      <c r="Y999" s="590" t="n"/>
      <c r="Z999" s="590" t="n"/>
    </row>
    <row r="1000" ht="15.75" customHeight="1" s="844">
      <c r="A1000" s="590" t="n"/>
      <c r="B1000" s="590" t="n"/>
      <c r="C1000" s="590" t="n"/>
      <c r="D1000" s="590" t="n"/>
      <c r="E1000" s="590" t="n"/>
      <c r="F1000" s="590" t="n"/>
      <c r="G1000" s="590" t="n"/>
      <c r="H1000" s="590" t="n"/>
      <c r="I1000" s="590" t="n"/>
      <c r="J1000" s="590" t="n"/>
      <c r="K1000" s="590" t="n"/>
      <c r="L1000" s="590" t="n"/>
      <c r="M1000" s="590" t="n"/>
      <c r="N1000" s="590" t="n"/>
      <c r="O1000" s="590" t="n"/>
      <c r="P1000" s="590" t="n"/>
      <c r="Q1000" s="590" t="n"/>
      <c r="R1000" s="590" t="n"/>
      <c r="S1000" s="590" t="n"/>
      <c r="T1000" s="590" t="n"/>
      <c r="U1000" s="590" t="n"/>
      <c r="V1000" s="590" t="n"/>
      <c r="W1000" s="590" t="n"/>
      <c r="X1000" s="590" t="n"/>
      <c r="Y1000" s="590" t="n"/>
      <c r="Z1000" s="590" t="n"/>
    </row>
  </sheetData>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sheetPr codeName="Sheet18">
    <tabColor rgb="FFD8D8D8"/>
    <outlinePr summaryBelow="1" summaryRight="1"/>
    <pageSetUpPr/>
  </sheetPr>
  <dimension ref="A1:Z1000"/>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baseColWidth="8" defaultColWidth="14.44140625" defaultRowHeight="14.4" outlineLevelRow="1"/>
  <cols>
    <col width="5.6640625" customWidth="1" style="844" min="1" max="1"/>
    <col width="48.6640625" customWidth="1" style="844" min="2" max="2"/>
    <col width="5.6640625" customWidth="1" style="844" min="3" max="3"/>
    <col outlineLevel="1" width="20.5546875" customWidth="1" style="844" min="4" max="9"/>
    <col width="20.5546875" customWidth="1" style="844" min="10" max="26"/>
  </cols>
  <sheetData>
    <row r="1" ht="15" customHeight="1" s="844">
      <c r="A1" s="592" t="n"/>
      <c r="B1" s="591" t="inlineStr">
        <is>
          <t>All figures are in €</t>
        </is>
      </c>
      <c r="D1" s="594" t="n"/>
      <c r="E1" s="594" t="n"/>
      <c r="F1" s="594" t="n"/>
      <c r="G1" s="594" t="n"/>
      <c r="H1" s="594" t="n"/>
      <c r="I1" s="594" t="n"/>
      <c r="J1" s="592" t="n"/>
      <c r="K1" s="592" t="n"/>
      <c r="L1" s="592" t="n"/>
      <c r="M1" s="592" t="n"/>
      <c r="N1" s="592" t="n"/>
      <c r="O1" s="592" t="n"/>
      <c r="P1" s="592" t="n"/>
      <c r="Q1" s="592" t="n"/>
      <c r="R1" s="592" t="n"/>
      <c r="S1" s="592" t="n"/>
      <c r="T1" s="592" t="n"/>
      <c r="U1" s="592" t="n"/>
      <c r="V1" s="592" t="n"/>
      <c r="W1" s="592" t="n"/>
      <c r="X1" s="592" t="n"/>
      <c r="Y1" s="592" t="n"/>
      <c r="Z1" s="592" t="n"/>
    </row>
    <row r="2" ht="15" customHeight="1" s="844">
      <c r="A2" s="590" t="n"/>
      <c r="B2" s="591" t="inlineStr">
        <is>
          <t>FYE September</t>
        </is>
      </c>
      <c r="D2" s="590" t="n"/>
      <c r="E2" s="590" t="n"/>
      <c r="F2" s="590" t="n"/>
      <c r="G2" s="590" t="n"/>
      <c r="H2" s="590" t="n"/>
      <c r="I2" s="590" t="n"/>
      <c r="J2" s="590" t="n"/>
      <c r="K2" s="590" t="n"/>
      <c r="L2" s="590" t="n"/>
      <c r="M2" s="590" t="n"/>
      <c r="N2" s="590" t="n"/>
      <c r="O2" s="590" t="n"/>
      <c r="P2" s="590" t="n"/>
      <c r="Q2" s="590" t="n"/>
      <c r="R2" s="590" t="n"/>
      <c r="S2" s="590" t="n"/>
      <c r="T2" s="590" t="n"/>
      <c r="U2" s="590" t="n"/>
      <c r="V2" s="590" t="n"/>
      <c r="W2" s="590" t="n"/>
      <c r="X2" s="590" t="n"/>
      <c r="Y2" s="590" t="n"/>
      <c r="Z2" s="590" t="n"/>
    </row>
    <row r="3" ht="15" customHeight="1" s="844">
      <c r="A3" s="590" t="n"/>
      <c r="B3" s="591" t="inlineStr">
        <is>
          <t xml:space="preserve">Notes: other income includes interest receivable in FY20 and FY21 </t>
        </is>
      </c>
      <c r="D3" s="618" t="n"/>
      <c r="E3" s="618" t="n"/>
      <c r="F3" s="618" t="n"/>
      <c r="G3" s="618" t="n"/>
      <c r="H3" s="618" t="n"/>
      <c r="I3" s="618" t="n"/>
      <c r="J3" s="590" t="n"/>
      <c r="K3" s="590" t="n"/>
      <c r="L3" s="590" t="n"/>
      <c r="M3" s="590" t="n"/>
      <c r="N3" s="590" t="n"/>
      <c r="O3" s="590" t="n"/>
      <c r="P3" s="590" t="n"/>
      <c r="Q3" s="590" t="n"/>
      <c r="R3" s="590" t="n"/>
      <c r="S3" s="590" t="n"/>
      <c r="T3" s="590" t="n"/>
      <c r="U3" s="590" t="n"/>
      <c r="V3" s="590" t="n"/>
      <c r="W3" s="590" t="n"/>
      <c r="X3" s="590" t="n"/>
      <c r="Y3" s="590" t="n"/>
      <c r="Z3" s="590" t="n"/>
    </row>
    <row r="4" ht="15" customHeight="1" s="844">
      <c r="A4" s="590" t="n"/>
      <c r="B4" s="590" t="n"/>
      <c r="D4" s="593" t="inlineStr">
        <is>
          <t>FY19</t>
        </is>
      </c>
      <c r="E4" s="593" t="inlineStr">
        <is>
          <t>FY20</t>
        </is>
      </c>
      <c r="F4" s="593" t="inlineStr">
        <is>
          <t>FY21</t>
        </is>
      </c>
      <c r="G4" s="593" t="inlineStr">
        <is>
          <t>FY22</t>
        </is>
      </c>
      <c r="H4" s="593" t="inlineStr">
        <is>
          <t>FY23</t>
        </is>
      </c>
      <c r="I4" s="593" t="inlineStr">
        <is>
          <t>FY24</t>
        </is>
      </c>
      <c r="J4" s="590" t="n"/>
      <c r="K4" s="590" t="n"/>
      <c r="L4" s="590" t="n"/>
      <c r="M4" s="590" t="n"/>
      <c r="N4" s="590" t="n"/>
      <c r="O4" s="590" t="n"/>
      <c r="P4" s="590" t="n"/>
      <c r="Q4" s="590" t="n"/>
      <c r="R4" s="590" t="n"/>
      <c r="S4" s="590" t="n"/>
      <c r="T4" s="590" t="n"/>
      <c r="U4" s="590" t="n"/>
      <c r="V4" s="590" t="n"/>
      <c r="W4" s="590" t="n"/>
      <c r="X4" s="590" t="n"/>
      <c r="Y4" s="590" t="n"/>
      <c r="Z4" s="590" t="n"/>
    </row>
    <row r="5" ht="15" customHeight="1" s="844">
      <c r="A5" s="592" t="n"/>
      <c r="B5" s="592" t="n"/>
      <c r="D5" s="595" t="inlineStr">
        <is>
          <t>Actual</t>
        </is>
      </c>
      <c r="E5" s="595" t="inlineStr">
        <is>
          <t>Actual</t>
        </is>
      </c>
      <c r="F5" s="595" t="inlineStr">
        <is>
          <t>Actual</t>
        </is>
      </c>
      <c r="G5" s="595" t="inlineStr">
        <is>
          <t>3MA + 9MB</t>
        </is>
      </c>
      <c r="H5" s="595" t="inlineStr">
        <is>
          <t>Forecast</t>
        </is>
      </c>
      <c r="I5" s="595" t="inlineStr">
        <is>
          <t>Forecast</t>
        </is>
      </c>
      <c r="J5" s="592" t="n"/>
      <c r="K5" s="592" t="n"/>
      <c r="L5" s="592" t="n"/>
      <c r="M5" s="592" t="n"/>
      <c r="N5" s="592" t="n"/>
      <c r="O5" s="592" t="n"/>
      <c r="P5" s="592" t="n"/>
      <c r="Q5" s="592" t="n"/>
      <c r="R5" s="592" t="n"/>
      <c r="S5" s="592" t="n"/>
      <c r="T5" s="592" t="n"/>
      <c r="U5" s="592" t="n"/>
      <c r="V5" s="592" t="n"/>
      <c r="W5" s="592" t="n"/>
      <c r="X5" s="592" t="n"/>
      <c r="Y5" s="592" t="n"/>
      <c r="Z5" s="592" t="n"/>
    </row>
    <row r="6" ht="18.75" customHeight="1" s="844">
      <c r="A6" s="590" t="n"/>
      <c r="B6" s="637" t="inlineStr">
        <is>
          <t>P&amp;L (in EUR)</t>
        </is>
      </c>
      <c r="D6" s="638" t="n"/>
      <c r="E6" s="638" t="n"/>
      <c r="F6" s="638" t="n"/>
      <c r="G6" s="638" t="n"/>
      <c r="H6" s="638" t="n"/>
      <c r="I6" s="638" t="n"/>
      <c r="J6" s="600" t="n"/>
      <c r="K6" s="590" t="n"/>
      <c r="L6" s="590" t="n"/>
      <c r="M6" s="590" t="n"/>
      <c r="N6" s="590" t="n"/>
      <c r="O6" s="590" t="n"/>
      <c r="P6" s="590" t="n"/>
      <c r="Q6" s="590" t="n"/>
      <c r="R6" s="590" t="n"/>
      <c r="S6" s="590" t="n"/>
      <c r="T6" s="590" t="n"/>
      <c r="U6" s="590" t="n"/>
      <c r="V6" s="590" t="n"/>
      <c r="W6" s="590" t="n"/>
      <c r="X6" s="590" t="n"/>
      <c r="Y6" s="590" t="n"/>
      <c r="Z6" s="590" t="n"/>
    </row>
    <row r="7" outlineLevel="1" ht="15" customHeight="1" s="844">
      <c r="A7" s="590" t="n"/>
      <c r="B7" s="639" t="inlineStr">
        <is>
          <t>Total Revenue</t>
        </is>
      </c>
      <c r="D7" s="1198" t="n">
        <v>5783564.6</v>
      </c>
      <c r="E7" s="1198" t="n">
        <v>7777002.54</v>
      </c>
      <c r="F7" s="1198" t="n">
        <v>13379722.26</v>
      </c>
      <c r="G7" s="1198" t="n">
        <v>17964443.04</v>
      </c>
      <c r="H7" s="1198" t="n">
        <v>21540000</v>
      </c>
      <c r="I7" s="1198" t="n">
        <v>25848000</v>
      </c>
      <c r="J7" s="600" t="n"/>
      <c r="K7" s="590" t="n"/>
      <c r="L7" s="590" t="n"/>
      <c r="M7" s="590" t="n"/>
      <c r="N7" s="590" t="n"/>
      <c r="O7" s="590" t="n"/>
      <c r="P7" s="590" t="n"/>
      <c r="Q7" s="590" t="n"/>
      <c r="R7" s="590" t="n"/>
      <c r="S7" s="590" t="n"/>
      <c r="T7" s="590" t="n"/>
      <c r="U7" s="590" t="n"/>
      <c r="V7" s="590" t="n"/>
      <c r="W7" s="590" t="n"/>
      <c r="X7" s="590" t="n"/>
      <c r="Y7" s="590" t="n"/>
      <c r="Z7" s="590" t="n"/>
    </row>
    <row r="8" outlineLevel="1" ht="15" customHeight="1" s="844">
      <c r="A8" s="590" t="n"/>
      <c r="B8" s="640" t="inlineStr">
        <is>
          <t>Revenue Growth Rate %</t>
        </is>
      </c>
      <c r="D8" s="1199" t="n"/>
      <c r="E8" s="641">
        <f>E7/D7-1</f>
        <v/>
      </c>
      <c r="F8" s="641">
        <f>F7/E7-1</f>
        <v/>
      </c>
      <c r="G8" s="641">
        <f>G7/F7-1</f>
        <v/>
      </c>
      <c r="H8" s="641">
        <f>H7/G7-1</f>
        <v/>
      </c>
      <c r="I8" s="641">
        <f>I7/H7-1</f>
        <v/>
      </c>
      <c r="J8" s="600" t="n"/>
      <c r="K8" s="590" t="n"/>
      <c r="L8" s="590" t="n"/>
      <c r="M8" s="590" t="n"/>
      <c r="N8" s="590" t="n"/>
      <c r="O8" s="590" t="n"/>
      <c r="P8" s="590" t="n"/>
      <c r="Q8" s="590" t="n"/>
      <c r="R8" s="590" t="n"/>
      <c r="S8" s="590" t="n"/>
      <c r="T8" s="590" t="n"/>
      <c r="U8" s="590" t="n"/>
      <c r="V8" s="590" t="n"/>
      <c r="W8" s="590" t="n"/>
      <c r="X8" s="590" t="n"/>
      <c r="Y8" s="590" t="n"/>
      <c r="Z8" s="590" t="n"/>
    </row>
    <row r="9" outlineLevel="1" ht="15" customHeight="1" s="844">
      <c r="A9" s="590" t="n"/>
      <c r="B9" s="636" t="n"/>
      <c r="D9" s="1199" t="n"/>
      <c r="E9" s="1199" t="n"/>
      <c r="F9" s="1199" t="n"/>
      <c r="G9" s="600" t="n"/>
      <c r="H9" s="600" t="n"/>
      <c r="I9" s="600" t="n"/>
      <c r="J9" s="600" t="n"/>
      <c r="K9" s="590" t="n"/>
      <c r="L9" s="590" t="n"/>
      <c r="M9" s="590" t="n"/>
      <c r="N9" s="590" t="n"/>
      <c r="O9" s="590" t="n"/>
      <c r="P9" s="590" t="n"/>
      <c r="Q9" s="590" t="n"/>
      <c r="R9" s="590" t="n"/>
      <c r="S9" s="590" t="n"/>
      <c r="T9" s="590" t="n"/>
      <c r="U9" s="590" t="n"/>
      <c r="V9" s="590" t="n"/>
      <c r="W9" s="590" t="n"/>
      <c r="X9" s="590" t="n"/>
      <c r="Y9" s="590" t="n"/>
      <c r="Z9" s="590" t="n"/>
    </row>
    <row r="10" outlineLevel="1" ht="15" customHeight="1" s="844">
      <c r="A10" s="590" t="n"/>
      <c r="B10" s="642" t="inlineStr">
        <is>
          <t>Direct Labour</t>
        </is>
      </c>
      <c r="D10" s="1203" t="n">
        <v>-1860977.31</v>
      </c>
      <c r="E10" s="1203" t="n">
        <v>-2766440.01</v>
      </c>
      <c r="F10" s="1203" t="n">
        <v>-4223882.16</v>
      </c>
      <c r="G10" s="1203" t="n">
        <v>-6415384.35099255</v>
      </c>
      <c r="H10" s="1203" t="n">
        <v>-7694967.11737905</v>
      </c>
      <c r="I10" s="1203" t="n">
        <v>-9233960.54085486</v>
      </c>
      <c r="J10" s="600" t="n"/>
      <c r="K10" s="590" t="n"/>
      <c r="L10" s="590" t="n"/>
      <c r="M10" s="590" t="n"/>
      <c r="N10" s="590" t="n"/>
      <c r="O10" s="590" t="n"/>
      <c r="P10" s="590" t="n"/>
      <c r="Q10" s="590" t="n"/>
      <c r="R10" s="590" t="n"/>
      <c r="S10" s="590" t="n"/>
      <c r="T10" s="590" t="n"/>
      <c r="U10" s="590" t="n"/>
      <c r="V10" s="590" t="n"/>
      <c r="W10" s="590" t="n"/>
      <c r="X10" s="590" t="n"/>
      <c r="Y10" s="590" t="n"/>
      <c r="Z10" s="590" t="n"/>
    </row>
    <row r="11" outlineLevel="1" ht="15" customHeight="1" s="844">
      <c r="A11" s="590" t="n"/>
      <c r="B11" s="642" t="inlineStr">
        <is>
          <t>Software Outsourcing</t>
        </is>
      </c>
      <c r="D11" s="1203" t="n">
        <v>-1437968.46</v>
      </c>
      <c r="E11" s="1203" t="n">
        <v>-1136480.63</v>
      </c>
      <c r="F11" s="1203" t="n">
        <v>-2439570.68</v>
      </c>
      <c r="G11" s="1203" t="n">
        <v>-3883945.43</v>
      </c>
      <c r="H11" s="1203" t="n">
        <v>-4658619.14647728</v>
      </c>
      <c r="I11" s="1203" t="n">
        <v>-5590342.97577273</v>
      </c>
      <c r="J11" s="600" t="n"/>
      <c r="K11" s="590" t="n"/>
      <c r="L11" s="590" t="n"/>
      <c r="M11" s="590" t="n"/>
      <c r="N11" s="590" t="n"/>
      <c r="O11" s="590" t="n"/>
      <c r="P11" s="590" t="n"/>
      <c r="Q11" s="590" t="n"/>
      <c r="R11" s="590" t="n"/>
      <c r="S11" s="590" t="n"/>
      <c r="T11" s="590" t="n"/>
      <c r="U11" s="590" t="n"/>
      <c r="V11" s="590" t="n"/>
      <c r="W11" s="590" t="n"/>
      <c r="X11" s="590" t="n"/>
      <c r="Y11" s="590" t="n"/>
      <c r="Z11" s="590" t="n"/>
    </row>
    <row r="12" outlineLevel="1" ht="15" customHeight="1" s="844">
      <c r="A12" s="590" t="n"/>
      <c r="B12" s="642" t="inlineStr">
        <is>
          <t>Software Subscriptions</t>
        </is>
      </c>
      <c r="D12" s="1203" t="n">
        <v>-115209.83</v>
      </c>
      <c r="E12" s="1203" t="n">
        <v>-130784.3</v>
      </c>
      <c r="F12" s="1203" t="n">
        <v>-173737.41</v>
      </c>
      <c r="G12" s="1203" t="n">
        <v>-215269.03</v>
      </c>
      <c r="H12" s="1203" t="n">
        <v>-258205.590906459</v>
      </c>
      <c r="I12" s="1203" t="n">
        <v>-309846.709087751</v>
      </c>
      <c r="J12" s="600" t="n"/>
      <c r="K12" s="590" t="n"/>
      <c r="L12" s="590" t="n"/>
      <c r="M12" s="590" t="n"/>
      <c r="N12" s="590" t="n"/>
      <c r="O12" s="590" t="n"/>
      <c r="P12" s="590" t="n"/>
      <c r="Q12" s="590" t="n"/>
      <c r="R12" s="590" t="n"/>
      <c r="S12" s="590" t="n"/>
      <c r="T12" s="590" t="n"/>
      <c r="U12" s="590" t="n"/>
      <c r="V12" s="590" t="n"/>
      <c r="W12" s="590" t="n"/>
      <c r="X12" s="590" t="n"/>
      <c r="Y12" s="590" t="n"/>
      <c r="Z12" s="590" t="n"/>
    </row>
    <row r="13" outlineLevel="1" ht="15" customHeight="1" s="844">
      <c r="A13" s="590" t="n"/>
      <c r="B13" s="642" t="inlineStr">
        <is>
          <t>Subcontractors</t>
        </is>
      </c>
      <c r="D13" s="1203" t="n">
        <v>-198713.45</v>
      </c>
      <c r="E13" s="1203" t="n">
        <v>-272126.25</v>
      </c>
      <c r="F13" s="1203" t="n">
        <v>-479198.73</v>
      </c>
      <c r="G13" s="1203" t="n">
        <v>-105774.76</v>
      </c>
      <c r="H13" s="1203" t="n">
        <v>-126872.102358565</v>
      </c>
      <c r="I13" s="1203" t="n">
        <v>-152246.522830278</v>
      </c>
      <c r="J13" s="600" t="n"/>
      <c r="K13" s="590" t="n"/>
      <c r="L13" s="590" t="n"/>
      <c r="M13" s="590" t="n"/>
      <c r="N13" s="590" t="n"/>
      <c r="O13" s="590" t="n"/>
      <c r="P13" s="590" t="n"/>
      <c r="Q13" s="590" t="n"/>
      <c r="R13" s="590" t="n"/>
      <c r="S13" s="590" t="n"/>
      <c r="T13" s="590" t="n"/>
      <c r="U13" s="590" t="n"/>
      <c r="V13" s="590" t="n"/>
      <c r="W13" s="590" t="n"/>
      <c r="X13" s="590" t="n"/>
      <c r="Y13" s="590" t="n"/>
      <c r="Z13" s="590" t="n"/>
    </row>
    <row r="14" outlineLevel="1" ht="15" customHeight="1" s="844">
      <c r="A14" s="590" t="n"/>
      <c r="B14" s="643" t="inlineStr">
        <is>
          <t>Total Cost of Sales</t>
        </is>
      </c>
      <c r="D14" s="1214">
        <f>SUM(D10:D13)</f>
        <v/>
      </c>
      <c r="E14" s="1214">
        <f>SUM(E10:E13)</f>
        <v/>
      </c>
      <c r="F14" s="1214">
        <f>SUM(F10:F13)</f>
        <v/>
      </c>
      <c r="G14" s="1214">
        <f>SUM(G10:G13)</f>
        <v/>
      </c>
      <c r="H14" s="1214">
        <f>SUM(H10:H13)</f>
        <v/>
      </c>
      <c r="I14" s="1214">
        <f>SUM(I10:I13)</f>
        <v/>
      </c>
      <c r="J14" s="600" t="n"/>
      <c r="K14" s="590" t="n"/>
      <c r="L14" s="590" t="n"/>
      <c r="M14" s="590" t="n"/>
      <c r="N14" s="590" t="n"/>
      <c r="O14" s="590" t="n"/>
      <c r="P14" s="590" t="n"/>
      <c r="Q14" s="590" t="n"/>
      <c r="R14" s="590" t="n"/>
      <c r="S14" s="590" t="n"/>
      <c r="T14" s="590" t="n"/>
      <c r="U14" s="590" t="n"/>
      <c r="V14" s="590" t="n"/>
      <c r="W14" s="590" t="n"/>
      <c r="X14" s="590" t="n"/>
      <c r="Y14" s="590" t="n"/>
      <c r="Z14" s="590" t="n"/>
    </row>
    <row r="15" outlineLevel="1" ht="15" customHeight="1" s="844">
      <c r="A15" s="590" t="n"/>
      <c r="B15" s="590" t="n"/>
      <c r="D15" s="1199" t="n"/>
      <c r="E15" s="1199" t="n"/>
      <c r="F15" s="1199" t="n"/>
      <c r="G15" s="600" t="n"/>
      <c r="H15" s="600" t="n"/>
      <c r="I15" s="600" t="n"/>
      <c r="J15" s="600" t="n"/>
      <c r="K15" s="590" t="n"/>
      <c r="L15" s="590" t="n"/>
      <c r="M15" s="590" t="n"/>
      <c r="N15" s="590" t="n"/>
      <c r="O15" s="590" t="n"/>
      <c r="P15" s="590" t="n"/>
      <c r="Q15" s="590" t="n"/>
      <c r="R15" s="590" t="n"/>
      <c r="S15" s="590" t="n"/>
      <c r="T15" s="590" t="n"/>
      <c r="U15" s="590" t="n"/>
      <c r="V15" s="590" t="n"/>
      <c r="W15" s="590" t="n"/>
      <c r="X15" s="590" t="n"/>
      <c r="Y15" s="590" t="n"/>
      <c r="Z15" s="590" t="n"/>
    </row>
    <row r="16" outlineLevel="1" ht="15" customHeight="1" s="844">
      <c r="A16" s="590" t="n"/>
      <c r="B16" s="639" t="inlineStr">
        <is>
          <t>Gross Profit</t>
        </is>
      </c>
      <c r="D16" s="1198">
        <f>SUM(D7,D14)</f>
        <v/>
      </c>
      <c r="E16" s="1198">
        <f>SUM(E7,E14)</f>
        <v/>
      </c>
      <c r="F16" s="1198">
        <f>SUM(F7,F14)</f>
        <v/>
      </c>
      <c r="G16" s="1198">
        <f>SUM(G7,G14)</f>
        <v/>
      </c>
      <c r="H16" s="1198">
        <f>SUM(H7,H14)</f>
        <v/>
      </c>
      <c r="I16" s="1198">
        <f>SUM(I7,I14)</f>
        <v/>
      </c>
      <c r="J16" s="600" t="n"/>
      <c r="K16" s="590" t="n"/>
      <c r="L16" s="590" t="n"/>
      <c r="M16" s="590" t="n"/>
      <c r="N16" s="590" t="n"/>
      <c r="O16" s="590" t="n"/>
      <c r="P16" s="590" t="n"/>
      <c r="Q16" s="590" t="n"/>
      <c r="R16" s="590" t="n"/>
      <c r="S16" s="590" t="n"/>
      <c r="T16" s="590" t="n"/>
      <c r="U16" s="590" t="n"/>
      <c r="V16" s="590" t="n"/>
      <c r="W16" s="590" t="n"/>
      <c r="X16" s="590" t="n"/>
      <c r="Y16" s="590" t="n"/>
      <c r="Z16" s="590" t="n"/>
    </row>
    <row r="17" outlineLevel="1" ht="15" customHeight="1" s="844">
      <c r="A17" s="590" t="n"/>
      <c r="B17" s="640" t="inlineStr">
        <is>
          <t>Gross Margin %</t>
        </is>
      </c>
      <c r="D17" s="641">
        <f>D16/D7</f>
        <v/>
      </c>
      <c r="E17" s="641">
        <f>E16/E7</f>
        <v/>
      </c>
      <c r="F17" s="641">
        <f>F16/F7</f>
        <v/>
      </c>
      <c r="G17" s="641">
        <f>G16/G7</f>
        <v/>
      </c>
      <c r="H17" s="641">
        <f>H16/H7</f>
        <v/>
      </c>
      <c r="I17" s="641">
        <f>I16/I7</f>
        <v/>
      </c>
      <c r="J17" s="600" t="n"/>
      <c r="K17" s="590" t="n"/>
      <c r="L17" s="590" t="n"/>
      <c r="M17" s="590" t="n"/>
      <c r="N17" s="590" t="n"/>
      <c r="O17" s="590" t="n"/>
      <c r="P17" s="590" t="n"/>
      <c r="Q17" s="590" t="n"/>
      <c r="R17" s="590" t="n"/>
      <c r="S17" s="590" t="n"/>
      <c r="T17" s="590" t="n"/>
      <c r="U17" s="590" t="n"/>
      <c r="V17" s="590" t="n"/>
      <c r="W17" s="590" t="n"/>
      <c r="X17" s="590" t="n"/>
      <c r="Y17" s="590" t="n"/>
      <c r="Z17" s="590" t="n"/>
    </row>
    <row r="18" outlineLevel="1" ht="15" customHeight="1" s="844">
      <c r="A18" s="590" t="n"/>
      <c r="B18" s="645" t="n"/>
      <c r="D18" s="1215" t="n"/>
      <c r="E18" s="1215" t="n"/>
      <c r="F18" s="1215" t="n"/>
      <c r="G18" s="600" t="n"/>
      <c r="H18" s="600" t="n"/>
      <c r="I18" s="600" t="n"/>
      <c r="J18" s="600" t="n"/>
      <c r="K18" s="590" t="n"/>
      <c r="L18" s="590" t="n"/>
      <c r="M18" s="590" t="n"/>
      <c r="N18" s="590" t="n"/>
      <c r="O18" s="590" t="n"/>
      <c r="P18" s="590" t="n"/>
      <c r="Q18" s="590" t="n"/>
      <c r="R18" s="590" t="n"/>
      <c r="S18" s="590" t="n"/>
      <c r="T18" s="590" t="n"/>
      <c r="U18" s="590" t="n"/>
      <c r="V18" s="590" t="n"/>
      <c r="W18" s="590" t="n"/>
      <c r="X18" s="590" t="n"/>
      <c r="Y18" s="590" t="n"/>
      <c r="Z18" s="590" t="n"/>
    </row>
    <row r="19" outlineLevel="1" ht="15" customHeight="1" s="844">
      <c r="A19" s="590" t="n"/>
      <c r="B19" s="642" t="inlineStr">
        <is>
          <t>Other Income (Expenses)</t>
        </is>
      </c>
      <c r="D19" s="1203" t="n">
        <v>103976.94</v>
      </c>
      <c r="E19" s="1203" t="n">
        <v>86069.39</v>
      </c>
      <c r="F19" s="1203" t="n">
        <v>81142.58</v>
      </c>
      <c r="G19" s="1203" t="n">
        <v>95451.49000000001</v>
      </c>
      <c r="H19" s="1203" t="inlineStr">
        <is>
          <t>--</t>
        </is>
      </c>
      <c r="I19" s="1203" t="inlineStr">
        <is>
          <t>--</t>
        </is>
      </c>
      <c r="J19" s="600" t="n"/>
      <c r="K19" s="590" t="n"/>
      <c r="L19" s="590" t="n"/>
      <c r="M19" s="590" t="n"/>
      <c r="N19" s="590" t="n"/>
      <c r="O19" s="590" t="n"/>
      <c r="P19" s="590" t="n"/>
      <c r="Q19" s="590" t="n"/>
      <c r="R19" s="590" t="n"/>
      <c r="S19" s="590" t="n"/>
      <c r="T19" s="590" t="n"/>
      <c r="U19" s="590" t="n"/>
      <c r="V19" s="590" t="n"/>
      <c r="W19" s="590" t="n"/>
      <c r="X19" s="590" t="n"/>
      <c r="Y19" s="590" t="n"/>
      <c r="Z19" s="590" t="n"/>
    </row>
    <row r="20" outlineLevel="1" ht="15" customHeight="1" s="844">
      <c r="A20" s="590" t="n"/>
      <c r="B20" s="647" t="n"/>
      <c r="D20" s="1199" t="n"/>
      <c r="E20" s="1199" t="n"/>
      <c r="F20" s="1199" t="n"/>
      <c r="G20" s="1205" t="n"/>
      <c r="H20" s="1205" t="n"/>
      <c r="I20" s="1205" t="n"/>
      <c r="J20" s="600" t="n"/>
      <c r="K20" s="590" t="n"/>
      <c r="L20" s="590" t="n"/>
      <c r="M20" s="590" t="n"/>
      <c r="N20" s="590" t="n"/>
      <c r="O20" s="590" t="n"/>
      <c r="P20" s="590" t="n"/>
      <c r="Q20" s="590" t="n"/>
      <c r="R20" s="590" t="n"/>
      <c r="S20" s="590" t="n"/>
      <c r="T20" s="590" t="n"/>
      <c r="U20" s="590" t="n"/>
      <c r="V20" s="590" t="n"/>
      <c r="W20" s="590" t="n"/>
      <c r="X20" s="590" t="n"/>
      <c r="Y20" s="590" t="n"/>
      <c r="Z20" s="590" t="n"/>
    </row>
    <row r="21" outlineLevel="1" ht="15" customHeight="1" s="844">
      <c r="A21" s="590" t="n"/>
      <c r="B21" s="642" t="inlineStr">
        <is>
          <t>Staff Expenses</t>
        </is>
      </c>
      <c r="D21" s="1203" t="n">
        <v>-1022726.4</v>
      </c>
      <c r="E21" s="1203" t="n">
        <v>-1328183.72</v>
      </c>
      <c r="F21" s="1203" t="n">
        <v>-1587754.38</v>
      </c>
      <c r="G21" s="1203" t="n">
        <v>-2232751.23514341</v>
      </c>
      <c r="H21" s="1203" t="n">
        <v>-2502600.81025315</v>
      </c>
      <c r="I21" s="1203" t="n">
        <v>-2877990.93179112</v>
      </c>
      <c r="J21" s="600" t="n"/>
      <c r="K21" s="590" t="n"/>
      <c r="L21" s="590" t="n"/>
      <c r="M21" s="590" t="n"/>
      <c r="N21" s="590" t="n"/>
      <c r="O21" s="590" t="n"/>
      <c r="P21" s="590" t="n"/>
      <c r="Q21" s="590" t="n"/>
      <c r="R21" s="590" t="n"/>
      <c r="S21" s="590" t="n"/>
      <c r="T21" s="590" t="n"/>
      <c r="U21" s="590" t="n"/>
      <c r="V21" s="590" t="n"/>
      <c r="W21" s="590" t="n"/>
      <c r="X21" s="590" t="n"/>
      <c r="Y21" s="590" t="n"/>
      <c r="Z21" s="590" t="n"/>
    </row>
    <row r="22" outlineLevel="1" ht="15" customHeight="1" s="844">
      <c r="A22" s="590" t="n"/>
      <c r="B22" s="642" t="inlineStr">
        <is>
          <t>Rent &amp; Utilities</t>
        </is>
      </c>
      <c r="D22" s="1203" t="n">
        <v>-310045.34</v>
      </c>
      <c r="E22" s="1203" t="n">
        <v>-334269.43</v>
      </c>
      <c r="F22" s="1203" t="n">
        <v>-389700.01</v>
      </c>
      <c r="G22" s="1203" t="n">
        <v>-549278.012599689</v>
      </c>
      <c r="H22" s="1203" t="n">
        <v>-615663.5713597219</v>
      </c>
      <c r="I22" s="1203" t="n">
        <v>-708013.10706368</v>
      </c>
      <c r="J22" s="600" t="n"/>
      <c r="K22" s="590" t="n"/>
      <c r="L22" s="590" t="n"/>
      <c r="M22" s="590" t="n"/>
      <c r="N22" s="590" t="n"/>
      <c r="O22" s="590" t="n"/>
      <c r="P22" s="590" t="n"/>
      <c r="Q22" s="590" t="n"/>
      <c r="R22" s="590" t="n"/>
      <c r="S22" s="590" t="n"/>
      <c r="T22" s="590" t="n"/>
      <c r="U22" s="590" t="n"/>
      <c r="V22" s="590" t="n"/>
      <c r="W22" s="590" t="n"/>
      <c r="X22" s="590" t="n"/>
      <c r="Y22" s="590" t="n"/>
      <c r="Z22" s="590" t="n"/>
    </row>
    <row r="23" outlineLevel="1" ht="15" customHeight="1" s="844">
      <c r="A23" s="590" t="n"/>
      <c r="B23" s="642" t="inlineStr">
        <is>
          <t>Recruitment Costs</t>
        </is>
      </c>
      <c r="D23" s="1203" t="n">
        <v>-135574.2</v>
      </c>
      <c r="E23" s="1203" t="n">
        <v>-57772.94</v>
      </c>
      <c r="F23" s="1203" t="n">
        <v>-299552.36</v>
      </c>
      <c r="G23" s="1203" t="n">
        <v>-172449.7</v>
      </c>
      <c r="H23" s="1203" t="n">
        <v>-193291.913651183</v>
      </c>
      <c r="I23" s="1203" t="n">
        <v>-222285.700698861</v>
      </c>
      <c r="J23" s="600" t="n"/>
      <c r="K23" s="590" t="n"/>
      <c r="L23" s="590" t="n"/>
      <c r="M23" s="590" t="n"/>
      <c r="N23" s="590" t="n"/>
      <c r="O23" s="590" t="n"/>
      <c r="P23" s="590" t="n"/>
      <c r="Q23" s="590" t="n"/>
      <c r="R23" s="590" t="n"/>
      <c r="S23" s="590" t="n"/>
      <c r="T23" s="590" t="n"/>
      <c r="U23" s="590" t="n"/>
      <c r="V23" s="590" t="n"/>
      <c r="W23" s="590" t="n"/>
      <c r="X23" s="590" t="n"/>
      <c r="Y23" s="590" t="n"/>
      <c r="Z23" s="590" t="n"/>
    </row>
    <row r="24" outlineLevel="1" ht="15" customHeight="1" s="844">
      <c r="A24" s="590" t="n"/>
      <c r="B24" s="642" t="inlineStr">
        <is>
          <t>Marketing Expenses</t>
        </is>
      </c>
      <c r="D24" s="1203" t="n">
        <v>-101599.08</v>
      </c>
      <c r="E24" s="1203" t="n">
        <v>-84313.60000000001</v>
      </c>
      <c r="F24" s="1203" t="n">
        <v>-133673.89</v>
      </c>
      <c r="G24" s="1203" t="n">
        <v>-195443.14</v>
      </c>
      <c r="H24" s="1203" t="n">
        <v>-219064.333197426</v>
      </c>
      <c r="I24" s="1203" t="n">
        <v>-251923.98317704</v>
      </c>
      <c r="J24" s="600" t="n"/>
      <c r="K24" s="590" t="n"/>
      <c r="L24" s="590" t="n"/>
      <c r="M24" s="590" t="n"/>
      <c r="N24" s="590" t="n"/>
      <c r="O24" s="590" t="n"/>
      <c r="P24" s="590" t="n"/>
      <c r="Q24" s="590" t="n"/>
      <c r="R24" s="590" t="n"/>
      <c r="S24" s="590" t="n"/>
      <c r="T24" s="590" t="n"/>
      <c r="U24" s="590" t="n"/>
      <c r="V24" s="590" t="n"/>
      <c r="W24" s="590" t="n"/>
      <c r="X24" s="590" t="n"/>
      <c r="Y24" s="590" t="n"/>
      <c r="Z24" s="590" t="n"/>
    </row>
    <row r="25" outlineLevel="1" ht="15" customHeight="1" s="844">
      <c r="A25" s="590" t="n"/>
      <c r="B25" s="642" t="inlineStr">
        <is>
          <t>G&amp;A Expenses</t>
        </is>
      </c>
      <c r="D25" s="1203" t="n">
        <v>-29250.79</v>
      </c>
      <c r="E25" s="1203" t="n">
        <v>-23965.34</v>
      </c>
      <c r="F25" s="1203" t="n">
        <v>-68389.75</v>
      </c>
      <c r="G25" s="1203" t="n">
        <v>-140369.65</v>
      </c>
      <c r="H25" s="1203" t="n">
        <v>-157334.679428534</v>
      </c>
      <c r="I25" s="1203" t="n">
        <v>-180934.881342814</v>
      </c>
      <c r="J25" s="600" t="n"/>
      <c r="K25" s="590" t="n"/>
      <c r="L25" s="590" t="n"/>
      <c r="M25" s="590" t="n"/>
      <c r="N25" s="590" t="n"/>
      <c r="O25" s="590" t="n"/>
      <c r="P25" s="590" t="n"/>
      <c r="Q25" s="590" t="n"/>
      <c r="R25" s="590" t="n"/>
      <c r="S25" s="590" t="n"/>
      <c r="T25" s="590" t="n"/>
      <c r="U25" s="590" t="n"/>
      <c r="V25" s="590" t="n"/>
      <c r="W25" s="590" t="n"/>
      <c r="X25" s="590" t="n"/>
      <c r="Y25" s="590" t="n"/>
      <c r="Z25" s="590" t="n"/>
    </row>
    <row r="26" outlineLevel="1" ht="15" customHeight="1" s="844">
      <c r="A26" s="590" t="n"/>
      <c r="B26" s="642" t="inlineStr">
        <is>
          <t>IT Expenses</t>
        </is>
      </c>
      <c r="D26" s="1203" t="n">
        <v>-36986.68</v>
      </c>
      <c r="E26" s="1203" t="n">
        <v>-43993.12</v>
      </c>
      <c r="F26" s="1203" t="n">
        <v>-58408</v>
      </c>
      <c r="G26" s="1203" t="n">
        <v>-66705.66503812969</v>
      </c>
      <c r="H26" s="1203" t="n">
        <v>-74767.68963120801</v>
      </c>
      <c r="I26" s="1203" t="n">
        <v>-85982.84307588921</v>
      </c>
      <c r="J26" s="600" t="n"/>
      <c r="K26" s="590" t="n"/>
      <c r="L26" s="590" t="n"/>
      <c r="M26" s="590" t="n"/>
      <c r="N26" s="590" t="n"/>
      <c r="O26" s="590" t="n"/>
      <c r="P26" s="590" t="n"/>
      <c r="Q26" s="590" t="n"/>
      <c r="R26" s="590" t="n"/>
      <c r="S26" s="590" t="n"/>
      <c r="T26" s="590" t="n"/>
      <c r="U26" s="590" t="n"/>
      <c r="V26" s="590" t="n"/>
      <c r="W26" s="590" t="n"/>
      <c r="X26" s="590" t="n"/>
      <c r="Y26" s="590" t="n"/>
      <c r="Z26" s="590" t="n"/>
    </row>
    <row r="27" outlineLevel="1" ht="15" customHeight="1" s="844">
      <c r="A27" s="590" t="n"/>
      <c r="B27" s="642" t="inlineStr">
        <is>
          <t>Professional &amp; Legal Fees</t>
        </is>
      </c>
      <c r="D27" s="1203" t="n">
        <v>-25049</v>
      </c>
      <c r="E27" s="1203" t="n">
        <v>-37601.96</v>
      </c>
      <c r="F27" s="1203" t="n">
        <v>-57988.89</v>
      </c>
      <c r="G27" s="1203" t="n">
        <v>-51050</v>
      </c>
      <c r="H27" s="1203" t="n">
        <v>-57219.8860994998</v>
      </c>
      <c r="I27" s="1203" t="n">
        <v>-65802.8690144248</v>
      </c>
      <c r="J27" s="600" t="n"/>
      <c r="K27" s="590" t="n"/>
      <c r="L27" s="590" t="n"/>
      <c r="M27" s="590" t="n"/>
      <c r="N27" s="590" t="n"/>
      <c r="O27" s="590" t="n"/>
      <c r="P27" s="590" t="n"/>
      <c r="Q27" s="590" t="n"/>
      <c r="R27" s="590" t="n"/>
      <c r="S27" s="590" t="n"/>
      <c r="T27" s="590" t="n"/>
      <c r="U27" s="590" t="n"/>
      <c r="V27" s="590" t="n"/>
      <c r="W27" s="590" t="n"/>
      <c r="X27" s="590" t="n"/>
      <c r="Y27" s="590" t="n"/>
      <c r="Z27" s="590" t="n"/>
    </row>
    <row r="28" outlineLevel="1" ht="15" customHeight="1" s="844">
      <c r="A28" s="590" t="n"/>
      <c r="B28" s="642" t="inlineStr">
        <is>
          <t>Bank and Insurance Expenses</t>
        </is>
      </c>
      <c r="D28" s="1203" t="n">
        <v>-7750.08</v>
      </c>
      <c r="E28" s="1203" t="n">
        <v>-13244.96</v>
      </c>
      <c r="F28" s="1203" t="n">
        <v>-17301.58</v>
      </c>
      <c r="G28" s="1203" t="n">
        <v>-31599.61</v>
      </c>
      <c r="H28" s="1203" t="n">
        <v>-35418.7284033029</v>
      </c>
      <c r="I28" s="1203" t="n">
        <v>-40731.5376637984</v>
      </c>
      <c r="J28" s="600" t="n"/>
      <c r="K28" s="590" t="n"/>
      <c r="L28" s="590" t="n"/>
      <c r="M28" s="590" t="n"/>
      <c r="N28" s="590" t="n"/>
      <c r="O28" s="590" t="n"/>
      <c r="P28" s="590" t="n"/>
      <c r="Q28" s="590" t="n"/>
      <c r="R28" s="590" t="n"/>
      <c r="S28" s="590" t="n"/>
      <c r="T28" s="590" t="n"/>
      <c r="U28" s="590" t="n"/>
      <c r="V28" s="590" t="n"/>
      <c r="W28" s="590" t="n"/>
      <c r="X28" s="590" t="n"/>
      <c r="Y28" s="590" t="n"/>
      <c r="Z28" s="590" t="n"/>
    </row>
    <row r="29" outlineLevel="1" ht="15" customHeight="1" s="844">
      <c r="A29" s="590" t="n"/>
      <c r="B29" s="642" t="inlineStr">
        <is>
          <t>Travel Expenses</t>
        </is>
      </c>
      <c r="D29" s="1203" t="n">
        <v>-213006.84</v>
      </c>
      <c r="E29" s="1203" t="n">
        <v>-125159.45</v>
      </c>
      <c r="F29" s="1203" t="n">
        <v>-13806.99</v>
      </c>
      <c r="G29" s="1203" t="n">
        <v>-36755.54</v>
      </c>
      <c r="H29" s="1203" t="n">
        <v>-41197.8023961921</v>
      </c>
      <c r="I29" s="1203" t="n">
        <v>-47377.472755621</v>
      </c>
      <c r="J29" s="600" t="n"/>
      <c r="K29" s="590" t="n"/>
      <c r="L29" s="590" t="n"/>
      <c r="M29" s="590" t="n"/>
      <c r="N29" s="590" t="n"/>
      <c r="O29" s="590" t="n"/>
      <c r="P29" s="590" t="n"/>
      <c r="Q29" s="590" t="n"/>
      <c r="R29" s="590" t="n"/>
      <c r="S29" s="590" t="n"/>
      <c r="T29" s="590" t="n"/>
      <c r="U29" s="590" t="n"/>
      <c r="V29" s="590" t="n"/>
      <c r="W29" s="590" t="n"/>
      <c r="X29" s="590" t="n"/>
      <c r="Y29" s="590" t="n"/>
      <c r="Z29" s="590" t="n"/>
    </row>
    <row r="30" outlineLevel="1" ht="15" customHeight="1" s="844">
      <c r="A30" s="590" t="n"/>
      <c r="B30" s="642" t="inlineStr">
        <is>
          <t>Other Expenses</t>
        </is>
      </c>
      <c r="D30" s="1203" t="n">
        <v>-16464.93</v>
      </c>
      <c r="E30" s="1203" t="n">
        <v>-12023.8</v>
      </c>
      <c r="F30" s="1203" t="n">
        <v>-6613.98</v>
      </c>
      <c r="G30" s="1203" t="n">
        <v>-10542.77</v>
      </c>
      <c r="H30" s="1203" t="n">
        <v>-11816.9656919339</v>
      </c>
      <c r="I30" s="1203" t="n">
        <v>-13589.5105457239</v>
      </c>
      <c r="J30" s="600" t="n"/>
      <c r="K30" s="590" t="n"/>
      <c r="L30" s="590" t="n"/>
      <c r="M30" s="590" t="n"/>
      <c r="N30" s="590" t="n"/>
      <c r="O30" s="590" t="n"/>
      <c r="P30" s="590" t="n"/>
      <c r="Q30" s="590" t="n"/>
      <c r="R30" s="590" t="n"/>
      <c r="S30" s="590" t="n"/>
      <c r="T30" s="590" t="n"/>
      <c r="U30" s="590" t="n"/>
      <c r="V30" s="590" t="n"/>
      <c r="W30" s="590" t="n"/>
      <c r="X30" s="590" t="n"/>
      <c r="Y30" s="590" t="n"/>
      <c r="Z30" s="590" t="n"/>
    </row>
    <row r="31" outlineLevel="1" ht="15" customHeight="1" s="844">
      <c r="A31" s="590" t="n"/>
      <c r="B31" s="643" t="inlineStr">
        <is>
          <t>Total Operating Expenses</t>
        </is>
      </c>
      <c r="D31" s="1214">
        <f>SUM(D19:D30)</f>
        <v/>
      </c>
      <c r="E31" s="1214">
        <f>SUM(E19:E30)</f>
        <v/>
      </c>
      <c r="F31" s="1214">
        <f>SUM(F19:F30)</f>
        <v/>
      </c>
      <c r="G31" s="1214">
        <f>SUM(G19:G30)</f>
        <v/>
      </c>
      <c r="H31" s="1214">
        <f>SUM(H19:H30)</f>
        <v/>
      </c>
      <c r="I31" s="1214">
        <f>SUM(I19:I30)</f>
        <v/>
      </c>
      <c r="J31" s="600" t="n"/>
      <c r="K31" s="590" t="n"/>
      <c r="L31" s="590" t="n"/>
      <c r="M31" s="590" t="n"/>
      <c r="N31" s="590" t="n"/>
      <c r="O31" s="590" t="n"/>
      <c r="P31" s="590" t="n"/>
      <c r="Q31" s="590" t="n"/>
      <c r="R31" s="590" t="n"/>
      <c r="S31" s="590" t="n"/>
      <c r="T31" s="590" t="n"/>
      <c r="U31" s="590" t="n"/>
      <c r="V31" s="590" t="n"/>
      <c r="W31" s="590" t="n"/>
      <c r="X31" s="590" t="n"/>
      <c r="Y31" s="590" t="n"/>
      <c r="Z31" s="590" t="n"/>
    </row>
    <row r="32" outlineLevel="1" ht="15" customHeight="1" s="844">
      <c r="A32" s="590" t="n"/>
      <c r="B32" s="590" t="n"/>
      <c r="D32" s="1199" t="n"/>
      <c r="E32" s="1199" t="n"/>
      <c r="F32" s="1199" t="n"/>
      <c r="G32" s="1199" t="n"/>
      <c r="H32" s="1199" t="n"/>
      <c r="I32" s="1199" t="n"/>
      <c r="J32" s="600" t="n"/>
      <c r="K32" s="590" t="n"/>
      <c r="L32" s="590" t="n"/>
      <c r="M32" s="590" t="n"/>
      <c r="N32" s="590" t="n"/>
      <c r="O32" s="590" t="n"/>
      <c r="P32" s="590" t="n"/>
      <c r="Q32" s="590" t="n"/>
      <c r="R32" s="590" t="n"/>
      <c r="S32" s="590" t="n"/>
      <c r="T32" s="590" t="n"/>
      <c r="U32" s="590" t="n"/>
      <c r="V32" s="590" t="n"/>
      <c r="W32" s="590" t="n"/>
      <c r="X32" s="590" t="n"/>
      <c r="Y32" s="590" t="n"/>
      <c r="Z32" s="590" t="n"/>
    </row>
    <row r="33" outlineLevel="1" ht="15" customHeight="1" s="844">
      <c r="A33" s="590" t="n"/>
      <c r="B33" s="639" t="inlineStr">
        <is>
          <t>EBITDA</t>
        </is>
      </c>
      <c r="D33" s="1198">
        <f>SUM(D16,D31)</f>
        <v/>
      </c>
      <c r="E33" s="1198">
        <f>SUM(E16,E31)</f>
        <v/>
      </c>
      <c r="F33" s="1198">
        <f>SUM(F16,F31)</f>
        <v/>
      </c>
      <c r="G33" s="1198">
        <f>SUM(G16,G31)</f>
        <v/>
      </c>
      <c r="H33" s="1198">
        <f>SUM(H16,H31)</f>
        <v/>
      </c>
      <c r="I33" s="1198">
        <f>SUM(I16,I31)</f>
        <v/>
      </c>
      <c r="J33" s="600" t="n"/>
      <c r="K33" s="590" t="n"/>
      <c r="L33" s="590" t="n"/>
      <c r="M33" s="590" t="n"/>
      <c r="N33" s="590" t="n"/>
      <c r="O33" s="590" t="n"/>
      <c r="P33" s="590" t="n"/>
      <c r="Q33" s="590" t="n"/>
      <c r="R33" s="590" t="n"/>
      <c r="S33" s="590" t="n"/>
      <c r="T33" s="590" t="n"/>
      <c r="U33" s="590" t="n"/>
      <c r="V33" s="590" t="n"/>
      <c r="W33" s="590" t="n"/>
      <c r="X33" s="590" t="n"/>
      <c r="Y33" s="590" t="n"/>
      <c r="Z33" s="590" t="n"/>
    </row>
    <row r="34" outlineLevel="1" ht="15" customHeight="1" s="844">
      <c r="A34" s="590" t="n"/>
      <c r="B34" s="640" t="inlineStr">
        <is>
          <t>EBITDA margin %</t>
        </is>
      </c>
      <c r="D34" s="641">
        <f>D33/D7</f>
        <v/>
      </c>
      <c r="E34" s="641">
        <f>E33/E7</f>
        <v/>
      </c>
      <c r="F34" s="641">
        <f>F33/F7</f>
        <v/>
      </c>
      <c r="G34" s="641">
        <f>G33/G7</f>
        <v/>
      </c>
      <c r="H34" s="641">
        <f>H33/H7</f>
        <v/>
      </c>
      <c r="I34" s="641">
        <f>I33/I7</f>
        <v/>
      </c>
      <c r="J34" s="600" t="n"/>
      <c r="K34" s="590" t="n"/>
      <c r="L34" s="590" t="n"/>
      <c r="M34" s="590" t="n"/>
      <c r="N34" s="590" t="n"/>
      <c r="O34" s="590" t="n"/>
      <c r="P34" s="590" t="n"/>
      <c r="Q34" s="590" t="n"/>
      <c r="R34" s="590" t="n"/>
      <c r="S34" s="590" t="n"/>
      <c r="T34" s="590" t="n"/>
      <c r="U34" s="590" t="n"/>
      <c r="V34" s="590" t="n"/>
      <c r="W34" s="590" t="n"/>
      <c r="X34" s="590" t="n"/>
      <c r="Y34" s="590" t="n"/>
      <c r="Z34" s="590" t="n"/>
    </row>
    <row r="35" outlineLevel="1" ht="15" customHeight="1" s="844">
      <c r="A35" s="590" t="n"/>
      <c r="B35" s="590" t="n"/>
      <c r="D35" s="1199" t="n"/>
      <c r="E35" s="1199" t="n"/>
      <c r="F35" s="1199" t="n"/>
      <c r="G35" s="600" t="n"/>
      <c r="H35" s="600" t="n"/>
      <c r="I35" s="600" t="n"/>
      <c r="J35" s="600" t="n"/>
      <c r="K35" s="590" t="n"/>
      <c r="L35" s="590" t="n"/>
      <c r="M35" s="590" t="n"/>
      <c r="N35" s="590" t="n"/>
      <c r="O35" s="590" t="n"/>
      <c r="P35" s="590" t="n"/>
      <c r="Q35" s="590" t="n"/>
      <c r="R35" s="590" t="n"/>
      <c r="S35" s="590" t="n"/>
      <c r="T35" s="590" t="n"/>
      <c r="U35" s="590" t="n"/>
      <c r="V35" s="590" t="n"/>
      <c r="W35" s="590" t="n"/>
      <c r="X35" s="590" t="n"/>
      <c r="Y35" s="590" t="n"/>
      <c r="Z35" s="590" t="n"/>
    </row>
    <row r="36" outlineLevel="1" ht="15" customHeight="1" s="844">
      <c r="A36" s="590" t="n"/>
      <c r="B36" s="642" t="inlineStr">
        <is>
          <t>D&amp;A</t>
        </is>
      </c>
      <c r="D36" s="1203" t="n">
        <v>-50449.11</v>
      </c>
      <c r="E36" s="1203" t="n">
        <v>-60537.31</v>
      </c>
      <c r="F36" s="1203" t="n">
        <v>-76240.35000000001</v>
      </c>
      <c r="G36" s="1203" t="n">
        <v>-80498.74000000001</v>
      </c>
      <c r="H36" s="1205" t="n"/>
      <c r="I36" s="1205" t="n"/>
      <c r="J36" s="600" t="n"/>
      <c r="K36" s="590" t="n"/>
      <c r="L36" s="590" t="n"/>
      <c r="M36" s="590" t="n"/>
      <c r="N36" s="590" t="n"/>
      <c r="O36" s="590" t="n"/>
      <c r="P36" s="590" t="n"/>
      <c r="Q36" s="590" t="n"/>
      <c r="R36" s="590" t="n"/>
      <c r="S36" s="590" t="n"/>
      <c r="T36" s="590" t="n"/>
      <c r="U36" s="590" t="n"/>
      <c r="V36" s="590" t="n"/>
      <c r="W36" s="590" t="n"/>
      <c r="X36" s="590" t="n"/>
      <c r="Y36" s="590" t="n"/>
      <c r="Z36" s="590" t="n"/>
    </row>
    <row r="37" outlineLevel="1" ht="15" customHeight="1" s="844">
      <c r="A37" s="590" t="n"/>
      <c r="B37" s="647" t="n"/>
      <c r="D37" s="1199" t="n"/>
      <c r="E37" s="1199" t="n"/>
      <c r="F37" s="1199" t="n"/>
      <c r="G37" s="600" t="n"/>
      <c r="H37" s="600" t="n"/>
      <c r="I37" s="600" t="n"/>
      <c r="J37" s="600" t="n"/>
      <c r="K37" s="590" t="n"/>
      <c r="L37" s="590" t="n"/>
      <c r="M37" s="590" t="n"/>
      <c r="N37" s="590" t="n"/>
      <c r="O37" s="590" t="n"/>
      <c r="P37" s="590" t="n"/>
      <c r="Q37" s="590" t="n"/>
      <c r="R37" s="590" t="n"/>
      <c r="S37" s="590" t="n"/>
      <c r="T37" s="590" t="n"/>
      <c r="U37" s="590" t="n"/>
      <c r="V37" s="590" t="n"/>
      <c r="W37" s="590" t="n"/>
      <c r="X37" s="590" t="n"/>
      <c r="Y37" s="590" t="n"/>
      <c r="Z37" s="590" t="n"/>
    </row>
    <row r="38" outlineLevel="1" ht="15" customHeight="1" s="844">
      <c r="A38" s="590" t="n"/>
      <c r="B38" s="639" t="inlineStr">
        <is>
          <t>EBIT</t>
        </is>
      </c>
      <c r="D38" s="1198">
        <f>D33+D36</f>
        <v/>
      </c>
      <c r="E38" s="1198">
        <f>E33+E36</f>
        <v/>
      </c>
      <c r="F38" s="1198">
        <f>F33+F36</f>
        <v/>
      </c>
      <c r="G38" s="1198">
        <f>G33+G36</f>
        <v/>
      </c>
      <c r="H38" s="1198">
        <f>H33+H36</f>
        <v/>
      </c>
      <c r="I38" s="1198">
        <f>I33+I36</f>
        <v/>
      </c>
      <c r="J38" s="600" t="n"/>
      <c r="K38" s="590" t="n"/>
      <c r="L38" s="590" t="n"/>
      <c r="M38" s="590" t="n"/>
      <c r="N38" s="590" t="n"/>
      <c r="O38" s="590" t="n"/>
      <c r="P38" s="590" t="n"/>
      <c r="Q38" s="590" t="n"/>
      <c r="R38" s="590" t="n"/>
      <c r="S38" s="590" t="n"/>
      <c r="T38" s="590" t="n"/>
      <c r="U38" s="590" t="n"/>
      <c r="V38" s="590" t="n"/>
      <c r="W38" s="590" t="n"/>
      <c r="X38" s="590" t="n"/>
      <c r="Y38" s="590" t="n"/>
      <c r="Z38" s="590" t="n"/>
    </row>
    <row r="39" outlineLevel="1" ht="15" customHeight="1" s="844">
      <c r="A39" s="590" t="n"/>
      <c r="B39" s="640" t="inlineStr">
        <is>
          <t>EBIT margin %</t>
        </is>
      </c>
      <c r="D39" s="641">
        <f>D38/D7</f>
        <v/>
      </c>
      <c r="E39" s="641">
        <f>E38/E7</f>
        <v/>
      </c>
      <c r="F39" s="641">
        <f>F38/F7</f>
        <v/>
      </c>
      <c r="G39" s="641">
        <f>G38/G7</f>
        <v/>
      </c>
      <c r="H39" s="641">
        <f>H38/H7</f>
        <v/>
      </c>
      <c r="I39" s="641">
        <f>I38/I7</f>
        <v/>
      </c>
      <c r="J39" s="600" t="n"/>
      <c r="K39" s="590" t="n"/>
      <c r="L39" s="590" t="n"/>
      <c r="M39" s="590" t="n"/>
      <c r="N39" s="590" t="n"/>
      <c r="O39" s="590" t="n"/>
      <c r="P39" s="590" t="n"/>
      <c r="Q39" s="590" t="n"/>
      <c r="R39" s="590" t="n"/>
      <c r="S39" s="590" t="n"/>
      <c r="T39" s="590" t="n"/>
      <c r="U39" s="590" t="n"/>
      <c r="V39" s="590" t="n"/>
      <c r="W39" s="590" t="n"/>
      <c r="X39" s="590" t="n"/>
      <c r="Y39" s="590" t="n"/>
      <c r="Z39" s="590" t="n"/>
    </row>
    <row r="40" outlineLevel="1" ht="15" customHeight="1" s="844">
      <c r="A40" s="590" t="n"/>
      <c r="B40" s="647" t="n"/>
      <c r="D40" s="1199" t="n"/>
      <c r="E40" s="1199" t="n"/>
      <c r="F40" s="1199" t="n"/>
      <c r="G40" s="600" t="n"/>
      <c r="H40" s="600" t="n"/>
      <c r="I40" s="600" t="n"/>
      <c r="J40" s="600" t="n"/>
      <c r="K40" s="590" t="n"/>
      <c r="L40" s="590" t="n"/>
      <c r="M40" s="590" t="n"/>
      <c r="N40" s="590" t="n"/>
      <c r="O40" s="590" t="n"/>
      <c r="P40" s="590" t="n"/>
      <c r="Q40" s="590" t="n"/>
      <c r="R40" s="590" t="n"/>
      <c r="S40" s="590" t="n"/>
      <c r="T40" s="590" t="n"/>
      <c r="U40" s="590" t="n"/>
      <c r="V40" s="590" t="n"/>
      <c r="W40" s="590" t="n"/>
      <c r="X40" s="590" t="n"/>
      <c r="Y40" s="590" t="n"/>
      <c r="Z40" s="590" t="n"/>
    </row>
    <row r="41" outlineLevel="1" ht="15" customHeight="1" s="844">
      <c r="A41" s="590" t="n"/>
      <c r="B41" s="642" t="inlineStr">
        <is>
          <t>Interest Expense</t>
        </is>
      </c>
      <c r="D41" s="1203" t="n">
        <v>-1691.12</v>
      </c>
      <c r="E41" s="1203" t="n">
        <v>-2536.68</v>
      </c>
      <c r="F41" s="1203" t="n">
        <v>-2536.68</v>
      </c>
      <c r="G41" s="1203" t="n">
        <v>-1056.95</v>
      </c>
      <c r="H41" s="1203" t="n">
        <v>0</v>
      </c>
      <c r="I41" s="1203" t="n">
        <v>0</v>
      </c>
      <c r="J41" s="600" t="n"/>
      <c r="K41" s="590" t="n"/>
      <c r="L41" s="590" t="n"/>
      <c r="M41" s="590" t="n"/>
      <c r="N41" s="590" t="n"/>
      <c r="O41" s="590" t="n"/>
      <c r="P41" s="590" t="n"/>
      <c r="Q41" s="590" t="n"/>
      <c r="R41" s="590" t="n"/>
      <c r="S41" s="590" t="n"/>
      <c r="T41" s="590" t="n"/>
      <c r="U41" s="590" t="n"/>
      <c r="V41" s="590" t="n"/>
      <c r="W41" s="590" t="n"/>
      <c r="X41" s="590" t="n"/>
      <c r="Y41" s="590" t="n"/>
      <c r="Z41" s="590" t="n"/>
    </row>
    <row r="42" outlineLevel="1" ht="15" customHeight="1" s="844">
      <c r="A42" s="590" t="n"/>
      <c r="B42" s="642" t="inlineStr">
        <is>
          <t>Extraordinary Expenses</t>
        </is>
      </c>
      <c r="D42" s="1203" t="n">
        <v>-6032.72</v>
      </c>
      <c r="E42" s="1203" t="n">
        <v>1351.48</v>
      </c>
      <c r="F42" s="1203" t="n">
        <v>14692.58</v>
      </c>
      <c r="G42" s="1203" t="n">
        <v>12409.77</v>
      </c>
      <c r="H42" s="1205" t="n"/>
      <c r="I42" s="1205" t="n"/>
      <c r="J42" s="600" t="n"/>
      <c r="K42" s="590" t="n"/>
      <c r="L42" s="590" t="n"/>
      <c r="M42" s="590" t="n"/>
      <c r="N42" s="590" t="n"/>
      <c r="O42" s="590" t="n"/>
      <c r="P42" s="590" t="n"/>
      <c r="Q42" s="590" t="n"/>
      <c r="R42" s="590" t="n"/>
      <c r="S42" s="590" t="n"/>
      <c r="T42" s="590" t="n"/>
      <c r="U42" s="590" t="n"/>
      <c r="V42" s="590" t="n"/>
      <c r="W42" s="590" t="n"/>
      <c r="X42" s="590" t="n"/>
      <c r="Y42" s="590" t="n"/>
      <c r="Z42" s="590" t="n"/>
    </row>
    <row r="43" outlineLevel="1" ht="15" customHeight="1" s="844">
      <c r="A43" s="590" t="n"/>
      <c r="B43" s="642" t="inlineStr">
        <is>
          <t>Corporation Tax</t>
        </is>
      </c>
      <c r="D43" s="1203" t="n">
        <v>-33780.84</v>
      </c>
      <c r="E43" s="1203" t="n">
        <v>-32152</v>
      </c>
      <c r="F43" s="1203" t="n">
        <v>-471345.88</v>
      </c>
      <c r="G43" s="1203" t="n">
        <v>-484040.039491661</v>
      </c>
      <c r="H43" s="1197" t="n">
        <v>-611619.957845813</v>
      </c>
      <c r="I43" s="1197" t="n">
        <v>-758371.301790676</v>
      </c>
      <c r="J43" s="600" t="n"/>
      <c r="K43" s="590" t="n"/>
      <c r="L43" s="590" t="n"/>
      <c r="M43" s="590" t="n"/>
      <c r="N43" s="590" t="n"/>
      <c r="O43" s="590" t="n"/>
      <c r="P43" s="590" t="n"/>
      <c r="Q43" s="590" t="n"/>
      <c r="R43" s="590" t="n"/>
      <c r="S43" s="590" t="n"/>
      <c r="T43" s="590" t="n"/>
      <c r="U43" s="590" t="n"/>
      <c r="V43" s="590" t="n"/>
      <c r="W43" s="590" t="n"/>
      <c r="X43" s="590" t="n"/>
      <c r="Y43" s="590" t="n"/>
      <c r="Z43" s="590" t="n"/>
    </row>
    <row r="44" outlineLevel="1" ht="15" customHeight="1" s="844">
      <c r="A44" s="590" t="n"/>
      <c r="B44" s="639" t="inlineStr">
        <is>
          <t>Net Profit</t>
        </is>
      </c>
      <c r="D44" s="1198">
        <f>SUM(D41:D43,D38)</f>
        <v/>
      </c>
      <c r="E44" s="1198">
        <f>SUM(E41:E43,E38)</f>
        <v/>
      </c>
      <c r="F44" s="1198">
        <f>SUM(F41:F43,F38)</f>
        <v/>
      </c>
      <c r="G44" s="1198">
        <f>SUM(G41:G43,G38)</f>
        <v/>
      </c>
      <c r="H44" s="1198">
        <f>SUM(H41:H43,H38)</f>
        <v/>
      </c>
      <c r="I44" s="1198">
        <f>SUM(I41:I43,I38)</f>
        <v/>
      </c>
      <c r="J44" s="600" t="n"/>
      <c r="K44" s="590" t="n"/>
      <c r="L44" s="590" t="n"/>
      <c r="M44" s="590" t="n"/>
      <c r="N44" s="590" t="n"/>
      <c r="O44" s="590" t="n"/>
      <c r="P44" s="590" t="n"/>
      <c r="Q44" s="590" t="n"/>
      <c r="R44" s="590" t="n"/>
      <c r="S44" s="590" t="n"/>
      <c r="T44" s="590" t="n"/>
      <c r="U44" s="590" t="n"/>
      <c r="V44" s="590" t="n"/>
      <c r="W44" s="590" t="n"/>
      <c r="X44" s="590" t="n"/>
      <c r="Y44" s="590" t="n"/>
      <c r="Z44" s="590" t="n"/>
    </row>
    <row r="45" outlineLevel="1" ht="15" customHeight="1" s="844">
      <c r="A45" s="590" t="n"/>
      <c r="B45" s="640" t="inlineStr">
        <is>
          <t>Net Profit margin %</t>
        </is>
      </c>
      <c r="D45" s="641">
        <f>D44/D7</f>
        <v/>
      </c>
      <c r="E45" s="641">
        <f>E44/E7</f>
        <v/>
      </c>
      <c r="F45" s="641">
        <f>F44/F7</f>
        <v/>
      </c>
      <c r="G45" s="641">
        <f>G44/G7</f>
        <v/>
      </c>
      <c r="H45" s="641">
        <f>H44/H7</f>
        <v/>
      </c>
      <c r="I45" s="641">
        <f>I44/I7</f>
        <v/>
      </c>
      <c r="J45" s="600" t="n"/>
      <c r="K45" s="590" t="n"/>
      <c r="L45" s="590" t="n"/>
      <c r="M45" s="590" t="n"/>
      <c r="N45" s="590" t="n"/>
      <c r="O45" s="590" t="n"/>
      <c r="P45" s="590" t="n"/>
      <c r="Q45" s="590" t="n"/>
      <c r="R45" s="590" t="n"/>
      <c r="S45" s="590" t="n"/>
      <c r="T45" s="590" t="n"/>
      <c r="U45" s="590" t="n"/>
      <c r="V45" s="590" t="n"/>
      <c r="W45" s="590" t="n"/>
      <c r="X45" s="590" t="n"/>
      <c r="Y45" s="590" t="n"/>
      <c r="Z45" s="590" t="n"/>
    </row>
    <row r="46" outlineLevel="1" ht="15" customHeight="1" s="844">
      <c r="A46" s="590" t="n"/>
      <c r="B46" s="590" t="n"/>
      <c r="D46" s="600" t="n"/>
      <c r="E46" s="600" t="n"/>
      <c r="F46" s="600" t="n"/>
      <c r="G46" s="600" t="n"/>
      <c r="H46" s="600" t="n"/>
      <c r="I46" s="600" t="n"/>
      <c r="J46" s="600" t="n"/>
      <c r="K46" s="590" t="n"/>
      <c r="L46" s="590" t="n"/>
      <c r="M46" s="590" t="n"/>
      <c r="N46" s="590" t="n"/>
      <c r="O46" s="590" t="n"/>
      <c r="P46" s="590" t="n"/>
      <c r="Q46" s="590" t="n"/>
      <c r="R46" s="590" t="n"/>
      <c r="S46" s="590" t="n"/>
      <c r="T46" s="590" t="n"/>
      <c r="U46" s="590" t="n"/>
      <c r="V46" s="590" t="n"/>
      <c r="W46" s="590" t="n"/>
      <c r="X46" s="590" t="n"/>
      <c r="Y46" s="590" t="n"/>
      <c r="Z46" s="590" t="n"/>
    </row>
    <row r="47" outlineLevel="1" ht="15" customHeight="1" s="844">
      <c r="A47" s="590" t="n"/>
      <c r="B47" s="590" t="n"/>
      <c r="D47" s="600" t="n"/>
      <c r="E47" s="600" t="n"/>
      <c r="F47" s="600" t="n"/>
      <c r="G47" s="600" t="n"/>
      <c r="H47" s="600" t="n"/>
      <c r="I47" s="600" t="n"/>
      <c r="J47" s="600" t="n"/>
      <c r="K47" s="590" t="n"/>
      <c r="L47" s="590" t="n"/>
      <c r="M47" s="590" t="n"/>
      <c r="N47" s="590" t="n"/>
      <c r="O47" s="590" t="n"/>
      <c r="P47" s="590" t="n"/>
      <c r="Q47" s="590" t="n"/>
      <c r="R47" s="590" t="n"/>
      <c r="S47" s="590" t="n"/>
      <c r="T47" s="590" t="n"/>
      <c r="U47" s="590" t="n"/>
      <c r="V47" s="590" t="n"/>
      <c r="W47" s="590" t="n"/>
      <c r="X47" s="590" t="n"/>
      <c r="Y47" s="590" t="n"/>
      <c r="Z47" s="590" t="n"/>
    </row>
    <row r="48" outlineLevel="1" ht="15" customHeight="1" s="844">
      <c r="A48" s="590" t="n"/>
      <c r="B48" s="648" t="n"/>
      <c r="D48" s="649" t="inlineStr">
        <is>
          <t>FY19</t>
        </is>
      </c>
      <c r="E48" s="649" t="inlineStr">
        <is>
          <t>FY20</t>
        </is>
      </c>
      <c r="F48" s="649" t="inlineStr">
        <is>
          <t>FY21</t>
        </is>
      </c>
      <c r="G48" s="649" t="inlineStr">
        <is>
          <t>FY22</t>
        </is>
      </c>
      <c r="H48" s="649" t="inlineStr">
        <is>
          <t>FY23</t>
        </is>
      </c>
      <c r="I48" s="649" t="inlineStr">
        <is>
          <t>FY24</t>
        </is>
      </c>
      <c r="J48" s="600" t="n"/>
      <c r="K48" s="590" t="n"/>
      <c r="L48" s="590" t="n"/>
      <c r="M48" s="590" t="n"/>
      <c r="N48" s="590" t="n"/>
      <c r="O48" s="590" t="n"/>
      <c r="P48" s="590" t="n"/>
      <c r="Q48" s="590" t="n"/>
      <c r="R48" s="590" t="n"/>
      <c r="S48" s="590" t="n"/>
      <c r="T48" s="590" t="n"/>
      <c r="U48" s="590" t="n"/>
      <c r="V48" s="590" t="n"/>
      <c r="W48" s="590" t="n"/>
      <c r="X48" s="590" t="n"/>
      <c r="Y48" s="590" t="n"/>
      <c r="Z48" s="590" t="n"/>
    </row>
    <row r="49" ht="15" customHeight="1" s="844">
      <c r="A49" s="590" t="n"/>
      <c r="B49" s="650" t="n"/>
      <c r="D49" s="651" t="n">
        <v>43738</v>
      </c>
      <c r="E49" s="651">
        <f>EOMONTH(D49,12)</f>
        <v/>
      </c>
      <c r="F49" s="651">
        <f>EOMONTH(E49,12)</f>
        <v/>
      </c>
      <c r="G49" s="651">
        <f>EOMONTH(F49,12)</f>
        <v/>
      </c>
      <c r="H49" s="651">
        <f>EOMONTH(G49,12)</f>
        <v/>
      </c>
      <c r="I49" s="651">
        <f>EOMONTH(H49,12)</f>
        <v/>
      </c>
      <c r="J49" s="600" t="n"/>
      <c r="K49" s="590" t="n"/>
      <c r="L49" s="590" t="n"/>
      <c r="M49" s="590" t="n"/>
      <c r="N49" s="590" t="n"/>
      <c r="O49" s="590" t="n"/>
      <c r="P49" s="590" t="n"/>
      <c r="Q49" s="590" t="n"/>
      <c r="R49" s="590" t="n"/>
      <c r="S49" s="590" t="n"/>
      <c r="T49" s="590" t="n"/>
      <c r="U49" s="590" t="n"/>
      <c r="V49" s="590" t="n"/>
      <c r="W49" s="590" t="n"/>
      <c r="X49" s="590" t="n"/>
      <c r="Y49" s="590" t="n"/>
      <c r="Z49" s="590" t="n"/>
    </row>
    <row r="50" ht="18.75" customHeight="1" s="844">
      <c r="A50" s="590" t="n"/>
      <c r="B50" s="637" t="inlineStr">
        <is>
          <t>P&amp;L (as % of revenue)</t>
        </is>
      </c>
      <c r="D50" s="638" t="n"/>
      <c r="E50" s="638" t="n"/>
      <c r="F50" s="638" t="n"/>
      <c r="G50" s="638" t="n"/>
      <c r="H50" s="638" t="n"/>
      <c r="I50" s="638" t="n"/>
      <c r="J50" s="600" t="n"/>
      <c r="K50" s="590" t="n"/>
      <c r="L50" s="590" t="n"/>
      <c r="M50" s="590" t="n"/>
      <c r="N50" s="590" t="n"/>
      <c r="O50" s="590" t="n"/>
      <c r="P50" s="590" t="n"/>
      <c r="Q50" s="590" t="n"/>
      <c r="R50" s="590" t="n"/>
      <c r="S50" s="590" t="n"/>
      <c r="T50" s="590" t="n"/>
      <c r="U50" s="590" t="n"/>
      <c r="V50" s="590" t="n"/>
      <c r="W50" s="590" t="n"/>
      <c r="X50" s="590" t="n"/>
      <c r="Y50" s="590" t="n"/>
      <c r="Z50" s="590" t="n"/>
    </row>
    <row r="51" outlineLevel="1" ht="15" customHeight="1" s="844">
      <c r="A51" s="592" t="n"/>
      <c r="B51" s="652" t="inlineStr">
        <is>
          <t>Total Revenue</t>
        </is>
      </c>
      <c r="C51" s="596" t="n"/>
      <c r="D51" s="653">
        <f>D7/D$7</f>
        <v/>
      </c>
      <c r="E51" s="653">
        <f>E7/E$7</f>
        <v/>
      </c>
      <c r="F51" s="653">
        <f>F7/F$7</f>
        <v/>
      </c>
      <c r="G51" s="653">
        <f>G7/G$7</f>
        <v/>
      </c>
      <c r="H51" s="653">
        <f>H7/H$7</f>
        <v/>
      </c>
      <c r="I51" s="653">
        <f>I7/I$7</f>
        <v/>
      </c>
      <c r="J51" s="654" t="n"/>
      <c r="K51" s="655" t="n"/>
      <c r="L51" s="655" t="n"/>
      <c r="M51" s="655" t="n"/>
      <c r="N51" s="655" t="n"/>
      <c r="O51" s="655" t="n"/>
      <c r="P51" s="655" t="n"/>
      <c r="Q51" s="655" t="n"/>
      <c r="R51" s="655" t="n"/>
      <c r="S51" s="655" t="n"/>
      <c r="T51" s="655" t="n"/>
      <c r="U51" s="655" t="n"/>
      <c r="V51" s="655" t="n"/>
      <c r="W51" s="655" t="n"/>
      <c r="X51" s="655" t="n"/>
      <c r="Y51" s="655" t="n"/>
      <c r="Z51" s="655" t="n"/>
    </row>
    <row r="52" outlineLevel="1" ht="15" customHeight="1" s="844">
      <c r="A52" s="592" t="n"/>
      <c r="B52" s="656" t="n"/>
      <c r="C52" s="596" t="n"/>
      <c r="D52" s="1215" t="n"/>
      <c r="E52" s="1215" t="n"/>
      <c r="F52" s="1215" t="n"/>
      <c r="G52" s="1215" t="n"/>
      <c r="H52" s="1215" t="n"/>
      <c r="I52" s="1215" t="n"/>
      <c r="J52" s="657" t="n"/>
      <c r="K52" s="592" t="n"/>
      <c r="L52" s="592" t="n"/>
      <c r="M52" s="592" t="n"/>
      <c r="N52" s="592" t="n"/>
      <c r="O52" s="592" t="n"/>
      <c r="P52" s="592" t="n"/>
      <c r="Q52" s="592" t="n"/>
      <c r="R52" s="592" t="n"/>
      <c r="S52" s="592" t="n"/>
      <c r="T52" s="592" t="n"/>
      <c r="U52" s="592" t="n"/>
      <c r="V52" s="592" t="n"/>
      <c r="W52" s="592" t="n"/>
      <c r="X52" s="592" t="n"/>
      <c r="Y52" s="592" t="n"/>
      <c r="Z52" s="592" t="n"/>
    </row>
    <row r="53" outlineLevel="1" ht="15" customHeight="1" s="844">
      <c r="A53" s="592" t="n"/>
      <c r="B53" s="640" t="inlineStr">
        <is>
          <t>Direct Labour</t>
        </is>
      </c>
      <c r="C53" s="596" t="n"/>
      <c r="D53" s="641">
        <f>D10/D$7</f>
        <v/>
      </c>
      <c r="E53" s="641">
        <f>E10/E$7</f>
        <v/>
      </c>
      <c r="F53" s="641">
        <f>F10/F$7</f>
        <v/>
      </c>
      <c r="G53" s="641">
        <f>G10/G$7</f>
        <v/>
      </c>
      <c r="H53" s="641">
        <f>H10/H$7</f>
        <v/>
      </c>
      <c r="I53" s="641">
        <f>I10/I$7</f>
        <v/>
      </c>
      <c r="J53" s="657" t="n"/>
      <c r="K53" s="592" t="n"/>
      <c r="L53" s="592" t="n"/>
      <c r="M53" s="592" t="n"/>
      <c r="N53" s="592" t="n"/>
      <c r="O53" s="592" t="n"/>
      <c r="P53" s="592" t="n"/>
      <c r="Q53" s="592" t="n"/>
      <c r="R53" s="592" t="n"/>
      <c r="S53" s="592" t="n"/>
      <c r="T53" s="592" t="n"/>
      <c r="U53" s="592" t="n"/>
      <c r="V53" s="592" t="n"/>
      <c r="W53" s="592" t="n"/>
      <c r="X53" s="592" t="n"/>
      <c r="Y53" s="592" t="n"/>
      <c r="Z53" s="592" t="n"/>
    </row>
    <row r="54" outlineLevel="1" ht="15" customHeight="1" s="844">
      <c r="A54" s="592" t="n"/>
      <c r="B54" s="640" t="inlineStr">
        <is>
          <t>Software Outsourcing</t>
        </is>
      </c>
      <c r="C54" s="596" t="n"/>
      <c r="D54" s="641">
        <f>D11/D$7</f>
        <v/>
      </c>
      <c r="E54" s="641">
        <f>E11/E$7</f>
        <v/>
      </c>
      <c r="F54" s="641">
        <f>F11/F$7</f>
        <v/>
      </c>
      <c r="G54" s="641">
        <f>G11/G$7</f>
        <v/>
      </c>
      <c r="H54" s="641">
        <f>H11/H$7</f>
        <v/>
      </c>
      <c r="I54" s="641">
        <f>I11/I$7</f>
        <v/>
      </c>
      <c r="J54" s="657" t="n"/>
      <c r="K54" s="592" t="n"/>
      <c r="L54" s="592" t="n"/>
      <c r="M54" s="592" t="n"/>
      <c r="N54" s="592" t="n"/>
      <c r="O54" s="592" t="n"/>
      <c r="P54" s="592" t="n"/>
      <c r="Q54" s="592" t="n"/>
      <c r="R54" s="592" t="n"/>
      <c r="S54" s="592" t="n"/>
      <c r="T54" s="592" t="n"/>
      <c r="U54" s="592" t="n"/>
      <c r="V54" s="592" t="n"/>
      <c r="W54" s="592" t="n"/>
      <c r="X54" s="592" t="n"/>
      <c r="Y54" s="592" t="n"/>
      <c r="Z54" s="592" t="n"/>
    </row>
    <row r="55" outlineLevel="1" ht="15" customHeight="1" s="844">
      <c r="A55" s="592" t="n"/>
      <c r="B55" s="640" t="inlineStr">
        <is>
          <t>Software Subscriptions</t>
        </is>
      </c>
      <c r="C55" s="596" t="n"/>
      <c r="D55" s="641">
        <f>D12/D$7</f>
        <v/>
      </c>
      <c r="E55" s="641">
        <f>E12/E$7</f>
        <v/>
      </c>
      <c r="F55" s="641">
        <f>F12/F$7</f>
        <v/>
      </c>
      <c r="G55" s="641">
        <f>G12/G$7</f>
        <v/>
      </c>
      <c r="H55" s="641">
        <f>H12/H$7</f>
        <v/>
      </c>
      <c r="I55" s="641">
        <f>I12/I$7</f>
        <v/>
      </c>
      <c r="J55" s="657" t="n"/>
      <c r="K55" s="592" t="n"/>
      <c r="L55" s="592" t="n"/>
      <c r="M55" s="592" t="n"/>
      <c r="N55" s="592" t="n"/>
      <c r="O55" s="592" t="n"/>
      <c r="P55" s="592" t="n"/>
      <c r="Q55" s="592" t="n"/>
      <c r="R55" s="592" t="n"/>
      <c r="S55" s="592" t="n"/>
      <c r="T55" s="592" t="n"/>
      <c r="U55" s="592" t="n"/>
      <c r="V55" s="592" t="n"/>
      <c r="W55" s="592" t="n"/>
      <c r="X55" s="592" t="n"/>
      <c r="Y55" s="592" t="n"/>
      <c r="Z55" s="592" t="n"/>
    </row>
    <row r="56" outlineLevel="1" ht="15" customHeight="1" s="844">
      <c r="A56" s="592" t="n"/>
      <c r="B56" s="640" t="inlineStr">
        <is>
          <t>Subcontractors</t>
        </is>
      </c>
      <c r="C56" s="596" t="n"/>
      <c r="D56" s="641">
        <f>D13/D$7</f>
        <v/>
      </c>
      <c r="E56" s="641">
        <f>E13/E$7</f>
        <v/>
      </c>
      <c r="F56" s="641">
        <f>F13/F$7</f>
        <v/>
      </c>
      <c r="G56" s="641">
        <f>G13/G$7</f>
        <v/>
      </c>
      <c r="H56" s="641">
        <f>H13/H$7</f>
        <v/>
      </c>
      <c r="I56" s="641">
        <f>I13/I$7</f>
        <v/>
      </c>
      <c r="J56" s="657" t="n"/>
      <c r="K56" s="592" t="n"/>
      <c r="L56" s="592" t="n"/>
      <c r="M56" s="592" t="n"/>
      <c r="N56" s="592" t="n"/>
      <c r="O56" s="592" t="n"/>
      <c r="P56" s="592" t="n"/>
      <c r="Q56" s="592" t="n"/>
      <c r="R56" s="592" t="n"/>
      <c r="S56" s="592" t="n"/>
      <c r="T56" s="592" t="n"/>
      <c r="U56" s="592" t="n"/>
      <c r="V56" s="592" t="n"/>
      <c r="W56" s="592" t="n"/>
      <c r="X56" s="592" t="n"/>
      <c r="Y56" s="592" t="n"/>
      <c r="Z56" s="592" t="n"/>
    </row>
    <row r="57" outlineLevel="1" ht="15" customHeight="1" s="844">
      <c r="A57" s="592" t="n"/>
      <c r="B57" s="658" t="inlineStr">
        <is>
          <t>Total Cost of Sales</t>
        </is>
      </c>
      <c r="C57" s="596" t="n"/>
      <c r="D57" s="659">
        <f>D14/D$7</f>
        <v/>
      </c>
      <c r="E57" s="659">
        <f>E14/E$7</f>
        <v/>
      </c>
      <c r="F57" s="659">
        <f>F14/F$7</f>
        <v/>
      </c>
      <c r="G57" s="659">
        <f>G14/G$7</f>
        <v/>
      </c>
      <c r="H57" s="659">
        <f>H14/H$7</f>
        <v/>
      </c>
      <c r="I57" s="659">
        <f>I14/I$7</f>
        <v/>
      </c>
      <c r="J57" s="657" t="n"/>
      <c r="K57" s="592" t="n"/>
      <c r="L57" s="592" t="n"/>
      <c r="M57" s="592" t="n"/>
      <c r="N57" s="592" t="n"/>
      <c r="O57" s="592" t="n"/>
      <c r="P57" s="592" t="n"/>
      <c r="Q57" s="592" t="n"/>
      <c r="R57" s="592" t="n"/>
      <c r="S57" s="592" t="n"/>
      <c r="T57" s="592" t="n"/>
      <c r="U57" s="592" t="n"/>
      <c r="V57" s="592" t="n"/>
      <c r="W57" s="592" t="n"/>
      <c r="X57" s="592" t="n"/>
      <c r="Y57" s="592" t="n"/>
      <c r="Z57" s="592" t="n"/>
    </row>
    <row r="58" outlineLevel="1" ht="15" customHeight="1" s="844">
      <c r="A58" s="592" t="n"/>
      <c r="B58" s="592" t="n"/>
      <c r="C58" s="596" t="n"/>
      <c r="D58" s="1215" t="n"/>
      <c r="E58" s="1215" t="n"/>
      <c r="F58" s="1215" t="n"/>
      <c r="G58" s="1215" t="n"/>
      <c r="H58" s="1215" t="n"/>
      <c r="I58" s="1215" t="n"/>
      <c r="J58" s="657" t="n"/>
      <c r="K58" s="592" t="n"/>
      <c r="L58" s="592" t="n"/>
      <c r="M58" s="592" t="n"/>
      <c r="N58" s="592" t="n"/>
      <c r="O58" s="592" t="n"/>
      <c r="P58" s="592" t="n"/>
      <c r="Q58" s="592" t="n"/>
      <c r="R58" s="592" t="n"/>
      <c r="S58" s="592" t="n"/>
      <c r="T58" s="592" t="n"/>
      <c r="U58" s="592" t="n"/>
      <c r="V58" s="592" t="n"/>
      <c r="W58" s="592" t="n"/>
      <c r="X58" s="592" t="n"/>
      <c r="Y58" s="592" t="n"/>
      <c r="Z58" s="592" t="n"/>
    </row>
    <row r="59" outlineLevel="1" ht="15" customHeight="1" s="844">
      <c r="A59" s="592" t="n"/>
      <c r="B59" s="652" t="inlineStr">
        <is>
          <t>Gross margin</t>
        </is>
      </c>
      <c r="C59" s="596" t="n"/>
      <c r="D59" s="653">
        <f>D16/D$7</f>
        <v/>
      </c>
      <c r="E59" s="653">
        <f>E16/E$7</f>
        <v/>
      </c>
      <c r="F59" s="653">
        <f>F16/F$7</f>
        <v/>
      </c>
      <c r="G59" s="653">
        <f>G16/G$7</f>
        <v/>
      </c>
      <c r="H59" s="653">
        <f>H16/H$7</f>
        <v/>
      </c>
      <c r="I59" s="653">
        <f>I16/I$7</f>
        <v/>
      </c>
      <c r="J59" s="654" t="n"/>
      <c r="K59" s="655" t="n"/>
      <c r="L59" s="655" t="n"/>
      <c r="M59" s="655" t="n"/>
      <c r="N59" s="655" t="n"/>
      <c r="O59" s="655" t="n"/>
      <c r="P59" s="655" t="n"/>
      <c r="Q59" s="655" t="n"/>
      <c r="R59" s="655" t="n"/>
      <c r="S59" s="655" t="n"/>
      <c r="T59" s="655" t="n"/>
      <c r="U59" s="655" t="n"/>
      <c r="V59" s="655" t="n"/>
      <c r="W59" s="655" t="n"/>
      <c r="X59" s="655" t="n"/>
      <c r="Y59" s="655" t="n"/>
      <c r="Z59" s="655" t="n"/>
    </row>
    <row r="60" outlineLevel="1" ht="15" customHeight="1" s="844">
      <c r="A60" s="592" t="n"/>
      <c r="B60" s="645" t="n"/>
      <c r="C60" s="596" t="n"/>
      <c r="D60" s="1215" t="n"/>
      <c r="E60" s="1215" t="n"/>
      <c r="F60" s="1215" t="n"/>
      <c r="G60" s="1215" t="n"/>
      <c r="H60" s="1215" t="n"/>
      <c r="I60" s="1215" t="n"/>
      <c r="J60" s="657" t="n"/>
      <c r="K60" s="592" t="n"/>
      <c r="L60" s="592" t="n"/>
      <c r="M60" s="592" t="n"/>
      <c r="N60" s="592" t="n"/>
      <c r="O60" s="592" t="n"/>
      <c r="P60" s="592" t="n"/>
      <c r="Q60" s="592" t="n"/>
      <c r="R60" s="592" t="n"/>
      <c r="S60" s="592" t="n"/>
      <c r="T60" s="592" t="n"/>
      <c r="U60" s="592" t="n"/>
      <c r="V60" s="592" t="n"/>
      <c r="W60" s="592" t="n"/>
      <c r="X60" s="592" t="n"/>
      <c r="Y60" s="592" t="n"/>
      <c r="Z60" s="592" t="n"/>
    </row>
    <row r="61" outlineLevel="1" ht="15" customHeight="1" s="844">
      <c r="A61" s="592" t="n"/>
      <c r="B61" s="640" t="inlineStr">
        <is>
          <t>Other Income (Expenses)</t>
        </is>
      </c>
      <c r="C61" s="596" t="n"/>
      <c r="D61" s="641">
        <f>D19/D$7</f>
        <v/>
      </c>
      <c r="E61" s="641">
        <f>E19/E$7</f>
        <v/>
      </c>
      <c r="F61" s="641">
        <f>F19/F$7</f>
        <v/>
      </c>
      <c r="G61" s="641">
        <f>G19/G$7</f>
        <v/>
      </c>
      <c r="H61" s="660">
        <f>IFERROR(H19/H$7,"--")</f>
        <v/>
      </c>
      <c r="I61" s="660">
        <f>IFERROR(I19/I$7,"--")</f>
        <v/>
      </c>
      <c r="J61" s="657" t="n"/>
      <c r="K61" s="592" t="n"/>
      <c r="L61" s="592" t="n"/>
      <c r="M61" s="592" t="n"/>
      <c r="N61" s="592" t="n"/>
      <c r="O61" s="592" t="n"/>
      <c r="P61" s="592" t="n"/>
      <c r="Q61" s="592" t="n"/>
      <c r="R61" s="592" t="n"/>
      <c r="S61" s="592" t="n"/>
      <c r="T61" s="592" t="n"/>
      <c r="U61" s="592" t="n"/>
      <c r="V61" s="592" t="n"/>
      <c r="W61" s="592" t="n"/>
      <c r="X61" s="592" t="n"/>
      <c r="Y61" s="592" t="n"/>
      <c r="Z61" s="592" t="n"/>
    </row>
    <row r="62" outlineLevel="1" ht="15" customHeight="1" s="844">
      <c r="A62" s="592" t="n"/>
      <c r="B62" s="645" t="n"/>
      <c r="C62" s="596" t="n"/>
      <c r="D62" s="1215" t="n"/>
      <c r="E62" s="1215" t="n"/>
      <c r="F62" s="1215" t="n"/>
      <c r="G62" s="1215" t="n"/>
      <c r="H62" s="1215" t="n"/>
      <c r="I62" s="1215" t="n"/>
      <c r="J62" s="657" t="n"/>
      <c r="K62" s="592" t="n"/>
      <c r="L62" s="592" t="n"/>
      <c r="M62" s="592" t="n"/>
      <c r="N62" s="592" t="n"/>
      <c r="O62" s="592" t="n"/>
      <c r="P62" s="592" t="n"/>
      <c r="Q62" s="592" t="n"/>
      <c r="R62" s="592" t="n"/>
      <c r="S62" s="592" t="n"/>
      <c r="T62" s="592" t="n"/>
      <c r="U62" s="592" t="n"/>
      <c r="V62" s="592" t="n"/>
      <c r="W62" s="592" t="n"/>
      <c r="X62" s="592" t="n"/>
      <c r="Y62" s="592" t="n"/>
      <c r="Z62" s="592" t="n"/>
    </row>
    <row r="63" outlineLevel="1" ht="15" customHeight="1" s="844">
      <c r="A63" s="592" t="n"/>
      <c r="B63" s="640" t="inlineStr">
        <is>
          <t>Staff Expenses</t>
        </is>
      </c>
      <c r="C63" s="596" t="n"/>
      <c r="D63" s="641">
        <f>D21/D$7</f>
        <v/>
      </c>
      <c r="E63" s="641">
        <f>E21/E$7</f>
        <v/>
      </c>
      <c r="F63" s="641">
        <f>F21/F$7</f>
        <v/>
      </c>
      <c r="G63" s="641">
        <f>G21/G$7</f>
        <v/>
      </c>
      <c r="H63" s="641">
        <f>H21/H$7</f>
        <v/>
      </c>
      <c r="I63" s="641">
        <f>I21/I$7</f>
        <v/>
      </c>
      <c r="J63" s="657" t="n"/>
      <c r="K63" s="592" t="n"/>
      <c r="L63" s="592" t="n"/>
      <c r="M63" s="592" t="n"/>
      <c r="N63" s="592" t="n"/>
      <c r="O63" s="592" t="n"/>
      <c r="P63" s="592" t="n"/>
      <c r="Q63" s="592" t="n"/>
      <c r="R63" s="592" t="n"/>
      <c r="S63" s="592" t="n"/>
      <c r="T63" s="592" t="n"/>
      <c r="U63" s="592" t="n"/>
      <c r="V63" s="592" t="n"/>
      <c r="W63" s="592" t="n"/>
      <c r="X63" s="592" t="n"/>
      <c r="Y63" s="592" t="n"/>
      <c r="Z63" s="592" t="n"/>
    </row>
    <row r="64" outlineLevel="1" ht="15" customHeight="1" s="844">
      <c r="A64" s="592" t="n"/>
      <c r="B64" s="640" t="inlineStr">
        <is>
          <t>Rent &amp; Utilities</t>
        </is>
      </c>
      <c r="C64" s="596" t="n"/>
      <c r="D64" s="641">
        <f>D22/D$7</f>
        <v/>
      </c>
      <c r="E64" s="641">
        <f>E22/E$7</f>
        <v/>
      </c>
      <c r="F64" s="641">
        <f>F22/F$7</f>
        <v/>
      </c>
      <c r="G64" s="641">
        <f>G22/G$7</f>
        <v/>
      </c>
      <c r="H64" s="641">
        <f>H22/H$7</f>
        <v/>
      </c>
      <c r="I64" s="641">
        <f>I22/I$7</f>
        <v/>
      </c>
      <c r="J64" s="657" t="n"/>
      <c r="K64" s="592" t="n"/>
      <c r="L64" s="592" t="n"/>
      <c r="M64" s="592" t="n"/>
      <c r="N64" s="592" t="n"/>
      <c r="O64" s="592" t="n"/>
      <c r="P64" s="592" t="n"/>
      <c r="Q64" s="592" t="n"/>
      <c r="R64" s="592" t="n"/>
      <c r="S64" s="592" t="n"/>
      <c r="T64" s="592" t="n"/>
      <c r="U64" s="592" t="n"/>
      <c r="V64" s="592" t="n"/>
      <c r="W64" s="592" t="n"/>
      <c r="X64" s="592" t="n"/>
      <c r="Y64" s="592" t="n"/>
      <c r="Z64" s="592" t="n"/>
    </row>
    <row r="65" outlineLevel="1" ht="15" customHeight="1" s="844">
      <c r="A65" s="592" t="n"/>
      <c r="B65" s="640" t="inlineStr">
        <is>
          <t>Recruitment Costs</t>
        </is>
      </c>
      <c r="C65" s="596" t="n"/>
      <c r="D65" s="641">
        <f>D23/D$7</f>
        <v/>
      </c>
      <c r="E65" s="641">
        <f>E23/E$7</f>
        <v/>
      </c>
      <c r="F65" s="641">
        <f>F23/F$7</f>
        <v/>
      </c>
      <c r="G65" s="641">
        <f>G23/G$7</f>
        <v/>
      </c>
      <c r="H65" s="641">
        <f>H23/H$7</f>
        <v/>
      </c>
      <c r="I65" s="641">
        <f>I23/I$7</f>
        <v/>
      </c>
      <c r="J65" s="657" t="n"/>
      <c r="K65" s="592" t="n"/>
      <c r="L65" s="592" t="n"/>
      <c r="M65" s="592" t="n"/>
      <c r="N65" s="592" t="n"/>
      <c r="O65" s="592" t="n"/>
      <c r="P65" s="592" t="n"/>
      <c r="Q65" s="592" t="n"/>
      <c r="R65" s="592" t="n"/>
      <c r="S65" s="592" t="n"/>
      <c r="T65" s="592" t="n"/>
      <c r="U65" s="592" t="n"/>
      <c r="V65" s="592" t="n"/>
      <c r="W65" s="592" t="n"/>
      <c r="X65" s="592" t="n"/>
      <c r="Y65" s="592" t="n"/>
      <c r="Z65" s="592" t="n"/>
    </row>
    <row r="66" outlineLevel="1" ht="15" customHeight="1" s="844">
      <c r="A66" s="592" t="n"/>
      <c r="B66" s="640" t="inlineStr">
        <is>
          <t>Marketing Expenses</t>
        </is>
      </c>
      <c r="C66" s="596" t="n"/>
      <c r="D66" s="641">
        <f>D24/D$7</f>
        <v/>
      </c>
      <c r="E66" s="641">
        <f>E24/E$7</f>
        <v/>
      </c>
      <c r="F66" s="641">
        <f>F24/F$7</f>
        <v/>
      </c>
      <c r="G66" s="641">
        <f>G24/G$7</f>
        <v/>
      </c>
      <c r="H66" s="641">
        <f>H24/H$7</f>
        <v/>
      </c>
      <c r="I66" s="641">
        <f>I24/I$7</f>
        <v/>
      </c>
      <c r="J66" s="657" t="n"/>
      <c r="K66" s="592" t="n"/>
      <c r="L66" s="592" t="n"/>
      <c r="M66" s="592" t="n"/>
      <c r="N66" s="592" t="n"/>
      <c r="O66" s="592" t="n"/>
      <c r="P66" s="592" t="n"/>
      <c r="Q66" s="592" t="n"/>
      <c r="R66" s="592" t="n"/>
      <c r="S66" s="592" t="n"/>
      <c r="T66" s="592" t="n"/>
      <c r="U66" s="592" t="n"/>
      <c r="V66" s="592" t="n"/>
      <c r="W66" s="592" t="n"/>
      <c r="X66" s="592" t="n"/>
      <c r="Y66" s="592" t="n"/>
      <c r="Z66" s="592" t="n"/>
    </row>
    <row r="67" outlineLevel="1" ht="15" customHeight="1" s="844">
      <c r="A67" s="592" t="n"/>
      <c r="B67" s="640" t="inlineStr">
        <is>
          <t>G&amp;A Expenses</t>
        </is>
      </c>
      <c r="C67" s="596" t="n"/>
      <c r="D67" s="641">
        <f>D25/D$7</f>
        <v/>
      </c>
      <c r="E67" s="641">
        <f>E25/E$7</f>
        <v/>
      </c>
      <c r="F67" s="641">
        <f>F25/F$7</f>
        <v/>
      </c>
      <c r="G67" s="641">
        <f>G25/G$7</f>
        <v/>
      </c>
      <c r="H67" s="641">
        <f>H25/H$7</f>
        <v/>
      </c>
      <c r="I67" s="641">
        <f>I25/I$7</f>
        <v/>
      </c>
      <c r="J67" s="657" t="n"/>
      <c r="K67" s="592" t="n"/>
      <c r="L67" s="592" t="n"/>
      <c r="M67" s="592" t="n"/>
      <c r="N67" s="592" t="n"/>
      <c r="O67" s="592" t="n"/>
      <c r="P67" s="592" t="n"/>
      <c r="Q67" s="592" t="n"/>
      <c r="R67" s="592" t="n"/>
      <c r="S67" s="592" t="n"/>
      <c r="T67" s="592" t="n"/>
      <c r="U67" s="592" t="n"/>
      <c r="V67" s="592" t="n"/>
      <c r="W67" s="592" t="n"/>
      <c r="X67" s="592" t="n"/>
      <c r="Y67" s="592" t="n"/>
      <c r="Z67" s="592" t="n"/>
    </row>
    <row r="68" outlineLevel="1" ht="15" customHeight="1" s="844">
      <c r="A68" s="592" t="n"/>
      <c r="B68" s="640" t="inlineStr">
        <is>
          <t>IT Expenses</t>
        </is>
      </c>
      <c r="C68" s="596" t="n"/>
      <c r="D68" s="641">
        <f>D26/D$7</f>
        <v/>
      </c>
      <c r="E68" s="641">
        <f>E26/E$7</f>
        <v/>
      </c>
      <c r="F68" s="641">
        <f>F26/F$7</f>
        <v/>
      </c>
      <c r="G68" s="641">
        <f>G26/G$7</f>
        <v/>
      </c>
      <c r="H68" s="641">
        <f>H26/H$7</f>
        <v/>
      </c>
      <c r="I68" s="641">
        <f>I26/I$7</f>
        <v/>
      </c>
      <c r="J68" s="657" t="n"/>
      <c r="K68" s="592" t="n"/>
      <c r="L68" s="592" t="n"/>
      <c r="M68" s="592" t="n"/>
      <c r="N68" s="592" t="n"/>
      <c r="O68" s="592" t="n"/>
      <c r="P68" s="592" t="n"/>
      <c r="Q68" s="592" t="n"/>
      <c r="R68" s="592" t="n"/>
      <c r="S68" s="592" t="n"/>
      <c r="T68" s="592" t="n"/>
      <c r="U68" s="592" t="n"/>
      <c r="V68" s="592" t="n"/>
      <c r="W68" s="592" t="n"/>
      <c r="X68" s="592" t="n"/>
      <c r="Y68" s="592" t="n"/>
      <c r="Z68" s="592" t="n"/>
    </row>
    <row r="69" outlineLevel="1" ht="15" customHeight="1" s="844">
      <c r="A69" s="592" t="n"/>
      <c r="B69" s="640" t="inlineStr">
        <is>
          <t>Professional &amp; Legal Fees</t>
        </is>
      </c>
      <c r="C69" s="596" t="n"/>
      <c r="D69" s="641">
        <f>D27/D$7</f>
        <v/>
      </c>
      <c r="E69" s="641">
        <f>E27/E$7</f>
        <v/>
      </c>
      <c r="F69" s="641">
        <f>F27/F$7</f>
        <v/>
      </c>
      <c r="G69" s="641">
        <f>G27/G$7</f>
        <v/>
      </c>
      <c r="H69" s="641">
        <f>H27/H$7</f>
        <v/>
      </c>
      <c r="I69" s="641">
        <f>I27/I$7</f>
        <v/>
      </c>
      <c r="J69" s="657" t="n"/>
      <c r="K69" s="592" t="n"/>
      <c r="L69" s="592" t="n"/>
      <c r="M69" s="592" t="n"/>
      <c r="N69" s="592" t="n"/>
      <c r="O69" s="592" t="n"/>
      <c r="P69" s="592" t="n"/>
      <c r="Q69" s="592" t="n"/>
      <c r="R69" s="592" t="n"/>
      <c r="S69" s="592" t="n"/>
      <c r="T69" s="592" t="n"/>
      <c r="U69" s="592" t="n"/>
      <c r="V69" s="592" t="n"/>
      <c r="W69" s="592" t="n"/>
      <c r="X69" s="592" t="n"/>
      <c r="Y69" s="592" t="n"/>
      <c r="Z69" s="592" t="n"/>
    </row>
    <row r="70" outlineLevel="1" ht="15" customHeight="1" s="844">
      <c r="A70" s="592" t="n"/>
      <c r="B70" s="640" t="inlineStr">
        <is>
          <t>Bank and Insurance Expenses</t>
        </is>
      </c>
      <c r="C70" s="596" t="n"/>
      <c r="D70" s="641">
        <f>D28/D$7</f>
        <v/>
      </c>
      <c r="E70" s="641">
        <f>E28/E$7</f>
        <v/>
      </c>
      <c r="F70" s="641">
        <f>F28/F$7</f>
        <v/>
      </c>
      <c r="G70" s="641">
        <f>G28/G$7</f>
        <v/>
      </c>
      <c r="H70" s="641">
        <f>H28/H$7</f>
        <v/>
      </c>
      <c r="I70" s="641">
        <f>I28/I$7</f>
        <v/>
      </c>
      <c r="J70" s="657" t="n"/>
      <c r="K70" s="592" t="n"/>
      <c r="L70" s="592" t="n"/>
      <c r="M70" s="592" t="n"/>
      <c r="N70" s="592" t="n"/>
      <c r="O70" s="592" t="n"/>
      <c r="P70" s="592" t="n"/>
      <c r="Q70" s="592" t="n"/>
      <c r="R70" s="592" t="n"/>
      <c r="S70" s="592" t="n"/>
      <c r="T70" s="592" t="n"/>
      <c r="U70" s="592" t="n"/>
      <c r="V70" s="592" t="n"/>
      <c r="W70" s="592" t="n"/>
      <c r="X70" s="592" t="n"/>
      <c r="Y70" s="592" t="n"/>
      <c r="Z70" s="592" t="n"/>
    </row>
    <row r="71" outlineLevel="1" ht="15" customHeight="1" s="844">
      <c r="A71" s="592" t="n"/>
      <c r="B71" s="640" t="inlineStr">
        <is>
          <t>Travel Expenses</t>
        </is>
      </c>
      <c r="C71" s="596" t="n"/>
      <c r="D71" s="641">
        <f>D29/D$7</f>
        <v/>
      </c>
      <c r="E71" s="641">
        <f>E29/E$7</f>
        <v/>
      </c>
      <c r="F71" s="641">
        <f>F29/F$7</f>
        <v/>
      </c>
      <c r="G71" s="641">
        <f>G29/G$7</f>
        <v/>
      </c>
      <c r="H71" s="641">
        <f>H29/H$7</f>
        <v/>
      </c>
      <c r="I71" s="641">
        <f>I29/I$7</f>
        <v/>
      </c>
      <c r="J71" s="657" t="n"/>
      <c r="K71" s="592" t="n"/>
      <c r="L71" s="592" t="n"/>
      <c r="M71" s="592" t="n"/>
      <c r="N71" s="592" t="n"/>
      <c r="O71" s="592" t="n"/>
      <c r="P71" s="592" t="n"/>
      <c r="Q71" s="592" t="n"/>
      <c r="R71" s="592" t="n"/>
      <c r="S71" s="592" t="n"/>
      <c r="T71" s="592" t="n"/>
      <c r="U71" s="592" t="n"/>
      <c r="V71" s="592" t="n"/>
      <c r="W71" s="592" t="n"/>
      <c r="X71" s="592" t="n"/>
      <c r="Y71" s="592" t="n"/>
      <c r="Z71" s="592" t="n"/>
    </row>
    <row r="72" outlineLevel="1" ht="15" customHeight="1" s="844">
      <c r="A72" s="592" t="n"/>
      <c r="B72" s="640" t="inlineStr">
        <is>
          <t>Other Expenses</t>
        </is>
      </c>
      <c r="C72" s="596" t="n"/>
      <c r="D72" s="641">
        <f>D30/D$7</f>
        <v/>
      </c>
      <c r="E72" s="641">
        <f>E30/E$7</f>
        <v/>
      </c>
      <c r="F72" s="641">
        <f>F30/F$7</f>
        <v/>
      </c>
      <c r="G72" s="641">
        <f>G30/G$7</f>
        <v/>
      </c>
      <c r="H72" s="641">
        <f>H30/H$7</f>
        <v/>
      </c>
      <c r="I72" s="641">
        <f>I30/I$7</f>
        <v/>
      </c>
      <c r="J72" s="657" t="n"/>
      <c r="K72" s="592" t="n"/>
      <c r="L72" s="592" t="n"/>
      <c r="M72" s="592" t="n"/>
      <c r="N72" s="592" t="n"/>
      <c r="O72" s="592" t="n"/>
      <c r="P72" s="592" t="n"/>
      <c r="Q72" s="592" t="n"/>
      <c r="R72" s="592" t="n"/>
      <c r="S72" s="592" t="n"/>
      <c r="T72" s="592" t="n"/>
      <c r="U72" s="592" t="n"/>
      <c r="V72" s="592" t="n"/>
      <c r="W72" s="592" t="n"/>
      <c r="X72" s="592" t="n"/>
      <c r="Y72" s="592" t="n"/>
      <c r="Z72" s="592" t="n"/>
    </row>
    <row r="73" outlineLevel="1" ht="15" customHeight="1" s="844">
      <c r="A73" s="592" t="n"/>
      <c r="B73" s="658" t="inlineStr">
        <is>
          <t>Total Operating Expenses</t>
        </is>
      </c>
      <c r="C73" s="596" t="n"/>
      <c r="D73" s="659">
        <f>SUM(D61:D72)</f>
        <v/>
      </c>
      <c r="E73" s="659">
        <f>SUM(E61:E72)</f>
        <v/>
      </c>
      <c r="F73" s="659">
        <f>SUM(F61:F72)</f>
        <v/>
      </c>
      <c r="G73" s="659">
        <f>SUM(G61:G72)</f>
        <v/>
      </c>
      <c r="H73" s="659">
        <f>SUM(H61:H72)</f>
        <v/>
      </c>
      <c r="I73" s="659">
        <f>SUM(I61:I72)</f>
        <v/>
      </c>
      <c r="J73" s="657" t="n"/>
      <c r="K73" s="592" t="n"/>
      <c r="L73" s="592" t="n"/>
      <c r="M73" s="592" t="n"/>
      <c r="N73" s="592" t="n"/>
      <c r="O73" s="592" t="n"/>
      <c r="P73" s="592" t="n"/>
      <c r="Q73" s="592" t="n"/>
      <c r="R73" s="592" t="n"/>
      <c r="S73" s="592" t="n"/>
      <c r="T73" s="592" t="n"/>
      <c r="U73" s="592" t="n"/>
      <c r="V73" s="592" t="n"/>
      <c r="W73" s="592" t="n"/>
      <c r="X73" s="592" t="n"/>
      <c r="Y73" s="592" t="n"/>
      <c r="Z73" s="592" t="n"/>
    </row>
    <row r="74" outlineLevel="1" ht="15" customHeight="1" s="844">
      <c r="A74" s="592" t="n"/>
      <c r="B74" s="592" t="n"/>
      <c r="C74" s="596" t="n"/>
      <c r="D74" s="1215" t="n"/>
      <c r="E74" s="1215" t="n"/>
      <c r="F74" s="1215" t="n"/>
      <c r="G74" s="1215" t="n"/>
      <c r="H74" s="1215" t="n"/>
      <c r="I74" s="1215" t="n"/>
      <c r="J74" s="657" t="n"/>
      <c r="K74" s="592" t="n"/>
      <c r="L74" s="592" t="n"/>
      <c r="M74" s="592" t="n"/>
      <c r="N74" s="592" t="n"/>
      <c r="O74" s="592" t="n"/>
      <c r="P74" s="592" t="n"/>
      <c r="Q74" s="592" t="n"/>
      <c r="R74" s="592" t="n"/>
      <c r="S74" s="592" t="n"/>
      <c r="T74" s="592" t="n"/>
      <c r="U74" s="592" t="n"/>
      <c r="V74" s="592" t="n"/>
      <c r="W74" s="592" t="n"/>
      <c r="X74" s="592" t="n"/>
      <c r="Y74" s="592" t="n"/>
      <c r="Z74" s="592" t="n"/>
    </row>
    <row r="75" outlineLevel="1" ht="15" customHeight="1" s="844">
      <c r="A75" s="592" t="n"/>
      <c r="B75" s="652" t="inlineStr">
        <is>
          <t>EBITDA</t>
        </is>
      </c>
      <c r="C75" s="596" t="n"/>
      <c r="D75" s="653">
        <f>D33/D7</f>
        <v/>
      </c>
      <c r="E75" s="653">
        <f>E33/E7</f>
        <v/>
      </c>
      <c r="F75" s="653">
        <f>F33/F7</f>
        <v/>
      </c>
      <c r="G75" s="653">
        <f>G33/G7</f>
        <v/>
      </c>
      <c r="H75" s="653">
        <f>H33/H7</f>
        <v/>
      </c>
      <c r="I75" s="653">
        <f>I33/I7</f>
        <v/>
      </c>
      <c r="J75" s="654" t="n"/>
      <c r="K75" s="655" t="n"/>
      <c r="L75" s="655" t="n"/>
      <c r="M75" s="655" t="n"/>
      <c r="N75" s="655" t="n"/>
      <c r="O75" s="655" t="n"/>
      <c r="P75" s="655" t="n"/>
      <c r="Q75" s="655" t="n"/>
      <c r="R75" s="655" t="n"/>
      <c r="S75" s="655" t="n"/>
      <c r="T75" s="655" t="n"/>
      <c r="U75" s="655" t="n"/>
      <c r="V75" s="655" t="n"/>
      <c r="W75" s="655" t="n"/>
      <c r="X75" s="655" t="n"/>
      <c r="Y75" s="655" t="n"/>
      <c r="Z75" s="655" t="n"/>
    </row>
    <row r="76" outlineLevel="1" ht="15" customHeight="1" s="844">
      <c r="A76" s="592" t="n"/>
      <c r="B76" s="592" t="n"/>
      <c r="C76" s="596" t="n"/>
      <c r="D76" s="1215" t="n"/>
      <c r="E76" s="1215" t="n"/>
      <c r="F76" s="1215" t="n"/>
      <c r="G76" s="1215" t="n"/>
      <c r="H76" s="1215" t="n"/>
      <c r="I76" s="1215" t="n"/>
      <c r="J76" s="657" t="n"/>
      <c r="K76" s="592" t="n"/>
      <c r="L76" s="592" t="n"/>
      <c r="M76" s="592" t="n"/>
      <c r="N76" s="592" t="n"/>
      <c r="O76" s="592" t="n"/>
      <c r="P76" s="592" t="n"/>
      <c r="Q76" s="592" t="n"/>
      <c r="R76" s="592" t="n"/>
      <c r="S76" s="592" t="n"/>
      <c r="T76" s="592" t="n"/>
      <c r="U76" s="592" t="n"/>
      <c r="V76" s="592" t="n"/>
      <c r="W76" s="592" t="n"/>
      <c r="X76" s="592" t="n"/>
      <c r="Y76" s="592" t="n"/>
      <c r="Z76" s="592" t="n"/>
    </row>
    <row r="77" outlineLevel="1" ht="15" customHeight="1" s="844">
      <c r="A77" s="592" t="n"/>
      <c r="B77" s="640" t="inlineStr">
        <is>
          <t>D&amp;A</t>
        </is>
      </c>
      <c r="C77" s="596" t="n"/>
      <c r="D77" s="641">
        <f>D36/D$7</f>
        <v/>
      </c>
      <c r="E77" s="641">
        <f>E36/E$7</f>
        <v/>
      </c>
      <c r="F77" s="641">
        <f>F36/F$7</f>
        <v/>
      </c>
      <c r="G77" s="641">
        <f>G36/G$7</f>
        <v/>
      </c>
      <c r="H77" s="641">
        <f>H36/H$7</f>
        <v/>
      </c>
      <c r="I77" s="641">
        <f>I36/I$7</f>
        <v/>
      </c>
      <c r="J77" s="657" t="n"/>
      <c r="K77" s="592" t="n"/>
      <c r="L77" s="592" t="n"/>
      <c r="M77" s="592" t="n"/>
      <c r="N77" s="592" t="n"/>
      <c r="O77" s="592" t="n"/>
      <c r="P77" s="592" t="n"/>
      <c r="Q77" s="592" t="n"/>
      <c r="R77" s="592" t="n"/>
      <c r="S77" s="592" t="n"/>
      <c r="T77" s="592" t="n"/>
      <c r="U77" s="592" t="n"/>
      <c r="V77" s="592" t="n"/>
      <c r="W77" s="592" t="n"/>
      <c r="X77" s="592" t="n"/>
      <c r="Y77" s="592" t="n"/>
      <c r="Z77" s="592" t="n"/>
    </row>
    <row r="78" outlineLevel="1" ht="15" customHeight="1" s="844">
      <c r="A78" s="592" t="n"/>
      <c r="B78" s="645" t="n"/>
      <c r="C78" s="596" t="n"/>
      <c r="D78" s="1215" t="n"/>
      <c r="E78" s="1215" t="n"/>
      <c r="F78" s="1215" t="n"/>
      <c r="G78" s="1215" t="n"/>
      <c r="H78" s="1215" t="n"/>
      <c r="I78" s="1215" t="n"/>
      <c r="J78" s="657" t="n"/>
      <c r="K78" s="592" t="n"/>
      <c r="L78" s="592" t="n"/>
      <c r="M78" s="592" t="n"/>
      <c r="N78" s="592" t="n"/>
      <c r="O78" s="592" t="n"/>
      <c r="P78" s="592" t="n"/>
      <c r="Q78" s="592" t="n"/>
      <c r="R78" s="592" t="n"/>
      <c r="S78" s="592" t="n"/>
      <c r="T78" s="592" t="n"/>
      <c r="U78" s="592" t="n"/>
      <c r="V78" s="592" t="n"/>
      <c r="W78" s="592" t="n"/>
      <c r="X78" s="592" t="n"/>
      <c r="Y78" s="592" t="n"/>
      <c r="Z78" s="592" t="n"/>
    </row>
    <row r="79" outlineLevel="1" ht="15" customHeight="1" s="844">
      <c r="A79" s="592" t="n"/>
      <c r="B79" s="652" t="inlineStr">
        <is>
          <t>EBIT</t>
        </is>
      </c>
      <c r="C79" s="596" t="n"/>
      <c r="D79" s="653">
        <f>D38/D7</f>
        <v/>
      </c>
      <c r="E79" s="653">
        <f>E38/E7</f>
        <v/>
      </c>
      <c r="F79" s="653">
        <f>F38/F7</f>
        <v/>
      </c>
      <c r="G79" s="653">
        <f>G38/G7</f>
        <v/>
      </c>
      <c r="H79" s="653">
        <f>H38/H7</f>
        <v/>
      </c>
      <c r="I79" s="653">
        <f>I38/I7</f>
        <v/>
      </c>
      <c r="J79" s="657" t="n"/>
      <c r="K79" s="592" t="n"/>
      <c r="L79" s="592" t="n"/>
      <c r="M79" s="592" t="n"/>
      <c r="N79" s="592" t="n"/>
      <c r="O79" s="592" t="n"/>
      <c r="P79" s="592" t="n"/>
      <c r="Q79" s="592" t="n"/>
      <c r="R79" s="592" t="n"/>
      <c r="S79" s="592" t="n"/>
      <c r="T79" s="592" t="n"/>
      <c r="U79" s="592" t="n"/>
      <c r="V79" s="592" t="n"/>
      <c r="W79" s="592" t="n"/>
      <c r="X79" s="592" t="n"/>
      <c r="Y79" s="592" t="n"/>
      <c r="Z79" s="592" t="n"/>
    </row>
    <row r="80" outlineLevel="1" ht="15" customHeight="1" s="844">
      <c r="A80" s="592" t="n"/>
      <c r="B80" s="645" t="n"/>
      <c r="C80" s="596" t="n"/>
      <c r="D80" s="1215" t="n"/>
      <c r="E80" s="1215" t="n"/>
      <c r="F80" s="1215" t="n"/>
      <c r="G80" s="1215" t="n"/>
      <c r="H80" s="1215" t="n"/>
      <c r="I80" s="1215" t="n"/>
      <c r="J80" s="657" t="n"/>
      <c r="K80" s="592" t="n"/>
      <c r="L80" s="592" t="n"/>
      <c r="M80" s="592" t="n"/>
      <c r="N80" s="592" t="n"/>
      <c r="O80" s="592" t="n"/>
      <c r="P80" s="592" t="n"/>
      <c r="Q80" s="592" t="n"/>
      <c r="R80" s="592" t="n"/>
      <c r="S80" s="592" t="n"/>
      <c r="T80" s="592" t="n"/>
      <c r="U80" s="592" t="n"/>
      <c r="V80" s="592" t="n"/>
      <c r="W80" s="592" t="n"/>
      <c r="X80" s="592" t="n"/>
      <c r="Y80" s="592" t="n"/>
      <c r="Z80" s="592" t="n"/>
    </row>
    <row r="81" outlineLevel="1" ht="15" customHeight="1" s="844">
      <c r="A81" s="592" t="n"/>
      <c r="B81" s="640" t="inlineStr">
        <is>
          <t>Interest Expense</t>
        </is>
      </c>
      <c r="C81" s="596" t="n"/>
      <c r="D81" s="641">
        <f>D41/D$7</f>
        <v/>
      </c>
      <c r="E81" s="641">
        <f>E41/E$7</f>
        <v/>
      </c>
      <c r="F81" s="641">
        <f>F41/F$7</f>
        <v/>
      </c>
      <c r="G81" s="641">
        <f>G41/G$7</f>
        <v/>
      </c>
      <c r="H81" s="641">
        <f>H41/H$7</f>
        <v/>
      </c>
      <c r="I81" s="641">
        <f>I41/I$7</f>
        <v/>
      </c>
      <c r="J81" s="657" t="n"/>
      <c r="K81" s="592" t="n"/>
      <c r="L81" s="592" t="n"/>
      <c r="M81" s="592" t="n"/>
      <c r="N81" s="592" t="n"/>
      <c r="O81" s="592" t="n"/>
      <c r="P81" s="592" t="n"/>
      <c r="Q81" s="592" t="n"/>
      <c r="R81" s="592" t="n"/>
      <c r="S81" s="592" t="n"/>
      <c r="T81" s="592" t="n"/>
      <c r="U81" s="592" t="n"/>
      <c r="V81" s="592" t="n"/>
      <c r="W81" s="592" t="n"/>
      <c r="X81" s="592" t="n"/>
      <c r="Y81" s="592" t="n"/>
      <c r="Z81" s="592" t="n"/>
    </row>
    <row r="82" outlineLevel="1" ht="15" customHeight="1" s="844">
      <c r="A82" s="592" t="n"/>
      <c r="B82" s="640" t="inlineStr">
        <is>
          <t>Extraordinary Expenses</t>
        </is>
      </c>
      <c r="C82" s="596" t="n"/>
      <c r="D82" s="641">
        <f>D42/D$7</f>
        <v/>
      </c>
      <c r="E82" s="641">
        <f>E42/E$7</f>
        <v/>
      </c>
      <c r="F82" s="641">
        <f>F42/F$7</f>
        <v/>
      </c>
      <c r="G82" s="641">
        <f>G42/G$7</f>
        <v/>
      </c>
      <c r="H82" s="641">
        <f>H42/H$7</f>
        <v/>
      </c>
      <c r="I82" s="641">
        <f>I42/I$7</f>
        <v/>
      </c>
      <c r="J82" s="657" t="n"/>
      <c r="K82" s="592" t="n"/>
      <c r="L82" s="592" t="n"/>
      <c r="M82" s="592" t="n"/>
      <c r="N82" s="592" t="n"/>
      <c r="O82" s="592" t="n"/>
      <c r="P82" s="592" t="n"/>
      <c r="Q82" s="592" t="n"/>
      <c r="R82" s="592" t="n"/>
      <c r="S82" s="592" t="n"/>
      <c r="T82" s="592" t="n"/>
      <c r="U82" s="592" t="n"/>
      <c r="V82" s="592" t="n"/>
      <c r="W82" s="592" t="n"/>
      <c r="X82" s="592" t="n"/>
      <c r="Y82" s="592" t="n"/>
      <c r="Z82" s="592" t="n"/>
    </row>
    <row r="83" outlineLevel="1" ht="15" customHeight="1" s="844">
      <c r="A83" s="592" t="n"/>
      <c r="B83" s="661" t="inlineStr">
        <is>
          <t>Corporation Tax</t>
        </is>
      </c>
      <c r="C83" s="596" t="n"/>
      <c r="D83" s="662">
        <f>D43/D$7</f>
        <v/>
      </c>
      <c r="E83" s="662">
        <f>E43/E$7</f>
        <v/>
      </c>
      <c r="F83" s="662">
        <f>F43/F$7</f>
        <v/>
      </c>
      <c r="G83" s="662">
        <f>G43/G$7</f>
        <v/>
      </c>
      <c r="H83" s="662">
        <f>H43/H$7</f>
        <v/>
      </c>
      <c r="I83" s="662">
        <f>I43/I$7</f>
        <v/>
      </c>
      <c r="J83" s="657" t="n"/>
      <c r="K83" s="592" t="n"/>
      <c r="L83" s="592" t="n"/>
      <c r="M83" s="592" t="n"/>
      <c r="N83" s="592" t="n"/>
      <c r="O83" s="592" t="n"/>
      <c r="P83" s="592" t="n"/>
      <c r="Q83" s="592" t="n"/>
      <c r="R83" s="592" t="n"/>
      <c r="S83" s="592" t="n"/>
      <c r="T83" s="592" t="n"/>
      <c r="U83" s="592" t="n"/>
      <c r="V83" s="592" t="n"/>
      <c r="W83" s="592" t="n"/>
      <c r="X83" s="592" t="n"/>
      <c r="Y83" s="592" t="n"/>
      <c r="Z83" s="592" t="n"/>
    </row>
    <row r="84" outlineLevel="1" ht="15" customHeight="1" s="844">
      <c r="A84" s="592" t="n"/>
      <c r="B84" s="652" t="inlineStr">
        <is>
          <t xml:space="preserve">Net Profit </t>
        </is>
      </c>
      <c r="C84" s="596" t="n"/>
      <c r="D84" s="653">
        <f>D44/D7</f>
        <v/>
      </c>
      <c r="E84" s="653">
        <f>E44/E7</f>
        <v/>
      </c>
      <c r="F84" s="653">
        <f>F44/F7</f>
        <v/>
      </c>
      <c r="G84" s="653">
        <f>G44/G7</f>
        <v/>
      </c>
      <c r="H84" s="653">
        <f>H44/H7</f>
        <v/>
      </c>
      <c r="I84" s="653">
        <f>I44/I7</f>
        <v/>
      </c>
      <c r="J84" s="657" t="n"/>
      <c r="K84" s="592" t="n"/>
      <c r="L84" s="592" t="n"/>
      <c r="M84" s="592" t="n"/>
      <c r="N84" s="592" t="n"/>
      <c r="O84" s="592" t="n"/>
      <c r="P84" s="592" t="n"/>
      <c r="Q84" s="592" t="n"/>
      <c r="R84" s="592" t="n"/>
      <c r="S84" s="592" t="n"/>
      <c r="T84" s="592" t="n"/>
      <c r="U84" s="592" t="n"/>
      <c r="V84" s="592" t="n"/>
      <c r="W84" s="592" t="n"/>
      <c r="X84" s="592" t="n"/>
      <c r="Y84" s="592" t="n"/>
      <c r="Z84" s="592" t="n"/>
    </row>
    <row r="85" ht="15" customHeight="1" s="844">
      <c r="A85" s="590" t="n"/>
      <c r="B85" s="590" t="n"/>
      <c r="D85" s="600" t="n"/>
      <c r="E85" s="600" t="n"/>
      <c r="F85" s="600" t="n"/>
      <c r="G85" s="600" t="n"/>
      <c r="H85" s="600" t="n"/>
      <c r="I85" s="600" t="n"/>
      <c r="J85" s="600" t="n"/>
      <c r="K85" s="590" t="n"/>
      <c r="L85" s="590" t="n"/>
      <c r="M85" s="590" t="n"/>
      <c r="N85" s="590" t="n"/>
      <c r="O85" s="590" t="n"/>
      <c r="P85" s="590" t="n"/>
      <c r="Q85" s="590" t="n"/>
      <c r="R85" s="590" t="n"/>
      <c r="S85" s="590" t="n"/>
      <c r="T85" s="590" t="n"/>
      <c r="U85" s="590" t="n"/>
      <c r="V85" s="590" t="n"/>
      <c r="W85" s="590" t="n"/>
      <c r="X85" s="590" t="n"/>
      <c r="Y85" s="590" t="n"/>
      <c r="Z85" s="590" t="n"/>
    </row>
    <row r="86" ht="15" customHeight="1" s="844">
      <c r="A86" s="590" t="n"/>
      <c r="B86" s="590" t="n"/>
      <c r="D86" s="600" t="n"/>
      <c r="E86" s="600" t="n"/>
      <c r="F86" s="600" t="n"/>
      <c r="G86" s="600" t="n"/>
      <c r="H86" s="600" t="n"/>
      <c r="I86" s="600" t="n"/>
      <c r="J86" s="600" t="n"/>
      <c r="K86" s="590" t="n"/>
      <c r="L86" s="590" t="n"/>
      <c r="M86" s="590" t="n"/>
      <c r="N86" s="590" t="n"/>
      <c r="O86" s="590" t="n"/>
      <c r="P86" s="590" t="n"/>
      <c r="Q86" s="590" t="n"/>
      <c r="R86" s="590" t="n"/>
      <c r="S86" s="590" t="n"/>
      <c r="T86" s="590" t="n"/>
      <c r="U86" s="590" t="n"/>
      <c r="V86" s="590" t="n"/>
      <c r="W86" s="590" t="n"/>
      <c r="X86" s="590" t="n"/>
      <c r="Y86" s="590" t="n"/>
      <c r="Z86" s="590" t="n"/>
    </row>
    <row r="87" ht="15" customHeight="1" s="844">
      <c r="A87" s="590" t="n"/>
      <c r="B87" s="590" t="n"/>
      <c r="D87" s="600" t="n"/>
      <c r="E87" s="600" t="n"/>
      <c r="F87" s="600" t="n"/>
      <c r="G87" s="600" t="n"/>
      <c r="H87" s="600" t="n"/>
      <c r="I87" s="600" t="n"/>
      <c r="J87" s="600" t="n"/>
      <c r="K87" s="590" t="n"/>
      <c r="L87" s="590" t="n"/>
      <c r="M87" s="590" t="n"/>
      <c r="N87" s="590" t="n"/>
      <c r="O87" s="590" t="n"/>
      <c r="P87" s="590" t="n"/>
      <c r="Q87" s="590" t="n"/>
      <c r="R87" s="590" t="n"/>
      <c r="S87" s="590" t="n"/>
      <c r="T87" s="590" t="n"/>
      <c r="U87" s="590" t="n"/>
      <c r="V87" s="590" t="n"/>
      <c r="W87" s="590" t="n"/>
      <c r="X87" s="590" t="n"/>
      <c r="Y87" s="590" t="n"/>
      <c r="Z87" s="590" t="n"/>
    </row>
    <row r="88" ht="15" customHeight="1" s="844">
      <c r="A88" s="590" t="n"/>
      <c r="B88" s="590" t="n"/>
      <c r="D88" s="600" t="n"/>
      <c r="E88" s="600" t="n"/>
      <c r="F88" s="600" t="n"/>
      <c r="G88" s="600" t="n"/>
      <c r="H88" s="600" t="n"/>
      <c r="I88" s="600" t="n"/>
      <c r="J88" s="600" t="n"/>
      <c r="K88" s="590" t="n"/>
      <c r="L88" s="590" t="n"/>
      <c r="M88" s="590" t="n"/>
      <c r="N88" s="590" t="n"/>
      <c r="O88" s="590" t="n"/>
      <c r="P88" s="590" t="n"/>
      <c r="Q88" s="590" t="n"/>
      <c r="R88" s="590" t="n"/>
      <c r="S88" s="590" t="n"/>
      <c r="T88" s="590" t="n"/>
      <c r="U88" s="590" t="n"/>
      <c r="V88" s="590" t="n"/>
      <c r="W88" s="590" t="n"/>
      <c r="X88" s="590" t="n"/>
      <c r="Y88" s="590" t="n"/>
      <c r="Z88" s="590" t="n"/>
    </row>
    <row r="89" ht="15" customHeight="1" s="844">
      <c r="A89" s="590" t="n"/>
      <c r="B89" s="590" t="n"/>
      <c r="D89" s="600" t="n"/>
      <c r="E89" s="600" t="n"/>
      <c r="F89" s="600" t="n"/>
      <c r="G89" s="600" t="n"/>
      <c r="H89" s="600" t="n"/>
      <c r="I89" s="600" t="n"/>
      <c r="J89" s="600" t="n"/>
      <c r="K89" s="590" t="n"/>
      <c r="L89" s="590" t="n"/>
      <c r="M89" s="590" t="n"/>
      <c r="N89" s="590" t="n"/>
      <c r="O89" s="590" t="n"/>
      <c r="P89" s="590" t="n"/>
      <c r="Q89" s="590" t="n"/>
      <c r="R89" s="590" t="n"/>
      <c r="S89" s="590" t="n"/>
      <c r="T89" s="590" t="n"/>
      <c r="U89" s="590" t="n"/>
      <c r="V89" s="590" t="n"/>
      <c r="W89" s="590" t="n"/>
      <c r="X89" s="590" t="n"/>
      <c r="Y89" s="590" t="n"/>
      <c r="Z89" s="590" t="n"/>
    </row>
    <row r="90" ht="15" customHeight="1" s="844">
      <c r="A90" s="590" t="n"/>
      <c r="B90" s="590" t="n"/>
      <c r="D90" s="600" t="n"/>
      <c r="E90" s="600" t="n"/>
      <c r="F90" s="600" t="n"/>
      <c r="G90" s="600" t="n"/>
      <c r="H90" s="600" t="n"/>
      <c r="I90" s="600" t="n"/>
      <c r="J90" s="600" t="n"/>
      <c r="K90" s="590" t="n"/>
      <c r="L90" s="590" t="n"/>
      <c r="M90" s="590" t="n"/>
      <c r="N90" s="590" t="n"/>
      <c r="O90" s="590" t="n"/>
      <c r="P90" s="590" t="n"/>
      <c r="Q90" s="590" t="n"/>
      <c r="R90" s="590" t="n"/>
      <c r="S90" s="590" t="n"/>
      <c r="T90" s="590" t="n"/>
      <c r="U90" s="590" t="n"/>
      <c r="V90" s="590" t="n"/>
      <c r="W90" s="590" t="n"/>
      <c r="X90" s="590" t="n"/>
      <c r="Y90" s="590" t="n"/>
      <c r="Z90" s="590" t="n"/>
    </row>
    <row r="91" ht="15" customHeight="1" s="844">
      <c r="A91" s="590" t="n"/>
      <c r="B91" s="590" t="n"/>
      <c r="D91" s="600" t="n"/>
      <c r="E91" s="600" t="n"/>
      <c r="F91" s="600" t="n"/>
      <c r="G91" s="600" t="n"/>
      <c r="H91" s="600" t="n"/>
      <c r="I91" s="600" t="n"/>
      <c r="J91" s="600" t="n"/>
      <c r="K91" s="590" t="n"/>
      <c r="L91" s="590" t="n"/>
      <c r="M91" s="590" t="n"/>
      <c r="N91" s="590" t="n"/>
      <c r="O91" s="590" t="n"/>
      <c r="P91" s="590" t="n"/>
      <c r="Q91" s="590" t="n"/>
      <c r="R91" s="590" t="n"/>
      <c r="S91" s="590" t="n"/>
      <c r="T91" s="590" t="n"/>
      <c r="U91" s="590" t="n"/>
      <c r="V91" s="590" t="n"/>
      <c r="W91" s="590" t="n"/>
      <c r="X91" s="590" t="n"/>
      <c r="Y91" s="590" t="n"/>
      <c r="Z91" s="590" t="n"/>
    </row>
    <row r="92" ht="15" customHeight="1" s="844">
      <c r="A92" s="590" t="n"/>
      <c r="B92" s="590" t="n"/>
      <c r="D92" s="600" t="n"/>
      <c r="E92" s="600" t="n"/>
      <c r="F92" s="600" t="n"/>
      <c r="G92" s="600" t="n"/>
      <c r="H92" s="600" t="n"/>
      <c r="I92" s="600" t="n"/>
      <c r="J92" s="600" t="n"/>
      <c r="K92" s="590" t="n"/>
      <c r="L92" s="590" t="n"/>
      <c r="M92" s="590" t="n"/>
      <c r="N92" s="590" t="n"/>
      <c r="O92" s="590" t="n"/>
      <c r="P92" s="590" t="n"/>
      <c r="Q92" s="590" t="n"/>
      <c r="R92" s="590" t="n"/>
      <c r="S92" s="590" t="n"/>
      <c r="T92" s="590" t="n"/>
      <c r="U92" s="590" t="n"/>
      <c r="V92" s="590" t="n"/>
      <c r="W92" s="590" t="n"/>
      <c r="X92" s="590" t="n"/>
      <c r="Y92" s="590" t="n"/>
      <c r="Z92" s="590" t="n"/>
    </row>
    <row r="93" ht="15" customHeight="1" s="844">
      <c r="A93" s="590" t="n"/>
      <c r="B93" s="590" t="n"/>
      <c r="D93" s="590" t="n"/>
      <c r="E93" s="590" t="n"/>
      <c r="F93" s="590" t="n"/>
      <c r="G93" s="590" t="n"/>
      <c r="H93" s="590" t="n"/>
      <c r="I93" s="590" t="n"/>
      <c r="J93" s="590" t="n"/>
      <c r="K93" s="590" t="n"/>
      <c r="L93" s="590" t="n"/>
      <c r="M93" s="590" t="n"/>
      <c r="N93" s="590" t="n"/>
      <c r="O93" s="590" t="n"/>
      <c r="P93" s="590" t="n"/>
      <c r="Q93" s="590" t="n"/>
      <c r="R93" s="590" t="n"/>
      <c r="S93" s="590" t="n"/>
      <c r="T93" s="590" t="n"/>
      <c r="U93" s="590" t="n"/>
      <c r="V93" s="590" t="n"/>
      <c r="W93" s="590" t="n"/>
      <c r="X93" s="590" t="n"/>
      <c r="Y93" s="590" t="n"/>
      <c r="Z93" s="590" t="n"/>
    </row>
    <row r="94" ht="15" customHeight="1" s="844">
      <c r="A94" s="590" t="n"/>
      <c r="B94" s="590" t="n"/>
      <c r="D94" s="590" t="n"/>
      <c r="E94" s="590" t="n"/>
      <c r="F94" s="590" t="n"/>
      <c r="G94" s="590" t="n"/>
      <c r="H94" s="590" t="n"/>
      <c r="I94" s="590" t="n"/>
      <c r="J94" s="590" t="n"/>
      <c r="K94" s="590" t="n"/>
      <c r="L94" s="590" t="n"/>
      <c r="M94" s="590" t="n"/>
      <c r="N94" s="590" t="n"/>
      <c r="O94" s="590" t="n"/>
      <c r="P94" s="590" t="n"/>
      <c r="Q94" s="590" t="n"/>
      <c r="R94" s="590" t="n"/>
      <c r="S94" s="590" t="n"/>
      <c r="T94" s="590" t="n"/>
      <c r="U94" s="590" t="n"/>
      <c r="V94" s="590" t="n"/>
      <c r="W94" s="590" t="n"/>
      <c r="X94" s="590" t="n"/>
      <c r="Y94" s="590" t="n"/>
      <c r="Z94" s="590" t="n"/>
    </row>
    <row r="95" ht="15" customHeight="1" s="844">
      <c r="A95" s="590" t="n"/>
      <c r="B95" s="590" t="n"/>
      <c r="D95" s="590" t="n"/>
      <c r="E95" s="590" t="n"/>
      <c r="F95" s="590" t="n"/>
      <c r="G95" s="590" t="n"/>
      <c r="H95" s="590" t="n"/>
      <c r="I95" s="590" t="n"/>
      <c r="J95" s="590" t="n"/>
      <c r="K95" s="590" t="n"/>
      <c r="L95" s="590" t="n"/>
      <c r="M95" s="590" t="n"/>
      <c r="N95" s="590" t="n"/>
      <c r="O95" s="590" t="n"/>
      <c r="P95" s="590" t="n"/>
      <c r="Q95" s="590" t="n"/>
      <c r="R95" s="590" t="n"/>
      <c r="S95" s="590" t="n"/>
      <c r="T95" s="590" t="n"/>
      <c r="U95" s="590" t="n"/>
      <c r="V95" s="590" t="n"/>
      <c r="W95" s="590" t="n"/>
      <c r="X95" s="590" t="n"/>
      <c r="Y95" s="590" t="n"/>
      <c r="Z95" s="590" t="n"/>
    </row>
    <row r="96" ht="15" customHeight="1" s="844">
      <c r="A96" s="590" t="n"/>
      <c r="B96" s="590" t="n"/>
      <c r="D96" s="590" t="n"/>
      <c r="E96" s="590" t="n"/>
      <c r="F96" s="590" t="n"/>
      <c r="G96" s="590" t="n"/>
      <c r="H96" s="590" t="n"/>
      <c r="I96" s="590" t="n"/>
      <c r="J96" s="590" t="n"/>
      <c r="K96" s="590" t="n"/>
      <c r="L96" s="590" t="n"/>
      <c r="M96" s="590" t="n"/>
      <c r="N96" s="590" t="n"/>
      <c r="O96" s="590" t="n"/>
      <c r="P96" s="590" t="n"/>
      <c r="Q96" s="590" t="n"/>
      <c r="R96" s="590" t="n"/>
      <c r="S96" s="590" t="n"/>
      <c r="T96" s="590" t="n"/>
      <c r="U96" s="590" t="n"/>
      <c r="V96" s="590" t="n"/>
      <c r="W96" s="590" t="n"/>
      <c r="X96" s="590" t="n"/>
      <c r="Y96" s="590" t="n"/>
      <c r="Z96" s="590" t="n"/>
    </row>
    <row r="97" ht="15" customHeight="1" s="844">
      <c r="A97" s="590" t="n"/>
      <c r="B97" s="590" t="n"/>
      <c r="D97" s="590" t="n"/>
      <c r="E97" s="590" t="n"/>
      <c r="F97" s="590" t="n"/>
      <c r="G97" s="590" t="n"/>
      <c r="H97" s="590" t="n"/>
      <c r="I97" s="590" t="n"/>
      <c r="J97" s="590" t="n"/>
      <c r="K97" s="590" t="n"/>
      <c r="L97" s="590" t="n"/>
      <c r="M97" s="590" t="n"/>
      <c r="N97" s="590" t="n"/>
      <c r="O97" s="590" t="n"/>
      <c r="P97" s="590" t="n"/>
      <c r="Q97" s="590" t="n"/>
      <c r="R97" s="590" t="n"/>
      <c r="S97" s="590" t="n"/>
      <c r="T97" s="590" t="n"/>
      <c r="U97" s="590" t="n"/>
      <c r="V97" s="590" t="n"/>
      <c r="W97" s="590" t="n"/>
      <c r="X97" s="590" t="n"/>
      <c r="Y97" s="590" t="n"/>
      <c r="Z97" s="590" t="n"/>
    </row>
    <row r="98" ht="15" customHeight="1" s="844">
      <c r="A98" s="590" t="n"/>
      <c r="B98" s="590" t="n"/>
      <c r="D98" s="590" t="n"/>
      <c r="E98" s="590" t="n"/>
      <c r="F98" s="590" t="n"/>
      <c r="G98" s="590" t="n"/>
      <c r="H98" s="590" t="n"/>
      <c r="I98" s="590" t="n"/>
      <c r="J98" s="590" t="n"/>
      <c r="K98" s="590" t="n"/>
      <c r="L98" s="590" t="n"/>
      <c r="M98" s="590" t="n"/>
      <c r="N98" s="590" t="n"/>
      <c r="O98" s="590" t="n"/>
      <c r="P98" s="590" t="n"/>
      <c r="Q98" s="590" t="n"/>
      <c r="R98" s="590" t="n"/>
      <c r="S98" s="590" t="n"/>
      <c r="T98" s="590" t="n"/>
      <c r="U98" s="590" t="n"/>
      <c r="V98" s="590" t="n"/>
      <c r="W98" s="590" t="n"/>
      <c r="X98" s="590" t="n"/>
      <c r="Y98" s="590" t="n"/>
      <c r="Z98" s="590" t="n"/>
    </row>
    <row r="99" ht="15" customHeight="1" s="844">
      <c r="A99" s="590" t="n"/>
      <c r="B99" s="590" t="n"/>
      <c r="D99" s="590" t="n"/>
      <c r="E99" s="590" t="n"/>
      <c r="F99" s="590" t="n"/>
      <c r="G99" s="590" t="n"/>
      <c r="H99" s="590" t="n"/>
      <c r="I99" s="590" t="n"/>
      <c r="J99" s="590" t="n"/>
      <c r="K99" s="590" t="n"/>
      <c r="L99" s="590" t="n"/>
      <c r="M99" s="590" t="n"/>
      <c r="N99" s="590" t="n"/>
      <c r="O99" s="590" t="n"/>
      <c r="P99" s="590" t="n"/>
      <c r="Q99" s="590" t="n"/>
      <c r="R99" s="590" t="n"/>
      <c r="S99" s="590" t="n"/>
      <c r="T99" s="590" t="n"/>
      <c r="U99" s="590" t="n"/>
      <c r="V99" s="590" t="n"/>
      <c r="W99" s="590" t="n"/>
      <c r="X99" s="590" t="n"/>
      <c r="Y99" s="590" t="n"/>
      <c r="Z99" s="590" t="n"/>
    </row>
    <row r="100" ht="15" customHeight="1" s="844">
      <c r="A100" s="590" t="n"/>
      <c r="B100" s="590" t="n"/>
      <c r="D100" s="590" t="n"/>
      <c r="E100" s="590" t="n"/>
      <c r="F100" s="590" t="n"/>
      <c r="G100" s="590" t="n"/>
      <c r="H100" s="590" t="n"/>
      <c r="I100" s="590" t="n"/>
      <c r="J100" s="590" t="n"/>
      <c r="K100" s="590" t="n"/>
      <c r="L100" s="590" t="n"/>
      <c r="M100" s="590" t="n"/>
      <c r="N100" s="590" t="n"/>
      <c r="O100" s="590" t="n"/>
      <c r="P100" s="590" t="n"/>
      <c r="Q100" s="590" t="n"/>
      <c r="R100" s="590" t="n"/>
      <c r="S100" s="590" t="n"/>
      <c r="T100" s="590" t="n"/>
      <c r="U100" s="590" t="n"/>
      <c r="V100" s="590" t="n"/>
      <c r="W100" s="590" t="n"/>
      <c r="X100" s="590" t="n"/>
      <c r="Y100" s="590" t="n"/>
      <c r="Z100" s="590" t="n"/>
    </row>
    <row r="101" ht="15" customHeight="1" s="844">
      <c r="A101" s="590" t="n"/>
      <c r="B101" s="590" t="n"/>
      <c r="D101" s="590" t="n"/>
      <c r="E101" s="590" t="n"/>
      <c r="F101" s="590" t="n"/>
      <c r="G101" s="590" t="n"/>
      <c r="H101" s="590" t="n"/>
      <c r="I101" s="590" t="n"/>
      <c r="J101" s="590" t="n"/>
      <c r="K101" s="590" t="n"/>
      <c r="L101" s="590" t="n"/>
      <c r="M101" s="590" t="n"/>
      <c r="N101" s="590" t="n"/>
      <c r="O101" s="590" t="n"/>
      <c r="P101" s="590" t="n"/>
      <c r="Q101" s="590" t="n"/>
      <c r="R101" s="590" t="n"/>
      <c r="S101" s="590" t="n"/>
      <c r="T101" s="590" t="n"/>
      <c r="U101" s="590" t="n"/>
      <c r="V101" s="590" t="n"/>
      <c r="W101" s="590" t="n"/>
      <c r="X101" s="590" t="n"/>
      <c r="Y101" s="590" t="n"/>
      <c r="Z101" s="590" t="n"/>
    </row>
    <row r="102" ht="15" customHeight="1" s="844">
      <c r="A102" s="590" t="n"/>
      <c r="B102" s="590" t="n"/>
      <c r="D102" s="590" t="n"/>
      <c r="E102" s="590" t="n"/>
      <c r="F102" s="590" t="n"/>
      <c r="G102" s="590" t="n"/>
      <c r="H102" s="590" t="n"/>
      <c r="I102" s="590" t="n"/>
      <c r="J102" s="590" t="n"/>
      <c r="K102" s="590" t="n"/>
      <c r="L102" s="590" t="n"/>
      <c r="M102" s="590" t="n"/>
      <c r="N102" s="590" t="n"/>
      <c r="O102" s="590" t="n"/>
      <c r="P102" s="590" t="n"/>
      <c r="Q102" s="590" t="n"/>
      <c r="R102" s="590" t="n"/>
      <c r="S102" s="590" t="n"/>
      <c r="T102" s="590" t="n"/>
      <c r="U102" s="590" t="n"/>
      <c r="V102" s="590" t="n"/>
      <c r="W102" s="590" t="n"/>
      <c r="X102" s="590" t="n"/>
      <c r="Y102" s="590" t="n"/>
      <c r="Z102" s="590" t="n"/>
    </row>
    <row r="103" ht="15" customHeight="1" s="844">
      <c r="A103" s="590" t="n"/>
      <c r="B103" s="590" t="n"/>
      <c r="D103" s="590" t="n"/>
      <c r="E103" s="590" t="n"/>
      <c r="F103" s="590" t="n"/>
      <c r="G103" s="590" t="n"/>
      <c r="H103" s="590" t="n"/>
      <c r="I103" s="590" t="n"/>
      <c r="J103" s="590" t="n"/>
      <c r="K103" s="590" t="n"/>
      <c r="L103" s="590" t="n"/>
      <c r="M103" s="590" t="n"/>
      <c r="N103" s="590" t="n"/>
      <c r="O103" s="590" t="n"/>
      <c r="P103" s="590" t="n"/>
      <c r="Q103" s="590" t="n"/>
      <c r="R103" s="590" t="n"/>
      <c r="S103" s="590" t="n"/>
      <c r="T103" s="590" t="n"/>
      <c r="U103" s="590" t="n"/>
      <c r="V103" s="590" t="n"/>
      <c r="W103" s="590" t="n"/>
      <c r="X103" s="590" t="n"/>
      <c r="Y103" s="590" t="n"/>
      <c r="Z103" s="590" t="n"/>
    </row>
    <row r="104" ht="15" customHeight="1" s="844">
      <c r="A104" s="590" t="n"/>
      <c r="B104" s="590" t="n"/>
      <c r="D104" s="590" t="n"/>
      <c r="E104" s="590" t="n"/>
      <c r="F104" s="590" t="n"/>
      <c r="G104" s="590" t="n"/>
      <c r="H104" s="590" t="n"/>
      <c r="I104" s="590" t="n"/>
      <c r="J104" s="590" t="n"/>
      <c r="K104" s="590" t="n"/>
      <c r="L104" s="590" t="n"/>
      <c r="M104" s="590" t="n"/>
      <c r="N104" s="590" t="n"/>
      <c r="O104" s="590" t="n"/>
      <c r="P104" s="590" t="n"/>
      <c r="Q104" s="590" t="n"/>
      <c r="R104" s="590" t="n"/>
      <c r="S104" s="590" t="n"/>
      <c r="T104" s="590" t="n"/>
      <c r="U104" s="590" t="n"/>
      <c r="V104" s="590" t="n"/>
      <c r="W104" s="590" t="n"/>
      <c r="X104" s="590" t="n"/>
      <c r="Y104" s="590" t="n"/>
      <c r="Z104" s="590" t="n"/>
    </row>
    <row r="105" ht="15" customHeight="1" s="844">
      <c r="A105" s="590" t="n"/>
      <c r="B105" s="590" t="n"/>
      <c r="D105" s="590" t="n"/>
      <c r="E105" s="590" t="n"/>
      <c r="F105" s="590" t="n"/>
      <c r="G105" s="590" t="n"/>
      <c r="H105" s="590" t="n"/>
      <c r="I105" s="590" t="n"/>
      <c r="J105" s="590" t="n"/>
      <c r="K105" s="590" t="n"/>
      <c r="L105" s="590" t="n"/>
      <c r="M105" s="590" t="n"/>
      <c r="N105" s="590" t="n"/>
      <c r="O105" s="590" t="n"/>
      <c r="P105" s="590" t="n"/>
      <c r="Q105" s="590" t="n"/>
      <c r="R105" s="590" t="n"/>
      <c r="S105" s="590" t="n"/>
      <c r="T105" s="590" t="n"/>
      <c r="U105" s="590" t="n"/>
      <c r="V105" s="590" t="n"/>
      <c r="W105" s="590" t="n"/>
      <c r="X105" s="590" t="n"/>
      <c r="Y105" s="590" t="n"/>
      <c r="Z105" s="590" t="n"/>
    </row>
    <row r="106" ht="15" customHeight="1" s="844">
      <c r="A106" s="590" t="n"/>
      <c r="B106" s="590" t="n"/>
      <c r="D106" s="590" t="n"/>
      <c r="E106" s="590" t="n"/>
      <c r="F106" s="590" t="n"/>
      <c r="G106" s="590" t="n"/>
      <c r="H106" s="590" t="n"/>
      <c r="I106" s="590" t="n"/>
      <c r="J106" s="590" t="n"/>
      <c r="K106" s="590" t="n"/>
      <c r="L106" s="590" t="n"/>
      <c r="M106" s="590" t="n"/>
      <c r="N106" s="590" t="n"/>
      <c r="O106" s="590" t="n"/>
      <c r="P106" s="590" t="n"/>
      <c r="Q106" s="590" t="n"/>
      <c r="R106" s="590" t="n"/>
      <c r="S106" s="590" t="n"/>
      <c r="T106" s="590" t="n"/>
      <c r="U106" s="590" t="n"/>
      <c r="V106" s="590" t="n"/>
      <c r="W106" s="590" t="n"/>
      <c r="X106" s="590" t="n"/>
      <c r="Y106" s="590" t="n"/>
      <c r="Z106" s="590" t="n"/>
    </row>
    <row r="107" ht="15" customHeight="1" s="844">
      <c r="A107" s="590" t="n"/>
      <c r="B107" s="590" t="n"/>
      <c r="D107" s="590" t="n"/>
      <c r="E107" s="590" t="n"/>
      <c r="F107" s="590" t="n"/>
      <c r="G107" s="590" t="n"/>
      <c r="H107" s="590" t="n"/>
      <c r="I107" s="590" t="n"/>
      <c r="J107" s="590" t="n"/>
      <c r="K107" s="590" t="n"/>
      <c r="L107" s="590" t="n"/>
      <c r="M107" s="590" t="n"/>
      <c r="N107" s="590" t="n"/>
      <c r="O107" s="590" t="n"/>
      <c r="P107" s="590" t="n"/>
      <c r="Q107" s="590" t="n"/>
      <c r="R107" s="590" t="n"/>
      <c r="S107" s="590" t="n"/>
      <c r="T107" s="590" t="n"/>
      <c r="U107" s="590" t="n"/>
      <c r="V107" s="590" t="n"/>
      <c r="W107" s="590" t="n"/>
      <c r="X107" s="590" t="n"/>
      <c r="Y107" s="590" t="n"/>
      <c r="Z107" s="590" t="n"/>
    </row>
    <row r="108" ht="15" customHeight="1" s="844">
      <c r="A108" s="590" t="n"/>
      <c r="B108" s="590" t="n"/>
      <c r="D108" s="590" t="n"/>
      <c r="E108" s="590" t="n"/>
      <c r="F108" s="590" t="n"/>
      <c r="G108" s="590" t="n"/>
      <c r="H108" s="590" t="n"/>
      <c r="I108" s="590" t="n"/>
      <c r="J108" s="590" t="n"/>
      <c r="K108" s="590" t="n"/>
      <c r="L108" s="590" t="n"/>
      <c r="M108" s="590" t="n"/>
      <c r="N108" s="590" t="n"/>
      <c r="O108" s="590" t="n"/>
      <c r="P108" s="590" t="n"/>
      <c r="Q108" s="590" t="n"/>
      <c r="R108" s="590" t="n"/>
      <c r="S108" s="590" t="n"/>
      <c r="T108" s="590" t="n"/>
      <c r="U108" s="590" t="n"/>
      <c r="V108" s="590" t="n"/>
      <c r="W108" s="590" t="n"/>
      <c r="X108" s="590" t="n"/>
      <c r="Y108" s="590" t="n"/>
      <c r="Z108" s="590" t="n"/>
    </row>
    <row r="109" ht="15" customHeight="1" s="844">
      <c r="A109" s="590" t="n"/>
      <c r="B109" s="590" t="n"/>
      <c r="D109" s="590" t="n"/>
      <c r="E109" s="590" t="n"/>
      <c r="F109" s="590" t="n"/>
      <c r="G109" s="590" t="n"/>
      <c r="H109" s="590" t="n"/>
      <c r="I109" s="590" t="n"/>
      <c r="J109" s="590" t="n"/>
      <c r="K109" s="590" t="n"/>
      <c r="L109" s="590" t="n"/>
      <c r="M109" s="590" t="n"/>
      <c r="N109" s="590" t="n"/>
      <c r="O109" s="590" t="n"/>
      <c r="P109" s="590" t="n"/>
      <c r="Q109" s="590" t="n"/>
      <c r="R109" s="590" t="n"/>
      <c r="S109" s="590" t="n"/>
      <c r="T109" s="590" t="n"/>
      <c r="U109" s="590" t="n"/>
      <c r="V109" s="590" t="n"/>
      <c r="W109" s="590" t="n"/>
      <c r="X109" s="590" t="n"/>
      <c r="Y109" s="590" t="n"/>
      <c r="Z109" s="590" t="n"/>
    </row>
    <row r="110" ht="15" customHeight="1" s="844">
      <c r="A110" s="590" t="n"/>
      <c r="B110" s="590" t="n"/>
      <c r="D110" s="590" t="n"/>
      <c r="E110" s="590" t="n"/>
      <c r="F110" s="590" t="n"/>
      <c r="G110" s="590" t="n"/>
      <c r="H110" s="590" t="n"/>
      <c r="I110" s="590" t="n"/>
      <c r="J110" s="590" t="n"/>
      <c r="K110" s="590" t="n"/>
      <c r="L110" s="590" t="n"/>
      <c r="M110" s="590" t="n"/>
      <c r="N110" s="590" t="n"/>
      <c r="O110" s="590" t="n"/>
      <c r="P110" s="590" t="n"/>
      <c r="Q110" s="590" t="n"/>
      <c r="R110" s="590" t="n"/>
      <c r="S110" s="590" t="n"/>
      <c r="T110" s="590" t="n"/>
      <c r="U110" s="590" t="n"/>
      <c r="V110" s="590" t="n"/>
      <c r="W110" s="590" t="n"/>
      <c r="X110" s="590" t="n"/>
      <c r="Y110" s="590" t="n"/>
      <c r="Z110" s="590" t="n"/>
    </row>
    <row r="111" ht="15" customHeight="1" s="844">
      <c r="A111" s="590" t="n"/>
      <c r="B111" s="590" t="n"/>
      <c r="D111" s="590" t="n"/>
      <c r="E111" s="590" t="n"/>
      <c r="F111" s="590" t="n"/>
      <c r="G111" s="590" t="n"/>
      <c r="H111" s="590" t="n"/>
      <c r="I111" s="590" t="n"/>
      <c r="J111" s="590" t="n"/>
      <c r="K111" s="590" t="n"/>
      <c r="L111" s="590" t="n"/>
      <c r="M111" s="590" t="n"/>
      <c r="N111" s="590" t="n"/>
      <c r="O111" s="590" t="n"/>
      <c r="P111" s="590" t="n"/>
      <c r="Q111" s="590" t="n"/>
      <c r="R111" s="590" t="n"/>
      <c r="S111" s="590" t="n"/>
      <c r="T111" s="590" t="n"/>
      <c r="U111" s="590" t="n"/>
      <c r="V111" s="590" t="n"/>
      <c r="W111" s="590" t="n"/>
      <c r="X111" s="590" t="n"/>
      <c r="Y111" s="590" t="n"/>
      <c r="Z111" s="590" t="n"/>
    </row>
    <row r="112" ht="15" customHeight="1" s="844">
      <c r="A112" s="590" t="n"/>
      <c r="B112" s="590" t="n"/>
      <c r="D112" s="590" t="n"/>
      <c r="E112" s="590" t="n"/>
      <c r="F112" s="590" t="n"/>
      <c r="G112" s="590" t="n"/>
      <c r="H112" s="590" t="n"/>
      <c r="I112" s="590" t="n"/>
      <c r="J112" s="590" t="n"/>
      <c r="K112" s="590" t="n"/>
      <c r="L112" s="590" t="n"/>
      <c r="M112" s="590" t="n"/>
      <c r="N112" s="590" t="n"/>
      <c r="O112" s="590" t="n"/>
      <c r="P112" s="590" t="n"/>
      <c r="Q112" s="590" t="n"/>
      <c r="R112" s="590" t="n"/>
      <c r="S112" s="590" t="n"/>
      <c r="T112" s="590" t="n"/>
      <c r="U112" s="590" t="n"/>
      <c r="V112" s="590" t="n"/>
      <c r="W112" s="590" t="n"/>
      <c r="X112" s="590" t="n"/>
      <c r="Y112" s="590" t="n"/>
      <c r="Z112" s="590" t="n"/>
    </row>
    <row r="113" ht="15" customHeight="1" s="844">
      <c r="A113" s="590" t="n"/>
      <c r="B113" s="590" t="n"/>
      <c r="D113" s="590" t="n"/>
      <c r="E113" s="590" t="n"/>
      <c r="F113" s="590" t="n"/>
      <c r="G113" s="590" t="n"/>
      <c r="H113" s="590" t="n"/>
      <c r="I113" s="590" t="n"/>
      <c r="J113" s="590" t="n"/>
      <c r="K113" s="590" t="n"/>
      <c r="L113" s="590" t="n"/>
      <c r="M113" s="590" t="n"/>
      <c r="N113" s="590" t="n"/>
      <c r="O113" s="590" t="n"/>
      <c r="P113" s="590" t="n"/>
      <c r="Q113" s="590" t="n"/>
      <c r="R113" s="590" t="n"/>
      <c r="S113" s="590" t="n"/>
      <c r="T113" s="590" t="n"/>
      <c r="U113" s="590" t="n"/>
      <c r="V113" s="590" t="n"/>
      <c r="W113" s="590" t="n"/>
      <c r="X113" s="590" t="n"/>
      <c r="Y113" s="590" t="n"/>
      <c r="Z113" s="590" t="n"/>
    </row>
    <row r="114" ht="15" customHeight="1" s="844">
      <c r="A114" s="590" t="n"/>
      <c r="B114" s="590" t="n"/>
      <c r="D114" s="590" t="n"/>
      <c r="E114" s="590" t="n"/>
      <c r="F114" s="590" t="n"/>
      <c r="G114" s="590" t="n"/>
      <c r="H114" s="590" t="n"/>
      <c r="I114" s="590" t="n"/>
      <c r="J114" s="590" t="n"/>
      <c r="K114" s="590" t="n"/>
      <c r="L114" s="590" t="n"/>
      <c r="M114" s="590" t="n"/>
      <c r="N114" s="590" t="n"/>
      <c r="O114" s="590" t="n"/>
      <c r="P114" s="590" t="n"/>
      <c r="Q114" s="590" t="n"/>
      <c r="R114" s="590" t="n"/>
      <c r="S114" s="590" t="n"/>
      <c r="T114" s="590" t="n"/>
      <c r="U114" s="590" t="n"/>
      <c r="V114" s="590" t="n"/>
      <c r="W114" s="590" t="n"/>
      <c r="X114" s="590" t="n"/>
      <c r="Y114" s="590" t="n"/>
      <c r="Z114" s="590" t="n"/>
    </row>
    <row r="115" ht="15" customHeight="1" s="844">
      <c r="A115" s="590" t="n"/>
      <c r="B115" s="590" t="n"/>
      <c r="D115" s="590" t="n"/>
      <c r="E115" s="590" t="n"/>
      <c r="F115" s="590" t="n"/>
      <c r="G115" s="590" t="n"/>
      <c r="H115" s="590" t="n"/>
      <c r="I115" s="590" t="n"/>
      <c r="J115" s="590" t="n"/>
      <c r="K115" s="590" t="n"/>
      <c r="L115" s="590" t="n"/>
      <c r="M115" s="590" t="n"/>
      <c r="N115" s="590" t="n"/>
      <c r="O115" s="590" t="n"/>
      <c r="P115" s="590" t="n"/>
      <c r="Q115" s="590" t="n"/>
      <c r="R115" s="590" t="n"/>
      <c r="S115" s="590" t="n"/>
      <c r="T115" s="590" t="n"/>
      <c r="U115" s="590" t="n"/>
      <c r="V115" s="590" t="n"/>
      <c r="W115" s="590" t="n"/>
      <c r="X115" s="590" t="n"/>
      <c r="Y115" s="590" t="n"/>
      <c r="Z115" s="590" t="n"/>
    </row>
    <row r="116" ht="15" customHeight="1" s="844">
      <c r="A116" s="590" t="n"/>
      <c r="B116" s="590" t="n"/>
      <c r="D116" s="590" t="n"/>
      <c r="E116" s="590" t="n"/>
      <c r="F116" s="590" t="n"/>
      <c r="G116" s="590" t="n"/>
      <c r="H116" s="590" t="n"/>
      <c r="I116" s="590" t="n"/>
      <c r="J116" s="590" t="n"/>
      <c r="K116" s="590" t="n"/>
      <c r="L116" s="590" t="n"/>
      <c r="M116" s="590" t="n"/>
      <c r="N116" s="590" t="n"/>
      <c r="O116" s="590" t="n"/>
      <c r="P116" s="590" t="n"/>
      <c r="Q116" s="590" t="n"/>
      <c r="R116" s="590" t="n"/>
      <c r="S116" s="590" t="n"/>
      <c r="T116" s="590" t="n"/>
      <c r="U116" s="590" t="n"/>
      <c r="V116" s="590" t="n"/>
      <c r="W116" s="590" t="n"/>
      <c r="X116" s="590" t="n"/>
      <c r="Y116" s="590" t="n"/>
      <c r="Z116" s="590" t="n"/>
    </row>
    <row r="117" ht="15" customHeight="1" s="844">
      <c r="A117" s="590" t="n"/>
      <c r="B117" s="590" t="n"/>
      <c r="D117" s="590" t="n"/>
      <c r="E117" s="590" t="n"/>
      <c r="F117" s="590" t="n"/>
      <c r="G117" s="590" t="n"/>
      <c r="H117" s="590" t="n"/>
      <c r="I117" s="590" t="n"/>
      <c r="J117" s="590" t="n"/>
      <c r="K117" s="590" t="n"/>
      <c r="L117" s="590" t="n"/>
      <c r="M117" s="590" t="n"/>
      <c r="N117" s="590" t="n"/>
      <c r="O117" s="590" t="n"/>
      <c r="P117" s="590" t="n"/>
      <c r="Q117" s="590" t="n"/>
      <c r="R117" s="590" t="n"/>
      <c r="S117" s="590" t="n"/>
      <c r="T117" s="590" t="n"/>
      <c r="U117" s="590" t="n"/>
      <c r="V117" s="590" t="n"/>
      <c r="W117" s="590" t="n"/>
      <c r="X117" s="590" t="n"/>
      <c r="Y117" s="590" t="n"/>
      <c r="Z117" s="590" t="n"/>
    </row>
    <row r="118" ht="15" customHeight="1" s="844">
      <c r="A118" s="590" t="n"/>
      <c r="B118" s="590" t="n"/>
      <c r="D118" s="590" t="n"/>
      <c r="E118" s="590" t="n"/>
      <c r="F118" s="590" t="n"/>
      <c r="G118" s="590" t="n"/>
      <c r="H118" s="590" t="n"/>
      <c r="I118" s="590" t="n"/>
      <c r="J118" s="590" t="n"/>
      <c r="K118" s="590" t="n"/>
      <c r="L118" s="590" t="n"/>
      <c r="M118" s="590" t="n"/>
      <c r="N118" s="590" t="n"/>
      <c r="O118" s="590" t="n"/>
      <c r="P118" s="590" t="n"/>
      <c r="Q118" s="590" t="n"/>
      <c r="R118" s="590" t="n"/>
      <c r="S118" s="590" t="n"/>
      <c r="T118" s="590" t="n"/>
      <c r="U118" s="590" t="n"/>
      <c r="V118" s="590" t="n"/>
      <c r="W118" s="590" t="n"/>
      <c r="X118" s="590" t="n"/>
      <c r="Y118" s="590" t="n"/>
      <c r="Z118" s="590" t="n"/>
    </row>
    <row r="119" ht="15" customHeight="1" s="844">
      <c r="A119" s="590" t="n"/>
      <c r="B119" s="590" t="n"/>
      <c r="D119" s="590" t="n"/>
      <c r="E119" s="590" t="n"/>
      <c r="F119" s="590" t="n"/>
      <c r="G119" s="590" t="n"/>
      <c r="H119" s="590" t="n"/>
      <c r="I119" s="590" t="n"/>
      <c r="J119" s="590" t="n"/>
      <c r="K119" s="590" t="n"/>
      <c r="L119" s="590" t="n"/>
      <c r="M119" s="590" t="n"/>
      <c r="N119" s="590" t="n"/>
      <c r="O119" s="590" t="n"/>
      <c r="P119" s="590" t="n"/>
      <c r="Q119" s="590" t="n"/>
      <c r="R119" s="590" t="n"/>
      <c r="S119" s="590" t="n"/>
      <c r="T119" s="590" t="n"/>
      <c r="U119" s="590" t="n"/>
      <c r="V119" s="590" t="n"/>
      <c r="W119" s="590" t="n"/>
      <c r="X119" s="590" t="n"/>
      <c r="Y119" s="590" t="n"/>
      <c r="Z119" s="590" t="n"/>
    </row>
    <row r="120" ht="15" customHeight="1" s="844">
      <c r="A120" s="590" t="n"/>
      <c r="B120" s="590" t="n"/>
      <c r="D120" s="590" t="n"/>
      <c r="E120" s="590" t="n"/>
      <c r="F120" s="590" t="n"/>
      <c r="G120" s="590" t="n"/>
      <c r="H120" s="590" t="n"/>
      <c r="I120" s="590" t="n"/>
      <c r="J120" s="590" t="n"/>
      <c r="K120" s="590" t="n"/>
      <c r="L120" s="590" t="n"/>
      <c r="M120" s="590" t="n"/>
      <c r="N120" s="590" t="n"/>
      <c r="O120" s="590" t="n"/>
      <c r="P120" s="590" t="n"/>
      <c r="Q120" s="590" t="n"/>
      <c r="R120" s="590" t="n"/>
      <c r="S120" s="590" t="n"/>
      <c r="T120" s="590" t="n"/>
      <c r="U120" s="590" t="n"/>
      <c r="V120" s="590" t="n"/>
      <c r="W120" s="590" t="n"/>
      <c r="X120" s="590" t="n"/>
      <c r="Y120" s="590" t="n"/>
      <c r="Z120" s="590" t="n"/>
    </row>
    <row r="121" ht="15" customHeight="1" s="844">
      <c r="A121" s="590" t="n"/>
      <c r="B121" s="590" t="n"/>
      <c r="D121" s="590" t="n"/>
      <c r="E121" s="590" t="n"/>
      <c r="F121" s="590" t="n"/>
      <c r="G121" s="590" t="n"/>
      <c r="H121" s="590" t="n"/>
      <c r="I121" s="590" t="n"/>
      <c r="J121" s="590" t="n"/>
      <c r="K121" s="590" t="n"/>
      <c r="L121" s="590" t="n"/>
      <c r="M121" s="590" t="n"/>
      <c r="N121" s="590" t="n"/>
      <c r="O121" s="590" t="n"/>
      <c r="P121" s="590" t="n"/>
      <c r="Q121" s="590" t="n"/>
      <c r="R121" s="590" t="n"/>
      <c r="S121" s="590" t="n"/>
      <c r="T121" s="590" t="n"/>
      <c r="U121" s="590" t="n"/>
      <c r="V121" s="590" t="n"/>
      <c r="W121" s="590" t="n"/>
      <c r="X121" s="590" t="n"/>
      <c r="Y121" s="590" t="n"/>
      <c r="Z121" s="590" t="n"/>
    </row>
    <row r="122" ht="15" customHeight="1" s="844">
      <c r="A122" s="590" t="n"/>
      <c r="B122" s="590" t="n"/>
      <c r="D122" s="590" t="n"/>
      <c r="E122" s="590" t="n"/>
      <c r="F122" s="590" t="n"/>
      <c r="G122" s="590" t="n"/>
      <c r="H122" s="590" t="n"/>
      <c r="I122" s="590" t="n"/>
      <c r="J122" s="590" t="n"/>
      <c r="K122" s="590" t="n"/>
      <c r="L122" s="590" t="n"/>
      <c r="M122" s="590" t="n"/>
      <c r="N122" s="590" t="n"/>
      <c r="O122" s="590" t="n"/>
      <c r="P122" s="590" t="n"/>
      <c r="Q122" s="590" t="n"/>
      <c r="R122" s="590" t="n"/>
      <c r="S122" s="590" t="n"/>
      <c r="T122" s="590" t="n"/>
      <c r="U122" s="590" t="n"/>
      <c r="V122" s="590" t="n"/>
      <c r="W122" s="590" t="n"/>
      <c r="X122" s="590" t="n"/>
      <c r="Y122" s="590" t="n"/>
      <c r="Z122" s="590" t="n"/>
    </row>
    <row r="123" ht="15" customHeight="1" s="844">
      <c r="A123" s="590" t="n"/>
      <c r="B123" s="590" t="n"/>
      <c r="D123" s="590" t="n"/>
      <c r="E123" s="590" t="n"/>
      <c r="F123" s="590" t="n"/>
      <c r="G123" s="590" t="n"/>
      <c r="H123" s="590" t="n"/>
      <c r="I123" s="590" t="n"/>
      <c r="J123" s="590" t="n"/>
      <c r="K123" s="590" t="n"/>
      <c r="L123" s="590" t="n"/>
      <c r="M123" s="590" t="n"/>
      <c r="N123" s="590" t="n"/>
      <c r="O123" s="590" t="n"/>
      <c r="P123" s="590" t="n"/>
      <c r="Q123" s="590" t="n"/>
      <c r="R123" s="590" t="n"/>
      <c r="S123" s="590" t="n"/>
      <c r="T123" s="590" t="n"/>
      <c r="U123" s="590" t="n"/>
      <c r="V123" s="590" t="n"/>
      <c r="W123" s="590" t="n"/>
      <c r="X123" s="590" t="n"/>
      <c r="Y123" s="590" t="n"/>
      <c r="Z123" s="590" t="n"/>
    </row>
    <row r="124" ht="15" customHeight="1" s="844">
      <c r="A124" s="590" t="n"/>
      <c r="B124" s="590" t="n"/>
      <c r="D124" s="590" t="n"/>
      <c r="E124" s="590" t="n"/>
      <c r="F124" s="590" t="n"/>
      <c r="G124" s="590" t="n"/>
      <c r="H124" s="590" t="n"/>
      <c r="I124" s="590" t="n"/>
      <c r="J124" s="590" t="n"/>
      <c r="K124" s="590" t="n"/>
      <c r="L124" s="590" t="n"/>
      <c r="M124" s="590" t="n"/>
      <c r="N124" s="590" t="n"/>
      <c r="O124" s="590" t="n"/>
      <c r="P124" s="590" t="n"/>
      <c r="Q124" s="590" t="n"/>
      <c r="R124" s="590" t="n"/>
      <c r="S124" s="590" t="n"/>
      <c r="T124" s="590" t="n"/>
      <c r="U124" s="590" t="n"/>
      <c r="V124" s="590" t="n"/>
      <c r="W124" s="590" t="n"/>
      <c r="X124" s="590" t="n"/>
      <c r="Y124" s="590" t="n"/>
      <c r="Z124" s="590" t="n"/>
    </row>
    <row r="125" ht="15" customHeight="1" s="844">
      <c r="A125" s="590" t="n"/>
      <c r="B125" s="590" t="n"/>
      <c r="D125" s="590" t="n"/>
      <c r="E125" s="590" t="n"/>
      <c r="F125" s="590" t="n"/>
      <c r="G125" s="590" t="n"/>
      <c r="H125" s="590" t="n"/>
      <c r="I125" s="590" t="n"/>
      <c r="J125" s="590" t="n"/>
      <c r="K125" s="590" t="n"/>
      <c r="L125" s="590" t="n"/>
      <c r="M125" s="590" t="n"/>
      <c r="N125" s="590" t="n"/>
      <c r="O125" s="590" t="n"/>
      <c r="P125" s="590" t="n"/>
      <c r="Q125" s="590" t="n"/>
      <c r="R125" s="590" t="n"/>
      <c r="S125" s="590" t="n"/>
      <c r="T125" s="590" t="n"/>
      <c r="U125" s="590" t="n"/>
      <c r="V125" s="590" t="n"/>
      <c r="W125" s="590" t="n"/>
      <c r="X125" s="590" t="n"/>
      <c r="Y125" s="590" t="n"/>
      <c r="Z125" s="590" t="n"/>
    </row>
    <row r="126" ht="15" customHeight="1" s="844">
      <c r="A126" s="590" t="n"/>
      <c r="B126" s="590" t="n"/>
      <c r="D126" s="590" t="n"/>
      <c r="E126" s="590" t="n"/>
      <c r="F126" s="590" t="n"/>
      <c r="G126" s="590" t="n"/>
      <c r="H126" s="590" t="n"/>
      <c r="I126" s="590" t="n"/>
      <c r="J126" s="590" t="n"/>
      <c r="K126" s="590" t="n"/>
      <c r="L126" s="590" t="n"/>
      <c r="M126" s="590" t="n"/>
      <c r="N126" s="590" t="n"/>
      <c r="O126" s="590" t="n"/>
      <c r="P126" s="590" t="n"/>
      <c r="Q126" s="590" t="n"/>
      <c r="R126" s="590" t="n"/>
      <c r="S126" s="590" t="n"/>
      <c r="T126" s="590" t="n"/>
      <c r="U126" s="590" t="n"/>
      <c r="V126" s="590" t="n"/>
      <c r="W126" s="590" t="n"/>
      <c r="X126" s="590" t="n"/>
      <c r="Y126" s="590" t="n"/>
      <c r="Z126" s="590" t="n"/>
    </row>
    <row r="127" ht="15" customHeight="1" s="844">
      <c r="A127" s="590" t="n"/>
      <c r="B127" s="590" t="n"/>
      <c r="D127" s="590" t="n"/>
      <c r="E127" s="590" t="n"/>
      <c r="F127" s="590" t="n"/>
      <c r="G127" s="590" t="n"/>
      <c r="H127" s="590" t="n"/>
      <c r="I127" s="590" t="n"/>
      <c r="J127" s="590" t="n"/>
      <c r="K127" s="590" t="n"/>
      <c r="L127" s="590" t="n"/>
      <c r="M127" s="590" t="n"/>
      <c r="N127" s="590" t="n"/>
      <c r="O127" s="590" t="n"/>
      <c r="P127" s="590" t="n"/>
      <c r="Q127" s="590" t="n"/>
      <c r="R127" s="590" t="n"/>
      <c r="S127" s="590" t="n"/>
      <c r="T127" s="590" t="n"/>
      <c r="U127" s="590" t="n"/>
      <c r="V127" s="590" t="n"/>
      <c r="W127" s="590" t="n"/>
      <c r="X127" s="590" t="n"/>
      <c r="Y127" s="590" t="n"/>
      <c r="Z127" s="590" t="n"/>
    </row>
    <row r="128" ht="15" customHeight="1" s="844">
      <c r="A128" s="590" t="n"/>
      <c r="B128" s="590" t="n"/>
      <c r="D128" s="590" t="n"/>
      <c r="E128" s="590" t="n"/>
      <c r="F128" s="590" t="n"/>
      <c r="G128" s="590" t="n"/>
      <c r="H128" s="590" t="n"/>
      <c r="I128" s="590" t="n"/>
      <c r="J128" s="590" t="n"/>
      <c r="K128" s="590" t="n"/>
      <c r="L128" s="590" t="n"/>
      <c r="M128" s="590" t="n"/>
      <c r="N128" s="590" t="n"/>
      <c r="O128" s="590" t="n"/>
      <c r="P128" s="590" t="n"/>
      <c r="Q128" s="590" t="n"/>
      <c r="R128" s="590" t="n"/>
      <c r="S128" s="590" t="n"/>
      <c r="T128" s="590" t="n"/>
      <c r="U128" s="590" t="n"/>
      <c r="V128" s="590" t="n"/>
      <c r="W128" s="590" t="n"/>
      <c r="X128" s="590" t="n"/>
      <c r="Y128" s="590" t="n"/>
      <c r="Z128" s="590" t="n"/>
    </row>
    <row r="129" ht="15" customHeight="1" s="844">
      <c r="A129" s="590" t="n"/>
      <c r="B129" s="590" t="n"/>
      <c r="D129" s="590" t="n"/>
      <c r="E129" s="590" t="n"/>
      <c r="F129" s="590" t="n"/>
      <c r="G129" s="590" t="n"/>
      <c r="H129" s="590" t="n"/>
      <c r="I129" s="590" t="n"/>
      <c r="J129" s="590" t="n"/>
      <c r="K129" s="590" t="n"/>
      <c r="L129" s="590" t="n"/>
      <c r="M129" s="590" t="n"/>
      <c r="N129" s="590" t="n"/>
      <c r="O129" s="590" t="n"/>
      <c r="P129" s="590" t="n"/>
      <c r="Q129" s="590" t="n"/>
      <c r="R129" s="590" t="n"/>
      <c r="S129" s="590" t="n"/>
      <c r="T129" s="590" t="n"/>
      <c r="U129" s="590" t="n"/>
      <c r="V129" s="590" t="n"/>
      <c r="W129" s="590" t="n"/>
      <c r="X129" s="590" t="n"/>
      <c r="Y129" s="590" t="n"/>
      <c r="Z129" s="590" t="n"/>
    </row>
    <row r="130" ht="15" customHeight="1" s="844">
      <c r="A130" s="590" t="n"/>
      <c r="B130" s="590" t="n"/>
      <c r="D130" s="590" t="n"/>
      <c r="E130" s="590" t="n"/>
      <c r="F130" s="590" t="n"/>
      <c r="G130" s="590" t="n"/>
      <c r="H130" s="590" t="n"/>
      <c r="I130" s="590" t="n"/>
      <c r="J130" s="590" t="n"/>
      <c r="K130" s="590" t="n"/>
      <c r="L130" s="590" t="n"/>
      <c r="M130" s="590" t="n"/>
      <c r="N130" s="590" t="n"/>
      <c r="O130" s="590" t="n"/>
      <c r="P130" s="590" t="n"/>
      <c r="Q130" s="590" t="n"/>
      <c r="R130" s="590" t="n"/>
      <c r="S130" s="590" t="n"/>
      <c r="T130" s="590" t="n"/>
      <c r="U130" s="590" t="n"/>
      <c r="V130" s="590" t="n"/>
      <c r="W130" s="590" t="n"/>
      <c r="X130" s="590" t="n"/>
      <c r="Y130" s="590" t="n"/>
      <c r="Z130" s="590" t="n"/>
    </row>
    <row r="131" ht="15" customHeight="1" s="844">
      <c r="A131" s="590" t="n"/>
      <c r="B131" s="590" t="n"/>
      <c r="D131" s="590" t="n"/>
      <c r="E131" s="590" t="n"/>
      <c r="F131" s="590" t="n"/>
      <c r="G131" s="590" t="n"/>
      <c r="H131" s="590" t="n"/>
      <c r="I131" s="590" t="n"/>
      <c r="J131" s="590" t="n"/>
      <c r="K131" s="590" t="n"/>
      <c r="L131" s="590" t="n"/>
      <c r="M131" s="590" t="n"/>
      <c r="N131" s="590" t="n"/>
      <c r="O131" s="590" t="n"/>
      <c r="P131" s="590" t="n"/>
      <c r="Q131" s="590" t="n"/>
      <c r="R131" s="590" t="n"/>
      <c r="S131" s="590" t="n"/>
      <c r="T131" s="590" t="n"/>
      <c r="U131" s="590" t="n"/>
      <c r="V131" s="590" t="n"/>
      <c r="W131" s="590" t="n"/>
      <c r="X131" s="590" t="n"/>
      <c r="Y131" s="590" t="n"/>
      <c r="Z131" s="590" t="n"/>
    </row>
    <row r="132" ht="15" customHeight="1" s="844">
      <c r="A132" s="590" t="n"/>
      <c r="B132" s="590" t="n"/>
      <c r="D132" s="590" t="n"/>
      <c r="E132" s="590" t="n"/>
      <c r="F132" s="590" t="n"/>
      <c r="G132" s="590" t="n"/>
      <c r="H132" s="590" t="n"/>
      <c r="I132" s="590" t="n"/>
      <c r="J132" s="590" t="n"/>
      <c r="K132" s="590" t="n"/>
      <c r="L132" s="590" t="n"/>
      <c r="M132" s="590" t="n"/>
      <c r="N132" s="590" t="n"/>
      <c r="O132" s="590" t="n"/>
      <c r="P132" s="590" t="n"/>
      <c r="Q132" s="590" t="n"/>
      <c r="R132" s="590" t="n"/>
      <c r="S132" s="590" t="n"/>
      <c r="T132" s="590" t="n"/>
      <c r="U132" s="590" t="n"/>
      <c r="V132" s="590" t="n"/>
      <c r="W132" s="590" t="n"/>
      <c r="X132" s="590" t="n"/>
      <c r="Y132" s="590" t="n"/>
      <c r="Z132" s="590" t="n"/>
    </row>
    <row r="133" ht="15" customHeight="1" s="844">
      <c r="A133" s="590" t="n"/>
      <c r="B133" s="590" t="n"/>
      <c r="D133" s="590" t="n"/>
      <c r="E133" s="590" t="n"/>
      <c r="F133" s="590" t="n"/>
      <c r="G133" s="590" t="n"/>
      <c r="H133" s="590" t="n"/>
      <c r="I133" s="590" t="n"/>
      <c r="J133" s="590" t="n"/>
      <c r="K133" s="590" t="n"/>
      <c r="L133" s="590" t="n"/>
      <c r="M133" s="590" t="n"/>
      <c r="N133" s="590" t="n"/>
      <c r="O133" s="590" t="n"/>
      <c r="P133" s="590" t="n"/>
      <c r="Q133" s="590" t="n"/>
      <c r="R133" s="590" t="n"/>
      <c r="S133" s="590" t="n"/>
      <c r="T133" s="590" t="n"/>
      <c r="U133" s="590" t="n"/>
      <c r="V133" s="590" t="n"/>
      <c r="W133" s="590" t="n"/>
      <c r="X133" s="590" t="n"/>
      <c r="Y133" s="590" t="n"/>
      <c r="Z133" s="590" t="n"/>
    </row>
    <row r="134" ht="15" customHeight="1" s="844">
      <c r="A134" s="590" t="n"/>
      <c r="B134" s="590" t="n"/>
      <c r="D134" s="590" t="n"/>
      <c r="E134" s="590" t="n"/>
      <c r="F134" s="590" t="n"/>
      <c r="G134" s="590" t="n"/>
      <c r="H134" s="590" t="n"/>
      <c r="I134" s="590" t="n"/>
      <c r="J134" s="590" t="n"/>
      <c r="K134" s="590" t="n"/>
      <c r="L134" s="590" t="n"/>
      <c r="M134" s="590" t="n"/>
      <c r="N134" s="590" t="n"/>
      <c r="O134" s="590" t="n"/>
      <c r="P134" s="590" t="n"/>
      <c r="Q134" s="590" t="n"/>
      <c r="R134" s="590" t="n"/>
      <c r="S134" s="590" t="n"/>
      <c r="T134" s="590" t="n"/>
      <c r="U134" s="590" t="n"/>
      <c r="V134" s="590" t="n"/>
      <c r="W134" s="590" t="n"/>
      <c r="X134" s="590" t="n"/>
      <c r="Y134" s="590" t="n"/>
      <c r="Z134" s="590" t="n"/>
    </row>
    <row r="135" ht="15" customHeight="1" s="844">
      <c r="A135" s="590" t="n"/>
      <c r="B135" s="590" t="n"/>
      <c r="D135" s="590" t="n"/>
      <c r="E135" s="590" t="n"/>
      <c r="F135" s="590" t="n"/>
      <c r="G135" s="590" t="n"/>
      <c r="H135" s="590" t="n"/>
      <c r="I135" s="590" t="n"/>
      <c r="J135" s="590" t="n"/>
      <c r="K135" s="590" t="n"/>
      <c r="L135" s="590" t="n"/>
      <c r="M135" s="590" t="n"/>
      <c r="N135" s="590" t="n"/>
      <c r="O135" s="590" t="n"/>
      <c r="P135" s="590" t="n"/>
      <c r="Q135" s="590" t="n"/>
      <c r="R135" s="590" t="n"/>
      <c r="S135" s="590" t="n"/>
      <c r="T135" s="590" t="n"/>
      <c r="U135" s="590" t="n"/>
      <c r="V135" s="590" t="n"/>
      <c r="W135" s="590" t="n"/>
      <c r="X135" s="590" t="n"/>
      <c r="Y135" s="590" t="n"/>
      <c r="Z135" s="590" t="n"/>
    </row>
    <row r="136" ht="15" customHeight="1" s="844">
      <c r="A136" s="590" t="n"/>
      <c r="B136" s="590" t="n"/>
      <c r="D136" s="590" t="n"/>
      <c r="E136" s="590" t="n"/>
      <c r="F136" s="590" t="n"/>
      <c r="G136" s="590" t="n"/>
      <c r="H136" s="590" t="n"/>
      <c r="I136" s="590" t="n"/>
      <c r="J136" s="590" t="n"/>
      <c r="K136" s="590" t="n"/>
      <c r="L136" s="590" t="n"/>
      <c r="M136" s="590" t="n"/>
      <c r="N136" s="590" t="n"/>
      <c r="O136" s="590" t="n"/>
      <c r="P136" s="590" t="n"/>
      <c r="Q136" s="590" t="n"/>
      <c r="R136" s="590" t="n"/>
      <c r="S136" s="590" t="n"/>
      <c r="T136" s="590" t="n"/>
      <c r="U136" s="590" t="n"/>
      <c r="V136" s="590" t="n"/>
      <c r="W136" s="590" t="n"/>
      <c r="X136" s="590" t="n"/>
      <c r="Y136" s="590" t="n"/>
      <c r="Z136" s="590" t="n"/>
    </row>
    <row r="137" ht="15" customHeight="1" s="844">
      <c r="A137" s="590" t="n"/>
      <c r="B137" s="590" t="n"/>
      <c r="D137" s="590" t="n"/>
      <c r="E137" s="590" t="n"/>
      <c r="F137" s="590" t="n"/>
      <c r="G137" s="590" t="n"/>
      <c r="H137" s="590" t="n"/>
      <c r="I137" s="590" t="n"/>
      <c r="J137" s="590" t="n"/>
      <c r="K137" s="590" t="n"/>
      <c r="L137" s="590" t="n"/>
      <c r="M137" s="590" t="n"/>
      <c r="N137" s="590" t="n"/>
      <c r="O137" s="590" t="n"/>
      <c r="P137" s="590" t="n"/>
      <c r="Q137" s="590" t="n"/>
      <c r="R137" s="590" t="n"/>
      <c r="S137" s="590" t="n"/>
      <c r="T137" s="590" t="n"/>
      <c r="U137" s="590" t="n"/>
      <c r="V137" s="590" t="n"/>
      <c r="W137" s="590" t="n"/>
      <c r="X137" s="590" t="n"/>
      <c r="Y137" s="590" t="n"/>
      <c r="Z137" s="590" t="n"/>
    </row>
    <row r="138" ht="15" customHeight="1" s="844">
      <c r="A138" s="590" t="n"/>
      <c r="B138" s="590" t="n"/>
      <c r="D138" s="590" t="n"/>
      <c r="E138" s="590" t="n"/>
      <c r="F138" s="590" t="n"/>
      <c r="G138" s="590" t="n"/>
      <c r="H138" s="590" t="n"/>
      <c r="I138" s="590" t="n"/>
      <c r="J138" s="590" t="n"/>
      <c r="K138" s="590" t="n"/>
      <c r="L138" s="590" t="n"/>
      <c r="M138" s="590" t="n"/>
      <c r="N138" s="590" t="n"/>
      <c r="O138" s="590" t="n"/>
      <c r="P138" s="590" t="n"/>
      <c r="Q138" s="590" t="n"/>
      <c r="R138" s="590" t="n"/>
      <c r="S138" s="590" t="n"/>
      <c r="T138" s="590" t="n"/>
      <c r="U138" s="590" t="n"/>
      <c r="V138" s="590" t="n"/>
      <c r="W138" s="590" t="n"/>
      <c r="X138" s="590" t="n"/>
      <c r="Y138" s="590" t="n"/>
      <c r="Z138" s="590" t="n"/>
    </row>
    <row r="139" ht="15" customHeight="1" s="844">
      <c r="A139" s="590" t="n"/>
      <c r="B139" s="590" t="n"/>
      <c r="D139" s="590" t="n"/>
      <c r="E139" s="590" t="n"/>
      <c r="F139" s="590" t="n"/>
      <c r="G139" s="590" t="n"/>
      <c r="H139" s="590" t="n"/>
      <c r="I139" s="590" t="n"/>
      <c r="J139" s="590" t="n"/>
      <c r="K139" s="590" t="n"/>
      <c r="L139" s="590" t="n"/>
      <c r="M139" s="590" t="n"/>
      <c r="N139" s="590" t="n"/>
      <c r="O139" s="590" t="n"/>
      <c r="P139" s="590" t="n"/>
      <c r="Q139" s="590" t="n"/>
      <c r="R139" s="590" t="n"/>
      <c r="S139" s="590" t="n"/>
      <c r="T139" s="590" t="n"/>
      <c r="U139" s="590" t="n"/>
      <c r="V139" s="590" t="n"/>
      <c r="W139" s="590" t="n"/>
      <c r="X139" s="590" t="n"/>
      <c r="Y139" s="590" t="n"/>
      <c r="Z139" s="590" t="n"/>
    </row>
    <row r="140" ht="12.75" customHeight="1" s="844">
      <c r="A140" s="590" t="n"/>
      <c r="B140" s="590" t="n"/>
      <c r="D140" s="590" t="n"/>
      <c r="E140" s="590" t="n"/>
      <c r="F140" s="590" t="n"/>
      <c r="G140" s="590" t="n"/>
      <c r="H140" s="590" t="n"/>
      <c r="I140" s="590" t="n"/>
      <c r="J140" s="590" t="n"/>
      <c r="K140" s="590" t="n"/>
      <c r="L140" s="590" t="n"/>
      <c r="M140" s="590" t="n"/>
      <c r="N140" s="590" t="n"/>
      <c r="O140" s="590" t="n"/>
      <c r="P140" s="590" t="n"/>
      <c r="Q140" s="590" t="n"/>
      <c r="R140" s="590" t="n"/>
      <c r="S140" s="590" t="n"/>
      <c r="T140" s="590" t="n"/>
      <c r="U140" s="590" t="n"/>
      <c r="V140" s="590" t="n"/>
      <c r="W140" s="590" t="n"/>
      <c r="X140" s="590" t="n"/>
      <c r="Y140" s="590" t="n"/>
      <c r="Z140" s="590" t="n"/>
    </row>
    <row r="141" ht="12.75" customHeight="1" s="844">
      <c r="A141" s="590" t="n"/>
      <c r="B141" s="590" t="n"/>
      <c r="D141" s="590" t="n"/>
      <c r="E141" s="590" t="n"/>
      <c r="F141" s="590" t="n"/>
      <c r="G141" s="590" t="n"/>
      <c r="H141" s="590" t="n"/>
      <c r="I141" s="590" t="n"/>
      <c r="J141" s="590" t="n"/>
      <c r="K141" s="590" t="n"/>
      <c r="L141" s="590" t="n"/>
      <c r="M141" s="590" t="n"/>
      <c r="N141" s="590" t="n"/>
      <c r="O141" s="590" t="n"/>
      <c r="P141" s="590" t="n"/>
      <c r="Q141" s="590" t="n"/>
      <c r="R141" s="590" t="n"/>
      <c r="S141" s="590" t="n"/>
      <c r="T141" s="590" t="n"/>
      <c r="U141" s="590" t="n"/>
      <c r="V141" s="590" t="n"/>
      <c r="W141" s="590" t="n"/>
      <c r="X141" s="590" t="n"/>
      <c r="Y141" s="590" t="n"/>
      <c r="Z141" s="590" t="n"/>
    </row>
    <row r="142" ht="12.75" customHeight="1" s="844">
      <c r="A142" s="590" t="n"/>
      <c r="B142" s="590" t="n"/>
      <c r="D142" s="590" t="n"/>
      <c r="E142" s="590" t="n"/>
      <c r="F142" s="590" t="n"/>
      <c r="G142" s="590" t="n"/>
      <c r="H142" s="590" t="n"/>
      <c r="I142" s="590" t="n"/>
      <c r="J142" s="590" t="n"/>
      <c r="K142" s="590" t="n"/>
      <c r="L142" s="590" t="n"/>
      <c r="M142" s="590" t="n"/>
      <c r="N142" s="590" t="n"/>
      <c r="O142" s="590" t="n"/>
      <c r="P142" s="590" t="n"/>
      <c r="Q142" s="590" t="n"/>
      <c r="R142" s="590" t="n"/>
      <c r="S142" s="590" t="n"/>
      <c r="T142" s="590" t="n"/>
      <c r="U142" s="590" t="n"/>
      <c r="V142" s="590" t="n"/>
      <c r="W142" s="590" t="n"/>
      <c r="X142" s="590" t="n"/>
      <c r="Y142" s="590" t="n"/>
      <c r="Z142" s="590" t="n"/>
    </row>
    <row r="143" ht="12.75" customHeight="1" s="844">
      <c r="A143" s="590" t="n"/>
      <c r="B143" s="590" t="n"/>
      <c r="D143" s="590" t="n"/>
      <c r="E143" s="590" t="n"/>
      <c r="F143" s="590" t="n"/>
      <c r="G143" s="590" t="n"/>
      <c r="H143" s="590" t="n"/>
      <c r="I143" s="590" t="n"/>
      <c r="J143" s="590" t="n"/>
      <c r="K143" s="590" t="n"/>
      <c r="L143" s="590" t="n"/>
      <c r="M143" s="590" t="n"/>
      <c r="N143" s="590" t="n"/>
      <c r="O143" s="590" t="n"/>
      <c r="P143" s="590" t="n"/>
      <c r="Q143" s="590" t="n"/>
      <c r="R143" s="590" t="n"/>
      <c r="S143" s="590" t="n"/>
      <c r="T143" s="590" t="n"/>
      <c r="U143" s="590" t="n"/>
      <c r="V143" s="590" t="n"/>
      <c r="W143" s="590" t="n"/>
      <c r="X143" s="590" t="n"/>
      <c r="Y143" s="590" t="n"/>
      <c r="Z143" s="590" t="n"/>
    </row>
    <row r="144" ht="12.75" customHeight="1" s="844">
      <c r="A144" s="590" t="n"/>
      <c r="B144" s="590" t="n"/>
      <c r="D144" s="590" t="n"/>
      <c r="E144" s="590" t="n"/>
      <c r="F144" s="590" t="n"/>
      <c r="G144" s="590" t="n"/>
      <c r="H144" s="590" t="n"/>
      <c r="I144" s="590" t="n"/>
      <c r="J144" s="590" t="n"/>
      <c r="K144" s="590" t="n"/>
      <c r="L144" s="590" t="n"/>
      <c r="M144" s="590" t="n"/>
      <c r="N144" s="590" t="n"/>
      <c r="O144" s="590" t="n"/>
      <c r="P144" s="590" t="n"/>
      <c r="Q144" s="590" t="n"/>
      <c r="R144" s="590" t="n"/>
      <c r="S144" s="590" t="n"/>
      <c r="T144" s="590" t="n"/>
      <c r="U144" s="590" t="n"/>
      <c r="V144" s="590" t="n"/>
      <c r="W144" s="590" t="n"/>
      <c r="X144" s="590" t="n"/>
      <c r="Y144" s="590" t="n"/>
      <c r="Z144" s="590" t="n"/>
    </row>
    <row r="145" ht="12.75" customHeight="1" s="844">
      <c r="A145" s="590" t="n"/>
      <c r="B145" s="590" t="n"/>
      <c r="D145" s="590" t="n"/>
      <c r="E145" s="590" t="n"/>
      <c r="F145" s="590" t="n"/>
      <c r="G145" s="590" t="n"/>
      <c r="H145" s="590" t="n"/>
      <c r="I145" s="590" t="n"/>
      <c r="J145" s="590" t="n"/>
      <c r="K145" s="590" t="n"/>
      <c r="L145" s="590" t="n"/>
      <c r="M145" s="590" t="n"/>
      <c r="N145" s="590" t="n"/>
      <c r="O145" s="590" t="n"/>
      <c r="P145" s="590" t="n"/>
      <c r="Q145" s="590" t="n"/>
      <c r="R145" s="590" t="n"/>
      <c r="S145" s="590" t="n"/>
      <c r="T145" s="590" t="n"/>
      <c r="U145" s="590" t="n"/>
      <c r="V145" s="590" t="n"/>
      <c r="W145" s="590" t="n"/>
      <c r="X145" s="590" t="n"/>
      <c r="Y145" s="590" t="n"/>
      <c r="Z145" s="590" t="n"/>
    </row>
    <row r="146" ht="12.75" customHeight="1" s="844">
      <c r="A146" s="590" t="n"/>
      <c r="B146" s="590" t="n"/>
      <c r="D146" s="590" t="n"/>
      <c r="E146" s="590" t="n"/>
      <c r="F146" s="590" t="n"/>
      <c r="G146" s="590" t="n"/>
      <c r="H146" s="590" t="n"/>
      <c r="I146" s="590" t="n"/>
      <c r="J146" s="590" t="n"/>
      <c r="K146" s="590" t="n"/>
      <c r="L146" s="590" t="n"/>
      <c r="M146" s="590" t="n"/>
      <c r="N146" s="590" t="n"/>
      <c r="O146" s="590" t="n"/>
      <c r="P146" s="590" t="n"/>
      <c r="Q146" s="590" t="n"/>
      <c r="R146" s="590" t="n"/>
      <c r="S146" s="590" t="n"/>
      <c r="T146" s="590" t="n"/>
      <c r="U146" s="590" t="n"/>
      <c r="V146" s="590" t="n"/>
      <c r="W146" s="590" t="n"/>
      <c r="X146" s="590" t="n"/>
      <c r="Y146" s="590" t="n"/>
      <c r="Z146" s="590" t="n"/>
    </row>
    <row r="147" ht="12.75" customHeight="1" s="844">
      <c r="A147" s="590" t="n"/>
      <c r="B147" s="590" t="n"/>
      <c r="D147" s="590" t="n"/>
      <c r="E147" s="590" t="n"/>
      <c r="F147" s="590" t="n"/>
      <c r="G147" s="590" t="n"/>
      <c r="H147" s="590" t="n"/>
      <c r="I147" s="590" t="n"/>
      <c r="J147" s="590" t="n"/>
      <c r="K147" s="590" t="n"/>
      <c r="L147" s="590" t="n"/>
      <c r="M147" s="590" t="n"/>
      <c r="N147" s="590" t="n"/>
      <c r="O147" s="590" t="n"/>
      <c r="P147" s="590" t="n"/>
      <c r="Q147" s="590" t="n"/>
      <c r="R147" s="590" t="n"/>
      <c r="S147" s="590" t="n"/>
      <c r="T147" s="590" t="n"/>
      <c r="U147" s="590" t="n"/>
      <c r="V147" s="590" t="n"/>
      <c r="W147" s="590" t="n"/>
      <c r="X147" s="590" t="n"/>
      <c r="Y147" s="590" t="n"/>
      <c r="Z147" s="590" t="n"/>
    </row>
    <row r="148" ht="12.75" customHeight="1" s="844">
      <c r="A148" s="590" t="n"/>
      <c r="B148" s="590" t="n"/>
      <c r="D148" s="590" t="n"/>
      <c r="E148" s="590" t="n"/>
      <c r="F148" s="590" t="n"/>
      <c r="G148" s="590" t="n"/>
      <c r="H148" s="590" t="n"/>
      <c r="I148" s="590" t="n"/>
      <c r="J148" s="590" t="n"/>
      <c r="K148" s="590" t="n"/>
      <c r="L148" s="590" t="n"/>
      <c r="M148" s="590" t="n"/>
      <c r="N148" s="590" t="n"/>
      <c r="O148" s="590" t="n"/>
      <c r="P148" s="590" t="n"/>
      <c r="Q148" s="590" t="n"/>
      <c r="R148" s="590" t="n"/>
      <c r="S148" s="590" t="n"/>
      <c r="T148" s="590" t="n"/>
      <c r="U148" s="590" t="n"/>
      <c r="V148" s="590" t="n"/>
      <c r="W148" s="590" t="n"/>
      <c r="X148" s="590" t="n"/>
      <c r="Y148" s="590" t="n"/>
      <c r="Z148" s="590" t="n"/>
    </row>
    <row r="149" ht="12.75" customHeight="1" s="844">
      <c r="A149" s="590" t="n"/>
      <c r="B149" s="590" t="n"/>
      <c r="D149" s="590" t="n"/>
      <c r="E149" s="590" t="n"/>
      <c r="F149" s="590" t="n"/>
      <c r="G149" s="590" t="n"/>
      <c r="H149" s="590" t="n"/>
      <c r="I149" s="590" t="n"/>
      <c r="J149" s="590" t="n"/>
      <c r="K149" s="590" t="n"/>
      <c r="L149" s="590" t="n"/>
      <c r="M149" s="590" t="n"/>
      <c r="N149" s="590" t="n"/>
      <c r="O149" s="590" t="n"/>
      <c r="P149" s="590" t="n"/>
      <c r="Q149" s="590" t="n"/>
      <c r="R149" s="590" t="n"/>
      <c r="S149" s="590" t="n"/>
      <c r="T149" s="590" t="n"/>
      <c r="U149" s="590" t="n"/>
      <c r="V149" s="590" t="n"/>
      <c r="W149" s="590" t="n"/>
      <c r="X149" s="590" t="n"/>
      <c r="Y149" s="590" t="n"/>
      <c r="Z149" s="590" t="n"/>
    </row>
    <row r="150" ht="12.75" customHeight="1" s="844">
      <c r="A150" s="590" t="n"/>
      <c r="B150" s="590" t="n"/>
      <c r="D150" s="590" t="n"/>
      <c r="E150" s="590" t="n"/>
      <c r="F150" s="590" t="n"/>
      <c r="G150" s="590" t="n"/>
      <c r="H150" s="590" t="n"/>
      <c r="I150" s="590" t="n"/>
      <c r="J150" s="590" t="n"/>
      <c r="K150" s="590" t="n"/>
      <c r="L150" s="590" t="n"/>
      <c r="M150" s="590" t="n"/>
      <c r="N150" s="590" t="n"/>
      <c r="O150" s="590" t="n"/>
      <c r="P150" s="590" t="n"/>
      <c r="Q150" s="590" t="n"/>
      <c r="R150" s="590" t="n"/>
      <c r="S150" s="590" t="n"/>
      <c r="T150" s="590" t="n"/>
      <c r="U150" s="590" t="n"/>
      <c r="V150" s="590" t="n"/>
      <c r="W150" s="590" t="n"/>
      <c r="X150" s="590" t="n"/>
      <c r="Y150" s="590" t="n"/>
      <c r="Z150" s="590" t="n"/>
    </row>
    <row r="151" ht="12.75" customHeight="1" s="844">
      <c r="A151" s="590" t="n"/>
      <c r="B151" s="590" t="n"/>
      <c r="D151" s="590" t="n"/>
      <c r="E151" s="590" t="n"/>
      <c r="F151" s="590" t="n"/>
      <c r="G151" s="590" t="n"/>
      <c r="H151" s="590" t="n"/>
      <c r="I151" s="590" t="n"/>
      <c r="J151" s="590" t="n"/>
      <c r="K151" s="590" t="n"/>
      <c r="L151" s="590" t="n"/>
      <c r="M151" s="590" t="n"/>
      <c r="N151" s="590" t="n"/>
      <c r="O151" s="590" t="n"/>
      <c r="P151" s="590" t="n"/>
      <c r="Q151" s="590" t="n"/>
      <c r="R151" s="590" t="n"/>
      <c r="S151" s="590" t="n"/>
      <c r="T151" s="590" t="n"/>
      <c r="U151" s="590" t="n"/>
      <c r="V151" s="590" t="n"/>
      <c r="W151" s="590" t="n"/>
      <c r="X151" s="590" t="n"/>
      <c r="Y151" s="590" t="n"/>
      <c r="Z151" s="590" t="n"/>
    </row>
    <row r="152" ht="12.75" customHeight="1" s="844">
      <c r="A152" s="590" t="n"/>
      <c r="B152" s="590" t="n"/>
      <c r="D152" s="590" t="n"/>
      <c r="E152" s="590" t="n"/>
      <c r="F152" s="590" t="n"/>
      <c r="G152" s="590" t="n"/>
      <c r="H152" s="590" t="n"/>
      <c r="I152" s="590" t="n"/>
      <c r="J152" s="590" t="n"/>
      <c r="K152" s="590" t="n"/>
      <c r="L152" s="590" t="n"/>
      <c r="M152" s="590" t="n"/>
      <c r="N152" s="590" t="n"/>
      <c r="O152" s="590" t="n"/>
      <c r="P152" s="590" t="n"/>
      <c r="Q152" s="590" t="n"/>
      <c r="R152" s="590" t="n"/>
      <c r="S152" s="590" t="n"/>
      <c r="T152" s="590" t="n"/>
      <c r="U152" s="590" t="n"/>
      <c r="V152" s="590" t="n"/>
      <c r="W152" s="590" t="n"/>
      <c r="X152" s="590" t="n"/>
      <c r="Y152" s="590" t="n"/>
      <c r="Z152" s="590" t="n"/>
    </row>
    <row r="153" ht="12.75" customHeight="1" s="844">
      <c r="A153" s="590" t="n"/>
      <c r="B153" s="590" t="n"/>
      <c r="D153" s="590" t="n"/>
      <c r="E153" s="590" t="n"/>
      <c r="F153" s="590" t="n"/>
      <c r="G153" s="590" t="n"/>
      <c r="H153" s="590" t="n"/>
      <c r="I153" s="590" t="n"/>
      <c r="J153" s="590" t="n"/>
      <c r="K153" s="590" t="n"/>
      <c r="L153" s="590" t="n"/>
      <c r="M153" s="590" t="n"/>
      <c r="N153" s="590" t="n"/>
      <c r="O153" s="590" t="n"/>
      <c r="P153" s="590" t="n"/>
      <c r="Q153" s="590" t="n"/>
      <c r="R153" s="590" t="n"/>
      <c r="S153" s="590" t="n"/>
      <c r="T153" s="590" t="n"/>
      <c r="U153" s="590" t="n"/>
      <c r="V153" s="590" t="n"/>
      <c r="W153" s="590" t="n"/>
      <c r="X153" s="590" t="n"/>
      <c r="Y153" s="590" t="n"/>
      <c r="Z153" s="590" t="n"/>
    </row>
    <row r="154" ht="12.75" customHeight="1" s="844">
      <c r="A154" s="590" t="n"/>
      <c r="B154" s="590" t="n"/>
      <c r="D154" s="590" t="n"/>
      <c r="E154" s="590" t="n"/>
      <c r="F154" s="590" t="n"/>
      <c r="G154" s="590" t="n"/>
      <c r="H154" s="590" t="n"/>
      <c r="I154" s="590" t="n"/>
      <c r="J154" s="590" t="n"/>
      <c r="K154" s="590" t="n"/>
      <c r="L154" s="590" t="n"/>
      <c r="M154" s="590" t="n"/>
      <c r="N154" s="590" t="n"/>
      <c r="O154" s="590" t="n"/>
      <c r="P154" s="590" t="n"/>
      <c r="Q154" s="590" t="n"/>
      <c r="R154" s="590" t="n"/>
      <c r="S154" s="590" t="n"/>
      <c r="T154" s="590" t="n"/>
      <c r="U154" s="590" t="n"/>
      <c r="V154" s="590" t="n"/>
      <c r="W154" s="590" t="n"/>
      <c r="X154" s="590" t="n"/>
      <c r="Y154" s="590" t="n"/>
      <c r="Z154" s="590" t="n"/>
    </row>
    <row r="155" ht="12.75" customHeight="1" s="844">
      <c r="A155" s="590" t="n"/>
      <c r="B155" s="590" t="n"/>
      <c r="D155" s="590" t="n"/>
      <c r="E155" s="590" t="n"/>
      <c r="F155" s="590" t="n"/>
      <c r="G155" s="590" t="n"/>
      <c r="H155" s="590" t="n"/>
      <c r="I155" s="590" t="n"/>
      <c r="J155" s="590" t="n"/>
      <c r="K155" s="590" t="n"/>
      <c r="L155" s="590" t="n"/>
      <c r="M155" s="590" t="n"/>
      <c r="N155" s="590" t="n"/>
      <c r="O155" s="590" t="n"/>
      <c r="P155" s="590" t="n"/>
      <c r="Q155" s="590" t="n"/>
      <c r="R155" s="590" t="n"/>
      <c r="S155" s="590" t="n"/>
      <c r="T155" s="590" t="n"/>
      <c r="U155" s="590" t="n"/>
      <c r="V155" s="590" t="n"/>
      <c r="W155" s="590" t="n"/>
      <c r="X155" s="590" t="n"/>
      <c r="Y155" s="590" t="n"/>
      <c r="Z155" s="590" t="n"/>
    </row>
    <row r="156" ht="12.75" customHeight="1" s="844">
      <c r="A156" s="590" t="n"/>
      <c r="B156" s="590" t="n"/>
      <c r="D156" s="590" t="n"/>
      <c r="E156" s="590" t="n"/>
      <c r="F156" s="590" t="n"/>
      <c r="G156" s="590" t="n"/>
      <c r="H156" s="590" t="n"/>
      <c r="I156" s="590" t="n"/>
      <c r="J156" s="590" t="n"/>
      <c r="K156" s="590" t="n"/>
      <c r="L156" s="590" t="n"/>
      <c r="M156" s="590" t="n"/>
      <c r="N156" s="590" t="n"/>
      <c r="O156" s="590" t="n"/>
      <c r="P156" s="590" t="n"/>
      <c r="Q156" s="590" t="n"/>
      <c r="R156" s="590" t="n"/>
      <c r="S156" s="590" t="n"/>
      <c r="T156" s="590" t="n"/>
      <c r="U156" s="590" t="n"/>
      <c r="V156" s="590" t="n"/>
      <c r="W156" s="590" t="n"/>
      <c r="X156" s="590" t="n"/>
      <c r="Y156" s="590" t="n"/>
      <c r="Z156" s="590" t="n"/>
    </row>
    <row r="157" ht="12.75" customHeight="1" s="844">
      <c r="A157" s="590" t="n"/>
      <c r="B157" s="590" t="n"/>
      <c r="D157" s="590" t="n"/>
      <c r="E157" s="590" t="n"/>
      <c r="F157" s="590" t="n"/>
      <c r="G157" s="590" t="n"/>
      <c r="H157" s="590" t="n"/>
      <c r="I157" s="590" t="n"/>
      <c r="J157" s="590" t="n"/>
      <c r="K157" s="590" t="n"/>
      <c r="L157" s="590" t="n"/>
      <c r="M157" s="590" t="n"/>
      <c r="N157" s="590" t="n"/>
      <c r="O157" s="590" t="n"/>
      <c r="P157" s="590" t="n"/>
      <c r="Q157" s="590" t="n"/>
      <c r="R157" s="590" t="n"/>
      <c r="S157" s="590" t="n"/>
      <c r="T157" s="590" t="n"/>
      <c r="U157" s="590" t="n"/>
      <c r="V157" s="590" t="n"/>
      <c r="W157" s="590" t="n"/>
      <c r="X157" s="590" t="n"/>
      <c r="Y157" s="590" t="n"/>
      <c r="Z157" s="590" t="n"/>
    </row>
    <row r="158" ht="12.75" customHeight="1" s="844">
      <c r="A158" s="590" t="n"/>
      <c r="B158" s="590" t="n"/>
      <c r="D158" s="590" t="n"/>
      <c r="E158" s="590" t="n"/>
      <c r="F158" s="590" t="n"/>
      <c r="G158" s="590" t="n"/>
      <c r="H158" s="590" t="n"/>
      <c r="I158" s="590" t="n"/>
      <c r="J158" s="590" t="n"/>
      <c r="K158" s="590" t="n"/>
      <c r="L158" s="590" t="n"/>
      <c r="M158" s="590" t="n"/>
      <c r="N158" s="590" t="n"/>
      <c r="O158" s="590" t="n"/>
      <c r="P158" s="590" t="n"/>
      <c r="Q158" s="590" t="n"/>
      <c r="R158" s="590" t="n"/>
      <c r="S158" s="590" t="n"/>
      <c r="T158" s="590" t="n"/>
      <c r="U158" s="590" t="n"/>
      <c r="V158" s="590" t="n"/>
      <c r="W158" s="590" t="n"/>
      <c r="X158" s="590" t="n"/>
      <c r="Y158" s="590" t="n"/>
      <c r="Z158" s="590" t="n"/>
    </row>
    <row r="159" ht="12.75" customHeight="1" s="844">
      <c r="A159" s="590" t="n"/>
      <c r="B159" s="590" t="n"/>
      <c r="D159" s="590" t="n"/>
      <c r="E159" s="590" t="n"/>
      <c r="F159" s="590" t="n"/>
      <c r="G159" s="590" t="n"/>
      <c r="H159" s="590" t="n"/>
      <c r="I159" s="590" t="n"/>
      <c r="J159" s="590" t="n"/>
      <c r="K159" s="590" t="n"/>
      <c r="L159" s="590" t="n"/>
      <c r="M159" s="590" t="n"/>
      <c r="N159" s="590" t="n"/>
      <c r="O159" s="590" t="n"/>
      <c r="P159" s="590" t="n"/>
      <c r="Q159" s="590" t="n"/>
      <c r="R159" s="590" t="n"/>
      <c r="S159" s="590" t="n"/>
      <c r="T159" s="590" t="n"/>
      <c r="U159" s="590" t="n"/>
      <c r="V159" s="590" t="n"/>
      <c r="W159" s="590" t="n"/>
      <c r="X159" s="590" t="n"/>
      <c r="Y159" s="590" t="n"/>
      <c r="Z159" s="590" t="n"/>
    </row>
    <row r="160" ht="12.75" customHeight="1" s="844">
      <c r="A160" s="590" t="n"/>
      <c r="B160" s="590" t="n"/>
      <c r="D160" s="590" t="n"/>
      <c r="E160" s="590" t="n"/>
      <c r="F160" s="590" t="n"/>
      <c r="G160" s="590" t="n"/>
      <c r="H160" s="590" t="n"/>
      <c r="I160" s="590" t="n"/>
      <c r="J160" s="590" t="n"/>
      <c r="K160" s="590" t="n"/>
      <c r="L160" s="590" t="n"/>
      <c r="M160" s="590" t="n"/>
      <c r="N160" s="590" t="n"/>
      <c r="O160" s="590" t="n"/>
      <c r="P160" s="590" t="n"/>
      <c r="Q160" s="590" t="n"/>
      <c r="R160" s="590" t="n"/>
      <c r="S160" s="590" t="n"/>
      <c r="T160" s="590" t="n"/>
      <c r="U160" s="590" t="n"/>
      <c r="V160" s="590" t="n"/>
      <c r="W160" s="590" t="n"/>
      <c r="X160" s="590" t="n"/>
      <c r="Y160" s="590" t="n"/>
      <c r="Z160" s="590" t="n"/>
    </row>
    <row r="161" ht="12.75" customHeight="1" s="844">
      <c r="A161" s="590" t="n"/>
      <c r="B161" s="590" t="n"/>
      <c r="D161" s="590" t="n"/>
      <c r="E161" s="590" t="n"/>
      <c r="F161" s="590" t="n"/>
      <c r="G161" s="590" t="n"/>
      <c r="H161" s="590" t="n"/>
      <c r="I161" s="590" t="n"/>
      <c r="J161" s="590" t="n"/>
      <c r="K161" s="590" t="n"/>
      <c r="L161" s="590" t="n"/>
      <c r="M161" s="590" t="n"/>
      <c r="N161" s="590" t="n"/>
      <c r="O161" s="590" t="n"/>
      <c r="P161" s="590" t="n"/>
      <c r="Q161" s="590" t="n"/>
      <c r="R161" s="590" t="n"/>
      <c r="S161" s="590" t="n"/>
      <c r="T161" s="590" t="n"/>
      <c r="U161" s="590" t="n"/>
      <c r="V161" s="590" t="n"/>
      <c r="W161" s="590" t="n"/>
      <c r="X161" s="590" t="n"/>
      <c r="Y161" s="590" t="n"/>
      <c r="Z161" s="590" t="n"/>
    </row>
    <row r="162" ht="12.75" customHeight="1" s="844">
      <c r="A162" s="590" t="n"/>
      <c r="B162" s="590" t="n"/>
      <c r="D162" s="590" t="n"/>
      <c r="E162" s="590" t="n"/>
      <c r="F162" s="590" t="n"/>
      <c r="G162" s="590" t="n"/>
      <c r="H162" s="590" t="n"/>
      <c r="I162" s="590" t="n"/>
      <c r="J162" s="590" t="n"/>
      <c r="K162" s="590" t="n"/>
      <c r="L162" s="590" t="n"/>
      <c r="M162" s="590" t="n"/>
      <c r="N162" s="590" t="n"/>
      <c r="O162" s="590" t="n"/>
      <c r="P162" s="590" t="n"/>
      <c r="Q162" s="590" t="n"/>
      <c r="R162" s="590" t="n"/>
      <c r="S162" s="590" t="n"/>
      <c r="T162" s="590" t="n"/>
      <c r="U162" s="590" t="n"/>
      <c r="V162" s="590" t="n"/>
      <c r="W162" s="590" t="n"/>
      <c r="X162" s="590" t="n"/>
      <c r="Y162" s="590" t="n"/>
      <c r="Z162" s="590" t="n"/>
    </row>
    <row r="163" ht="12.75" customHeight="1" s="844">
      <c r="A163" s="590" t="n"/>
      <c r="B163" s="590" t="n"/>
      <c r="D163" s="590" t="n"/>
      <c r="E163" s="590" t="n"/>
      <c r="F163" s="590" t="n"/>
      <c r="G163" s="590" t="n"/>
      <c r="H163" s="590" t="n"/>
      <c r="I163" s="590" t="n"/>
      <c r="J163" s="590" t="n"/>
      <c r="K163" s="590" t="n"/>
      <c r="L163" s="590" t="n"/>
      <c r="M163" s="590" t="n"/>
      <c r="N163" s="590" t="n"/>
      <c r="O163" s="590" t="n"/>
      <c r="P163" s="590" t="n"/>
      <c r="Q163" s="590" t="n"/>
      <c r="R163" s="590" t="n"/>
      <c r="S163" s="590" t="n"/>
      <c r="T163" s="590" t="n"/>
      <c r="U163" s="590" t="n"/>
      <c r="V163" s="590" t="n"/>
      <c r="W163" s="590" t="n"/>
      <c r="X163" s="590" t="n"/>
      <c r="Y163" s="590" t="n"/>
      <c r="Z163" s="590" t="n"/>
    </row>
    <row r="164" ht="12.75" customHeight="1" s="844">
      <c r="A164" s="590" t="n"/>
      <c r="B164" s="590" t="n"/>
      <c r="D164" s="590" t="n"/>
      <c r="E164" s="590" t="n"/>
      <c r="F164" s="590" t="n"/>
      <c r="G164" s="590" t="n"/>
      <c r="H164" s="590" t="n"/>
      <c r="I164" s="590" t="n"/>
      <c r="J164" s="590" t="n"/>
      <c r="K164" s="590" t="n"/>
      <c r="L164" s="590" t="n"/>
      <c r="M164" s="590" t="n"/>
      <c r="N164" s="590" t="n"/>
      <c r="O164" s="590" t="n"/>
      <c r="P164" s="590" t="n"/>
      <c r="Q164" s="590" t="n"/>
      <c r="R164" s="590" t="n"/>
      <c r="S164" s="590" t="n"/>
      <c r="T164" s="590" t="n"/>
      <c r="U164" s="590" t="n"/>
      <c r="V164" s="590" t="n"/>
      <c r="W164" s="590" t="n"/>
      <c r="X164" s="590" t="n"/>
      <c r="Y164" s="590" t="n"/>
      <c r="Z164" s="590" t="n"/>
    </row>
    <row r="165" ht="12.75" customHeight="1" s="844">
      <c r="A165" s="590" t="n"/>
      <c r="B165" s="590" t="n"/>
      <c r="D165" s="590" t="n"/>
      <c r="E165" s="590" t="n"/>
      <c r="F165" s="590" t="n"/>
      <c r="G165" s="590" t="n"/>
      <c r="H165" s="590" t="n"/>
      <c r="I165" s="590" t="n"/>
      <c r="J165" s="590" t="n"/>
      <c r="K165" s="590" t="n"/>
      <c r="L165" s="590" t="n"/>
      <c r="M165" s="590" t="n"/>
      <c r="N165" s="590" t="n"/>
      <c r="O165" s="590" t="n"/>
      <c r="P165" s="590" t="n"/>
      <c r="Q165" s="590" t="n"/>
      <c r="R165" s="590" t="n"/>
      <c r="S165" s="590" t="n"/>
      <c r="T165" s="590" t="n"/>
      <c r="U165" s="590" t="n"/>
      <c r="V165" s="590" t="n"/>
      <c r="W165" s="590" t="n"/>
      <c r="X165" s="590" t="n"/>
      <c r="Y165" s="590" t="n"/>
      <c r="Z165" s="590" t="n"/>
    </row>
    <row r="166" ht="12.75" customHeight="1" s="844">
      <c r="A166" s="590" t="n"/>
      <c r="B166" s="590" t="n"/>
      <c r="D166" s="590" t="n"/>
      <c r="E166" s="590" t="n"/>
      <c r="F166" s="590" t="n"/>
      <c r="G166" s="590" t="n"/>
      <c r="H166" s="590" t="n"/>
      <c r="I166" s="590" t="n"/>
      <c r="J166" s="590" t="n"/>
      <c r="K166" s="590" t="n"/>
      <c r="L166" s="590" t="n"/>
      <c r="M166" s="590" t="n"/>
      <c r="N166" s="590" t="n"/>
      <c r="O166" s="590" t="n"/>
      <c r="P166" s="590" t="n"/>
      <c r="Q166" s="590" t="n"/>
      <c r="R166" s="590" t="n"/>
      <c r="S166" s="590" t="n"/>
      <c r="T166" s="590" t="n"/>
      <c r="U166" s="590" t="n"/>
      <c r="V166" s="590" t="n"/>
      <c r="W166" s="590" t="n"/>
      <c r="X166" s="590" t="n"/>
      <c r="Y166" s="590" t="n"/>
      <c r="Z166" s="590" t="n"/>
    </row>
    <row r="167" ht="12.75" customHeight="1" s="844">
      <c r="A167" s="590" t="n"/>
      <c r="B167" s="590" t="n"/>
      <c r="D167" s="590" t="n"/>
      <c r="E167" s="590" t="n"/>
      <c r="F167" s="590" t="n"/>
      <c r="G167" s="590" t="n"/>
      <c r="H167" s="590" t="n"/>
      <c r="I167" s="590" t="n"/>
      <c r="J167" s="590" t="n"/>
      <c r="K167" s="590" t="n"/>
      <c r="L167" s="590" t="n"/>
      <c r="M167" s="590" t="n"/>
      <c r="N167" s="590" t="n"/>
      <c r="O167" s="590" t="n"/>
      <c r="P167" s="590" t="n"/>
      <c r="Q167" s="590" t="n"/>
      <c r="R167" s="590" t="n"/>
      <c r="S167" s="590" t="n"/>
      <c r="T167" s="590" t="n"/>
      <c r="U167" s="590" t="n"/>
      <c r="V167" s="590" t="n"/>
      <c r="W167" s="590" t="n"/>
      <c r="X167" s="590" t="n"/>
      <c r="Y167" s="590" t="n"/>
      <c r="Z167" s="590" t="n"/>
    </row>
    <row r="168" ht="12.75" customHeight="1" s="844">
      <c r="A168" s="590" t="n"/>
      <c r="B168" s="590" t="n"/>
      <c r="D168" s="590" t="n"/>
      <c r="E168" s="590" t="n"/>
      <c r="F168" s="590" t="n"/>
      <c r="G168" s="590" t="n"/>
      <c r="H168" s="590" t="n"/>
      <c r="I168" s="590" t="n"/>
      <c r="J168" s="590" t="n"/>
      <c r="K168" s="590" t="n"/>
      <c r="L168" s="590" t="n"/>
      <c r="M168" s="590" t="n"/>
      <c r="N168" s="590" t="n"/>
      <c r="O168" s="590" t="n"/>
      <c r="P168" s="590" t="n"/>
      <c r="Q168" s="590" t="n"/>
      <c r="R168" s="590" t="n"/>
      <c r="S168" s="590" t="n"/>
      <c r="T168" s="590" t="n"/>
      <c r="U168" s="590" t="n"/>
      <c r="V168" s="590" t="n"/>
      <c r="W168" s="590" t="n"/>
      <c r="X168" s="590" t="n"/>
      <c r="Y168" s="590" t="n"/>
      <c r="Z168" s="590" t="n"/>
    </row>
    <row r="169" ht="12.75" customHeight="1" s="844">
      <c r="A169" s="590" t="n"/>
      <c r="B169" s="590" t="n"/>
      <c r="D169" s="590" t="n"/>
      <c r="E169" s="590" t="n"/>
      <c r="F169" s="590" t="n"/>
      <c r="G169" s="590" t="n"/>
      <c r="H169" s="590" t="n"/>
      <c r="I169" s="590" t="n"/>
      <c r="J169" s="590" t="n"/>
      <c r="K169" s="590" t="n"/>
      <c r="L169" s="590" t="n"/>
      <c r="M169" s="590" t="n"/>
      <c r="N169" s="590" t="n"/>
      <c r="O169" s="590" t="n"/>
      <c r="P169" s="590" t="n"/>
      <c r="Q169" s="590" t="n"/>
      <c r="R169" s="590" t="n"/>
      <c r="S169" s="590" t="n"/>
      <c r="T169" s="590" t="n"/>
      <c r="U169" s="590" t="n"/>
      <c r="V169" s="590" t="n"/>
      <c r="W169" s="590" t="n"/>
      <c r="X169" s="590" t="n"/>
      <c r="Y169" s="590" t="n"/>
      <c r="Z169" s="590" t="n"/>
    </row>
    <row r="170" ht="12.75" customHeight="1" s="844">
      <c r="A170" s="590" t="n"/>
      <c r="B170" s="590" t="n"/>
      <c r="D170" s="590" t="n"/>
      <c r="E170" s="590" t="n"/>
      <c r="F170" s="590" t="n"/>
      <c r="G170" s="590" t="n"/>
      <c r="H170" s="590" t="n"/>
      <c r="I170" s="590" t="n"/>
      <c r="J170" s="590" t="n"/>
      <c r="K170" s="590" t="n"/>
      <c r="L170" s="590" t="n"/>
      <c r="M170" s="590" t="n"/>
      <c r="N170" s="590" t="n"/>
      <c r="O170" s="590" t="n"/>
      <c r="P170" s="590" t="n"/>
      <c r="Q170" s="590" t="n"/>
      <c r="R170" s="590" t="n"/>
      <c r="S170" s="590" t="n"/>
      <c r="T170" s="590" t="n"/>
      <c r="U170" s="590" t="n"/>
      <c r="V170" s="590" t="n"/>
      <c r="W170" s="590" t="n"/>
      <c r="X170" s="590" t="n"/>
      <c r="Y170" s="590" t="n"/>
      <c r="Z170" s="590" t="n"/>
    </row>
    <row r="171" ht="12.75" customHeight="1" s="844">
      <c r="A171" s="590" t="n"/>
      <c r="B171" s="590" t="n"/>
      <c r="D171" s="590" t="n"/>
      <c r="E171" s="590" t="n"/>
      <c r="F171" s="590" t="n"/>
      <c r="G171" s="590" t="n"/>
      <c r="H171" s="590" t="n"/>
      <c r="I171" s="590" t="n"/>
      <c r="J171" s="590" t="n"/>
      <c r="K171" s="590" t="n"/>
      <c r="L171" s="590" t="n"/>
      <c r="M171" s="590" t="n"/>
      <c r="N171" s="590" t="n"/>
      <c r="O171" s="590" t="n"/>
      <c r="P171" s="590" t="n"/>
      <c r="Q171" s="590" t="n"/>
      <c r="R171" s="590" t="n"/>
      <c r="S171" s="590" t="n"/>
      <c r="T171" s="590" t="n"/>
      <c r="U171" s="590" t="n"/>
      <c r="V171" s="590" t="n"/>
      <c r="W171" s="590" t="n"/>
      <c r="X171" s="590" t="n"/>
      <c r="Y171" s="590" t="n"/>
      <c r="Z171" s="590" t="n"/>
    </row>
    <row r="172" ht="12.75" customHeight="1" s="844">
      <c r="A172" s="590" t="n"/>
      <c r="B172" s="590" t="n"/>
      <c r="D172" s="590" t="n"/>
      <c r="E172" s="590" t="n"/>
      <c r="F172" s="590" t="n"/>
      <c r="G172" s="590" t="n"/>
      <c r="H172" s="590" t="n"/>
      <c r="I172" s="590" t="n"/>
      <c r="J172" s="590" t="n"/>
      <c r="K172" s="590" t="n"/>
      <c r="L172" s="590" t="n"/>
      <c r="M172" s="590" t="n"/>
      <c r="N172" s="590" t="n"/>
      <c r="O172" s="590" t="n"/>
      <c r="P172" s="590" t="n"/>
      <c r="Q172" s="590" t="n"/>
      <c r="R172" s="590" t="n"/>
      <c r="S172" s="590" t="n"/>
      <c r="T172" s="590" t="n"/>
      <c r="U172" s="590" t="n"/>
      <c r="V172" s="590" t="n"/>
      <c r="W172" s="590" t="n"/>
      <c r="X172" s="590" t="n"/>
      <c r="Y172" s="590" t="n"/>
      <c r="Z172" s="590" t="n"/>
    </row>
    <row r="173" ht="12.75" customHeight="1" s="844">
      <c r="A173" s="590" t="n"/>
      <c r="B173" s="590" t="n"/>
      <c r="D173" s="590" t="n"/>
      <c r="E173" s="590" t="n"/>
      <c r="F173" s="590" t="n"/>
      <c r="G173" s="590" t="n"/>
      <c r="H173" s="590" t="n"/>
      <c r="I173" s="590" t="n"/>
      <c r="J173" s="590" t="n"/>
      <c r="K173" s="590" t="n"/>
      <c r="L173" s="590" t="n"/>
      <c r="M173" s="590" t="n"/>
      <c r="N173" s="590" t="n"/>
      <c r="O173" s="590" t="n"/>
      <c r="P173" s="590" t="n"/>
      <c r="Q173" s="590" t="n"/>
      <c r="R173" s="590" t="n"/>
      <c r="S173" s="590" t="n"/>
      <c r="T173" s="590" t="n"/>
      <c r="U173" s="590" t="n"/>
      <c r="V173" s="590" t="n"/>
      <c r="W173" s="590" t="n"/>
      <c r="X173" s="590" t="n"/>
      <c r="Y173" s="590" t="n"/>
      <c r="Z173" s="590" t="n"/>
    </row>
    <row r="174" ht="12.75" customHeight="1" s="844">
      <c r="A174" s="590" t="n"/>
      <c r="B174" s="590" t="n"/>
      <c r="D174" s="590" t="n"/>
      <c r="E174" s="590" t="n"/>
      <c r="F174" s="590" t="n"/>
      <c r="G174" s="590" t="n"/>
      <c r="H174" s="590" t="n"/>
      <c r="I174" s="590" t="n"/>
      <c r="J174" s="590" t="n"/>
      <c r="K174" s="590" t="n"/>
      <c r="L174" s="590" t="n"/>
      <c r="M174" s="590" t="n"/>
      <c r="N174" s="590" t="n"/>
      <c r="O174" s="590" t="n"/>
      <c r="P174" s="590" t="n"/>
      <c r="Q174" s="590" t="n"/>
      <c r="R174" s="590" t="n"/>
      <c r="S174" s="590" t="n"/>
      <c r="T174" s="590" t="n"/>
      <c r="U174" s="590" t="n"/>
      <c r="V174" s="590" t="n"/>
      <c r="W174" s="590" t="n"/>
      <c r="X174" s="590" t="n"/>
      <c r="Y174" s="590" t="n"/>
      <c r="Z174" s="590" t="n"/>
    </row>
    <row r="175" ht="12.75" customHeight="1" s="844">
      <c r="A175" s="590" t="n"/>
      <c r="B175" s="590" t="n"/>
      <c r="D175" s="590" t="n"/>
      <c r="E175" s="590" t="n"/>
      <c r="F175" s="590" t="n"/>
      <c r="G175" s="590" t="n"/>
      <c r="H175" s="590" t="n"/>
      <c r="I175" s="590" t="n"/>
      <c r="J175" s="590" t="n"/>
      <c r="K175" s="590" t="n"/>
      <c r="L175" s="590" t="n"/>
      <c r="M175" s="590" t="n"/>
      <c r="N175" s="590" t="n"/>
      <c r="O175" s="590" t="n"/>
      <c r="P175" s="590" t="n"/>
      <c r="Q175" s="590" t="n"/>
      <c r="R175" s="590" t="n"/>
      <c r="S175" s="590" t="n"/>
      <c r="T175" s="590" t="n"/>
      <c r="U175" s="590" t="n"/>
      <c r="V175" s="590" t="n"/>
      <c r="W175" s="590" t="n"/>
      <c r="X175" s="590" t="n"/>
      <c r="Y175" s="590" t="n"/>
      <c r="Z175" s="590" t="n"/>
    </row>
    <row r="176" ht="12.75" customHeight="1" s="844">
      <c r="A176" s="590" t="n"/>
      <c r="B176" s="590" t="n"/>
      <c r="D176" s="590" t="n"/>
      <c r="E176" s="590" t="n"/>
      <c r="F176" s="590" t="n"/>
      <c r="G176" s="590" t="n"/>
      <c r="H176" s="590" t="n"/>
      <c r="I176" s="590" t="n"/>
      <c r="J176" s="590" t="n"/>
      <c r="K176" s="590" t="n"/>
      <c r="L176" s="590" t="n"/>
      <c r="M176" s="590" t="n"/>
      <c r="N176" s="590" t="n"/>
      <c r="O176" s="590" t="n"/>
      <c r="P176" s="590" t="n"/>
      <c r="Q176" s="590" t="n"/>
      <c r="R176" s="590" t="n"/>
      <c r="S176" s="590" t="n"/>
      <c r="T176" s="590" t="n"/>
      <c r="U176" s="590" t="n"/>
      <c r="V176" s="590" t="n"/>
      <c r="W176" s="590" t="n"/>
      <c r="X176" s="590" t="n"/>
      <c r="Y176" s="590" t="n"/>
      <c r="Z176" s="590" t="n"/>
    </row>
    <row r="177" ht="12.75" customHeight="1" s="844">
      <c r="A177" s="590" t="n"/>
      <c r="B177" s="590" t="n"/>
      <c r="D177" s="590" t="n"/>
      <c r="E177" s="590" t="n"/>
      <c r="F177" s="590" t="n"/>
      <c r="G177" s="590" t="n"/>
      <c r="H177" s="590" t="n"/>
      <c r="I177" s="590" t="n"/>
      <c r="J177" s="590" t="n"/>
      <c r="K177" s="590" t="n"/>
      <c r="L177" s="590" t="n"/>
      <c r="M177" s="590" t="n"/>
      <c r="N177" s="590" t="n"/>
      <c r="O177" s="590" t="n"/>
      <c r="P177" s="590" t="n"/>
      <c r="Q177" s="590" t="n"/>
      <c r="R177" s="590" t="n"/>
      <c r="S177" s="590" t="n"/>
      <c r="T177" s="590" t="n"/>
      <c r="U177" s="590" t="n"/>
      <c r="V177" s="590" t="n"/>
      <c r="W177" s="590" t="n"/>
      <c r="X177" s="590" t="n"/>
      <c r="Y177" s="590" t="n"/>
      <c r="Z177" s="590" t="n"/>
    </row>
    <row r="178" ht="12.75" customHeight="1" s="844">
      <c r="A178" s="590" t="n"/>
      <c r="B178" s="590" t="n"/>
      <c r="D178" s="590" t="n"/>
      <c r="E178" s="590" t="n"/>
      <c r="F178" s="590" t="n"/>
      <c r="G178" s="590" t="n"/>
      <c r="H178" s="590" t="n"/>
      <c r="I178" s="590" t="n"/>
      <c r="J178" s="590" t="n"/>
      <c r="K178" s="590" t="n"/>
      <c r="L178" s="590" t="n"/>
      <c r="M178" s="590" t="n"/>
      <c r="N178" s="590" t="n"/>
      <c r="O178" s="590" t="n"/>
      <c r="P178" s="590" t="n"/>
      <c r="Q178" s="590" t="n"/>
      <c r="R178" s="590" t="n"/>
      <c r="S178" s="590" t="n"/>
      <c r="T178" s="590" t="n"/>
      <c r="U178" s="590" t="n"/>
      <c r="V178" s="590" t="n"/>
      <c r="W178" s="590" t="n"/>
      <c r="X178" s="590" t="n"/>
      <c r="Y178" s="590" t="n"/>
      <c r="Z178" s="590" t="n"/>
    </row>
    <row r="179" ht="12.75" customHeight="1" s="844">
      <c r="A179" s="590" t="n"/>
      <c r="B179" s="590" t="n"/>
      <c r="D179" s="590" t="n"/>
      <c r="E179" s="590" t="n"/>
      <c r="F179" s="590" t="n"/>
      <c r="G179" s="590" t="n"/>
      <c r="H179" s="590" t="n"/>
      <c r="I179" s="590" t="n"/>
      <c r="J179" s="590" t="n"/>
      <c r="K179" s="590" t="n"/>
      <c r="L179" s="590" t="n"/>
      <c r="M179" s="590" t="n"/>
      <c r="N179" s="590" t="n"/>
      <c r="O179" s="590" t="n"/>
      <c r="P179" s="590" t="n"/>
      <c r="Q179" s="590" t="n"/>
      <c r="R179" s="590" t="n"/>
      <c r="S179" s="590" t="n"/>
      <c r="T179" s="590" t="n"/>
      <c r="U179" s="590" t="n"/>
      <c r="V179" s="590" t="n"/>
      <c r="W179" s="590" t="n"/>
      <c r="X179" s="590" t="n"/>
      <c r="Y179" s="590" t="n"/>
      <c r="Z179" s="590" t="n"/>
    </row>
    <row r="180" ht="12.75" customHeight="1" s="844">
      <c r="A180" s="590" t="n"/>
      <c r="B180" s="590" t="n"/>
      <c r="D180" s="590" t="n"/>
      <c r="E180" s="590" t="n"/>
      <c r="F180" s="590" t="n"/>
      <c r="G180" s="590" t="n"/>
      <c r="H180" s="590" t="n"/>
      <c r="I180" s="590" t="n"/>
      <c r="J180" s="590" t="n"/>
      <c r="K180" s="590" t="n"/>
      <c r="L180" s="590" t="n"/>
      <c r="M180" s="590" t="n"/>
      <c r="N180" s="590" t="n"/>
      <c r="O180" s="590" t="n"/>
      <c r="P180" s="590" t="n"/>
      <c r="Q180" s="590" t="n"/>
      <c r="R180" s="590" t="n"/>
      <c r="S180" s="590" t="n"/>
      <c r="T180" s="590" t="n"/>
      <c r="U180" s="590" t="n"/>
      <c r="V180" s="590" t="n"/>
      <c r="W180" s="590" t="n"/>
      <c r="X180" s="590" t="n"/>
      <c r="Y180" s="590" t="n"/>
      <c r="Z180" s="590" t="n"/>
    </row>
    <row r="181" ht="12.75" customHeight="1" s="844">
      <c r="A181" s="590" t="n"/>
      <c r="B181" s="590" t="n"/>
      <c r="D181" s="590" t="n"/>
      <c r="E181" s="590" t="n"/>
      <c r="F181" s="590" t="n"/>
      <c r="G181" s="590" t="n"/>
      <c r="H181" s="590" t="n"/>
      <c r="I181" s="590" t="n"/>
      <c r="J181" s="590" t="n"/>
      <c r="K181" s="590" t="n"/>
      <c r="L181" s="590" t="n"/>
      <c r="M181" s="590" t="n"/>
      <c r="N181" s="590" t="n"/>
      <c r="O181" s="590" t="n"/>
      <c r="P181" s="590" t="n"/>
      <c r="Q181" s="590" t="n"/>
      <c r="R181" s="590" t="n"/>
      <c r="S181" s="590" t="n"/>
      <c r="T181" s="590" t="n"/>
      <c r="U181" s="590" t="n"/>
      <c r="V181" s="590" t="n"/>
      <c r="W181" s="590" t="n"/>
      <c r="X181" s="590" t="n"/>
      <c r="Y181" s="590" t="n"/>
      <c r="Z181" s="590" t="n"/>
    </row>
    <row r="182" ht="12.75" customHeight="1" s="844">
      <c r="A182" s="590" t="n"/>
      <c r="B182" s="590" t="n"/>
      <c r="D182" s="590" t="n"/>
      <c r="E182" s="590" t="n"/>
      <c r="F182" s="590" t="n"/>
      <c r="G182" s="590" t="n"/>
      <c r="H182" s="590" t="n"/>
      <c r="I182" s="590" t="n"/>
      <c r="J182" s="590" t="n"/>
      <c r="K182" s="590" t="n"/>
      <c r="L182" s="590" t="n"/>
      <c r="M182" s="590" t="n"/>
      <c r="N182" s="590" t="n"/>
      <c r="O182" s="590" t="n"/>
      <c r="P182" s="590" t="n"/>
      <c r="Q182" s="590" t="n"/>
      <c r="R182" s="590" t="n"/>
      <c r="S182" s="590" t="n"/>
      <c r="T182" s="590" t="n"/>
      <c r="U182" s="590" t="n"/>
      <c r="V182" s="590" t="n"/>
      <c r="W182" s="590" t="n"/>
      <c r="X182" s="590" t="n"/>
      <c r="Y182" s="590" t="n"/>
      <c r="Z182" s="590" t="n"/>
    </row>
    <row r="183" ht="12.75" customHeight="1" s="844">
      <c r="A183" s="590" t="n"/>
      <c r="B183" s="590" t="n"/>
      <c r="D183" s="590" t="n"/>
      <c r="E183" s="590" t="n"/>
      <c r="F183" s="590" t="n"/>
      <c r="G183" s="590" t="n"/>
      <c r="H183" s="590" t="n"/>
      <c r="I183" s="590" t="n"/>
      <c r="J183" s="590" t="n"/>
      <c r="K183" s="590" t="n"/>
      <c r="L183" s="590" t="n"/>
      <c r="M183" s="590" t="n"/>
      <c r="N183" s="590" t="n"/>
      <c r="O183" s="590" t="n"/>
      <c r="P183" s="590" t="n"/>
      <c r="Q183" s="590" t="n"/>
      <c r="R183" s="590" t="n"/>
      <c r="S183" s="590" t="n"/>
      <c r="T183" s="590" t="n"/>
      <c r="U183" s="590" t="n"/>
      <c r="V183" s="590" t="n"/>
      <c r="W183" s="590" t="n"/>
      <c r="X183" s="590" t="n"/>
      <c r="Y183" s="590" t="n"/>
      <c r="Z183" s="590" t="n"/>
    </row>
    <row r="184" ht="12.75" customHeight="1" s="844">
      <c r="A184" s="590" t="n"/>
      <c r="B184" s="590" t="n"/>
      <c r="D184" s="590" t="n"/>
      <c r="E184" s="590" t="n"/>
      <c r="F184" s="590" t="n"/>
      <c r="G184" s="590" t="n"/>
      <c r="H184" s="590" t="n"/>
      <c r="I184" s="590" t="n"/>
      <c r="J184" s="590" t="n"/>
      <c r="K184" s="590" t="n"/>
      <c r="L184" s="590" t="n"/>
      <c r="M184" s="590" t="n"/>
      <c r="N184" s="590" t="n"/>
      <c r="O184" s="590" t="n"/>
      <c r="P184" s="590" t="n"/>
      <c r="Q184" s="590" t="n"/>
      <c r="R184" s="590" t="n"/>
      <c r="S184" s="590" t="n"/>
      <c r="T184" s="590" t="n"/>
      <c r="U184" s="590" t="n"/>
      <c r="V184" s="590" t="n"/>
      <c r="W184" s="590" t="n"/>
      <c r="X184" s="590" t="n"/>
      <c r="Y184" s="590" t="n"/>
      <c r="Z184" s="590" t="n"/>
    </row>
    <row r="185" ht="12.75" customHeight="1" s="844">
      <c r="A185" s="590" t="n"/>
      <c r="B185" s="590" t="n"/>
      <c r="D185" s="590" t="n"/>
      <c r="E185" s="590" t="n"/>
      <c r="F185" s="590" t="n"/>
      <c r="G185" s="590" t="n"/>
      <c r="H185" s="590" t="n"/>
      <c r="I185" s="590" t="n"/>
      <c r="J185" s="590" t="n"/>
      <c r="K185" s="590" t="n"/>
      <c r="L185" s="590" t="n"/>
      <c r="M185" s="590" t="n"/>
      <c r="N185" s="590" t="n"/>
      <c r="O185" s="590" t="n"/>
      <c r="P185" s="590" t="n"/>
      <c r="Q185" s="590" t="n"/>
      <c r="R185" s="590" t="n"/>
      <c r="S185" s="590" t="n"/>
      <c r="T185" s="590" t="n"/>
      <c r="U185" s="590" t="n"/>
      <c r="V185" s="590" t="n"/>
      <c r="W185" s="590" t="n"/>
      <c r="X185" s="590" t="n"/>
      <c r="Y185" s="590" t="n"/>
      <c r="Z185" s="590" t="n"/>
    </row>
    <row r="186" ht="12.75" customHeight="1" s="844">
      <c r="A186" s="590" t="n"/>
      <c r="B186" s="590" t="n"/>
      <c r="D186" s="590" t="n"/>
      <c r="E186" s="590" t="n"/>
      <c r="F186" s="590" t="n"/>
      <c r="G186" s="590" t="n"/>
      <c r="H186" s="590" t="n"/>
      <c r="I186" s="590" t="n"/>
      <c r="J186" s="590" t="n"/>
      <c r="K186" s="590" t="n"/>
      <c r="L186" s="590" t="n"/>
      <c r="M186" s="590" t="n"/>
      <c r="N186" s="590" t="n"/>
      <c r="O186" s="590" t="n"/>
      <c r="P186" s="590" t="n"/>
      <c r="Q186" s="590" t="n"/>
      <c r="R186" s="590" t="n"/>
      <c r="S186" s="590" t="n"/>
      <c r="T186" s="590" t="n"/>
      <c r="U186" s="590" t="n"/>
      <c r="V186" s="590" t="n"/>
      <c r="W186" s="590" t="n"/>
      <c r="X186" s="590" t="n"/>
      <c r="Y186" s="590" t="n"/>
      <c r="Z186" s="590" t="n"/>
    </row>
    <row r="187" ht="12.75" customHeight="1" s="844">
      <c r="A187" s="590" t="n"/>
      <c r="B187" s="590" t="n"/>
      <c r="D187" s="590" t="n"/>
      <c r="E187" s="590" t="n"/>
      <c r="F187" s="590" t="n"/>
      <c r="G187" s="590" t="n"/>
      <c r="H187" s="590" t="n"/>
      <c r="I187" s="590" t="n"/>
      <c r="J187" s="590" t="n"/>
      <c r="K187" s="590" t="n"/>
      <c r="L187" s="590" t="n"/>
      <c r="M187" s="590" t="n"/>
      <c r="N187" s="590" t="n"/>
      <c r="O187" s="590" t="n"/>
      <c r="P187" s="590" t="n"/>
      <c r="Q187" s="590" t="n"/>
      <c r="R187" s="590" t="n"/>
      <c r="S187" s="590" t="n"/>
      <c r="T187" s="590" t="n"/>
      <c r="U187" s="590" t="n"/>
      <c r="V187" s="590" t="n"/>
      <c r="W187" s="590" t="n"/>
      <c r="X187" s="590" t="n"/>
      <c r="Y187" s="590" t="n"/>
      <c r="Z187" s="590" t="n"/>
    </row>
    <row r="188" ht="12.75" customHeight="1" s="844">
      <c r="A188" s="590" t="n"/>
      <c r="B188" s="590" t="n"/>
      <c r="D188" s="590" t="n"/>
      <c r="E188" s="590" t="n"/>
      <c r="F188" s="590" t="n"/>
      <c r="G188" s="590" t="n"/>
      <c r="H188" s="590" t="n"/>
      <c r="I188" s="590" t="n"/>
      <c r="J188" s="590" t="n"/>
      <c r="K188" s="590" t="n"/>
      <c r="L188" s="590" t="n"/>
      <c r="M188" s="590" t="n"/>
      <c r="N188" s="590" t="n"/>
      <c r="O188" s="590" t="n"/>
      <c r="P188" s="590" t="n"/>
      <c r="Q188" s="590" t="n"/>
      <c r="R188" s="590" t="n"/>
      <c r="S188" s="590" t="n"/>
      <c r="T188" s="590" t="n"/>
      <c r="U188" s="590" t="n"/>
      <c r="V188" s="590" t="n"/>
      <c r="W188" s="590" t="n"/>
      <c r="X188" s="590" t="n"/>
      <c r="Y188" s="590" t="n"/>
      <c r="Z188" s="590" t="n"/>
    </row>
    <row r="189" ht="12.75" customHeight="1" s="844">
      <c r="A189" s="590" t="n"/>
      <c r="B189" s="590" t="n"/>
      <c r="D189" s="590" t="n"/>
      <c r="E189" s="590" t="n"/>
      <c r="F189" s="590" t="n"/>
      <c r="G189" s="590" t="n"/>
      <c r="H189" s="590" t="n"/>
      <c r="I189" s="590" t="n"/>
      <c r="J189" s="590" t="n"/>
      <c r="K189" s="590" t="n"/>
      <c r="L189" s="590" t="n"/>
      <c r="M189" s="590" t="n"/>
      <c r="N189" s="590" t="n"/>
      <c r="O189" s="590" t="n"/>
      <c r="P189" s="590" t="n"/>
      <c r="Q189" s="590" t="n"/>
      <c r="R189" s="590" t="n"/>
      <c r="S189" s="590" t="n"/>
      <c r="T189" s="590" t="n"/>
      <c r="U189" s="590" t="n"/>
      <c r="V189" s="590" t="n"/>
      <c r="W189" s="590" t="n"/>
      <c r="X189" s="590" t="n"/>
      <c r="Y189" s="590" t="n"/>
      <c r="Z189" s="590" t="n"/>
    </row>
    <row r="190" ht="12.75" customHeight="1" s="844">
      <c r="A190" s="590" t="n"/>
      <c r="B190" s="590" t="n"/>
      <c r="D190" s="590" t="n"/>
      <c r="E190" s="590" t="n"/>
      <c r="F190" s="590" t="n"/>
      <c r="G190" s="590" t="n"/>
      <c r="H190" s="590" t="n"/>
      <c r="I190" s="590" t="n"/>
      <c r="J190" s="590" t="n"/>
      <c r="K190" s="590" t="n"/>
      <c r="L190" s="590" t="n"/>
      <c r="M190" s="590" t="n"/>
      <c r="N190" s="590" t="n"/>
      <c r="O190" s="590" t="n"/>
      <c r="P190" s="590" t="n"/>
      <c r="Q190" s="590" t="n"/>
      <c r="R190" s="590" t="n"/>
      <c r="S190" s="590" t="n"/>
      <c r="T190" s="590" t="n"/>
      <c r="U190" s="590" t="n"/>
      <c r="V190" s="590" t="n"/>
      <c r="W190" s="590" t="n"/>
      <c r="X190" s="590" t="n"/>
      <c r="Y190" s="590" t="n"/>
      <c r="Z190" s="590" t="n"/>
    </row>
    <row r="191" ht="12.75" customHeight="1" s="844">
      <c r="A191" s="590" t="n"/>
      <c r="B191" s="590" t="n"/>
      <c r="D191" s="590" t="n"/>
      <c r="E191" s="590" t="n"/>
      <c r="F191" s="590" t="n"/>
      <c r="G191" s="590" t="n"/>
      <c r="H191" s="590" t="n"/>
      <c r="I191" s="590" t="n"/>
      <c r="J191" s="590" t="n"/>
      <c r="K191" s="590" t="n"/>
      <c r="L191" s="590" t="n"/>
      <c r="M191" s="590" t="n"/>
      <c r="N191" s="590" t="n"/>
      <c r="O191" s="590" t="n"/>
      <c r="P191" s="590" t="n"/>
      <c r="Q191" s="590" t="n"/>
      <c r="R191" s="590" t="n"/>
      <c r="S191" s="590" t="n"/>
      <c r="T191" s="590" t="n"/>
      <c r="U191" s="590" t="n"/>
      <c r="V191" s="590" t="n"/>
      <c r="W191" s="590" t="n"/>
      <c r="X191" s="590" t="n"/>
      <c r="Y191" s="590" t="n"/>
      <c r="Z191" s="590" t="n"/>
    </row>
    <row r="192" ht="12.75" customHeight="1" s="844">
      <c r="A192" s="590" t="n"/>
      <c r="B192" s="590" t="n"/>
      <c r="D192" s="590" t="n"/>
      <c r="E192" s="590" t="n"/>
      <c r="F192" s="590" t="n"/>
      <c r="G192" s="590" t="n"/>
      <c r="H192" s="590" t="n"/>
      <c r="I192" s="590" t="n"/>
      <c r="J192" s="590" t="n"/>
      <c r="K192" s="590" t="n"/>
      <c r="L192" s="590" t="n"/>
      <c r="M192" s="590" t="n"/>
      <c r="N192" s="590" t="n"/>
      <c r="O192" s="590" t="n"/>
      <c r="P192" s="590" t="n"/>
      <c r="Q192" s="590" t="n"/>
      <c r="R192" s="590" t="n"/>
      <c r="S192" s="590" t="n"/>
      <c r="T192" s="590" t="n"/>
      <c r="U192" s="590" t="n"/>
      <c r="V192" s="590" t="n"/>
      <c r="W192" s="590" t="n"/>
      <c r="X192" s="590" t="n"/>
      <c r="Y192" s="590" t="n"/>
      <c r="Z192" s="590" t="n"/>
    </row>
    <row r="193" ht="12.75" customHeight="1" s="844">
      <c r="A193" s="590" t="n"/>
      <c r="B193" s="590" t="n"/>
      <c r="D193" s="590" t="n"/>
      <c r="E193" s="590" t="n"/>
      <c r="F193" s="590" t="n"/>
      <c r="G193" s="590" t="n"/>
      <c r="H193" s="590" t="n"/>
      <c r="I193" s="590" t="n"/>
      <c r="J193" s="590" t="n"/>
      <c r="K193" s="590" t="n"/>
      <c r="L193" s="590" t="n"/>
      <c r="M193" s="590" t="n"/>
      <c r="N193" s="590" t="n"/>
      <c r="O193" s="590" t="n"/>
      <c r="P193" s="590" t="n"/>
      <c r="Q193" s="590" t="n"/>
      <c r="R193" s="590" t="n"/>
      <c r="S193" s="590" t="n"/>
      <c r="T193" s="590" t="n"/>
      <c r="U193" s="590" t="n"/>
      <c r="V193" s="590" t="n"/>
      <c r="W193" s="590" t="n"/>
      <c r="X193" s="590" t="n"/>
      <c r="Y193" s="590" t="n"/>
      <c r="Z193" s="590" t="n"/>
    </row>
    <row r="194" ht="12.75" customHeight="1" s="844">
      <c r="A194" s="590" t="n"/>
      <c r="B194" s="590" t="n"/>
      <c r="D194" s="590" t="n"/>
      <c r="E194" s="590" t="n"/>
      <c r="F194" s="590" t="n"/>
      <c r="G194" s="590" t="n"/>
      <c r="H194" s="590" t="n"/>
      <c r="I194" s="590" t="n"/>
      <c r="J194" s="590" t="n"/>
      <c r="K194" s="590" t="n"/>
      <c r="L194" s="590" t="n"/>
      <c r="M194" s="590" t="n"/>
      <c r="N194" s="590" t="n"/>
      <c r="O194" s="590" t="n"/>
      <c r="P194" s="590" t="n"/>
      <c r="Q194" s="590" t="n"/>
      <c r="R194" s="590" t="n"/>
      <c r="S194" s="590" t="n"/>
      <c r="T194" s="590" t="n"/>
      <c r="U194" s="590" t="n"/>
      <c r="V194" s="590" t="n"/>
      <c r="W194" s="590" t="n"/>
      <c r="X194" s="590" t="n"/>
      <c r="Y194" s="590" t="n"/>
      <c r="Z194" s="590" t="n"/>
    </row>
    <row r="195" ht="12.75" customHeight="1" s="844">
      <c r="A195" s="590" t="n"/>
      <c r="B195" s="590" t="n"/>
      <c r="D195" s="590" t="n"/>
      <c r="E195" s="590" t="n"/>
      <c r="F195" s="590" t="n"/>
      <c r="G195" s="590" t="n"/>
      <c r="H195" s="590" t="n"/>
      <c r="I195" s="590" t="n"/>
      <c r="J195" s="590" t="n"/>
      <c r="K195" s="590" t="n"/>
      <c r="L195" s="590" t="n"/>
      <c r="M195" s="590" t="n"/>
      <c r="N195" s="590" t="n"/>
      <c r="O195" s="590" t="n"/>
      <c r="P195" s="590" t="n"/>
      <c r="Q195" s="590" t="n"/>
      <c r="R195" s="590" t="n"/>
      <c r="S195" s="590" t="n"/>
      <c r="T195" s="590" t="n"/>
      <c r="U195" s="590" t="n"/>
      <c r="V195" s="590" t="n"/>
      <c r="W195" s="590" t="n"/>
      <c r="X195" s="590" t="n"/>
      <c r="Y195" s="590" t="n"/>
      <c r="Z195" s="590" t="n"/>
    </row>
    <row r="196" ht="12.75" customHeight="1" s="844">
      <c r="A196" s="590" t="n"/>
      <c r="B196" s="590" t="n"/>
      <c r="D196" s="590" t="n"/>
      <c r="E196" s="590" t="n"/>
      <c r="F196" s="590" t="n"/>
      <c r="G196" s="590" t="n"/>
      <c r="H196" s="590" t="n"/>
      <c r="I196" s="590" t="n"/>
      <c r="J196" s="590" t="n"/>
      <c r="K196" s="590" t="n"/>
      <c r="L196" s="590" t="n"/>
      <c r="M196" s="590" t="n"/>
      <c r="N196" s="590" t="n"/>
      <c r="O196" s="590" t="n"/>
      <c r="P196" s="590" t="n"/>
      <c r="Q196" s="590" t="n"/>
      <c r="R196" s="590" t="n"/>
      <c r="S196" s="590" t="n"/>
      <c r="T196" s="590" t="n"/>
      <c r="U196" s="590" t="n"/>
      <c r="V196" s="590" t="n"/>
      <c r="W196" s="590" t="n"/>
      <c r="X196" s="590" t="n"/>
      <c r="Y196" s="590" t="n"/>
      <c r="Z196" s="590" t="n"/>
    </row>
    <row r="197" ht="12.75" customHeight="1" s="844">
      <c r="A197" s="590" t="n"/>
      <c r="B197" s="590" t="n"/>
      <c r="D197" s="590" t="n"/>
      <c r="E197" s="590" t="n"/>
      <c r="F197" s="590" t="n"/>
      <c r="G197" s="590" t="n"/>
      <c r="H197" s="590" t="n"/>
      <c r="I197" s="590" t="n"/>
      <c r="J197" s="590" t="n"/>
      <c r="K197" s="590" t="n"/>
      <c r="L197" s="590" t="n"/>
      <c r="M197" s="590" t="n"/>
      <c r="N197" s="590" t="n"/>
      <c r="O197" s="590" t="n"/>
      <c r="P197" s="590" t="n"/>
      <c r="Q197" s="590" t="n"/>
      <c r="R197" s="590" t="n"/>
      <c r="S197" s="590" t="n"/>
      <c r="T197" s="590" t="n"/>
      <c r="U197" s="590" t="n"/>
      <c r="V197" s="590" t="n"/>
      <c r="W197" s="590" t="n"/>
      <c r="X197" s="590" t="n"/>
      <c r="Y197" s="590" t="n"/>
      <c r="Z197" s="590" t="n"/>
    </row>
    <row r="198" ht="12.75" customHeight="1" s="844">
      <c r="A198" s="590" t="n"/>
      <c r="B198" s="590" t="n"/>
      <c r="D198" s="590" t="n"/>
      <c r="E198" s="590" t="n"/>
      <c r="F198" s="590" t="n"/>
      <c r="G198" s="590" t="n"/>
      <c r="H198" s="590" t="n"/>
      <c r="I198" s="590" t="n"/>
      <c r="J198" s="590" t="n"/>
      <c r="K198" s="590" t="n"/>
      <c r="L198" s="590" t="n"/>
      <c r="M198" s="590" t="n"/>
      <c r="N198" s="590" t="n"/>
      <c r="O198" s="590" t="n"/>
      <c r="P198" s="590" t="n"/>
      <c r="Q198" s="590" t="n"/>
      <c r="R198" s="590" t="n"/>
      <c r="S198" s="590" t="n"/>
      <c r="T198" s="590" t="n"/>
      <c r="U198" s="590" t="n"/>
      <c r="V198" s="590" t="n"/>
      <c r="W198" s="590" t="n"/>
      <c r="X198" s="590" t="n"/>
      <c r="Y198" s="590" t="n"/>
      <c r="Z198" s="590" t="n"/>
    </row>
    <row r="199" ht="12.75" customHeight="1" s="844">
      <c r="A199" s="590" t="n"/>
      <c r="B199" s="590" t="n"/>
      <c r="D199" s="590" t="n"/>
      <c r="E199" s="590" t="n"/>
      <c r="F199" s="590" t="n"/>
      <c r="G199" s="590" t="n"/>
      <c r="H199" s="590" t="n"/>
      <c r="I199" s="590" t="n"/>
      <c r="J199" s="590" t="n"/>
      <c r="K199" s="590" t="n"/>
      <c r="L199" s="590" t="n"/>
      <c r="M199" s="590" t="n"/>
      <c r="N199" s="590" t="n"/>
      <c r="O199" s="590" t="n"/>
      <c r="P199" s="590" t="n"/>
      <c r="Q199" s="590" t="n"/>
      <c r="R199" s="590" t="n"/>
      <c r="S199" s="590" t="n"/>
      <c r="T199" s="590" t="n"/>
      <c r="U199" s="590" t="n"/>
      <c r="V199" s="590" t="n"/>
      <c r="W199" s="590" t="n"/>
      <c r="X199" s="590" t="n"/>
      <c r="Y199" s="590" t="n"/>
      <c r="Z199" s="590" t="n"/>
    </row>
    <row r="200" ht="12.75" customHeight="1" s="844">
      <c r="A200" s="590" t="n"/>
      <c r="B200" s="590" t="n"/>
      <c r="D200" s="590" t="n"/>
      <c r="E200" s="590" t="n"/>
      <c r="F200" s="590" t="n"/>
      <c r="G200" s="590" t="n"/>
      <c r="H200" s="590" t="n"/>
      <c r="I200" s="590" t="n"/>
      <c r="J200" s="590" t="n"/>
      <c r="K200" s="590" t="n"/>
      <c r="L200" s="590" t="n"/>
      <c r="M200" s="590" t="n"/>
      <c r="N200" s="590" t="n"/>
      <c r="O200" s="590" t="n"/>
      <c r="P200" s="590" t="n"/>
      <c r="Q200" s="590" t="n"/>
      <c r="R200" s="590" t="n"/>
      <c r="S200" s="590" t="n"/>
      <c r="T200" s="590" t="n"/>
      <c r="U200" s="590" t="n"/>
      <c r="V200" s="590" t="n"/>
      <c r="W200" s="590" t="n"/>
      <c r="X200" s="590" t="n"/>
      <c r="Y200" s="590" t="n"/>
      <c r="Z200" s="590" t="n"/>
    </row>
    <row r="201" ht="12.75" customHeight="1" s="844">
      <c r="A201" s="590" t="n"/>
      <c r="B201" s="590" t="n"/>
      <c r="D201" s="590" t="n"/>
      <c r="E201" s="590" t="n"/>
      <c r="F201" s="590" t="n"/>
      <c r="G201" s="590" t="n"/>
      <c r="H201" s="590" t="n"/>
      <c r="I201" s="590" t="n"/>
      <c r="J201" s="590" t="n"/>
      <c r="K201" s="590" t="n"/>
      <c r="L201" s="590" t="n"/>
      <c r="M201" s="590" t="n"/>
      <c r="N201" s="590" t="n"/>
      <c r="O201" s="590" t="n"/>
      <c r="P201" s="590" t="n"/>
      <c r="Q201" s="590" t="n"/>
      <c r="R201" s="590" t="n"/>
      <c r="S201" s="590" t="n"/>
      <c r="T201" s="590" t="n"/>
      <c r="U201" s="590" t="n"/>
      <c r="V201" s="590" t="n"/>
      <c r="W201" s="590" t="n"/>
      <c r="X201" s="590" t="n"/>
      <c r="Y201" s="590" t="n"/>
      <c r="Z201" s="590" t="n"/>
    </row>
    <row r="202" ht="12.75" customHeight="1" s="844">
      <c r="A202" s="590" t="n"/>
      <c r="B202" s="590" t="n"/>
      <c r="D202" s="590" t="n"/>
      <c r="E202" s="590" t="n"/>
      <c r="F202" s="590" t="n"/>
      <c r="G202" s="590" t="n"/>
      <c r="H202" s="590" t="n"/>
      <c r="I202" s="590" t="n"/>
      <c r="J202" s="590" t="n"/>
      <c r="K202" s="590" t="n"/>
      <c r="L202" s="590" t="n"/>
      <c r="M202" s="590" t="n"/>
      <c r="N202" s="590" t="n"/>
      <c r="O202" s="590" t="n"/>
      <c r="P202" s="590" t="n"/>
      <c r="Q202" s="590" t="n"/>
      <c r="R202" s="590" t="n"/>
      <c r="S202" s="590" t="n"/>
      <c r="T202" s="590" t="n"/>
      <c r="U202" s="590" t="n"/>
      <c r="V202" s="590" t="n"/>
      <c r="W202" s="590" t="n"/>
      <c r="X202" s="590" t="n"/>
      <c r="Y202" s="590" t="n"/>
      <c r="Z202" s="590" t="n"/>
    </row>
    <row r="203" ht="12.75" customHeight="1" s="844">
      <c r="A203" s="590" t="n"/>
      <c r="B203" s="590" t="n"/>
      <c r="D203" s="590" t="n"/>
      <c r="E203" s="590" t="n"/>
      <c r="F203" s="590" t="n"/>
      <c r="G203" s="590" t="n"/>
      <c r="H203" s="590" t="n"/>
      <c r="I203" s="590" t="n"/>
      <c r="J203" s="590" t="n"/>
      <c r="K203" s="590" t="n"/>
      <c r="L203" s="590" t="n"/>
      <c r="M203" s="590" t="n"/>
      <c r="N203" s="590" t="n"/>
      <c r="O203" s="590" t="n"/>
      <c r="P203" s="590" t="n"/>
      <c r="Q203" s="590" t="n"/>
      <c r="R203" s="590" t="n"/>
      <c r="S203" s="590" t="n"/>
      <c r="T203" s="590" t="n"/>
      <c r="U203" s="590" t="n"/>
      <c r="V203" s="590" t="n"/>
      <c r="W203" s="590" t="n"/>
      <c r="X203" s="590" t="n"/>
      <c r="Y203" s="590" t="n"/>
      <c r="Z203" s="590" t="n"/>
    </row>
    <row r="204" ht="12.75" customHeight="1" s="844">
      <c r="A204" s="590" t="n"/>
      <c r="B204" s="590" t="n"/>
      <c r="D204" s="590" t="n"/>
      <c r="E204" s="590" t="n"/>
      <c r="F204" s="590" t="n"/>
      <c r="G204" s="590" t="n"/>
      <c r="H204" s="590" t="n"/>
      <c r="I204" s="590" t="n"/>
      <c r="J204" s="590" t="n"/>
      <c r="K204" s="590" t="n"/>
      <c r="L204" s="590" t="n"/>
      <c r="M204" s="590" t="n"/>
      <c r="N204" s="590" t="n"/>
      <c r="O204" s="590" t="n"/>
      <c r="P204" s="590" t="n"/>
      <c r="Q204" s="590" t="n"/>
      <c r="R204" s="590" t="n"/>
      <c r="S204" s="590" t="n"/>
      <c r="T204" s="590" t="n"/>
      <c r="U204" s="590" t="n"/>
      <c r="V204" s="590" t="n"/>
      <c r="W204" s="590" t="n"/>
      <c r="X204" s="590" t="n"/>
      <c r="Y204" s="590" t="n"/>
      <c r="Z204" s="590" t="n"/>
    </row>
    <row r="205" ht="12.75" customHeight="1" s="844">
      <c r="A205" s="590" t="n"/>
      <c r="B205" s="590" t="n"/>
      <c r="D205" s="590" t="n"/>
      <c r="E205" s="590" t="n"/>
      <c r="F205" s="590" t="n"/>
      <c r="G205" s="590" t="n"/>
      <c r="H205" s="590" t="n"/>
      <c r="I205" s="590" t="n"/>
      <c r="J205" s="590" t="n"/>
      <c r="K205" s="590" t="n"/>
      <c r="L205" s="590" t="n"/>
      <c r="M205" s="590" t="n"/>
      <c r="N205" s="590" t="n"/>
      <c r="O205" s="590" t="n"/>
      <c r="P205" s="590" t="n"/>
      <c r="Q205" s="590" t="n"/>
      <c r="R205" s="590" t="n"/>
      <c r="S205" s="590" t="n"/>
      <c r="T205" s="590" t="n"/>
      <c r="U205" s="590" t="n"/>
      <c r="V205" s="590" t="n"/>
      <c r="W205" s="590" t="n"/>
      <c r="X205" s="590" t="n"/>
      <c r="Y205" s="590" t="n"/>
      <c r="Z205" s="590" t="n"/>
    </row>
    <row r="206" ht="12.75" customHeight="1" s="844">
      <c r="A206" s="590" t="n"/>
      <c r="B206" s="590" t="n"/>
      <c r="D206" s="590" t="n"/>
      <c r="E206" s="590" t="n"/>
      <c r="F206" s="590" t="n"/>
      <c r="G206" s="590" t="n"/>
      <c r="H206" s="590" t="n"/>
      <c r="I206" s="590" t="n"/>
      <c r="J206" s="590" t="n"/>
      <c r="K206" s="590" t="n"/>
      <c r="L206" s="590" t="n"/>
      <c r="M206" s="590" t="n"/>
      <c r="N206" s="590" t="n"/>
      <c r="O206" s="590" t="n"/>
      <c r="P206" s="590" t="n"/>
      <c r="Q206" s="590" t="n"/>
      <c r="R206" s="590" t="n"/>
      <c r="S206" s="590" t="n"/>
      <c r="T206" s="590" t="n"/>
      <c r="U206" s="590" t="n"/>
      <c r="V206" s="590" t="n"/>
      <c r="W206" s="590" t="n"/>
      <c r="X206" s="590" t="n"/>
      <c r="Y206" s="590" t="n"/>
      <c r="Z206" s="590" t="n"/>
    </row>
    <row r="207" ht="12.75" customHeight="1" s="844">
      <c r="A207" s="590" t="n"/>
      <c r="B207" s="590" t="n"/>
      <c r="D207" s="590" t="n"/>
      <c r="E207" s="590" t="n"/>
      <c r="F207" s="590" t="n"/>
      <c r="G207" s="590" t="n"/>
      <c r="H207" s="590" t="n"/>
      <c r="I207" s="590" t="n"/>
      <c r="J207" s="590" t="n"/>
      <c r="K207" s="590" t="n"/>
      <c r="L207" s="590" t="n"/>
      <c r="M207" s="590" t="n"/>
      <c r="N207" s="590" t="n"/>
      <c r="O207" s="590" t="n"/>
      <c r="P207" s="590" t="n"/>
      <c r="Q207" s="590" t="n"/>
      <c r="R207" s="590" t="n"/>
      <c r="S207" s="590" t="n"/>
      <c r="T207" s="590" t="n"/>
      <c r="U207" s="590" t="n"/>
      <c r="V207" s="590" t="n"/>
      <c r="W207" s="590" t="n"/>
      <c r="X207" s="590" t="n"/>
      <c r="Y207" s="590" t="n"/>
      <c r="Z207" s="590" t="n"/>
    </row>
    <row r="208" ht="12.75" customHeight="1" s="844">
      <c r="A208" s="590" t="n"/>
      <c r="B208" s="590" t="n"/>
      <c r="D208" s="590" t="n"/>
      <c r="E208" s="590" t="n"/>
      <c r="F208" s="590" t="n"/>
      <c r="G208" s="590" t="n"/>
      <c r="H208" s="590" t="n"/>
      <c r="I208" s="590" t="n"/>
      <c r="J208" s="590" t="n"/>
      <c r="K208" s="590" t="n"/>
      <c r="L208" s="590" t="n"/>
      <c r="M208" s="590" t="n"/>
      <c r="N208" s="590" t="n"/>
      <c r="O208" s="590" t="n"/>
      <c r="P208" s="590" t="n"/>
      <c r="Q208" s="590" t="n"/>
      <c r="R208" s="590" t="n"/>
      <c r="S208" s="590" t="n"/>
      <c r="T208" s="590" t="n"/>
      <c r="U208" s="590" t="n"/>
      <c r="V208" s="590" t="n"/>
      <c r="W208" s="590" t="n"/>
      <c r="X208" s="590" t="n"/>
      <c r="Y208" s="590" t="n"/>
      <c r="Z208" s="590" t="n"/>
    </row>
    <row r="209" ht="12.75" customHeight="1" s="844">
      <c r="A209" s="590" t="n"/>
      <c r="B209" s="590" t="n"/>
      <c r="D209" s="590" t="n"/>
      <c r="E209" s="590" t="n"/>
      <c r="F209" s="590" t="n"/>
      <c r="G209" s="590" t="n"/>
      <c r="H209" s="590" t="n"/>
      <c r="I209" s="590" t="n"/>
      <c r="J209" s="590" t="n"/>
      <c r="K209" s="590" t="n"/>
      <c r="L209" s="590" t="n"/>
      <c r="M209" s="590" t="n"/>
      <c r="N209" s="590" t="n"/>
      <c r="O209" s="590" t="n"/>
      <c r="P209" s="590" t="n"/>
      <c r="Q209" s="590" t="n"/>
      <c r="R209" s="590" t="n"/>
      <c r="S209" s="590" t="n"/>
      <c r="T209" s="590" t="n"/>
      <c r="U209" s="590" t="n"/>
      <c r="V209" s="590" t="n"/>
      <c r="W209" s="590" t="n"/>
      <c r="X209" s="590" t="n"/>
      <c r="Y209" s="590" t="n"/>
      <c r="Z209" s="590" t="n"/>
    </row>
    <row r="210" ht="12.75" customHeight="1" s="844">
      <c r="A210" s="590" t="n"/>
      <c r="B210" s="590" t="n"/>
      <c r="D210" s="590" t="n"/>
      <c r="E210" s="590" t="n"/>
      <c r="F210" s="590" t="n"/>
      <c r="G210" s="590" t="n"/>
      <c r="H210" s="590" t="n"/>
      <c r="I210" s="590" t="n"/>
      <c r="J210" s="590" t="n"/>
      <c r="K210" s="590" t="n"/>
      <c r="L210" s="590" t="n"/>
      <c r="M210" s="590" t="n"/>
      <c r="N210" s="590" t="n"/>
      <c r="O210" s="590" t="n"/>
      <c r="P210" s="590" t="n"/>
      <c r="Q210" s="590" t="n"/>
      <c r="R210" s="590" t="n"/>
      <c r="S210" s="590" t="n"/>
      <c r="T210" s="590" t="n"/>
      <c r="U210" s="590" t="n"/>
      <c r="V210" s="590" t="n"/>
      <c r="W210" s="590" t="n"/>
      <c r="X210" s="590" t="n"/>
      <c r="Y210" s="590" t="n"/>
      <c r="Z210" s="590" t="n"/>
    </row>
    <row r="211" ht="12.75" customHeight="1" s="844">
      <c r="A211" s="590" t="n"/>
      <c r="B211" s="590" t="n"/>
      <c r="D211" s="590" t="n"/>
      <c r="E211" s="590" t="n"/>
      <c r="F211" s="590" t="n"/>
      <c r="G211" s="590" t="n"/>
      <c r="H211" s="590" t="n"/>
      <c r="I211" s="590" t="n"/>
      <c r="J211" s="590" t="n"/>
      <c r="K211" s="590" t="n"/>
      <c r="L211" s="590" t="n"/>
      <c r="M211" s="590" t="n"/>
      <c r="N211" s="590" t="n"/>
      <c r="O211" s="590" t="n"/>
      <c r="P211" s="590" t="n"/>
      <c r="Q211" s="590" t="n"/>
      <c r="R211" s="590" t="n"/>
      <c r="S211" s="590" t="n"/>
      <c r="T211" s="590" t="n"/>
      <c r="U211" s="590" t="n"/>
      <c r="V211" s="590" t="n"/>
      <c r="W211" s="590" t="n"/>
      <c r="X211" s="590" t="n"/>
      <c r="Y211" s="590" t="n"/>
      <c r="Z211" s="590" t="n"/>
    </row>
    <row r="212" ht="12.75" customHeight="1" s="844">
      <c r="A212" s="590" t="n"/>
      <c r="B212" s="590" t="n"/>
      <c r="D212" s="590" t="n"/>
      <c r="E212" s="590" t="n"/>
      <c r="F212" s="590" t="n"/>
      <c r="G212" s="590" t="n"/>
      <c r="H212" s="590" t="n"/>
      <c r="I212" s="590" t="n"/>
      <c r="J212" s="590" t="n"/>
      <c r="K212" s="590" t="n"/>
      <c r="L212" s="590" t="n"/>
      <c r="M212" s="590" t="n"/>
      <c r="N212" s="590" t="n"/>
      <c r="O212" s="590" t="n"/>
      <c r="P212" s="590" t="n"/>
      <c r="Q212" s="590" t="n"/>
      <c r="R212" s="590" t="n"/>
      <c r="S212" s="590" t="n"/>
      <c r="T212" s="590" t="n"/>
      <c r="U212" s="590" t="n"/>
      <c r="V212" s="590" t="n"/>
      <c r="W212" s="590" t="n"/>
      <c r="X212" s="590" t="n"/>
      <c r="Y212" s="590" t="n"/>
      <c r="Z212" s="590" t="n"/>
    </row>
    <row r="213" ht="12.75" customHeight="1" s="844">
      <c r="A213" s="590" t="n"/>
      <c r="B213" s="590" t="n"/>
      <c r="D213" s="590" t="n"/>
      <c r="E213" s="590" t="n"/>
      <c r="F213" s="590" t="n"/>
      <c r="G213" s="590" t="n"/>
      <c r="H213" s="590" t="n"/>
      <c r="I213" s="590" t="n"/>
      <c r="J213" s="590" t="n"/>
      <c r="K213" s="590" t="n"/>
      <c r="L213" s="590" t="n"/>
      <c r="M213" s="590" t="n"/>
      <c r="N213" s="590" t="n"/>
      <c r="O213" s="590" t="n"/>
      <c r="P213" s="590" t="n"/>
      <c r="Q213" s="590" t="n"/>
      <c r="R213" s="590" t="n"/>
      <c r="S213" s="590" t="n"/>
      <c r="T213" s="590" t="n"/>
      <c r="U213" s="590" t="n"/>
      <c r="V213" s="590" t="n"/>
      <c r="W213" s="590" t="n"/>
      <c r="X213" s="590" t="n"/>
      <c r="Y213" s="590" t="n"/>
      <c r="Z213" s="590" t="n"/>
    </row>
    <row r="214" ht="12.75" customHeight="1" s="844">
      <c r="A214" s="590" t="n"/>
      <c r="B214" s="590" t="n"/>
      <c r="D214" s="590" t="n"/>
      <c r="E214" s="590" t="n"/>
      <c r="F214" s="590" t="n"/>
      <c r="G214" s="590" t="n"/>
      <c r="H214" s="590" t="n"/>
      <c r="I214" s="590" t="n"/>
      <c r="J214" s="590" t="n"/>
      <c r="K214" s="590" t="n"/>
      <c r="L214" s="590" t="n"/>
      <c r="M214" s="590" t="n"/>
      <c r="N214" s="590" t="n"/>
      <c r="O214" s="590" t="n"/>
      <c r="P214" s="590" t="n"/>
      <c r="Q214" s="590" t="n"/>
      <c r="R214" s="590" t="n"/>
      <c r="S214" s="590" t="n"/>
      <c r="T214" s="590" t="n"/>
      <c r="U214" s="590" t="n"/>
      <c r="V214" s="590" t="n"/>
      <c r="W214" s="590" t="n"/>
      <c r="X214" s="590" t="n"/>
      <c r="Y214" s="590" t="n"/>
      <c r="Z214" s="590" t="n"/>
    </row>
    <row r="215" ht="12.75" customHeight="1" s="844">
      <c r="A215" s="590" t="n"/>
      <c r="B215" s="590" t="n"/>
      <c r="D215" s="590" t="n"/>
      <c r="E215" s="590" t="n"/>
      <c r="F215" s="590" t="n"/>
      <c r="G215" s="590" t="n"/>
      <c r="H215" s="590" t="n"/>
      <c r="I215" s="590" t="n"/>
      <c r="J215" s="590" t="n"/>
      <c r="K215" s="590" t="n"/>
      <c r="L215" s="590" t="n"/>
      <c r="M215" s="590" t="n"/>
      <c r="N215" s="590" t="n"/>
      <c r="O215" s="590" t="n"/>
      <c r="P215" s="590" t="n"/>
      <c r="Q215" s="590" t="n"/>
      <c r="R215" s="590" t="n"/>
      <c r="S215" s="590" t="n"/>
      <c r="T215" s="590" t="n"/>
      <c r="U215" s="590" t="n"/>
      <c r="V215" s="590" t="n"/>
      <c r="W215" s="590" t="n"/>
      <c r="X215" s="590" t="n"/>
      <c r="Y215" s="590" t="n"/>
      <c r="Z215" s="590" t="n"/>
    </row>
    <row r="216" ht="12.75" customHeight="1" s="844">
      <c r="A216" s="590" t="n"/>
      <c r="B216" s="590" t="n"/>
      <c r="D216" s="590" t="n"/>
      <c r="E216" s="590" t="n"/>
      <c r="F216" s="590" t="n"/>
      <c r="G216" s="590" t="n"/>
      <c r="H216" s="590" t="n"/>
      <c r="I216" s="590" t="n"/>
      <c r="J216" s="590" t="n"/>
      <c r="K216" s="590" t="n"/>
      <c r="L216" s="590" t="n"/>
      <c r="M216" s="590" t="n"/>
      <c r="N216" s="590" t="n"/>
      <c r="O216" s="590" t="n"/>
      <c r="P216" s="590" t="n"/>
      <c r="Q216" s="590" t="n"/>
      <c r="R216" s="590" t="n"/>
      <c r="S216" s="590" t="n"/>
      <c r="T216" s="590" t="n"/>
      <c r="U216" s="590" t="n"/>
      <c r="V216" s="590" t="n"/>
      <c r="W216" s="590" t="n"/>
      <c r="X216" s="590" t="n"/>
      <c r="Y216" s="590" t="n"/>
      <c r="Z216" s="590" t="n"/>
    </row>
    <row r="217" ht="12.75" customHeight="1" s="844">
      <c r="A217" s="590" t="n"/>
      <c r="B217" s="590" t="n"/>
      <c r="D217" s="590" t="n"/>
      <c r="E217" s="590" t="n"/>
      <c r="F217" s="590" t="n"/>
      <c r="G217" s="590" t="n"/>
      <c r="H217" s="590" t="n"/>
      <c r="I217" s="590" t="n"/>
      <c r="J217" s="590" t="n"/>
      <c r="K217" s="590" t="n"/>
      <c r="L217" s="590" t="n"/>
      <c r="M217" s="590" t="n"/>
      <c r="N217" s="590" t="n"/>
      <c r="O217" s="590" t="n"/>
      <c r="P217" s="590" t="n"/>
      <c r="Q217" s="590" t="n"/>
      <c r="R217" s="590" t="n"/>
      <c r="S217" s="590" t="n"/>
      <c r="T217" s="590" t="n"/>
      <c r="U217" s="590" t="n"/>
      <c r="V217" s="590" t="n"/>
      <c r="W217" s="590" t="n"/>
      <c r="X217" s="590" t="n"/>
      <c r="Y217" s="590" t="n"/>
      <c r="Z217" s="590" t="n"/>
    </row>
    <row r="218" ht="12.75" customHeight="1" s="844">
      <c r="A218" s="590" t="n"/>
      <c r="B218" s="590" t="n"/>
      <c r="D218" s="590" t="n"/>
      <c r="E218" s="590" t="n"/>
      <c r="F218" s="590" t="n"/>
      <c r="G218" s="590" t="n"/>
      <c r="H218" s="590" t="n"/>
      <c r="I218" s="590" t="n"/>
      <c r="J218" s="590" t="n"/>
      <c r="K218" s="590" t="n"/>
      <c r="L218" s="590" t="n"/>
      <c r="M218" s="590" t="n"/>
      <c r="N218" s="590" t="n"/>
      <c r="O218" s="590" t="n"/>
      <c r="P218" s="590" t="n"/>
      <c r="Q218" s="590" t="n"/>
      <c r="R218" s="590" t="n"/>
      <c r="S218" s="590" t="n"/>
      <c r="T218" s="590" t="n"/>
      <c r="U218" s="590" t="n"/>
      <c r="V218" s="590" t="n"/>
      <c r="W218" s="590" t="n"/>
      <c r="X218" s="590" t="n"/>
      <c r="Y218" s="590" t="n"/>
      <c r="Z218" s="590" t="n"/>
    </row>
    <row r="219" ht="12.75" customHeight="1" s="844">
      <c r="A219" s="590" t="n"/>
      <c r="B219" s="590" t="n"/>
      <c r="D219" s="590" t="n"/>
      <c r="E219" s="590" t="n"/>
      <c r="F219" s="590" t="n"/>
      <c r="G219" s="590" t="n"/>
      <c r="H219" s="590" t="n"/>
      <c r="I219" s="590" t="n"/>
      <c r="J219" s="590" t="n"/>
      <c r="K219" s="590" t="n"/>
      <c r="L219" s="590" t="n"/>
      <c r="M219" s="590" t="n"/>
      <c r="N219" s="590" t="n"/>
      <c r="O219" s="590" t="n"/>
      <c r="P219" s="590" t="n"/>
      <c r="Q219" s="590" t="n"/>
      <c r="R219" s="590" t="n"/>
      <c r="S219" s="590" t="n"/>
      <c r="T219" s="590" t="n"/>
      <c r="U219" s="590" t="n"/>
      <c r="V219" s="590" t="n"/>
      <c r="W219" s="590" t="n"/>
      <c r="X219" s="590" t="n"/>
      <c r="Y219" s="590" t="n"/>
      <c r="Z219" s="590" t="n"/>
    </row>
    <row r="220" ht="12.75" customHeight="1" s="844">
      <c r="A220" s="590" t="n"/>
      <c r="B220" s="590" t="n"/>
      <c r="D220" s="590" t="n"/>
      <c r="E220" s="590" t="n"/>
      <c r="F220" s="590" t="n"/>
      <c r="G220" s="590" t="n"/>
      <c r="H220" s="590" t="n"/>
      <c r="I220" s="590" t="n"/>
      <c r="J220" s="590" t="n"/>
      <c r="K220" s="590" t="n"/>
      <c r="L220" s="590" t="n"/>
      <c r="M220" s="590" t="n"/>
      <c r="N220" s="590" t="n"/>
      <c r="O220" s="590" t="n"/>
      <c r="P220" s="590" t="n"/>
      <c r="Q220" s="590" t="n"/>
      <c r="R220" s="590" t="n"/>
      <c r="S220" s="590" t="n"/>
      <c r="T220" s="590" t="n"/>
      <c r="U220" s="590" t="n"/>
      <c r="V220" s="590" t="n"/>
      <c r="W220" s="590" t="n"/>
      <c r="X220" s="590" t="n"/>
      <c r="Y220" s="590" t="n"/>
      <c r="Z220" s="590" t="n"/>
    </row>
    <row r="221" ht="12.75" customHeight="1" s="844">
      <c r="A221" s="590" t="n"/>
      <c r="B221" s="590" t="n"/>
      <c r="D221" s="590" t="n"/>
      <c r="E221" s="590" t="n"/>
      <c r="F221" s="590" t="n"/>
      <c r="G221" s="590" t="n"/>
      <c r="H221" s="590" t="n"/>
      <c r="I221" s="590" t="n"/>
      <c r="J221" s="590" t="n"/>
      <c r="K221" s="590" t="n"/>
      <c r="L221" s="590" t="n"/>
      <c r="M221" s="590" t="n"/>
      <c r="N221" s="590" t="n"/>
      <c r="O221" s="590" t="n"/>
      <c r="P221" s="590" t="n"/>
      <c r="Q221" s="590" t="n"/>
      <c r="R221" s="590" t="n"/>
      <c r="S221" s="590" t="n"/>
      <c r="T221" s="590" t="n"/>
      <c r="U221" s="590" t="n"/>
      <c r="V221" s="590" t="n"/>
      <c r="W221" s="590" t="n"/>
      <c r="X221" s="590" t="n"/>
      <c r="Y221" s="590" t="n"/>
      <c r="Z221" s="590" t="n"/>
    </row>
    <row r="222" ht="12.75" customHeight="1" s="844">
      <c r="A222" s="590" t="n"/>
      <c r="B222" s="590" t="n"/>
      <c r="D222" s="590" t="n"/>
      <c r="E222" s="590" t="n"/>
      <c r="F222" s="590" t="n"/>
      <c r="G222" s="590" t="n"/>
      <c r="H222" s="590" t="n"/>
      <c r="I222" s="590" t="n"/>
      <c r="J222" s="590" t="n"/>
      <c r="K222" s="590" t="n"/>
      <c r="L222" s="590" t="n"/>
      <c r="M222" s="590" t="n"/>
      <c r="N222" s="590" t="n"/>
      <c r="O222" s="590" t="n"/>
      <c r="P222" s="590" t="n"/>
      <c r="Q222" s="590" t="n"/>
      <c r="R222" s="590" t="n"/>
      <c r="S222" s="590" t="n"/>
      <c r="T222" s="590" t="n"/>
      <c r="U222" s="590" t="n"/>
      <c r="V222" s="590" t="n"/>
      <c r="W222" s="590" t="n"/>
      <c r="X222" s="590" t="n"/>
      <c r="Y222" s="590" t="n"/>
      <c r="Z222" s="590" t="n"/>
    </row>
    <row r="223" ht="12.75" customHeight="1" s="844">
      <c r="A223" s="590" t="n"/>
      <c r="B223" s="590" t="n"/>
      <c r="D223" s="590" t="n"/>
      <c r="E223" s="590" t="n"/>
      <c r="F223" s="590" t="n"/>
      <c r="G223" s="590" t="n"/>
      <c r="H223" s="590" t="n"/>
      <c r="I223" s="590" t="n"/>
      <c r="J223" s="590" t="n"/>
      <c r="K223" s="590" t="n"/>
      <c r="L223" s="590" t="n"/>
      <c r="M223" s="590" t="n"/>
      <c r="N223" s="590" t="n"/>
      <c r="O223" s="590" t="n"/>
      <c r="P223" s="590" t="n"/>
      <c r="Q223" s="590" t="n"/>
      <c r="R223" s="590" t="n"/>
      <c r="S223" s="590" t="n"/>
      <c r="T223" s="590" t="n"/>
      <c r="U223" s="590" t="n"/>
      <c r="V223" s="590" t="n"/>
      <c r="W223" s="590" t="n"/>
      <c r="X223" s="590" t="n"/>
      <c r="Y223" s="590" t="n"/>
      <c r="Z223" s="590" t="n"/>
    </row>
    <row r="224" ht="12.75" customHeight="1" s="844">
      <c r="A224" s="590" t="n"/>
      <c r="B224" s="590" t="n"/>
      <c r="D224" s="590" t="n"/>
      <c r="E224" s="590" t="n"/>
      <c r="F224" s="590" t="n"/>
      <c r="G224" s="590" t="n"/>
      <c r="H224" s="590" t="n"/>
      <c r="I224" s="590" t="n"/>
      <c r="J224" s="590" t="n"/>
      <c r="K224" s="590" t="n"/>
      <c r="L224" s="590" t="n"/>
      <c r="M224" s="590" t="n"/>
      <c r="N224" s="590" t="n"/>
      <c r="O224" s="590" t="n"/>
      <c r="P224" s="590" t="n"/>
      <c r="Q224" s="590" t="n"/>
      <c r="R224" s="590" t="n"/>
      <c r="S224" s="590" t="n"/>
      <c r="T224" s="590" t="n"/>
      <c r="U224" s="590" t="n"/>
      <c r="V224" s="590" t="n"/>
      <c r="W224" s="590" t="n"/>
      <c r="X224" s="590" t="n"/>
      <c r="Y224" s="590" t="n"/>
      <c r="Z224" s="590" t="n"/>
    </row>
    <row r="225" ht="12.75" customHeight="1" s="844">
      <c r="A225" s="590" t="n"/>
      <c r="B225" s="590" t="n"/>
      <c r="D225" s="590" t="n"/>
      <c r="E225" s="590" t="n"/>
      <c r="F225" s="590" t="n"/>
      <c r="G225" s="590" t="n"/>
      <c r="H225" s="590" t="n"/>
      <c r="I225" s="590" t="n"/>
      <c r="J225" s="590" t="n"/>
      <c r="K225" s="590" t="n"/>
      <c r="L225" s="590" t="n"/>
      <c r="M225" s="590" t="n"/>
      <c r="N225" s="590" t="n"/>
      <c r="O225" s="590" t="n"/>
      <c r="P225" s="590" t="n"/>
      <c r="Q225" s="590" t="n"/>
      <c r="R225" s="590" t="n"/>
      <c r="S225" s="590" t="n"/>
      <c r="T225" s="590" t="n"/>
      <c r="U225" s="590" t="n"/>
      <c r="V225" s="590" t="n"/>
      <c r="W225" s="590" t="n"/>
      <c r="X225" s="590" t="n"/>
      <c r="Y225" s="590" t="n"/>
      <c r="Z225" s="590" t="n"/>
    </row>
    <row r="226" ht="12.75" customHeight="1" s="844">
      <c r="A226" s="590" t="n"/>
      <c r="B226" s="590" t="n"/>
      <c r="D226" s="590" t="n"/>
      <c r="E226" s="590" t="n"/>
      <c r="F226" s="590" t="n"/>
      <c r="G226" s="590" t="n"/>
      <c r="H226" s="590" t="n"/>
      <c r="I226" s="590" t="n"/>
      <c r="J226" s="590" t="n"/>
      <c r="K226" s="590" t="n"/>
      <c r="L226" s="590" t="n"/>
      <c r="M226" s="590" t="n"/>
      <c r="N226" s="590" t="n"/>
      <c r="O226" s="590" t="n"/>
      <c r="P226" s="590" t="n"/>
      <c r="Q226" s="590" t="n"/>
      <c r="R226" s="590" t="n"/>
      <c r="S226" s="590" t="n"/>
      <c r="T226" s="590" t="n"/>
      <c r="U226" s="590" t="n"/>
      <c r="V226" s="590" t="n"/>
      <c r="W226" s="590" t="n"/>
      <c r="X226" s="590" t="n"/>
      <c r="Y226" s="590" t="n"/>
      <c r="Z226" s="590" t="n"/>
    </row>
    <row r="227" ht="12.75" customHeight="1" s="844">
      <c r="A227" s="590" t="n"/>
      <c r="B227" s="590" t="n"/>
      <c r="D227" s="590" t="n"/>
      <c r="E227" s="590" t="n"/>
      <c r="F227" s="590" t="n"/>
      <c r="G227" s="590" t="n"/>
      <c r="H227" s="590" t="n"/>
      <c r="I227" s="590" t="n"/>
      <c r="J227" s="590" t="n"/>
      <c r="K227" s="590" t="n"/>
      <c r="L227" s="590" t="n"/>
      <c r="M227" s="590" t="n"/>
      <c r="N227" s="590" t="n"/>
      <c r="O227" s="590" t="n"/>
      <c r="P227" s="590" t="n"/>
      <c r="Q227" s="590" t="n"/>
      <c r="R227" s="590" t="n"/>
      <c r="S227" s="590" t="n"/>
      <c r="T227" s="590" t="n"/>
      <c r="U227" s="590" t="n"/>
      <c r="V227" s="590" t="n"/>
      <c r="W227" s="590" t="n"/>
      <c r="X227" s="590" t="n"/>
      <c r="Y227" s="590" t="n"/>
      <c r="Z227" s="590" t="n"/>
    </row>
    <row r="228" ht="12.75" customHeight="1" s="844">
      <c r="A228" s="590" t="n"/>
      <c r="B228" s="590" t="n"/>
      <c r="D228" s="590" t="n"/>
      <c r="E228" s="590" t="n"/>
      <c r="F228" s="590" t="n"/>
      <c r="G228" s="590" t="n"/>
      <c r="H228" s="590" t="n"/>
      <c r="I228" s="590" t="n"/>
      <c r="J228" s="590" t="n"/>
      <c r="K228" s="590" t="n"/>
      <c r="L228" s="590" t="n"/>
      <c r="M228" s="590" t="n"/>
      <c r="N228" s="590" t="n"/>
      <c r="O228" s="590" t="n"/>
      <c r="P228" s="590" t="n"/>
      <c r="Q228" s="590" t="n"/>
      <c r="R228" s="590" t="n"/>
      <c r="S228" s="590" t="n"/>
      <c r="T228" s="590" t="n"/>
      <c r="U228" s="590" t="n"/>
      <c r="V228" s="590" t="n"/>
      <c r="W228" s="590" t="n"/>
      <c r="X228" s="590" t="n"/>
      <c r="Y228" s="590" t="n"/>
      <c r="Z228" s="590" t="n"/>
    </row>
    <row r="229" ht="12.75" customHeight="1" s="844">
      <c r="A229" s="590" t="n"/>
      <c r="B229" s="590" t="n"/>
      <c r="D229" s="590" t="n"/>
      <c r="E229" s="590" t="n"/>
      <c r="F229" s="590" t="n"/>
      <c r="G229" s="590" t="n"/>
      <c r="H229" s="590" t="n"/>
      <c r="I229" s="590" t="n"/>
      <c r="J229" s="590" t="n"/>
      <c r="K229" s="590" t="n"/>
      <c r="L229" s="590" t="n"/>
      <c r="M229" s="590" t="n"/>
      <c r="N229" s="590" t="n"/>
      <c r="O229" s="590" t="n"/>
      <c r="P229" s="590" t="n"/>
      <c r="Q229" s="590" t="n"/>
      <c r="R229" s="590" t="n"/>
      <c r="S229" s="590" t="n"/>
      <c r="T229" s="590" t="n"/>
      <c r="U229" s="590" t="n"/>
      <c r="V229" s="590" t="n"/>
      <c r="W229" s="590" t="n"/>
      <c r="X229" s="590" t="n"/>
      <c r="Y229" s="590" t="n"/>
      <c r="Z229" s="590" t="n"/>
    </row>
    <row r="230" ht="12.75" customHeight="1" s="844">
      <c r="A230" s="590" t="n"/>
      <c r="B230" s="590" t="n"/>
      <c r="D230" s="590" t="n"/>
      <c r="E230" s="590" t="n"/>
      <c r="F230" s="590" t="n"/>
      <c r="G230" s="590" t="n"/>
      <c r="H230" s="590" t="n"/>
      <c r="I230" s="590" t="n"/>
      <c r="J230" s="590" t="n"/>
      <c r="K230" s="590" t="n"/>
      <c r="L230" s="590" t="n"/>
      <c r="M230" s="590" t="n"/>
      <c r="N230" s="590" t="n"/>
      <c r="O230" s="590" t="n"/>
      <c r="P230" s="590" t="n"/>
      <c r="Q230" s="590" t="n"/>
      <c r="R230" s="590" t="n"/>
      <c r="S230" s="590" t="n"/>
      <c r="T230" s="590" t="n"/>
      <c r="U230" s="590" t="n"/>
      <c r="V230" s="590" t="n"/>
      <c r="W230" s="590" t="n"/>
      <c r="X230" s="590" t="n"/>
      <c r="Y230" s="590" t="n"/>
      <c r="Z230" s="590" t="n"/>
    </row>
    <row r="231" ht="12.75" customHeight="1" s="844">
      <c r="A231" s="590" t="n"/>
      <c r="B231" s="590" t="n"/>
      <c r="D231" s="590" t="n"/>
      <c r="E231" s="590" t="n"/>
      <c r="F231" s="590" t="n"/>
      <c r="G231" s="590" t="n"/>
      <c r="H231" s="590" t="n"/>
      <c r="I231" s="590" t="n"/>
      <c r="J231" s="590" t="n"/>
      <c r="K231" s="590" t="n"/>
      <c r="L231" s="590" t="n"/>
      <c r="M231" s="590" t="n"/>
      <c r="N231" s="590" t="n"/>
      <c r="O231" s="590" t="n"/>
      <c r="P231" s="590" t="n"/>
      <c r="Q231" s="590" t="n"/>
      <c r="R231" s="590" t="n"/>
      <c r="S231" s="590" t="n"/>
      <c r="T231" s="590" t="n"/>
      <c r="U231" s="590" t="n"/>
      <c r="V231" s="590" t="n"/>
      <c r="W231" s="590" t="n"/>
      <c r="X231" s="590" t="n"/>
      <c r="Y231" s="590" t="n"/>
      <c r="Z231" s="590" t="n"/>
    </row>
    <row r="232" ht="12.75" customHeight="1" s="844">
      <c r="A232" s="590" t="n"/>
      <c r="B232" s="590" t="n"/>
      <c r="D232" s="590" t="n"/>
      <c r="E232" s="590" t="n"/>
      <c r="F232" s="590" t="n"/>
      <c r="G232" s="590" t="n"/>
      <c r="H232" s="590" t="n"/>
      <c r="I232" s="590" t="n"/>
      <c r="J232" s="590" t="n"/>
      <c r="K232" s="590" t="n"/>
      <c r="L232" s="590" t="n"/>
      <c r="M232" s="590" t="n"/>
      <c r="N232" s="590" t="n"/>
      <c r="O232" s="590" t="n"/>
      <c r="P232" s="590" t="n"/>
      <c r="Q232" s="590" t="n"/>
      <c r="R232" s="590" t="n"/>
      <c r="S232" s="590" t="n"/>
      <c r="T232" s="590" t="n"/>
      <c r="U232" s="590" t="n"/>
      <c r="V232" s="590" t="n"/>
      <c r="W232" s="590" t="n"/>
      <c r="X232" s="590" t="n"/>
      <c r="Y232" s="590" t="n"/>
      <c r="Z232" s="590" t="n"/>
    </row>
    <row r="233" ht="12.75" customHeight="1" s="844">
      <c r="A233" s="590" t="n"/>
      <c r="B233" s="590" t="n"/>
      <c r="D233" s="590" t="n"/>
      <c r="E233" s="590" t="n"/>
      <c r="F233" s="590" t="n"/>
      <c r="G233" s="590" t="n"/>
      <c r="H233" s="590" t="n"/>
      <c r="I233" s="590" t="n"/>
      <c r="J233" s="590" t="n"/>
      <c r="K233" s="590" t="n"/>
      <c r="L233" s="590" t="n"/>
      <c r="M233" s="590" t="n"/>
      <c r="N233" s="590" t="n"/>
      <c r="O233" s="590" t="n"/>
      <c r="P233" s="590" t="n"/>
      <c r="Q233" s="590" t="n"/>
      <c r="R233" s="590" t="n"/>
      <c r="S233" s="590" t="n"/>
      <c r="T233" s="590" t="n"/>
      <c r="U233" s="590" t="n"/>
      <c r="V233" s="590" t="n"/>
      <c r="W233" s="590" t="n"/>
      <c r="X233" s="590" t="n"/>
      <c r="Y233" s="590" t="n"/>
      <c r="Z233" s="590" t="n"/>
    </row>
    <row r="234" ht="12.75" customHeight="1" s="844">
      <c r="A234" s="590" t="n"/>
      <c r="B234" s="590" t="n"/>
      <c r="D234" s="590" t="n"/>
      <c r="E234" s="590" t="n"/>
      <c r="F234" s="590" t="n"/>
      <c r="G234" s="590" t="n"/>
      <c r="H234" s="590" t="n"/>
      <c r="I234" s="590" t="n"/>
      <c r="J234" s="590" t="n"/>
      <c r="K234" s="590" t="n"/>
      <c r="L234" s="590" t="n"/>
      <c r="M234" s="590" t="n"/>
      <c r="N234" s="590" t="n"/>
      <c r="O234" s="590" t="n"/>
      <c r="P234" s="590" t="n"/>
      <c r="Q234" s="590" t="n"/>
      <c r="R234" s="590" t="n"/>
      <c r="S234" s="590" t="n"/>
      <c r="T234" s="590" t="n"/>
      <c r="U234" s="590" t="n"/>
      <c r="V234" s="590" t="n"/>
      <c r="W234" s="590" t="n"/>
      <c r="X234" s="590" t="n"/>
      <c r="Y234" s="590" t="n"/>
      <c r="Z234" s="590" t="n"/>
    </row>
    <row r="235" ht="12.75" customHeight="1" s="844">
      <c r="A235" s="590" t="n"/>
      <c r="B235" s="590" t="n"/>
      <c r="D235" s="590" t="n"/>
      <c r="E235" s="590" t="n"/>
      <c r="F235" s="590" t="n"/>
      <c r="G235" s="590" t="n"/>
      <c r="H235" s="590" t="n"/>
      <c r="I235" s="590" t="n"/>
      <c r="J235" s="590" t="n"/>
      <c r="K235" s="590" t="n"/>
      <c r="L235" s="590" t="n"/>
      <c r="M235" s="590" t="n"/>
      <c r="N235" s="590" t="n"/>
      <c r="O235" s="590" t="n"/>
      <c r="P235" s="590" t="n"/>
      <c r="Q235" s="590" t="n"/>
      <c r="R235" s="590" t="n"/>
      <c r="S235" s="590" t="n"/>
      <c r="T235" s="590" t="n"/>
      <c r="U235" s="590" t="n"/>
      <c r="V235" s="590" t="n"/>
      <c r="W235" s="590" t="n"/>
      <c r="X235" s="590" t="n"/>
      <c r="Y235" s="590" t="n"/>
      <c r="Z235" s="590" t="n"/>
    </row>
    <row r="236" ht="12.75" customHeight="1" s="844">
      <c r="A236" s="590" t="n"/>
      <c r="B236" s="590" t="n"/>
      <c r="D236" s="590" t="n"/>
      <c r="E236" s="590" t="n"/>
      <c r="F236" s="590" t="n"/>
      <c r="G236" s="590" t="n"/>
      <c r="H236" s="590" t="n"/>
      <c r="I236" s="590" t="n"/>
      <c r="J236" s="590" t="n"/>
      <c r="K236" s="590" t="n"/>
      <c r="L236" s="590" t="n"/>
      <c r="M236" s="590" t="n"/>
      <c r="N236" s="590" t="n"/>
      <c r="O236" s="590" t="n"/>
      <c r="P236" s="590" t="n"/>
      <c r="Q236" s="590" t="n"/>
      <c r="R236" s="590" t="n"/>
      <c r="S236" s="590" t="n"/>
      <c r="T236" s="590" t="n"/>
      <c r="U236" s="590" t="n"/>
      <c r="V236" s="590" t="n"/>
      <c r="W236" s="590" t="n"/>
      <c r="X236" s="590" t="n"/>
      <c r="Y236" s="590" t="n"/>
      <c r="Z236" s="590" t="n"/>
    </row>
    <row r="237" ht="12.75" customHeight="1" s="844">
      <c r="A237" s="590" t="n"/>
      <c r="B237" s="590" t="n"/>
      <c r="D237" s="590" t="n"/>
      <c r="E237" s="590" t="n"/>
      <c r="F237" s="590" t="n"/>
      <c r="G237" s="590" t="n"/>
      <c r="H237" s="590" t="n"/>
      <c r="I237" s="590" t="n"/>
      <c r="J237" s="590" t="n"/>
      <c r="K237" s="590" t="n"/>
      <c r="L237" s="590" t="n"/>
      <c r="M237" s="590" t="n"/>
      <c r="N237" s="590" t="n"/>
      <c r="O237" s="590" t="n"/>
      <c r="P237" s="590" t="n"/>
      <c r="Q237" s="590" t="n"/>
      <c r="R237" s="590" t="n"/>
      <c r="S237" s="590" t="n"/>
      <c r="T237" s="590" t="n"/>
      <c r="U237" s="590" t="n"/>
      <c r="V237" s="590" t="n"/>
      <c r="W237" s="590" t="n"/>
      <c r="X237" s="590" t="n"/>
      <c r="Y237" s="590" t="n"/>
      <c r="Z237" s="590" t="n"/>
    </row>
    <row r="238" ht="12.75" customHeight="1" s="844">
      <c r="A238" s="590" t="n"/>
      <c r="B238" s="590" t="n"/>
      <c r="D238" s="590" t="n"/>
      <c r="E238" s="590" t="n"/>
      <c r="F238" s="590" t="n"/>
      <c r="G238" s="590" t="n"/>
      <c r="H238" s="590" t="n"/>
      <c r="I238" s="590" t="n"/>
      <c r="J238" s="590" t="n"/>
      <c r="K238" s="590" t="n"/>
      <c r="L238" s="590" t="n"/>
      <c r="M238" s="590" t="n"/>
      <c r="N238" s="590" t="n"/>
      <c r="O238" s="590" t="n"/>
      <c r="P238" s="590" t="n"/>
      <c r="Q238" s="590" t="n"/>
      <c r="R238" s="590" t="n"/>
      <c r="S238" s="590" t="n"/>
      <c r="T238" s="590" t="n"/>
      <c r="U238" s="590" t="n"/>
      <c r="V238" s="590" t="n"/>
      <c r="W238" s="590" t="n"/>
      <c r="X238" s="590" t="n"/>
      <c r="Y238" s="590" t="n"/>
      <c r="Z238" s="590" t="n"/>
    </row>
    <row r="239" ht="12.75" customHeight="1" s="844">
      <c r="A239" s="590" t="n"/>
      <c r="B239" s="590" t="n"/>
      <c r="D239" s="590" t="n"/>
      <c r="E239" s="590" t="n"/>
      <c r="F239" s="590" t="n"/>
      <c r="G239" s="590" t="n"/>
      <c r="H239" s="590" t="n"/>
      <c r="I239" s="590" t="n"/>
      <c r="J239" s="590" t="n"/>
      <c r="K239" s="590" t="n"/>
      <c r="L239" s="590" t="n"/>
      <c r="M239" s="590" t="n"/>
      <c r="N239" s="590" t="n"/>
      <c r="O239" s="590" t="n"/>
      <c r="P239" s="590" t="n"/>
      <c r="Q239" s="590" t="n"/>
      <c r="R239" s="590" t="n"/>
      <c r="S239" s="590" t="n"/>
      <c r="T239" s="590" t="n"/>
      <c r="U239" s="590" t="n"/>
      <c r="V239" s="590" t="n"/>
      <c r="W239" s="590" t="n"/>
      <c r="X239" s="590" t="n"/>
      <c r="Y239" s="590" t="n"/>
      <c r="Z239" s="590" t="n"/>
    </row>
    <row r="240" ht="12.75" customHeight="1" s="844">
      <c r="A240" s="590" t="n"/>
      <c r="B240" s="590" t="n"/>
      <c r="D240" s="590" t="n"/>
      <c r="E240" s="590" t="n"/>
      <c r="F240" s="590" t="n"/>
      <c r="G240" s="590" t="n"/>
      <c r="H240" s="590" t="n"/>
      <c r="I240" s="590" t="n"/>
      <c r="J240" s="590" t="n"/>
      <c r="K240" s="590" t="n"/>
      <c r="L240" s="590" t="n"/>
      <c r="M240" s="590" t="n"/>
      <c r="N240" s="590" t="n"/>
      <c r="O240" s="590" t="n"/>
      <c r="P240" s="590" t="n"/>
      <c r="Q240" s="590" t="n"/>
      <c r="R240" s="590" t="n"/>
      <c r="S240" s="590" t="n"/>
      <c r="T240" s="590" t="n"/>
      <c r="U240" s="590" t="n"/>
      <c r="V240" s="590" t="n"/>
      <c r="W240" s="590" t="n"/>
      <c r="X240" s="590" t="n"/>
      <c r="Y240" s="590" t="n"/>
      <c r="Z240" s="590" t="n"/>
    </row>
    <row r="241" ht="12.75" customHeight="1" s="844">
      <c r="A241" s="590" t="n"/>
      <c r="B241" s="590" t="n"/>
      <c r="D241" s="590" t="n"/>
      <c r="E241" s="590" t="n"/>
      <c r="F241" s="590" t="n"/>
      <c r="G241" s="590" t="n"/>
      <c r="H241" s="590" t="n"/>
      <c r="I241" s="590" t="n"/>
      <c r="J241" s="590" t="n"/>
      <c r="K241" s="590" t="n"/>
      <c r="L241" s="590" t="n"/>
      <c r="M241" s="590" t="n"/>
      <c r="N241" s="590" t="n"/>
      <c r="O241" s="590" t="n"/>
      <c r="P241" s="590" t="n"/>
      <c r="Q241" s="590" t="n"/>
      <c r="R241" s="590" t="n"/>
      <c r="S241" s="590" t="n"/>
      <c r="T241" s="590" t="n"/>
      <c r="U241" s="590" t="n"/>
      <c r="V241" s="590" t="n"/>
      <c r="W241" s="590" t="n"/>
      <c r="X241" s="590" t="n"/>
      <c r="Y241" s="590" t="n"/>
      <c r="Z241" s="590" t="n"/>
    </row>
    <row r="242" ht="12.75" customHeight="1" s="844">
      <c r="A242" s="590" t="n"/>
      <c r="B242" s="590" t="n"/>
      <c r="D242" s="590" t="n"/>
      <c r="E242" s="590" t="n"/>
      <c r="F242" s="590" t="n"/>
      <c r="G242" s="590" t="n"/>
      <c r="H242" s="590" t="n"/>
      <c r="I242" s="590" t="n"/>
      <c r="J242" s="590" t="n"/>
      <c r="K242" s="590" t="n"/>
      <c r="L242" s="590" t="n"/>
      <c r="M242" s="590" t="n"/>
      <c r="N242" s="590" t="n"/>
      <c r="O242" s="590" t="n"/>
      <c r="P242" s="590" t="n"/>
      <c r="Q242" s="590" t="n"/>
      <c r="R242" s="590" t="n"/>
      <c r="S242" s="590" t="n"/>
      <c r="T242" s="590" t="n"/>
      <c r="U242" s="590" t="n"/>
      <c r="V242" s="590" t="n"/>
      <c r="W242" s="590" t="n"/>
      <c r="X242" s="590" t="n"/>
      <c r="Y242" s="590" t="n"/>
      <c r="Z242" s="590" t="n"/>
    </row>
    <row r="243" ht="12.75" customHeight="1" s="844">
      <c r="A243" s="590" t="n"/>
      <c r="B243" s="590" t="n"/>
      <c r="D243" s="590" t="n"/>
      <c r="E243" s="590" t="n"/>
      <c r="F243" s="590" t="n"/>
      <c r="G243" s="590" t="n"/>
      <c r="H243" s="590" t="n"/>
      <c r="I243" s="590" t="n"/>
      <c r="J243" s="590" t="n"/>
      <c r="K243" s="590" t="n"/>
      <c r="L243" s="590" t="n"/>
      <c r="M243" s="590" t="n"/>
      <c r="N243" s="590" t="n"/>
      <c r="O243" s="590" t="n"/>
      <c r="P243" s="590" t="n"/>
      <c r="Q243" s="590" t="n"/>
      <c r="R243" s="590" t="n"/>
      <c r="S243" s="590" t="n"/>
      <c r="T243" s="590" t="n"/>
      <c r="U243" s="590" t="n"/>
      <c r="V243" s="590" t="n"/>
      <c r="W243" s="590" t="n"/>
      <c r="X243" s="590" t="n"/>
      <c r="Y243" s="590" t="n"/>
      <c r="Z243" s="590" t="n"/>
    </row>
    <row r="244" ht="12.75" customHeight="1" s="844">
      <c r="A244" s="590" t="n"/>
      <c r="B244" s="590" t="n"/>
      <c r="D244" s="590" t="n"/>
      <c r="E244" s="590" t="n"/>
      <c r="F244" s="590" t="n"/>
      <c r="G244" s="590" t="n"/>
      <c r="H244" s="590" t="n"/>
      <c r="I244" s="590" t="n"/>
      <c r="J244" s="590" t="n"/>
      <c r="K244" s="590" t="n"/>
      <c r="L244" s="590" t="n"/>
      <c r="M244" s="590" t="n"/>
      <c r="N244" s="590" t="n"/>
      <c r="O244" s="590" t="n"/>
      <c r="P244" s="590" t="n"/>
      <c r="Q244" s="590" t="n"/>
      <c r="R244" s="590" t="n"/>
      <c r="S244" s="590" t="n"/>
      <c r="T244" s="590" t="n"/>
      <c r="U244" s="590" t="n"/>
      <c r="V244" s="590" t="n"/>
      <c r="W244" s="590" t="n"/>
      <c r="X244" s="590" t="n"/>
      <c r="Y244" s="590" t="n"/>
      <c r="Z244" s="590" t="n"/>
    </row>
    <row r="245" ht="12.75" customHeight="1" s="844">
      <c r="A245" s="590" t="n"/>
      <c r="B245" s="590" t="n"/>
      <c r="D245" s="590" t="n"/>
      <c r="E245" s="590" t="n"/>
      <c r="F245" s="590" t="n"/>
      <c r="G245" s="590" t="n"/>
      <c r="H245" s="590" t="n"/>
      <c r="I245" s="590" t="n"/>
      <c r="J245" s="590" t="n"/>
      <c r="K245" s="590" t="n"/>
      <c r="L245" s="590" t="n"/>
      <c r="M245" s="590" t="n"/>
      <c r="N245" s="590" t="n"/>
      <c r="O245" s="590" t="n"/>
      <c r="P245" s="590" t="n"/>
      <c r="Q245" s="590" t="n"/>
      <c r="R245" s="590" t="n"/>
      <c r="S245" s="590" t="n"/>
      <c r="T245" s="590" t="n"/>
      <c r="U245" s="590" t="n"/>
      <c r="V245" s="590" t="n"/>
      <c r="W245" s="590" t="n"/>
      <c r="X245" s="590" t="n"/>
      <c r="Y245" s="590" t="n"/>
      <c r="Z245" s="590" t="n"/>
    </row>
    <row r="246" ht="12.75" customHeight="1" s="844">
      <c r="A246" s="590" t="n"/>
      <c r="B246" s="590" t="n"/>
      <c r="D246" s="590" t="n"/>
      <c r="E246" s="590" t="n"/>
      <c r="F246" s="590" t="n"/>
      <c r="G246" s="590" t="n"/>
      <c r="H246" s="590" t="n"/>
      <c r="I246" s="590" t="n"/>
      <c r="J246" s="590" t="n"/>
      <c r="K246" s="590" t="n"/>
      <c r="L246" s="590" t="n"/>
      <c r="M246" s="590" t="n"/>
      <c r="N246" s="590" t="n"/>
      <c r="O246" s="590" t="n"/>
      <c r="P246" s="590" t="n"/>
      <c r="Q246" s="590" t="n"/>
      <c r="R246" s="590" t="n"/>
      <c r="S246" s="590" t="n"/>
      <c r="T246" s="590" t="n"/>
      <c r="U246" s="590" t="n"/>
      <c r="V246" s="590" t="n"/>
      <c r="W246" s="590" t="n"/>
      <c r="X246" s="590" t="n"/>
      <c r="Y246" s="590" t="n"/>
      <c r="Z246" s="590" t="n"/>
    </row>
    <row r="247" ht="12.75" customHeight="1" s="844">
      <c r="A247" s="590" t="n"/>
      <c r="B247" s="590" t="n"/>
      <c r="D247" s="590" t="n"/>
      <c r="E247" s="590" t="n"/>
      <c r="F247" s="590" t="n"/>
      <c r="G247" s="590" t="n"/>
      <c r="H247" s="590" t="n"/>
      <c r="I247" s="590" t="n"/>
      <c r="J247" s="590" t="n"/>
      <c r="K247" s="590" t="n"/>
      <c r="L247" s="590" t="n"/>
      <c r="M247" s="590" t="n"/>
      <c r="N247" s="590" t="n"/>
      <c r="O247" s="590" t="n"/>
      <c r="P247" s="590" t="n"/>
      <c r="Q247" s="590" t="n"/>
      <c r="R247" s="590" t="n"/>
      <c r="S247" s="590" t="n"/>
      <c r="T247" s="590" t="n"/>
      <c r="U247" s="590" t="n"/>
      <c r="V247" s="590" t="n"/>
      <c r="W247" s="590" t="n"/>
      <c r="X247" s="590" t="n"/>
      <c r="Y247" s="590" t="n"/>
      <c r="Z247" s="590" t="n"/>
    </row>
    <row r="248" ht="12.75" customHeight="1" s="844">
      <c r="A248" s="590" t="n"/>
      <c r="B248" s="590" t="n"/>
      <c r="D248" s="590" t="n"/>
      <c r="E248" s="590" t="n"/>
      <c r="F248" s="590" t="n"/>
      <c r="G248" s="590" t="n"/>
      <c r="H248" s="590" t="n"/>
      <c r="I248" s="590" t="n"/>
      <c r="J248" s="590" t="n"/>
      <c r="K248" s="590" t="n"/>
      <c r="L248" s="590" t="n"/>
      <c r="M248" s="590" t="n"/>
      <c r="N248" s="590" t="n"/>
      <c r="O248" s="590" t="n"/>
      <c r="P248" s="590" t="n"/>
      <c r="Q248" s="590" t="n"/>
      <c r="R248" s="590" t="n"/>
      <c r="S248" s="590" t="n"/>
      <c r="T248" s="590" t="n"/>
      <c r="U248" s="590" t="n"/>
      <c r="V248" s="590" t="n"/>
      <c r="W248" s="590" t="n"/>
      <c r="X248" s="590" t="n"/>
      <c r="Y248" s="590" t="n"/>
      <c r="Z248" s="590" t="n"/>
    </row>
    <row r="249" ht="12.75" customHeight="1" s="844">
      <c r="A249" s="590" t="n"/>
      <c r="B249" s="590" t="n"/>
      <c r="D249" s="590" t="n"/>
      <c r="E249" s="590" t="n"/>
      <c r="F249" s="590" t="n"/>
      <c r="G249" s="590" t="n"/>
      <c r="H249" s="590" t="n"/>
      <c r="I249" s="590" t="n"/>
      <c r="J249" s="590" t="n"/>
      <c r="K249" s="590" t="n"/>
      <c r="L249" s="590" t="n"/>
      <c r="M249" s="590" t="n"/>
      <c r="N249" s="590" t="n"/>
      <c r="O249" s="590" t="n"/>
      <c r="P249" s="590" t="n"/>
      <c r="Q249" s="590" t="n"/>
      <c r="R249" s="590" t="n"/>
      <c r="S249" s="590" t="n"/>
      <c r="T249" s="590" t="n"/>
      <c r="U249" s="590" t="n"/>
      <c r="V249" s="590" t="n"/>
      <c r="W249" s="590" t="n"/>
      <c r="X249" s="590" t="n"/>
      <c r="Y249" s="590" t="n"/>
      <c r="Z249" s="590" t="n"/>
    </row>
    <row r="250" ht="12.75" customHeight="1" s="844">
      <c r="A250" s="590" t="n"/>
      <c r="B250" s="590" t="n"/>
      <c r="D250" s="590" t="n"/>
      <c r="E250" s="590" t="n"/>
      <c r="F250" s="590" t="n"/>
      <c r="G250" s="590" t="n"/>
      <c r="H250" s="590" t="n"/>
      <c r="I250" s="590" t="n"/>
      <c r="J250" s="590" t="n"/>
      <c r="K250" s="590" t="n"/>
      <c r="L250" s="590" t="n"/>
      <c r="M250" s="590" t="n"/>
      <c r="N250" s="590" t="n"/>
      <c r="O250" s="590" t="n"/>
      <c r="P250" s="590" t="n"/>
      <c r="Q250" s="590" t="n"/>
      <c r="R250" s="590" t="n"/>
      <c r="S250" s="590" t="n"/>
      <c r="T250" s="590" t="n"/>
      <c r="U250" s="590" t="n"/>
      <c r="V250" s="590" t="n"/>
      <c r="W250" s="590" t="n"/>
      <c r="X250" s="590" t="n"/>
      <c r="Y250" s="590" t="n"/>
      <c r="Z250" s="590" t="n"/>
    </row>
    <row r="251" ht="12.75" customHeight="1" s="844">
      <c r="A251" s="590" t="n"/>
      <c r="B251" s="590" t="n"/>
      <c r="D251" s="590" t="n"/>
      <c r="E251" s="590" t="n"/>
      <c r="F251" s="590" t="n"/>
      <c r="G251" s="590" t="n"/>
      <c r="H251" s="590" t="n"/>
      <c r="I251" s="590" t="n"/>
      <c r="J251" s="590" t="n"/>
      <c r="K251" s="590" t="n"/>
      <c r="L251" s="590" t="n"/>
      <c r="M251" s="590" t="n"/>
      <c r="N251" s="590" t="n"/>
      <c r="O251" s="590" t="n"/>
      <c r="P251" s="590" t="n"/>
      <c r="Q251" s="590" t="n"/>
      <c r="R251" s="590" t="n"/>
      <c r="S251" s="590" t="n"/>
      <c r="T251" s="590" t="n"/>
      <c r="U251" s="590" t="n"/>
      <c r="V251" s="590" t="n"/>
      <c r="W251" s="590" t="n"/>
      <c r="X251" s="590" t="n"/>
      <c r="Y251" s="590" t="n"/>
      <c r="Z251" s="590" t="n"/>
    </row>
    <row r="252" ht="12.75" customHeight="1" s="844">
      <c r="A252" s="590" t="n"/>
      <c r="B252" s="590" t="n"/>
      <c r="D252" s="590" t="n"/>
      <c r="E252" s="590" t="n"/>
      <c r="F252" s="590" t="n"/>
      <c r="G252" s="590" t="n"/>
      <c r="H252" s="590" t="n"/>
      <c r="I252" s="590" t="n"/>
      <c r="J252" s="590" t="n"/>
      <c r="K252" s="590" t="n"/>
      <c r="L252" s="590" t="n"/>
      <c r="M252" s="590" t="n"/>
      <c r="N252" s="590" t="n"/>
      <c r="O252" s="590" t="n"/>
      <c r="P252" s="590" t="n"/>
      <c r="Q252" s="590" t="n"/>
      <c r="R252" s="590" t="n"/>
      <c r="S252" s="590" t="n"/>
      <c r="T252" s="590" t="n"/>
      <c r="U252" s="590" t="n"/>
      <c r="V252" s="590" t="n"/>
      <c r="W252" s="590" t="n"/>
      <c r="X252" s="590" t="n"/>
      <c r="Y252" s="590" t="n"/>
      <c r="Z252" s="590" t="n"/>
    </row>
    <row r="253" ht="12.75" customHeight="1" s="844">
      <c r="A253" s="590" t="n"/>
      <c r="B253" s="590" t="n"/>
      <c r="D253" s="590" t="n"/>
      <c r="E253" s="590" t="n"/>
      <c r="F253" s="590" t="n"/>
      <c r="G253" s="590" t="n"/>
      <c r="H253" s="590" t="n"/>
      <c r="I253" s="590" t="n"/>
      <c r="J253" s="590" t="n"/>
      <c r="K253" s="590" t="n"/>
      <c r="L253" s="590" t="n"/>
      <c r="M253" s="590" t="n"/>
      <c r="N253" s="590" t="n"/>
      <c r="O253" s="590" t="n"/>
      <c r="P253" s="590" t="n"/>
      <c r="Q253" s="590" t="n"/>
      <c r="R253" s="590" t="n"/>
      <c r="S253" s="590" t="n"/>
      <c r="T253" s="590" t="n"/>
      <c r="U253" s="590" t="n"/>
      <c r="V253" s="590" t="n"/>
      <c r="W253" s="590" t="n"/>
      <c r="X253" s="590" t="n"/>
      <c r="Y253" s="590" t="n"/>
      <c r="Z253" s="590" t="n"/>
    </row>
    <row r="254" ht="12.75" customHeight="1" s="844">
      <c r="A254" s="590" t="n"/>
      <c r="B254" s="590" t="n"/>
      <c r="D254" s="590" t="n"/>
      <c r="E254" s="590" t="n"/>
      <c r="F254" s="590" t="n"/>
      <c r="G254" s="590" t="n"/>
      <c r="H254" s="590" t="n"/>
      <c r="I254" s="590" t="n"/>
      <c r="J254" s="590" t="n"/>
      <c r="K254" s="590" t="n"/>
      <c r="L254" s="590" t="n"/>
      <c r="M254" s="590" t="n"/>
      <c r="N254" s="590" t="n"/>
      <c r="O254" s="590" t="n"/>
      <c r="P254" s="590" t="n"/>
      <c r="Q254" s="590" t="n"/>
      <c r="R254" s="590" t="n"/>
      <c r="S254" s="590" t="n"/>
      <c r="T254" s="590" t="n"/>
      <c r="U254" s="590" t="n"/>
      <c r="V254" s="590" t="n"/>
      <c r="W254" s="590" t="n"/>
      <c r="X254" s="590" t="n"/>
      <c r="Y254" s="590" t="n"/>
      <c r="Z254" s="590" t="n"/>
    </row>
    <row r="255" ht="12.75" customHeight="1" s="844">
      <c r="A255" s="590" t="n"/>
      <c r="B255" s="590" t="n"/>
      <c r="D255" s="590" t="n"/>
      <c r="E255" s="590" t="n"/>
      <c r="F255" s="590" t="n"/>
      <c r="G255" s="590" t="n"/>
      <c r="H255" s="590" t="n"/>
      <c r="I255" s="590" t="n"/>
      <c r="J255" s="590" t="n"/>
      <c r="K255" s="590" t="n"/>
      <c r="L255" s="590" t="n"/>
      <c r="M255" s="590" t="n"/>
      <c r="N255" s="590" t="n"/>
      <c r="O255" s="590" t="n"/>
      <c r="P255" s="590" t="n"/>
      <c r="Q255" s="590" t="n"/>
      <c r="R255" s="590" t="n"/>
      <c r="S255" s="590" t="n"/>
      <c r="T255" s="590" t="n"/>
      <c r="U255" s="590" t="n"/>
      <c r="V255" s="590" t="n"/>
      <c r="W255" s="590" t="n"/>
      <c r="X255" s="590" t="n"/>
      <c r="Y255" s="590" t="n"/>
      <c r="Z255" s="590" t="n"/>
    </row>
    <row r="256" ht="12.75" customHeight="1" s="844">
      <c r="A256" s="590" t="n"/>
      <c r="B256" s="590" t="n"/>
      <c r="D256" s="590" t="n"/>
      <c r="E256" s="590" t="n"/>
      <c r="F256" s="590" t="n"/>
      <c r="G256" s="590" t="n"/>
      <c r="H256" s="590" t="n"/>
      <c r="I256" s="590" t="n"/>
      <c r="J256" s="590" t="n"/>
      <c r="K256" s="590" t="n"/>
      <c r="L256" s="590" t="n"/>
      <c r="M256" s="590" t="n"/>
      <c r="N256" s="590" t="n"/>
      <c r="O256" s="590" t="n"/>
      <c r="P256" s="590" t="n"/>
      <c r="Q256" s="590" t="n"/>
      <c r="R256" s="590" t="n"/>
      <c r="S256" s="590" t="n"/>
      <c r="T256" s="590" t="n"/>
      <c r="U256" s="590" t="n"/>
      <c r="V256" s="590" t="n"/>
      <c r="W256" s="590" t="n"/>
      <c r="X256" s="590" t="n"/>
      <c r="Y256" s="590" t="n"/>
      <c r="Z256" s="590" t="n"/>
    </row>
    <row r="257" ht="12.75" customHeight="1" s="844">
      <c r="A257" s="590" t="n"/>
      <c r="B257" s="590" t="n"/>
      <c r="D257" s="590" t="n"/>
      <c r="E257" s="590" t="n"/>
      <c r="F257" s="590" t="n"/>
      <c r="G257" s="590" t="n"/>
      <c r="H257" s="590" t="n"/>
      <c r="I257" s="590" t="n"/>
      <c r="J257" s="590" t="n"/>
      <c r="K257" s="590" t="n"/>
      <c r="L257" s="590" t="n"/>
      <c r="M257" s="590" t="n"/>
      <c r="N257" s="590" t="n"/>
      <c r="O257" s="590" t="n"/>
      <c r="P257" s="590" t="n"/>
      <c r="Q257" s="590" t="n"/>
      <c r="R257" s="590" t="n"/>
      <c r="S257" s="590" t="n"/>
      <c r="T257" s="590" t="n"/>
      <c r="U257" s="590" t="n"/>
      <c r="V257" s="590" t="n"/>
      <c r="W257" s="590" t="n"/>
      <c r="X257" s="590" t="n"/>
      <c r="Y257" s="590" t="n"/>
      <c r="Z257" s="590" t="n"/>
    </row>
    <row r="258" ht="12.75" customHeight="1" s="844">
      <c r="A258" s="590" t="n"/>
      <c r="B258" s="590" t="n"/>
      <c r="D258" s="590" t="n"/>
      <c r="E258" s="590" t="n"/>
      <c r="F258" s="590" t="n"/>
      <c r="G258" s="590" t="n"/>
      <c r="H258" s="590" t="n"/>
      <c r="I258" s="590" t="n"/>
      <c r="J258" s="590" t="n"/>
      <c r="K258" s="590" t="n"/>
      <c r="L258" s="590" t="n"/>
      <c r="M258" s="590" t="n"/>
      <c r="N258" s="590" t="n"/>
      <c r="O258" s="590" t="n"/>
      <c r="P258" s="590" t="n"/>
      <c r="Q258" s="590" t="n"/>
      <c r="R258" s="590" t="n"/>
      <c r="S258" s="590" t="n"/>
      <c r="T258" s="590" t="n"/>
      <c r="U258" s="590" t="n"/>
      <c r="V258" s="590" t="n"/>
      <c r="W258" s="590" t="n"/>
      <c r="X258" s="590" t="n"/>
      <c r="Y258" s="590" t="n"/>
      <c r="Z258" s="590" t="n"/>
    </row>
    <row r="259" ht="12.75" customHeight="1" s="844">
      <c r="A259" s="590" t="n"/>
      <c r="B259" s="590" t="n"/>
      <c r="D259" s="590" t="n"/>
      <c r="E259" s="590" t="n"/>
      <c r="F259" s="590" t="n"/>
      <c r="G259" s="590" t="n"/>
      <c r="H259" s="590" t="n"/>
      <c r="I259" s="590" t="n"/>
      <c r="J259" s="590" t="n"/>
      <c r="K259" s="590" t="n"/>
      <c r="L259" s="590" t="n"/>
      <c r="M259" s="590" t="n"/>
      <c r="N259" s="590" t="n"/>
      <c r="O259" s="590" t="n"/>
      <c r="P259" s="590" t="n"/>
      <c r="Q259" s="590" t="n"/>
      <c r="R259" s="590" t="n"/>
      <c r="S259" s="590" t="n"/>
      <c r="T259" s="590" t="n"/>
      <c r="U259" s="590" t="n"/>
      <c r="V259" s="590" t="n"/>
      <c r="W259" s="590" t="n"/>
      <c r="X259" s="590" t="n"/>
      <c r="Y259" s="590" t="n"/>
      <c r="Z259" s="590" t="n"/>
    </row>
    <row r="260" ht="12.75" customHeight="1" s="844">
      <c r="A260" s="590" t="n"/>
      <c r="B260" s="590" t="n"/>
      <c r="D260" s="590" t="n"/>
      <c r="E260" s="590" t="n"/>
      <c r="F260" s="590" t="n"/>
      <c r="G260" s="590" t="n"/>
      <c r="H260" s="590" t="n"/>
      <c r="I260" s="590" t="n"/>
      <c r="J260" s="590" t="n"/>
      <c r="K260" s="590" t="n"/>
      <c r="L260" s="590" t="n"/>
      <c r="M260" s="590" t="n"/>
      <c r="N260" s="590" t="n"/>
      <c r="O260" s="590" t="n"/>
      <c r="P260" s="590" t="n"/>
      <c r="Q260" s="590" t="n"/>
      <c r="R260" s="590" t="n"/>
      <c r="S260" s="590" t="n"/>
      <c r="T260" s="590" t="n"/>
      <c r="U260" s="590" t="n"/>
      <c r="V260" s="590" t="n"/>
      <c r="W260" s="590" t="n"/>
      <c r="X260" s="590" t="n"/>
      <c r="Y260" s="590" t="n"/>
      <c r="Z260" s="590" t="n"/>
    </row>
    <row r="261" ht="12.75" customHeight="1" s="844">
      <c r="A261" s="590" t="n"/>
      <c r="B261" s="590" t="n"/>
      <c r="D261" s="590" t="n"/>
      <c r="E261" s="590" t="n"/>
      <c r="F261" s="590" t="n"/>
      <c r="G261" s="590" t="n"/>
      <c r="H261" s="590" t="n"/>
      <c r="I261" s="590" t="n"/>
      <c r="J261" s="590" t="n"/>
      <c r="K261" s="590" t="n"/>
      <c r="L261" s="590" t="n"/>
      <c r="M261" s="590" t="n"/>
      <c r="N261" s="590" t="n"/>
      <c r="O261" s="590" t="n"/>
      <c r="P261" s="590" t="n"/>
      <c r="Q261" s="590" t="n"/>
      <c r="R261" s="590" t="n"/>
      <c r="S261" s="590" t="n"/>
      <c r="T261" s="590" t="n"/>
      <c r="U261" s="590" t="n"/>
      <c r="V261" s="590" t="n"/>
      <c r="W261" s="590" t="n"/>
      <c r="X261" s="590" t="n"/>
      <c r="Y261" s="590" t="n"/>
      <c r="Z261" s="590" t="n"/>
    </row>
    <row r="262" ht="12.75" customHeight="1" s="844">
      <c r="A262" s="590" t="n"/>
      <c r="B262" s="590" t="n"/>
      <c r="D262" s="590" t="n"/>
      <c r="E262" s="590" t="n"/>
      <c r="F262" s="590" t="n"/>
      <c r="G262" s="590" t="n"/>
      <c r="H262" s="590" t="n"/>
      <c r="I262" s="590" t="n"/>
      <c r="J262" s="590" t="n"/>
      <c r="K262" s="590" t="n"/>
      <c r="L262" s="590" t="n"/>
      <c r="M262" s="590" t="n"/>
      <c r="N262" s="590" t="n"/>
      <c r="O262" s="590" t="n"/>
      <c r="P262" s="590" t="n"/>
      <c r="Q262" s="590" t="n"/>
      <c r="R262" s="590" t="n"/>
      <c r="S262" s="590" t="n"/>
      <c r="T262" s="590" t="n"/>
      <c r="U262" s="590" t="n"/>
      <c r="V262" s="590" t="n"/>
      <c r="W262" s="590" t="n"/>
      <c r="X262" s="590" t="n"/>
      <c r="Y262" s="590" t="n"/>
      <c r="Z262" s="590" t="n"/>
    </row>
    <row r="263" ht="12.75" customHeight="1" s="844">
      <c r="A263" s="590" t="n"/>
      <c r="B263" s="590" t="n"/>
      <c r="D263" s="590" t="n"/>
      <c r="E263" s="590" t="n"/>
      <c r="F263" s="590" t="n"/>
      <c r="G263" s="590" t="n"/>
      <c r="H263" s="590" t="n"/>
      <c r="I263" s="590" t="n"/>
      <c r="J263" s="590" t="n"/>
      <c r="K263" s="590" t="n"/>
      <c r="L263" s="590" t="n"/>
      <c r="M263" s="590" t="n"/>
      <c r="N263" s="590" t="n"/>
      <c r="O263" s="590" t="n"/>
      <c r="P263" s="590" t="n"/>
      <c r="Q263" s="590" t="n"/>
      <c r="R263" s="590" t="n"/>
      <c r="S263" s="590" t="n"/>
      <c r="T263" s="590" t="n"/>
      <c r="U263" s="590" t="n"/>
      <c r="V263" s="590" t="n"/>
      <c r="W263" s="590" t="n"/>
      <c r="X263" s="590" t="n"/>
      <c r="Y263" s="590" t="n"/>
      <c r="Z263" s="590" t="n"/>
    </row>
    <row r="264" ht="12.75" customHeight="1" s="844">
      <c r="A264" s="590" t="n"/>
      <c r="B264" s="590" t="n"/>
      <c r="D264" s="590" t="n"/>
      <c r="E264" s="590" t="n"/>
      <c r="F264" s="590" t="n"/>
      <c r="G264" s="590" t="n"/>
      <c r="H264" s="590" t="n"/>
      <c r="I264" s="590" t="n"/>
      <c r="J264" s="590" t="n"/>
      <c r="K264" s="590" t="n"/>
      <c r="L264" s="590" t="n"/>
      <c r="M264" s="590" t="n"/>
      <c r="N264" s="590" t="n"/>
      <c r="O264" s="590" t="n"/>
      <c r="P264" s="590" t="n"/>
      <c r="Q264" s="590" t="n"/>
      <c r="R264" s="590" t="n"/>
      <c r="S264" s="590" t="n"/>
      <c r="T264" s="590" t="n"/>
      <c r="U264" s="590" t="n"/>
      <c r="V264" s="590" t="n"/>
      <c r="W264" s="590" t="n"/>
      <c r="X264" s="590" t="n"/>
      <c r="Y264" s="590" t="n"/>
      <c r="Z264" s="590" t="n"/>
    </row>
    <row r="265" ht="12.75" customHeight="1" s="844">
      <c r="A265" s="590" t="n"/>
      <c r="B265" s="590" t="n"/>
      <c r="D265" s="590" t="n"/>
      <c r="E265" s="590" t="n"/>
      <c r="F265" s="590" t="n"/>
      <c r="G265" s="590" t="n"/>
      <c r="H265" s="590" t="n"/>
      <c r="I265" s="590" t="n"/>
      <c r="J265" s="590" t="n"/>
      <c r="K265" s="590" t="n"/>
      <c r="L265" s="590" t="n"/>
      <c r="M265" s="590" t="n"/>
      <c r="N265" s="590" t="n"/>
      <c r="O265" s="590" t="n"/>
      <c r="P265" s="590" t="n"/>
      <c r="Q265" s="590" t="n"/>
      <c r="R265" s="590" t="n"/>
      <c r="S265" s="590" t="n"/>
      <c r="T265" s="590" t="n"/>
      <c r="U265" s="590" t="n"/>
      <c r="V265" s="590" t="n"/>
      <c r="W265" s="590" t="n"/>
      <c r="X265" s="590" t="n"/>
      <c r="Y265" s="590" t="n"/>
      <c r="Z265" s="590" t="n"/>
    </row>
    <row r="266" ht="12.75" customHeight="1" s="844">
      <c r="A266" s="590" t="n"/>
      <c r="B266" s="590" t="n"/>
      <c r="D266" s="590" t="n"/>
      <c r="E266" s="590" t="n"/>
      <c r="F266" s="590" t="n"/>
      <c r="G266" s="590" t="n"/>
      <c r="H266" s="590" t="n"/>
      <c r="I266" s="590" t="n"/>
      <c r="J266" s="590" t="n"/>
      <c r="K266" s="590" t="n"/>
      <c r="L266" s="590" t="n"/>
      <c r="M266" s="590" t="n"/>
      <c r="N266" s="590" t="n"/>
      <c r="O266" s="590" t="n"/>
      <c r="P266" s="590" t="n"/>
      <c r="Q266" s="590" t="n"/>
      <c r="R266" s="590" t="n"/>
      <c r="S266" s="590" t="n"/>
      <c r="T266" s="590" t="n"/>
      <c r="U266" s="590" t="n"/>
      <c r="V266" s="590" t="n"/>
      <c r="W266" s="590" t="n"/>
      <c r="X266" s="590" t="n"/>
      <c r="Y266" s="590" t="n"/>
      <c r="Z266" s="590" t="n"/>
    </row>
    <row r="267" ht="12.75" customHeight="1" s="844">
      <c r="A267" s="590" t="n"/>
      <c r="B267" s="590" t="n"/>
      <c r="D267" s="590" t="n"/>
      <c r="E267" s="590" t="n"/>
      <c r="F267" s="590" t="n"/>
      <c r="G267" s="590" t="n"/>
      <c r="H267" s="590" t="n"/>
      <c r="I267" s="590" t="n"/>
      <c r="J267" s="590" t="n"/>
      <c r="K267" s="590" t="n"/>
      <c r="L267" s="590" t="n"/>
      <c r="M267" s="590" t="n"/>
      <c r="N267" s="590" t="n"/>
      <c r="O267" s="590" t="n"/>
      <c r="P267" s="590" t="n"/>
      <c r="Q267" s="590" t="n"/>
      <c r="R267" s="590" t="n"/>
      <c r="S267" s="590" t="n"/>
      <c r="T267" s="590" t="n"/>
      <c r="U267" s="590" t="n"/>
      <c r="V267" s="590" t="n"/>
      <c r="W267" s="590" t="n"/>
      <c r="X267" s="590" t="n"/>
      <c r="Y267" s="590" t="n"/>
      <c r="Z267" s="590" t="n"/>
    </row>
    <row r="268" ht="12.75" customHeight="1" s="844">
      <c r="A268" s="590" t="n"/>
      <c r="B268" s="590" t="n"/>
      <c r="D268" s="590" t="n"/>
      <c r="E268" s="590" t="n"/>
      <c r="F268" s="590" t="n"/>
      <c r="G268" s="590" t="n"/>
      <c r="H268" s="590" t="n"/>
      <c r="I268" s="590" t="n"/>
      <c r="J268" s="590" t="n"/>
      <c r="K268" s="590" t="n"/>
      <c r="L268" s="590" t="n"/>
      <c r="M268" s="590" t="n"/>
      <c r="N268" s="590" t="n"/>
      <c r="O268" s="590" t="n"/>
      <c r="P268" s="590" t="n"/>
      <c r="Q268" s="590" t="n"/>
      <c r="R268" s="590" t="n"/>
      <c r="S268" s="590" t="n"/>
      <c r="T268" s="590" t="n"/>
      <c r="U268" s="590" t="n"/>
      <c r="V268" s="590" t="n"/>
      <c r="W268" s="590" t="n"/>
      <c r="X268" s="590" t="n"/>
      <c r="Y268" s="590" t="n"/>
      <c r="Z268" s="590" t="n"/>
    </row>
    <row r="269" ht="12.75" customHeight="1" s="844">
      <c r="A269" s="590" t="n"/>
      <c r="B269" s="590" t="n"/>
      <c r="D269" s="590" t="n"/>
      <c r="E269" s="590" t="n"/>
      <c r="F269" s="590" t="n"/>
      <c r="G269" s="590" t="n"/>
      <c r="H269" s="590" t="n"/>
      <c r="I269" s="590" t="n"/>
      <c r="J269" s="590" t="n"/>
      <c r="K269" s="590" t="n"/>
      <c r="L269" s="590" t="n"/>
      <c r="M269" s="590" t="n"/>
      <c r="N269" s="590" t="n"/>
      <c r="O269" s="590" t="n"/>
      <c r="P269" s="590" t="n"/>
      <c r="Q269" s="590" t="n"/>
      <c r="R269" s="590" t="n"/>
      <c r="S269" s="590" t="n"/>
      <c r="T269" s="590" t="n"/>
      <c r="U269" s="590" t="n"/>
      <c r="V269" s="590" t="n"/>
      <c r="W269" s="590" t="n"/>
      <c r="X269" s="590" t="n"/>
      <c r="Y269" s="590" t="n"/>
      <c r="Z269" s="590" t="n"/>
    </row>
    <row r="270" ht="12.75" customHeight="1" s="844">
      <c r="A270" s="590" t="n"/>
      <c r="B270" s="590" t="n"/>
      <c r="D270" s="590" t="n"/>
      <c r="E270" s="590" t="n"/>
      <c r="F270" s="590" t="n"/>
      <c r="G270" s="590" t="n"/>
      <c r="H270" s="590" t="n"/>
      <c r="I270" s="590" t="n"/>
      <c r="J270" s="590" t="n"/>
      <c r="K270" s="590" t="n"/>
      <c r="L270" s="590" t="n"/>
      <c r="M270" s="590" t="n"/>
      <c r="N270" s="590" t="n"/>
      <c r="O270" s="590" t="n"/>
      <c r="P270" s="590" t="n"/>
      <c r="Q270" s="590" t="n"/>
      <c r="R270" s="590" t="n"/>
      <c r="S270" s="590" t="n"/>
      <c r="T270" s="590" t="n"/>
      <c r="U270" s="590" t="n"/>
      <c r="V270" s="590" t="n"/>
      <c r="W270" s="590" t="n"/>
      <c r="X270" s="590" t="n"/>
      <c r="Y270" s="590" t="n"/>
      <c r="Z270" s="590" t="n"/>
    </row>
    <row r="271" ht="12.75" customHeight="1" s="844">
      <c r="A271" s="590" t="n"/>
      <c r="B271" s="590" t="n"/>
      <c r="D271" s="590" t="n"/>
      <c r="E271" s="590" t="n"/>
      <c r="F271" s="590" t="n"/>
      <c r="G271" s="590" t="n"/>
      <c r="H271" s="590" t="n"/>
      <c r="I271" s="590" t="n"/>
      <c r="J271" s="590" t="n"/>
      <c r="K271" s="590" t="n"/>
      <c r="L271" s="590" t="n"/>
      <c r="M271" s="590" t="n"/>
      <c r="N271" s="590" t="n"/>
      <c r="O271" s="590" t="n"/>
      <c r="P271" s="590" t="n"/>
      <c r="Q271" s="590" t="n"/>
      <c r="R271" s="590" t="n"/>
      <c r="S271" s="590" t="n"/>
      <c r="T271" s="590" t="n"/>
      <c r="U271" s="590" t="n"/>
      <c r="V271" s="590" t="n"/>
      <c r="W271" s="590" t="n"/>
      <c r="X271" s="590" t="n"/>
      <c r="Y271" s="590" t="n"/>
      <c r="Z271" s="590" t="n"/>
    </row>
    <row r="272" ht="12.75" customHeight="1" s="844">
      <c r="A272" s="590" t="n"/>
      <c r="B272" s="590" t="n"/>
      <c r="D272" s="590" t="n"/>
      <c r="E272" s="590" t="n"/>
      <c r="F272" s="590" t="n"/>
      <c r="G272" s="590" t="n"/>
      <c r="H272" s="590" t="n"/>
      <c r="I272" s="590" t="n"/>
      <c r="J272" s="590" t="n"/>
      <c r="K272" s="590" t="n"/>
      <c r="L272" s="590" t="n"/>
      <c r="M272" s="590" t="n"/>
      <c r="N272" s="590" t="n"/>
      <c r="O272" s="590" t="n"/>
      <c r="P272" s="590" t="n"/>
      <c r="Q272" s="590" t="n"/>
      <c r="R272" s="590" t="n"/>
      <c r="S272" s="590" t="n"/>
      <c r="T272" s="590" t="n"/>
      <c r="U272" s="590" t="n"/>
      <c r="V272" s="590" t="n"/>
      <c r="W272" s="590" t="n"/>
      <c r="X272" s="590" t="n"/>
      <c r="Y272" s="590" t="n"/>
      <c r="Z272" s="590" t="n"/>
    </row>
    <row r="273" ht="12.75" customHeight="1" s="844">
      <c r="A273" s="590" t="n"/>
      <c r="B273" s="590" t="n"/>
      <c r="D273" s="590" t="n"/>
      <c r="E273" s="590" t="n"/>
      <c r="F273" s="590" t="n"/>
      <c r="G273" s="590" t="n"/>
      <c r="H273" s="590" t="n"/>
      <c r="I273" s="590" t="n"/>
      <c r="J273" s="590" t="n"/>
      <c r="K273" s="590" t="n"/>
      <c r="L273" s="590" t="n"/>
      <c r="M273" s="590" t="n"/>
      <c r="N273" s="590" t="n"/>
      <c r="O273" s="590" t="n"/>
      <c r="P273" s="590" t="n"/>
      <c r="Q273" s="590" t="n"/>
      <c r="R273" s="590" t="n"/>
      <c r="S273" s="590" t="n"/>
      <c r="T273" s="590" t="n"/>
      <c r="U273" s="590" t="n"/>
      <c r="V273" s="590" t="n"/>
      <c r="W273" s="590" t="n"/>
      <c r="X273" s="590" t="n"/>
      <c r="Y273" s="590" t="n"/>
      <c r="Z273" s="590" t="n"/>
    </row>
    <row r="274" ht="12.75" customHeight="1" s="844">
      <c r="A274" s="590" t="n"/>
      <c r="B274" s="590" t="n"/>
      <c r="D274" s="590" t="n"/>
      <c r="E274" s="590" t="n"/>
      <c r="F274" s="590" t="n"/>
      <c r="G274" s="590" t="n"/>
      <c r="H274" s="590" t="n"/>
      <c r="I274" s="590" t="n"/>
      <c r="J274" s="590" t="n"/>
      <c r="K274" s="590" t="n"/>
      <c r="L274" s="590" t="n"/>
      <c r="M274" s="590" t="n"/>
      <c r="N274" s="590" t="n"/>
      <c r="O274" s="590" t="n"/>
      <c r="P274" s="590" t="n"/>
      <c r="Q274" s="590" t="n"/>
      <c r="R274" s="590" t="n"/>
      <c r="S274" s="590" t="n"/>
      <c r="T274" s="590" t="n"/>
      <c r="U274" s="590" t="n"/>
      <c r="V274" s="590" t="n"/>
      <c r="W274" s="590" t="n"/>
      <c r="X274" s="590" t="n"/>
      <c r="Y274" s="590" t="n"/>
      <c r="Z274" s="590" t="n"/>
    </row>
    <row r="275" ht="12.75" customHeight="1" s="844">
      <c r="A275" s="590" t="n"/>
      <c r="B275" s="590" t="n"/>
      <c r="D275" s="590" t="n"/>
      <c r="E275" s="590" t="n"/>
      <c r="F275" s="590" t="n"/>
      <c r="G275" s="590" t="n"/>
      <c r="H275" s="590" t="n"/>
      <c r="I275" s="590" t="n"/>
      <c r="J275" s="590" t="n"/>
      <c r="K275" s="590" t="n"/>
      <c r="L275" s="590" t="n"/>
      <c r="M275" s="590" t="n"/>
      <c r="N275" s="590" t="n"/>
      <c r="O275" s="590" t="n"/>
      <c r="P275" s="590" t="n"/>
      <c r="Q275" s="590" t="n"/>
      <c r="R275" s="590" t="n"/>
      <c r="S275" s="590" t="n"/>
      <c r="T275" s="590" t="n"/>
      <c r="U275" s="590" t="n"/>
      <c r="V275" s="590" t="n"/>
      <c r="W275" s="590" t="n"/>
      <c r="X275" s="590" t="n"/>
      <c r="Y275" s="590" t="n"/>
      <c r="Z275" s="590" t="n"/>
    </row>
    <row r="276" ht="12.75" customHeight="1" s="844">
      <c r="A276" s="590" t="n"/>
      <c r="B276" s="590" t="n"/>
      <c r="D276" s="590" t="n"/>
      <c r="E276" s="590" t="n"/>
      <c r="F276" s="590" t="n"/>
      <c r="G276" s="590" t="n"/>
      <c r="H276" s="590" t="n"/>
      <c r="I276" s="590" t="n"/>
      <c r="J276" s="590" t="n"/>
      <c r="K276" s="590" t="n"/>
      <c r="L276" s="590" t="n"/>
      <c r="M276" s="590" t="n"/>
      <c r="N276" s="590" t="n"/>
      <c r="O276" s="590" t="n"/>
      <c r="P276" s="590" t="n"/>
      <c r="Q276" s="590" t="n"/>
      <c r="R276" s="590" t="n"/>
      <c r="S276" s="590" t="n"/>
      <c r="T276" s="590" t="n"/>
      <c r="U276" s="590" t="n"/>
      <c r="V276" s="590" t="n"/>
      <c r="W276" s="590" t="n"/>
      <c r="X276" s="590" t="n"/>
      <c r="Y276" s="590" t="n"/>
      <c r="Z276" s="590" t="n"/>
    </row>
    <row r="277" ht="12.75" customHeight="1" s="844">
      <c r="A277" s="590" t="n"/>
      <c r="B277" s="590" t="n"/>
      <c r="D277" s="590" t="n"/>
      <c r="E277" s="590" t="n"/>
      <c r="F277" s="590" t="n"/>
      <c r="G277" s="590" t="n"/>
      <c r="H277" s="590" t="n"/>
      <c r="I277" s="590" t="n"/>
      <c r="J277" s="590" t="n"/>
      <c r="K277" s="590" t="n"/>
      <c r="L277" s="590" t="n"/>
      <c r="M277" s="590" t="n"/>
      <c r="N277" s="590" t="n"/>
      <c r="O277" s="590" t="n"/>
      <c r="P277" s="590" t="n"/>
      <c r="Q277" s="590" t="n"/>
      <c r="R277" s="590" t="n"/>
      <c r="S277" s="590" t="n"/>
      <c r="T277" s="590" t="n"/>
      <c r="U277" s="590" t="n"/>
      <c r="V277" s="590" t="n"/>
      <c r="W277" s="590" t="n"/>
      <c r="X277" s="590" t="n"/>
      <c r="Y277" s="590" t="n"/>
      <c r="Z277" s="590" t="n"/>
    </row>
    <row r="278" ht="12.75" customHeight="1" s="844">
      <c r="A278" s="590" t="n"/>
      <c r="B278" s="590" t="n"/>
      <c r="D278" s="590" t="n"/>
      <c r="E278" s="590" t="n"/>
      <c r="F278" s="590" t="n"/>
      <c r="G278" s="590" t="n"/>
      <c r="H278" s="590" t="n"/>
      <c r="I278" s="590" t="n"/>
      <c r="J278" s="590" t="n"/>
      <c r="K278" s="590" t="n"/>
      <c r="L278" s="590" t="n"/>
      <c r="M278" s="590" t="n"/>
      <c r="N278" s="590" t="n"/>
      <c r="O278" s="590" t="n"/>
      <c r="P278" s="590" t="n"/>
      <c r="Q278" s="590" t="n"/>
      <c r="R278" s="590" t="n"/>
      <c r="S278" s="590" t="n"/>
      <c r="T278" s="590" t="n"/>
      <c r="U278" s="590" t="n"/>
      <c r="V278" s="590" t="n"/>
      <c r="W278" s="590" t="n"/>
      <c r="X278" s="590" t="n"/>
      <c r="Y278" s="590" t="n"/>
      <c r="Z278" s="590" t="n"/>
    </row>
    <row r="279" ht="12.75" customHeight="1" s="844">
      <c r="A279" s="590" t="n"/>
      <c r="B279" s="590" t="n"/>
      <c r="D279" s="590" t="n"/>
      <c r="E279" s="590" t="n"/>
      <c r="F279" s="590" t="n"/>
      <c r="G279" s="590" t="n"/>
      <c r="H279" s="590" t="n"/>
      <c r="I279" s="590" t="n"/>
      <c r="J279" s="590" t="n"/>
      <c r="K279" s="590" t="n"/>
      <c r="L279" s="590" t="n"/>
      <c r="M279" s="590" t="n"/>
      <c r="N279" s="590" t="n"/>
      <c r="O279" s="590" t="n"/>
      <c r="P279" s="590" t="n"/>
      <c r="Q279" s="590" t="n"/>
      <c r="R279" s="590" t="n"/>
      <c r="S279" s="590" t="n"/>
      <c r="T279" s="590" t="n"/>
      <c r="U279" s="590" t="n"/>
      <c r="V279" s="590" t="n"/>
      <c r="W279" s="590" t="n"/>
      <c r="X279" s="590" t="n"/>
      <c r="Y279" s="590" t="n"/>
      <c r="Z279" s="590" t="n"/>
    </row>
    <row r="280" ht="12.75" customHeight="1" s="844">
      <c r="A280" s="590" t="n"/>
      <c r="B280" s="590" t="n"/>
      <c r="D280" s="590" t="n"/>
      <c r="E280" s="590" t="n"/>
      <c r="F280" s="590" t="n"/>
      <c r="G280" s="590" t="n"/>
      <c r="H280" s="590" t="n"/>
      <c r="I280" s="590" t="n"/>
      <c r="J280" s="590" t="n"/>
      <c r="K280" s="590" t="n"/>
      <c r="L280" s="590" t="n"/>
      <c r="M280" s="590" t="n"/>
      <c r="N280" s="590" t="n"/>
      <c r="O280" s="590" t="n"/>
      <c r="P280" s="590" t="n"/>
      <c r="Q280" s="590" t="n"/>
      <c r="R280" s="590" t="n"/>
      <c r="S280" s="590" t="n"/>
      <c r="T280" s="590" t="n"/>
      <c r="U280" s="590" t="n"/>
      <c r="V280" s="590" t="n"/>
      <c r="W280" s="590" t="n"/>
      <c r="X280" s="590" t="n"/>
      <c r="Y280" s="590" t="n"/>
      <c r="Z280" s="590" t="n"/>
    </row>
    <row r="281" ht="12.75" customHeight="1" s="844">
      <c r="A281" s="590" t="n"/>
      <c r="B281" s="590" t="n"/>
      <c r="D281" s="590" t="n"/>
      <c r="E281" s="590" t="n"/>
      <c r="F281" s="590" t="n"/>
      <c r="G281" s="590" t="n"/>
      <c r="H281" s="590" t="n"/>
      <c r="I281" s="590" t="n"/>
      <c r="J281" s="590" t="n"/>
      <c r="K281" s="590" t="n"/>
      <c r="L281" s="590" t="n"/>
      <c r="M281" s="590" t="n"/>
      <c r="N281" s="590" t="n"/>
      <c r="O281" s="590" t="n"/>
      <c r="P281" s="590" t="n"/>
      <c r="Q281" s="590" t="n"/>
      <c r="R281" s="590" t="n"/>
      <c r="S281" s="590" t="n"/>
      <c r="T281" s="590" t="n"/>
      <c r="U281" s="590" t="n"/>
      <c r="V281" s="590" t="n"/>
      <c r="W281" s="590" t="n"/>
      <c r="X281" s="590" t="n"/>
      <c r="Y281" s="590" t="n"/>
      <c r="Z281" s="590" t="n"/>
    </row>
    <row r="282" ht="12.75" customHeight="1" s="844">
      <c r="A282" s="590" t="n"/>
      <c r="B282" s="590" t="n"/>
      <c r="D282" s="590" t="n"/>
      <c r="E282" s="590" t="n"/>
      <c r="F282" s="590" t="n"/>
      <c r="G282" s="590" t="n"/>
      <c r="H282" s="590" t="n"/>
      <c r="I282" s="590" t="n"/>
      <c r="J282" s="590" t="n"/>
      <c r="K282" s="590" t="n"/>
      <c r="L282" s="590" t="n"/>
      <c r="M282" s="590" t="n"/>
      <c r="N282" s="590" t="n"/>
      <c r="O282" s="590" t="n"/>
      <c r="P282" s="590" t="n"/>
      <c r="Q282" s="590" t="n"/>
      <c r="R282" s="590" t="n"/>
      <c r="S282" s="590" t="n"/>
      <c r="T282" s="590" t="n"/>
      <c r="U282" s="590" t="n"/>
      <c r="V282" s="590" t="n"/>
      <c r="W282" s="590" t="n"/>
      <c r="X282" s="590" t="n"/>
      <c r="Y282" s="590" t="n"/>
      <c r="Z282" s="590" t="n"/>
    </row>
    <row r="283" ht="12.75" customHeight="1" s="844">
      <c r="A283" s="590" t="n"/>
      <c r="B283" s="590" t="n"/>
      <c r="D283" s="590" t="n"/>
      <c r="E283" s="590" t="n"/>
      <c r="F283" s="590" t="n"/>
      <c r="G283" s="590" t="n"/>
      <c r="H283" s="590" t="n"/>
      <c r="I283" s="590" t="n"/>
      <c r="J283" s="590" t="n"/>
      <c r="K283" s="590" t="n"/>
      <c r="L283" s="590" t="n"/>
      <c r="M283" s="590" t="n"/>
      <c r="N283" s="590" t="n"/>
      <c r="O283" s="590" t="n"/>
      <c r="P283" s="590" t="n"/>
      <c r="Q283" s="590" t="n"/>
      <c r="R283" s="590" t="n"/>
      <c r="S283" s="590" t="n"/>
      <c r="T283" s="590" t="n"/>
      <c r="U283" s="590" t="n"/>
      <c r="V283" s="590" t="n"/>
      <c r="W283" s="590" t="n"/>
      <c r="X283" s="590" t="n"/>
      <c r="Y283" s="590" t="n"/>
      <c r="Z283" s="590" t="n"/>
    </row>
    <row r="284" ht="12.75" customHeight="1" s="844">
      <c r="A284" s="590" t="n"/>
      <c r="B284" s="590" t="n"/>
      <c r="D284" s="590" t="n"/>
      <c r="E284" s="590" t="n"/>
      <c r="F284" s="590" t="n"/>
      <c r="G284" s="590" t="n"/>
      <c r="H284" s="590" t="n"/>
      <c r="I284" s="590" t="n"/>
      <c r="J284" s="590" t="n"/>
      <c r="K284" s="590" t="n"/>
      <c r="L284" s="590" t="n"/>
      <c r="M284" s="590" t="n"/>
      <c r="N284" s="590" t="n"/>
      <c r="O284" s="590" t="n"/>
      <c r="P284" s="590" t="n"/>
      <c r="Q284" s="590" t="n"/>
      <c r="R284" s="590" t="n"/>
      <c r="S284" s="590" t="n"/>
      <c r="T284" s="590" t="n"/>
      <c r="U284" s="590" t="n"/>
      <c r="V284" s="590" t="n"/>
      <c r="W284" s="590" t="n"/>
      <c r="X284" s="590" t="n"/>
      <c r="Y284" s="590" t="n"/>
      <c r="Z284" s="590" t="n"/>
    </row>
    <row r="285" ht="12.75" customHeight="1" s="844">
      <c r="A285" s="590" t="n"/>
      <c r="B285" s="590" t="n"/>
      <c r="D285" s="590" t="n"/>
      <c r="E285" s="590" t="n"/>
      <c r="F285" s="590" t="n"/>
      <c r="G285" s="590" t="n"/>
      <c r="H285" s="590" t="n"/>
      <c r="I285" s="590" t="n"/>
      <c r="J285" s="590" t="n"/>
      <c r="K285" s="590" t="n"/>
      <c r="L285" s="590" t="n"/>
      <c r="M285" s="590" t="n"/>
      <c r="N285" s="590" t="n"/>
      <c r="O285" s="590" t="n"/>
      <c r="P285" s="590" t="n"/>
      <c r="Q285" s="590" t="n"/>
      <c r="R285" s="590" t="n"/>
      <c r="S285" s="590" t="n"/>
      <c r="T285" s="590" t="n"/>
      <c r="U285" s="590" t="n"/>
      <c r="V285" s="590" t="n"/>
      <c r="W285" s="590" t="n"/>
      <c r="X285" s="590" t="n"/>
      <c r="Y285" s="590" t="n"/>
      <c r="Z285" s="590" t="n"/>
    </row>
    <row r="286" ht="12.75" customHeight="1" s="844">
      <c r="A286" s="590" t="n"/>
      <c r="B286" s="590" t="n"/>
      <c r="D286" s="590" t="n"/>
      <c r="E286" s="590" t="n"/>
      <c r="F286" s="590" t="n"/>
      <c r="G286" s="590" t="n"/>
      <c r="H286" s="590" t="n"/>
      <c r="I286" s="590" t="n"/>
      <c r="J286" s="590" t="n"/>
      <c r="K286" s="590" t="n"/>
      <c r="L286" s="590" t="n"/>
      <c r="M286" s="590" t="n"/>
      <c r="N286" s="590" t="n"/>
      <c r="O286" s="590" t="n"/>
      <c r="P286" s="590" t="n"/>
      <c r="Q286" s="590" t="n"/>
      <c r="R286" s="590" t="n"/>
      <c r="S286" s="590" t="n"/>
      <c r="T286" s="590" t="n"/>
      <c r="U286" s="590" t="n"/>
      <c r="V286" s="590" t="n"/>
      <c r="W286" s="590" t="n"/>
      <c r="X286" s="590" t="n"/>
      <c r="Y286" s="590" t="n"/>
      <c r="Z286" s="590" t="n"/>
    </row>
    <row r="287" ht="12.75" customHeight="1" s="844">
      <c r="A287" s="590" t="n"/>
      <c r="B287" s="590" t="n"/>
      <c r="D287" s="590" t="n"/>
      <c r="E287" s="590" t="n"/>
      <c r="F287" s="590" t="n"/>
      <c r="G287" s="590" t="n"/>
      <c r="H287" s="590" t="n"/>
      <c r="I287" s="590" t="n"/>
      <c r="J287" s="590" t="n"/>
      <c r="K287" s="590" t="n"/>
      <c r="L287" s="590" t="n"/>
      <c r="M287" s="590" t="n"/>
      <c r="N287" s="590" t="n"/>
      <c r="O287" s="590" t="n"/>
      <c r="P287" s="590" t="n"/>
      <c r="Q287" s="590" t="n"/>
      <c r="R287" s="590" t="n"/>
      <c r="S287" s="590" t="n"/>
      <c r="T287" s="590" t="n"/>
      <c r="U287" s="590" t="n"/>
      <c r="V287" s="590" t="n"/>
      <c r="W287" s="590" t="n"/>
      <c r="X287" s="590" t="n"/>
      <c r="Y287" s="590" t="n"/>
      <c r="Z287" s="590" t="n"/>
    </row>
    <row r="288" ht="12.75" customHeight="1" s="844">
      <c r="A288" s="590" t="n"/>
      <c r="B288" s="590" t="n"/>
      <c r="D288" s="590" t="n"/>
      <c r="E288" s="590" t="n"/>
      <c r="F288" s="590" t="n"/>
      <c r="G288" s="590" t="n"/>
      <c r="H288" s="590" t="n"/>
      <c r="I288" s="590" t="n"/>
      <c r="J288" s="590" t="n"/>
      <c r="K288" s="590" t="n"/>
      <c r="L288" s="590" t="n"/>
      <c r="M288" s="590" t="n"/>
      <c r="N288" s="590" t="n"/>
      <c r="O288" s="590" t="n"/>
      <c r="P288" s="590" t="n"/>
      <c r="Q288" s="590" t="n"/>
      <c r="R288" s="590" t="n"/>
      <c r="S288" s="590" t="n"/>
      <c r="T288" s="590" t="n"/>
      <c r="U288" s="590" t="n"/>
      <c r="V288" s="590" t="n"/>
      <c r="W288" s="590" t="n"/>
      <c r="X288" s="590" t="n"/>
      <c r="Y288" s="590" t="n"/>
      <c r="Z288" s="590" t="n"/>
    </row>
    <row r="289" ht="12.75" customHeight="1" s="844">
      <c r="A289" s="590" t="n"/>
      <c r="B289" s="590" t="n"/>
      <c r="D289" s="590" t="n"/>
      <c r="E289" s="590" t="n"/>
      <c r="F289" s="590" t="n"/>
      <c r="G289" s="590" t="n"/>
      <c r="H289" s="590" t="n"/>
      <c r="I289" s="590" t="n"/>
      <c r="J289" s="590" t="n"/>
      <c r="K289" s="590" t="n"/>
      <c r="L289" s="590" t="n"/>
      <c r="M289" s="590" t="n"/>
      <c r="N289" s="590" t="n"/>
      <c r="O289" s="590" t="n"/>
      <c r="P289" s="590" t="n"/>
      <c r="Q289" s="590" t="n"/>
      <c r="R289" s="590" t="n"/>
      <c r="S289" s="590" t="n"/>
      <c r="T289" s="590" t="n"/>
      <c r="U289" s="590" t="n"/>
      <c r="V289" s="590" t="n"/>
      <c r="W289" s="590" t="n"/>
      <c r="X289" s="590" t="n"/>
      <c r="Y289" s="590" t="n"/>
      <c r="Z289" s="590" t="n"/>
    </row>
    <row r="290" ht="12.75" customHeight="1" s="844">
      <c r="A290" s="590" t="n"/>
      <c r="B290" s="590" t="n"/>
      <c r="D290" s="590" t="n"/>
      <c r="E290" s="590" t="n"/>
      <c r="F290" s="590" t="n"/>
      <c r="G290" s="590" t="n"/>
      <c r="H290" s="590" t="n"/>
      <c r="I290" s="590" t="n"/>
      <c r="J290" s="590" t="n"/>
      <c r="K290" s="590" t="n"/>
      <c r="L290" s="590" t="n"/>
      <c r="M290" s="590" t="n"/>
      <c r="N290" s="590" t="n"/>
      <c r="O290" s="590" t="n"/>
      <c r="P290" s="590" t="n"/>
      <c r="Q290" s="590" t="n"/>
      <c r="R290" s="590" t="n"/>
      <c r="S290" s="590" t="n"/>
      <c r="T290" s="590" t="n"/>
      <c r="U290" s="590" t="n"/>
      <c r="V290" s="590" t="n"/>
      <c r="W290" s="590" t="n"/>
      <c r="X290" s="590" t="n"/>
      <c r="Y290" s="590" t="n"/>
      <c r="Z290" s="590" t="n"/>
    </row>
    <row r="291" ht="12.75" customHeight="1" s="844">
      <c r="A291" s="590" t="n"/>
      <c r="B291" s="590" t="n"/>
      <c r="D291" s="590" t="n"/>
      <c r="E291" s="590" t="n"/>
      <c r="F291" s="590" t="n"/>
      <c r="G291" s="590" t="n"/>
      <c r="H291" s="590" t="n"/>
      <c r="I291" s="590" t="n"/>
      <c r="J291" s="590" t="n"/>
      <c r="K291" s="590" t="n"/>
      <c r="L291" s="590" t="n"/>
      <c r="M291" s="590" t="n"/>
      <c r="N291" s="590" t="n"/>
      <c r="O291" s="590" t="n"/>
      <c r="P291" s="590" t="n"/>
      <c r="Q291" s="590" t="n"/>
      <c r="R291" s="590" t="n"/>
      <c r="S291" s="590" t="n"/>
      <c r="T291" s="590" t="n"/>
      <c r="U291" s="590" t="n"/>
      <c r="V291" s="590" t="n"/>
      <c r="W291" s="590" t="n"/>
      <c r="X291" s="590" t="n"/>
      <c r="Y291" s="590" t="n"/>
      <c r="Z291" s="590" t="n"/>
    </row>
    <row r="292" ht="12.75" customHeight="1" s="844">
      <c r="A292" s="590" t="n"/>
      <c r="B292" s="590" t="n"/>
      <c r="D292" s="590" t="n"/>
      <c r="E292" s="590" t="n"/>
      <c r="F292" s="590" t="n"/>
      <c r="G292" s="590" t="n"/>
      <c r="H292" s="590" t="n"/>
      <c r="I292" s="590" t="n"/>
      <c r="J292" s="590" t="n"/>
      <c r="K292" s="590" t="n"/>
      <c r="L292" s="590" t="n"/>
      <c r="M292" s="590" t="n"/>
      <c r="N292" s="590" t="n"/>
      <c r="O292" s="590" t="n"/>
      <c r="P292" s="590" t="n"/>
      <c r="Q292" s="590" t="n"/>
      <c r="R292" s="590" t="n"/>
      <c r="S292" s="590" t="n"/>
      <c r="T292" s="590" t="n"/>
      <c r="U292" s="590" t="n"/>
      <c r="V292" s="590" t="n"/>
      <c r="W292" s="590" t="n"/>
      <c r="X292" s="590" t="n"/>
      <c r="Y292" s="590" t="n"/>
      <c r="Z292" s="590" t="n"/>
    </row>
    <row r="293" ht="12.75" customHeight="1" s="844">
      <c r="A293" s="590" t="n"/>
      <c r="B293" s="590" t="n"/>
      <c r="D293" s="590" t="n"/>
      <c r="E293" s="590" t="n"/>
      <c r="F293" s="590" t="n"/>
      <c r="G293" s="590" t="n"/>
      <c r="H293" s="590" t="n"/>
      <c r="I293" s="590" t="n"/>
      <c r="J293" s="590" t="n"/>
      <c r="K293" s="590" t="n"/>
      <c r="L293" s="590" t="n"/>
      <c r="M293" s="590" t="n"/>
      <c r="N293" s="590" t="n"/>
      <c r="O293" s="590" t="n"/>
      <c r="P293" s="590" t="n"/>
      <c r="Q293" s="590" t="n"/>
      <c r="R293" s="590" t="n"/>
      <c r="S293" s="590" t="n"/>
      <c r="T293" s="590" t="n"/>
      <c r="U293" s="590" t="n"/>
      <c r="V293" s="590" t="n"/>
      <c r="W293" s="590" t="n"/>
      <c r="X293" s="590" t="n"/>
      <c r="Y293" s="590" t="n"/>
      <c r="Z293" s="590" t="n"/>
    </row>
    <row r="294" ht="12.75" customHeight="1" s="844">
      <c r="A294" s="590" t="n"/>
      <c r="B294" s="590" t="n"/>
      <c r="D294" s="590" t="n"/>
      <c r="E294" s="590" t="n"/>
      <c r="F294" s="590" t="n"/>
      <c r="G294" s="590" t="n"/>
      <c r="H294" s="590" t="n"/>
      <c r="I294" s="590" t="n"/>
      <c r="J294" s="590" t="n"/>
      <c r="K294" s="590" t="n"/>
      <c r="L294" s="590" t="n"/>
      <c r="M294" s="590" t="n"/>
      <c r="N294" s="590" t="n"/>
      <c r="O294" s="590" t="n"/>
      <c r="P294" s="590" t="n"/>
      <c r="Q294" s="590" t="n"/>
      <c r="R294" s="590" t="n"/>
      <c r="S294" s="590" t="n"/>
      <c r="T294" s="590" t="n"/>
      <c r="U294" s="590" t="n"/>
      <c r="V294" s="590" t="n"/>
      <c r="W294" s="590" t="n"/>
      <c r="X294" s="590" t="n"/>
      <c r="Y294" s="590" t="n"/>
      <c r="Z294" s="590" t="n"/>
    </row>
    <row r="295" ht="12.75" customHeight="1" s="844">
      <c r="A295" s="590" t="n"/>
      <c r="B295" s="590" t="n"/>
      <c r="D295" s="590" t="n"/>
      <c r="E295" s="590" t="n"/>
      <c r="F295" s="590" t="n"/>
      <c r="G295" s="590" t="n"/>
      <c r="H295" s="590" t="n"/>
      <c r="I295" s="590" t="n"/>
      <c r="J295" s="590" t="n"/>
      <c r="K295" s="590" t="n"/>
      <c r="L295" s="590" t="n"/>
      <c r="M295" s="590" t="n"/>
      <c r="N295" s="590" t="n"/>
      <c r="O295" s="590" t="n"/>
      <c r="P295" s="590" t="n"/>
      <c r="Q295" s="590" t="n"/>
      <c r="R295" s="590" t="n"/>
      <c r="S295" s="590" t="n"/>
      <c r="T295" s="590" t="n"/>
      <c r="U295" s="590" t="n"/>
      <c r="V295" s="590" t="n"/>
      <c r="W295" s="590" t="n"/>
      <c r="X295" s="590" t="n"/>
      <c r="Y295" s="590" t="n"/>
      <c r="Z295" s="590" t="n"/>
    </row>
    <row r="296" ht="12.75" customHeight="1" s="844">
      <c r="A296" s="590" t="n"/>
      <c r="B296" s="590" t="n"/>
      <c r="D296" s="590" t="n"/>
      <c r="E296" s="590" t="n"/>
      <c r="F296" s="590" t="n"/>
      <c r="G296" s="590" t="n"/>
      <c r="H296" s="590" t="n"/>
      <c r="I296" s="590" t="n"/>
      <c r="J296" s="590" t="n"/>
      <c r="K296" s="590" t="n"/>
      <c r="L296" s="590" t="n"/>
      <c r="M296" s="590" t="n"/>
      <c r="N296" s="590" t="n"/>
      <c r="O296" s="590" t="n"/>
      <c r="P296" s="590" t="n"/>
      <c r="Q296" s="590" t="n"/>
      <c r="R296" s="590" t="n"/>
      <c r="S296" s="590" t="n"/>
      <c r="T296" s="590" t="n"/>
      <c r="U296" s="590" t="n"/>
      <c r="V296" s="590" t="n"/>
      <c r="W296" s="590" t="n"/>
      <c r="X296" s="590" t="n"/>
      <c r="Y296" s="590" t="n"/>
      <c r="Z296" s="590" t="n"/>
    </row>
    <row r="297" ht="12.75" customHeight="1" s="844">
      <c r="A297" s="590" t="n"/>
      <c r="B297" s="590" t="n"/>
      <c r="D297" s="590" t="n"/>
      <c r="E297" s="590" t="n"/>
      <c r="F297" s="590" t="n"/>
      <c r="G297" s="590" t="n"/>
      <c r="H297" s="590" t="n"/>
      <c r="I297" s="590" t="n"/>
      <c r="J297" s="590" t="n"/>
      <c r="K297" s="590" t="n"/>
      <c r="L297" s="590" t="n"/>
      <c r="M297" s="590" t="n"/>
      <c r="N297" s="590" t="n"/>
      <c r="O297" s="590" t="n"/>
      <c r="P297" s="590" t="n"/>
      <c r="Q297" s="590" t="n"/>
      <c r="R297" s="590" t="n"/>
      <c r="S297" s="590" t="n"/>
      <c r="T297" s="590" t="n"/>
      <c r="U297" s="590" t="n"/>
      <c r="V297" s="590" t="n"/>
      <c r="W297" s="590" t="n"/>
      <c r="X297" s="590" t="n"/>
      <c r="Y297" s="590" t="n"/>
      <c r="Z297" s="590" t="n"/>
    </row>
    <row r="298" ht="12.75" customHeight="1" s="844">
      <c r="A298" s="590" t="n"/>
      <c r="B298" s="590" t="n"/>
      <c r="D298" s="590" t="n"/>
      <c r="E298" s="590" t="n"/>
      <c r="F298" s="590" t="n"/>
      <c r="G298" s="590" t="n"/>
      <c r="H298" s="590" t="n"/>
      <c r="I298" s="590" t="n"/>
      <c r="J298" s="590" t="n"/>
      <c r="K298" s="590" t="n"/>
      <c r="L298" s="590" t="n"/>
      <c r="M298" s="590" t="n"/>
      <c r="N298" s="590" t="n"/>
      <c r="O298" s="590" t="n"/>
      <c r="P298" s="590" t="n"/>
      <c r="Q298" s="590" t="n"/>
      <c r="R298" s="590" t="n"/>
      <c r="S298" s="590" t="n"/>
      <c r="T298" s="590" t="n"/>
      <c r="U298" s="590" t="n"/>
      <c r="V298" s="590" t="n"/>
      <c r="W298" s="590" t="n"/>
      <c r="X298" s="590" t="n"/>
      <c r="Y298" s="590" t="n"/>
      <c r="Z298" s="590" t="n"/>
    </row>
    <row r="299" ht="12.75" customHeight="1" s="844">
      <c r="A299" s="590" t="n"/>
      <c r="B299" s="590" t="n"/>
      <c r="D299" s="590" t="n"/>
      <c r="E299" s="590" t="n"/>
      <c r="F299" s="590" t="n"/>
      <c r="G299" s="590" t="n"/>
      <c r="H299" s="590" t="n"/>
      <c r="I299" s="590" t="n"/>
      <c r="J299" s="590" t="n"/>
      <c r="K299" s="590" t="n"/>
      <c r="L299" s="590" t="n"/>
      <c r="M299" s="590" t="n"/>
      <c r="N299" s="590" t="n"/>
      <c r="O299" s="590" t="n"/>
      <c r="P299" s="590" t="n"/>
      <c r="Q299" s="590" t="n"/>
      <c r="R299" s="590" t="n"/>
      <c r="S299" s="590" t="n"/>
      <c r="T299" s="590" t="n"/>
      <c r="U299" s="590" t="n"/>
      <c r="V299" s="590" t="n"/>
      <c r="W299" s="590" t="n"/>
      <c r="X299" s="590" t="n"/>
      <c r="Y299" s="590" t="n"/>
      <c r="Z299" s="590" t="n"/>
    </row>
    <row r="300" ht="12.75" customHeight="1" s="844">
      <c r="A300" s="590" t="n"/>
      <c r="B300" s="590" t="n"/>
      <c r="D300" s="590" t="n"/>
      <c r="E300" s="590" t="n"/>
      <c r="F300" s="590" t="n"/>
      <c r="G300" s="590" t="n"/>
      <c r="H300" s="590" t="n"/>
      <c r="I300" s="590" t="n"/>
      <c r="J300" s="590" t="n"/>
      <c r="K300" s="590" t="n"/>
      <c r="L300" s="590" t="n"/>
      <c r="M300" s="590" t="n"/>
      <c r="N300" s="590" t="n"/>
      <c r="O300" s="590" t="n"/>
      <c r="P300" s="590" t="n"/>
      <c r="Q300" s="590" t="n"/>
      <c r="R300" s="590" t="n"/>
      <c r="S300" s="590" t="n"/>
      <c r="T300" s="590" t="n"/>
      <c r="U300" s="590" t="n"/>
      <c r="V300" s="590" t="n"/>
      <c r="W300" s="590" t="n"/>
      <c r="X300" s="590" t="n"/>
      <c r="Y300" s="590" t="n"/>
      <c r="Z300" s="590" t="n"/>
    </row>
    <row r="301" ht="12.75" customHeight="1" s="844">
      <c r="A301" s="590" t="n"/>
      <c r="B301" s="590" t="n"/>
      <c r="D301" s="590" t="n"/>
      <c r="E301" s="590" t="n"/>
      <c r="F301" s="590" t="n"/>
      <c r="G301" s="590" t="n"/>
      <c r="H301" s="590" t="n"/>
      <c r="I301" s="590" t="n"/>
      <c r="J301" s="590" t="n"/>
      <c r="K301" s="590" t="n"/>
      <c r="L301" s="590" t="n"/>
      <c r="M301" s="590" t="n"/>
      <c r="N301" s="590" t="n"/>
      <c r="O301" s="590" t="n"/>
      <c r="P301" s="590" t="n"/>
      <c r="Q301" s="590" t="n"/>
      <c r="R301" s="590" t="n"/>
      <c r="S301" s="590" t="n"/>
      <c r="T301" s="590" t="n"/>
      <c r="U301" s="590" t="n"/>
      <c r="V301" s="590" t="n"/>
      <c r="W301" s="590" t="n"/>
      <c r="X301" s="590" t="n"/>
      <c r="Y301" s="590" t="n"/>
      <c r="Z301" s="590" t="n"/>
    </row>
    <row r="302" ht="12.75" customHeight="1" s="844">
      <c r="A302" s="590" t="n"/>
      <c r="B302" s="590" t="n"/>
      <c r="D302" s="590" t="n"/>
      <c r="E302" s="590" t="n"/>
      <c r="F302" s="590" t="n"/>
      <c r="G302" s="590" t="n"/>
      <c r="H302" s="590" t="n"/>
      <c r="I302" s="590" t="n"/>
      <c r="J302" s="590" t="n"/>
      <c r="K302" s="590" t="n"/>
      <c r="L302" s="590" t="n"/>
      <c r="M302" s="590" t="n"/>
      <c r="N302" s="590" t="n"/>
      <c r="O302" s="590" t="n"/>
      <c r="P302" s="590" t="n"/>
      <c r="Q302" s="590" t="n"/>
      <c r="R302" s="590" t="n"/>
      <c r="S302" s="590" t="n"/>
      <c r="T302" s="590" t="n"/>
      <c r="U302" s="590" t="n"/>
      <c r="V302" s="590" t="n"/>
      <c r="W302" s="590" t="n"/>
      <c r="X302" s="590" t="n"/>
      <c r="Y302" s="590" t="n"/>
      <c r="Z302" s="590" t="n"/>
    </row>
    <row r="303" ht="12.75" customHeight="1" s="844">
      <c r="A303" s="590" t="n"/>
      <c r="B303" s="590" t="n"/>
      <c r="D303" s="590" t="n"/>
      <c r="E303" s="590" t="n"/>
      <c r="F303" s="590" t="n"/>
      <c r="G303" s="590" t="n"/>
      <c r="H303" s="590" t="n"/>
      <c r="I303" s="590" t="n"/>
      <c r="J303" s="590" t="n"/>
      <c r="K303" s="590" t="n"/>
      <c r="L303" s="590" t="n"/>
      <c r="M303" s="590" t="n"/>
      <c r="N303" s="590" t="n"/>
      <c r="O303" s="590" t="n"/>
      <c r="P303" s="590" t="n"/>
      <c r="Q303" s="590" t="n"/>
      <c r="R303" s="590" t="n"/>
      <c r="S303" s="590" t="n"/>
      <c r="T303" s="590" t="n"/>
      <c r="U303" s="590" t="n"/>
      <c r="V303" s="590" t="n"/>
      <c r="W303" s="590" t="n"/>
      <c r="X303" s="590" t="n"/>
      <c r="Y303" s="590" t="n"/>
      <c r="Z303" s="590" t="n"/>
    </row>
    <row r="304" ht="12.75" customHeight="1" s="844">
      <c r="A304" s="590" t="n"/>
      <c r="B304" s="590" t="n"/>
      <c r="D304" s="590" t="n"/>
      <c r="E304" s="590" t="n"/>
      <c r="F304" s="590" t="n"/>
      <c r="G304" s="590" t="n"/>
      <c r="H304" s="590" t="n"/>
      <c r="I304" s="590" t="n"/>
      <c r="J304" s="590" t="n"/>
      <c r="K304" s="590" t="n"/>
      <c r="L304" s="590" t="n"/>
      <c r="M304" s="590" t="n"/>
      <c r="N304" s="590" t="n"/>
      <c r="O304" s="590" t="n"/>
      <c r="P304" s="590" t="n"/>
      <c r="Q304" s="590" t="n"/>
      <c r="R304" s="590" t="n"/>
      <c r="S304" s="590" t="n"/>
      <c r="T304" s="590" t="n"/>
      <c r="U304" s="590" t="n"/>
      <c r="V304" s="590" t="n"/>
      <c r="W304" s="590" t="n"/>
      <c r="X304" s="590" t="n"/>
      <c r="Y304" s="590" t="n"/>
      <c r="Z304" s="590" t="n"/>
    </row>
    <row r="305" ht="12.75" customHeight="1" s="844">
      <c r="A305" s="590" t="n"/>
      <c r="B305" s="590" t="n"/>
      <c r="D305" s="590" t="n"/>
      <c r="E305" s="590" t="n"/>
      <c r="F305" s="590" t="n"/>
      <c r="G305" s="590" t="n"/>
      <c r="H305" s="590" t="n"/>
      <c r="I305" s="590" t="n"/>
      <c r="J305" s="590" t="n"/>
      <c r="K305" s="590" t="n"/>
      <c r="L305" s="590" t="n"/>
      <c r="M305" s="590" t="n"/>
      <c r="N305" s="590" t="n"/>
      <c r="O305" s="590" t="n"/>
      <c r="P305" s="590" t="n"/>
      <c r="Q305" s="590" t="n"/>
      <c r="R305" s="590" t="n"/>
      <c r="S305" s="590" t="n"/>
      <c r="T305" s="590" t="n"/>
      <c r="U305" s="590" t="n"/>
      <c r="V305" s="590" t="n"/>
      <c r="W305" s="590" t="n"/>
      <c r="X305" s="590" t="n"/>
      <c r="Y305" s="590" t="n"/>
      <c r="Z305" s="590" t="n"/>
    </row>
    <row r="306" ht="12.75" customHeight="1" s="844">
      <c r="A306" s="590" t="n"/>
      <c r="B306" s="590" t="n"/>
      <c r="D306" s="590" t="n"/>
      <c r="E306" s="590" t="n"/>
      <c r="F306" s="590" t="n"/>
      <c r="G306" s="590" t="n"/>
      <c r="H306" s="590" t="n"/>
      <c r="I306" s="590" t="n"/>
      <c r="J306" s="590" t="n"/>
      <c r="K306" s="590" t="n"/>
      <c r="L306" s="590" t="n"/>
      <c r="M306" s="590" t="n"/>
      <c r="N306" s="590" t="n"/>
      <c r="O306" s="590" t="n"/>
      <c r="P306" s="590" t="n"/>
      <c r="Q306" s="590" t="n"/>
      <c r="R306" s="590" t="n"/>
      <c r="S306" s="590" t="n"/>
      <c r="T306" s="590" t="n"/>
      <c r="U306" s="590" t="n"/>
      <c r="V306" s="590" t="n"/>
      <c r="W306" s="590" t="n"/>
      <c r="X306" s="590" t="n"/>
      <c r="Y306" s="590" t="n"/>
      <c r="Z306" s="590" t="n"/>
    </row>
    <row r="307" ht="12.75" customHeight="1" s="844">
      <c r="A307" s="590" t="n"/>
      <c r="B307" s="590" t="n"/>
      <c r="D307" s="590" t="n"/>
      <c r="E307" s="590" t="n"/>
      <c r="F307" s="590" t="n"/>
      <c r="G307" s="590" t="n"/>
      <c r="H307" s="590" t="n"/>
      <c r="I307" s="590" t="n"/>
      <c r="J307" s="590" t="n"/>
      <c r="K307" s="590" t="n"/>
      <c r="L307" s="590" t="n"/>
      <c r="M307" s="590" t="n"/>
      <c r="N307" s="590" t="n"/>
      <c r="O307" s="590" t="n"/>
      <c r="P307" s="590" t="n"/>
      <c r="Q307" s="590" t="n"/>
      <c r="R307" s="590" t="n"/>
      <c r="S307" s="590" t="n"/>
      <c r="T307" s="590" t="n"/>
      <c r="U307" s="590" t="n"/>
      <c r="V307" s="590" t="n"/>
      <c r="W307" s="590" t="n"/>
      <c r="X307" s="590" t="n"/>
      <c r="Y307" s="590" t="n"/>
      <c r="Z307" s="590" t="n"/>
    </row>
    <row r="308" ht="12.75" customHeight="1" s="844">
      <c r="A308" s="590" t="n"/>
      <c r="B308" s="590" t="n"/>
      <c r="D308" s="590" t="n"/>
      <c r="E308" s="590" t="n"/>
      <c r="F308" s="590" t="n"/>
      <c r="G308" s="590" t="n"/>
      <c r="H308" s="590" t="n"/>
      <c r="I308" s="590" t="n"/>
      <c r="J308" s="590" t="n"/>
      <c r="K308" s="590" t="n"/>
      <c r="L308" s="590" t="n"/>
      <c r="M308" s="590" t="n"/>
      <c r="N308" s="590" t="n"/>
      <c r="O308" s="590" t="n"/>
      <c r="P308" s="590" t="n"/>
      <c r="Q308" s="590" t="n"/>
      <c r="R308" s="590" t="n"/>
      <c r="S308" s="590" t="n"/>
      <c r="T308" s="590" t="n"/>
      <c r="U308" s="590" t="n"/>
      <c r="V308" s="590" t="n"/>
      <c r="W308" s="590" t="n"/>
      <c r="X308" s="590" t="n"/>
      <c r="Y308" s="590" t="n"/>
      <c r="Z308" s="590" t="n"/>
    </row>
    <row r="309" ht="12.75" customHeight="1" s="844">
      <c r="A309" s="590" t="n"/>
      <c r="B309" s="590" t="n"/>
      <c r="D309" s="590" t="n"/>
      <c r="E309" s="590" t="n"/>
      <c r="F309" s="590" t="n"/>
      <c r="G309" s="590" t="n"/>
      <c r="H309" s="590" t="n"/>
      <c r="I309" s="590" t="n"/>
      <c r="J309" s="590" t="n"/>
      <c r="K309" s="590" t="n"/>
      <c r="L309" s="590" t="n"/>
      <c r="M309" s="590" t="n"/>
      <c r="N309" s="590" t="n"/>
      <c r="O309" s="590" t="n"/>
      <c r="P309" s="590" t="n"/>
      <c r="Q309" s="590" t="n"/>
      <c r="R309" s="590" t="n"/>
      <c r="S309" s="590" t="n"/>
      <c r="T309" s="590" t="n"/>
      <c r="U309" s="590" t="n"/>
      <c r="V309" s="590" t="n"/>
      <c r="W309" s="590" t="n"/>
      <c r="X309" s="590" t="n"/>
      <c r="Y309" s="590" t="n"/>
      <c r="Z309" s="590" t="n"/>
    </row>
    <row r="310" ht="12.75" customHeight="1" s="844">
      <c r="A310" s="590" t="n"/>
      <c r="B310" s="590" t="n"/>
      <c r="D310" s="590" t="n"/>
      <c r="E310" s="590" t="n"/>
      <c r="F310" s="590" t="n"/>
      <c r="G310" s="590" t="n"/>
      <c r="H310" s="590" t="n"/>
      <c r="I310" s="590" t="n"/>
      <c r="J310" s="590" t="n"/>
      <c r="K310" s="590" t="n"/>
      <c r="L310" s="590" t="n"/>
      <c r="M310" s="590" t="n"/>
      <c r="N310" s="590" t="n"/>
      <c r="O310" s="590" t="n"/>
      <c r="P310" s="590" t="n"/>
      <c r="Q310" s="590" t="n"/>
      <c r="R310" s="590" t="n"/>
      <c r="S310" s="590" t="n"/>
      <c r="T310" s="590" t="n"/>
      <c r="U310" s="590" t="n"/>
      <c r="V310" s="590" t="n"/>
      <c r="W310" s="590" t="n"/>
      <c r="X310" s="590" t="n"/>
      <c r="Y310" s="590" t="n"/>
      <c r="Z310" s="590" t="n"/>
    </row>
    <row r="311" ht="12.75" customHeight="1" s="844">
      <c r="A311" s="590" t="n"/>
      <c r="B311" s="590" t="n"/>
      <c r="D311" s="590" t="n"/>
      <c r="E311" s="590" t="n"/>
      <c r="F311" s="590" t="n"/>
      <c r="G311" s="590" t="n"/>
      <c r="H311" s="590" t="n"/>
      <c r="I311" s="590" t="n"/>
      <c r="J311" s="590" t="n"/>
      <c r="K311" s="590" t="n"/>
      <c r="L311" s="590" t="n"/>
      <c r="M311" s="590" t="n"/>
      <c r="N311" s="590" t="n"/>
      <c r="O311" s="590" t="n"/>
      <c r="P311" s="590" t="n"/>
      <c r="Q311" s="590" t="n"/>
      <c r="R311" s="590" t="n"/>
      <c r="S311" s="590" t="n"/>
      <c r="T311" s="590" t="n"/>
      <c r="U311" s="590" t="n"/>
      <c r="V311" s="590" t="n"/>
      <c r="W311" s="590" t="n"/>
      <c r="X311" s="590" t="n"/>
      <c r="Y311" s="590" t="n"/>
      <c r="Z311" s="590" t="n"/>
    </row>
    <row r="312" ht="12.75" customHeight="1" s="844">
      <c r="A312" s="590" t="n"/>
      <c r="B312" s="590" t="n"/>
      <c r="D312" s="590" t="n"/>
      <c r="E312" s="590" t="n"/>
      <c r="F312" s="590" t="n"/>
      <c r="G312" s="590" t="n"/>
      <c r="H312" s="590" t="n"/>
      <c r="I312" s="590" t="n"/>
      <c r="J312" s="590" t="n"/>
      <c r="K312" s="590" t="n"/>
      <c r="L312" s="590" t="n"/>
      <c r="M312" s="590" t="n"/>
      <c r="N312" s="590" t="n"/>
      <c r="O312" s="590" t="n"/>
      <c r="P312" s="590" t="n"/>
      <c r="Q312" s="590" t="n"/>
      <c r="R312" s="590" t="n"/>
      <c r="S312" s="590" t="n"/>
      <c r="T312" s="590" t="n"/>
      <c r="U312" s="590" t="n"/>
      <c r="V312" s="590" t="n"/>
      <c r="W312" s="590" t="n"/>
      <c r="X312" s="590" t="n"/>
      <c r="Y312" s="590" t="n"/>
      <c r="Z312" s="590" t="n"/>
    </row>
    <row r="313" ht="12.75" customHeight="1" s="844">
      <c r="A313" s="590" t="n"/>
      <c r="B313" s="590" t="n"/>
      <c r="D313" s="590" t="n"/>
      <c r="E313" s="590" t="n"/>
      <c r="F313" s="590" t="n"/>
      <c r="G313" s="590" t="n"/>
      <c r="H313" s="590" t="n"/>
      <c r="I313" s="590" t="n"/>
      <c r="J313" s="590" t="n"/>
      <c r="K313" s="590" t="n"/>
      <c r="L313" s="590" t="n"/>
      <c r="M313" s="590" t="n"/>
      <c r="N313" s="590" t="n"/>
      <c r="O313" s="590" t="n"/>
      <c r="P313" s="590" t="n"/>
      <c r="Q313" s="590" t="n"/>
      <c r="R313" s="590" t="n"/>
      <c r="S313" s="590" t="n"/>
      <c r="T313" s="590" t="n"/>
      <c r="U313" s="590" t="n"/>
      <c r="V313" s="590" t="n"/>
      <c r="W313" s="590" t="n"/>
      <c r="X313" s="590" t="n"/>
      <c r="Y313" s="590" t="n"/>
      <c r="Z313" s="590" t="n"/>
    </row>
    <row r="314" ht="12.75" customHeight="1" s="844">
      <c r="A314" s="590" t="n"/>
      <c r="B314" s="590" t="n"/>
      <c r="D314" s="590" t="n"/>
      <c r="E314" s="590" t="n"/>
      <c r="F314" s="590" t="n"/>
      <c r="G314" s="590" t="n"/>
      <c r="H314" s="590" t="n"/>
      <c r="I314" s="590" t="n"/>
      <c r="J314" s="590" t="n"/>
      <c r="K314" s="590" t="n"/>
      <c r="L314" s="590" t="n"/>
      <c r="M314" s="590" t="n"/>
      <c r="N314" s="590" t="n"/>
      <c r="O314" s="590" t="n"/>
      <c r="P314" s="590" t="n"/>
      <c r="Q314" s="590" t="n"/>
      <c r="R314" s="590" t="n"/>
      <c r="S314" s="590" t="n"/>
      <c r="T314" s="590" t="n"/>
      <c r="U314" s="590" t="n"/>
      <c r="V314" s="590" t="n"/>
      <c r="W314" s="590" t="n"/>
      <c r="X314" s="590" t="n"/>
      <c r="Y314" s="590" t="n"/>
      <c r="Z314" s="590" t="n"/>
    </row>
    <row r="315" ht="12.75" customHeight="1" s="844">
      <c r="A315" s="590" t="n"/>
      <c r="B315" s="590" t="n"/>
      <c r="D315" s="590" t="n"/>
      <c r="E315" s="590" t="n"/>
      <c r="F315" s="590" t="n"/>
      <c r="G315" s="590" t="n"/>
      <c r="H315" s="590" t="n"/>
      <c r="I315" s="590" t="n"/>
      <c r="J315" s="590" t="n"/>
      <c r="K315" s="590" t="n"/>
      <c r="L315" s="590" t="n"/>
      <c r="M315" s="590" t="n"/>
      <c r="N315" s="590" t="n"/>
      <c r="O315" s="590" t="n"/>
      <c r="P315" s="590" t="n"/>
      <c r="Q315" s="590" t="n"/>
      <c r="R315" s="590" t="n"/>
      <c r="S315" s="590" t="n"/>
      <c r="T315" s="590" t="n"/>
      <c r="U315" s="590" t="n"/>
      <c r="V315" s="590" t="n"/>
      <c r="W315" s="590" t="n"/>
      <c r="X315" s="590" t="n"/>
      <c r="Y315" s="590" t="n"/>
      <c r="Z315" s="590" t="n"/>
    </row>
    <row r="316" ht="12.75" customHeight="1" s="844">
      <c r="A316" s="590" t="n"/>
      <c r="B316" s="590" t="n"/>
      <c r="D316" s="590" t="n"/>
      <c r="E316" s="590" t="n"/>
      <c r="F316" s="590" t="n"/>
      <c r="G316" s="590" t="n"/>
      <c r="H316" s="590" t="n"/>
      <c r="I316" s="590" t="n"/>
      <c r="J316" s="590" t="n"/>
      <c r="K316" s="590" t="n"/>
      <c r="L316" s="590" t="n"/>
      <c r="M316" s="590" t="n"/>
      <c r="N316" s="590" t="n"/>
      <c r="O316" s="590" t="n"/>
      <c r="P316" s="590" t="n"/>
      <c r="Q316" s="590" t="n"/>
      <c r="R316" s="590" t="n"/>
      <c r="S316" s="590" t="n"/>
      <c r="T316" s="590" t="n"/>
      <c r="U316" s="590" t="n"/>
      <c r="V316" s="590" t="n"/>
      <c r="W316" s="590" t="n"/>
      <c r="X316" s="590" t="n"/>
      <c r="Y316" s="590" t="n"/>
      <c r="Z316" s="590" t="n"/>
    </row>
    <row r="317" ht="12.75" customHeight="1" s="844">
      <c r="A317" s="590" t="n"/>
      <c r="B317" s="590" t="n"/>
      <c r="D317" s="590" t="n"/>
      <c r="E317" s="590" t="n"/>
      <c r="F317" s="590" t="n"/>
      <c r="G317" s="590" t="n"/>
      <c r="H317" s="590" t="n"/>
      <c r="I317" s="590" t="n"/>
      <c r="J317" s="590" t="n"/>
      <c r="K317" s="590" t="n"/>
      <c r="L317" s="590" t="n"/>
      <c r="M317" s="590" t="n"/>
      <c r="N317" s="590" t="n"/>
      <c r="O317" s="590" t="n"/>
      <c r="P317" s="590" t="n"/>
      <c r="Q317" s="590" t="n"/>
      <c r="R317" s="590" t="n"/>
      <c r="S317" s="590" t="n"/>
      <c r="T317" s="590" t="n"/>
      <c r="U317" s="590" t="n"/>
      <c r="V317" s="590" t="n"/>
      <c r="W317" s="590" t="n"/>
      <c r="X317" s="590" t="n"/>
      <c r="Y317" s="590" t="n"/>
      <c r="Z317" s="590" t="n"/>
    </row>
    <row r="318" ht="12.75" customHeight="1" s="844">
      <c r="A318" s="590" t="n"/>
      <c r="B318" s="590" t="n"/>
      <c r="D318" s="590" t="n"/>
      <c r="E318" s="590" t="n"/>
      <c r="F318" s="590" t="n"/>
      <c r="G318" s="590" t="n"/>
      <c r="H318" s="590" t="n"/>
      <c r="I318" s="590" t="n"/>
      <c r="J318" s="590" t="n"/>
      <c r="K318" s="590" t="n"/>
      <c r="L318" s="590" t="n"/>
      <c r="M318" s="590" t="n"/>
      <c r="N318" s="590" t="n"/>
      <c r="O318" s="590" t="n"/>
      <c r="P318" s="590" t="n"/>
      <c r="Q318" s="590" t="n"/>
      <c r="R318" s="590" t="n"/>
      <c r="S318" s="590" t="n"/>
      <c r="T318" s="590" t="n"/>
      <c r="U318" s="590" t="n"/>
      <c r="V318" s="590" t="n"/>
      <c r="W318" s="590" t="n"/>
      <c r="X318" s="590" t="n"/>
      <c r="Y318" s="590" t="n"/>
      <c r="Z318" s="590" t="n"/>
    </row>
    <row r="319" ht="12.75" customHeight="1" s="844">
      <c r="A319" s="590" t="n"/>
      <c r="B319" s="590" t="n"/>
      <c r="D319" s="590" t="n"/>
      <c r="E319" s="590" t="n"/>
      <c r="F319" s="590" t="n"/>
      <c r="G319" s="590" t="n"/>
      <c r="H319" s="590" t="n"/>
      <c r="I319" s="590" t="n"/>
      <c r="J319" s="590" t="n"/>
      <c r="K319" s="590" t="n"/>
      <c r="L319" s="590" t="n"/>
      <c r="M319" s="590" t="n"/>
      <c r="N319" s="590" t="n"/>
      <c r="O319" s="590" t="n"/>
      <c r="P319" s="590" t="n"/>
      <c r="Q319" s="590" t="n"/>
      <c r="R319" s="590" t="n"/>
      <c r="S319" s="590" t="n"/>
      <c r="T319" s="590" t="n"/>
      <c r="U319" s="590" t="n"/>
      <c r="V319" s="590" t="n"/>
      <c r="W319" s="590" t="n"/>
      <c r="X319" s="590" t="n"/>
      <c r="Y319" s="590" t="n"/>
      <c r="Z319" s="590" t="n"/>
    </row>
    <row r="320" ht="12.75" customHeight="1" s="844">
      <c r="A320" s="590" t="n"/>
      <c r="B320" s="590" t="n"/>
      <c r="D320" s="590" t="n"/>
      <c r="E320" s="590" t="n"/>
      <c r="F320" s="590" t="n"/>
      <c r="G320" s="590" t="n"/>
      <c r="H320" s="590" t="n"/>
      <c r="I320" s="590" t="n"/>
      <c r="J320" s="590" t="n"/>
      <c r="K320" s="590" t="n"/>
      <c r="L320" s="590" t="n"/>
      <c r="M320" s="590" t="n"/>
      <c r="N320" s="590" t="n"/>
      <c r="O320" s="590" t="n"/>
      <c r="P320" s="590" t="n"/>
      <c r="Q320" s="590" t="n"/>
      <c r="R320" s="590" t="n"/>
      <c r="S320" s="590" t="n"/>
      <c r="T320" s="590" t="n"/>
      <c r="U320" s="590" t="n"/>
      <c r="V320" s="590" t="n"/>
      <c r="W320" s="590" t="n"/>
      <c r="X320" s="590" t="n"/>
      <c r="Y320" s="590" t="n"/>
      <c r="Z320" s="590" t="n"/>
    </row>
    <row r="321" ht="12.75" customHeight="1" s="844">
      <c r="A321" s="590" t="n"/>
      <c r="B321" s="590" t="n"/>
      <c r="D321" s="590" t="n"/>
      <c r="E321" s="590" t="n"/>
      <c r="F321" s="590" t="n"/>
      <c r="G321" s="590" t="n"/>
      <c r="H321" s="590" t="n"/>
      <c r="I321" s="590" t="n"/>
      <c r="J321" s="590" t="n"/>
      <c r="K321" s="590" t="n"/>
      <c r="L321" s="590" t="n"/>
      <c r="M321" s="590" t="n"/>
      <c r="N321" s="590" t="n"/>
      <c r="O321" s="590" t="n"/>
      <c r="P321" s="590" t="n"/>
      <c r="Q321" s="590" t="n"/>
      <c r="R321" s="590" t="n"/>
      <c r="S321" s="590" t="n"/>
      <c r="T321" s="590" t="n"/>
      <c r="U321" s="590" t="n"/>
      <c r="V321" s="590" t="n"/>
      <c r="W321" s="590" t="n"/>
      <c r="X321" s="590" t="n"/>
      <c r="Y321" s="590" t="n"/>
      <c r="Z321" s="590" t="n"/>
    </row>
    <row r="322" ht="12.75" customHeight="1" s="844">
      <c r="A322" s="590" t="n"/>
      <c r="B322" s="590" t="n"/>
      <c r="D322" s="590" t="n"/>
      <c r="E322" s="590" t="n"/>
      <c r="F322" s="590" t="n"/>
      <c r="G322" s="590" t="n"/>
      <c r="H322" s="590" t="n"/>
      <c r="I322" s="590" t="n"/>
      <c r="J322" s="590" t="n"/>
      <c r="K322" s="590" t="n"/>
      <c r="L322" s="590" t="n"/>
      <c r="M322" s="590" t="n"/>
      <c r="N322" s="590" t="n"/>
      <c r="O322" s="590" t="n"/>
      <c r="P322" s="590" t="n"/>
      <c r="Q322" s="590" t="n"/>
      <c r="R322" s="590" t="n"/>
      <c r="S322" s="590" t="n"/>
      <c r="T322" s="590" t="n"/>
      <c r="U322" s="590" t="n"/>
      <c r="V322" s="590" t="n"/>
      <c r="W322" s="590" t="n"/>
      <c r="X322" s="590" t="n"/>
      <c r="Y322" s="590" t="n"/>
      <c r="Z322" s="590" t="n"/>
    </row>
    <row r="323" ht="12.75" customHeight="1" s="844">
      <c r="A323" s="590" t="n"/>
      <c r="B323" s="590" t="n"/>
      <c r="D323" s="590" t="n"/>
      <c r="E323" s="590" t="n"/>
      <c r="F323" s="590" t="n"/>
      <c r="G323" s="590" t="n"/>
      <c r="H323" s="590" t="n"/>
      <c r="I323" s="590" t="n"/>
      <c r="J323" s="590" t="n"/>
      <c r="K323" s="590" t="n"/>
      <c r="L323" s="590" t="n"/>
      <c r="M323" s="590" t="n"/>
      <c r="N323" s="590" t="n"/>
      <c r="O323" s="590" t="n"/>
      <c r="P323" s="590" t="n"/>
      <c r="Q323" s="590" t="n"/>
      <c r="R323" s="590" t="n"/>
      <c r="S323" s="590" t="n"/>
      <c r="T323" s="590" t="n"/>
      <c r="U323" s="590" t="n"/>
      <c r="V323" s="590" t="n"/>
      <c r="W323" s="590" t="n"/>
      <c r="X323" s="590" t="n"/>
      <c r="Y323" s="590" t="n"/>
      <c r="Z323" s="590" t="n"/>
    </row>
    <row r="324" ht="12.75" customHeight="1" s="844">
      <c r="A324" s="590" t="n"/>
      <c r="B324" s="590" t="n"/>
      <c r="D324" s="590" t="n"/>
      <c r="E324" s="590" t="n"/>
      <c r="F324" s="590" t="n"/>
      <c r="G324" s="590" t="n"/>
      <c r="H324" s="590" t="n"/>
      <c r="I324" s="590" t="n"/>
      <c r="J324" s="590" t="n"/>
      <c r="K324" s="590" t="n"/>
      <c r="L324" s="590" t="n"/>
      <c r="M324" s="590" t="n"/>
      <c r="N324" s="590" t="n"/>
      <c r="O324" s="590" t="n"/>
      <c r="P324" s="590" t="n"/>
      <c r="Q324" s="590" t="n"/>
      <c r="R324" s="590" t="n"/>
      <c r="S324" s="590" t="n"/>
      <c r="T324" s="590" t="n"/>
      <c r="U324" s="590" t="n"/>
      <c r="V324" s="590" t="n"/>
      <c r="W324" s="590" t="n"/>
      <c r="X324" s="590" t="n"/>
      <c r="Y324" s="590" t="n"/>
      <c r="Z324" s="590" t="n"/>
    </row>
    <row r="325" ht="12.75" customHeight="1" s="844">
      <c r="A325" s="590" t="n"/>
      <c r="B325" s="590" t="n"/>
      <c r="D325" s="590" t="n"/>
      <c r="E325" s="590" t="n"/>
      <c r="F325" s="590" t="n"/>
      <c r="G325" s="590" t="n"/>
      <c r="H325" s="590" t="n"/>
      <c r="I325" s="590" t="n"/>
      <c r="J325" s="590" t="n"/>
      <c r="K325" s="590" t="n"/>
      <c r="L325" s="590" t="n"/>
      <c r="M325" s="590" t="n"/>
      <c r="N325" s="590" t="n"/>
      <c r="O325" s="590" t="n"/>
      <c r="P325" s="590" t="n"/>
      <c r="Q325" s="590" t="n"/>
      <c r="R325" s="590" t="n"/>
      <c r="S325" s="590" t="n"/>
      <c r="T325" s="590" t="n"/>
      <c r="U325" s="590" t="n"/>
      <c r="V325" s="590" t="n"/>
      <c r="W325" s="590" t="n"/>
      <c r="X325" s="590" t="n"/>
      <c r="Y325" s="590" t="n"/>
      <c r="Z325" s="590" t="n"/>
    </row>
    <row r="326" ht="12.75" customHeight="1" s="844">
      <c r="A326" s="590" t="n"/>
      <c r="B326" s="590" t="n"/>
      <c r="D326" s="590" t="n"/>
      <c r="E326" s="590" t="n"/>
      <c r="F326" s="590" t="n"/>
      <c r="G326" s="590" t="n"/>
      <c r="H326" s="590" t="n"/>
      <c r="I326" s="590" t="n"/>
      <c r="J326" s="590" t="n"/>
      <c r="K326" s="590" t="n"/>
      <c r="L326" s="590" t="n"/>
      <c r="M326" s="590" t="n"/>
      <c r="N326" s="590" t="n"/>
      <c r="O326" s="590" t="n"/>
      <c r="P326" s="590" t="n"/>
      <c r="Q326" s="590" t="n"/>
      <c r="R326" s="590" t="n"/>
      <c r="S326" s="590" t="n"/>
      <c r="T326" s="590" t="n"/>
      <c r="U326" s="590" t="n"/>
      <c r="V326" s="590" t="n"/>
      <c r="W326" s="590" t="n"/>
      <c r="X326" s="590" t="n"/>
      <c r="Y326" s="590" t="n"/>
      <c r="Z326" s="590" t="n"/>
    </row>
    <row r="327" ht="12.75" customHeight="1" s="844">
      <c r="A327" s="590" t="n"/>
      <c r="B327" s="590" t="n"/>
      <c r="D327" s="590" t="n"/>
      <c r="E327" s="590" t="n"/>
      <c r="F327" s="590" t="n"/>
      <c r="G327" s="590" t="n"/>
      <c r="H327" s="590" t="n"/>
      <c r="I327" s="590" t="n"/>
      <c r="J327" s="590" t="n"/>
      <c r="K327" s="590" t="n"/>
      <c r="L327" s="590" t="n"/>
      <c r="M327" s="590" t="n"/>
      <c r="N327" s="590" t="n"/>
      <c r="O327" s="590" t="n"/>
      <c r="P327" s="590" t="n"/>
      <c r="Q327" s="590" t="n"/>
      <c r="R327" s="590" t="n"/>
      <c r="S327" s="590" t="n"/>
      <c r="T327" s="590" t="n"/>
      <c r="U327" s="590" t="n"/>
      <c r="V327" s="590" t="n"/>
      <c r="W327" s="590" t="n"/>
      <c r="X327" s="590" t="n"/>
      <c r="Y327" s="590" t="n"/>
      <c r="Z327" s="590" t="n"/>
    </row>
    <row r="328" ht="12.75" customHeight="1" s="844">
      <c r="A328" s="590" t="n"/>
      <c r="B328" s="590" t="n"/>
      <c r="D328" s="590" t="n"/>
      <c r="E328" s="590" t="n"/>
      <c r="F328" s="590" t="n"/>
      <c r="G328" s="590" t="n"/>
      <c r="H328" s="590" t="n"/>
      <c r="I328" s="590" t="n"/>
      <c r="J328" s="590" t="n"/>
      <c r="K328" s="590" t="n"/>
      <c r="L328" s="590" t="n"/>
      <c r="M328" s="590" t="n"/>
      <c r="N328" s="590" t="n"/>
      <c r="O328" s="590" t="n"/>
      <c r="P328" s="590" t="n"/>
      <c r="Q328" s="590" t="n"/>
      <c r="R328" s="590" t="n"/>
      <c r="S328" s="590" t="n"/>
      <c r="T328" s="590" t="n"/>
      <c r="U328" s="590" t="n"/>
      <c r="V328" s="590" t="n"/>
      <c r="W328" s="590" t="n"/>
      <c r="X328" s="590" t="n"/>
      <c r="Y328" s="590" t="n"/>
      <c r="Z328" s="590" t="n"/>
    </row>
    <row r="329" ht="12.75" customHeight="1" s="844">
      <c r="A329" s="590" t="n"/>
      <c r="B329" s="590" t="n"/>
      <c r="D329" s="590" t="n"/>
      <c r="E329" s="590" t="n"/>
      <c r="F329" s="590" t="n"/>
      <c r="G329" s="590" t="n"/>
      <c r="H329" s="590" t="n"/>
      <c r="I329" s="590" t="n"/>
      <c r="J329" s="590" t="n"/>
      <c r="K329" s="590" t="n"/>
      <c r="L329" s="590" t="n"/>
      <c r="M329" s="590" t="n"/>
      <c r="N329" s="590" t="n"/>
      <c r="O329" s="590" t="n"/>
      <c r="P329" s="590" t="n"/>
      <c r="Q329" s="590" t="n"/>
      <c r="R329" s="590" t="n"/>
      <c r="S329" s="590" t="n"/>
      <c r="T329" s="590" t="n"/>
      <c r="U329" s="590" t="n"/>
      <c r="V329" s="590" t="n"/>
      <c r="W329" s="590" t="n"/>
      <c r="X329" s="590" t="n"/>
      <c r="Y329" s="590" t="n"/>
      <c r="Z329" s="590" t="n"/>
    </row>
    <row r="330" ht="12.75" customHeight="1" s="844">
      <c r="A330" s="590" t="n"/>
      <c r="B330" s="590" t="n"/>
      <c r="D330" s="590" t="n"/>
      <c r="E330" s="590" t="n"/>
      <c r="F330" s="590" t="n"/>
      <c r="G330" s="590" t="n"/>
      <c r="H330" s="590" t="n"/>
      <c r="I330" s="590" t="n"/>
      <c r="J330" s="590" t="n"/>
      <c r="K330" s="590" t="n"/>
      <c r="L330" s="590" t="n"/>
      <c r="M330" s="590" t="n"/>
      <c r="N330" s="590" t="n"/>
      <c r="O330" s="590" t="n"/>
      <c r="P330" s="590" t="n"/>
      <c r="Q330" s="590" t="n"/>
      <c r="R330" s="590" t="n"/>
      <c r="S330" s="590" t="n"/>
      <c r="T330" s="590" t="n"/>
      <c r="U330" s="590" t="n"/>
      <c r="V330" s="590" t="n"/>
      <c r="W330" s="590" t="n"/>
      <c r="X330" s="590" t="n"/>
      <c r="Y330" s="590" t="n"/>
      <c r="Z330" s="590" t="n"/>
    </row>
    <row r="331" ht="12.75" customHeight="1" s="844">
      <c r="A331" s="590" t="n"/>
      <c r="B331" s="590" t="n"/>
      <c r="D331" s="590" t="n"/>
      <c r="E331" s="590" t="n"/>
      <c r="F331" s="590" t="n"/>
      <c r="G331" s="590" t="n"/>
      <c r="H331" s="590" t="n"/>
      <c r="I331" s="590" t="n"/>
      <c r="J331" s="590" t="n"/>
      <c r="K331" s="590" t="n"/>
      <c r="L331" s="590" t="n"/>
      <c r="M331" s="590" t="n"/>
      <c r="N331" s="590" t="n"/>
      <c r="O331" s="590" t="n"/>
      <c r="P331" s="590" t="n"/>
      <c r="Q331" s="590" t="n"/>
      <c r="R331" s="590" t="n"/>
      <c r="S331" s="590" t="n"/>
      <c r="T331" s="590" t="n"/>
      <c r="U331" s="590" t="n"/>
      <c r="V331" s="590" t="n"/>
      <c r="W331" s="590" t="n"/>
      <c r="X331" s="590" t="n"/>
      <c r="Y331" s="590" t="n"/>
      <c r="Z331" s="590" t="n"/>
    </row>
    <row r="332" ht="12.75" customHeight="1" s="844">
      <c r="A332" s="590" t="n"/>
      <c r="B332" s="590" t="n"/>
      <c r="D332" s="590" t="n"/>
      <c r="E332" s="590" t="n"/>
      <c r="F332" s="590" t="n"/>
      <c r="G332" s="590" t="n"/>
      <c r="H332" s="590" t="n"/>
      <c r="I332" s="590" t="n"/>
      <c r="J332" s="590" t="n"/>
      <c r="K332" s="590" t="n"/>
      <c r="L332" s="590" t="n"/>
      <c r="M332" s="590" t="n"/>
      <c r="N332" s="590" t="n"/>
      <c r="O332" s="590" t="n"/>
      <c r="P332" s="590" t="n"/>
      <c r="Q332" s="590" t="n"/>
      <c r="R332" s="590" t="n"/>
      <c r="S332" s="590" t="n"/>
      <c r="T332" s="590" t="n"/>
      <c r="U332" s="590" t="n"/>
      <c r="V332" s="590" t="n"/>
      <c r="W332" s="590" t="n"/>
      <c r="X332" s="590" t="n"/>
      <c r="Y332" s="590" t="n"/>
      <c r="Z332" s="590" t="n"/>
    </row>
    <row r="333" ht="12.75" customHeight="1" s="844">
      <c r="A333" s="590" t="n"/>
      <c r="B333" s="590" t="n"/>
      <c r="D333" s="590" t="n"/>
      <c r="E333" s="590" t="n"/>
      <c r="F333" s="590" t="n"/>
      <c r="G333" s="590" t="n"/>
      <c r="H333" s="590" t="n"/>
      <c r="I333" s="590" t="n"/>
      <c r="J333" s="590" t="n"/>
      <c r="K333" s="590" t="n"/>
      <c r="L333" s="590" t="n"/>
      <c r="M333" s="590" t="n"/>
      <c r="N333" s="590" t="n"/>
      <c r="O333" s="590" t="n"/>
      <c r="P333" s="590" t="n"/>
      <c r="Q333" s="590" t="n"/>
      <c r="R333" s="590" t="n"/>
      <c r="S333" s="590" t="n"/>
      <c r="T333" s="590" t="n"/>
      <c r="U333" s="590" t="n"/>
      <c r="V333" s="590" t="n"/>
      <c r="W333" s="590" t="n"/>
      <c r="X333" s="590" t="n"/>
      <c r="Y333" s="590" t="n"/>
      <c r="Z333" s="590" t="n"/>
    </row>
    <row r="334" ht="12.75" customHeight="1" s="844">
      <c r="A334" s="590" t="n"/>
      <c r="B334" s="590" t="n"/>
      <c r="D334" s="590" t="n"/>
      <c r="E334" s="590" t="n"/>
      <c r="F334" s="590" t="n"/>
      <c r="G334" s="590" t="n"/>
      <c r="H334" s="590" t="n"/>
      <c r="I334" s="590" t="n"/>
      <c r="J334" s="590" t="n"/>
      <c r="K334" s="590" t="n"/>
      <c r="L334" s="590" t="n"/>
      <c r="M334" s="590" t="n"/>
      <c r="N334" s="590" t="n"/>
      <c r="O334" s="590" t="n"/>
      <c r="P334" s="590" t="n"/>
      <c r="Q334" s="590" t="n"/>
      <c r="R334" s="590" t="n"/>
      <c r="S334" s="590" t="n"/>
      <c r="T334" s="590" t="n"/>
      <c r="U334" s="590" t="n"/>
      <c r="V334" s="590" t="n"/>
      <c r="W334" s="590" t="n"/>
      <c r="X334" s="590" t="n"/>
      <c r="Y334" s="590" t="n"/>
      <c r="Z334" s="590" t="n"/>
    </row>
    <row r="335" ht="12.75" customHeight="1" s="844">
      <c r="A335" s="590" t="n"/>
      <c r="B335" s="590" t="n"/>
      <c r="D335" s="590" t="n"/>
      <c r="E335" s="590" t="n"/>
      <c r="F335" s="590" t="n"/>
      <c r="G335" s="590" t="n"/>
      <c r="H335" s="590" t="n"/>
      <c r="I335" s="590" t="n"/>
      <c r="J335" s="590" t="n"/>
      <c r="K335" s="590" t="n"/>
      <c r="L335" s="590" t="n"/>
      <c r="M335" s="590" t="n"/>
      <c r="N335" s="590" t="n"/>
      <c r="O335" s="590" t="n"/>
      <c r="P335" s="590" t="n"/>
      <c r="Q335" s="590" t="n"/>
      <c r="R335" s="590" t="n"/>
      <c r="S335" s="590" t="n"/>
      <c r="T335" s="590" t="n"/>
      <c r="U335" s="590" t="n"/>
      <c r="V335" s="590" t="n"/>
      <c r="W335" s="590" t="n"/>
      <c r="X335" s="590" t="n"/>
      <c r="Y335" s="590" t="n"/>
      <c r="Z335" s="590" t="n"/>
    </row>
    <row r="336" ht="12.75" customHeight="1" s="844">
      <c r="A336" s="590" t="n"/>
      <c r="B336" s="590" t="n"/>
      <c r="D336" s="590" t="n"/>
      <c r="E336" s="590" t="n"/>
      <c r="F336" s="590" t="n"/>
      <c r="G336" s="590" t="n"/>
      <c r="H336" s="590" t="n"/>
      <c r="I336" s="590" t="n"/>
      <c r="J336" s="590" t="n"/>
      <c r="K336" s="590" t="n"/>
      <c r="L336" s="590" t="n"/>
      <c r="M336" s="590" t="n"/>
      <c r="N336" s="590" t="n"/>
      <c r="O336" s="590" t="n"/>
      <c r="P336" s="590" t="n"/>
      <c r="Q336" s="590" t="n"/>
      <c r="R336" s="590" t="n"/>
      <c r="S336" s="590" t="n"/>
      <c r="T336" s="590" t="n"/>
      <c r="U336" s="590" t="n"/>
      <c r="V336" s="590" t="n"/>
      <c r="W336" s="590" t="n"/>
      <c r="X336" s="590" t="n"/>
      <c r="Y336" s="590" t="n"/>
      <c r="Z336" s="590" t="n"/>
    </row>
    <row r="337" ht="12.75" customHeight="1" s="844">
      <c r="A337" s="590" t="n"/>
      <c r="B337" s="590" t="n"/>
      <c r="D337" s="590" t="n"/>
      <c r="E337" s="590" t="n"/>
      <c r="F337" s="590" t="n"/>
      <c r="G337" s="590" t="n"/>
      <c r="H337" s="590" t="n"/>
      <c r="I337" s="590" t="n"/>
      <c r="J337" s="590" t="n"/>
      <c r="K337" s="590" t="n"/>
      <c r="L337" s="590" t="n"/>
      <c r="M337" s="590" t="n"/>
      <c r="N337" s="590" t="n"/>
      <c r="O337" s="590" t="n"/>
      <c r="P337" s="590" t="n"/>
      <c r="Q337" s="590" t="n"/>
      <c r="R337" s="590" t="n"/>
      <c r="S337" s="590" t="n"/>
      <c r="T337" s="590" t="n"/>
      <c r="U337" s="590" t="n"/>
      <c r="V337" s="590" t="n"/>
      <c r="W337" s="590" t="n"/>
      <c r="X337" s="590" t="n"/>
      <c r="Y337" s="590" t="n"/>
      <c r="Z337" s="590" t="n"/>
    </row>
    <row r="338" ht="12.75" customHeight="1" s="844">
      <c r="A338" s="590" t="n"/>
      <c r="B338" s="590" t="n"/>
      <c r="D338" s="590" t="n"/>
      <c r="E338" s="590" t="n"/>
      <c r="F338" s="590" t="n"/>
      <c r="G338" s="590" t="n"/>
      <c r="H338" s="590" t="n"/>
      <c r="I338" s="590" t="n"/>
      <c r="J338" s="590" t="n"/>
      <c r="K338" s="590" t="n"/>
      <c r="L338" s="590" t="n"/>
      <c r="M338" s="590" t="n"/>
      <c r="N338" s="590" t="n"/>
      <c r="O338" s="590" t="n"/>
      <c r="P338" s="590" t="n"/>
      <c r="Q338" s="590" t="n"/>
      <c r="R338" s="590" t="n"/>
      <c r="S338" s="590" t="n"/>
      <c r="T338" s="590" t="n"/>
      <c r="U338" s="590" t="n"/>
      <c r="V338" s="590" t="n"/>
      <c r="W338" s="590" t="n"/>
      <c r="X338" s="590" t="n"/>
      <c r="Y338" s="590" t="n"/>
      <c r="Z338" s="590" t="n"/>
    </row>
    <row r="339" ht="12.75" customHeight="1" s="844">
      <c r="A339" s="590" t="n"/>
      <c r="B339" s="590" t="n"/>
      <c r="D339" s="590" t="n"/>
      <c r="E339" s="590" t="n"/>
      <c r="F339" s="590" t="n"/>
      <c r="G339" s="590" t="n"/>
      <c r="H339" s="590" t="n"/>
      <c r="I339" s="590" t="n"/>
      <c r="J339" s="590" t="n"/>
      <c r="K339" s="590" t="n"/>
      <c r="L339" s="590" t="n"/>
      <c r="M339" s="590" t="n"/>
      <c r="N339" s="590" t="n"/>
      <c r="O339" s="590" t="n"/>
      <c r="P339" s="590" t="n"/>
      <c r="Q339" s="590" t="n"/>
      <c r="R339" s="590" t="n"/>
      <c r="S339" s="590" t="n"/>
      <c r="T339" s="590" t="n"/>
      <c r="U339" s="590" t="n"/>
      <c r="V339" s="590" t="n"/>
      <c r="W339" s="590" t="n"/>
      <c r="X339" s="590" t="n"/>
      <c r="Y339" s="590" t="n"/>
      <c r="Z339" s="590" t="n"/>
    </row>
    <row r="340" ht="12.75" customHeight="1" s="844">
      <c r="A340" s="590" t="n"/>
      <c r="B340" s="590" t="n"/>
      <c r="D340" s="590" t="n"/>
      <c r="E340" s="590" t="n"/>
      <c r="F340" s="590" t="n"/>
      <c r="G340" s="590" t="n"/>
      <c r="H340" s="590" t="n"/>
      <c r="I340" s="590" t="n"/>
      <c r="J340" s="590" t="n"/>
      <c r="K340" s="590" t="n"/>
      <c r="L340" s="590" t="n"/>
      <c r="M340" s="590" t="n"/>
      <c r="N340" s="590" t="n"/>
      <c r="O340" s="590" t="n"/>
      <c r="P340" s="590" t="n"/>
      <c r="Q340" s="590" t="n"/>
      <c r="R340" s="590" t="n"/>
      <c r="S340" s="590" t="n"/>
      <c r="T340" s="590" t="n"/>
      <c r="U340" s="590" t="n"/>
      <c r="V340" s="590" t="n"/>
      <c r="W340" s="590" t="n"/>
      <c r="X340" s="590" t="n"/>
      <c r="Y340" s="590" t="n"/>
      <c r="Z340" s="590" t="n"/>
    </row>
    <row r="341" ht="12.75" customHeight="1" s="844">
      <c r="A341" s="590" t="n"/>
      <c r="B341" s="590" t="n"/>
      <c r="D341" s="590" t="n"/>
      <c r="E341" s="590" t="n"/>
      <c r="F341" s="590" t="n"/>
      <c r="G341" s="590" t="n"/>
      <c r="H341" s="590" t="n"/>
      <c r="I341" s="590" t="n"/>
      <c r="J341" s="590" t="n"/>
      <c r="K341" s="590" t="n"/>
      <c r="L341" s="590" t="n"/>
      <c r="M341" s="590" t="n"/>
      <c r="N341" s="590" t="n"/>
      <c r="O341" s="590" t="n"/>
      <c r="P341" s="590" t="n"/>
      <c r="Q341" s="590" t="n"/>
      <c r="R341" s="590" t="n"/>
      <c r="S341" s="590" t="n"/>
      <c r="T341" s="590" t="n"/>
      <c r="U341" s="590" t="n"/>
      <c r="V341" s="590" t="n"/>
      <c r="W341" s="590" t="n"/>
      <c r="X341" s="590" t="n"/>
      <c r="Y341" s="590" t="n"/>
      <c r="Z341" s="590" t="n"/>
    </row>
    <row r="342" ht="12.75" customHeight="1" s="844">
      <c r="A342" s="590" t="n"/>
      <c r="B342" s="590" t="n"/>
      <c r="D342" s="590" t="n"/>
      <c r="E342" s="590" t="n"/>
      <c r="F342" s="590" t="n"/>
      <c r="G342" s="590" t="n"/>
      <c r="H342" s="590" t="n"/>
      <c r="I342" s="590" t="n"/>
      <c r="J342" s="590" t="n"/>
      <c r="K342" s="590" t="n"/>
      <c r="L342" s="590" t="n"/>
      <c r="M342" s="590" t="n"/>
      <c r="N342" s="590" t="n"/>
      <c r="O342" s="590" t="n"/>
      <c r="P342" s="590" t="n"/>
      <c r="Q342" s="590" t="n"/>
      <c r="R342" s="590" t="n"/>
      <c r="S342" s="590" t="n"/>
      <c r="T342" s="590" t="n"/>
      <c r="U342" s="590" t="n"/>
      <c r="V342" s="590" t="n"/>
      <c r="W342" s="590" t="n"/>
      <c r="X342" s="590" t="n"/>
      <c r="Y342" s="590" t="n"/>
      <c r="Z342" s="590" t="n"/>
    </row>
    <row r="343" ht="12.75" customHeight="1" s="844">
      <c r="A343" s="590" t="n"/>
      <c r="B343" s="590" t="n"/>
      <c r="D343" s="590" t="n"/>
      <c r="E343" s="590" t="n"/>
      <c r="F343" s="590" t="n"/>
      <c r="G343" s="590" t="n"/>
      <c r="H343" s="590" t="n"/>
      <c r="I343" s="590" t="n"/>
      <c r="J343" s="590" t="n"/>
      <c r="K343" s="590" t="n"/>
      <c r="L343" s="590" t="n"/>
      <c r="M343" s="590" t="n"/>
      <c r="N343" s="590" t="n"/>
      <c r="O343" s="590" t="n"/>
      <c r="P343" s="590" t="n"/>
      <c r="Q343" s="590" t="n"/>
      <c r="R343" s="590" t="n"/>
      <c r="S343" s="590" t="n"/>
      <c r="T343" s="590" t="n"/>
      <c r="U343" s="590" t="n"/>
      <c r="V343" s="590" t="n"/>
      <c r="W343" s="590" t="n"/>
      <c r="X343" s="590" t="n"/>
      <c r="Y343" s="590" t="n"/>
      <c r="Z343" s="590" t="n"/>
    </row>
    <row r="344" ht="12.75" customHeight="1" s="844">
      <c r="A344" s="590" t="n"/>
      <c r="B344" s="590" t="n"/>
      <c r="D344" s="590" t="n"/>
      <c r="E344" s="590" t="n"/>
      <c r="F344" s="590" t="n"/>
      <c r="G344" s="590" t="n"/>
      <c r="H344" s="590" t="n"/>
      <c r="I344" s="590" t="n"/>
      <c r="J344" s="590" t="n"/>
      <c r="K344" s="590" t="n"/>
      <c r="L344" s="590" t="n"/>
      <c r="M344" s="590" t="n"/>
      <c r="N344" s="590" t="n"/>
      <c r="O344" s="590" t="n"/>
      <c r="P344" s="590" t="n"/>
      <c r="Q344" s="590" t="n"/>
      <c r="R344" s="590" t="n"/>
      <c r="S344" s="590" t="n"/>
      <c r="T344" s="590" t="n"/>
      <c r="U344" s="590" t="n"/>
      <c r="V344" s="590" t="n"/>
      <c r="W344" s="590" t="n"/>
      <c r="X344" s="590" t="n"/>
      <c r="Y344" s="590" t="n"/>
      <c r="Z344" s="590" t="n"/>
    </row>
    <row r="345" ht="12.75" customHeight="1" s="844">
      <c r="A345" s="590" t="n"/>
      <c r="B345" s="590" t="n"/>
      <c r="D345" s="590" t="n"/>
      <c r="E345" s="590" t="n"/>
      <c r="F345" s="590" t="n"/>
      <c r="G345" s="590" t="n"/>
      <c r="H345" s="590" t="n"/>
      <c r="I345" s="590" t="n"/>
      <c r="J345" s="590" t="n"/>
      <c r="K345" s="590" t="n"/>
      <c r="L345" s="590" t="n"/>
      <c r="M345" s="590" t="n"/>
      <c r="N345" s="590" t="n"/>
      <c r="O345" s="590" t="n"/>
      <c r="P345" s="590" t="n"/>
      <c r="Q345" s="590" t="n"/>
      <c r="R345" s="590" t="n"/>
      <c r="S345" s="590" t="n"/>
      <c r="T345" s="590" t="n"/>
      <c r="U345" s="590" t="n"/>
      <c r="V345" s="590" t="n"/>
      <c r="W345" s="590" t="n"/>
      <c r="X345" s="590" t="n"/>
      <c r="Y345" s="590" t="n"/>
      <c r="Z345" s="590" t="n"/>
    </row>
    <row r="346" ht="12.75" customHeight="1" s="844">
      <c r="A346" s="590" t="n"/>
      <c r="B346" s="590" t="n"/>
      <c r="D346" s="590" t="n"/>
      <c r="E346" s="590" t="n"/>
      <c r="F346" s="590" t="n"/>
      <c r="G346" s="590" t="n"/>
      <c r="H346" s="590" t="n"/>
      <c r="I346" s="590" t="n"/>
      <c r="J346" s="590" t="n"/>
      <c r="K346" s="590" t="n"/>
      <c r="L346" s="590" t="n"/>
      <c r="M346" s="590" t="n"/>
      <c r="N346" s="590" t="n"/>
      <c r="O346" s="590" t="n"/>
      <c r="P346" s="590" t="n"/>
      <c r="Q346" s="590" t="n"/>
      <c r="R346" s="590" t="n"/>
      <c r="S346" s="590" t="n"/>
      <c r="T346" s="590" t="n"/>
      <c r="U346" s="590" t="n"/>
      <c r="V346" s="590" t="n"/>
      <c r="W346" s="590" t="n"/>
      <c r="X346" s="590" t="n"/>
      <c r="Y346" s="590" t="n"/>
      <c r="Z346" s="590" t="n"/>
    </row>
    <row r="347" ht="12.75" customHeight="1" s="844">
      <c r="A347" s="590" t="n"/>
      <c r="B347" s="590" t="n"/>
      <c r="D347" s="590" t="n"/>
      <c r="E347" s="590" t="n"/>
      <c r="F347" s="590" t="n"/>
      <c r="G347" s="590" t="n"/>
      <c r="H347" s="590" t="n"/>
      <c r="I347" s="590" t="n"/>
      <c r="J347" s="590" t="n"/>
      <c r="K347" s="590" t="n"/>
      <c r="L347" s="590" t="n"/>
      <c r="M347" s="590" t="n"/>
      <c r="N347" s="590" t="n"/>
      <c r="O347" s="590" t="n"/>
      <c r="P347" s="590" t="n"/>
      <c r="Q347" s="590" t="n"/>
      <c r="R347" s="590" t="n"/>
      <c r="S347" s="590" t="n"/>
      <c r="T347" s="590" t="n"/>
      <c r="U347" s="590" t="n"/>
      <c r="V347" s="590" t="n"/>
      <c r="W347" s="590" t="n"/>
      <c r="X347" s="590" t="n"/>
      <c r="Y347" s="590" t="n"/>
      <c r="Z347" s="590" t="n"/>
    </row>
    <row r="348" ht="12.75" customHeight="1" s="844">
      <c r="A348" s="590" t="n"/>
      <c r="B348" s="590" t="n"/>
      <c r="D348" s="590" t="n"/>
      <c r="E348" s="590" t="n"/>
      <c r="F348" s="590" t="n"/>
      <c r="G348" s="590" t="n"/>
      <c r="H348" s="590" t="n"/>
      <c r="I348" s="590" t="n"/>
      <c r="J348" s="590" t="n"/>
      <c r="K348" s="590" t="n"/>
      <c r="L348" s="590" t="n"/>
      <c r="M348" s="590" t="n"/>
      <c r="N348" s="590" t="n"/>
      <c r="O348" s="590" t="n"/>
      <c r="P348" s="590" t="n"/>
      <c r="Q348" s="590" t="n"/>
      <c r="R348" s="590" t="n"/>
      <c r="S348" s="590" t="n"/>
      <c r="T348" s="590" t="n"/>
      <c r="U348" s="590" t="n"/>
      <c r="V348" s="590" t="n"/>
      <c r="W348" s="590" t="n"/>
      <c r="X348" s="590" t="n"/>
      <c r="Y348" s="590" t="n"/>
      <c r="Z348" s="590" t="n"/>
    </row>
    <row r="349" ht="12.75" customHeight="1" s="844">
      <c r="A349" s="590" t="n"/>
      <c r="B349" s="590" t="n"/>
      <c r="D349" s="590" t="n"/>
      <c r="E349" s="590" t="n"/>
      <c r="F349" s="590" t="n"/>
      <c r="G349" s="590" t="n"/>
      <c r="H349" s="590" t="n"/>
      <c r="I349" s="590" t="n"/>
      <c r="J349" s="590" t="n"/>
      <c r="K349" s="590" t="n"/>
      <c r="L349" s="590" t="n"/>
      <c r="M349" s="590" t="n"/>
      <c r="N349" s="590" t="n"/>
      <c r="O349" s="590" t="n"/>
      <c r="P349" s="590" t="n"/>
      <c r="Q349" s="590" t="n"/>
      <c r="R349" s="590" t="n"/>
      <c r="S349" s="590" t="n"/>
      <c r="T349" s="590" t="n"/>
      <c r="U349" s="590" t="n"/>
      <c r="V349" s="590" t="n"/>
      <c r="W349" s="590" t="n"/>
      <c r="X349" s="590" t="n"/>
      <c r="Y349" s="590" t="n"/>
      <c r="Z349" s="590" t="n"/>
    </row>
    <row r="350" ht="12.75" customHeight="1" s="844">
      <c r="A350" s="590" t="n"/>
      <c r="B350" s="590" t="n"/>
      <c r="D350" s="590" t="n"/>
      <c r="E350" s="590" t="n"/>
      <c r="F350" s="590" t="n"/>
      <c r="G350" s="590" t="n"/>
      <c r="H350" s="590" t="n"/>
      <c r="I350" s="590" t="n"/>
      <c r="J350" s="590" t="n"/>
      <c r="K350" s="590" t="n"/>
      <c r="L350" s="590" t="n"/>
      <c r="M350" s="590" t="n"/>
      <c r="N350" s="590" t="n"/>
      <c r="O350" s="590" t="n"/>
      <c r="P350" s="590" t="n"/>
      <c r="Q350" s="590" t="n"/>
      <c r="R350" s="590" t="n"/>
      <c r="S350" s="590" t="n"/>
      <c r="T350" s="590" t="n"/>
      <c r="U350" s="590" t="n"/>
      <c r="V350" s="590" t="n"/>
      <c r="W350" s="590" t="n"/>
      <c r="X350" s="590" t="n"/>
      <c r="Y350" s="590" t="n"/>
      <c r="Z350" s="590" t="n"/>
    </row>
    <row r="351" ht="12.75" customHeight="1" s="844">
      <c r="A351" s="590" t="n"/>
      <c r="B351" s="590" t="n"/>
      <c r="D351" s="590" t="n"/>
      <c r="E351" s="590" t="n"/>
      <c r="F351" s="590" t="n"/>
      <c r="G351" s="590" t="n"/>
      <c r="H351" s="590" t="n"/>
      <c r="I351" s="590" t="n"/>
      <c r="J351" s="590" t="n"/>
      <c r="K351" s="590" t="n"/>
      <c r="L351" s="590" t="n"/>
      <c r="M351" s="590" t="n"/>
      <c r="N351" s="590" t="n"/>
      <c r="O351" s="590" t="n"/>
      <c r="P351" s="590" t="n"/>
      <c r="Q351" s="590" t="n"/>
      <c r="R351" s="590" t="n"/>
      <c r="S351" s="590" t="n"/>
      <c r="T351" s="590" t="n"/>
      <c r="U351" s="590" t="n"/>
      <c r="V351" s="590" t="n"/>
      <c r="W351" s="590" t="n"/>
      <c r="X351" s="590" t="n"/>
      <c r="Y351" s="590" t="n"/>
      <c r="Z351" s="590" t="n"/>
    </row>
    <row r="352" ht="12.75" customHeight="1" s="844">
      <c r="A352" s="590" t="n"/>
      <c r="B352" s="590" t="n"/>
      <c r="D352" s="590" t="n"/>
      <c r="E352" s="590" t="n"/>
      <c r="F352" s="590" t="n"/>
      <c r="G352" s="590" t="n"/>
      <c r="H352" s="590" t="n"/>
      <c r="I352" s="590" t="n"/>
      <c r="J352" s="590" t="n"/>
      <c r="K352" s="590" t="n"/>
      <c r="L352" s="590" t="n"/>
      <c r="M352" s="590" t="n"/>
      <c r="N352" s="590" t="n"/>
      <c r="O352" s="590" t="n"/>
      <c r="P352" s="590" t="n"/>
      <c r="Q352" s="590" t="n"/>
      <c r="R352" s="590" t="n"/>
      <c r="S352" s="590" t="n"/>
      <c r="T352" s="590" t="n"/>
      <c r="U352" s="590" t="n"/>
      <c r="V352" s="590" t="n"/>
      <c r="W352" s="590" t="n"/>
      <c r="X352" s="590" t="n"/>
      <c r="Y352" s="590" t="n"/>
      <c r="Z352" s="590" t="n"/>
    </row>
    <row r="353" ht="12.75" customHeight="1" s="844">
      <c r="A353" s="590" t="n"/>
      <c r="B353" s="590" t="n"/>
      <c r="D353" s="590" t="n"/>
      <c r="E353" s="590" t="n"/>
      <c r="F353" s="590" t="n"/>
      <c r="G353" s="590" t="n"/>
      <c r="H353" s="590" t="n"/>
      <c r="I353" s="590" t="n"/>
      <c r="J353" s="590" t="n"/>
      <c r="K353" s="590" t="n"/>
      <c r="L353" s="590" t="n"/>
      <c r="M353" s="590" t="n"/>
      <c r="N353" s="590" t="n"/>
      <c r="O353" s="590" t="n"/>
      <c r="P353" s="590" t="n"/>
      <c r="Q353" s="590" t="n"/>
      <c r="R353" s="590" t="n"/>
      <c r="S353" s="590" t="n"/>
      <c r="T353" s="590" t="n"/>
      <c r="U353" s="590" t="n"/>
      <c r="V353" s="590" t="n"/>
      <c r="W353" s="590" t="n"/>
      <c r="X353" s="590" t="n"/>
      <c r="Y353" s="590" t="n"/>
      <c r="Z353" s="590" t="n"/>
    </row>
    <row r="354" ht="12.75" customHeight="1" s="844">
      <c r="A354" s="590" t="n"/>
      <c r="B354" s="590" t="n"/>
      <c r="D354" s="590" t="n"/>
      <c r="E354" s="590" t="n"/>
      <c r="F354" s="590" t="n"/>
      <c r="G354" s="590" t="n"/>
      <c r="H354" s="590" t="n"/>
      <c r="I354" s="590" t="n"/>
      <c r="J354" s="590" t="n"/>
      <c r="K354" s="590" t="n"/>
      <c r="L354" s="590" t="n"/>
      <c r="M354" s="590" t="n"/>
      <c r="N354" s="590" t="n"/>
      <c r="O354" s="590" t="n"/>
      <c r="P354" s="590" t="n"/>
      <c r="Q354" s="590" t="n"/>
      <c r="R354" s="590" t="n"/>
      <c r="S354" s="590" t="n"/>
      <c r="T354" s="590" t="n"/>
      <c r="U354" s="590" t="n"/>
      <c r="V354" s="590" t="n"/>
      <c r="W354" s="590" t="n"/>
      <c r="X354" s="590" t="n"/>
      <c r="Y354" s="590" t="n"/>
      <c r="Z354" s="590" t="n"/>
    </row>
    <row r="355" ht="12.75" customHeight="1" s="844">
      <c r="A355" s="590" t="n"/>
      <c r="B355" s="590" t="n"/>
      <c r="D355" s="590" t="n"/>
      <c r="E355" s="590" t="n"/>
      <c r="F355" s="590" t="n"/>
      <c r="G355" s="590" t="n"/>
      <c r="H355" s="590" t="n"/>
      <c r="I355" s="590" t="n"/>
      <c r="J355" s="590" t="n"/>
      <c r="K355" s="590" t="n"/>
      <c r="L355" s="590" t="n"/>
      <c r="M355" s="590" t="n"/>
      <c r="N355" s="590" t="n"/>
      <c r="O355" s="590" t="n"/>
      <c r="P355" s="590" t="n"/>
      <c r="Q355" s="590" t="n"/>
      <c r="R355" s="590" t="n"/>
      <c r="S355" s="590" t="n"/>
      <c r="T355" s="590" t="n"/>
      <c r="U355" s="590" t="n"/>
      <c r="V355" s="590" t="n"/>
      <c r="W355" s="590" t="n"/>
      <c r="X355" s="590" t="n"/>
      <c r="Y355" s="590" t="n"/>
      <c r="Z355" s="590" t="n"/>
    </row>
    <row r="356" ht="12.75" customHeight="1" s="844">
      <c r="A356" s="590" t="n"/>
      <c r="B356" s="590" t="n"/>
      <c r="D356" s="590" t="n"/>
      <c r="E356" s="590" t="n"/>
      <c r="F356" s="590" t="n"/>
      <c r="G356" s="590" t="n"/>
      <c r="H356" s="590" t="n"/>
      <c r="I356" s="590" t="n"/>
      <c r="J356" s="590" t="n"/>
      <c r="K356" s="590" t="n"/>
      <c r="L356" s="590" t="n"/>
      <c r="M356" s="590" t="n"/>
      <c r="N356" s="590" t="n"/>
      <c r="O356" s="590" t="n"/>
      <c r="P356" s="590" t="n"/>
      <c r="Q356" s="590" t="n"/>
      <c r="R356" s="590" t="n"/>
      <c r="S356" s="590" t="n"/>
      <c r="T356" s="590" t="n"/>
      <c r="U356" s="590" t="n"/>
      <c r="V356" s="590" t="n"/>
      <c r="W356" s="590" t="n"/>
      <c r="X356" s="590" t="n"/>
      <c r="Y356" s="590" t="n"/>
      <c r="Z356" s="590" t="n"/>
    </row>
    <row r="357" ht="12.75" customHeight="1" s="844">
      <c r="A357" s="590" t="n"/>
      <c r="B357" s="590" t="n"/>
      <c r="D357" s="590" t="n"/>
      <c r="E357" s="590" t="n"/>
      <c r="F357" s="590" t="n"/>
      <c r="G357" s="590" t="n"/>
      <c r="H357" s="590" t="n"/>
      <c r="I357" s="590" t="n"/>
      <c r="J357" s="590" t="n"/>
      <c r="K357" s="590" t="n"/>
      <c r="L357" s="590" t="n"/>
      <c r="M357" s="590" t="n"/>
      <c r="N357" s="590" t="n"/>
      <c r="O357" s="590" t="n"/>
      <c r="P357" s="590" t="n"/>
      <c r="Q357" s="590" t="n"/>
      <c r="R357" s="590" t="n"/>
      <c r="S357" s="590" t="n"/>
      <c r="T357" s="590" t="n"/>
      <c r="U357" s="590" t="n"/>
      <c r="V357" s="590" t="n"/>
      <c r="W357" s="590" t="n"/>
      <c r="X357" s="590" t="n"/>
      <c r="Y357" s="590" t="n"/>
      <c r="Z357" s="590" t="n"/>
    </row>
    <row r="358" ht="12.75" customHeight="1" s="844">
      <c r="A358" s="590" t="n"/>
      <c r="B358" s="590" t="n"/>
      <c r="D358" s="590" t="n"/>
      <c r="E358" s="590" t="n"/>
      <c r="F358" s="590" t="n"/>
      <c r="G358" s="590" t="n"/>
      <c r="H358" s="590" t="n"/>
      <c r="I358" s="590" t="n"/>
      <c r="J358" s="590" t="n"/>
      <c r="K358" s="590" t="n"/>
      <c r="L358" s="590" t="n"/>
      <c r="M358" s="590" t="n"/>
      <c r="N358" s="590" t="n"/>
      <c r="O358" s="590" t="n"/>
      <c r="P358" s="590" t="n"/>
      <c r="Q358" s="590" t="n"/>
      <c r="R358" s="590" t="n"/>
      <c r="S358" s="590" t="n"/>
      <c r="T358" s="590" t="n"/>
      <c r="U358" s="590" t="n"/>
      <c r="V358" s="590" t="n"/>
      <c r="W358" s="590" t="n"/>
      <c r="X358" s="590" t="n"/>
      <c r="Y358" s="590" t="n"/>
      <c r="Z358" s="590" t="n"/>
    </row>
    <row r="359" ht="12.75" customHeight="1" s="844">
      <c r="A359" s="590" t="n"/>
      <c r="B359" s="590" t="n"/>
      <c r="D359" s="590" t="n"/>
      <c r="E359" s="590" t="n"/>
      <c r="F359" s="590" t="n"/>
      <c r="G359" s="590" t="n"/>
      <c r="H359" s="590" t="n"/>
      <c r="I359" s="590" t="n"/>
      <c r="J359" s="590" t="n"/>
      <c r="K359" s="590" t="n"/>
      <c r="L359" s="590" t="n"/>
      <c r="M359" s="590" t="n"/>
      <c r="N359" s="590" t="n"/>
      <c r="O359" s="590" t="n"/>
      <c r="P359" s="590" t="n"/>
      <c r="Q359" s="590" t="n"/>
      <c r="R359" s="590" t="n"/>
      <c r="S359" s="590" t="n"/>
      <c r="T359" s="590" t="n"/>
      <c r="U359" s="590" t="n"/>
      <c r="V359" s="590" t="n"/>
      <c r="W359" s="590" t="n"/>
      <c r="X359" s="590" t="n"/>
      <c r="Y359" s="590" t="n"/>
      <c r="Z359" s="590" t="n"/>
    </row>
    <row r="360" ht="12.75" customHeight="1" s="844">
      <c r="A360" s="590" t="n"/>
      <c r="B360" s="590" t="n"/>
      <c r="D360" s="590" t="n"/>
      <c r="E360" s="590" t="n"/>
      <c r="F360" s="590" t="n"/>
      <c r="G360" s="590" t="n"/>
      <c r="H360" s="590" t="n"/>
      <c r="I360" s="590" t="n"/>
      <c r="J360" s="590" t="n"/>
      <c r="K360" s="590" t="n"/>
      <c r="L360" s="590" t="n"/>
      <c r="M360" s="590" t="n"/>
      <c r="N360" s="590" t="n"/>
      <c r="O360" s="590" t="n"/>
      <c r="P360" s="590" t="n"/>
      <c r="Q360" s="590" t="n"/>
      <c r="R360" s="590" t="n"/>
      <c r="S360" s="590" t="n"/>
      <c r="T360" s="590" t="n"/>
      <c r="U360" s="590" t="n"/>
      <c r="V360" s="590" t="n"/>
      <c r="W360" s="590" t="n"/>
      <c r="X360" s="590" t="n"/>
      <c r="Y360" s="590" t="n"/>
      <c r="Z360" s="590" t="n"/>
    </row>
    <row r="361" ht="12.75" customHeight="1" s="844">
      <c r="A361" s="590" t="n"/>
      <c r="B361" s="590" t="n"/>
      <c r="D361" s="590" t="n"/>
      <c r="E361" s="590" t="n"/>
      <c r="F361" s="590" t="n"/>
      <c r="G361" s="590" t="n"/>
      <c r="H361" s="590" t="n"/>
      <c r="I361" s="590" t="n"/>
      <c r="J361" s="590" t="n"/>
      <c r="K361" s="590" t="n"/>
      <c r="L361" s="590" t="n"/>
      <c r="M361" s="590" t="n"/>
      <c r="N361" s="590" t="n"/>
      <c r="O361" s="590" t="n"/>
      <c r="P361" s="590" t="n"/>
      <c r="Q361" s="590" t="n"/>
      <c r="R361" s="590" t="n"/>
      <c r="S361" s="590" t="n"/>
      <c r="T361" s="590" t="n"/>
      <c r="U361" s="590" t="n"/>
      <c r="V361" s="590" t="n"/>
      <c r="W361" s="590" t="n"/>
      <c r="X361" s="590" t="n"/>
      <c r="Y361" s="590" t="n"/>
      <c r="Z361" s="590" t="n"/>
    </row>
    <row r="362" ht="12.75" customHeight="1" s="844">
      <c r="A362" s="590" t="n"/>
      <c r="B362" s="590" t="n"/>
      <c r="D362" s="590" t="n"/>
      <c r="E362" s="590" t="n"/>
      <c r="F362" s="590" t="n"/>
      <c r="G362" s="590" t="n"/>
      <c r="H362" s="590" t="n"/>
      <c r="I362" s="590" t="n"/>
      <c r="J362" s="590" t="n"/>
      <c r="K362" s="590" t="n"/>
      <c r="L362" s="590" t="n"/>
      <c r="M362" s="590" t="n"/>
      <c r="N362" s="590" t="n"/>
      <c r="O362" s="590" t="n"/>
      <c r="P362" s="590" t="n"/>
      <c r="Q362" s="590" t="n"/>
      <c r="R362" s="590" t="n"/>
      <c r="S362" s="590" t="n"/>
      <c r="T362" s="590" t="n"/>
      <c r="U362" s="590" t="n"/>
      <c r="V362" s="590" t="n"/>
      <c r="W362" s="590" t="n"/>
      <c r="X362" s="590" t="n"/>
      <c r="Y362" s="590" t="n"/>
      <c r="Z362" s="590" t="n"/>
    </row>
    <row r="363" ht="12.75" customHeight="1" s="844">
      <c r="A363" s="590" t="n"/>
      <c r="B363" s="590" t="n"/>
      <c r="D363" s="590" t="n"/>
      <c r="E363" s="590" t="n"/>
      <c r="F363" s="590" t="n"/>
      <c r="G363" s="590" t="n"/>
      <c r="H363" s="590" t="n"/>
      <c r="I363" s="590" t="n"/>
      <c r="J363" s="590" t="n"/>
      <c r="K363" s="590" t="n"/>
      <c r="L363" s="590" t="n"/>
      <c r="M363" s="590" t="n"/>
      <c r="N363" s="590" t="n"/>
      <c r="O363" s="590" t="n"/>
      <c r="P363" s="590" t="n"/>
      <c r="Q363" s="590" t="n"/>
      <c r="R363" s="590" t="n"/>
      <c r="S363" s="590" t="n"/>
      <c r="T363" s="590" t="n"/>
      <c r="U363" s="590" t="n"/>
      <c r="V363" s="590" t="n"/>
      <c r="W363" s="590" t="n"/>
      <c r="X363" s="590" t="n"/>
      <c r="Y363" s="590" t="n"/>
      <c r="Z363" s="590" t="n"/>
    </row>
    <row r="364" ht="12.75" customHeight="1" s="844">
      <c r="A364" s="590" t="n"/>
      <c r="B364" s="590" t="n"/>
      <c r="D364" s="590" t="n"/>
      <c r="E364" s="590" t="n"/>
      <c r="F364" s="590" t="n"/>
      <c r="G364" s="590" t="n"/>
      <c r="H364" s="590" t="n"/>
      <c r="I364" s="590" t="n"/>
      <c r="J364" s="590" t="n"/>
      <c r="K364" s="590" t="n"/>
      <c r="L364" s="590" t="n"/>
      <c r="M364" s="590" t="n"/>
      <c r="N364" s="590" t="n"/>
      <c r="O364" s="590" t="n"/>
      <c r="P364" s="590" t="n"/>
      <c r="Q364" s="590" t="n"/>
      <c r="R364" s="590" t="n"/>
      <c r="S364" s="590" t="n"/>
      <c r="T364" s="590" t="n"/>
      <c r="U364" s="590" t="n"/>
      <c r="V364" s="590" t="n"/>
      <c r="W364" s="590" t="n"/>
      <c r="X364" s="590" t="n"/>
      <c r="Y364" s="590" t="n"/>
      <c r="Z364" s="590" t="n"/>
    </row>
    <row r="365" ht="12.75" customHeight="1" s="844">
      <c r="A365" s="590" t="n"/>
      <c r="B365" s="590" t="n"/>
      <c r="D365" s="590" t="n"/>
      <c r="E365" s="590" t="n"/>
      <c r="F365" s="590" t="n"/>
      <c r="G365" s="590" t="n"/>
      <c r="H365" s="590" t="n"/>
      <c r="I365" s="590" t="n"/>
      <c r="J365" s="590" t="n"/>
      <c r="K365" s="590" t="n"/>
      <c r="L365" s="590" t="n"/>
      <c r="M365" s="590" t="n"/>
      <c r="N365" s="590" t="n"/>
      <c r="O365" s="590" t="n"/>
      <c r="P365" s="590" t="n"/>
      <c r="Q365" s="590" t="n"/>
      <c r="R365" s="590" t="n"/>
      <c r="S365" s="590" t="n"/>
      <c r="T365" s="590" t="n"/>
      <c r="U365" s="590" t="n"/>
      <c r="V365" s="590" t="n"/>
      <c r="W365" s="590" t="n"/>
      <c r="X365" s="590" t="n"/>
      <c r="Y365" s="590" t="n"/>
      <c r="Z365" s="590" t="n"/>
    </row>
    <row r="366" ht="12.75" customHeight="1" s="844">
      <c r="A366" s="590" t="n"/>
      <c r="B366" s="590" t="n"/>
      <c r="D366" s="590" t="n"/>
      <c r="E366" s="590" t="n"/>
      <c r="F366" s="590" t="n"/>
      <c r="G366" s="590" t="n"/>
      <c r="H366" s="590" t="n"/>
      <c r="I366" s="590" t="n"/>
      <c r="J366" s="590" t="n"/>
      <c r="K366" s="590" t="n"/>
      <c r="L366" s="590" t="n"/>
      <c r="M366" s="590" t="n"/>
      <c r="N366" s="590" t="n"/>
      <c r="O366" s="590" t="n"/>
      <c r="P366" s="590" t="n"/>
      <c r="Q366" s="590" t="n"/>
      <c r="R366" s="590" t="n"/>
      <c r="S366" s="590" t="n"/>
      <c r="T366" s="590" t="n"/>
      <c r="U366" s="590" t="n"/>
      <c r="V366" s="590" t="n"/>
      <c r="W366" s="590" t="n"/>
      <c r="X366" s="590" t="n"/>
      <c r="Y366" s="590" t="n"/>
      <c r="Z366" s="590" t="n"/>
    </row>
    <row r="367" ht="12.75" customHeight="1" s="844">
      <c r="A367" s="590" t="n"/>
      <c r="B367" s="590" t="n"/>
      <c r="D367" s="590" t="n"/>
      <c r="E367" s="590" t="n"/>
      <c r="F367" s="590" t="n"/>
      <c r="G367" s="590" t="n"/>
      <c r="H367" s="590" t="n"/>
      <c r="I367" s="590" t="n"/>
      <c r="J367" s="590" t="n"/>
      <c r="K367" s="590" t="n"/>
      <c r="L367" s="590" t="n"/>
      <c r="M367" s="590" t="n"/>
      <c r="N367" s="590" t="n"/>
      <c r="O367" s="590" t="n"/>
      <c r="P367" s="590" t="n"/>
      <c r="Q367" s="590" t="n"/>
      <c r="R367" s="590" t="n"/>
      <c r="S367" s="590" t="n"/>
      <c r="T367" s="590" t="n"/>
      <c r="U367" s="590" t="n"/>
      <c r="V367" s="590" t="n"/>
      <c r="W367" s="590" t="n"/>
      <c r="X367" s="590" t="n"/>
      <c r="Y367" s="590" t="n"/>
      <c r="Z367" s="590" t="n"/>
    </row>
    <row r="368" ht="12.75" customHeight="1" s="844">
      <c r="A368" s="590" t="n"/>
      <c r="B368" s="590" t="n"/>
      <c r="D368" s="590" t="n"/>
      <c r="E368" s="590" t="n"/>
      <c r="F368" s="590" t="n"/>
      <c r="G368" s="590" t="n"/>
      <c r="H368" s="590" t="n"/>
      <c r="I368" s="590" t="n"/>
      <c r="J368" s="590" t="n"/>
      <c r="K368" s="590" t="n"/>
      <c r="L368" s="590" t="n"/>
      <c r="M368" s="590" t="n"/>
      <c r="N368" s="590" t="n"/>
      <c r="O368" s="590" t="n"/>
      <c r="P368" s="590" t="n"/>
      <c r="Q368" s="590" t="n"/>
      <c r="R368" s="590" t="n"/>
      <c r="S368" s="590" t="n"/>
      <c r="T368" s="590" t="n"/>
      <c r="U368" s="590" t="n"/>
      <c r="V368" s="590" t="n"/>
      <c r="W368" s="590" t="n"/>
      <c r="X368" s="590" t="n"/>
      <c r="Y368" s="590" t="n"/>
      <c r="Z368" s="590" t="n"/>
    </row>
    <row r="369" ht="12.75" customHeight="1" s="844">
      <c r="A369" s="590" t="n"/>
      <c r="B369" s="590" t="n"/>
      <c r="D369" s="590" t="n"/>
      <c r="E369" s="590" t="n"/>
      <c r="F369" s="590" t="n"/>
      <c r="G369" s="590" t="n"/>
      <c r="H369" s="590" t="n"/>
      <c r="I369" s="590" t="n"/>
      <c r="J369" s="590" t="n"/>
      <c r="K369" s="590" t="n"/>
      <c r="L369" s="590" t="n"/>
      <c r="M369" s="590" t="n"/>
      <c r="N369" s="590" t="n"/>
      <c r="O369" s="590" t="n"/>
      <c r="P369" s="590" t="n"/>
      <c r="Q369" s="590" t="n"/>
      <c r="R369" s="590" t="n"/>
      <c r="S369" s="590" t="n"/>
      <c r="T369" s="590" t="n"/>
      <c r="U369" s="590" t="n"/>
      <c r="V369" s="590" t="n"/>
      <c r="W369" s="590" t="n"/>
      <c r="X369" s="590" t="n"/>
      <c r="Y369" s="590" t="n"/>
      <c r="Z369" s="590" t="n"/>
    </row>
    <row r="370" ht="12.75" customHeight="1" s="844">
      <c r="A370" s="590" t="n"/>
      <c r="B370" s="590" t="n"/>
      <c r="D370" s="590" t="n"/>
      <c r="E370" s="590" t="n"/>
      <c r="F370" s="590" t="n"/>
      <c r="G370" s="590" t="n"/>
      <c r="H370" s="590" t="n"/>
      <c r="I370" s="590" t="n"/>
      <c r="J370" s="590" t="n"/>
      <c r="K370" s="590" t="n"/>
      <c r="L370" s="590" t="n"/>
      <c r="M370" s="590" t="n"/>
      <c r="N370" s="590" t="n"/>
      <c r="O370" s="590" t="n"/>
      <c r="P370" s="590" t="n"/>
      <c r="Q370" s="590" t="n"/>
      <c r="R370" s="590" t="n"/>
      <c r="S370" s="590" t="n"/>
      <c r="T370" s="590" t="n"/>
      <c r="U370" s="590" t="n"/>
      <c r="V370" s="590" t="n"/>
      <c r="W370" s="590" t="n"/>
      <c r="X370" s="590" t="n"/>
      <c r="Y370" s="590" t="n"/>
      <c r="Z370" s="590" t="n"/>
    </row>
    <row r="371" ht="12.75" customHeight="1" s="844">
      <c r="A371" s="590" t="n"/>
      <c r="B371" s="590" t="n"/>
      <c r="D371" s="590" t="n"/>
      <c r="E371" s="590" t="n"/>
      <c r="F371" s="590" t="n"/>
      <c r="G371" s="590" t="n"/>
      <c r="H371" s="590" t="n"/>
      <c r="I371" s="590" t="n"/>
      <c r="J371" s="590" t="n"/>
      <c r="K371" s="590" t="n"/>
      <c r="L371" s="590" t="n"/>
      <c r="M371" s="590" t="n"/>
      <c r="N371" s="590" t="n"/>
      <c r="O371" s="590" t="n"/>
      <c r="P371" s="590" t="n"/>
      <c r="Q371" s="590" t="n"/>
      <c r="R371" s="590" t="n"/>
      <c r="S371" s="590" t="n"/>
      <c r="T371" s="590" t="n"/>
      <c r="U371" s="590" t="n"/>
      <c r="V371" s="590" t="n"/>
      <c r="W371" s="590" t="n"/>
      <c r="X371" s="590" t="n"/>
      <c r="Y371" s="590" t="n"/>
      <c r="Z371" s="590" t="n"/>
    </row>
    <row r="372" ht="12.75" customHeight="1" s="844">
      <c r="A372" s="590" t="n"/>
      <c r="B372" s="590" t="n"/>
      <c r="D372" s="590" t="n"/>
      <c r="E372" s="590" t="n"/>
      <c r="F372" s="590" t="n"/>
      <c r="G372" s="590" t="n"/>
      <c r="H372" s="590" t="n"/>
      <c r="I372" s="590" t="n"/>
      <c r="J372" s="590" t="n"/>
      <c r="K372" s="590" t="n"/>
      <c r="L372" s="590" t="n"/>
      <c r="M372" s="590" t="n"/>
      <c r="N372" s="590" t="n"/>
      <c r="O372" s="590" t="n"/>
      <c r="P372" s="590" t="n"/>
      <c r="Q372" s="590" t="n"/>
      <c r="R372" s="590" t="n"/>
      <c r="S372" s="590" t="n"/>
      <c r="T372" s="590" t="n"/>
      <c r="U372" s="590" t="n"/>
      <c r="V372" s="590" t="n"/>
      <c r="W372" s="590" t="n"/>
      <c r="X372" s="590" t="n"/>
      <c r="Y372" s="590" t="n"/>
      <c r="Z372" s="590" t="n"/>
    </row>
    <row r="373" ht="12.75" customHeight="1" s="844">
      <c r="A373" s="590" t="n"/>
      <c r="B373" s="590" t="n"/>
      <c r="D373" s="590" t="n"/>
      <c r="E373" s="590" t="n"/>
      <c r="F373" s="590" t="n"/>
      <c r="G373" s="590" t="n"/>
      <c r="H373" s="590" t="n"/>
      <c r="I373" s="590" t="n"/>
      <c r="J373" s="590" t="n"/>
      <c r="K373" s="590" t="n"/>
      <c r="L373" s="590" t="n"/>
      <c r="M373" s="590" t="n"/>
      <c r="N373" s="590" t="n"/>
      <c r="O373" s="590" t="n"/>
      <c r="P373" s="590" t="n"/>
      <c r="Q373" s="590" t="n"/>
      <c r="R373" s="590" t="n"/>
      <c r="S373" s="590" t="n"/>
      <c r="T373" s="590" t="n"/>
      <c r="U373" s="590" t="n"/>
      <c r="V373" s="590" t="n"/>
      <c r="W373" s="590" t="n"/>
      <c r="X373" s="590" t="n"/>
      <c r="Y373" s="590" t="n"/>
      <c r="Z373" s="590" t="n"/>
    </row>
    <row r="374" ht="12.75" customHeight="1" s="844">
      <c r="A374" s="590" t="n"/>
      <c r="B374" s="590" t="n"/>
      <c r="D374" s="590" t="n"/>
      <c r="E374" s="590" t="n"/>
      <c r="F374" s="590" t="n"/>
      <c r="G374" s="590" t="n"/>
      <c r="H374" s="590" t="n"/>
      <c r="I374" s="590" t="n"/>
      <c r="J374" s="590" t="n"/>
      <c r="K374" s="590" t="n"/>
      <c r="L374" s="590" t="n"/>
      <c r="M374" s="590" t="n"/>
      <c r="N374" s="590" t="n"/>
      <c r="O374" s="590" t="n"/>
      <c r="P374" s="590" t="n"/>
      <c r="Q374" s="590" t="n"/>
      <c r="R374" s="590" t="n"/>
      <c r="S374" s="590" t="n"/>
      <c r="T374" s="590" t="n"/>
      <c r="U374" s="590" t="n"/>
      <c r="V374" s="590" t="n"/>
      <c r="W374" s="590" t="n"/>
      <c r="X374" s="590" t="n"/>
      <c r="Y374" s="590" t="n"/>
      <c r="Z374" s="590" t="n"/>
    </row>
    <row r="375" ht="12.75" customHeight="1" s="844">
      <c r="A375" s="590" t="n"/>
      <c r="B375" s="590" t="n"/>
      <c r="D375" s="590" t="n"/>
      <c r="E375" s="590" t="n"/>
      <c r="F375" s="590" t="n"/>
      <c r="G375" s="590" t="n"/>
      <c r="H375" s="590" t="n"/>
      <c r="I375" s="590" t="n"/>
      <c r="J375" s="590" t="n"/>
      <c r="K375" s="590" t="n"/>
      <c r="L375" s="590" t="n"/>
      <c r="M375" s="590" t="n"/>
      <c r="N375" s="590" t="n"/>
      <c r="O375" s="590" t="n"/>
      <c r="P375" s="590" t="n"/>
      <c r="Q375" s="590" t="n"/>
      <c r="R375" s="590" t="n"/>
      <c r="S375" s="590" t="n"/>
      <c r="T375" s="590" t="n"/>
      <c r="U375" s="590" t="n"/>
      <c r="V375" s="590" t="n"/>
      <c r="W375" s="590" t="n"/>
      <c r="X375" s="590" t="n"/>
      <c r="Y375" s="590" t="n"/>
      <c r="Z375" s="590" t="n"/>
    </row>
    <row r="376" ht="12.75" customHeight="1" s="844">
      <c r="A376" s="590" t="n"/>
      <c r="B376" s="590" t="n"/>
      <c r="D376" s="590" t="n"/>
      <c r="E376" s="590" t="n"/>
      <c r="F376" s="590" t="n"/>
      <c r="G376" s="590" t="n"/>
      <c r="H376" s="590" t="n"/>
      <c r="I376" s="590" t="n"/>
      <c r="J376" s="590" t="n"/>
      <c r="K376" s="590" t="n"/>
      <c r="L376" s="590" t="n"/>
      <c r="M376" s="590" t="n"/>
      <c r="N376" s="590" t="n"/>
      <c r="O376" s="590" t="n"/>
      <c r="P376" s="590" t="n"/>
      <c r="Q376" s="590" t="n"/>
      <c r="R376" s="590" t="n"/>
      <c r="S376" s="590" t="n"/>
      <c r="T376" s="590" t="n"/>
      <c r="U376" s="590" t="n"/>
      <c r="V376" s="590" t="n"/>
      <c r="W376" s="590" t="n"/>
      <c r="X376" s="590" t="n"/>
      <c r="Y376" s="590" t="n"/>
      <c r="Z376" s="590" t="n"/>
    </row>
    <row r="377" ht="12.75" customHeight="1" s="844">
      <c r="A377" s="590" t="n"/>
      <c r="B377" s="590" t="n"/>
      <c r="D377" s="590" t="n"/>
      <c r="E377" s="590" t="n"/>
      <c r="F377" s="590" t="n"/>
      <c r="G377" s="590" t="n"/>
      <c r="H377" s="590" t="n"/>
      <c r="I377" s="590" t="n"/>
      <c r="J377" s="590" t="n"/>
      <c r="K377" s="590" t="n"/>
      <c r="L377" s="590" t="n"/>
      <c r="M377" s="590" t="n"/>
      <c r="N377" s="590" t="n"/>
      <c r="O377" s="590" t="n"/>
      <c r="P377" s="590" t="n"/>
      <c r="Q377" s="590" t="n"/>
      <c r="R377" s="590" t="n"/>
      <c r="S377" s="590" t="n"/>
      <c r="T377" s="590" t="n"/>
      <c r="U377" s="590" t="n"/>
      <c r="V377" s="590" t="n"/>
      <c r="W377" s="590" t="n"/>
      <c r="X377" s="590" t="n"/>
      <c r="Y377" s="590" t="n"/>
      <c r="Z377" s="590" t="n"/>
    </row>
    <row r="378" ht="12.75" customHeight="1" s="844">
      <c r="A378" s="590" t="n"/>
      <c r="B378" s="590" t="n"/>
      <c r="D378" s="590" t="n"/>
      <c r="E378" s="590" t="n"/>
      <c r="F378" s="590" t="n"/>
      <c r="G378" s="590" t="n"/>
      <c r="H378" s="590" t="n"/>
      <c r="I378" s="590" t="n"/>
      <c r="J378" s="590" t="n"/>
      <c r="K378" s="590" t="n"/>
      <c r="L378" s="590" t="n"/>
      <c r="M378" s="590" t="n"/>
      <c r="N378" s="590" t="n"/>
      <c r="O378" s="590" t="n"/>
      <c r="P378" s="590" t="n"/>
      <c r="Q378" s="590" t="n"/>
      <c r="R378" s="590" t="n"/>
      <c r="S378" s="590" t="n"/>
      <c r="T378" s="590" t="n"/>
      <c r="U378" s="590" t="n"/>
      <c r="V378" s="590" t="n"/>
      <c r="W378" s="590" t="n"/>
      <c r="X378" s="590" t="n"/>
      <c r="Y378" s="590" t="n"/>
      <c r="Z378" s="590" t="n"/>
    </row>
    <row r="379" ht="12.75" customHeight="1" s="844">
      <c r="A379" s="590" t="n"/>
      <c r="B379" s="590" t="n"/>
      <c r="D379" s="590" t="n"/>
      <c r="E379" s="590" t="n"/>
      <c r="F379" s="590" t="n"/>
      <c r="G379" s="590" t="n"/>
      <c r="H379" s="590" t="n"/>
      <c r="I379" s="590" t="n"/>
      <c r="J379" s="590" t="n"/>
      <c r="K379" s="590" t="n"/>
      <c r="L379" s="590" t="n"/>
      <c r="M379" s="590" t="n"/>
      <c r="N379" s="590" t="n"/>
      <c r="O379" s="590" t="n"/>
      <c r="P379" s="590" t="n"/>
      <c r="Q379" s="590" t="n"/>
      <c r="R379" s="590" t="n"/>
      <c r="S379" s="590" t="n"/>
      <c r="T379" s="590" t="n"/>
      <c r="U379" s="590" t="n"/>
      <c r="V379" s="590" t="n"/>
      <c r="W379" s="590" t="n"/>
      <c r="X379" s="590" t="n"/>
      <c r="Y379" s="590" t="n"/>
      <c r="Z379" s="590" t="n"/>
    </row>
    <row r="380" ht="12.75" customHeight="1" s="844">
      <c r="A380" s="590" t="n"/>
      <c r="B380" s="590" t="n"/>
      <c r="D380" s="590" t="n"/>
      <c r="E380" s="590" t="n"/>
      <c r="F380" s="590" t="n"/>
      <c r="G380" s="590" t="n"/>
      <c r="H380" s="590" t="n"/>
      <c r="I380" s="590" t="n"/>
      <c r="J380" s="590" t="n"/>
      <c r="K380" s="590" t="n"/>
      <c r="L380" s="590" t="n"/>
      <c r="M380" s="590" t="n"/>
      <c r="N380" s="590" t="n"/>
      <c r="O380" s="590" t="n"/>
      <c r="P380" s="590" t="n"/>
      <c r="Q380" s="590" t="n"/>
      <c r="R380" s="590" t="n"/>
      <c r="S380" s="590" t="n"/>
      <c r="T380" s="590" t="n"/>
      <c r="U380" s="590" t="n"/>
      <c r="V380" s="590" t="n"/>
      <c r="W380" s="590" t="n"/>
      <c r="X380" s="590" t="n"/>
      <c r="Y380" s="590" t="n"/>
      <c r="Z380" s="590" t="n"/>
    </row>
    <row r="381" ht="12.75" customHeight="1" s="844">
      <c r="A381" s="590" t="n"/>
      <c r="B381" s="590" t="n"/>
      <c r="D381" s="590" t="n"/>
      <c r="E381" s="590" t="n"/>
      <c r="F381" s="590" t="n"/>
      <c r="G381" s="590" t="n"/>
      <c r="H381" s="590" t="n"/>
      <c r="I381" s="590" t="n"/>
      <c r="J381" s="590" t="n"/>
      <c r="K381" s="590" t="n"/>
      <c r="L381" s="590" t="n"/>
      <c r="M381" s="590" t="n"/>
      <c r="N381" s="590" t="n"/>
      <c r="O381" s="590" t="n"/>
      <c r="P381" s="590" t="n"/>
      <c r="Q381" s="590" t="n"/>
      <c r="R381" s="590" t="n"/>
      <c r="S381" s="590" t="n"/>
      <c r="T381" s="590" t="n"/>
      <c r="U381" s="590" t="n"/>
      <c r="V381" s="590" t="n"/>
      <c r="W381" s="590" t="n"/>
      <c r="X381" s="590" t="n"/>
      <c r="Y381" s="590" t="n"/>
      <c r="Z381" s="590" t="n"/>
    </row>
    <row r="382" ht="12.75" customHeight="1" s="844">
      <c r="A382" s="590" t="n"/>
      <c r="B382" s="590" t="n"/>
      <c r="D382" s="590" t="n"/>
      <c r="E382" s="590" t="n"/>
      <c r="F382" s="590" t="n"/>
      <c r="G382" s="590" t="n"/>
      <c r="H382" s="590" t="n"/>
      <c r="I382" s="590" t="n"/>
      <c r="J382" s="590" t="n"/>
      <c r="K382" s="590" t="n"/>
      <c r="L382" s="590" t="n"/>
      <c r="M382" s="590" t="n"/>
      <c r="N382" s="590" t="n"/>
      <c r="O382" s="590" t="n"/>
      <c r="P382" s="590" t="n"/>
      <c r="Q382" s="590" t="n"/>
      <c r="R382" s="590" t="n"/>
      <c r="S382" s="590" t="n"/>
      <c r="T382" s="590" t="n"/>
      <c r="U382" s="590" t="n"/>
      <c r="V382" s="590" t="n"/>
      <c r="W382" s="590" t="n"/>
      <c r="X382" s="590" t="n"/>
      <c r="Y382" s="590" t="n"/>
      <c r="Z382" s="590" t="n"/>
    </row>
    <row r="383" ht="12.75" customHeight="1" s="844">
      <c r="A383" s="590" t="n"/>
      <c r="B383" s="590" t="n"/>
      <c r="D383" s="590" t="n"/>
      <c r="E383" s="590" t="n"/>
      <c r="F383" s="590" t="n"/>
      <c r="G383" s="590" t="n"/>
      <c r="H383" s="590" t="n"/>
      <c r="I383" s="590" t="n"/>
      <c r="J383" s="590" t="n"/>
      <c r="K383" s="590" t="n"/>
      <c r="L383" s="590" t="n"/>
      <c r="M383" s="590" t="n"/>
      <c r="N383" s="590" t="n"/>
      <c r="O383" s="590" t="n"/>
      <c r="P383" s="590" t="n"/>
      <c r="Q383" s="590" t="n"/>
      <c r="R383" s="590" t="n"/>
      <c r="S383" s="590" t="n"/>
      <c r="T383" s="590" t="n"/>
      <c r="U383" s="590" t="n"/>
      <c r="V383" s="590" t="n"/>
      <c r="W383" s="590" t="n"/>
      <c r="X383" s="590" t="n"/>
      <c r="Y383" s="590" t="n"/>
      <c r="Z383" s="590" t="n"/>
    </row>
    <row r="384" ht="12.75" customHeight="1" s="844">
      <c r="A384" s="590" t="n"/>
      <c r="B384" s="590" t="n"/>
      <c r="D384" s="590" t="n"/>
      <c r="E384" s="590" t="n"/>
      <c r="F384" s="590" t="n"/>
      <c r="G384" s="590" t="n"/>
      <c r="H384" s="590" t="n"/>
      <c r="I384" s="590" t="n"/>
      <c r="J384" s="590" t="n"/>
      <c r="K384" s="590" t="n"/>
      <c r="L384" s="590" t="n"/>
      <c r="M384" s="590" t="n"/>
      <c r="N384" s="590" t="n"/>
      <c r="O384" s="590" t="n"/>
      <c r="P384" s="590" t="n"/>
      <c r="Q384" s="590" t="n"/>
      <c r="R384" s="590" t="n"/>
      <c r="S384" s="590" t="n"/>
      <c r="T384" s="590" t="n"/>
      <c r="U384" s="590" t="n"/>
      <c r="V384" s="590" t="n"/>
      <c r="W384" s="590" t="n"/>
      <c r="X384" s="590" t="n"/>
      <c r="Y384" s="590" t="n"/>
      <c r="Z384" s="590" t="n"/>
    </row>
    <row r="385" ht="12.75" customHeight="1" s="844">
      <c r="A385" s="590" t="n"/>
      <c r="B385" s="590" t="n"/>
      <c r="D385" s="590" t="n"/>
      <c r="E385" s="590" t="n"/>
      <c r="F385" s="590" t="n"/>
      <c r="G385" s="590" t="n"/>
      <c r="H385" s="590" t="n"/>
      <c r="I385" s="590" t="n"/>
      <c r="J385" s="590" t="n"/>
      <c r="K385" s="590" t="n"/>
      <c r="L385" s="590" t="n"/>
      <c r="M385" s="590" t="n"/>
      <c r="N385" s="590" t="n"/>
      <c r="O385" s="590" t="n"/>
      <c r="P385" s="590" t="n"/>
      <c r="Q385" s="590" t="n"/>
      <c r="R385" s="590" t="n"/>
      <c r="S385" s="590" t="n"/>
      <c r="T385" s="590" t="n"/>
      <c r="U385" s="590" t="n"/>
      <c r="V385" s="590" t="n"/>
      <c r="W385" s="590" t="n"/>
      <c r="X385" s="590" t="n"/>
      <c r="Y385" s="590" t="n"/>
      <c r="Z385" s="590" t="n"/>
    </row>
    <row r="386" ht="12.75" customHeight="1" s="844">
      <c r="A386" s="590" t="n"/>
      <c r="B386" s="590" t="n"/>
      <c r="D386" s="590" t="n"/>
      <c r="E386" s="590" t="n"/>
      <c r="F386" s="590" t="n"/>
      <c r="G386" s="590" t="n"/>
      <c r="H386" s="590" t="n"/>
      <c r="I386" s="590" t="n"/>
      <c r="J386" s="590" t="n"/>
      <c r="K386" s="590" t="n"/>
      <c r="L386" s="590" t="n"/>
      <c r="M386" s="590" t="n"/>
      <c r="N386" s="590" t="n"/>
      <c r="O386" s="590" t="n"/>
      <c r="P386" s="590" t="n"/>
      <c r="Q386" s="590" t="n"/>
      <c r="R386" s="590" t="n"/>
      <c r="S386" s="590" t="n"/>
      <c r="T386" s="590" t="n"/>
      <c r="U386" s="590" t="n"/>
      <c r="V386" s="590" t="n"/>
      <c r="W386" s="590" t="n"/>
      <c r="X386" s="590" t="n"/>
      <c r="Y386" s="590" t="n"/>
      <c r="Z386" s="590" t="n"/>
    </row>
    <row r="387" ht="12.75" customHeight="1" s="844">
      <c r="A387" s="590" t="n"/>
      <c r="B387" s="590" t="n"/>
      <c r="D387" s="590" t="n"/>
      <c r="E387" s="590" t="n"/>
      <c r="F387" s="590" t="n"/>
      <c r="G387" s="590" t="n"/>
      <c r="H387" s="590" t="n"/>
      <c r="I387" s="590" t="n"/>
      <c r="J387" s="590" t="n"/>
      <c r="K387" s="590" t="n"/>
      <c r="L387" s="590" t="n"/>
      <c r="M387" s="590" t="n"/>
      <c r="N387" s="590" t="n"/>
      <c r="O387" s="590" t="n"/>
      <c r="P387" s="590" t="n"/>
      <c r="Q387" s="590" t="n"/>
      <c r="R387" s="590" t="n"/>
      <c r="S387" s="590" t="n"/>
      <c r="T387" s="590" t="n"/>
      <c r="U387" s="590" t="n"/>
      <c r="V387" s="590" t="n"/>
      <c r="W387" s="590" t="n"/>
      <c r="X387" s="590" t="n"/>
      <c r="Y387" s="590" t="n"/>
      <c r="Z387" s="590" t="n"/>
    </row>
    <row r="388" ht="12.75" customHeight="1" s="844">
      <c r="A388" s="590" t="n"/>
      <c r="B388" s="590" t="n"/>
      <c r="D388" s="590" t="n"/>
      <c r="E388" s="590" t="n"/>
      <c r="F388" s="590" t="n"/>
      <c r="G388" s="590" t="n"/>
      <c r="H388" s="590" t="n"/>
      <c r="I388" s="590" t="n"/>
      <c r="J388" s="590" t="n"/>
      <c r="K388" s="590" t="n"/>
      <c r="L388" s="590" t="n"/>
      <c r="M388" s="590" t="n"/>
      <c r="N388" s="590" t="n"/>
      <c r="O388" s="590" t="n"/>
      <c r="P388" s="590" t="n"/>
      <c r="Q388" s="590" t="n"/>
      <c r="R388" s="590" t="n"/>
      <c r="S388" s="590" t="n"/>
      <c r="T388" s="590" t="n"/>
      <c r="U388" s="590" t="n"/>
      <c r="V388" s="590" t="n"/>
      <c r="W388" s="590" t="n"/>
      <c r="X388" s="590" t="n"/>
      <c r="Y388" s="590" t="n"/>
      <c r="Z388" s="590" t="n"/>
    </row>
    <row r="389" ht="12.75" customHeight="1" s="844">
      <c r="A389" s="590" t="n"/>
      <c r="B389" s="590" t="n"/>
      <c r="D389" s="590" t="n"/>
      <c r="E389" s="590" t="n"/>
      <c r="F389" s="590" t="n"/>
      <c r="G389" s="590" t="n"/>
      <c r="H389" s="590" t="n"/>
      <c r="I389" s="590" t="n"/>
      <c r="J389" s="590" t="n"/>
      <c r="K389" s="590" t="n"/>
      <c r="L389" s="590" t="n"/>
      <c r="M389" s="590" t="n"/>
      <c r="N389" s="590" t="n"/>
      <c r="O389" s="590" t="n"/>
      <c r="P389" s="590" t="n"/>
      <c r="Q389" s="590" t="n"/>
      <c r="R389" s="590" t="n"/>
      <c r="S389" s="590" t="n"/>
      <c r="T389" s="590" t="n"/>
      <c r="U389" s="590" t="n"/>
      <c r="V389" s="590" t="n"/>
      <c r="W389" s="590" t="n"/>
      <c r="X389" s="590" t="n"/>
      <c r="Y389" s="590" t="n"/>
      <c r="Z389" s="590" t="n"/>
    </row>
    <row r="390" ht="12.75" customHeight="1" s="844">
      <c r="A390" s="590" t="n"/>
      <c r="B390" s="590" t="n"/>
      <c r="D390" s="590" t="n"/>
      <c r="E390" s="590" t="n"/>
      <c r="F390" s="590" t="n"/>
      <c r="G390" s="590" t="n"/>
      <c r="H390" s="590" t="n"/>
      <c r="I390" s="590" t="n"/>
      <c r="J390" s="590" t="n"/>
      <c r="K390" s="590" t="n"/>
      <c r="L390" s="590" t="n"/>
      <c r="M390" s="590" t="n"/>
      <c r="N390" s="590" t="n"/>
      <c r="O390" s="590" t="n"/>
      <c r="P390" s="590" t="n"/>
      <c r="Q390" s="590" t="n"/>
      <c r="R390" s="590" t="n"/>
      <c r="S390" s="590" t="n"/>
      <c r="T390" s="590" t="n"/>
      <c r="U390" s="590" t="n"/>
      <c r="V390" s="590" t="n"/>
      <c r="W390" s="590" t="n"/>
      <c r="X390" s="590" t="n"/>
      <c r="Y390" s="590" t="n"/>
      <c r="Z390" s="590" t="n"/>
    </row>
    <row r="391" ht="12.75" customHeight="1" s="844">
      <c r="A391" s="590" t="n"/>
      <c r="B391" s="590" t="n"/>
      <c r="D391" s="590" t="n"/>
      <c r="E391" s="590" t="n"/>
      <c r="F391" s="590" t="n"/>
      <c r="G391" s="590" t="n"/>
      <c r="H391" s="590" t="n"/>
      <c r="I391" s="590" t="n"/>
      <c r="J391" s="590" t="n"/>
      <c r="K391" s="590" t="n"/>
      <c r="L391" s="590" t="n"/>
      <c r="M391" s="590" t="n"/>
      <c r="N391" s="590" t="n"/>
      <c r="O391" s="590" t="n"/>
      <c r="P391" s="590" t="n"/>
      <c r="Q391" s="590" t="n"/>
      <c r="R391" s="590" t="n"/>
      <c r="S391" s="590" t="n"/>
      <c r="T391" s="590" t="n"/>
      <c r="U391" s="590" t="n"/>
      <c r="V391" s="590" t="n"/>
      <c r="W391" s="590" t="n"/>
      <c r="X391" s="590" t="n"/>
      <c r="Y391" s="590" t="n"/>
      <c r="Z391" s="590" t="n"/>
    </row>
    <row r="392" ht="12.75" customHeight="1" s="844">
      <c r="A392" s="590" t="n"/>
      <c r="B392" s="590" t="n"/>
      <c r="D392" s="590" t="n"/>
      <c r="E392" s="590" t="n"/>
      <c r="F392" s="590" t="n"/>
      <c r="G392" s="590" t="n"/>
      <c r="H392" s="590" t="n"/>
      <c r="I392" s="590" t="n"/>
      <c r="J392" s="590" t="n"/>
      <c r="K392" s="590" t="n"/>
      <c r="L392" s="590" t="n"/>
      <c r="M392" s="590" t="n"/>
      <c r="N392" s="590" t="n"/>
      <c r="O392" s="590" t="n"/>
      <c r="P392" s="590" t="n"/>
      <c r="Q392" s="590" t="n"/>
      <c r="R392" s="590" t="n"/>
      <c r="S392" s="590" t="n"/>
      <c r="T392" s="590" t="n"/>
      <c r="U392" s="590" t="n"/>
      <c r="V392" s="590" t="n"/>
      <c r="W392" s="590" t="n"/>
      <c r="X392" s="590" t="n"/>
      <c r="Y392" s="590" t="n"/>
      <c r="Z392" s="590" t="n"/>
    </row>
    <row r="393" ht="12.75" customHeight="1" s="844">
      <c r="A393" s="590" t="n"/>
      <c r="B393" s="590" t="n"/>
      <c r="D393" s="590" t="n"/>
      <c r="E393" s="590" t="n"/>
      <c r="F393" s="590" t="n"/>
      <c r="G393" s="590" t="n"/>
      <c r="H393" s="590" t="n"/>
      <c r="I393" s="590" t="n"/>
      <c r="J393" s="590" t="n"/>
      <c r="K393" s="590" t="n"/>
      <c r="L393" s="590" t="n"/>
      <c r="M393" s="590" t="n"/>
      <c r="N393" s="590" t="n"/>
      <c r="O393" s="590" t="n"/>
      <c r="P393" s="590" t="n"/>
      <c r="Q393" s="590" t="n"/>
      <c r="R393" s="590" t="n"/>
      <c r="S393" s="590" t="n"/>
      <c r="T393" s="590" t="n"/>
      <c r="U393" s="590" t="n"/>
      <c r="V393" s="590" t="n"/>
      <c r="W393" s="590" t="n"/>
      <c r="X393" s="590" t="n"/>
      <c r="Y393" s="590" t="n"/>
      <c r="Z393" s="590" t="n"/>
    </row>
    <row r="394" ht="12.75" customHeight="1" s="844">
      <c r="A394" s="590" t="n"/>
      <c r="B394" s="590" t="n"/>
      <c r="D394" s="590" t="n"/>
      <c r="E394" s="590" t="n"/>
      <c r="F394" s="590" t="n"/>
      <c r="G394" s="590" t="n"/>
      <c r="H394" s="590" t="n"/>
      <c r="I394" s="590" t="n"/>
      <c r="J394" s="590" t="n"/>
      <c r="K394" s="590" t="n"/>
      <c r="L394" s="590" t="n"/>
      <c r="M394" s="590" t="n"/>
      <c r="N394" s="590" t="n"/>
      <c r="O394" s="590" t="n"/>
      <c r="P394" s="590" t="n"/>
      <c r="Q394" s="590" t="n"/>
      <c r="R394" s="590" t="n"/>
      <c r="S394" s="590" t="n"/>
      <c r="T394" s="590" t="n"/>
      <c r="U394" s="590" t="n"/>
      <c r="V394" s="590" t="n"/>
      <c r="W394" s="590" t="n"/>
      <c r="X394" s="590" t="n"/>
      <c r="Y394" s="590" t="n"/>
      <c r="Z394" s="590" t="n"/>
    </row>
    <row r="395" ht="12.75" customHeight="1" s="844">
      <c r="A395" s="590" t="n"/>
      <c r="B395" s="590" t="n"/>
      <c r="D395" s="590" t="n"/>
      <c r="E395" s="590" t="n"/>
      <c r="F395" s="590" t="n"/>
      <c r="G395" s="590" t="n"/>
      <c r="H395" s="590" t="n"/>
      <c r="I395" s="590" t="n"/>
      <c r="J395" s="590" t="n"/>
      <c r="K395" s="590" t="n"/>
      <c r="L395" s="590" t="n"/>
      <c r="M395" s="590" t="n"/>
      <c r="N395" s="590" t="n"/>
      <c r="O395" s="590" t="n"/>
      <c r="P395" s="590" t="n"/>
      <c r="Q395" s="590" t="n"/>
      <c r="R395" s="590" t="n"/>
      <c r="S395" s="590" t="n"/>
      <c r="T395" s="590" t="n"/>
      <c r="U395" s="590" t="n"/>
      <c r="V395" s="590" t="n"/>
      <c r="W395" s="590" t="n"/>
      <c r="X395" s="590" t="n"/>
      <c r="Y395" s="590" t="n"/>
      <c r="Z395" s="590" t="n"/>
    </row>
    <row r="396" ht="12.75" customHeight="1" s="844">
      <c r="A396" s="590" t="n"/>
      <c r="B396" s="590" t="n"/>
      <c r="D396" s="590" t="n"/>
      <c r="E396" s="590" t="n"/>
      <c r="F396" s="590" t="n"/>
      <c r="G396" s="590" t="n"/>
      <c r="H396" s="590" t="n"/>
      <c r="I396" s="590" t="n"/>
      <c r="J396" s="590" t="n"/>
      <c r="K396" s="590" t="n"/>
      <c r="L396" s="590" t="n"/>
      <c r="M396" s="590" t="n"/>
      <c r="N396" s="590" t="n"/>
      <c r="O396" s="590" t="n"/>
      <c r="P396" s="590" t="n"/>
      <c r="Q396" s="590" t="n"/>
      <c r="R396" s="590" t="n"/>
      <c r="S396" s="590" t="n"/>
      <c r="T396" s="590" t="n"/>
      <c r="U396" s="590" t="n"/>
      <c r="V396" s="590" t="n"/>
      <c r="W396" s="590" t="n"/>
      <c r="X396" s="590" t="n"/>
      <c r="Y396" s="590" t="n"/>
      <c r="Z396" s="590" t="n"/>
    </row>
    <row r="397" ht="12.75" customHeight="1" s="844">
      <c r="A397" s="590" t="n"/>
      <c r="B397" s="590" t="n"/>
      <c r="D397" s="590" t="n"/>
      <c r="E397" s="590" t="n"/>
      <c r="F397" s="590" t="n"/>
      <c r="G397" s="590" t="n"/>
      <c r="H397" s="590" t="n"/>
      <c r="I397" s="590" t="n"/>
      <c r="J397" s="590" t="n"/>
      <c r="K397" s="590" t="n"/>
      <c r="L397" s="590" t="n"/>
      <c r="M397" s="590" t="n"/>
      <c r="N397" s="590" t="n"/>
      <c r="O397" s="590" t="n"/>
      <c r="P397" s="590" t="n"/>
      <c r="Q397" s="590" t="n"/>
      <c r="R397" s="590" t="n"/>
      <c r="S397" s="590" t="n"/>
      <c r="T397" s="590" t="n"/>
      <c r="U397" s="590" t="n"/>
      <c r="V397" s="590" t="n"/>
      <c r="W397" s="590" t="n"/>
      <c r="X397" s="590" t="n"/>
      <c r="Y397" s="590" t="n"/>
      <c r="Z397" s="590" t="n"/>
    </row>
    <row r="398" ht="12.75" customHeight="1" s="844">
      <c r="A398" s="590" t="n"/>
      <c r="B398" s="590" t="n"/>
      <c r="D398" s="590" t="n"/>
      <c r="E398" s="590" t="n"/>
      <c r="F398" s="590" t="n"/>
      <c r="G398" s="590" t="n"/>
      <c r="H398" s="590" t="n"/>
      <c r="I398" s="590" t="n"/>
      <c r="J398" s="590" t="n"/>
      <c r="K398" s="590" t="n"/>
      <c r="L398" s="590" t="n"/>
      <c r="M398" s="590" t="n"/>
      <c r="N398" s="590" t="n"/>
      <c r="O398" s="590" t="n"/>
      <c r="P398" s="590" t="n"/>
      <c r="Q398" s="590" t="n"/>
      <c r="R398" s="590" t="n"/>
      <c r="S398" s="590" t="n"/>
      <c r="T398" s="590" t="n"/>
      <c r="U398" s="590" t="n"/>
      <c r="V398" s="590" t="n"/>
      <c r="W398" s="590" t="n"/>
      <c r="X398" s="590" t="n"/>
      <c r="Y398" s="590" t="n"/>
      <c r="Z398" s="590" t="n"/>
    </row>
    <row r="399" ht="12.75" customHeight="1" s="844">
      <c r="A399" s="590" t="n"/>
      <c r="B399" s="590" t="n"/>
      <c r="D399" s="590" t="n"/>
      <c r="E399" s="590" t="n"/>
      <c r="F399" s="590" t="n"/>
      <c r="G399" s="590" t="n"/>
      <c r="H399" s="590" t="n"/>
      <c r="I399" s="590" t="n"/>
      <c r="J399" s="590" t="n"/>
      <c r="K399" s="590" t="n"/>
      <c r="L399" s="590" t="n"/>
      <c r="M399" s="590" t="n"/>
      <c r="N399" s="590" t="n"/>
      <c r="O399" s="590" t="n"/>
      <c r="P399" s="590" t="n"/>
      <c r="Q399" s="590" t="n"/>
      <c r="R399" s="590" t="n"/>
      <c r="S399" s="590" t="n"/>
      <c r="T399" s="590" t="n"/>
      <c r="U399" s="590" t="n"/>
      <c r="V399" s="590" t="n"/>
      <c r="W399" s="590" t="n"/>
      <c r="X399" s="590" t="n"/>
      <c r="Y399" s="590" t="n"/>
      <c r="Z399" s="590" t="n"/>
    </row>
    <row r="400" ht="12.75" customHeight="1" s="844">
      <c r="A400" s="590" t="n"/>
      <c r="B400" s="590" t="n"/>
      <c r="D400" s="590" t="n"/>
      <c r="E400" s="590" t="n"/>
      <c r="F400" s="590" t="n"/>
      <c r="G400" s="590" t="n"/>
      <c r="H400" s="590" t="n"/>
      <c r="I400" s="590" t="n"/>
      <c r="J400" s="590" t="n"/>
      <c r="K400" s="590" t="n"/>
      <c r="L400" s="590" t="n"/>
      <c r="M400" s="590" t="n"/>
      <c r="N400" s="590" t="n"/>
      <c r="O400" s="590" t="n"/>
      <c r="P400" s="590" t="n"/>
      <c r="Q400" s="590" t="n"/>
      <c r="R400" s="590" t="n"/>
      <c r="S400" s="590" t="n"/>
      <c r="T400" s="590" t="n"/>
      <c r="U400" s="590" t="n"/>
      <c r="V400" s="590" t="n"/>
      <c r="W400" s="590" t="n"/>
      <c r="X400" s="590" t="n"/>
      <c r="Y400" s="590" t="n"/>
      <c r="Z400" s="590" t="n"/>
    </row>
    <row r="401" ht="12.75" customHeight="1" s="844">
      <c r="A401" s="590" t="n"/>
      <c r="B401" s="590" t="n"/>
      <c r="D401" s="590" t="n"/>
      <c r="E401" s="590" t="n"/>
      <c r="F401" s="590" t="n"/>
      <c r="G401" s="590" t="n"/>
      <c r="H401" s="590" t="n"/>
      <c r="I401" s="590" t="n"/>
      <c r="J401" s="590" t="n"/>
      <c r="K401" s="590" t="n"/>
      <c r="L401" s="590" t="n"/>
      <c r="M401" s="590" t="n"/>
      <c r="N401" s="590" t="n"/>
      <c r="O401" s="590" t="n"/>
      <c r="P401" s="590" t="n"/>
      <c r="Q401" s="590" t="n"/>
      <c r="R401" s="590" t="n"/>
      <c r="S401" s="590" t="n"/>
      <c r="T401" s="590" t="n"/>
      <c r="U401" s="590" t="n"/>
      <c r="V401" s="590" t="n"/>
      <c r="W401" s="590" t="n"/>
      <c r="X401" s="590" t="n"/>
      <c r="Y401" s="590" t="n"/>
      <c r="Z401" s="590" t="n"/>
    </row>
    <row r="402" ht="12.75" customHeight="1" s="844">
      <c r="A402" s="590" t="n"/>
      <c r="B402" s="590" t="n"/>
      <c r="D402" s="590" t="n"/>
      <c r="E402" s="590" t="n"/>
      <c r="F402" s="590" t="n"/>
      <c r="G402" s="590" t="n"/>
      <c r="H402" s="590" t="n"/>
      <c r="I402" s="590" t="n"/>
      <c r="J402" s="590" t="n"/>
      <c r="K402" s="590" t="n"/>
      <c r="L402" s="590" t="n"/>
      <c r="M402" s="590" t="n"/>
      <c r="N402" s="590" t="n"/>
      <c r="O402" s="590" t="n"/>
      <c r="P402" s="590" t="n"/>
      <c r="Q402" s="590" t="n"/>
      <c r="R402" s="590" t="n"/>
      <c r="S402" s="590" t="n"/>
      <c r="T402" s="590" t="n"/>
      <c r="U402" s="590" t="n"/>
      <c r="V402" s="590" t="n"/>
      <c r="W402" s="590" t="n"/>
      <c r="X402" s="590" t="n"/>
      <c r="Y402" s="590" t="n"/>
      <c r="Z402" s="590" t="n"/>
    </row>
    <row r="403" ht="12.75" customHeight="1" s="844">
      <c r="A403" s="590" t="n"/>
      <c r="B403" s="590" t="n"/>
      <c r="D403" s="590" t="n"/>
      <c r="E403" s="590" t="n"/>
      <c r="F403" s="590" t="n"/>
      <c r="G403" s="590" t="n"/>
      <c r="H403" s="590" t="n"/>
      <c r="I403" s="590" t="n"/>
      <c r="J403" s="590" t="n"/>
      <c r="K403" s="590" t="n"/>
      <c r="L403" s="590" t="n"/>
      <c r="M403" s="590" t="n"/>
      <c r="N403" s="590" t="n"/>
      <c r="O403" s="590" t="n"/>
      <c r="P403" s="590" t="n"/>
      <c r="Q403" s="590" t="n"/>
      <c r="R403" s="590" t="n"/>
      <c r="S403" s="590" t="n"/>
      <c r="T403" s="590" t="n"/>
      <c r="U403" s="590" t="n"/>
      <c r="V403" s="590" t="n"/>
      <c r="W403" s="590" t="n"/>
      <c r="X403" s="590" t="n"/>
      <c r="Y403" s="590" t="n"/>
      <c r="Z403" s="590" t="n"/>
    </row>
    <row r="404" ht="12.75" customHeight="1" s="844">
      <c r="A404" s="590" t="n"/>
      <c r="B404" s="590" t="n"/>
      <c r="D404" s="590" t="n"/>
      <c r="E404" s="590" t="n"/>
      <c r="F404" s="590" t="n"/>
      <c r="G404" s="590" t="n"/>
      <c r="H404" s="590" t="n"/>
      <c r="I404" s="590" t="n"/>
      <c r="J404" s="590" t="n"/>
      <c r="K404" s="590" t="n"/>
      <c r="L404" s="590" t="n"/>
      <c r="M404" s="590" t="n"/>
      <c r="N404" s="590" t="n"/>
      <c r="O404" s="590" t="n"/>
      <c r="P404" s="590" t="n"/>
      <c r="Q404" s="590" t="n"/>
      <c r="R404" s="590" t="n"/>
      <c r="S404" s="590" t="n"/>
      <c r="T404" s="590" t="n"/>
      <c r="U404" s="590" t="n"/>
      <c r="V404" s="590" t="n"/>
      <c r="W404" s="590" t="n"/>
      <c r="X404" s="590" t="n"/>
      <c r="Y404" s="590" t="n"/>
      <c r="Z404" s="590" t="n"/>
    </row>
    <row r="405" ht="12.75" customHeight="1" s="844">
      <c r="A405" s="590" t="n"/>
      <c r="B405" s="590" t="n"/>
      <c r="D405" s="590" t="n"/>
      <c r="E405" s="590" t="n"/>
      <c r="F405" s="590" t="n"/>
      <c r="G405" s="590" t="n"/>
      <c r="H405" s="590" t="n"/>
      <c r="I405" s="590" t="n"/>
      <c r="J405" s="590" t="n"/>
      <c r="K405" s="590" t="n"/>
      <c r="L405" s="590" t="n"/>
      <c r="M405" s="590" t="n"/>
      <c r="N405" s="590" t="n"/>
      <c r="O405" s="590" t="n"/>
      <c r="P405" s="590" t="n"/>
      <c r="Q405" s="590" t="n"/>
      <c r="R405" s="590" t="n"/>
      <c r="S405" s="590" t="n"/>
      <c r="T405" s="590" t="n"/>
      <c r="U405" s="590" t="n"/>
      <c r="V405" s="590" t="n"/>
      <c r="W405" s="590" t="n"/>
      <c r="X405" s="590" t="n"/>
      <c r="Y405" s="590" t="n"/>
      <c r="Z405" s="590" t="n"/>
    </row>
    <row r="406" ht="12.75" customHeight="1" s="844">
      <c r="A406" s="590" t="n"/>
      <c r="B406" s="590" t="n"/>
      <c r="D406" s="590" t="n"/>
      <c r="E406" s="590" t="n"/>
      <c r="F406" s="590" t="n"/>
      <c r="G406" s="590" t="n"/>
      <c r="H406" s="590" t="n"/>
      <c r="I406" s="590" t="n"/>
      <c r="J406" s="590" t="n"/>
      <c r="K406" s="590" t="n"/>
      <c r="L406" s="590" t="n"/>
      <c r="M406" s="590" t="n"/>
      <c r="N406" s="590" t="n"/>
      <c r="O406" s="590" t="n"/>
      <c r="P406" s="590" t="n"/>
      <c r="Q406" s="590" t="n"/>
      <c r="R406" s="590" t="n"/>
      <c r="S406" s="590" t="n"/>
      <c r="T406" s="590" t="n"/>
      <c r="U406" s="590" t="n"/>
      <c r="V406" s="590" t="n"/>
      <c r="W406" s="590" t="n"/>
      <c r="X406" s="590" t="n"/>
      <c r="Y406" s="590" t="n"/>
      <c r="Z406" s="590" t="n"/>
    </row>
    <row r="407" ht="12.75" customHeight="1" s="844">
      <c r="A407" s="590" t="n"/>
      <c r="B407" s="590" t="n"/>
      <c r="D407" s="590" t="n"/>
      <c r="E407" s="590" t="n"/>
      <c r="F407" s="590" t="n"/>
      <c r="G407" s="590" t="n"/>
      <c r="H407" s="590" t="n"/>
      <c r="I407" s="590" t="n"/>
      <c r="J407" s="590" t="n"/>
      <c r="K407" s="590" t="n"/>
      <c r="L407" s="590" t="n"/>
      <c r="M407" s="590" t="n"/>
      <c r="N407" s="590" t="n"/>
      <c r="O407" s="590" t="n"/>
      <c r="P407" s="590" t="n"/>
      <c r="Q407" s="590" t="n"/>
      <c r="R407" s="590" t="n"/>
      <c r="S407" s="590" t="n"/>
      <c r="T407" s="590" t="n"/>
      <c r="U407" s="590" t="n"/>
      <c r="V407" s="590" t="n"/>
      <c r="W407" s="590" t="n"/>
      <c r="X407" s="590" t="n"/>
      <c r="Y407" s="590" t="n"/>
      <c r="Z407" s="590" t="n"/>
    </row>
    <row r="408" ht="12.75" customHeight="1" s="844">
      <c r="A408" s="590" t="n"/>
      <c r="B408" s="590" t="n"/>
      <c r="D408" s="590" t="n"/>
      <c r="E408" s="590" t="n"/>
      <c r="F408" s="590" t="n"/>
      <c r="G408" s="590" t="n"/>
      <c r="H408" s="590" t="n"/>
      <c r="I408" s="590" t="n"/>
      <c r="J408" s="590" t="n"/>
      <c r="K408" s="590" t="n"/>
      <c r="L408" s="590" t="n"/>
      <c r="M408" s="590" t="n"/>
      <c r="N408" s="590" t="n"/>
      <c r="O408" s="590" t="n"/>
      <c r="P408" s="590" t="n"/>
      <c r="Q408" s="590" t="n"/>
      <c r="R408" s="590" t="n"/>
      <c r="S408" s="590" t="n"/>
      <c r="T408" s="590" t="n"/>
      <c r="U408" s="590" t="n"/>
      <c r="V408" s="590" t="n"/>
      <c r="W408" s="590" t="n"/>
      <c r="X408" s="590" t="n"/>
      <c r="Y408" s="590" t="n"/>
      <c r="Z408" s="590" t="n"/>
    </row>
    <row r="409" ht="12.75" customHeight="1" s="844">
      <c r="A409" s="590" t="n"/>
      <c r="B409" s="590" t="n"/>
      <c r="D409" s="590" t="n"/>
      <c r="E409" s="590" t="n"/>
      <c r="F409" s="590" t="n"/>
      <c r="G409" s="590" t="n"/>
      <c r="H409" s="590" t="n"/>
      <c r="I409" s="590" t="n"/>
      <c r="J409" s="590" t="n"/>
      <c r="K409" s="590" t="n"/>
      <c r="L409" s="590" t="n"/>
      <c r="M409" s="590" t="n"/>
      <c r="N409" s="590" t="n"/>
      <c r="O409" s="590" t="n"/>
      <c r="P409" s="590" t="n"/>
      <c r="Q409" s="590" t="n"/>
      <c r="R409" s="590" t="n"/>
      <c r="S409" s="590" t="n"/>
      <c r="T409" s="590" t="n"/>
      <c r="U409" s="590" t="n"/>
      <c r="V409" s="590" t="n"/>
      <c r="W409" s="590" t="n"/>
      <c r="X409" s="590" t="n"/>
      <c r="Y409" s="590" t="n"/>
      <c r="Z409" s="590" t="n"/>
    </row>
    <row r="410" ht="12.75" customHeight="1" s="844">
      <c r="A410" s="590" t="n"/>
      <c r="B410" s="590" t="n"/>
      <c r="D410" s="590" t="n"/>
      <c r="E410" s="590" t="n"/>
      <c r="F410" s="590" t="n"/>
      <c r="G410" s="590" t="n"/>
      <c r="H410" s="590" t="n"/>
      <c r="I410" s="590" t="n"/>
      <c r="J410" s="590" t="n"/>
      <c r="K410" s="590" t="n"/>
      <c r="L410" s="590" t="n"/>
      <c r="M410" s="590" t="n"/>
      <c r="N410" s="590" t="n"/>
      <c r="O410" s="590" t="n"/>
      <c r="P410" s="590" t="n"/>
      <c r="Q410" s="590" t="n"/>
      <c r="R410" s="590" t="n"/>
      <c r="S410" s="590" t="n"/>
      <c r="T410" s="590" t="n"/>
      <c r="U410" s="590" t="n"/>
      <c r="V410" s="590" t="n"/>
      <c r="W410" s="590" t="n"/>
      <c r="X410" s="590" t="n"/>
      <c r="Y410" s="590" t="n"/>
      <c r="Z410" s="590" t="n"/>
    </row>
    <row r="411" ht="12.75" customHeight="1" s="844">
      <c r="A411" s="590" t="n"/>
      <c r="B411" s="590" t="n"/>
      <c r="D411" s="590" t="n"/>
      <c r="E411" s="590" t="n"/>
      <c r="F411" s="590" t="n"/>
      <c r="G411" s="590" t="n"/>
      <c r="H411" s="590" t="n"/>
      <c r="I411" s="590" t="n"/>
      <c r="J411" s="590" t="n"/>
      <c r="K411" s="590" t="n"/>
      <c r="L411" s="590" t="n"/>
      <c r="M411" s="590" t="n"/>
      <c r="N411" s="590" t="n"/>
      <c r="O411" s="590" t="n"/>
      <c r="P411" s="590" t="n"/>
      <c r="Q411" s="590" t="n"/>
      <c r="R411" s="590" t="n"/>
      <c r="S411" s="590" t="n"/>
      <c r="T411" s="590" t="n"/>
      <c r="U411" s="590" t="n"/>
      <c r="V411" s="590" t="n"/>
      <c r="W411" s="590" t="n"/>
      <c r="X411" s="590" t="n"/>
      <c r="Y411" s="590" t="n"/>
      <c r="Z411" s="590" t="n"/>
    </row>
    <row r="412" ht="12.75" customHeight="1" s="844">
      <c r="A412" s="590" t="n"/>
      <c r="B412" s="590" t="n"/>
      <c r="D412" s="590" t="n"/>
      <c r="E412" s="590" t="n"/>
      <c r="F412" s="590" t="n"/>
      <c r="G412" s="590" t="n"/>
      <c r="H412" s="590" t="n"/>
      <c r="I412" s="590" t="n"/>
      <c r="J412" s="590" t="n"/>
      <c r="K412" s="590" t="n"/>
      <c r="L412" s="590" t="n"/>
      <c r="M412" s="590" t="n"/>
      <c r="N412" s="590" t="n"/>
      <c r="O412" s="590" t="n"/>
      <c r="P412" s="590" t="n"/>
      <c r="Q412" s="590" t="n"/>
      <c r="R412" s="590" t="n"/>
      <c r="S412" s="590" t="n"/>
      <c r="T412" s="590" t="n"/>
      <c r="U412" s="590" t="n"/>
      <c r="V412" s="590" t="n"/>
      <c r="W412" s="590" t="n"/>
      <c r="X412" s="590" t="n"/>
      <c r="Y412" s="590" t="n"/>
      <c r="Z412" s="590" t="n"/>
    </row>
    <row r="413" ht="12.75" customHeight="1" s="844">
      <c r="A413" s="590" t="n"/>
      <c r="B413" s="590" t="n"/>
      <c r="D413" s="590" t="n"/>
      <c r="E413" s="590" t="n"/>
      <c r="F413" s="590" t="n"/>
      <c r="G413" s="590" t="n"/>
      <c r="H413" s="590" t="n"/>
      <c r="I413" s="590" t="n"/>
      <c r="J413" s="590" t="n"/>
      <c r="K413" s="590" t="n"/>
      <c r="L413" s="590" t="n"/>
      <c r="M413" s="590" t="n"/>
      <c r="N413" s="590" t="n"/>
      <c r="O413" s="590" t="n"/>
      <c r="P413" s="590" t="n"/>
      <c r="Q413" s="590" t="n"/>
      <c r="R413" s="590" t="n"/>
      <c r="S413" s="590" t="n"/>
      <c r="T413" s="590" t="n"/>
      <c r="U413" s="590" t="n"/>
      <c r="V413" s="590" t="n"/>
      <c r="W413" s="590" t="n"/>
      <c r="X413" s="590" t="n"/>
      <c r="Y413" s="590" t="n"/>
      <c r="Z413" s="590" t="n"/>
    </row>
    <row r="414" ht="12.75" customHeight="1" s="844">
      <c r="A414" s="590" t="n"/>
      <c r="B414" s="590" t="n"/>
      <c r="D414" s="590" t="n"/>
      <c r="E414" s="590" t="n"/>
      <c r="F414" s="590" t="n"/>
      <c r="G414" s="590" t="n"/>
      <c r="H414" s="590" t="n"/>
      <c r="I414" s="590" t="n"/>
      <c r="J414" s="590" t="n"/>
      <c r="K414" s="590" t="n"/>
      <c r="L414" s="590" t="n"/>
      <c r="M414" s="590" t="n"/>
      <c r="N414" s="590" t="n"/>
      <c r="O414" s="590" t="n"/>
      <c r="P414" s="590" t="n"/>
      <c r="Q414" s="590" t="n"/>
      <c r="R414" s="590" t="n"/>
      <c r="S414" s="590" t="n"/>
      <c r="T414" s="590" t="n"/>
      <c r="U414" s="590" t="n"/>
      <c r="V414" s="590" t="n"/>
      <c r="W414" s="590" t="n"/>
      <c r="X414" s="590" t="n"/>
      <c r="Y414" s="590" t="n"/>
      <c r="Z414" s="590" t="n"/>
    </row>
    <row r="415" ht="12.75" customHeight="1" s="844">
      <c r="A415" s="590" t="n"/>
      <c r="B415" s="590" t="n"/>
      <c r="D415" s="590" t="n"/>
      <c r="E415" s="590" t="n"/>
      <c r="F415" s="590" t="n"/>
      <c r="G415" s="590" t="n"/>
      <c r="H415" s="590" t="n"/>
      <c r="I415" s="590" t="n"/>
      <c r="J415" s="590" t="n"/>
      <c r="K415" s="590" t="n"/>
      <c r="L415" s="590" t="n"/>
      <c r="M415" s="590" t="n"/>
      <c r="N415" s="590" t="n"/>
      <c r="O415" s="590" t="n"/>
      <c r="P415" s="590" t="n"/>
      <c r="Q415" s="590" t="n"/>
      <c r="R415" s="590" t="n"/>
      <c r="S415" s="590" t="n"/>
      <c r="T415" s="590" t="n"/>
      <c r="U415" s="590" t="n"/>
      <c r="V415" s="590" t="n"/>
      <c r="W415" s="590" t="n"/>
      <c r="X415" s="590" t="n"/>
      <c r="Y415" s="590" t="n"/>
      <c r="Z415" s="590" t="n"/>
    </row>
    <row r="416" ht="12.75" customHeight="1" s="844">
      <c r="A416" s="590" t="n"/>
      <c r="B416" s="590" t="n"/>
      <c r="D416" s="590" t="n"/>
      <c r="E416" s="590" t="n"/>
      <c r="F416" s="590" t="n"/>
      <c r="G416" s="590" t="n"/>
      <c r="H416" s="590" t="n"/>
      <c r="I416" s="590" t="n"/>
      <c r="J416" s="590" t="n"/>
      <c r="K416" s="590" t="n"/>
      <c r="L416" s="590" t="n"/>
      <c r="M416" s="590" t="n"/>
      <c r="N416" s="590" t="n"/>
      <c r="O416" s="590" t="n"/>
      <c r="P416" s="590" t="n"/>
      <c r="Q416" s="590" t="n"/>
      <c r="R416" s="590" t="n"/>
      <c r="S416" s="590" t="n"/>
      <c r="T416" s="590" t="n"/>
      <c r="U416" s="590" t="n"/>
      <c r="V416" s="590" t="n"/>
      <c r="W416" s="590" t="n"/>
      <c r="X416" s="590" t="n"/>
      <c r="Y416" s="590" t="n"/>
      <c r="Z416" s="590" t="n"/>
    </row>
    <row r="417" ht="12.75" customHeight="1" s="844">
      <c r="A417" s="590" t="n"/>
      <c r="B417" s="590" t="n"/>
      <c r="D417" s="590" t="n"/>
      <c r="E417" s="590" t="n"/>
      <c r="F417" s="590" t="n"/>
      <c r="G417" s="590" t="n"/>
      <c r="H417" s="590" t="n"/>
      <c r="I417" s="590" t="n"/>
      <c r="J417" s="590" t="n"/>
      <c r="K417" s="590" t="n"/>
      <c r="L417" s="590" t="n"/>
      <c r="M417" s="590" t="n"/>
      <c r="N417" s="590" t="n"/>
      <c r="O417" s="590" t="n"/>
      <c r="P417" s="590" t="n"/>
      <c r="Q417" s="590" t="n"/>
      <c r="R417" s="590" t="n"/>
      <c r="S417" s="590" t="n"/>
      <c r="T417" s="590" t="n"/>
      <c r="U417" s="590" t="n"/>
      <c r="V417" s="590" t="n"/>
      <c r="W417" s="590" t="n"/>
      <c r="X417" s="590" t="n"/>
      <c r="Y417" s="590" t="n"/>
      <c r="Z417" s="590" t="n"/>
    </row>
    <row r="418" ht="12.75" customHeight="1" s="844">
      <c r="A418" s="590" t="n"/>
      <c r="B418" s="590" t="n"/>
      <c r="D418" s="590" t="n"/>
      <c r="E418" s="590" t="n"/>
      <c r="F418" s="590" t="n"/>
      <c r="G418" s="590" t="n"/>
      <c r="H418" s="590" t="n"/>
      <c r="I418" s="590" t="n"/>
      <c r="J418" s="590" t="n"/>
      <c r="K418" s="590" t="n"/>
      <c r="L418" s="590" t="n"/>
      <c r="M418" s="590" t="n"/>
      <c r="N418" s="590" t="n"/>
      <c r="O418" s="590" t="n"/>
      <c r="P418" s="590" t="n"/>
      <c r="Q418" s="590" t="n"/>
      <c r="R418" s="590" t="n"/>
      <c r="S418" s="590" t="n"/>
      <c r="T418" s="590" t="n"/>
      <c r="U418" s="590" t="n"/>
      <c r="V418" s="590" t="n"/>
      <c r="W418" s="590" t="n"/>
      <c r="X418" s="590" t="n"/>
      <c r="Y418" s="590" t="n"/>
      <c r="Z418" s="590" t="n"/>
    </row>
    <row r="419" ht="12.75" customHeight="1" s="844">
      <c r="A419" s="590" t="n"/>
      <c r="B419" s="590" t="n"/>
      <c r="D419" s="590" t="n"/>
      <c r="E419" s="590" t="n"/>
      <c r="F419" s="590" t="n"/>
      <c r="G419" s="590" t="n"/>
      <c r="H419" s="590" t="n"/>
      <c r="I419" s="590" t="n"/>
      <c r="J419" s="590" t="n"/>
      <c r="K419" s="590" t="n"/>
      <c r="L419" s="590" t="n"/>
      <c r="M419" s="590" t="n"/>
      <c r="N419" s="590" t="n"/>
      <c r="O419" s="590" t="n"/>
      <c r="P419" s="590" t="n"/>
      <c r="Q419" s="590" t="n"/>
      <c r="R419" s="590" t="n"/>
      <c r="S419" s="590" t="n"/>
      <c r="T419" s="590" t="n"/>
      <c r="U419" s="590" t="n"/>
      <c r="V419" s="590" t="n"/>
      <c r="W419" s="590" t="n"/>
      <c r="X419" s="590" t="n"/>
      <c r="Y419" s="590" t="n"/>
      <c r="Z419" s="590" t="n"/>
    </row>
    <row r="420" ht="12.75" customHeight="1" s="844">
      <c r="A420" s="590" t="n"/>
      <c r="B420" s="590" t="n"/>
      <c r="D420" s="590" t="n"/>
      <c r="E420" s="590" t="n"/>
      <c r="F420" s="590" t="n"/>
      <c r="G420" s="590" t="n"/>
      <c r="H420" s="590" t="n"/>
      <c r="I420" s="590" t="n"/>
      <c r="J420" s="590" t="n"/>
      <c r="K420" s="590" t="n"/>
      <c r="L420" s="590" t="n"/>
      <c r="M420" s="590" t="n"/>
      <c r="N420" s="590" t="n"/>
      <c r="O420" s="590" t="n"/>
      <c r="P420" s="590" t="n"/>
      <c r="Q420" s="590" t="n"/>
      <c r="R420" s="590" t="n"/>
      <c r="S420" s="590" t="n"/>
      <c r="T420" s="590" t="n"/>
      <c r="U420" s="590" t="n"/>
      <c r="V420" s="590" t="n"/>
      <c r="W420" s="590" t="n"/>
      <c r="X420" s="590" t="n"/>
      <c r="Y420" s="590" t="n"/>
      <c r="Z420" s="590" t="n"/>
    </row>
    <row r="421" ht="12.75" customHeight="1" s="844">
      <c r="A421" s="590" t="n"/>
      <c r="B421" s="590" t="n"/>
      <c r="D421" s="590" t="n"/>
      <c r="E421" s="590" t="n"/>
      <c r="F421" s="590" t="n"/>
      <c r="G421" s="590" t="n"/>
      <c r="H421" s="590" t="n"/>
      <c r="I421" s="590" t="n"/>
      <c r="J421" s="590" t="n"/>
      <c r="K421" s="590" t="n"/>
      <c r="L421" s="590" t="n"/>
      <c r="M421" s="590" t="n"/>
      <c r="N421" s="590" t="n"/>
      <c r="O421" s="590" t="n"/>
      <c r="P421" s="590" t="n"/>
      <c r="Q421" s="590" t="n"/>
      <c r="R421" s="590" t="n"/>
      <c r="S421" s="590" t="n"/>
      <c r="T421" s="590" t="n"/>
      <c r="U421" s="590" t="n"/>
      <c r="V421" s="590" t="n"/>
      <c r="W421" s="590" t="n"/>
      <c r="X421" s="590" t="n"/>
      <c r="Y421" s="590" t="n"/>
      <c r="Z421" s="590" t="n"/>
    </row>
    <row r="422" ht="12.75" customHeight="1" s="844">
      <c r="A422" s="590" t="n"/>
      <c r="B422" s="590" t="n"/>
      <c r="D422" s="590" t="n"/>
      <c r="E422" s="590" t="n"/>
      <c r="F422" s="590" t="n"/>
      <c r="G422" s="590" t="n"/>
      <c r="H422" s="590" t="n"/>
      <c r="I422" s="590" t="n"/>
      <c r="J422" s="590" t="n"/>
      <c r="K422" s="590" t="n"/>
      <c r="L422" s="590" t="n"/>
      <c r="M422" s="590" t="n"/>
      <c r="N422" s="590" t="n"/>
      <c r="O422" s="590" t="n"/>
      <c r="P422" s="590" t="n"/>
      <c r="Q422" s="590" t="n"/>
      <c r="R422" s="590" t="n"/>
      <c r="S422" s="590" t="n"/>
      <c r="T422" s="590" t="n"/>
      <c r="U422" s="590" t="n"/>
      <c r="V422" s="590" t="n"/>
      <c r="W422" s="590" t="n"/>
      <c r="X422" s="590" t="n"/>
      <c r="Y422" s="590" t="n"/>
      <c r="Z422" s="590" t="n"/>
    </row>
    <row r="423" ht="12.75" customHeight="1" s="844">
      <c r="A423" s="590" t="n"/>
      <c r="B423" s="590" t="n"/>
      <c r="D423" s="590" t="n"/>
      <c r="E423" s="590" t="n"/>
      <c r="F423" s="590" t="n"/>
      <c r="G423" s="590" t="n"/>
      <c r="H423" s="590" t="n"/>
      <c r="I423" s="590" t="n"/>
      <c r="J423" s="590" t="n"/>
      <c r="K423" s="590" t="n"/>
      <c r="L423" s="590" t="n"/>
      <c r="M423" s="590" t="n"/>
      <c r="N423" s="590" t="n"/>
      <c r="O423" s="590" t="n"/>
      <c r="P423" s="590" t="n"/>
      <c r="Q423" s="590" t="n"/>
      <c r="R423" s="590" t="n"/>
      <c r="S423" s="590" t="n"/>
      <c r="T423" s="590" t="n"/>
      <c r="U423" s="590" t="n"/>
      <c r="V423" s="590" t="n"/>
      <c r="W423" s="590" t="n"/>
      <c r="X423" s="590" t="n"/>
      <c r="Y423" s="590" t="n"/>
      <c r="Z423" s="590" t="n"/>
    </row>
    <row r="424" ht="12.75" customHeight="1" s="844">
      <c r="A424" s="590" t="n"/>
      <c r="B424" s="590" t="n"/>
      <c r="D424" s="590" t="n"/>
      <c r="E424" s="590" t="n"/>
      <c r="F424" s="590" t="n"/>
      <c r="G424" s="590" t="n"/>
      <c r="H424" s="590" t="n"/>
      <c r="I424" s="590" t="n"/>
      <c r="J424" s="590" t="n"/>
      <c r="K424" s="590" t="n"/>
      <c r="L424" s="590" t="n"/>
      <c r="M424" s="590" t="n"/>
      <c r="N424" s="590" t="n"/>
      <c r="O424" s="590" t="n"/>
      <c r="P424" s="590" t="n"/>
      <c r="Q424" s="590" t="n"/>
      <c r="R424" s="590" t="n"/>
      <c r="S424" s="590" t="n"/>
      <c r="T424" s="590" t="n"/>
      <c r="U424" s="590" t="n"/>
      <c r="V424" s="590" t="n"/>
      <c r="W424" s="590" t="n"/>
      <c r="X424" s="590" t="n"/>
      <c r="Y424" s="590" t="n"/>
      <c r="Z424" s="590" t="n"/>
    </row>
    <row r="425" ht="12.75" customHeight="1" s="844">
      <c r="A425" s="590" t="n"/>
      <c r="B425" s="590" t="n"/>
      <c r="D425" s="590" t="n"/>
      <c r="E425" s="590" t="n"/>
      <c r="F425" s="590" t="n"/>
      <c r="G425" s="590" t="n"/>
      <c r="H425" s="590" t="n"/>
      <c r="I425" s="590" t="n"/>
      <c r="J425" s="590" t="n"/>
      <c r="K425" s="590" t="n"/>
      <c r="L425" s="590" t="n"/>
      <c r="M425" s="590" t="n"/>
      <c r="N425" s="590" t="n"/>
      <c r="O425" s="590" t="n"/>
      <c r="P425" s="590" t="n"/>
      <c r="Q425" s="590" t="n"/>
      <c r="R425" s="590" t="n"/>
      <c r="S425" s="590" t="n"/>
      <c r="T425" s="590" t="n"/>
      <c r="U425" s="590" t="n"/>
      <c r="V425" s="590" t="n"/>
      <c r="W425" s="590" t="n"/>
      <c r="X425" s="590" t="n"/>
      <c r="Y425" s="590" t="n"/>
      <c r="Z425" s="590" t="n"/>
    </row>
    <row r="426" ht="12.75" customHeight="1" s="844">
      <c r="A426" s="590" t="n"/>
      <c r="B426" s="590" t="n"/>
      <c r="D426" s="590" t="n"/>
      <c r="E426" s="590" t="n"/>
      <c r="F426" s="590" t="n"/>
      <c r="G426" s="590" t="n"/>
      <c r="H426" s="590" t="n"/>
      <c r="I426" s="590" t="n"/>
      <c r="J426" s="590" t="n"/>
      <c r="K426" s="590" t="n"/>
      <c r="L426" s="590" t="n"/>
      <c r="M426" s="590" t="n"/>
      <c r="N426" s="590" t="n"/>
      <c r="O426" s="590" t="n"/>
      <c r="P426" s="590" t="n"/>
      <c r="Q426" s="590" t="n"/>
      <c r="R426" s="590" t="n"/>
      <c r="S426" s="590" t="n"/>
      <c r="T426" s="590" t="n"/>
      <c r="U426" s="590" t="n"/>
      <c r="V426" s="590" t="n"/>
      <c r="W426" s="590" t="n"/>
      <c r="X426" s="590" t="n"/>
      <c r="Y426" s="590" t="n"/>
      <c r="Z426" s="590" t="n"/>
    </row>
    <row r="427" ht="12.75" customHeight="1" s="844">
      <c r="A427" s="590" t="n"/>
      <c r="B427" s="590" t="n"/>
      <c r="D427" s="590" t="n"/>
      <c r="E427" s="590" t="n"/>
      <c r="F427" s="590" t="n"/>
      <c r="G427" s="590" t="n"/>
      <c r="H427" s="590" t="n"/>
      <c r="I427" s="590" t="n"/>
      <c r="J427" s="590" t="n"/>
      <c r="K427" s="590" t="n"/>
      <c r="L427" s="590" t="n"/>
      <c r="M427" s="590" t="n"/>
      <c r="N427" s="590" t="n"/>
      <c r="O427" s="590" t="n"/>
      <c r="P427" s="590" t="n"/>
      <c r="Q427" s="590" t="n"/>
      <c r="R427" s="590" t="n"/>
      <c r="S427" s="590" t="n"/>
      <c r="T427" s="590" t="n"/>
      <c r="U427" s="590" t="n"/>
      <c r="V427" s="590" t="n"/>
      <c r="W427" s="590" t="n"/>
      <c r="X427" s="590" t="n"/>
      <c r="Y427" s="590" t="n"/>
      <c r="Z427" s="590" t="n"/>
    </row>
    <row r="428" ht="12.75" customHeight="1" s="844">
      <c r="A428" s="590" t="n"/>
      <c r="B428" s="590" t="n"/>
      <c r="D428" s="590" t="n"/>
      <c r="E428" s="590" t="n"/>
      <c r="F428" s="590" t="n"/>
      <c r="G428" s="590" t="n"/>
      <c r="H428" s="590" t="n"/>
      <c r="I428" s="590" t="n"/>
      <c r="J428" s="590" t="n"/>
      <c r="K428" s="590" t="n"/>
      <c r="L428" s="590" t="n"/>
      <c r="M428" s="590" t="n"/>
      <c r="N428" s="590" t="n"/>
      <c r="O428" s="590" t="n"/>
      <c r="P428" s="590" t="n"/>
      <c r="Q428" s="590" t="n"/>
      <c r="R428" s="590" t="n"/>
      <c r="S428" s="590" t="n"/>
      <c r="T428" s="590" t="n"/>
      <c r="U428" s="590" t="n"/>
      <c r="V428" s="590" t="n"/>
      <c r="W428" s="590" t="n"/>
      <c r="X428" s="590" t="n"/>
      <c r="Y428" s="590" t="n"/>
      <c r="Z428" s="590" t="n"/>
    </row>
    <row r="429" ht="12.75" customHeight="1" s="844">
      <c r="A429" s="590" t="n"/>
      <c r="B429" s="590" t="n"/>
      <c r="D429" s="590" t="n"/>
      <c r="E429" s="590" t="n"/>
      <c r="F429" s="590" t="n"/>
      <c r="G429" s="590" t="n"/>
      <c r="H429" s="590" t="n"/>
      <c r="I429" s="590" t="n"/>
      <c r="J429" s="590" t="n"/>
      <c r="K429" s="590" t="n"/>
      <c r="L429" s="590" t="n"/>
      <c r="M429" s="590" t="n"/>
      <c r="N429" s="590" t="n"/>
      <c r="O429" s="590" t="n"/>
      <c r="P429" s="590" t="n"/>
      <c r="Q429" s="590" t="n"/>
      <c r="R429" s="590" t="n"/>
      <c r="S429" s="590" t="n"/>
      <c r="T429" s="590" t="n"/>
      <c r="U429" s="590" t="n"/>
      <c r="V429" s="590" t="n"/>
      <c r="W429" s="590" t="n"/>
      <c r="X429" s="590" t="n"/>
      <c r="Y429" s="590" t="n"/>
      <c r="Z429" s="590" t="n"/>
    </row>
    <row r="430" ht="12.75" customHeight="1" s="844">
      <c r="A430" s="590" t="n"/>
      <c r="B430" s="590" t="n"/>
      <c r="D430" s="590" t="n"/>
      <c r="E430" s="590" t="n"/>
      <c r="F430" s="590" t="n"/>
      <c r="G430" s="590" t="n"/>
      <c r="H430" s="590" t="n"/>
      <c r="I430" s="590" t="n"/>
      <c r="J430" s="590" t="n"/>
      <c r="K430" s="590" t="n"/>
      <c r="L430" s="590" t="n"/>
      <c r="M430" s="590" t="n"/>
      <c r="N430" s="590" t="n"/>
      <c r="O430" s="590" t="n"/>
      <c r="P430" s="590" t="n"/>
      <c r="Q430" s="590" t="n"/>
      <c r="R430" s="590" t="n"/>
      <c r="S430" s="590" t="n"/>
      <c r="T430" s="590" t="n"/>
      <c r="U430" s="590" t="n"/>
      <c r="V430" s="590" t="n"/>
      <c r="W430" s="590" t="n"/>
      <c r="X430" s="590" t="n"/>
      <c r="Y430" s="590" t="n"/>
      <c r="Z430" s="590" t="n"/>
    </row>
    <row r="431" ht="12.75" customHeight="1" s="844">
      <c r="A431" s="590" t="n"/>
      <c r="B431" s="590" t="n"/>
      <c r="D431" s="590" t="n"/>
      <c r="E431" s="590" t="n"/>
      <c r="F431" s="590" t="n"/>
      <c r="G431" s="590" t="n"/>
      <c r="H431" s="590" t="n"/>
      <c r="I431" s="590" t="n"/>
      <c r="J431" s="590" t="n"/>
      <c r="K431" s="590" t="n"/>
      <c r="L431" s="590" t="n"/>
      <c r="M431" s="590" t="n"/>
      <c r="N431" s="590" t="n"/>
      <c r="O431" s="590" t="n"/>
      <c r="P431" s="590" t="n"/>
      <c r="Q431" s="590" t="n"/>
      <c r="R431" s="590" t="n"/>
      <c r="S431" s="590" t="n"/>
      <c r="T431" s="590" t="n"/>
      <c r="U431" s="590" t="n"/>
      <c r="V431" s="590" t="n"/>
      <c r="W431" s="590" t="n"/>
      <c r="X431" s="590" t="n"/>
      <c r="Y431" s="590" t="n"/>
      <c r="Z431" s="590" t="n"/>
    </row>
    <row r="432" ht="12.75" customHeight="1" s="844">
      <c r="A432" s="590" t="n"/>
      <c r="B432" s="590" t="n"/>
      <c r="D432" s="590" t="n"/>
      <c r="E432" s="590" t="n"/>
      <c r="F432" s="590" t="n"/>
      <c r="G432" s="590" t="n"/>
      <c r="H432" s="590" t="n"/>
      <c r="I432" s="590" t="n"/>
      <c r="J432" s="590" t="n"/>
      <c r="K432" s="590" t="n"/>
      <c r="L432" s="590" t="n"/>
      <c r="M432" s="590" t="n"/>
      <c r="N432" s="590" t="n"/>
      <c r="O432" s="590" t="n"/>
      <c r="P432" s="590" t="n"/>
      <c r="Q432" s="590" t="n"/>
      <c r="R432" s="590" t="n"/>
      <c r="S432" s="590" t="n"/>
      <c r="T432" s="590" t="n"/>
      <c r="U432" s="590" t="n"/>
      <c r="V432" s="590" t="n"/>
      <c r="W432" s="590" t="n"/>
      <c r="X432" s="590" t="n"/>
      <c r="Y432" s="590" t="n"/>
      <c r="Z432" s="590" t="n"/>
    </row>
    <row r="433" ht="12.75" customHeight="1" s="844">
      <c r="A433" s="590" t="n"/>
      <c r="B433" s="590" t="n"/>
      <c r="D433" s="590" t="n"/>
      <c r="E433" s="590" t="n"/>
      <c r="F433" s="590" t="n"/>
      <c r="G433" s="590" t="n"/>
      <c r="H433" s="590" t="n"/>
      <c r="I433" s="590" t="n"/>
      <c r="J433" s="590" t="n"/>
      <c r="K433" s="590" t="n"/>
      <c r="L433" s="590" t="n"/>
      <c r="M433" s="590" t="n"/>
      <c r="N433" s="590" t="n"/>
      <c r="O433" s="590" t="n"/>
      <c r="P433" s="590" t="n"/>
      <c r="Q433" s="590" t="n"/>
      <c r="R433" s="590" t="n"/>
      <c r="S433" s="590" t="n"/>
      <c r="T433" s="590" t="n"/>
      <c r="U433" s="590" t="n"/>
      <c r="V433" s="590" t="n"/>
      <c r="W433" s="590" t="n"/>
      <c r="X433" s="590" t="n"/>
      <c r="Y433" s="590" t="n"/>
      <c r="Z433" s="590" t="n"/>
    </row>
    <row r="434" ht="12.75" customHeight="1" s="844">
      <c r="A434" s="590" t="n"/>
      <c r="B434" s="590" t="n"/>
      <c r="D434" s="590" t="n"/>
      <c r="E434" s="590" t="n"/>
      <c r="F434" s="590" t="n"/>
      <c r="G434" s="590" t="n"/>
      <c r="H434" s="590" t="n"/>
      <c r="I434" s="590" t="n"/>
      <c r="J434" s="590" t="n"/>
      <c r="K434" s="590" t="n"/>
      <c r="L434" s="590" t="n"/>
      <c r="M434" s="590" t="n"/>
      <c r="N434" s="590" t="n"/>
      <c r="O434" s="590" t="n"/>
      <c r="P434" s="590" t="n"/>
      <c r="Q434" s="590" t="n"/>
      <c r="R434" s="590" t="n"/>
      <c r="S434" s="590" t="n"/>
      <c r="T434" s="590" t="n"/>
      <c r="U434" s="590" t="n"/>
      <c r="V434" s="590" t="n"/>
      <c r="W434" s="590" t="n"/>
      <c r="X434" s="590" t="n"/>
      <c r="Y434" s="590" t="n"/>
      <c r="Z434" s="590" t="n"/>
    </row>
    <row r="435" ht="12.75" customHeight="1" s="844">
      <c r="A435" s="590" t="n"/>
      <c r="B435" s="590" t="n"/>
      <c r="D435" s="590" t="n"/>
      <c r="E435" s="590" t="n"/>
      <c r="F435" s="590" t="n"/>
      <c r="G435" s="590" t="n"/>
      <c r="H435" s="590" t="n"/>
      <c r="I435" s="590" t="n"/>
      <c r="J435" s="590" t="n"/>
      <c r="K435" s="590" t="n"/>
      <c r="L435" s="590" t="n"/>
      <c r="M435" s="590" t="n"/>
      <c r="N435" s="590" t="n"/>
      <c r="O435" s="590" t="n"/>
      <c r="P435" s="590" t="n"/>
      <c r="Q435" s="590" t="n"/>
      <c r="R435" s="590" t="n"/>
      <c r="S435" s="590" t="n"/>
      <c r="T435" s="590" t="n"/>
      <c r="U435" s="590" t="n"/>
      <c r="V435" s="590" t="n"/>
      <c r="W435" s="590" t="n"/>
      <c r="X435" s="590" t="n"/>
      <c r="Y435" s="590" t="n"/>
      <c r="Z435" s="590" t="n"/>
    </row>
    <row r="436" ht="12.75" customHeight="1" s="844">
      <c r="A436" s="590" t="n"/>
      <c r="B436" s="590" t="n"/>
      <c r="D436" s="590" t="n"/>
      <c r="E436" s="590" t="n"/>
      <c r="F436" s="590" t="n"/>
      <c r="G436" s="590" t="n"/>
      <c r="H436" s="590" t="n"/>
      <c r="I436" s="590" t="n"/>
      <c r="J436" s="590" t="n"/>
      <c r="K436" s="590" t="n"/>
      <c r="L436" s="590" t="n"/>
      <c r="M436" s="590" t="n"/>
      <c r="N436" s="590" t="n"/>
      <c r="O436" s="590" t="n"/>
      <c r="P436" s="590" t="n"/>
      <c r="Q436" s="590" t="n"/>
      <c r="R436" s="590" t="n"/>
      <c r="S436" s="590" t="n"/>
      <c r="T436" s="590" t="n"/>
      <c r="U436" s="590" t="n"/>
      <c r="V436" s="590" t="n"/>
      <c r="W436" s="590" t="n"/>
      <c r="X436" s="590" t="n"/>
      <c r="Y436" s="590" t="n"/>
      <c r="Z436" s="590" t="n"/>
    </row>
    <row r="437" ht="12.75" customHeight="1" s="844">
      <c r="A437" s="590" t="n"/>
      <c r="B437" s="590" t="n"/>
      <c r="D437" s="590" t="n"/>
      <c r="E437" s="590" t="n"/>
      <c r="F437" s="590" t="n"/>
      <c r="G437" s="590" t="n"/>
      <c r="H437" s="590" t="n"/>
      <c r="I437" s="590" t="n"/>
      <c r="J437" s="590" t="n"/>
      <c r="K437" s="590" t="n"/>
      <c r="L437" s="590" t="n"/>
      <c r="M437" s="590" t="n"/>
      <c r="N437" s="590" t="n"/>
      <c r="O437" s="590" t="n"/>
      <c r="P437" s="590" t="n"/>
      <c r="Q437" s="590" t="n"/>
      <c r="R437" s="590" t="n"/>
      <c r="S437" s="590" t="n"/>
      <c r="T437" s="590" t="n"/>
      <c r="U437" s="590" t="n"/>
      <c r="V437" s="590" t="n"/>
      <c r="W437" s="590" t="n"/>
      <c r="X437" s="590" t="n"/>
      <c r="Y437" s="590" t="n"/>
      <c r="Z437" s="590" t="n"/>
    </row>
    <row r="438" ht="12.75" customHeight="1" s="844">
      <c r="A438" s="590" t="n"/>
      <c r="B438" s="590" t="n"/>
      <c r="D438" s="590" t="n"/>
      <c r="E438" s="590" t="n"/>
      <c r="F438" s="590" t="n"/>
      <c r="G438" s="590" t="n"/>
      <c r="H438" s="590" t="n"/>
      <c r="I438" s="590" t="n"/>
      <c r="J438" s="590" t="n"/>
      <c r="K438" s="590" t="n"/>
      <c r="L438" s="590" t="n"/>
      <c r="M438" s="590" t="n"/>
      <c r="N438" s="590" t="n"/>
      <c r="O438" s="590" t="n"/>
      <c r="P438" s="590" t="n"/>
      <c r="Q438" s="590" t="n"/>
      <c r="R438" s="590" t="n"/>
      <c r="S438" s="590" t="n"/>
      <c r="T438" s="590" t="n"/>
      <c r="U438" s="590" t="n"/>
      <c r="V438" s="590" t="n"/>
      <c r="W438" s="590" t="n"/>
      <c r="X438" s="590" t="n"/>
      <c r="Y438" s="590" t="n"/>
      <c r="Z438" s="590" t="n"/>
    </row>
    <row r="439" ht="12.75" customHeight="1" s="844">
      <c r="A439" s="590" t="n"/>
      <c r="B439" s="590" t="n"/>
      <c r="D439" s="590" t="n"/>
      <c r="E439" s="590" t="n"/>
      <c r="F439" s="590" t="n"/>
      <c r="G439" s="590" t="n"/>
      <c r="H439" s="590" t="n"/>
      <c r="I439" s="590" t="n"/>
      <c r="J439" s="590" t="n"/>
      <c r="K439" s="590" t="n"/>
      <c r="L439" s="590" t="n"/>
      <c r="M439" s="590" t="n"/>
      <c r="N439" s="590" t="n"/>
      <c r="O439" s="590" t="n"/>
      <c r="P439" s="590" t="n"/>
      <c r="Q439" s="590" t="n"/>
      <c r="R439" s="590" t="n"/>
      <c r="S439" s="590" t="n"/>
      <c r="T439" s="590" t="n"/>
      <c r="U439" s="590" t="n"/>
      <c r="V439" s="590" t="n"/>
      <c r="W439" s="590" t="n"/>
      <c r="X439" s="590" t="n"/>
      <c r="Y439" s="590" t="n"/>
      <c r="Z439" s="590" t="n"/>
    </row>
    <row r="440" ht="12.75" customHeight="1" s="844">
      <c r="A440" s="590" t="n"/>
      <c r="B440" s="590" t="n"/>
      <c r="D440" s="590" t="n"/>
      <c r="E440" s="590" t="n"/>
      <c r="F440" s="590" t="n"/>
      <c r="G440" s="590" t="n"/>
      <c r="H440" s="590" t="n"/>
      <c r="I440" s="590" t="n"/>
      <c r="J440" s="590" t="n"/>
      <c r="K440" s="590" t="n"/>
      <c r="L440" s="590" t="n"/>
      <c r="M440" s="590" t="n"/>
      <c r="N440" s="590" t="n"/>
      <c r="O440" s="590" t="n"/>
      <c r="P440" s="590" t="n"/>
      <c r="Q440" s="590" t="n"/>
      <c r="R440" s="590" t="n"/>
      <c r="S440" s="590" t="n"/>
      <c r="T440" s="590" t="n"/>
      <c r="U440" s="590" t="n"/>
      <c r="V440" s="590" t="n"/>
      <c r="W440" s="590" t="n"/>
      <c r="X440" s="590" t="n"/>
      <c r="Y440" s="590" t="n"/>
      <c r="Z440" s="590" t="n"/>
    </row>
    <row r="441" ht="12.75" customHeight="1" s="844">
      <c r="A441" s="590" t="n"/>
      <c r="B441" s="590" t="n"/>
      <c r="D441" s="590" t="n"/>
      <c r="E441" s="590" t="n"/>
      <c r="F441" s="590" t="n"/>
      <c r="G441" s="590" t="n"/>
      <c r="H441" s="590" t="n"/>
      <c r="I441" s="590" t="n"/>
      <c r="J441" s="590" t="n"/>
      <c r="K441" s="590" t="n"/>
      <c r="L441" s="590" t="n"/>
      <c r="M441" s="590" t="n"/>
      <c r="N441" s="590" t="n"/>
      <c r="O441" s="590" t="n"/>
      <c r="P441" s="590" t="n"/>
      <c r="Q441" s="590" t="n"/>
      <c r="R441" s="590" t="n"/>
      <c r="S441" s="590" t="n"/>
      <c r="T441" s="590" t="n"/>
      <c r="U441" s="590" t="n"/>
      <c r="V441" s="590" t="n"/>
      <c r="W441" s="590" t="n"/>
      <c r="X441" s="590" t="n"/>
      <c r="Y441" s="590" t="n"/>
      <c r="Z441" s="590" t="n"/>
    </row>
    <row r="442" ht="12.75" customHeight="1" s="844">
      <c r="A442" s="590" t="n"/>
      <c r="B442" s="590" t="n"/>
      <c r="D442" s="590" t="n"/>
      <c r="E442" s="590" t="n"/>
      <c r="F442" s="590" t="n"/>
      <c r="G442" s="590" t="n"/>
      <c r="H442" s="590" t="n"/>
      <c r="I442" s="590" t="n"/>
      <c r="J442" s="590" t="n"/>
      <c r="K442" s="590" t="n"/>
      <c r="L442" s="590" t="n"/>
      <c r="M442" s="590" t="n"/>
      <c r="N442" s="590" t="n"/>
      <c r="O442" s="590" t="n"/>
      <c r="P442" s="590" t="n"/>
      <c r="Q442" s="590" t="n"/>
      <c r="R442" s="590" t="n"/>
      <c r="S442" s="590" t="n"/>
      <c r="T442" s="590" t="n"/>
      <c r="U442" s="590" t="n"/>
      <c r="V442" s="590" t="n"/>
      <c r="W442" s="590" t="n"/>
      <c r="X442" s="590" t="n"/>
      <c r="Y442" s="590" t="n"/>
      <c r="Z442" s="590" t="n"/>
    </row>
    <row r="443" ht="12.75" customHeight="1" s="844">
      <c r="A443" s="590" t="n"/>
      <c r="B443" s="590" t="n"/>
      <c r="D443" s="590" t="n"/>
      <c r="E443" s="590" t="n"/>
      <c r="F443" s="590" t="n"/>
      <c r="G443" s="590" t="n"/>
      <c r="H443" s="590" t="n"/>
      <c r="I443" s="590" t="n"/>
      <c r="J443" s="590" t="n"/>
      <c r="K443" s="590" t="n"/>
      <c r="L443" s="590" t="n"/>
      <c r="M443" s="590" t="n"/>
      <c r="N443" s="590" t="n"/>
      <c r="O443" s="590" t="n"/>
      <c r="P443" s="590" t="n"/>
      <c r="Q443" s="590" t="n"/>
      <c r="R443" s="590" t="n"/>
      <c r="S443" s="590" t="n"/>
      <c r="T443" s="590" t="n"/>
      <c r="U443" s="590" t="n"/>
      <c r="V443" s="590" t="n"/>
      <c r="W443" s="590" t="n"/>
      <c r="X443" s="590" t="n"/>
      <c r="Y443" s="590" t="n"/>
      <c r="Z443" s="590" t="n"/>
    </row>
    <row r="444" ht="12.75" customHeight="1" s="844">
      <c r="A444" s="590" t="n"/>
      <c r="B444" s="590" t="n"/>
      <c r="D444" s="590" t="n"/>
      <c r="E444" s="590" t="n"/>
      <c r="F444" s="590" t="n"/>
      <c r="G444" s="590" t="n"/>
      <c r="H444" s="590" t="n"/>
      <c r="I444" s="590" t="n"/>
      <c r="J444" s="590" t="n"/>
      <c r="K444" s="590" t="n"/>
      <c r="L444" s="590" t="n"/>
      <c r="M444" s="590" t="n"/>
      <c r="N444" s="590" t="n"/>
      <c r="O444" s="590" t="n"/>
      <c r="P444" s="590" t="n"/>
      <c r="Q444" s="590" t="n"/>
      <c r="R444" s="590" t="n"/>
      <c r="S444" s="590" t="n"/>
      <c r="T444" s="590" t="n"/>
      <c r="U444" s="590" t="n"/>
      <c r="V444" s="590" t="n"/>
      <c r="W444" s="590" t="n"/>
      <c r="X444" s="590" t="n"/>
      <c r="Y444" s="590" t="n"/>
      <c r="Z444" s="590" t="n"/>
    </row>
    <row r="445" ht="12.75" customHeight="1" s="844">
      <c r="A445" s="590" t="n"/>
      <c r="B445" s="590" t="n"/>
      <c r="D445" s="590" t="n"/>
      <c r="E445" s="590" t="n"/>
      <c r="F445" s="590" t="n"/>
      <c r="G445" s="590" t="n"/>
      <c r="H445" s="590" t="n"/>
      <c r="I445" s="590" t="n"/>
      <c r="J445" s="590" t="n"/>
      <c r="K445" s="590" t="n"/>
      <c r="L445" s="590" t="n"/>
      <c r="M445" s="590" t="n"/>
      <c r="N445" s="590" t="n"/>
      <c r="O445" s="590" t="n"/>
      <c r="P445" s="590" t="n"/>
      <c r="Q445" s="590" t="n"/>
      <c r="R445" s="590" t="n"/>
      <c r="S445" s="590" t="n"/>
      <c r="T445" s="590" t="n"/>
      <c r="U445" s="590" t="n"/>
      <c r="V445" s="590" t="n"/>
      <c r="W445" s="590" t="n"/>
      <c r="X445" s="590" t="n"/>
      <c r="Y445" s="590" t="n"/>
      <c r="Z445" s="590" t="n"/>
    </row>
    <row r="446" ht="12.75" customHeight="1" s="844">
      <c r="A446" s="590" t="n"/>
      <c r="B446" s="590" t="n"/>
      <c r="D446" s="590" t="n"/>
      <c r="E446" s="590" t="n"/>
      <c r="F446" s="590" t="n"/>
      <c r="G446" s="590" t="n"/>
      <c r="H446" s="590" t="n"/>
      <c r="I446" s="590" t="n"/>
      <c r="J446" s="590" t="n"/>
      <c r="K446" s="590" t="n"/>
      <c r="L446" s="590" t="n"/>
      <c r="M446" s="590" t="n"/>
      <c r="N446" s="590" t="n"/>
      <c r="O446" s="590" t="n"/>
      <c r="P446" s="590" t="n"/>
      <c r="Q446" s="590" t="n"/>
      <c r="R446" s="590" t="n"/>
      <c r="S446" s="590" t="n"/>
      <c r="T446" s="590" t="n"/>
      <c r="U446" s="590" t="n"/>
      <c r="V446" s="590" t="n"/>
      <c r="W446" s="590" t="n"/>
      <c r="X446" s="590" t="n"/>
      <c r="Y446" s="590" t="n"/>
      <c r="Z446" s="590" t="n"/>
    </row>
    <row r="447" ht="12.75" customHeight="1" s="844">
      <c r="A447" s="590" t="n"/>
      <c r="B447" s="590" t="n"/>
      <c r="D447" s="590" t="n"/>
      <c r="E447" s="590" t="n"/>
      <c r="F447" s="590" t="n"/>
      <c r="G447" s="590" t="n"/>
      <c r="H447" s="590" t="n"/>
      <c r="I447" s="590" t="n"/>
      <c r="J447" s="590" t="n"/>
      <c r="K447" s="590" t="n"/>
      <c r="L447" s="590" t="n"/>
      <c r="M447" s="590" t="n"/>
      <c r="N447" s="590" t="n"/>
      <c r="O447" s="590" t="n"/>
      <c r="P447" s="590" t="n"/>
      <c r="Q447" s="590" t="n"/>
      <c r="R447" s="590" t="n"/>
      <c r="S447" s="590" t="n"/>
      <c r="T447" s="590" t="n"/>
      <c r="U447" s="590" t="n"/>
      <c r="V447" s="590" t="n"/>
      <c r="W447" s="590" t="n"/>
      <c r="X447" s="590" t="n"/>
      <c r="Y447" s="590" t="n"/>
      <c r="Z447" s="590" t="n"/>
    </row>
    <row r="448" ht="12.75" customHeight="1" s="844">
      <c r="A448" s="590" t="n"/>
      <c r="B448" s="590" t="n"/>
      <c r="D448" s="590" t="n"/>
      <c r="E448" s="590" t="n"/>
      <c r="F448" s="590" t="n"/>
      <c r="G448" s="590" t="n"/>
      <c r="H448" s="590" t="n"/>
      <c r="I448" s="590" t="n"/>
      <c r="J448" s="590" t="n"/>
      <c r="K448" s="590" t="n"/>
      <c r="L448" s="590" t="n"/>
      <c r="M448" s="590" t="n"/>
      <c r="N448" s="590" t="n"/>
      <c r="O448" s="590" t="n"/>
      <c r="P448" s="590" t="n"/>
      <c r="Q448" s="590" t="n"/>
      <c r="R448" s="590" t="n"/>
      <c r="S448" s="590" t="n"/>
      <c r="T448" s="590" t="n"/>
      <c r="U448" s="590" t="n"/>
      <c r="V448" s="590" t="n"/>
      <c r="W448" s="590" t="n"/>
      <c r="X448" s="590" t="n"/>
      <c r="Y448" s="590" t="n"/>
      <c r="Z448" s="590" t="n"/>
    </row>
    <row r="449" ht="12.75" customHeight="1" s="844">
      <c r="A449" s="590" t="n"/>
      <c r="B449" s="590" t="n"/>
      <c r="D449" s="590" t="n"/>
      <c r="E449" s="590" t="n"/>
      <c r="F449" s="590" t="n"/>
      <c r="G449" s="590" t="n"/>
      <c r="H449" s="590" t="n"/>
      <c r="I449" s="590" t="n"/>
      <c r="J449" s="590" t="n"/>
      <c r="K449" s="590" t="n"/>
      <c r="L449" s="590" t="n"/>
      <c r="M449" s="590" t="n"/>
      <c r="N449" s="590" t="n"/>
      <c r="O449" s="590" t="n"/>
      <c r="P449" s="590" t="n"/>
      <c r="Q449" s="590" t="n"/>
      <c r="R449" s="590" t="n"/>
      <c r="S449" s="590" t="n"/>
      <c r="T449" s="590" t="n"/>
      <c r="U449" s="590" t="n"/>
      <c r="V449" s="590" t="n"/>
      <c r="W449" s="590" t="n"/>
      <c r="X449" s="590" t="n"/>
      <c r="Y449" s="590" t="n"/>
      <c r="Z449" s="590" t="n"/>
    </row>
    <row r="450" ht="12.75" customHeight="1" s="844">
      <c r="A450" s="590" t="n"/>
      <c r="B450" s="590" t="n"/>
      <c r="D450" s="590" t="n"/>
      <c r="E450" s="590" t="n"/>
      <c r="F450" s="590" t="n"/>
      <c r="G450" s="590" t="n"/>
      <c r="H450" s="590" t="n"/>
      <c r="I450" s="590" t="n"/>
      <c r="J450" s="590" t="n"/>
      <c r="K450" s="590" t="n"/>
      <c r="L450" s="590" t="n"/>
      <c r="M450" s="590" t="n"/>
      <c r="N450" s="590" t="n"/>
      <c r="O450" s="590" t="n"/>
      <c r="P450" s="590" t="n"/>
      <c r="Q450" s="590" t="n"/>
      <c r="R450" s="590" t="n"/>
      <c r="S450" s="590" t="n"/>
      <c r="T450" s="590" t="n"/>
      <c r="U450" s="590" t="n"/>
      <c r="V450" s="590" t="n"/>
      <c r="W450" s="590" t="n"/>
      <c r="X450" s="590" t="n"/>
      <c r="Y450" s="590" t="n"/>
      <c r="Z450" s="590" t="n"/>
    </row>
    <row r="451" ht="12.75" customHeight="1" s="844">
      <c r="A451" s="590" t="n"/>
      <c r="B451" s="590" t="n"/>
      <c r="D451" s="590" t="n"/>
      <c r="E451" s="590" t="n"/>
      <c r="F451" s="590" t="n"/>
      <c r="G451" s="590" t="n"/>
      <c r="H451" s="590" t="n"/>
      <c r="I451" s="590" t="n"/>
      <c r="J451" s="590" t="n"/>
      <c r="K451" s="590" t="n"/>
      <c r="L451" s="590" t="n"/>
      <c r="M451" s="590" t="n"/>
      <c r="N451" s="590" t="n"/>
      <c r="O451" s="590" t="n"/>
      <c r="P451" s="590" t="n"/>
      <c r="Q451" s="590" t="n"/>
      <c r="R451" s="590" t="n"/>
      <c r="S451" s="590" t="n"/>
      <c r="T451" s="590" t="n"/>
      <c r="U451" s="590" t="n"/>
      <c r="V451" s="590" t="n"/>
      <c r="W451" s="590" t="n"/>
      <c r="X451" s="590" t="n"/>
      <c r="Y451" s="590" t="n"/>
      <c r="Z451" s="590" t="n"/>
    </row>
    <row r="452" ht="12.75" customHeight="1" s="844">
      <c r="A452" s="590" t="n"/>
      <c r="B452" s="590" t="n"/>
      <c r="D452" s="590" t="n"/>
      <c r="E452" s="590" t="n"/>
      <c r="F452" s="590" t="n"/>
      <c r="G452" s="590" t="n"/>
      <c r="H452" s="590" t="n"/>
      <c r="I452" s="590" t="n"/>
      <c r="J452" s="590" t="n"/>
      <c r="K452" s="590" t="n"/>
      <c r="L452" s="590" t="n"/>
      <c r="M452" s="590" t="n"/>
      <c r="N452" s="590" t="n"/>
      <c r="O452" s="590" t="n"/>
      <c r="P452" s="590" t="n"/>
      <c r="Q452" s="590" t="n"/>
      <c r="R452" s="590" t="n"/>
      <c r="S452" s="590" t="n"/>
      <c r="T452" s="590" t="n"/>
      <c r="U452" s="590" t="n"/>
      <c r="V452" s="590" t="n"/>
      <c r="W452" s="590" t="n"/>
      <c r="X452" s="590" t="n"/>
      <c r="Y452" s="590" t="n"/>
      <c r="Z452" s="590" t="n"/>
    </row>
    <row r="453" ht="12.75" customHeight="1" s="844">
      <c r="A453" s="590" t="n"/>
      <c r="B453" s="590" t="n"/>
      <c r="D453" s="590" t="n"/>
      <c r="E453" s="590" t="n"/>
      <c r="F453" s="590" t="n"/>
      <c r="G453" s="590" t="n"/>
      <c r="H453" s="590" t="n"/>
      <c r="I453" s="590" t="n"/>
      <c r="J453" s="590" t="n"/>
      <c r="K453" s="590" t="n"/>
      <c r="L453" s="590" t="n"/>
      <c r="M453" s="590" t="n"/>
      <c r="N453" s="590" t="n"/>
      <c r="O453" s="590" t="n"/>
      <c r="P453" s="590" t="n"/>
      <c r="Q453" s="590" t="n"/>
      <c r="R453" s="590" t="n"/>
      <c r="S453" s="590" t="n"/>
      <c r="T453" s="590" t="n"/>
      <c r="U453" s="590" t="n"/>
      <c r="V453" s="590" t="n"/>
      <c r="W453" s="590" t="n"/>
      <c r="X453" s="590" t="n"/>
      <c r="Y453" s="590" t="n"/>
      <c r="Z453" s="590" t="n"/>
    </row>
    <row r="454" ht="12.75" customHeight="1" s="844">
      <c r="A454" s="590" t="n"/>
      <c r="B454" s="590" t="n"/>
      <c r="D454" s="590" t="n"/>
      <c r="E454" s="590" t="n"/>
      <c r="F454" s="590" t="n"/>
      <c r="G454" s="590" t="n"/>
      <c r="H454" s="590" t="n"/>
      <c r="I454" s="590" t="n"/>
      <c r="J454" s="590" t="n"/>
      <c r="K454" s="590" t="n"/>
      <c r="L454" s="590" t="n"/>
      <c r="M454" s="590" t="n"/>
      <c r="N454" s="590" t="n"/>
      <c r="O454" s="590" t="n"/>
      <c r="P454" s="590" t="n"/>
      <c r="Q454" s="590" t="n"/>
      <c r="R454" s="590" t="n"/>
      <c r="S454" s="590" t="n"/>
      <c r="T454" s="590" t="n"/>
      <c r="U454" s="590" t="n"/>
      <c r="V454" s="590" t="n"/>
      <c r="W454" s="590" t="n"/>
      <c r="X454" s="590" t="n"/>
      <c r="Y454" s="590" t="n"/>
      <c r="Z454" s="590" t="n"/>
    </row>
    <row r="455" ht="12.75" customHeight="1" s="844">
      <c r="A455" s="590" t="n"/>
      <c r="B455" s="590" t="n"/>
      <c r="D455" s="590" t="n"/>
      <c r="E455" s="590" t="n"/>
      <c r="F455" s="590" t="n"/>
      <c r="G455" s="590" t="n"/>
      <c r="H455" s="590" t="n"/>
      <c r="I455" s="590" t="n"/>
      <c r="J455" s="590" t="n"/>
      <c r="K455" s="590" t="n"/>
      <c r="L455" s="590" t="n"/>
      <c r="M455" s="590" t="n"/>
      <c r="N455" s="590" t="n"/>
      <c r="O455" s="590" t="n"/>
      <c r="P455" s="590" t="n"/>
      <c r="Q455" s="590" t="n"/>
      <c r="R455" s="590" t="n"/>
      <c r="S455" s="590" t="n"/>
      <c r="T455" s="590" t="n"/>
      <c r="U455" s="590" t="n"/>
      <c r="V455" s="590" t="n"/>
      <c r="W455" s="590" t="n"/>
      <c r="X455" s="590" t="n"/>
      <c r="Y455" s="590" t="n"/>
      <c r="Z455" s="590" t="n"/>
    </row>
    <row r="456" ht="12.75" customHeight="1" s="844">
      <c r="A456" s="590" t="n"/>
      <c r="B456" s="590" t="n"/>
      <c r="D456" s="590" t="n"/>
      <c r="E456" s="590" t="n"/>
      <c r="F456" s="590" t="n"/>
      <c r="G456" s="590" t="n"/>
      <c r="H456" s="590" t="n"/>
      <c r="I456" s="590" t="n"/>
      <c r="J456" s="590" t="n"/>
      <c r="K456" s="590" t="n"/>
      <c r="L456" s="590" t="n"/>
      <c r="M456" s="590" t="n"/>
      <c r="N456" s="590" t="n"/>
      <c r="O456" s="590" t="n"/>
      <c r="P456" s="590" t="n"/>
      <c r="Q456" s="590" t="n"/>
      <c r="R456" s="590" t="n"/>
      <c r="S456" s="590" t="n"/>
      <c r="T456" s="590" t="n"/>
      <c r="U456" s="590" t="n"/>
      <c r="V456" s="590" t="n"/>
      <c r="W456" s="590" t="n"/>
      <c r="X456" s="590" t="n"/>
      <c r="Y456" s="590" t="n"/>
      <c r="Z456" s="590" t="n"/>
    </row>
    <row r="457" ht="12.75" customHeight="1" s="844">
      <c r="A457" s="590" t="n"/>
      <c r="B457" s="590" t="n"/>
      <c r="D457" s="590" t="n"/>
      <c r="E457" s="590" t="n"/>
      <c r="F457" s="590" t="n"/>
      <c r="G457" s="590" t="n"/>
      <c r="H457" s="590" t="n"/>
      <c r="I457" s="590" t="n"/>
      <c r="J457" s="590" t="n"/>
      <c r="K457" s="590" t="n"/>
      <c r="L457" s="590" t="n"/>
      <c r="M457" s="590" t="n"/>
      <c r="N457" s="590" t="n"/>
      <c r="O457" s="590" t="n"/>
      <c r="P457" s="590" t="n"/>
      <c r="Q457" s="590" t="n"/>
      <c r="R457" s="590" t="n"/>
      <c r="S457" s="590" t="n"/>
      <c r="T457" s="590" t="n"/>
      <c r="U457" s="590" t="n"/>
      <c r="V457" s="590" t="n"/>
      <c r="W457" s="590" t="n"/>
      <c r="X457" s="590" t="n"/>
      <c r="Y457" s="590" t="n"/>
      <c r="Z457" s="590" t="n"/>
    </row>
    <row r="458" ht="12.75" customHeight="1" s="844">
      <c r="A458" s="590" t="n"/>
      <c r="B458" s="590" t="n"/>
      <c r="D458" s="590" t="n"/>
      <c r="E458" s="590" t="n"/>
      <c r="F458" s="590" t="n"/>
      <c r="G458" s="590" t="n"/>
      <c r="H458" s="590" t="n"/>
      <c r="I458" s="590" t="n"/>
      <c r="J458" s="590" t="n"/>
      <c r="K458" s="590" t="n"/>
      <c r="L458" s="590" t="n"/>
      <c r="M458" s="590" t="n"/>
      <c r="N458" s="590" t="n"/>
      <c r="O458" s="590" t="n"/>
      <c r="P458" s="590" t="n"/>
      <c r="Q458" s="590" t="n"/>
      <c r="R458" s="590" t="n"/>
      <c r="S458" s="590" t="n"/>
      <c r="T458" s="590" t="n"/>
      <c r="U458" s="590" t="n"/>
      <c r="V458" s="590" t="n"/>
      <c r="W458" s="590" t="n"/>
      <c r="X458" s="590" t="n"/>
      <c r="Y458" s="590" t="n"/>
      <c r="Z458" s="590" t="n"/>
    </row>
    <row r="459" ht="12.75" customHeight="1" s="844">
      <c r="A459" s="590" t="n"/>
      <c r="B459" s="590" t="n"/>
      <c r="D459" s="590" t="n"/>
      <c r="E459" s="590" t="n"/>
      <c r="F459" s="590" t="n"/>
      <c r="G459" s="590" t="n"/>
      <c r="H459" s="590" t="n"/>
      <c r="I459" s="590" t="n"/>
      <c r="J459" s="590" t="n"/>
      <c r="K459" s="590" t="n"/>
      <c r="L459" s="590" t="n"/>
      <c r="M459" s="590" t="n"/>
      <c r="N459" s="590" t="n"/>
      <c r="O459" s="590" t="n"/>
      <c r="P459" s="590" t="n"/>
      <c r="Q459" s="590" t="n"/>
      <c r="R459" s="590" t="n"/>
      <c r="S459" s="590" t="n"/>
      <c r="T459" s="590" t="n"/>
      <c r="U459" s="590" t="n"/>
      <c r="V459" s="590" t="n"/>
      <c r="W459" s="590" t="n"/>
      <c r="X459" s="590" t="n"/>
      <c r="Y459" s="590" t="n"/>
      <c r="Z459" s="590" t="n"/>
    </row>
    <row r="460" ht="12.75" customHeight="1" s="844">
      <c r="A460" s="590" t="n"/>
      <c r="B460" s="590" t="n"/>
      <c r="D460" s="590" t="n"/>
      <c r="E460" s="590" t="n"/>
      <c r="F460" s="590" t="n"/>
      <c r="G460" s="590" t="n"/>
      <c r="H460" s="590" t="n"/>
      <c r="I460" s="590" t="n"/>
      <c r="J460" s="590" t="n"/>
      <c r="K460" s="590" t="n"/>
      <c r="L460" s="590" t="n"/>
      <c r="M460" s="590" t="n"/>
      <c r="N460" s="590" t="n"/>
      <c r="O460" s="590" t="n"/>
      <c r="P460" s="590" t="n"/>
      <c r="Q460" s="590" t="n"/>
      <c r="R460" s="590" t="n"/>
      <c r="S460" s="590" t="n"/>
      <c r="T460" s="590" t="n"/>
      <c r="U460" s="590" t="n"/>
      <c r="V460" s="590" t="n"/>
      <c r="W460" s="590" t="n"/>
      <c r="X460" s="590" t="n"/>
      <c r="Y460" s="590" t="n"/>
      <c r="Z460" s="590" t="n"/>
    </row>
    <row r="461" ht="12.75" customHeight="1" s="844">
      <c r="A461" s="590" t="n"/>
      <c r="B461" s="590" t="n"/>
      <c r="D461" s="590" t="n"/>
      <c r="E461" s="590" t="n"/>
      <c r="F461" s="590" t="n"/>
      <c r="G461" s="590" t="n"/>
      <c r="H461" s="590" t="n"/>
      <c r="I461" s="590" t="n"/>
      <c r="J461" s="590" t="n"/>
      <c r="K461" s="590" t="n"/>
      <c r="L461" s="590" t="n"/>
      <c r="M461" s="590" t="n"/>
      <c r="N461" s="590" t="n"/>
      <c r="O461" s="590" t="n"/>
      <c r="P461" s="590" t="n"/>
      <c r="Q461" s="590" t="n"/>
      <c r="R461" s="590" t="n"/>
      <c r="S461" s="590" t="n"/>
      <c r="T461" s="590" t="n"/>
      <c r="U461" s="590" t="n"/>
      <c r="V461" s="590" t="n"/>
      <c r="W461" s="590" t="n"/>
      <c r="X461" s="590" t="n"/>
      <c r="Y461" s="590" t="n"/>
      <c r="Z461" s="590" t="n"/>
    </row>
    <row r="462" ht="12.75" customHeight="1" s="844">
      <c r="A462" s="590" t="n"/>
      <c r="B462" s="590" t="n"/>
      <c r="D462" s="590" t="n"/>
      <c r="E462" s="590" t="n"/>
      <c r="F462" s="590" t="n"/>
      <c r="G462" s="590" t="n"/>
      <c r="H462" s="590" t="n"/>
      <c r="I462" s="590" t="n"/>
      <c r="J462" s="590" t="n"/>
      <c r="K462" s="590" t="n"/>
      <c r="L462" s="590" t="n"/>
      <c r="M462" s="590" t="n"/>
      <c r="N462" s="590" t="n"/>
      <c r="O462" s="590" t="n"/>
      <c r="P462" s="590" t="n"/>
      <c r="Q462" s="590" t="n"/>
      <c r="R462" s="590" t="n"/>
      <c r="S462" s="590" t="n"/>
      <c r="T462" s="590" t="n"/>
      <c r="U462" s="590" t="n"/>
      <c r="V462" s="590" t="n"/>
      <c r="W462" s="590" t="n"/>
      <c r="X462" s="590" t="n"/>
      <c r="Y462" s="590" t="n"/>
      <c r="Z462" s="590" t="n"/>
    </row>
    <row r="463" ht="12.75" customHeight="1" s="844">
      <c r="A463" s="590" t="n"/>
      <c r="B463" s="590" t="n"/>
      <c r="D463" s="590" t="n"/>
      <c r="E463" s="590" t="n"/>
      <c r="F463" s="590" t="n"/>
      <c r="G463" s="590" t="n"/>
      <c r="H463" s="590" t="n"/>
      <c r="I463" s="590" t="n"/>
      <c r="J463" s="590" t="n"/>
      <c r="K463" s="590" t="n"/>
      <c r="L463" s="590" t="n"/>
      <c r="M463" s="590" t="n"/>
      <c r="N463" s="590" t="n"/>
      <c r="O463" s="590" t="n"/>
      <c r="P463" s="590" t="n"/>
      <c r="Q463" s="590" t="n"/>
      <c r="R463" s="590" t="n"/>
      <c r="S463" s="590" t="n"/>
      <c r="T463" s="590" t="n"/>
      <c r="U463" s="590" t="n"/>
      <c r="V463" s="590" t="n"/>
      <c r="W463" s="590" t="n"/>
      <c r="X463" s="590" t="n"/>
      <c r="Y463" s="590" t="n"/>
      <c r="Z463" s="590" t="n"/>
    </row>
    <row r="464" ht="12.75" customHeight="1" s="844">
      <c r="A464" s="590" t="n"/>
      <c r="B464" s="590" t="n"/>
      <c r="D464" s="590" t="n"/>
      <c r="E464" s="590" t="n"/>
      <c r="F464" s="590" t="n"/>
      <c r="G464" s="590" t="n"/>
      <c r="H464" s="590" t="n"/>
      <c r="I464" s="590" t="n"/>
      <c r="J464" s="590" t="n"/>
      <c r="K464" s="590" t="n"/>
      <c r="L464" s="590" t="n"/>
      <c r="M464" s="590" t="n"/>
      <c r="N464" s="590" t="n"/>
      <c r="O464" s="590" t="n"/>
      <c r="P464" s="590" t="n"/>
      <c r="Q464" s="590" t="n"/>
      <c r="R464" s="590" t="n"/>
      <c r="S464" s="590" t="n"/>
      <c r="T464" s="590" t="n"/>
      <c r="U464" s="590" t="n"/>
      <c r="V464" s="590" t="n"/>
      <c r="W464" s="590" t="n"/>
      <c r="X464" s="590" t="n"/>
      <c r="Y464" s="590" t="n"/>
      <c r="Z464" s="590" t="n"/>
    </row>
    <row r="465" ht="12.75" customHeight="1" s="844">
      <c r="A465" s="590" t="n"/>
      <c r="B465" s="590" t="n"/>
      <c r="D465" s="590" t="n"/>
      <c r="E465" s="590" t="n"/>
      <c r="F465" s="590" t="n"/>
      <c r="G465" s="590" t="n"/>
      <c r="H465" s="590" t="n"/>
      <c r="I465" s="590" t="n"/>
      <c r="J465" s="590" t="n"/>
      <c r="K465" s="590" t="n"/>
      <c r="L465" s="590" t="n"/>
      <c r="M465" s="590" t="n"/>
      <c r="N465" s="590" t="n"/>
      <c r="O465" s="590" t="n"/>
      <c r="P465" s="590" t="n"/>
      <c r="Q465" s="590" t="n"/>
      <c r="R465" s="590" t="n"/>
      <c r="S465" s="590" t="n"/>
      <c r="T465" s="590" t="n"/>
      <c r="U465" s="590" t="n"/>
      <c r="V465" s="590" t="n"/>
      <c r="W465" s="590" t="n"/>
      <c r="X465" s="590" t="n"/>
      <c r="Y465" s="590" t="n"/>
      <c r="Z465" s="590" t="n"/>
    </row>
    <row r="466" ht="12.75" customHeight="1" s="844">
      <c r="A466" s="590" t="n"/>
      <c r="B466" s="590" t="n"/>
      <c r="D466" s="590" t="n"/>
      <c r="E466" s="590" t="n"/>
      <c r="F466" s="590" t="n"/>
      <c r="G466" s="590" t="n"/>
      <c r="H466" s="590" t="n"/>
      <c r="I466" s="590" t="n"/>
      <c r="J466" s="590" t="n"/>
      <c r="K466" s="590" t="n"/>
      <c r="L466" s="590" t="n"/>
      <c r="M466" s="590" t="n"/>
      <c r="N466" s="590" t="n"/>
      <c r="O466" s="590" t="n"/>
      <c r="P466" s="590" t="n"/>
      <c r="Q466" s="590" t="n"/>
      <c r="R466" s="590" t="n"/>
      <c r="S466" s="590" t="n"/>
      <c r="T466" s="590" t="n"/>
      <c r="U466" s="590" t="n"/>
      <c r="V466" s="590" t="n"/>
      <c r="W466" s="590" t="n"/>
      <c r="X466" s="590" t="n"/>
      <c r="Y466" s="590" t="n"/>
      <c r="Z466" s="590" t="n"/>
    </row>
    <row r="467" ht="12.75" customHeight="1" s="844">
      <c r="A467" s="590" t="n"/>
      <c r="B467" s="590" t="n"/>
      <c r="D467" s="590" t="n"/>
      <c r="E467" s="590" t="n"/>
      <c r="F467" s="590" t="n"/>
      <c r="G467" s="590" t="n"/>
      <c r="H467" s="590" t="n"/>
      <c r="I467" s="590" t="n"/>
      <c r="J467" s="590" t="n"/>
      <c r="K467" s="590" t="n"/>
      <c r="L467" s="590" t="n"/>
      <c r="M467" s="590" t="n"/>
      <c r="N467" s="590" t="n"/>
      <c r="O467" s="590" t="n"/>
      <c r="P467" s="590" t="n"/>
      <c r="Q467" s="590" t="n"/>
      <c r="R467" s="590" t="n"/>
      <c r="S467" s="590" t="n"/>
      <c r="T467" s="590" t="n"/>
      <c r="U467" s="590" t="n"/>
      <c r="V467" s="590" t="n"/>
      <c r="W467" s="590" t="n"/>
      <c r="X467" s="590" t="n"/>
      <c r="Y467" s="590" t="n"/>
      <c r="Z467" s="590" t="n"/>
    </row>
    <row r="468" ht="12.75" customHeight="1" s="844">
      <c r="A468" s="590" t="n"/>
      <c r="B468" s="590" t="n"/>
      <c r="D468" s="590" t="n"/>
      <c r="E468" s="590" t="n"/>
      <c r="F468" s="590" t="n"/>
      <c r="G468" s="590" t="n"/>
      <c r="H468" s="590" t="n"/>
      <c r="I468" s="590" t="n"/>
      <c r="J468" s="590" t="n"/>
      <c r="K468" s="590" t="n"/>
      <c r="L468" s="590" t="n"/>
      <c r="M468" s="590" t="n"/>
      <c r="N468" s="590" t="n"/>
      <c r="O468" s="590" t="n"/>
      <c r="P468" s="590" t="n"/>
      <c r="Q468" s="590" t="n"/>
      <c r="R468" s="590" t="n"/>
      <c r="S468" s="590" t="n"/>
      <c r="T468" s="590" t="n"/>
      <c r="U468" s="590" t="n"/>
      <c r="V468" s="590" t="n"/>
      <c r="W468" s="590" t="n"/>
      <c r="X468" s="590" t="n"/>
      <c r="Y468" s="590" t="n"/>
      <c r="Z468" s="590" t="n"/>
    </row>
    <row r="469" ht="12.75" customHeight="1" s="844">
      <c r="A469" s="590" t="n"/>
      <c r="B469" s="590" t="n"/>
      <c r="D469" s="590" t="n"/>
      <c r="E469" s="590" t="n"/>
      <c r="F469" s="590" t="n"/>
      <c r="G469" s="590" t="n"/>
      <c r="H469" s="590" t="n"/>
      <c r="I469" s="590" t="n"/>
      <c r="J469" s="590" t="n"/>
      <c r="K469" s="590" t="n"/>
      <c r="L469" s="590" t="n"/>
      <c r="M469" s="590" t="n"/>
      <c r="N469" s="590" t="n"/>
      <c r="O469" s="590" t="n"/>
      <c r="P469" s="590" t="n"/>
      <c r="Q469" s="590" t="n"/>
      <c r="R469" s="590" t="n"/>
      <c r="S469" s="590" t="n"/>
      <c r="T469" s="590" t="n"/>
      <c r="U469" s="590" t="n"/>
      <c r="V469" s="590" t="n"/>
      <c r="W469" s="590" t="n"/>
      <c r="X469" s="590" t="n"/>
      <c r="Y469" s="590" t="n"/>
      <c r="Z469" s="590" t="n"/>
    </row>
    <row r="470" ht="12.75" customHeight="1" s="844">
      <c r="A470" s="590" t="n"/>
      <c r="B470" s="590" t="n"/>
      <c r="D470" s="590" t="n"/>
      <c r="E470" s="590" t="n"/>
      <c r="F470" s="590" t="n"/>
      <c r="G470" s="590" t="n"/>
      <c r="H470" s="590" t="n"/>
      <c r="I470" s="590" t="n"/>
      <c r="J470" s="590" t="n"/>
      <c r="K470" s="590" t="n"/>
      <c r="L470" s="590" t="n"/>
      <c r="M470" s="590" t="n"/>
      <c r="N470" s="590" t="n"/>
      <c r="O470" s="590" t="n"/>
      <c r="P470" s="590" t="n"/>
      <c r="Q470" s="590" t="n"/>
      <c r="R470" s="590" t="n"/>
      <c r="S470" s="590" t="n"/>
      <c r="T470" s="590" t="n"/>
      <c r="U470" s="590" t="n"/>
      <c r="V470" s="590" t="n"/>
      <c r="W470" s="590" t="n"/>
      <c r="X470" s="590" t="n"/>
      <c r="Y470" s="590" t="n"/>
      <c r="Z470" s="590" t="n"/>
    </row>
    <row r="471" ht="12.75" customHeight="1" s="844">
      <c r="A471" s="590" t="n"/>
      <c r="B471" s="590" t="n"/>
      <c r="D471" s="590" t="n"/>
      <c r="E471" s="590" t="n"/>
      <c r="F471" s="590" t="n"/>
      <c r="G471" s="590" t="n"/>
      <c r="H471" s="590" t="n"/>
      <c r="I471" s="590" t="n"/>
      <c r="J471" s="590" t="n"/>
      <c r="K471" s="590" t="n"/>
      <c r="L471" s="590" t="n"/>
      <c r="M471" s="590" t="n"/>
      <c r="N471" s="590" t="n"/>
      <c r="O471" s="590" t="n"/>
      <c r="P471" s="590" t="n"/>
      <c r="Q471" s="590" t="n"/>
      <c r="R471" s="590" t="n"/>
      <c r="S471" s="590" t="n"/>
      <c r="T471" s="590" t="n"/>
      <c r="U471" s="590" t="n"/>
      <c r="V471" s="590" t="n"/>
      <c r="W471" s="590" t="n"/>
      <c r="X471" s="590" t="n"/>
      <c r="Y471" s="590" t="n"/>
      <c r="Z471" s="590" t="n"/>
    </row>
    <row r="472" ht="12.75" customHeight="1" s="844">
      <c r="A472" s="590" t="n"/>
      <c r="B472" s="590" t="n"/>
      <c r="D472" s="590" t="n"/>
      <c r="E472" s="590" t="n"/>
      <c r="F472" s="590" t="n"/>
      <c r="G472" s="590" t="n"/>
      <c r="H472" s="590" t="n"/>
      <c r="I472" s="590" t="n"/>
      <c r="J472" s="590" t="n"/>
      <c r="K472" s="590" t="n"/>
      <c r="L472" s="590" t="n"/>
      <c r="M472" s="590" t="n"/>
      <c r="N472" s="590" t="n"/>
      <c r="O472" s="590" t="n"/>
      <c r="P472" s="590" t="n"/>
      <c r="Q472" s="590" t="n"/>
      <c r="R472" s="590" t="n"/>
      <c r="S472" s="590" t="n"/>
      <c r="T472" s="590" t="n"/>
      <c r="U472" s="590" t="n"/>
      <c r="V472" s="590" t="n"/>
      <c r="W472" s="590" t="n"/>
      <c r="X472" s="590" t="n"/>
      <c r="Y472" s="590" t="n"/>
      <c r="Z472" s="590" t="n"/>
    </row>
    <row r="473" ht="12.75" customHeight="1" s="844">
      <c r="A473" s="590" t="n"/>
      <c r="B473" s="590" t="n"/>
      <c r="D473" s="590" t="n"/>
      <c r="E473" s="590" t="n"/>
      <c r="F473" s="590" t="n"/>
      <c r="G473" s="590" t="n"/>
      <c r="H473" s="590" t="n"/>
      <c r="I473" s="590" t="n"/>
      <c r="J473" s="590" t="n"/>
      <c r="K473" s="590" t="n"/>
      <c r="L473" s="590" t="n"/>
      <c r="M473" s="590" t="n"/>
      <c r="N473" s="590" t="n"/>
      <c r="O473" s="590" t="n"/>
      <c r="P473" s="590" t="n"/>
      <c r="Q473" s="590" t="n"/>
      <c r="R473" s="590" t="n"/>
      <c r="S473" s="590" t="n"/>
      <c r="T473" s="590" t="n"/>
      <c r="U473" s="590" t="n"/>
      <c r="V473" s="590" t="n"/>
      <c r="W473" s="590" t="n"/>
      <c r="X473" s="590" t="n"/>
      <c r="Y473" s="590" t="n"/>
      <c r="Z473" s="590" t="n"/>
    </row>
    <row r="474" ht="12.75" customHeight="1" s="844">
      <c r="A474" s="590" t="n"/>
      <c r="B474" s="590" t="n"/>
      <c r="D474" s="590" t="n"/>
      <c r="E474" s="590" t="n"/>
      <c r="F474" s="590" t="n"/>
      <c r="G474" s="590" t="n"/>
      <c r="H474" s="590" t="n"/>
      <c r="I474" s="590" t="n"/>
      <c r="J474" s="590" t="n"/>
      <c r="K474" s="590" t="n"/>
      <c r="L474" s="590" t="n"/>
      <c r="M474" s="590" t="n"/>
      <c r="N474" s="590" t="n"/>
      <c r="O474" s="590" t="n"/>
      <c r="P474" s="590" t="n"/>
      <c r="Q474" s="590" t="n"/>
      <c r="R474" s="590" t="n"/>
      <c r="S474" s="590" t="n"/>
      <c r="T474" s="590" t="n"/>
      <c r="U474" s="590" t="n"/>
      <c r="V474" s="590" t="n"/>
      <c r="W474" s="590" t="n"/>
      <c r="X474" s="590" t="n"/>
      <c r="Y474" s="590" t="n"/>
      <c r="Z474" s="590" t="n"/>
    </row>
    <row r="475" ht="12.75" customHeight="1" s="844">
      <c r="A475" s="590" t="n"/>
      <c r="B475" s="590" t="n"/>
      <c r="D475" s="590" t="n"/>
      <c r="E475" s="590" t="n"/>
      <c r="F475" s="590" t="n"/>
      <c r="G475" s="590" t="n"/>
      <c r="H475" s="590" t="n"/>
      <c r="I475" s="590" t="n"/>
      <c r="J475" s="590" t="n"/>
      <c r="K475" s="590" t="n"/>
      <c r="L475" s="590" t="n"/>
      <c r="M475" s="590" t="n"/>
      <c r="N475" s="590" t="n"/>
      <c r="O475" s="590" t="n"/>
      <c r="P475" s="590" t="n"/>
      <c r="Q475" s="590" t="n"/>
      <c r="R475" s="590" t="n"/>
      <c r="S475" s="590" t="n"/>
      <c r="T475" s="590" t="n"/>
      <c r="U475" s="590" t="n"/>
      <c r="V475" s="590" t="n"/>
      <c r="W475" s="590" t="n"/>
      <c r="X475" s="590" t="n"/>
      <c r="Y475" s="590" t="n"/>
      <c r="Z475" s="590" t="n"/>
    </row>
    <row r="476" ht="12.75" customHeight="1" s="844">
      <c r="A476" s="590" t="n"/>
      <c r="B476" s="590" t="n"/>
      <c r="D476" s="590" t="n"/>
      <c r="E476" s="590" t="n"/>
      <c r="F476" s="590" t="n"/>
      <c r="G476" s="590" t="n"/>
      <c r="H476" s="590" t="n"/>
      <c r="I476" s="590" t="n"/>
      <c r="J476" s="590" t="n"/>
      <c r="K476" s="590" t="n"/>
      <c r="L476" s="590" t="n"/>
      <c r="M476" s="590" t="n"/>
      <c r="N476" s="590" t="n"/>
      <c r="O476" s="590" t="n"/>
      <c r="P476" s="590" t="n"/>
      <c r="Q476" s="590" t="n"/>
      <c r="R476" s="590" t="n"/>
      <c r="S476" s="590" t="n"/>
      <c r="T476" s="590" t="n"/>
      <c r="U476" s="590" t="n"/>
      <c r="V476" s="590" t="n"/>
      <c r="W476" s="590" t="n"/>
      <c r="X476" s="590" t="n"/>
      <c r="Y476" s="590" t="n"/>
      <c r="Z476" s="590" t="n"/>
    </row>
    <row r="477" ht="12.75" customHeight="1" s="844">
      <c r="A477" s="590" t="n"/>
      <c r="B477" s="590" t="n"/>
      <c r="D477" s="590" t="n"/>
      <c r="E477" s="590" t="n"/>
      <c r="F477" s="590" t="n"/>
      <c r="G477" s="590" t="n"/>
      <c r="H477" s="590" t="n"/>
      <c r="I477" s="590" t="n"/>
      <c r="J477" s="590" t="n"/>
      <c r="K477" s="590" t="n"/>
      <c r="L477" s="590" t="n"/>
      <c r="M477" s="590" t="n"/>
      <c r="N477" s="590" t="n"/>
      <c r="O477" s="590" t="n"/>
      <c r="P477" s="590" t="n"/>
      <c r="Q477" s="590" t="n"/>
      <c r="R477" s="590" t="n"/>
      <c r="S477" s="590" t="n"/>
      <c r="T477" s="590" t="n"/>
      <c r="U477" s="590" t="n"/>
      <c r="V477" s="590" t="n"/>
      <c r="W477" s="590" t="n"/>
      <c r="X477" s="590" t="n"/>
      <c r="Y477" s="590" t="n"/>
      <c r="Z477" s="590" t="n"/>
    </row>
    <row r="478" ht="12.75" customHeight="1" s="844">
      <c r="A478" s="590" t="n"/>
      <c r="B478" s="590" t="n"/>
      <c r="D478" s="590" t="n"/>
      <c r="E478" s="590" t="n"/>
      <c r="F478" s="590" t="n"/>
      <c r="G478" s="590" t="n"/>
      <c r="H478" s="590" t="n"/>
      <c r="I478" s="590" t="n"/>
      <c r="J478" s="590" t="n"/>
      <c r="K478" s="590" t="n"/>
      <c r="L478" s="590" t="n"/>
      <c r="M478" s="590" t="n"/>
      <c r="N478" s="590" t="n"/>
      <c r="O478" s="590" t="n"/>
      <c r="P478" s="590" t="n"/>
      <c r="Q478" s="590" t="n"/>
      <c r="R478" s="590" t="n"/>
      <c r="S478" s="590" t="n"/>
      <c r="T478" s="590" t="n"/>
      <c r="U478" s="590" t="n"/>
      <c r="V478" s="590" t="n"/>
      <c r="W478" s="590" t="n"/>
      <c r="X478" s="590" t="n"/>
      <c r="Y478" s="590" t="n"/>
      <c r="Z478" s="590" t="n"/>
    </row>
    <row r="479" ht="12.75" customHeight="1" s="844">
      <c r="A479" s="590" t="n"/>
      <c r="B479" s="590" t="n"/>
      <c r="D479" s="590" t="n"/>
      <c r="E479" s="590" t="n"/>
      <c r="F479" s="590" t="n"/>
      <c r="G479" s="590" t="n"/>
      <c r="H479" s="590" t="n"/>
      <c r="I479" s="590" t="n"/>
      <c r="J479" s="590" t="n"/>
      <c r="K479" s="590" t="n"/>
      <c r="L479" s="590" t="n"/>
      <c r="M479" s="590" t="n"/>
      <c r="N479" s="590" t="n"/>
      <c r="O479" s="590" t="n"/>
      <c r="P479" s="590" t="n"/>
      <c r="Q479" s="590" t="n"/>
      <c r="R479" s="590" t="n"/>
      <c r="S479" s="590" t="n"/>
      <c r="T479" s="590" t="n"/>
      <c r="U479" s="590" t="n"/>
      <c r="V479" s="590" t="n"/>
      <c r="W479" s="590" t="n"/>
      <c r="X479" s="590" t="n"/>
      <c r="Y479" s="590" t="n"/>
      <c r="Z479" s="590" t="n"/>
    </row>
    <row r="480" ht="12.75" customHeight="1" s="844">
      <c r="A480" s="590" t="n"/>
      <c r="B480" s="590" t="n"/>
      <c r="D480" s="590" t="n"/>
      <c r="E480" s="590" t="n"/>
      <c r="F480" s="590" t="n"/>
      <c r="G480" s="590" t="n"/>
      <c r="H480" s="590" t="n"/>
      <c r="I480" s="590" t="n"/>
      <c r="J480" s="590" t="n"/>
      <c r="K480" s="590" t="n"/>
      <c r="L480" s="590" t="n"/>
      <c r="M480" s="590" t="n"/>
      <c r="N480" s="590" t="n"/>
      <c r="O480" s="590" t="n"/>
      <c r="P480" s="590" t="n"/>
      <c r="Q480" s="590" t="n"/>
      <c r="R480" s="590" t="n"/>
      <c r="S480" s="590" t="n"/>
      <c r="T480" s="590" t="n"/>
      <c r="U480" s="590" t="n"/>
      <c r="V480" s="590" t="n"/>
      <c r="W480" s="590" t="n"/>
      <c r="X480" s="590" t="n"/>
      <c r="Y480" s="590" t="n"/>
      <c r="Z480" s="590" t="n"/>
    </row>
    <row r="481" ht="12.75" customHeight="1" s="844">
      <c r="A481" s="590" t="n"/>
      <c r="B481" s="590" t="n"/>
      <c r="D481" s="590" t="n"/>
      <c r="E481" s="590" t="n"/>
      <c r="F481" s="590" t="n"/>
      <c r="G481" s="590" t="n"/>
      <c r="H481" s="590" t="n"/>
      <c r="I481" s="590" t="n"/>
      <c r="J481" s="590" t="n"/>
      <c r="K481" s="590" t="n"/>
      <c r="L481" s="590" t="n"/>
      <c r="M481" s="590" t="n"/>
      <c r="N481" s="590" t="n"/>
      <c r="O481" s="590" t="n"/>
      <c r="P481" s="590" t="n"/>
      <c r="Q481" s="590" t="n"/>
      <c r="R481" s="590" t="n"/>
      <c r="S481" s="590" t="n"/>
      <c r="T481" s="590" t="n"/>
      <c r="U481" s="590" t="n"/>
      <c r="V481" s="590" t="n"/>
      <c r="W481" s="590" t="n"/>
      <c r="X481" s="590" t="n"/>
      <c r="Y481" s="590" t="n"/>
      <c r="Z481" s="590" t="n"/>
    </row>
    <row r="482" ht="12.75" customHeight="1" s="844">
      <c r="A482" s="590" t="n"/>
      <c r="B482" s="590" t="n"/>
      <c r="D482" s="590" t="n"/>
      <c r="E482" s="590" t="n"/>
      <c r="F482" s="590" t="n"/>
      <c r="G482" s="590" t="n"/>
      <c r="H482" s="590" t="n"/>
      <c r="I482" s="590" t="n"/>
      <c r="J482" s="590" t="n"/>
      <c r="K482" s="590" t="n"/>
      <c r="L482" s="590" t="n"/>
      <c r="M482" s="590" t="n"/>
      <c r="N482" s="590" t="n"/>
      <c r="O482" s="590" t="n"/>
      <c r="P482" s="590" t="n"/>
      <c r="Q482" s="590" t="n"/>
      <c r="R482" s="590" t="n"/>
      <c r="S482" s="590" t="n"/>
      <c r="T482" s="590" t="n"/>
      <c r="U482" s="590" t="n"/>
      <c r="V482" s="590" t="n"/>
      <c r="W482" s="590" t="n"/>
      <c r="X482" s="590" t="n"/>
      <c r="Y482" s="590" t="n"/>
      <c r="Z482" s="590" t="n"/>
    </row>
    <row r="483" ht="12.75" customHeight="1" s="844">
      <c r="A483" s="590" t="n"/>
      <c r="B483" s="590" t="n"/>
      <c r="D483" s="590" t="n"/>
      <c r="E483" s="590" t="n"/>
      <c r="F483" s="590" t="n"/>
      <c r="G483" s="590" t="n"/>
      <c r="H483" s="590" t="n"/>
      <c r="I483" s="590" t="n"/>
      <c r="J483" s="590" t="n"/>
      <c r="K483" s="590" t="n"/>
      <c r="L483" s="590" t="n"/>
      <c r="M483" s="590" t="n"/>
      <c r="N483" s="590" t="n"/>
      <c r="O483" s="590" t="n"/>
      <c r="P483" s="590" t="n"/>
      <c r="Q483" s="590" t="n"/>
      <c r="R483" s="590" t="n"/>
      <c r="S483" s="590" t="n"/>
      <c r="T483" s="590" t="n"/>
      <c r="U483" s="590" t="n"/>
      <c r="V483" s="590" t="n"/>
      <c r="W483" s="590" t="n"/>
      <c r="X483" s="590" t="n"/>
      <c r="Y483" s="590" t="n"/>
      <c r="Z483" s="590" t="n"/>
    </row>
    <row r="484" ht="12.75" customHeight="1" s="844">
      <c r="A484" s="590" t="n"/>
      <c r="B484" s="590" t="n"/>
      <c r="D484" s="590" t="n"/>
      <c r="E484" s="590" t="n"/>
      <c r="F484" s="590" t="n"/>
      <c r="G484" s="590" t="n"/>
      <c r="H484" s="590" t="n"/>
      <c r="I484" s="590" t="n"/>
      <c r="J484" s="590" t="n"/>
      <c r="K484" s="590" t="n"/>
      <c r="L484" s="590" t="n"/>
      <c r="M484" s="590" t="n"/>
      <c r="N484" s="590" t="n"/>
      <c r="O484" s="590" t="n"/>
      <c r="P484" s="590" t="n"/>
      <c r="Q484" s="590" t="n"/>
      <c r="R484" s="590" t="n"/>
      <c r="S484" s="590" t="n"/>
      <c r="T484" s="590" t="n"/>
      <c r="U484" s="590" t="n"/>
      <c r="V484" s="590" t="n"/>
      <c r="W484" s="590" t="n"/>
      <c r="X484" s="590" t="n"/>
      <c r="Y484" s="590" t="n"/>
      <c r="Z484" s="590" t="n"/>
    </row>
    <row r="485" ht="12.75" customHeight="1" s="844">
      <c r="A485" s="590" t="n"/>
      <c r="B485" s="590" t="n"/>
      <c r="D485" s="590" t="n"/>
      <c r="E485" s="590" t="n"/>
      <c r="F485" s="590" t="n"/>
      <c r="G485" s="590" t="n"/>
      <c r="H485" s="590" t="n"/>
      <c r="I485" s="590" t="n"/>
      <c r="J485" s="590" t="n"/>
      <c r="K485" s="590" t="n"/>
      <c r="L485" s="590" t="n"/>
      <c r="M485" s="590" t="n"/>
      <c r="N485" s="590" t="n"/>
      <c r="O485" s="590" t="n"/>
      <c r="P485" s="590" t="n"/>
      <c r="Q485" s="590" t="n"/>
      <c r="R485" s="590" t="n"/>
      <c r="S485" s="590" t="n"/>
      <c r="T485" s="590" t="n"/>
      <c r="U485" s="590" t="n"/>
      <c r="V485" s="590" t="n"/>
      <c r="W485" s="590" t="n"/>
      <c r="X485" s="590" t="n"/>
      <c r="Y485" s="590" t="n"/>
      <c r="Z485" s="590" t="n"/>
    </row>
    <row r="486" ht="12.75" customHeight="1" s="844">
      <c r="A486" s="590" t="n"/>
      <c r="B486" s="590" t="n"/>
      <c r="D486" s="590" t="n"/>
      <c r="E486" s="590" t="n"/>
      <c r="F486" s="590" t="n"/>
      <c r="G486" s="590" t="n"/>
      <c r="H486" s="590" t="n"/>
      <c r="I486" s="590" t="n"/>
      <c r="J486" s="590" t="n"/>
      <c r="K486" s="590" t="n"/>
      <c r="L486" s="590" t="n"/>
      <c r="M486" s="590" t="n"/>
      <c r="N486" s="590" t="n"/>
      <c r="O486" s="590" t="n"/>
      <c r="P486" s="590" t="n"/>
      <c r="Q486" s="590" t="n"/>
      <c r="R486" s="590" t="n"/>
      <c r="S486" s="590" t="n"/>
      <c r="T486" s="590" t="n"/>
      <c r="U486" s="590" t="n"/>
      <c r="V486" s="590" t="n"/>
      <c r="W486" s="590" t="n"/>
      <c r="X486" s="590" t="n"/>
      <c r="Y486" s="590" t="n"/>
      <c r="Z486" s="590" t="n"/>
    </row>
    <row r="487" ht="12.75" customHeight="1" s="844">
      <c r="A487" s="590" t="n"/>
      <c r="B487" s="590" t="n"/>
      <c r="D487" s="590" t="n"/>
      <c r="E487" s="590" t="n"/>
      <c r="F487" s="590" t="n"/>
      <c r="G487" s="590" t="n"/>
      <c r="H487" s="590" t="n"/>
      <c r="I487" s="590" t="n"/>
      <c r="J487" s="590" t="n"/>
      <c r="K487" s="590" t="n"/>
      <c r="L487" s="590" t="n"/>
      <c r="M487" s="590" t="n"/>
      <c r="N487" s="590" t="n"/>
      <c r="O487" s="590" t="n"/>
      <c r="P487" s="590" t="n"/>
      <c r="Q487" s="590" t="n"/>
      <c r="R487" s="590" t="n"/>
      <c r="S487" s="590" t="n"/>
      <c r="T487" s="590" t="n"/>
      <c r="U487" s="590" t="n"/>
      <c r="V487" s="590" t="n"/>
      <c r="W487" s="590" t="n"/>
      <c r="X487" s="590" t="n"/>
      <c r="Y487" s="590" t="n"/>
      <c r="Z487" s="590" t="n"/>
    </row>
    <row r="488" ht="12.75" customHeight="1" s="844">
      <c r="A488" s="590" t="n"/>
      <c r="B488" s="590" t="n"/>
      <c r="D488" s="590" t="n"/>
      <c r="E488" s="590" t="n"/>
      <c r="F488" s="590" t="n"/>
      <c r="G488" s="590" t="n"/>
      <c r="H488" s="590" t="n"/>
      <c r="I488" s="590" t="n"/>
      <c r="J488" s="590" t="n"/>
      <c r="K488" s="590" t="n"/>
      <c r="L488" s="590" t="n"/>
      <c r="M488" s="590" t="n"/>
      <c r="N488" s="590" t="n"/>
      <c r="O488" s="590" t="n"/>
      <c r="P488" s="590" t="n"/>
      <c r="Q488" s="590" t="n"/>
      <c r="R488" s="590" t="n"/>
      <c r="S488" s="590" t="n"/>
      <c r="T488" s="590" t="n"/>
      <c r="U488" s="590" t="n"/>
      <c r="V488" s="590" t="n"/>
      <c r="W488" s="590" t="n"/>
      <c r="X488" s="590" t="n"/>
      <c r="Y488" s="590" t="n"/>
      <c r="Z488" s="590" t="n"/>
    </row>
    <row r="489" ht="12.75" customHeight="1" s="844">
      <c r="A489" s="590" t="n"/>
      <c r="B489" s="590" t="n"/>
      <c r="D489" s="590" t="n"/>
      <c r="E489" s="590" t="n"/>
      <c r="F489" s="590" t="n"/>
      <c r="G489" s="590" t="n"/>
      <c r="H489" s="590" t="n"/>
      <c r="I489" s="590" t="n"/>
      <c r="J489" s="590" t="n"/>
      <c r="K489" s="590" t="n"/>
      <c r="L489" s="590" t="n"/>
      <c r="M489" s="590" t="n"/>
      <c r="N489" s="590" t="n"/>
      <c r="O489" s="590" t="n"/>
      <c r="P489" s="590" t="n"/>
      <c r="Q489" s="590" t="n"/>
      <c r="R489" s="590" t="n"/>
      <c r="S489" s="590" t="n"/>
      <c r="T489" s="590" t="n"/>
      <c r="U489" s="590" t="n"/>
      <c r="V489" s="590" t="n"/>
      <c r="W489" s="590" t="n"/>
      <c r="X489" s="590" t="n"/>
      <c r="Y489" s="590" t="n"/>
      <c r="Z489" s="590" t="n"/>
    </row>
    <row r="490" ht="12.75" customHeight="1" s="844">
      <c r="A490" s="590" t="n"/>
      <c r="B490" s="590" t="n"/>
      <c r="D490" s="590" t="n"/>
      <c r="E490" s="590" t="n"/>
      <c r="F490" s="590" t="n"/>
      <c r="G490" s="590" t="n"/>
      <c r="H490" s="590" t="n"/>
      <c r="I490" s="590" t="n"/>
      <c r="J490" s="590" t="n"/>
      <c r="K490" s="590" t="n"/>
      <c r="L490" s="590" t="n"/>
      <c r="M490" s="590" t="n"/>
      <c r="N490" s="590" t="n"/>
      <c r="O490" s="590" t="n"/>
      <c r="P490" s="590" t="n"/>
      <c r="Q490" s="590" t="n"/>
      <c r="R490" s="590" t="n"/>
      <c r="S490" s="590" t="n"/>
      <c r="T490" s="590" t="n"/>
      <c r="U490" s="590" t="n"/>
      <c r="V490" s="590" t="n"/>
      <c r="W490" s="590" t="n"/>
      <c r="X490" s="590" t="n"/>
      <c r="Y490" s="590" t="n"/>
      <c r="Z490" s="590" t="n"/>
    </row>
    <row r="491" ht="12.75" customHeight="1" s="844">
      <c r="A491" s="590" t="n"/>
      <c r="B491" s="590" t="n"/>
      <c r="D491" s="590" t="n"/>
      <c r="E491" s="590" t="n"/>
      <c r="F491" s="590" t="n"/>
      <c r="G491" s="590" t="n"/>
      <c r="H491" s="590" t="n"/>
      <c r="I491" s="590" t="n"/>
      <c r="J491" s="590" t="n"/>
      <c r="K491" s="590" t="n"/>
      <c r="L491" s="590" t="n"/>
      <c r="M491" s="590" t="n"/>
      <c r="N491" s="590" t="n"/>
      <c r="O491" s="590" t="n"/>
      <c r="P491" s="590" t="n"/>
      <c r="Q491" s="590" t="n"/>
      <c r="R491" s="590" t="n"/>
      <c r="S491" s="590" t="n"/>
      <c r="T491" s="590" t="n"/>
      <c r="U491" s="590" t="n"/>
      <c r="V491" s="590" t="n"/>
      <c r="W491" s="590" t="n"/>
      <c r="X491" s="590" t="n"/>
      <c r="Y491" s="590" t="n"/>
      <c r="Z491" s="590" t="n"/>
    </row>
    <row r="492" ht="12.75" customHeight="1" s="844">
      <c r="A492" s="590" t="n"/>
      <c r="B492" s="590" t="n"/>
      <c r="D492" s="590" t="n"/>
      <c r="E492" s="590" t="n"/>
      <c r="F492" s="590" t="n"/>
      <c r="G492" s="590" t="n"/>
      <c r="H492" s="590" t="n"/>
      <c r="I492" s="590" t="n"/>
      <c r="J492" s="590" t="n"/>
      <c r="K492" s="590" t="n"/>
      <c r="L492" s="590" t="n"/>
      <c r="M492" s="590" t="n"/>
      <c r="N492" s="590" t="n"/>
      <c r="O492" s="590" t="n"/>
      <c r="P492" s="590" t="n"/>
      <c r="Q492" s="590" t="n"/>
      <c r="R492" s="590" t="n"/>
      <c r="S492" s="590" t="n"/>
      <c r="T492" s="590" t="n"/>
      <c r="U492" s="590" t="n"/>
      <c r="V492" s="590" t="n"/>
      <c r="W492" s="590" t="n"/>
      <c r="X492" s="590" t="n"/>
      <c r="Y492" s="590" t="n"/>
      <c r="Z492" s="590" t="n"/>
    </row>
    <row r="493" ht="12.75" customHeight="1" s="844">
      <c r="A493" s="590" t="n"/>
      <c r="B493" s="590" t="n"/>
      <c r="D493" s="590" t="n"/>
      <c r="E493" s="590" t="n"/>
      <c r="F493" s="590" t="n"/>
      <c r="G493" s="590" t="n"/>
      <c r="H493" s="590" t="n"/>
      <c r="I493" s="590" t="n"/>
      <c r="J493" s="590" t="n"/>
      <c r="K493" s="590" t="n"/>
      <c r="L493" s="590" t="n"/>
      <c r="M493" s="590" t="n"/>
      <c r="N493" s="590" t="n"/>
      <c r="O493" s="590" t="n"/>
      <c r="P493" s="590" t="n"/>
      <c r="Q493" s="590" t="n"/>
      <c r="R493" s="590" t="n"/>
      <c r="S493" s="590" t="n"/>
      <c r="T493" s="590" t="n"/>
      <c r="U493" s="590" t="n"/>
      <c r="V493" s="590" t="n"/>
      <c r="W493" s="590" t="n"/>
      <c r="X493" s="590" t="n"/>
      <c r="Y493" s="590" t="n"/>
      <c r="Z493" s="590" t="n"/>
    </row>
    <row r="494" ht="12.75" customHeight="1" s="844">
      <c r="A494" s="590" t="n"/>
      <c r="B494" s="590" t="n"/>
      <c r="D494" s="590" t="n"/>
      <c r="E494" s="590" t="n"/>
      <c r="F494" s="590" t="n"/>
      <c r="G494" s="590" t="n"/>
      <c r="H494" s="590" t="n"/>
      <c r="I494" s="590" t="n"/>
      <c r="J494" s="590" t="n"/>
      <c r="K494" s="590" t="n"/>
      <c r="L494" s="590" t="n"/>
      <c r="M494" s="590" t="n"/>
      <c r="N494" s="590" t="n"/>
      <c r="O494" s="590" t="n"/>
      <c r="P494" s="590" t="n"/>
      <c r="Q494" s="590" t="n"/>
      <c r="R494" s="590" t="n"/>
      <c r="S494" s="590" t="n"/>
      <c r="T494" s="590" t="n"/>
      <c r="U494" s="590" t="n"/>
      <c r="V494" s="590" t="n"/>
      <c r="W494" s="590" t="n"/>
      <c r="X494" s="590" t="n"/>
      <c r="Y494" s="590" t="n"/>
      <c r="Z494" s="590" t="n"/>
    </row>
    <row r="495" ht="12.75" customHeight="1" s="844">
      <c r="A495" s="590" t="n"/>
      <c r="B495" s="590" t="n"/>
      <c r="D495" s="590" t="n"/>
      <c r="E495" s="590" t="n"/>
      <c r="F495" s="590" t="n"/>
      <c r="G495" s="590" t="n"/>
      <c r="H495" s="590" t="n"/>
      <c r="I495" s="590" t="n"/>
      <c r="J495" s="590" t="n"/>
      <c r="K495" s="590" t="n"/>
      <c r="L495" s="590" t="n"/>
      <c r="M495" s="590" t="n"/>
      <c r="N495" s="590" t="n"/>
      <c r="O495" s="590" t="n"/>
      <c r="P495" s="590" t="n"/>
      <c r="Q495" s="590" t="n"/>
      <c r="R495" s="590" t="n"/>
      <c r="S495" s="590" t="n"/>
      <c r="T495" s="590" t="n"/>
      <c r="U495" s="590" t="n"/>
      <c r="V495" s="590" t="n"/>
      <c r="W495" s="590" t="n"/>
      <c r="X495" s="590" t="n"/>
      <c r="Y495" s="590" t="n"/>
      <c r="Z495" s="590" t="n"/>
    </row>
    <row r="496" ht="12.75" customHeight="1" s="844">
      <c r="A496" s="590" t="n"/>
      <c r="B496" s="590" t="n"/>
      <c r="D496" s="590" t="n"/>
      <c r="E496" s="590" t="n"/>
      <c r="F496" s="590" t="n"/>
      <c r="G496" s="590" t="n"/>
      <c r="H496" s="590" t="n"/>
      <c r="I496" s="590" t="n"/>
      <c r="J496" s="590" t="n"/>
      <c r="K496" s="590" t="n"/>
      <c r="L496" s="590" t="n"/>
      <c r="M496" s="590" t="n"/>
      <c r="N496" s="590" t="n"/>
      <c r="O496" s="590" t="n"/>
      <c r="P496" s="590" t="n"/>
      <c r="Q496" s="590" t="n"/>
      <c r="R496" s="590" t="n"/>
      <c r="S496" s="590" t="n"/>
      <c r="T496" s="590" t="n"/>
      <c r="U496" s="590" t="n"/>
      <c r="V496" s="590" t="n"/>
      <c r="W496" s="590" t="n"/>
      <c r="X496" s="590" t="n"/>
      <c r="Y496" s="590" t="n"/>
      <c r="Z496" s="590" t="n"/>
    </row>
    <row r="497" ht="12.75" customHeight="1" s="844">
      <c r="A497" s="590" t="n"/>
      <c r="B497" s="590" t="n"/>
      <c r="D497" s="590" t="n"/>
      <c r="E497" s="590" t="n"/>
      <c r="F497" s="590" t="n"/>
      <c r="G497" s="590" t="n"/>
      <c r="H497" s="590" t="n"/>
      <c r="I497" s="590" t="n"/>
      <c r="J497" s="590" t="n"/>
      <c r="K497" s="590" t="n"/>
      <c r="L497" s="590" t="n"/>
      <c r="M497" s="590" t="n"/>
      <c r="N497" s="590" t="n"/>
      <c r="O497" s="590" t="n"/>
      <c r="P497" s="590" t="n"/>
      <c r="Q497" s="590" t="n"/>
      <c r="R497" s="590" t="n"/>
      <c r="S497" s="590" t="n"/>
      <c r="T497" s="590" t="n"/>
      <c r="U497" s="590" t="n"/>
      <c r="V497" s="590" t="n"/>
      <c r="W497" s="590" t="n"/>
      <c r="X497" s="590" t="n"/>
      <c r="Y497" s="590" t="n"/>
      <c r="Z497" s="590" t="n"/>
    </row>
    <row r="498" ht="12.75" customHeight="1" s="844">
      <c r="A498" s="590" t="n"/>
      <c r="B498" s="590" t="n"/>
      <c r="D498" s="590" t="n"/>
      <c r="E498" s="590" t="n"/>
      <c r="F498" s="590" t="n"/>
      <c r="G498" s="590" t="n"/>
      <c r="H498" s="590" t="n"/>
      <c r="I498" s="590" t="n"/>
      <c r="J498" s="590" t="n"/>
      <c r="K498" s="590" t="n"/>
      <c r="L498" s="590" t="n"/>
      <c r="M498" s="590" t="n"/>
      <c r="N498" s="590" t="n"/>
      <c r="O498" s="590" t="n"/>
      <c r="P498" s="590" t="n"/>
      <c r="Q498" s="590" t="n"/>
      <c r="R498" s="590" t="n"/>
      <c r="S498" s="590" t="n"/>
      <c r="T498" s="590" t="n"/>
      <c r="U498" s="590" t="n"/>
      <c r="V498" s="590" t="n"/>
      <c r="W498" s="590" t="n"/>
      <c r="X498" s="590" t="n"/>
      <c r="Y498" s="590" t="n"/>
      <c r="Z498" s="590" t="n"/>
    </row>
    <row r="499" ht="12.75" customHeight="1" s="844">
      <c r="A499" s="590" t="n"/>
      <c r="B499" s="590" t="n"/>
      <c r="D499" s="590" t="n"/>
      <c r="E499" s="590" t="n"/>
      <c r="F499" s="590" t="n"/>
      <c r="G499" s="590" t="n"/>
      <c r="H499" s="590" t="n"/>
      <c r="I499" s="590" t="n"/>
      <c r="J499" s="590" t="n"/>
      <c r="K499" s="590" t="n"/>
      <c r="L499" s="590" t="n"/>
      <c r="M499" s="590" t="n"/>
      <c r="N499" s="590" t="n"/>
      <c r="O499" s="590" t="n"/>
      <c r="P499" s="590" t="n"/>
      <c r="Q499" s="590" t="n"/>
      <c r="R499" s="590" t="n"/>
      <c r="S499" s="590" t="n"/>
      <c r="T499" s="590" t="n"/>
      <c r="U499" s="590" t="n"/>
      <c r="V499" s="590" t="n"/>
      <c r="W499" s="590" t="n"/>
      <c r="X499" s="590" t="n"/>
      <c r="Y499" s="590" t="n"/>
      <c r="Z499" s="590" t="n"/>
    </row>
    <row r="500" ht="12.75" customHeight="1" s="844">
      <c r="A500" s="590" t="n"/>
      <c r="B500" s="590" t="n"/>
      <c r="D500" s="590" t="n"/>
      <c r="E500" s="590" t="n"/>
      <c r="F500" s="590" t="n"/>
      <c r="G500" s="590" t="n"/>
      <c r="H500" s="590" t="n"/>
      <c r="I500" s="590" t="n"/>
      <c r="J500" s="590" t="n"/>
      <c r="K500" s="590" t="n"/>
      <c r="L500" s="590" t="n"/>
      <c r="M500" s="590" t="n"/>
      <c r="N500" s="590" t="n"/>
      <c r="O500" s="590" t="n"/>
      <c r="P500" s="590" t="n"/>
      <c r="Q500" s="590" t="n"/>
      <c r="R500" s="590" t="n"/>
      <c r="S500" s="590" t="n"/>
      <c r="T500" s="590" t="n"/>
      <c r="U500" s="590" t="n"/>
      <c r="V500" s="590" t="n"/>
      <c r="W500" s="590" t="n"/>
      <c r="X500" s="590" t="n"/>
      <c r="Y500" s="590" t="n"/>
      <c r="Z500" s="590" t="n"/>
    </row>
    <row r="501" ht="12.75" customHeight="1" s="844">
      <c r="A501" s="590" t="n"/>
      <c r="B501" s="590" t="n"/>
      <c r="D501" s="590" t="n"/>
      <c r="E501" s="590" t="n"/>
      <c r="F501" s="590" t="n"/>
      <c r="G501" s="590" t="n"/>
      <c r="H501" s="590" t="n"/>
      <c r="I501" s="590" t="n"/>
      <c r="J501" s="590" t="n"/>
      <c r="K501" s="590" t="n"/>
      <c r="L501" s="590" t="n"/>
      <c r="M501" s="590" t="n"/>
      <c r="N501" s="590" t="n"/>
      <c r="O501" s="590" t="n"/>
      <c r="P501" s="590" t="n"/>
      <c r="Q501" s="590" t="n"/>
      <c r="R501" s="590" t="n"/>
      <c r="S501" s="590" t="n"/>
      <c r="T501" s="590" t="n"/>
      <c r="U501" s="590" t="n"/>
      <c r="V501" s="590" t="n"/>
      <c r="W501" s="590" t="n"/>
      <c r="X501" s="590" t="n"/>
      <c r="Y501" s="590" t="n"/>
      <c r="Z501" s="590" t="n"/>
    </row>
    <row r="502" ht="12.75" customHeight="1" s="844">
      <c r="A502" s="590" t="n"/>
      <c r="B502" s="590" t="n"/>
      <c r="D502" s="590" t="n"/>
      <c r="E502" s="590" t="n"/>
      <c r="F502" s="590" t="n"/>
      <c r="G502" s="590" t="n"/>
      <c r="H502" s="590" t="n"/>
      <c r="I502" s="590" t="n"/>
      <c r="J502" s="590" t="n"/>
      <c r="K502" s="590" t="n"/>
      <c r="L502" s="590" t="n"/>
      <c r="M502" s="590" t="n"/>
      <c r="N502" s="590" t="n"/>
      <c r="O502" s="590" t="n"/>
      <c r="P502" s="590" t="n"/>
      <c r="Q502" s="590" t="n"/>
      <c r="R502" s="590" t="n"/>
      <c r="S502" s="590" t="n"/>
      <c r="T502" s="590" t="n"/>
      <c r="U502" s="590" t="n"/>
      <c r="V502" s="590" t="n"/>
      <c r="W502" s="590" t="n"/>
      <c r="X502" s="590" t="n"/>
      <c r="Y502" s="590" t="n"/>
      <c r="Z502" s="590" t="n"/>
    </row>
    <row r="503" ht="12.75" customHeight="1" s="844">
      <c r="A503" s="590" t="n"/>
      <c r="B503" s="590" t="n"/>
      <c r="D503" s="590" t="n"/>
      <c r="E503" s="590" t="n"/>
      <c r="F503" s="590" t="n"/>
      <c r="G503" s="590" t="n"/>
      <c r="H503" s="590" t="n"/>
      <c r="I503" s="590" t="n"/>
      <c r="J503" s="590" t="n"/>
      <c r="K503" s="590" t="n"/>
      <c r="L503" s="590" t="n"/>
      <c r="M503" s="590" t="n"/>
      <c r="N503" s="590" t="n"/>
      <c r="O503" s="590" t="n"/>
      <c r="P503" s="590" t="n"/>
      <c r="Q503" s="590" t="n"/>
      <c r="R503" s="590" t="n"/>
      <c r="S503" s="590" t="n"/>
      <c r="T503" s="590" t="n"/>
      <c r="U503" s="590" t="n"/>
      <c r="V503" s="590" t="n"/>
      <c r="W503" s="590" t="n"/>
      <c r="X503" s="590" t="n"/>
      <c r="Y503" s="590" t="n"/>
      <c r="Z503" s="590" t="n"/>
    </row>
    <row r="504" ht="12.75" customHeight="1" s="844">
      <c r="A504" s="590" t="n"/>
      <c r="B504" s="590" t="n"/>
      <c r="D504" s="590" t="n"/>
      <c r="E504" s="590" t="n"/>
      <c r="F504" s="590" t="n"/>
      <c r="G504" s="590" t="n"/>
      <c r="H504" s="590" t="n"/>
      <c r="I504" s="590" t="n"/>
      <c r="J504" s="590" t="n"/>
      <c r="K504" s="590" t="n"/>
      <c r="L504" s="590" t="n"/>
      <c r="M504" s="590" t="n"/>
      <c r="N504" s="590" t="n"/>
      <c r="O504" s="590" t="n"/>
      <c r="P504" s="590" t="n"/>
      <c r="Q504" s="590" t="n"/>
      <c r="R504" s="590" t="n"/>
      <c r="S504" s="590" t="n"/>
      <c r="T504" s="590" t="n"/>
      <c r="U504" s="590" t="n"/>
      <c r="V504" s="590" t="n"/>
      <c r="W504" s="590" t="n"/>
      <c r="X504" s="590" t="n"/>
      <c r="Y504" s="590" t="n"/>
      <c r="Z504" s="590" t="n"/>
    </row>
    <row r="505" ht="12.75" customHeight="1" s="844">
      <c r="A505" s="590" t="n"/>
      <c r="B505" s="590" t="n"/>
      <c r="D505" s="590" t="n"/>
      <c r="E505" s="590" t="n"/>
      <c r="F505" s="590" t="n"/>
      <c r="G505" s="590" t="n"/>
      <c r="H505" s="590" t="n"/>
      <c r="I505" s="590" t="n"/>
      <c r="J505" s="590" t="n"/>
      <c r="K505" s="590" t="n"/>
      <c r="L505" s="590" t="n"/>
      <c r="M505" s="590" t="n"/>
      <c r="N505" s="590" t="n"/>
      <c r="O505" s="590" t="n"/>
      <c r="P505" s="590" t="n"/>
      <c r="Q505" s="590" t="n"/>
      <c r="R505" s="590" t="n"/>
      <c r="S505" s="590" t="n"/>
      <c r="T505" s="590" t="n"/>
      <c r="U505" s="590" t="n"/>
      <c r="V505" s="590" t="n"/>
      <c r="W505" s="590" t="n"/>
      <c r="X505" s="590" t="n"/>
      <c r="Y505" s="590" t="n"/>
      <c r="Z505" s="590" t="n"/>
    </row>
    <row r="506" ht="12.75" customHeight="1" s="844">
      <c r="A506" s="590" t="n"/>
      <c r="B506" s="590" t="n"/>
      <c r="D506" s="590" t="n"/>
      <c r="E506" s="590" t="n"/>
      <c r="F506" s="590" t="n"/>
      <c r="G506" s="590" t="n"/>
      <c r="H506" s="590" t="n"/>
      <c r="I506" s="590" t="n"/>
      <c r="J506" s="590" t="n"/>
      <c r="K506" s="590" t="n"/>
      <c r="L506" s="590" t="n"/>
      <c r="M506" s="590" t="n"/>
      <c r="N506" s="590" t="n"/>
      <c r="O506" s="590" t="n"/>
      <c r="P506" s="590" t="n"/>
      <c r="Q506" s="590" t="n"/>
      <c r="R506" s="590" t="n"/>
      <c r="S506" s="590" t="n"/>
      <c r="T506" s="590" t="n"/>
      <c r="U506" s="590" t="n"/>
      <c r="V506" s="590" t="n"/>
      <c r="W506" s="590" t="n"/>
      <c r="X506" s="590" t="n"/>
      <c r="Y506" s="590" t="n"/>
      <c r="Z506" s="590" t="n"/>
    </row>
    <row r="507" ht="12.75" customHeight="1" s="844">
      <c r="A507" s="590" t="n"/>
      <c r="B507" s="590" t="n"/>
      <c r="D507" s="590" t="n"/>
      <c r="E507" s="590" t="n"/>
      <c r="F507" s="590" t="n"/>
      <c r="G507" s="590" t="n"/>
      <c r="H507" s="590" t="n"/>
      <c r="I507" s="590" t="n"/>
      <c r="J507" s="590" t="n"/>
      <c r="K507" s="590" t="n"/>
      <c r="L507" s="590" t="n"/>
      <c r="M507" s="590" t="n"/>
      <c r="N507" s="590" t="n"/>
      <c r="O507" s="590" t="n"/>
      <c r="P507" s="590" t="n"/>
      <c r="Q507" s="590" t="n"/>
      <c r="R507" s="590" t="n"/>
      <c r="S507" s="590" t="n"/>
      <c r="T507" s="590" t="n"/>
      <c r="U507" s="590" t="n"/>
      <c r="V507" s="590" t="n"/>
      <c r="W507" s="590" t="n"/>
      <c r="X507" s="590" t="n"/>
      <c r="Y507" s="590" t="n"/>
      <c r="Z507" s="590" t="n"/>
    </row>
    <row r="508" ht="12.75" customHeight="1" s="844">
      <c r="A508" s="590" t="n"/>
      <c r="B508" s="590" t="n"/>
      <c r="D508" s="590" t="n"/>
      <c r="E508" s="590" t="n"/>
      <c r="F508" s="590" t="n"/>
      <c r="G508" s="590" t="n"/>
      <c r="H508" s="590" t="n"/>
      <c r="I508" s="590" t="n"/>
      <c r="J508" s="590" t="n"/>
      <c r="K508" s="590" t="n"/>
      <c r="L508" s="590" t="n"/>
      <c r="M508" s="590" t="n"/>
      <c r="N508" s="590" t="n"/>
      <c r="O508" s="590" t="n"/>
      <c r="P508" s="590" t="n"/>
      <c r="Q508" s="590" t="n"/>
      <c r="R508" s="590" t="n"/>
      <c r="S508" s="590" t="n"/>
      <c r="T508" s="590" t="n"/>
      <c r="U508" s="590" t="n"/>
      <c r="V508" s="590" t="n"/>
      <c r="W508" s="590" t="n"/>
      <c r="X508" s="590" t="n"/>
      <c r="Y508" s="590" t="n"/>
      <c r="Z508" s="590" t="n"/>
    </row>
    <row r="509" ht="12.75" customHeight="1" s="844">
      <c r="A509" s="590" t="n"/>
      <c r="B509" s="590" t="n"/>
      <c r="D509" s="590" t="n"/>
      <c r="E509" s="590" t="n"/>
      <c r="F509" s="590" t="n"/>
      <c r="G509" s="590" t="n"/>
      <c r="H509" s="590" t="n"/>
      <c r="I509" s="590" t="n"/>
      <c r="J509" s="590" t="n"/>
      <c r="K509" s="590" t="n"/>
      <c r="L509" s="590" t="n"/>
      <c r="M509" s="590" t="n"/>
      <c r="N509" s="590" t="n"/>
      <c r="O509" s="590" t="n"/>
      <c r="P509" s="590" t="n"/>
      <c r="Q509" s="590" t="n"/>
      <c r="R509" s="590" t="n"/>
      <c r="S509" s="590" t="n"/>
      <c r="T509" s="590" t="n"/>
      <c r="U509" s="590" t="n"/>
      <c r="V509" s="590" t="n"/>
      <c r="W509" s="590" t="n"/>
      <c r="X509" s="590" t="n"/>
      <c r="Y509" s="590" t="n"/>
      <c r="Z509" s="590" t="n"/>
    </row>
    <row r="510" ht="12.75" customHeight="1" s="844">
      <c r="A510" s="590" t="n"/>
      <c r="B510" s="590" t="n"/>
      <c r="D510" s="590" t="n"/>
      <c r="E510" s="590" t="n"/>
      <c r="F510" s="590" t="n"/>
      <c r="G510" s="590" t="n"/>
      <c r="H510" s="590" t="n"/>
      <c r="I510" s="590" t="n"/>
      <c r="J510" s="590" t="n"/>
      <c r="K510" s="590" t="n"/>
      <c r="L510" s="590" t="n"/>
      <c r="M510" s="590" t="n"/>
      <c r="N510" s="590" t="n"/>
      <c r="O510" s="590" t="n"/>
      <c r="P510" s="590" t="n"/>
      <c r="Q510" s="590" t="n"/>
      <c r="R510" s="590" t="n"/>
      <c r="S510" s="590" t="n"/>
      <c r="T510" s="590" t="n"/>
      <c r="U510" s="590" t="n"/>
      <c r="V510" s="590" t="n"/>
      <c r="W510" s="590" t="n"/>
      <c r="X510" s="590" t="n"/>
      <c r="Y510" s="590" t="n"/>
      <c r="Z510" s="590" t="n"/>
    </row>
    <row r="511" ht="12.75" customHeight="1" s="844">
      <c r="A511" s="590" t="n"/>
      <c r="B511" s="590" t="n"/>
      <c r="D511" s="590" t="n"/>
      <c r="E511" s="590" t="n"/>
      <c r="F511" s="590" t="n"/>
      <c r="G511" s="590" t="n"/>
      <c r="H511" s="590" t="n"/>
      <c r="I511" s="590" t="n"/>
      <c r="J511" s="590" t="n"/>
      <c r="K511" s="590" t="n"/>
      <c r="L511" s="590" t="n"/>
      <c r="M511" s="590" t="n"/>
      <c r="N511" s="590" t="n"/>
      <c r="O511" s="590" t="n"/>
      <c r="P511" s="590" t="n"/>
      <c r="Q511" s="590" t="n"/>
      <c r="R511" s="590" t="n"/>
      <c r="S511" s="590" t="n"/>
      <c r="T511" s="590" t="n"/>
      <c r="U511" s="590" t="n"/>
      <c r="V511" s="590" t="n"/>
      <c r="W511" s="590" t="n"/>
      <c r="X511" s="590" t="n"/>
      <c r="Y511" s="590" t="n"/>
      <c r="Z511" s="590" t="n"/>
    </row>
    <row r="512" ht="12.75" customHeight="1" s="844">
      <c r="A512" s="590" t="n"/>
      <c r="B512" s="590" t="n"/>
      <c r="D512" s="590" t="n"/>
      <c r="E512" s="590" t="n"/>
      <c r="F512" s="590" t="n"/>
      <c r="G512" s="590" t="n"/>
      <c r="H512" s="590" t="n"/>
      <c r="I512" s="590" t="n"/>
      <c r="J512" s="590" t="n"/>
      <c r="K512" s="590" t="n"/>
      <c r="L512" s="590" t="n"/>
      <c r="M512" s="590" t="n"/>
      <c r="N512" s="590" t="n"/>
      <c r="O512" s="590" t="n"/>
      <c r="P512" s="590" t="n"/>
      <c r="Q512" s="590" t="n"/>
      <c r="R512" s="590" t="n"/>
      <c r="S512" s="590" t="n"/>
      <c r="T512" s="590" t="n"/>
      <c r="U512" s="590" t="n"/>
      <c r="V512" s="590" t="n"/>
      <c r="W512" s="590" t="n"/>
      <c r="X512" s="590" t="n"/>
      <c r="Y512" s="590" t="n"/>
      <c r="Z512" s="590" t="n"/>
    </row>
    <row r="513" ht="12.75" customHeight="1" s="844">
      <c r="A513" s="590" t="n"/>
      <c r="B513" s="590" t="n"/>
      <c r="D513" s="590" t="n"/>
      <c r="E513" s="590" t="n"/>
      <c r="F513" s="590" t="n"/>
      <c r="G513" s="590" t="n"/>
      <c r="H513" s="590" t="n"/>
      <c r="I513" s="590" t="n"/>
      <c r="J513" s="590" t="n"/>
      <c r="K513" s="590" t="n"/>
      <c r="L513" s="590" t="n"/>
      <c r="M513" s="590" t="n"/>
      <c r="N513" s="590" t="n"/>
      <c r="O513" s="590" t="n"/>
      <c r="P513" s="590" t="n"/>
      <c r="Q513" s="590" t="n"/>
      <c r="R513" s="590" t="n"/>
      <c r="S513" s="590" t="n"/>
      <c r="T513" s="590" t="n"/>
      <c r="U513" s="590" t="n"/>
      <c r="V513" s="590" t="n"/>
      <c r="W513" s="590" t="n"/>
      <c r="X513" s="590" t="n"/>
      <c r="Y513" s="590" t="n"/>
      <c r="Z513" s="590" t="n"/>
    </row>
    <row r="514" ht="12.75" customHeight="1" s="844">
      <c r="A514" s="590" t="n"/>
      <c r="B514" s="590" t="n"/>
      <c r="D514" s="590" t="n"/>
      <c r="E514" s="590" t="n"/>
      <c r="F514" s="590" t="n"/>
      <c r="G514" s="590" t="n"/>
      <c r="H514" s="590" t="n"/>
      <c r="I514" s="590" t="n"/>
      <c r="J514" s="590" t="n"/>
      <c r="K514" s="590" t="n"/>
      <c r="L514" s="590" t="n"/>
      <c r="M514" s="590" t="n"/>
      <c r="N514" s="590" t="n"/>
      <c r="O514" s="590" t="n"/>
      <c r="P514" s="590" t="n"/>
      <c r="Q514" s="590" t="n"/>
      <c r="R514" s="590" t="n"/>
      <c r="S514" s="590" t="n"/>
      <c r="T514" s="590" t="n"/>
      <c r="U514" s="590" t="n"/>
      <c r="V514" s="590" t="n"/>
      <c r="W514" s="590" t="n"/>
      <c r="X514" s="590" t="n"/>
      <c r="Y514" s="590" t="n"/>
      <c r="Z514" s="590" t="n"/>
    </row>
    <row r="515" ht="12.75" customHeight="1" s="844">
      <c r="A515" s="590" t="n"/>
      <c r="B515" s="590" t="n"/>
      <c r="D515" s="590" t="n"/>
      <c r="E515" s="590" t="n"/>
      <c r="F515" s="590" t="n"/>
      <c r="G515" s="590" t="n"/>
      <c r="H515" s="590" t="n"/>
      <c r="I515" s="590" t="n"/>
      <c r="J515" s="590" t="n"/>
      <c r="K515" s="590" t="n"/>
      <c r="L515" s="590" t="n"/>
      <c r="M515" s="590" t="n"/>
      <c r="N515" s="590" t="n"/>
      <c r="O515" s="590" t="n"/>
      <c r="P515" s="590" t="n"/>
      <c r="Q515" s="590" t="n"/>
      <c r="R515" s="590" t="n"/>
      <c r="S515" s="590" t="n"/>
      <c r="T515" s="590" t="n"/>
      <c r="U515" s="590" t="n"/>
      <c r="V515" s="590" t="n"/>
      <c r="W515" s="590" t="n"/>
      <c r="X515" s="590" t="n"/>
      <c r="Y515" s="590" t="n"/>
      <c r="Z515" s="590" t="n"/>
    </row>
    <row r="516" ht="12.75" customHeight="1" s="844">
      <c r="A516" s="590" t="n"/>
      <c r="B516" s="590" t="n"/>
      <c r="D516" s="590" t="n"/>
      <c r="E516" s="590" t="n"/>
      <c r="F516" s="590" t="n"/>
      <c r="G516" s="590" t="n"/>
      <c r="H516" s="590" t="n"/>
      <c r="I516" s="590" t="n"/>
      <c r="J516" s="590" t="n"/>
      <c r="K516" s="590" t="n"/>
      <c r="L516" s="590" t="n"/>
      <c r="M516" s="590" t="n"/>
      <c r="N516" s="590" t="n"/>
      <c r="O516" s="590" t="n"/>
      <c r="P516" s="590" t="n"/>
      <c r="Q516" s="590" t="n"/>
      <c r="R516" s="590" t="n"/>
      <c r="S516" s="590" t="n"/>
      <c r="T516" s="590" t="n"/>
      <c r="U516" s="590" t="n"/>
      <c r="V516" s="590" t="n"/>
      <c r="W516" s="590" t="n"/>
      <c r="X516" s="590" t="n"/>
      <c r="Y516" s="590" t="n"/>
      <c r="Z516" s="590" t="n"/>
    </row>
    <row r="517" ht="12.75" customHeight="1" s="844">
      <c r="A517" s="590" t="n"/>
      <c r="B517" s="590" t="n"/>
      <c r="D517" s="590" t="n"/>
      <c r="E517" s="590" t="n"/>
      <c r="F517" s="590" t="n"/>
      <c r="G517" s="590" t="n"/>
      <c r="H517" s="590" t="n"/>
      <c r="I517" s="590" t="n"/>
      <c r="J517" s="590" t="n"/>
      <c r="K517" s="590" t="n"/>
      <c r="L517" s="590" t="n"/>
      <c r="M517" s="590" t="n"/>
      <c r="N517" s="590" t="n"/>
      <c r="O517" s="590" t="n"/>
      <c r="P517" s="590" t="n"/>
      <c r="Q517" s="590" t="n"/>
      <c r="R517" s="590" t="n"/>
      <c r="S517" s="590" t="n"/>
      <c r="T517" s="590" t="n"/>
      <c r="U517" s="590" t="n"/>
      <c r="V517" s="590" t="n"/>
      <c r="W517" s="590" t="n"/>
      <c r="X517" s="590" t="n"/>
      <c r="Y517" s="590" t="n"/>
      <c r="Z517" s="590" t="n"/>
    </row>
    <row r="518" ht="12.75" customHeight="1" s="844">
      <c r="A518" s="590" t="n"/>
      <c r="B518" s="590" t="n"/>
      <c r="D518" s="590" t="n"/>
      <c r="E518" s="590" t="n"/>
      <c r="F518" s="590" t="n"/>
      <c r="G518" s="590" t="n"/>
      <c r="H518" s="590" t="n"/>
      <c r="I518" s="590" t="n"/>
      <c r="J518" s="590" t="n"/>
      <c r="K518" s="590" t="n"/>
      <c r="L518" s="590" t="n"/>
      <c r="M518" s="590" t="n"/>
      <c r="N518" s="590" t="n"/>
      <c r="O518" s="590" t="n"/>
      <c r="P518" s="590" t="n"/>
      <c r="Q518" s="590" t="n"/>
      <c r="R518" s="590" t="n"/>
      <c r="S518" s="590" t="n"/>
      <c r="T518" s="590" t="n"/>
      <c r="U518" s="590" t="n"/>
      <c r="V518" s="590" t="n"/>
      <c r="W518" s="590" t="n"/>
      <c r="X518" s="590" t="n"/>
      <c r="Y518" s="590" t="n"/>
      <c r="Z518" s="590" t="n"/>
    </row>
    <row r="519" ht="12.75" customHeight="1" s="844">
      <c r="A519" s="590" t="n"/>
      <c r="B519" s="590" t="n"/>
      <c r="D519" s="590" t="n"/>
      <c r="E519" s="590" t="n"/>
      <c r="F519" s="590" t="n"/>
      <c r="G519" s="590" t="n"/>
      <c r="H519" s="590" t="n"/>
      <c r="I519" s="590" t="n"/>
      <c r="J519" s="590" t="n"/>
      <c r="K519" s="590" t="n"/>
      <c r="L519" s="590" t="n"/>
      <c r="M519" s="590" t="n"/>
      <c r="N519" s="590" t="n"/>
      <c r="O519" s="590" t="n"/>
      <c r="P519" s="590" t="n"/>
      <c r="Q519" s="590" t="n"/>
      <c r="R519" s="590" t="n"/>
      <c r="S519" s="590" t="n"/>
      <c r="T519" s="590" t="n"/>
      <c r="U519" s="590" t="n"/>
      <c r="V519" s="590" t="n"/>
      <c r="W519" s="590" t="n"/>
      <c r="X519" s="590" t="n"/>
      <c r="Y519" s="590" t="n"/>
      <c r="Z519" s="590" t="n"/>
    </row>
    <row r="520" ht="12.75" customHeight="1" s="844">
      <c r="A520" s="590" t="n"/>
      <c r="B520" s="590" t="n"/>
      <c r="D520" s="590" t="n"/>
      <c r="E520" s="590" t="n"/>
      <c r="F520" s="590" t="n"/>
      <c r="G520" s="590" t="n"/>
      <c r="H520" s="590" t="n"/>
      <c r="I520" s="590" t="n"/>
      <c r="J520" s="590" t="n"/>
      <c r="K520" s="590" t="n"/>
      <c r="L520" s="590" t="n"/>
      <c r="M520" s="590" t="n"/>
      <c r="N520" s="590" t="n"/>
      <c r="O520" s="590" t="n"/>
      <c r="P520" s="590" t="n"/>
      <c r="Q520" s="590" t="n"/>
      <c r="R520" s="590" t="n"/>
      <c r="S520" s="590" t="n"/>
      <c r="T520" s="590" t="n"/>
      <c r="U520" s="590" t="n"/>
      <c r="V520" s="590" t="n"/>
      <c r="W520" s="590" t="n"/>
      <c r="X520" s="590" t="n"/>
      <c r="Y520" s="590" t="n"/>
      <c r="Z520" s="590" t="n"/>
    </row>
    <row r="521" ht="12.75" customHeight="1" s="844">
      <c r="A521" s="590" t="n"/>
      <c r="B521" s="590" t="n"/>
      <c r="D521" s="590" t="n"/>
      <c r="E521" s="590" t="n"/>
      <c r="F521" s="590" t="n"/>
      <c r="G521" s="590" t="n"/>
      <c r="H521" s="590" t="n"/>
      <c r="I521" s="590" t="n"/>
      <c r="J521" s="590" t="n"/>
      <c r="K521" s="590" t="n"/>
      <c r="L521" s="590" t="n"/>
      <c r="M521" s="590" t="n"/>
      <c r="N521" s="590" t="n"/>
      <c r="O521" s="590" t="n"/>
      <c r="P521" s="590" t="n"/>
      <c r="Q521" s="590" t="n"/>
      <c r="R521" s="590" t="n"/>
      <c r="S521" s="590" t="n"/>
      <c r="T521" s="590" t="n"/>
      <c r="U521" s="590" t="n"/>
      <c r="V521" s="590" t="n"/>
      <c r="W521" s="590" t="n"/>
      <c r="X521" s="590" t="n"/>
      <c r="Y521" s="590" t="n"/>
      <c r="Z521" s="590" t="n"/>
    </row>
    <row r="522" ht="12.75" customHeight="1" s="844">
      <c r="A522" s="590" t="n"/>
      <c r="B522" s="590" t="n"/>
      <c r="D522" s="590" t="n"/>
      <c r="E522" s="590" t="n"/>
      <c r="F522" s="590" t="n"/>
      <c r="G522" s="590" t="n"/>
      <c r="H522" s="590" t="n"/>
      <c r="I522" s="590" t="n"/>
      <c r="J522" s="590" t="n"/>
      <c r="K522" s="590" t="n"/>
      <c r="L522" s="590" t="n"/>
      <c r="M522" s="590" t="n"/>
      <c r="N522" s="590" t="n"/>
      <c r="O522" s="590" t="n"/>
      <c r="P522" s="590" t="n"/>
      <c r="Q522" s="590" t="n"/>
      <c r="R522" s="590" t="n"/>
      <c r="S522" s="590" t="n"/>
      <c r="T522" s="590" t="n"/>
      <c r="U522" s="590" t="n"/>
      <c r="V522" s="590" t="n"/>
      <c r="W522" s="590" t="n"/>
      <c r="X522" s="590" t="n"/>
      <c r="Y522" s="590" t="n"/>
      <c r="Z522" s="590" t="n"/>
    </row>
    <row r="523" ht="12.75" customHeight="1" s="844">
      <c r="A523" s="590" t="n"/>
      <c r="B523" s="590" t="n"/>
      <c r="D523" s="590" t="n"/>
      <c r="E523" s="590" t="n"/>
      <c r="F523" s="590" t="n"/>
      <c r="G523" s="590" t="n"/>
      <c r="H523" s="590" t="n"/>
      <c r="I523" s="590" t="n"/>
      <c r="J523" s="590" t="n"/>
      <c r="K523" s="590" t="n"/>
      <c r="L523" s="590" t="n"/>
      <c r="M523" s="590" t="n"/>
      <c r="N523" s="590" t="n"/>
      <c r="O523" s="590" t="n"/>
      <c r="P523" s="590" t="n"/>
      <c r="Q523" s="590" t="n"/>
      <c r="R523" s="590" t="n"/>
      <c r="S523" s="590" t="n"/>
      <c r="T523" s="590" t="n"/>
      <c r="U523" s="590" t="n"/>
      <c r="V523" s="590" t="n"/>
      <c r="W523" s="590" t="n"/>
      <c r="X523" s="590" t="n"/>
      <c r="Y523" s="590" t="n"/>
      <c r="Z523" s="590" t="n"/>
    </row>
    <row r="524" ht="12.75" customHeight="1" s="844">
      <c r="A524" s="590" t="n"/>
      <c r="B524" s="590" t="n"/>
      <c r="D524" s="590" t="n"/>
      <c r="E524" s="590" t="n"/>
      <c r="F524" s="590" t="n"/>
      <c r="G524" s="590" t="n"/>
      <c r="H524" s="590" t="n"/>
      <c r="I524" s="590" t="n"/>
      <c r="J524" s="590" t="n"/>
      <c r="K524" s="590" t="n"/>
      <c r="L524" s="590" t="n"/>
      <c r="M524" s="590" t="n"/>
      <c r="N524" s="590" t="n"/>
      <c r="O524" s="590" t="n"/>
      <c r="P524" s="590" t="n"/>
      <c r="Q524" s="590" t="n"/>
      <c r="R524" s="590" t="n"/>
      <c r="S524" s="590" t="n"/>
      <c r="T524" s="590" t="n"/>
      <c r="U524" s="590" t="n"/>
      <c r="V524" s="590" t="n"/>
      <c r="W524" s="590" t="n"/>
      <c r="X524" s="590" t="n"/>
      <c r="Y524" s="590" t="n"/>
      <c r="Z524" s="590" t="n"/>
    </row>
    <row r="525" ht="12.75" customHeight="1" s="844">
      <c r="A525" s="590" t="n"/>
      <c r="B525" s="590" t="n"/>
      <c r="D525" s="590" t="n"/>
      <c r="E525" s="590" t="n"/>
      <c r="F525" s="590" t="n"/>
      <c r="G525" s="590" t="n"/>
      <c r="H525" s="590" t="n"/>
      <c r="I525" s="590" t="n"/>
      <c r="J525" s="590" t="n"/>
      <c r="K525" s="590" t="n"/>
      <c r="L525" s="590" t="n"/>
      <c r="M525" s="590" t="n"/>
      <c r="N525" s="590" t="n"/>
      <c r="O525" s="590" t="n"/>
      <c r="P525" s="590" t="n"/>
      <c r="Q525" s="590" t="n"/>
      <c r="R525" s="590" t="n"/>
      <c r="S525" s="590" t="n"/>
      <c r="T525" s="590" t="n"/>
      <c r="U525" s="590" t="n"/>
      <c r="V525" s="590" t="n"/>
      <c r="W525" s="590" t="n"/>
      <c r="X525" s="590" t="n"/>
      <c r="Y525" s="590" t="n"/>
      <c r="Z525" s="590" t="n"/>
    </row>
    <row r="526" ht="12.75" customHeight="1" s="844">
      <c r="A526" s="590" t="n"/>
      <c r="B526" s="590" t="n"/>
      <c r="D526" s="590" t="n"/>
      <c r="E526" s="590" t="n"/>
      <c r="F526" s="590" t="n"/>
      <c r="G526" s="590" t="n"/>
      <c r="H526" s="590" t="n"/>
      <c r="I526" s="590" t="n"/>
      <c r="J526" s="590" t="n"/>
      <c r="K526" s="590" t="n"/>
      <c r="L526" s="590" t="n"/>
      <c r="M526" s="590" t="n"/>
      <c r="N526" s="590" t="n"/>
      <c r="O526" s="590" t="n"/>
      <c r="P526" s="590" t="n"/>
      <c r="Q526" s="590" t="n"/>
      <c r="R526" s="590" t="n"/>
      <c r="S526" s="590" t="n"/>
      <c r="T526" s="590" t="n"/>
      <c r="U526" s="590" t="n"/>
      <c r="V526" s="590" t="n"/>
      <c r="W526" s="590" t="n"/>
      <c r="X526" s="590" t="n"/>
      <c r="Y526" s="590" t="n"/>
      <c r="Z526" s="590" t="n"/>
    </row>
    <row r="527" ht="12.75" customHeight="1" s="844">
      <c r="A527" s="590" t="n"/>
      <c r="B527" s="590" t="n"/>
      <c r="D527" s="590" t="n"/>
      <c r="E527" s="590" t="n"/>
      <c r="F527" s="590" t="n"/>
      <c r="G527" s="590" t="n"/>
      <c r="H527" s="590" t="n"/>
      <c r="I527" s="590" t="n"/>
      <c r="J527" s="590" t="n"/>
      <c r="K527" s="590" t="n"/>
      <c r="L527" s="590" t="n"/>
      <c r="M527" s="590" t="n"/>
      <c r="N527" s="590" t="n"/>
      <c r="O527" s="590" t="n"/>
      <c r="P527" s="590" t="n"/>
      <c r="Q527" s="590" t="n"/>
      <c r="R527" s="590" t="n"/>
      <c r="S527" s="590" t="n"/>
      <c r="T527" s="590" t="n"/>
      <c r="U527" s="590" t="n"/>
      <c r="V527" s="590" t="n"/>
      <c r="W527" s="590" t="n"/>
      <c r="X527" s="590" t="n"/>
      <c r="Y527" s="590" t="n"/>
      <c r="Z527" s="590" t="n"/>
    </row>
    <row r="528" ht="12.75" customHeight="1" s="844">
      <c r="A528" s="590" t="n"/>
      <c r="B528" s="590" t="n"/>
      <c r="D528" s="590" t="n"/>
      <c r="E528" s="590" t="n"/>
      <c r="F528" s="590" t="n"/>
      <c r="G528" s="590" t="n"/>
      <c r="H528" s="590" t="n"/>
      <c r="I528" s="590" t="n"/>
      <c r="J528" s="590" t="n"/>
      <c r="K528" s="590" t="n"/>
      <c r="L528" s="590" t="n"/>
      <c r="M528" s="590" t="n"/>
      <c r="N528" s="590" t="n"/>
      <c r="O528" s="590" t="n"/>
      <c r="P528" s="590" t="n"/>
      <c r="Q528" s="590" t="n"/>
      <c r="R528" s="590" t="n"/>
      <c r="S528" s="590" t="n"/>
      <c r="T528" s="590" t="n"/>
      <c r="U528" s="590" t="n"/>
      <c r="V528" s="590" t="n"/>
      <c r="W528" s="590" t="n"/>
      <c r="X528" s="590" t="n"/>
      <c r="Y528" s="590" t="n"/>
      <c r="Z528" s="590" t="n"/>
    </row>
    <row r="529" ht="12.75" customHeight="1" s="844">
      <c r="A529" s="590" t="n"/>
      <c r="B529" s="590" t="n"/>
      <c r="D529" s="590" t="n"/>
      <c r="E529" s="590" t="n"/>
      <c r="F529" s="590" t="n"/>
      <c r="G529" s="590" t="n"/>
      <c r="H529" s="590" t="n"/>
      <c r="I529" s="590" t="n"/>
      <c r="J529" s="590" t="n"/>
      <c r="K529" s="590" t="n"/>
      <c r="L529" s="590" t="n"/>
      <c r="M529" s="590" t="n"/>
      <c r="N529" s="590" t="n"/>
      <c r="O529" s="590" t="n"/>
      <c r="P529" s="590" t="n"/>
      <c r="Q529" s="590" t="n"/>
      <c r="R529" s="590" t="n"/>
      <c r="S529" s="590" t="n"/>
      <c r="T529" s="590" t="n"/>
      <c r="U529" s="590" t="n"/>
      <c r="V529" s="590" t="n"/>
      <c r="W529" s="590" t="n"/>
      <c r="X529" s="590" t="n"/>
      <c r="Y529" s="590" t="n"/>
      <c r="Z529" s="590" t="n"/>
    </row>
    <row r="530" ht="12.75" customHeight="1" s="844">
      <c r="A530" s="590" t="n"/>
      <c r="B530" s="590" t="n"/>
      <c r="D530" s="590" t="n"/>
      <c r="E530" s="590" t="n"/>
      <c r="F530" s="590" t="n"/>
      <c r="G530" s="590" t="n"/>
      <c r="H530" s="590" t="n"/>
      <c r="I530" s="590" t="n"/>
      <c r="J530" s="590" t="n"/>
      <c r="K530" s="590" t="n"/>
      <c r="L530" s="590" t="n"/>
      <c r="M530" s="590" t="n"/>
      <c r="N530" s="590" t="n"/>
      <c r="O530" s="590" t="n"/>
      <c r="P530" s="590" t="n"/>
      <c r="Q530" s="590" t="n"/>
      <c r="R530" s="590" t="n"/>
      <c r="S530" s="590" t="n"/>
      <c r="T530" s="590" t="n"/>
      <c r="U530" s="590" t="n"/>
      <c r="V530" s="590" t="n"/>
      <c r="W530" s="590" t="n"/>
      <c r="X530" s="590" t="n"/>
      <c r="Y530" s="590" t="n"/>
      <c r="Z530" s="590" t="n"/>
    </row>
    <row r="531" ht="12.75" customHeight="1" s="844">
      <c r="A531" s="590" t="n"/>
      <c r="B531" s="590" t="n"/>
      <c r="D531" s="590" t="n"/>
      <c r="E531" s="590" t="n"/>
      <c r="F531" s="590" t="n"/>
      <c r="G531" s="590" t="n"/>
      <c r="H531" s="590" t="n"/>
      <c r="I531" s="590" t="n"/>
      <c r="J531" s="590" t="n"/>
      <c r="K531" s="590" t="n"/>
      <c r="L531" s="590" t="n"/>
      <c r="M531" s="590" t="n"/>
      <c r="N531" s="590" t="n"/>
      <c r="O531" s="590" t="n"/>
      <c r="P531" s="590" t="n"/>
      <c r="Q531" s="590" t="n"/>
      <c r="R531" s="590" t="n"/>
      <c r="S531" s="590" t="n"/>
      <c r="T531" s="590" t="n"/>
      <c r="U531" s="590" t="n"/>
      <c r="V531" s="590" t="n"/>
      <c r="W531" s="590" t="n"/>
      <c r="X531" s="590" t="n"/>
      <c r="Y531" s="590" t="n"/>
      <c r="Z531" s="590" t="n"/>
    </row>
    <row r="532" ht="12.75" customHeight="1" s="844">
      <c r="A532" s="590" t="n"/>
      <c r="B532" s="590" t="n"/>
      <c r="D532" s="590" t="n"/>
      <c r="E532" s="590" t="n"/>
      <c r="F532" s="590" t="n"/>
      <c r="G532" s="590" t="n"/>
      <c r="H532" s="590" t="n"/>
      <c r="I532" s="590" t="n"/>
      <c r="J532" s="590" t="n"/>
      <c r="K532" s="590" t="n"/>
      <c r="L532" s="590" t="n"/>
      <c r="M532" s="590" t="n"/>
      <c r="N532" s="590" t="n"/>
      <c r="O532" s="590" t="n"/>
      <c r="P532" s="590" t="n"/>
      <c r="Q532" s="590" t="n"/>
      <c r="R532" s="590" t="n"/>
      <c r="S532" s="590" t="n"/>
      <c r="T532" s="590" t="n"/>
      <c r="U532" s="590" t="n"/>
      <c r="V532" s="590" t="n"/>
      <c r="W532" s="590" t="n"/>
      <c r="X532" s="590" t="n"/>
      <c r="Y532" s="590" t="n"/>
      <c r="Z532" s="590" t="n"/>
    </row>
    <row r="533" ht="12.75" customHeight="1" s="844">
      <c r="A533" s="590" t="n"/>
      <c r="B533" s="590" t="n"/>
      <c r="D533" s="590" t="n"/>
      <c r="E533" s="590" t="n"/>
      <c r="F533" s="590" t="n"/>
      <c r="G533" s="590" t="n"/>
      <c r="H533" s="590" t="n"/>
      <c r="I533" s="590" t="n"/>
      <c r="J533" s="590" t="n"/>
      <c r="K533" s="590" t="n"/>
      <c r="L533" s="590" t="n"/>
      <c r="M533" s="590" t="n"/>
      <c r="N533" s="590" t="n"/>
      <c r="O533" s="590" t="n"/>
      <c r="P533" s="590" t="n"/>
      <c r="Q533" s="590" t="n"/>
      <c r="R533" s="590" t="n"/>
      <c r="S533" s="590" t="n"/>
      <c r="T533" s="590" t="n"/>
      <c r="U533" s="590" t="n"/>
      <c r="V533" s="590" t="n"/>
      <c r="W533" s="590" t="n"/>
      <c r="X533" s="590" t="n"/>
      <c r="Y533" s="590" t="n"/>
      <c r="Z533" s="590" t="n"/>
    </row>
    <row r="534" ht="12.75" customHeight="1" s="844">
      <c r="A534" s="590" t="n"/>
      <c r="B534" s="590" t="n"/>
      <c r="D534" s="590" t="n"/>
      <c r="E534" s="590" t="n"/>
      <c r="F534" s="590" t="n"/>
      <c r="G534" s="590" t="n"/>
      <c r="H534" s="590" t="n"/>
      <c r="I534" s="590" t="n"/>
      <c r="J534" s="590" t="n"/>
      <c r="K534" s="590" t="n"/>
      <c r="L534" s="590" t="n"/>
      <c r="M534" s="590" t="n"/>
      <c r="N534" s="590" t="n"/>
      <c r="O534" s="590" t="n"/>
      <c r="P534" s="590" t="n"/>
      <c r="Q534" s="590" t="n"/>
      <c r="R534" s="590" t="n"/>
      <c r="S534" s="590" t="n"/>
      <c r="T534" s="590" t="n"/>
      <c r="U534" s="590" t="n"/>
      <c r="V534" s="590" t="n"/>
      <c r="W534" s="590" t="n"/>
      <c r="X534" s="590" t="n"/>
      <c r="Y534" s="590" t="n"/>
      <c r="Z534" s="590" t="n"/>
    </row>
    <row r="535" ht="12.75" customHeight="1" s="844">
      <c r="A535" s="590" t="n"/>
      <c r="B535" s="590" t="n"/>
      <c r="D535" s="590" t="n"/>
      <c r="E535" s="590" t="n"/>
      <c r="F535" s="590" t="n"/>
      <c r="G535" s="590" t="n"/>
      <c r="H535" s="590" t="n"/>
      <c r="I535" s="590" t="n"/>
      <c r="J535" s="590" t="n"/>
      <c r="K535" s="590" t="n"/>
      <c r="L535" s="590" t="n"/>
      <c r="M535" s="590" t="n"/>
      <c r="N535" s="590" t="n"/>
      <c r="O535" s="590" t="n"/>
      <c r="P535" s="590" t="n"/>
      <c r="Q535" s="590" t="n"/>
      <c r="R535" s="590" t="n"/>
      <c r="S535" s="590" t="n"/>
      <c r="T535" s="590" t="n"/>
      <c r="U535" s="590" t="n"/>
      <c r="V535" s="590" t="n"/>
      <c r="W535" s="590" t="n"/>
      <c r="X535" s="590" t="n"/>
      <c r="Y535" s="590" t="n"/>
      <c r="Z535" s="590" t="n"/>
    </row>
    <row r="536" ht="12.75" customHeight="1" s="844">
      <c r="A536" s="590" t="n"/>
      <c r="B536" s="590" t="n"/>
      <c r="D536" s="590" t="n"/>
      <c r="E536" s="590" t="n"/>
      <c r="F536" s="590" t="n"/>
      <c r="G536" s="590" t="n"/>
      <c r="H536" s="590" t="n"/>
      <c r="I536" s="590" t="n"/>
      <c r="J536" s="590" t="n"/>
      <c r="K536" s="590" t="n"/>
      <c r="L536" s="590" t="n"/>
      <c r="M536" s="590" t="n"/>
      <c r="N536" s="590" t="n"/>
      <c r="O536" s="590" t="n"/>
      <c r="P536" s="590" t="n"/>
      <c r="Q536" s="590" t="n"/>
      <c r="R536" s="590" t="n"/>
      <c r="S536" s="590" t="n"/>
      <c r="T536" s="590" t="n"/>
      <c r="U536" s="590" t="n"/>
      <c r="V536" s="590" t="n"/>
      <c r="W536" s="590" t="n"/>
      <c r="X536" s="590" t="n"/>
      <c r="Y536" s="590" t="n"/>
      <c r="Z536" s="590" t="n"/>
    </row>
    <row r="537" ht="12.75" customHeight="1" s="844">
      <c r="A537" s="590" t="n"/>
      <c r="B537" s="590" t="n"/>
      <c r="D537" s="590" t="n"/>
      <c r="E537" s="590" t="n"/>
      <c r="F537" s="590" t="n"/>
      <c r="G537" s="590" t="n"/>
      <c r="H537" s="590" t="n"/>
      <c r="I537" s="590" t="n"/>
      <c r="J537" s="590" t="n"/>
      <c r="K537" s="590" t="n"/>
      <c r="L537" s="590" t="n"/>
      <c r="M537" s="590" t="n"/>
      <c r="N537" s="590" t="n"/>
      <c r="O537" s="590" t="n"/>
      <c r="P537" s="590" t="n"/>
      <c r="Q537" s="590" t="n"/>
      <c r="R537" s="590" t="n"/>
      <c r="S537" s="590" t="n"/>
      <c r="T537" s="590" t="n"/>
      <c r="U537" s="590" t="n"/>
      <c r="V537" s="590" t="n"/>
      <c r="W537" s="590" t="n"/>
      <c r="X537" s="590" t="n"/>
      <c r="Y537" s="590" t="n"/>
      <c r="Z537" s="590" t="n"/>
    </row>
    <row r="538" ht="12.75" customHeight="1" s="844">
      <c r="A538" s="590" t="n"/>
      <c r="B538" s="590" t="n"/>
      <c r="D538" s="590" t="n"/>
      <c r="E538" s="590" t="n"/>
      <c r="F538" s="590" t="n"/>
      <c r="G538" s="590" t="n"/>
      <c r="H538" s="590" t="n"/>
      <c r="I538" s="590" t="n"/>
      <c r="J538" s="590" t="n"/>
      <c r="K538" s="590" t="n"/>
      <c r="L538" s="590" t="n"/>
      <c r="M538" s="590" t="n"/>
      <c r="N538" s="590" t="n"/>
      <c r="O538" s="590" t="n"/>
      <c r="P538" s="590" t="n"/>
      <c r="Q538" s="590" t="n"/>
      <c r="R538" s="590" t="n"/>
      <c r="S538" s="590" t="n"/>
      <c r="T538" s="590" t="n"/>
      <c r="U538" s="590" t="n"/>
      <c r="V538" s="590" t="n"/>
      <c r="W538" s="590" t="n"/>
      <c r="X538" s="590" t="n"/>
      <c r="Y538" s="590" t="n"/>
      <c r="Z538" s="590" t="n"/>
    </row>
    <row r="539" ht="12.75" customHeight="1" s="844">
      <c r="A539" s="590" t="n"/>
      <c r="B539" s="590" t="n"/>
      <c r="D539" s="590" t="n"/>
      <c r="E539" s="590" t="n"/>
      <c r="F539" s="590" t="n"/>
      <c r="G539" s="590" t="n"/>
      <c r="H539" s="590" t="n"/>
      <c r="I539" s="590" t="n"/>
      <c r="J539" s="590" t="n"/>
      <c r="K539" s="590" t="n"/>
      <c r="L539" s="590" t="n"/>
      <c r="M539" s="590" t="n"/>
      <c r="N539" s="590" t="n"/>
      <c r="O539" s="590" t="n"/>
      <c r="P539" s="590" t="n"/>
      <c r="Q539" s="590" t="n"/>
      <c r="R539" s="590" t="n"/>
      <c r="S539" s="590" t="n"/>
      <c r="T539" s="590" t="n"/>
      <c r="U539" s="590" t="n"/>
      <c r="V539" s="590" t="n"/>
      <c r="W539" s="590" t="n"/>
      <c r="X539" s="590" t="n"/>
      <c r="Y539" s="590" t="n"/>
      <c r="Z539" s="590" t="n"/>
    </row>
    <row r="540" ht="12.75" customHeight="1" s="844">
      <c r="A540" s="590" t="n"/>
      <c r="B540" s="590" t="n"/>
      <c r="D540" s="590" t="n"/>
      <c r="E540" s="590" t="n"/>
      <c r="F540" s="590" t="n"/>
      <c r="G540" s="590" t="n"/>
      <c r="H540" s="590" t="n"/>
      <c r="I540" s="590" t="n"/>
      <c r="J540" s="590" t="n"/>
      <c r="K540" s="590" t="n"/>
      <c r="L540" s="590" t="n"/>
      <c r="M540" s="590" t="n"/>
      <c r="N540" s="590" t="n"/>
      <c r="O540" s="590" t="n"/>
      <c r="P540" s="590" t="n"/>
      <c r="Q540" s="590" t="n"/>
      <c r="R540" s="590" t="n"/>
      <c r="S540" s="590" t="n"/>
      <c r="T540" s="590" t="n"/>
      <c r="U540" s="590" t="n"/>
      <c r="V540" s="590" t="n"/>
      <c r="W540" s="590" t="n"/>
      <c r="X540" s="590" t="n"/>
      <c r="Y540" s="590" t="n"/>
      <c r="Z540" s="590" t="n"/>
    </row>
    <row r="541" ht="12.75" customHeight="1" s="844">
      <c r="A541" s="590" t="n"/>
      <c r="B541" s="590" t="n"/>
      <c r="D541" s="590" t="n"/>
      <c r="E541" s="590" t="n"/>
      <c r="F541" s="590" t="n"/>
      <c r="G541" s="590" t="n"/>
      <c r="H541" s="590" t="n"/>
      <c r="I541" s="590" t="n"/>
      <c r="J541" s="590" t="n"/>
      <c r="K541" s="590" t="n"/>
      <c r="L541" s="590" t="n"/>
      <c r="M541" s="590" t="n"/>
      <c r="N541" s="590" t="n"/>
      <c r="O541" s="590" t="n"/>
      <c r="P541" s="590" t="n"/>
      <c r="Q541" s="590" t="n"/>
      <c r="R541" s="590" t="n"/>
      <c r="S541" s="590" t="n"/>
      <c r="T541" s="590" t="n"/>
      <c r="U541" s="590" t="n"/>
      <c r="V541" s="590" t="n"/>
      <c r="W541" s="590" t="n"/>
      <c r="X541" s="590" t="n"/>
      <c r="Y541" s="590" t="n"/>
      <c r="Z541" s="590" t="n"/>
    </row>
    <row r="542" ht="12.75" customHeight="1" s="844">
      <c r="A542" s="590" t="n"/>
      <c r="B542" s="590" t="n"/>
      <c r="D542" s="590" t="n"/>
      <c r="E542" s="590" t="n"/>
      <c r="F542" s="590" t="n"/>
      <c r="G542" s="590" t="n"/>
      <c r="H542" s="590" t="n"/>
      <c r="I542" s="590" t="n"/>
      <c r="J542" s="590" t="n"/>
      <c r="K542" s="590" t="n"/>
      <c r="L542" s="590" t="n"/>
      <c r="M542" s="590" t="n"/>
      <c r="N542" s="590" t="n"/>
      <c r="O542" s="590" t="n"/>
      <c r="P542" s="590" t="n"/>
      <c r="Q542" s="590" t="n"/>
      <c r="R542" s="590" t="n"/>
      <c r="S542" s="590" t="n"/>
      <c r="T542" s="590" t="n"/>
      <c r="U542" s="590" t="n"/>
      <c r="V542" s="590" t="n"/>
      <c r="W542" s="590" t="n"/>
      <c r="X542" s="590" t="n"/>
      <c r="Y542" s="590" t="n"/>
      <c r="Z542" s="590" t="n"/>
    </row>
    <row r="543" ht="12.75" customHeight="1" s="844">
      <c r="A543" s="590" t="n"/>
      <c r="B543" s="590" t="n"/>
      <c r="D543" s="590" t="n"/>
      <c r="E543" s="590" t="n"/>
      <c r="F543" s="590" t="n"/>
      <c r="G543" s="590" t="n"/>
      <c r="H543" s="590" t="n"/>
      <c r="I543" s="590" t="n"/>
      <c r="J543" s="590" t="n"/>
      <c r="K543" s="590" t="n"/>
      <c r="L543" s="590" t="n"/>
      <c r="M543" s="590" t="n"/>
      <c r="N543" s="590" t="n"/>
      <c r="O543" s="590" t="n"/>
      <c r="P543" s="590" t="n"/>
      <c r="Q543" s="590" t="n"/>
      <c r="R543" s="590" t="n"/>
      <c r="S543" s="590" t="n"/>
      <c r="T543" s="590" t="n"/>
      <c r="U543" s="590" t="n"/>
      <c r="V543" s="590" t="n"/>
      <c r="W543" s="590" t="n"/>
      <c r="X543" s="590" t="n"/>
      <c r="Y543" s="590" t="n"/>
      <c r="Z543" s="590" t="n"/>
    </row>
    <row r="544" ht="12.75" customHeight="1" s="844">
      <c r="A544" s="590" t="n"/>
      <c r="B544" s="590" t="n"/>
      <c r="D544" s="590" t="n"/>
      <c r="E544" s="590" t="n"/>
      <c r="F544" s="590" t="n"/>
      <c r="G544" s="590" t="n"/>
      <c r="H544" s="590" t="n"/>
      <c r="I544" s="590" t="n"/>
      <c r="J544" s="590" t="n"/>
      <c r="K544" s="590" t="n"/>
      <c r="L544" s="590" t="n"/>
      <c r="M544" s="590" t="n"/>
      <c r="N544" s="590" t="n"/>
      <c r="O544" s="590" t="n"/>
      <c r="P544" s="590" t="n"/>
      <c r="Q544" s="590" t="n"/>
      <c r="R544" s="590" t="n"/>
      <c r="S544" s="590" t="n"/>
      <c r="T544" s="590" t="n"/>
      <c r="U544" s="590" t="n"/>
      <c r="V544" s="590" t="n"/>
      <c r="W544" s="590" t="n"/>
      <c r="X544" s="590" t="n"/>
      <c r="Y544" s="590" t="n"/>
      <c r="Z544" s="590" t="n"/>
    </row>
    <row r="545" ht="12.75" customHeight="1" s="844">
      <c r="A545" s="590" t="n"/>
      <c r="B545" s="590" t="n"/>
      <c r="D545" s="590" t="n"/>
      <c r="E545" s="590" t="n"/>
      <c r="F545" s="590" t="n"/>
      <c r="G545" s="590" t="n"/>
      <c r="H545" s="590" t="n"/>
      <c r="I545" s="590" t="n"/>
      <c r="J545" s="590" t="n"/>
      <c r="K545" s="590" t="n"/>
      <c r="L545" s="590" t="n"/>
      <c r="M545" s="590" t="n"/>
      <c r="N545" s="590" t="n"/>
      <c r="O545" s="590" t="n"/>
      <c r="P545" s="590" t="n"/>
      <c r="Q545" s="590" t="n"/>
      <c r="R545" s="590" t="n"/>
      <c r="S545" s="590" t="n"/>
      <c r="T545" s="590" t="n"/>
      <c r="U545" s="590" t="n"/>
      <c r="V545" s="590" t="n"/>
      <c r="W545" s="590" t="n"/>
      <c r="X545" s="590" t="n"/>
      <c r="Y545" s="590" t="n"/>
      <c r="Z545" s="590" t="n"/>
    </row>
    <row r="546" ht="12.75" customHeight="1" s="844">
      <c r="A546" s="590" t="n"/>
      <c r="B546" s="590" t="n"/>
      <c r="D546" s="590" t="n"/>
      <c r="E546" s="590" t="n"/>
      <c r="F546" s="590" t="n"/>
      <c r="G546" s="590" t="n"/>
      <c r="H546" s="590" t="n"/>
      <c r="I546" s="590" t="n"/>
      <c r="J546" s="590" t="n"/>
      <c r="K546" s="590" t="n"/>
      <c r="L546" s="590" t="n"/>
      <c r="M546" s="590" t="n"/>
      <c r="N546" s="590" t="n"/>
      <c r="O546" s="590" t="n"/>
      <c r="P546" s="590" t="n"/>
      <c r="Q546" s="590" t="n"/>
      <c r="R546" s="590" t="n"/>
      <c r="S546" s="590" t="n"/>
      <c r="T546" s="590" t="n"/>
      <c r="U546" s="590" t="n"/>
      <c r="V546" s="590" t="n"/>
      <c r="W546" s="590" t="n"/>
      <c r="X546" s="590" t="n"/>
      <c r="Y546" s="590" t="n"/>
      <c r="Z546" s="590" t="n"/>
    </row>
    <row r="547" ht="12.75" customHeight="1" s="844">
      <c r="A547" s="590" t="n"/>
      <c r="B547" s="590" t="n"/>
      <c r="D547" s="590" t="n"/>
      <c r="E547" s="590" t="n"/>
      <c r="F547" s="590" t="n"/>
      <c r="G547" s="590" t="n"/>
      <c r="H547" s="590" t="n"/>
      <c r="I547" s="590" t="n"/>
      <c r="J547" s="590" t="n"/>
      <c r="K547" s="590" t="n"/>
      <c r="L547" s="590" t="n"/>
      <c r="M547" s="590" t="n"/>
      <c r="N547" s="590" t="n"/>
      <c r="O547" s="590" t="n"/>
      <c r="P547" s="590" t="n"/>
      <c r="Q547" s="590" t="n"/>
      <c r="R547" s="590" t="n"/>
      <c r="S547" s="590" t="n"/>
      <c r="T547" s="590" t="n"/>
      <c r="U547" s="590" t="n"/>
      <c r="V547" s="590" t="n"/>
      <c r="W547" s="590" t="n"/>
      <c r="X547" s="590" t="n"/>
      <c r="Y547" s="590" t="n"/>
      <c r="Z547" s="590" t="n"/>
    </row>
    <row r="548" ht="12.75" customHeight="1" s="844">
      <c r="A548" s="590" t="n"/>
      <c r="B548" s="590" t="n"/>
      <c r="D548" s="590" t="n"/>
      <c r="E548" s="590" t="n"/>
      <c r="F548" s="590" t="n"/>
      <c r="G548" s="590" t="n"/>
      <c r="H548" s="590" t="n"/>
      <c r="I548" s="590" t="n"/>
      <c r="J548" s="590" t="n"/>
      <c r="K548" s="590" t="n"/>
      <c r="L548" s="590" t="n"/>
      <c r="M548" s="590" t="n"/>
      <c r="N548" s="590" t="n"/>
      <c r="O548" s="590" t="n"/>
      <c r="P548" s="590" t="n"/>
      <c r="Q548" s="590" t="n"/>
      <c r="R548" s="590" t="n"/>
      <c r="S548" s="590" t="n"/>
      <c r="T548" s="590" t="n"/>
      <c r="U548" s="590" t="n"/>
      <c r="V548" s="590" t="n"/>
      <c r="W548" s="590" t="n"/>
      <c r="X548" s="590" t="n"/>
      <c r="Y548" s="590" t="n"/>
      <c r="Z548" s="590" t="n"/>
    </row>
    <row r="549" ht="12.75" customHeight="1" s="844">
      <c r="A549" s="590" t="n"/>
      <c r="B549" s="590" t="n"/>
      <c r="D549" s="590" t="n"/>
      <c r="E549" s="590" t="n"/>
      <c r="F549" s="590" t="n"/>
      <c r="G549" s="590" t="n"/>
      <c r="H549" s="590" t="n"/>
      <c r="I549" s="590" t="n"/>
      <c r="J549" s="590" t="n"/>
      <c r="K549" s="590" t="n"/>
      <c r="L549" s="590" t="n"/>
      <c r="M549" s="590" t="n"/>
      <c r="N549" s="590" t="n"/>
      <c r="O549" s="590" t="n"/>
      <c r="P549" s="590" t="n"/>
      <c r="Q549" s="590" t="n"/>
      <c r="R549" s="590" t="n"/>
      <c r="S549" s="590" t="n"/>
      <c r="T549" s="590" t="n"/>
      <c r="U549" s="590" t="n"/>
      <c r="V549" s="590" t="n"/>
      <c r="W549" s="590" t="n"/>
      <c r="X549" s="590" t="n"/>
      <c r="Y549" s="590" t="n"/>
      <c r="Z549" s="590" t="n"/>
    </row>
    <row r="550" ht="12.75" customHeight="1" s="844">
      <c r="A550" s="590" t="n"/>
      <c r="B550" s="590" t="n"/>
      <c r="D550" s="590" t="n"/>
      <c r="E550" s="590" t="n"/>
      <c r="F550" s="590" t="n"/>
      <c r="G550" s="590" t="n"/>
      <c r="H550" s="590" t="n"/>
      <c r="I550" s="590" t="n"/>
      <c r="J550" s="590" t="n"/>
      <c r="K550" s="590" t="n"/>
      <c r="L550" s="590" t="n"/>
      <c r="M550" s="590" t="n"/>
      <c r="N550" s="590" t="n"/>
      <c r="O550" s="590" t="n"/>
      <c r="P550" s="590" t="n"/>
      <c r="Q550" s="590" t="n"/>
      <c r="R550" s="590" t="n"/>
      <c r="S550" s="590" t="n"/>
      <c r="T550" s="590" t="n"/>
      <c r="U550" s="590" t="n"/>
      <c r="V550" s="590" t="n"/>
      <c r="W550" s="590" t="n"/>
      <c r="X550" s="590" t="n"/>
      <c r="Y550" s="590" t="n"/>
      <c r="Z550" s="590" t="n"/>
    </row>
    <row r="551" ht="12.75" customHeight="1" s="844">
      <c r="A551" s="590" t="n"/>
      <c r="B551" s="590" t="n"/>
      <c r="D551" s="590" t="n"/>
      <c r="E551" s="590" t="n"/>
      <c r="F551" s="590" t="n"/>
      <c r="G551" s="590" t="n"/>
      <c r="H551" s="590" t="n"/>
      <c r="I551" s="590" t="n"/>
      <c r="J551" s="590" t="n"/>
      <c r="K551" s="590" t="n"/>
      <c r="L551" s="590" t="n"/>
      <c r="M551" s="590" t="n"/>
      <c r="N551" s="590" t="n"/>
      <c r="O551" s="590" t="n"/>
      <c r="P551" s="590" t="n"/>
      <c r="Q551" s="590" t="n"/>
      <c r="R551" s="590" t="n"/>
      <c r="S551" s="590" t="n"/>
      <c r="T551" s="590" t="n"/>
      <c r="U551" s="590" t="n"/>
      <c r="V551" s="590" t="n"/>
      <c r="W551" s="590" t="n"/>
      <c r="X551" s="590" t="n"/>
      <c r="Y551" s="590" t="n"/>
      <c r="Z551" s="590" t="n"/>
    </row>
    <row r="552" ht="12.75" customHeight="1" s="844">
      <c r="A552" s="590" t="n"/>
      <c r="B552" s="590" t="n"/>
      <c r="D552" s="590" t="n"/>
      <c r="E552" s="590" t="n"/>
      <c r="F552" s="590" t="n"/>
      <c r="G552" s="590" t="n"/>
      <c r="H552" s="590" t="n"/>
      <c r="I552" s="590" t="n"/>
      <c r="J552" s="590" t="n"/>
      <c r="K552" s="590" t="n"/>
      <c r="L552" s="590" t="n"/>
      <c r="M552" s="590" t="n"/>
      <c r="N552" s="590" t="n"/>
      <c r="O552" s="590" t="n"/>
      <c r="P552" s="590" t="n"/>
      <c r="Q552" s="590" t="n"/>
      <c r="R552" s="590" t="n"/>
      <c r="S552" s="590" t="n"/>
      <c r="T552" s="590" t="n"/>
      <c r="U552" s="590" t="n"/>
      <c r="V552" s="590" t="n"/>
      <c r="W552" s="590" t="n"/>
      <c r="X552" s="590" t="n"/>
      <c r="Y552" s="590" t="n"/>
      <c r="Z552" s="590" t="n"/>
    </row>
    <row r="553" ht="12.75" customHeight="1" s="844">
      <c r="A553" s="590" t="n"/>
      <c r="B553" s="590" t="n"/>
      <c r="D553" s="590" t="n"/>
      <c r="E553" s="590" t="n"/>
      <c r="F553" s="590" t="n"/>
      <c r="G553" s="590" t="n"/>
      <c r="H553" s="590" t="n"/>
      <c r="I553" s="590" t="n"/>
      <c r="J553" s="590" t="n"/>
      <c r="K553" s="590" t="n"/>
      <c r="L553" s="590" t="n"/>
      <c r="M553" s="590" t="n"/>
      <c r="N553" s="590" t="n"/>
      <c r="O553" s="590" t="n"/>
      <c r="P553" s="590" t="n"/>
      <c r="Q553" s="590" t="n"/>
      <c r="R553" s="590" t="n"/>
      <c r="S553" s="590" t="n"/>
      <c r="T553" s="590" t="n"/>
      <c r="U553" s="590" t="n"/>
      <c r="V553" s="590" t="n"/>
      <c r="W553" s="590" t="n"/>
      <c r="X553" s="590" t="n"/>
      <c r="Y553" s="590" t="n"/>
      <c r="Z553" s="590" t="n"/>
    </row>
    <row r="554" ht="12.75" customHeight="1" s="844">
      <c r="A554" s="590" t="n"/>
      <c r="B554" s="590" t="n"/>
      <c r="D554" s="590" t="n"/>
      <c r="E554" s="590" t="n"/>
      <c r="F554" s="590" t="n"/>
      <c r="G554" s="590" t="n"/>
      <c r="H554" s="590" t="n"/>
      <c r="I554" s="590" t="n"/>
      <c r="J554" s="590" t="n"/>
      <c r="K554" s="590" t="n"/>
      <c r="L554" s="590" t="n"/>
      <c r="M554" s="590" t="n"/>
      <c r="N554" s="590" t="n"/>
      <c r="O554" s="590" t="n"/>
      <c r="P554" s="590" t="n"/>
      <c r="Q554" s="590" t="n"/>
      <c r="R554" s="590" t="n"/>
      <c r="S554" s="590" t="n"/>
      <c r="T554" s="590" t="n"/>
      <c r="U554" s="590" t="n"/>
      <c r="V554" s="590" t="n"/>
      <c r="W554" s="590" t="n"/>
      <c r="X554" s="590" t="n"/>
      <c r="Y554" s="590" t="n"/>
      <c r="Z554" s="590" t="n"/>
    </row>
    <row r="555" ht="12.75" customHeight="1" s="844">
      <c r="A555" s="590" t="n"/>
      <c r="B555" s="590" t="n"/>
      <c r="D555" s="590" t="n"/>
      <c r="E555" s="590" t="n"/>
      <c r="F555" s="590" t="n"/>
      <c r="G555" s="590" t="n"/>
      <c r="H555" s="590" t="n"/>
      <c r="I555" s="590" t="n"/>
      <c r="J555" s="590" t="n"/>
      <c r="K555" s="590" t="n"/>
      <c r="L555" s="590" t="n"/>
      <c r="M555" s="590" t="n"/>
      <c r="N555" s="590" t="n"/>
      <c r="O555" s="590" t="n"/>
      <c r="P555" s="590" t="n"/>
      <c r="Q555" s="590" t="n"/>
      <c r="R555" s="590" t="n"/>
      <c r="S555" s="590" t="n"/>
      <c r="T555" s="590" t="n"/>
      <c r="U555" s="590" t="n"/>
      <c r="V555" s="590" t="n"/>
      <c r="W555" s="590" t="n"/>
      <c r="X555" s="590" t="n"/>
      <c r="Y555" s="590" t="n"/>
      <c r="Z555" s="590" t="n"/>
    </row>
    <row r="556" ht="12.75" customHeight="1" s="844">
      <c r="A556" s="590" t="n"/>
      <c r="B556" s="590" t="n"/>
      <c r="D556" s="590" t="n"/>
      <c r="E556" s="590" t="n"/>
      <c r="F556" s="590" t="n"/>
      <c r="G556" s="590" t="n"/>
      <c r="H556" s="590" t="n"/>
      <c r="I556" s="590" t="n"/>
      <c r="J556" s="590" t="n"/>
      <c r="K556" s="590" t="n"/>
      <c r="L556" s="590" t="n"/>
      <c r="M556" s="590" t="n"/>
      <c r="N556" s="590" t="n"/>
      <c r="O556" s="590" t="n"/>
      <c r="P556" s="590" t="n"/>
      <c r="Q556" s="590" t="n"/>
      <c r="R556" s="590" t="n"/>
      <c r="S556" s="590" t="n"/>
      <c r="T556" s="590" t="n"/>
      <c r="U556" s="590" t="n"/>
      <c r="V556" s="590" t="n"/>
      <c r="W556" s="590" t="n"/>
      <c r="X556" s="590" t="n"/>
      <c r="Y556" s="590" t="n"/>
      <c r="Z556" s="590" t="n"/>
    </row>
    <row r="557" ht="12.75" customHeight="1" s="844">
      <c r="A557" s="590" t="n"/>
      <c r="B557" s="590" t="n"/>
      <c r="D557" s="590" t="n"/>
      <c r="E557" s="590" t="n"/>
      <c r="F557" s="590" t="n"/>
      <c r="G557" s="590" t="n"/>
      <c r="H557" s="590" t="n"/>
      <c r="I557" s="590" t="n"/>
      <c r="J557" s="590" t="n"/>
      <c r="K557" s="590" t="n"/>
      <c r="L557" s="590" t="n"/>
      <c r="M557" s="590" t="n"/>
      <c r="N557" s="590" t="n"/>
      <c r="O557" s="590" t="n"/>
      <c r="P557" s="590" t="n"/>
      <c r="Q557" s="590" t="n"/>
      <c r="R557" s="590" t="n"/>
      <c r="S557" s="590" t="n"/>
      <c r="T557" s="590" t="n"/>
      <c r="U557" s="590" t="n"/>
      <c r="V557" s="590" t="n"/>
      <c r="W557" s="590" t="n"/>
      <c r="X557" s="590" t="n"/>
      <c r="Y557" s="590" t="n"/>
      <c r="Z557" s="590" t="n"/>
    </row>
    <row r="558" ht="12.75" customHeight="1" s="844">
      <c r="A558" s="590" t="n"/>
      <c r="B558" s="590" t="n"/>
      <c r="D558" s="590" t="n"/>
      <c r="E558" s="590" t="n"/>
      <c r="F558" s="590" t="n"/>
      <c r="G558" s="590" t="n"/>
      <c r="H558" s="590" t="n"/>
      <c r="I558" s="590" t="n"/>
      <c r="J558" s="590" t="n"/>
      <c r="K558" s="590" t="n"/>
      <c r="L558" s="590" t="n"/>
      <c r="M558" s="590" t="n"/>
      <c r="N558" s="590" t="n"/>
      <c r="O558" s="590" t="n"/>
      <c r="P558" s="590" t="n"/>
      <c r="Q558" s="590" t="n"/>
      <c r="R558" s="590" t="n"/>
      <c r="S558" s="590" t="n"/>
      <c r="T558" s="590" t="n"/>
      <c r="U558" s="590" t="n"/>
      <c r="V558" s="590" t="n"/>
      <c r="W558" s="590" t="n"/>
      <c r="X558" s="590" t="n"/>
      <c r="Y558" s="590" t="n"/>
      <c r="Z558" s="590" t="n"/>
    </row>
    <row r="559" ht="12.75" customHeight="1" s="844">
      <c r="A559" s="590" t="n"/>
      <c r="B559" s="590" t="n"/>
      <c r="D559" s="590" t="n"/>
      <c r="E559" s="590" t="n"/>
      <c r="F559" s="590" t="n"/>
      <c r="G559" s="590" t="n"/>
      <c r="H559" s="590" t="n"/>
      <c r="I559" s="590" t="n"/>
      <c r="J559" s="590" t="n"/>
      <c r="K559" s="590" t="n"/>
      <c r="L559" s="590" t="n"/>
      <c r="M559" s="590" t="n"/>
      <c r="N559" s="590" t="n"/>
      <c r="O559" s="590" t="n"/>
      <c r="P559" s="590" t="n"/>
      <c r="Q559" s="590" t="n"/>
      <c r="R559" s="590" t="n"/>
      <c r="S559" s="590" t="n"/>
      <c r="T559" s="590" t="n"/>
      <c r="U559" s="590" t="n"/>
      <c r="V559" s="590" t="n"/>
      <c r="W559" s="590" t="n"/>
      <c r="X559" s="590" t="n"/>
      <c r="Y559" s="590" t="n"/>
      <c r="Z559" s="590" t="n"/>
    </row>
    <row r="560" ht="12.75" customHeight="1" s="844">
      <c r="A560" s="590" t="n"/>
      <c r="B560" s="590" t="n"/>
      <c r="D560" s="590" t="n"/>
      <c r="E560" s="590" t="n"/>
      <c r="F560" s="590" t="n"/>
      <c r="G560" s="590" t="n"/>
      <c r="H560" s="590" t="n"/>
      <c r="I560" s="590" t="n"/>
      <c r="J560" s="590" t="n"/>
      <c r="K560" s="590" t="n"/>
      <c r="L560" s="590" t="n"/>
      <c r="M560" s="590" t="n"/>
      <c r="N560" s="590" t="n"/>
      <c r="O560" s="590" t="n"/>
      <c r="P560" s="590" t="n"/>
      <c r="Q560" s="590" t="n"/>
      <c r="R560" s="590" t="n"/>
      <c r="S560" s="590" t="n"/>
      <c r="T560" s="590" t="n"/>
      <c r="U560" s="590" t="n"/>
      <c r="V560" s="590" t="n"/>
      <c r="W560" s="590" t="n"/>
      <c r="X560" s="590" t="n"/>
      <c r="Y560" s="590" t="n"/>
      <c r="Z560" s="590" t="n"/>
    </row>
    <row r="561" ht="12.75" customHeight="1" s="844">
      <c r="A561" s="590" t="n"/>
      <c r="B561" s="590" t="n"/>
      <c r="D561" s="590" t="n"/>
      <c r="E561" s="590" t="n"/>
      <c r="F561" s="590" t="n"/>
      <c r="G561" s="590" t="n"/>
      <c r="H561" s="590" t="n"/>
      <c r="I561" s="590" t="n"/>
      <c r="J561" s="590" t="n"/>
      <c r="K561" s="590" t="n"/>
      <c r="L561" s="590" t="n"/>
      <c r="M561" s="590" t="n"/>
      <c r="N561" s="590" t="n"/>
      <c r="O561" s="590" t="n"/>
      <c r="P561" s="590" t="n"/>
      <c r="Q561" s="590" t="n"/>
      <c r="R561" s="590" t="n"/>
      <c r="S561" s="590" t="n"/>
      <c r="T561" s="590" t="n"/>
      <c r="U561" s="590" t="n"/>
      <c r="V561" s="590" t="n"/>
      <c r="W561" s="590" t="n"/>
      <c r="X561" s="590" t="n"/>
      <c r="Y561" s="590" t="n"/>
      <c r="Z561" s="590" t="n"/>
    </row>
    <row r="562" ht="12.75" customHeight="1" s="844">
      <c r="A562" s="590" t="n"/>
      <c r="B562" s="590" t="n"/>
      <c r="D562" s="590" t="n"/>
      <c r="E562" s="590" t="n"/>
      <c r="F562" s="590" t="n"/>
      <c r="G562" s="590" t="n"/>
      <c r="H562" s="590" t="n"/>
      <c r="I562" s="590" t="n"/>
      <c r="J562" s="590" t="n"/>
      <c r="K562" s="590" t="n"/>
      <c r="L562" s="590" t="n"/>
      <c r="M562" s="590" t="n"/>
      <c r="N562" s="590" t="n"/>
      <c r="O562" s="590" t="n"/>
      <c r="P562" s="590" t="n"/>
      <c r="Q562" s="590" t="n"/>
      <c r="R562" s="590" t="n"/>
      <c r="S562" s="590" t="n"/>
      <c r="T562" s="590" t="n"/>
      <c r="U562" s="590" t="n"/>
      <c r="V562" s="590" t="n"/>
      <c r="W562" s="590" t="n"/>
      <c r="X562" s="590" t="n"/>
      <c r="Y562" s="590" t="n"/>
      <c r="Z562" s="590" t="n"/>
    </row>
    <row r="563" ht="12.75" customHeight="1" s="844">
      <c r="A563" s="590" t="n"/>
      <c r="B563" s="590" t="n"/>
      <c r="D563" s="590" t="n"/>
      <c r="E563" s="590" t="n"/>
      <c r="F563" s="590" t="n"/>
      <c r="G563" s="590" t="n"/>
      <c r="H563" s="590" t="n"/>
      <c r="I563" s="590" t="n"/>
      <c r="J563" s="590" t="n"/>
      <c r="K563" s="590" t="n"/>
      <c r="L563" s="590" t="n"/>
      <c r="M563" s="590" t="n"/>
      <c r="N563" s="590" t="n"/>
      <c r="O563" s="590" t="n"/>
      <c r="P563" s="590" t="n"/>
      <c r="Q563" s="590" t="n"/>
      <c r="R563" s="590" t="n"/>
      <c r="S563" s="590" t="n"/>
      <c r="T563" s="590" t="n"/>
      <c r="U563" s="590" t="n"/>
      <c r="V563" s="590" t="n"/>
      <c r="W563" s="590" t="n"/>
      <c r="X563" s="590" t="n"/>
      <c r="Y563" s="590" t="n"/>
      <c r="Z563" s="590" t="n"/>
    </row>
    <row r="564" ht="12.75" customHeight="1" s="844">
      <c r="A564" s="590" t="n"/>
      <c r="B564" s="590" t="n"/>
      <c r="D564" s="590" t="n"/>
      <c r="E564" s="590" t="n"/>
      <c r="F564" s="590" t="n"/>
      <c r="G564" s="590" t="n"/>
      <c r="H564" s="590" t="n"/>
      <c r="I564" s="590" t="n"/>
      <c r="J564" s="590" t="n"/>
      <c r="K564" s="590" t="n"/>
      <c r="L564" s="590" t="n"/>
      <c r="M564" s="590" t="n"/>
      <c r="N564" s="590" t="n"/>
      <c r="O564" s="590" t="n"/>
      <c r="P564" s="590" t="n"/>
      <c r="Q564" s="590" t="n"/>
      <c r="R564" s="590" t="n"/>
      <c r="S564" s="590" t="n"/>
      <c r="T564" s="590" t="n"/>
      <c r="U564" s="590" t="n"/>
      <c r="V564" s="590" t="n"/>
      <c r="W564" s="590" t="n"/>
      <c r="X564" s="590" t="n"/>
      <c r="Y564" s="590" t="n"/>
      <c r="Z564" s="590" t="n"/>
    </row>
    <row r="565" ht="12.75" customHeight="1" s="844">
      <c r="A565" s="590" t="n"/>
      <c r="B565" s="590" t="n"/>
      <c r="D565" s="590" t="n"/>
      <c r="E565" s="590" t="n"/>
      <c r="F565" s="590" t="n"/>
      <c r="G565" s="590" t="n"/>
      <c r="H565" s="590" t="n"/>
      <c r="I565" s="590" t="n"/>
      <c r="J565" s="590" t="n"/>
      <c r="K565" s="590" t="n"/>
      <c r="L565" s="590" t="n"/>
      <c r="M565" s="590" t="n"/>
      <c r="N565" s="590" t="n"/>
      <c r="O565" s="590" t="n"/>
      <c r="P565" s="590" t="n"/>
      <c r="Q565" s="590" t="n"/>
      <c r="R565" s="590" t="n"/>
      <c r="S565" s="590" t="n"/>
      <c r="T565" s="590" t="n"/>
      <c r="U565" s="590" t="n"/>
      <c r="V565" s="590" t="n"/>
      <c r="W565" s="590" t="n"/>
      <c r="X565" s="590" t="n"/>
      <c r="Y565" s="590" t="n"/>
      <c r="Z565" s="590" t="n"/>
    </row>
    <row r="566" ht="12.75" customHeight="1" s="844">
      <c r="A566" s="590" t="n"/>
      <c r="B566" s="590" t="n"/>
      <c r="D566" s="590" t="n"/>
      <c r="E566" s="590" t="n"/>
      <c r="F566" s="590" t="n"/>
      <c r="G566" s="590" t="n"/>
      <c r="H566" s="590" t="n"/>
      <c r="I566" s="590" t="n"/>
      <c r="J566" s="590" t="n"/>
      <c r="K566" s="590" t="n"/>
      <c r="L566" s="590" t="n"/>
      <c r="M566" s="590" t="n"/>
      <c r="N566" s="590" t="n"/>
      <c r="O566" s="590" t="n"/>
      <c r="P566" s="590" t="n"/>
      <c r="Q566" s="590" t="n"/>
      <c r="R566" s="590" t="n"/>
      <c r="S566" s="590" t="n"/>
      <c r="T566" s="590" t="n"/>
      <c r="U566" s="590" t="n"/>
      <c r="V566" s="590" t="n"/>
      <c r="W566" s="590" t="n"/>
      <c r="X566" s="590" t="n"/>
      <c r="Y566" s="590" t="n"/>
      <c r="Z566" s="590" t="n"/>
    </row>
    <row r="567" ht="12.75" customHeight="1" s="844">
      <c r="A567" s="590" t="n"/>
      <c r="B567" s="590" t="n"/>
      <c r="D567" s="590" t="n"/>
      <c r="E567" s="590" t="n"/>
      <c r="F567" s="590" t="n"/>
      <c r="G567" s="590" t="n"/>
      <c r="H567" s="590" t="n"/>
      <c r="I567" s="590" t="n"/>
      <c r="J567" s="590" t="n"/>
      <c r="K567" s="590" t="n"/>
      <c r="L567" s="590" t="n"/>
      <c r="M567" s="590" t="n"/>
      <c r="N567" s="590" t="n"/>
      <c r="O567" s="590" t="n"/>
      <c r="P567" s="590" t="n"/>
      <c r="Q567" s="590" t="n"/>
      <c r="R567" s="590" t="n"/>
      <c r="S567" s="590" t="n"/>
      <c r="T567" s="590" t="n"/>
      <c r="U567" s="590" t="n"/>
      <c r="V567" s="590" t="n"/>
      <c r="W567" s="590" t="n"/>
      <c r="X567" s="590" t="n"/>
      <c r="Y567" s="590" t="n"/>
      <c r="Z567" s="590" t="n"/>
    </row>
    <row r="568" ht="12.75" customHeight="1" s="844">
      <c r="A568" s="590" t="n"/>
      <c r="B568" s="590" t="n"/>
      <c r="D568" s="590" t="n"/>
      <c r="E568" s="590" t="n"/>
      <c r="F568" s="590" t="n"/>
      <c r="G568" s="590" t="n"/>
      <c r="H568" s="590" t="n"/>
      <c r="I568" s="590" t="n"/>
      <c r="J568" s="590" t="n"/>
      <c r="K568" s="590" t="n"/>
      <c r="L568" s="590" t="n"/>
      <c r="M568" s="590" t="n"/>
      <c r="N568" s="590" t="n"/>
      <c r="O568" s="590" t="n"/>
      <c r="P568" s="590" t="n"/>
      <c r="Q568" s="590" t="n"/>
      <c r="R568" s="590" t="n"/>
      <c r="S568" s="590" t="n"/>
      <c r="T568" s="590" t="n"/>
      <c r="U568" s="590" t="n"/>
      <c r="V568" s="590" t="n"/>
      <c r="W568" s="590" t="n"/>
      <c r="X568" s="590" t="n"/>
      <c r="Y568" s="590" t="n"/>
      <c r="Z568" s="590" t="n"/>
    </row>
    <row r="569" ht="12.75" customHeight="1" s="844">
      <c r="A569" s="590" t="n"/>
      <c r="B569" s="590" t="n"/>
      <c r="D569" s="590" t="n"/>
      <c r="E569" s="590" t="n"/>
      <c r="F569" s="590" t="n"/>
      <c r="G569" s="590" t="n"/>
      <c r="H569" s="590" t="n"/>
      <c r="I569" s="590" t="n"/>
      <c r="J569" s="590" t="n"/>
      <c r="K569" s="590" t="n"/>
      <c r="L569" s="590" t="n"/>
      <c r="M569" s="590" t="n"/>
      <c r="N569" s="590" t="n"/>
      <c r="O569" s="590" t="n"/>
      <c r="P569" s="590" t="n"/>
      <c r="Q569" s="590" t="n"/>
      <c r="R569" s="590" t="n"/>
      <c r="S569" s="590" t="n"/>
      <c r="T569" s="590" t="n"/>
      <c r="U569" s="590" t="n"/>
      <c r="V569" s="590" t="n"/>
      <c r="W569" s="590" t="n"/>
      <c r="X569" s="590" t="n"/>
      <c r="Y569" s="590" t="n"/>
      <c r="Z569" s="590" t="n"/>
    </row>
    <row r="570" ht="12.75" customHeight="1" s="844">
      <c r="A570" s="590" t="n"/>
      <c r="B570" s="590" t="n"/>
      <c r="D570" s="590" t="n"/>
      <c r="E570" s="590" t="n"/>
      <c r="F570" s="590" t="n"/>
      <c r="G570" s="590" t="n"/>
      <c r="H570" s="590" t="n"/>
      <c r="I570" s="590" t="n"/>
      <c r="J570" s="590" t="n"/>
      <c r="K570" s="590" t="n"/>
      <c r="L570" s="590" t="n"/>
      <c r="M570" s="590" t="n"/>
      <c r="N570" s="590" t="n"/>
      <c r="O570" s="590" t="n"/>
      <c r="P570" s="590" t="n"/>
      <c r="Q570" s="590" t="n"/>
      <c r="R570" s="590" t="n"/>
      <c r="S570" s="590" t="n"/>
      <c r="T570" s="590" t="n"/>
      <c r="U570" s="590" t="n"/>
      <c r="V570" s="590" t="n"/>
      <c r="W570" s="590" t="n"/>
      <c r="X570" s="590" t="n"/>
      <c r="Y570" s="590" t="n"/>
      <c r="Z570" s="590" t="n"/>
    </row>
    <row r="571" ht="12.75" customHeight="1" s="844">
      <c r="A571" s="590" t="n"/>
      <c r="B571" s="590" t="n"/>
      <c r="D571" s="590" t="n"/>
      <c r="E571" s="590" t="n"/>
      <c r="F571" s="590" t="n"/>
      <c r="G571" s="590" t="n"/>
      <c r="H571" s="590" t="n"/>
      <c r="I571" s="590" t="n"/>
      <c r="J571" s="590" t="n"/>
      <c r="K571" s="590" t="n"/>
      <c r="L571" s="590" t="n"/>
      <c r="M571" s="590" t="n"/>
      <c r="N571" s="590" t="n"/>
      <c r="O571" s="590" t="n"/>
      <c r="P571" s="590" t="n"/>
      <c r="Q571" s="590" t="n"/>
      <c r="R571" s="590" t="n"/>
      <c r="S571" s="590" t="n"/>
      <c r="T571" s="590" t="n"/>
      <c r="U571" s="590" t="n"/>
      <c r="V571" s="590" t="n"/>
      <c r="W571" s="590" t="n"/>
      <c r="X571" s="590" t="n"/>
      <c r="Y571" s="590" t="n"/>
      <c r="Z571" s="590" t="n"/>
    </row>
    <row r="572" ht="12.75" customHeight="1" s="844">
      <c r="A572" s="590" t="n"/>
      <c r="B572" s="590" t="n"/>
      <c r="D572" s="590" t="n"/>
      <c r="E572" s="590" t="n"/>
      <c r="F572" s="590" t="n"/>
      <c r="G572" s="590" t="n"/>
      <c r="H572" s="590" t="n"/>
      <c r="I572" s="590" t="n"/>
      <c r="J572" s="590" t="n"/>
      <c r="K572" s="590" t="n"/>
      <c r="L572" s="590" t="n"/>
      <c r="M572" s="590" t="n"/>
      <c r="N572" s="590" t="n"/>
      <c r="O572" s="590" t="n"/>
      <c r="P572" s="590" t="n"/>
      <c r="Q572" s="590" t="n"/>
      <c r="R572" s="590" t="n"/>
      <c r="S572" s="590" t="n"/>
      <c r="T572" s="590" t="n"/>
      <c r="U572" s="590" t="n"/>
      <c r="V572" s="590" t="n"/>
      <c r="W572" s="590" t="n"/>
      <c r="X572" s="590" t="n"/>
      <c r="Y572" s="590" t="n"/>
      <c r="Z572" s="590" t="n"/>
    </row>
    <row r="573" ht="12.75" customHeight="1" s="844">
      <c r="A573" s="590" t="n"/>
      <c r="B573" s="590" t="n"/>
      <c r="D573" s="590" t="n"/>
      <c r="E573" s="590" t="n"/>
      <c r="F573" s="590" t="n"/>
      <c r="G573" s="590" t="n"/>
      <c r="H573" s="590" t="n"/>
      <c r="I573" s="590" t="n"/>
      <c r="J573" s="590" t="n"/>
      <c r="K573" s="590" t="n"/>
      <c r="L573" s="590" t="n"/>
      <c r="M573" s="590" t="n"/>
      <c r="N573" s="590" t="n"/>
      <c r="O573" s="590" t="n"/>
      <c r="P573" s="590" t="n"/>
      <c r="Q573" s="590" t="n"/>
      <c r="R573" s="590" t="n"/>
      <c r="S573" s="590" t="n"/>
      <c r="T573" s="590" t="n"/>
      <c r="U573" s="590" t="n"/>
      <c r="V573" s="590" t="n"/>
      <c r="W573" s="590" t="n"/>
      <c r="X573" s="590" t="n"/>
      <c r="Y573" s="590" t="n"/>
      <c r="Z573" s="590" t="n"/>
    </row>
    <row r="574" ht="12.75" customHeight="1" s="844">
      <c r="A574" s="590" t="n"/>
      <c r="B574" s="590" t="n"/>
      <c r="D574" s="590" t="n"/>
      <c r="E574" s="590" t="n"/>
      <c r="F574" s="590" t="n"/>
      <c r="G574" s="590" t="n"/>
      <c r="H574" s="590" t="n"/>
      <c r="I574" s="590" t="n"/>
      <c r="J574" s="590" t="n"/>
      <c r="K574" s="590" t="n"/>
      <c r="L574" s="590" t="n"/>
      <c r="M574" s="590" t="n"/>
      <c r="N574" s="590" t="n"/>
      <c r="O574" s="590" t="n"/>
      <c r="P574" s="590" t="n"/>
      <c r="Q574" s="590" t="n"/>
      <c r="R574" s="590" t="n"/>
      <c r="S574" s="590" t="n"/>
      <c r="T574" s="590" t="n"/>
      <c r="U574" s="590" t="n"/>
      <c r="V574" s="590" t="n"/>
      <c r="W574" s="590" t="n"/>
      <c r="X574" s="590" t="n"/>
      <c r="Y574" s="590" t="n"/>
      <c r="Z574" s="590" t="n"/>
    </row>
    <row r="575" ht="12.75" customHeight="1" s="844">
      <c r="A575" s="590" t="n"/>
      <c r="B575" s="590" t="n"/>
      <c r="D575" s="590" t="n"/>
      <c r="E575" s="590" t="n"/>
      <c r="F575" s="590" t="n"/>
      <c r="G575" s="590" t="n"/>
      <c r="H575" s="590" t="n"/>
      <c r="I575" s="590" t="n"/>
      <c r="J575" s="590" t="n"/>
      <c r="K575" s="590" t="n"/>
      <c r="L575" s="590" t="n"/>
      <c r="M575" s="590" t="n"/>
      <c r="N575" s="590" t="n"/>
      <c r="O575" s="590" t="n"/>
      <c r="P575" s="590" t="n"/>
      <c r="Q575" s="590" t="n"/>
      <c r="R575" s="590" t="n"/>
      <c r="S575" s="590" t="n"/>
      <c r="T575" s="590" t="n"/>
      <c r="U575" s="590" t="n"/>
      <c r="V575" s="590" t="n"/>
      <c r="W575" s="590" t="n"/>
      <c r="X575" s="590" t="n"/>
      <c r="Y575" s="590" t="n"/>
      <c r="Z575" s="590" t="n"/>
    </row>
    <row r="576" ht="12.75" customHeight="1" s="844">
      <c r="A576" s="590" t="n"/>
      <c r="B576" s="590" t="n"/>
      <c r="D576" s="590" t="n"/>
      <c r="E576" s="590" t="n"/>
      <c r="F576" s="590" t="n"/>
      <c r="G576" s="590" t="n"/>
      <c r="H576" s="590" t="n"/>
      <c r="I576" s="590" t="n"/>
      <c r="J576" s="590" t="n"/>
      <c r="K576" s="590" t="n"/>
      <c r="L576" s="590" t="n"/>
      <c r="M576" s="590" t="n"/>
      <c r="N576" s="590" t="n"/>
      <c r="O576" s="590" t="n"/>
      <c r="P576" s="590" t="n"/>
      <c r="Q576" s="590" t="n"/>
      <c r="R576" s="590" t="n"/>
      <c r="S576" s="590" t="n"/>
      <c r="T576" s="590" t="n"/>
      <c r="U576" s="590" t="n"/>
      <c r="V576" s="590" t="n"/>
      <c r="W576" s="590" t="n"/>
      <c r="X576" s="590" t="n"/>
      <c r="Y576" s="590" t="n"/>
      <c r="Z576" s="590" t="n"/>
    </row>
    <row r="577" ht="12.75" customHeight="1" s="844">
      <c r="A577" s="590" t="n"/>
      <c r="B577" s="590" t="n"/>
      <c r="D577" s="590" t="n"/>
      <c r="E577" s="590" t="n"/>
      <c r="F577" s="590" t="n"/>
      <c r="G577" s="590" t="n"/>
      <c r="H577" s="590" t="n"/>
      <c r="I577" s="590" t="n"/>
      <c r="J577" s="590" t="n"/>
      <c r="K577" s="590" t="n"/>
      <c r="L577" s="590" t="n"/>
      <c r="M577" s="590" t="n"/>
      <c r="N577" s="590" t="n"/>
      <c r="O577" s="590" t="n"/>
      <c r="P577" s="590" t="n"/>
      <c r="Q577" s="590" t="n"/>
      <c r="R577" s="590" t="n"/>
      <c r="S577" s="590" t="n"/>
      <c r="T577" s="590" t="n"/>
      <c r="U577" s="590" t="n"/>
      <c r="V577" s="590" t="n"/>
      <c r="W577" s="590" t="n"/>
      <c r="X577" s="590" t="n"/>
      <c r="Y577" s="590" t="n"/>
      <c r="Z577" s="590" t="n"/>
    </row>
    <row r="578" ht="12.75" customHeight="1" s="844">
      <c r="A578" s="590" t="n"/>
      <c r="B578" s="590" t="n"/>
      <c r="D578" s="590" t="n"/>
      <c r="E578" s="590" t="n"/>
      <c r="F578" s="590" t="n"/>
      <c r="G578" s="590" t="n"/>
      <c r="H578" s="590" t="n"/>
      <c r="I578" s="590" t="n"/>
      <c r="J578" s="590" t="n"/>
      <c r="K578" s="590" t="n"/>
      <c r="L578" s="590" t="n"/>
      <c r="M578" s="590" t="n"/>
      <c r="N578" s="590" t="n"/>
      <c r="O578" s="590" t="n"/>
      <c r="P578" s="590" t="n"/>
      <c r="Q578" s="590" t="n"/>
      <c r="R578" s="590" t="n"/>
      <c r="S578" s="590" t="n"/>
      <c r="T578" s="590" t="n"/>
      <c r="U578" s="590" t="n"/>
      <c r="V578" s="590" t="n"/>
      <c r="W578" s="590" t="n"/>
      <c r="X578" s="590" t="n"/>
      <c r="Y578" s="590" t="n"/>
      <c r="Z578" s="590" t="n"/>
    </row>
    <row r="579" ht="12.75" customHeight="1" s="844">
      <c r="A579" s="590" t="n"/>
      <c r="B579" s="590" t="n"/>
      <c r="D579" s="590" t="n"/>
      <c r="E579" s="590" t="n"/>
      <c r="F579" s="590" t="n"/>
      <c r="G579" s="590" t="n"/>
      <c r="H579" s="590" t="n"/>
      <c r="I579" s="590" t="n"/>
      <c r="J579" s="590" t="n"/>
      <c r="K579" s="590" t="n"/>
      <c r="L579" s="590" t="n"/>
      <c r="M579" s="590" t="n"/>
      <c r="N579" s="590" t="n"/>
      <c r="O579" s="590" t="n"/>
      <c r="P579" s="590" t="n"/>
      <c r="Q579" s="590" t="n"/>
      <c r="R579" s="590" t="n"/>
      <c r="S579" s="590" t="n"/>
      <c r="T579" s="590" t="n"/>
      <c r="U579" s="590" t="n"/>
      <c r="V579" s="590" t="n"/>
      <c r="W579" s="590" t="n"/>
      <c r="X579" s="590" t="n"/>
      <c r="Y579" s="590" t="n"/>
      <c r="Z579" s="590" t="n"/>
    </row>
    <row r="580" ht="12.75" customHeight="1" s="844">
      <c r="A580" s="590" t="n"/>
      <c r="B580" s="590" t="n"/>
      <c r="D580" s="590" t="n"/>
      <c r="E580" s="590" t="n"/>
      <c r="F580" s="590" t="n"/>
      <c r="G580" s="590" t="n"/>
      <c r="H580" s="590" t="n"/>
      <c r="I580" s="590" t="n"/>
      <c r="J580" s="590" t="n"/>
      <c r="K580" s="590" t="n"/>
      <c r="L580" s="590" t="n"/>
      <c r="M580" s="590" t="n"/>
      <c r="N580" s="590" t="n"/>
      <c r="O580" s="590" t="n"/>
      <c r="P580" s="590" t="n"/>
      <c r="Q580" s="590" t="n"/>
      <c r="R580" s="590" t="n"/>
      <c r="S580" s="590" t="n"/>
      <c r="T580" s="590" t="n"/>
      <c r="U580" s="590" t="n"/>
      <c r="V580" s="590" t="n"/>
      <c r="W580" s="590" t="n"/>
      <c r="X580" s="590" t="n"/>
      <c r="Y580" s="590" t="n"/>
      <c r="Z580" s="590" t="n"/>
    </row>
    <row r="581" ht="12.75" customHeight="1" s="844">
      <c r="A581" s="590" t="n"/>
      <c r="B581" s="590" t="n"/>
      <c r="D581" s="590" t="n"/>
      <c r="E581" s="590" t="n"/>
      <c r="F581" s="590" t="n"/>
      <c r="G581" s="590" t="n"/>
      <c r="H581" s="590" t="n"/>
      <c r="I581" s="590" t="n"/>
      <c r="J581" s="590" t="n"/>
      <c r="K581" s="590" t="n"/>
      <c r="L581" s="590" t="n"/>
      <c r="M581" s="590" t="n"/>
      <c r="N581" s="590" t="n"/>
      <c r="O581" s="590" t="n"/>
      <c r="P581" s="590" t="n"/>
      <c r="Q581" s="590" t="n"/>
      <c r="R581" s="590" t="n"/>
      <c r="S581" s="590" t="n"/>
      <c r="T581" s="590" t="n"/>
      <c r="U581" s="590" t="n"/>
      <c r="V581" s="590" t="n"/>
      <c r="W581" s="590" t="n"/>
      <c r="X581" s="590" t="n"/>
      <c r="Y581" s="590" t="n"/>
      <c r="Z581" s="590" t="n"/>
    </row>
    <row r="582" ht="12.75" customHeight="1" s="844">
      <c r="A582" s="590" t="n"/>
      <c r="B582" s="590" t="n"/>
      <c r="D582" s="590" t="n"/>
      <c r="E582" s="590" t="n"/>
      <c r="F582" s="590" t="n"/>
      <c r="G582" s="590" t="n"/>
      <c r="H582" s="590" t="n"/>
      <c r="I582" s="590" t="n"/>
      <c r="J582" s="590" t="n"/>
      <c r="K582" s="590" t="n"/>
      <c r="L582" s="590" t="n"/>
      <c r="M582" s="590" t="n"/>
      <c r="N582" s="590" t="n"/>
      <c r="O582" s="590" t="n"/>
      <c r="P582" s="590" t="n"/>
      <c r="Q582" s="590" t="n"/>
      <c r="R582" s="590" t="n"/>
      <c r="S582" s="590" t="n"/>
      <c r="T582" s="590" t="n"/>
      <c r="U582" s="590" t="n"/>
      <c r="V582" s="590" t="n"/>
      <c r="W582" s="590" t="n"/>
      <c r="X582" s="590" t="n"/>
      <c r="Y582" s="590" t="n"/>
      <c r="Z582" s="590" t="n"/>
    </row>
    <row r="583" ht="12.75" customHeight="1" s="844">
      <c r="A583" s="590" t="n"/>
      <c r="B583" s="590" t="n"/>
      <c r="D583" s="590" t="n"/>
      <c r="E583" s="590" t="n"/>
      <c r="F583" s="590" t="n"/>
      <c r="G583" s="590" t="n"/>
      <c r="H583" s="590" t="n"/>
      <c r="I583" s="590" t="n"/>
      <c r="J583" s="590" t="n"/>
      <c r="K583" s="590" t="n"/>
      <c r="L583" s="590" t="n"/>
      <c r="M583" s="590" t="n"/>
      <c r="N583" s="590" t="n"/>
      <c r="O583" s="590" t="n"/>
      <c r="P583" s="590" t="n"/>
      <c r="Q583" s="590" t="n"/>
      <c r="R583" s="590" t="n"/>
      <c r="S583" s="590" t="n"/>
      <c r="T583" s="590" t="n"/>
      <c r="U583" s="590" t="n"/>
      <c r="V583" s="590" t="n"/>
      <c r="W583" s="590" t="n"/>
      <c r="X583" s="590" t="n"/>
      <c r="Y583" s="590" t="n"/>
      <c r="Z583" s="590" t="n"/>
    </row>
    <row r="584" ht="12.75" customHeight="1" s="844">
      <c r="A584" s="590" t="n"/>
      <c r="B584" s="590" t="n"/>
      <c r="D584" s="590" t="n"/>
      <c r="E584" s="590" t="n"/>
      <c r="F584" s="590" t="n"/>
      <c r="G584" s="590" t="n"/>
      <c r="H584" s="590" t="n"/>
      <c r="I584" s="590" t="n"/>
      <c r="J584" s="590" t="n"/>
      <c r="K584" s="590" t="n"/>
      <c r="L584" s="590" t="n"/>
      <c r="M584" s="590" t="n"/>
      <c r="N584" s="590" t="n"/>
      <c r="O584" s="590" t="n"/>
      <c r="P584" s="590" t="n"/>
      <c r="Q584" s="590" t="n"/>
      <c r="R584" s="590" t="n"/>
      <c r="S584" s="590" t="n"/>
      <c r="T584" s="590" t="n"/>
      <c r="U584" s="590" t="n"/>
      <c r="V584" s="590" t="n"/>
      <c r="W584" s="590" t="n"/>
      <c r="X584" s="590" t="n"/>
      <c r="Y584" s="590" t="n"/>
      <c r="Z584" s="590" t="n"/>
    </row>
    <row r="585" ht="12.75" customHeight="1" s="844">
      <c r="A585" s="590" t="n"/>
      <c r="B585" s="590" t="n"/>
      <c r="D585" s="590" t="n"/>
      <c r="E585" s="590" t="n"/>
      <c r="F585" s="590" t="n"/>
      <c r="G585" s="590" t="n"/>
      <c r="H585" s="590" t="n"/>
      <c r="I585" s="590" t="n"/>
      <c r="J585" s="590" t="n"/>
      <c r="K585" s="590" t="n"/>
      <c r="L585" s="590" t="n"/>
      <c r="M585" s="590" t="n"/>
      <c r="N585" s="590" t="n"/>
      <c r="O585" s="590" t="n"/>
      <c r="P585" s="590" t="n"/>
      <c r="Q585" s="590" t="n"/>
      <c r="R585" s="590" t="n"/>
      <c r="S585" s="590" t="n"/>
      <c r="T585" s="590" t="n"/>
      <c r="U585" s="590" t="n"/>
      <c r="V585" s="590" t="n"/>
      <c r="W585" s="590" t="n"/>
      <c r="X585" s="590" t="n"/>
      <c r="Y585" s="590" t="n"/>
      <c r="Z585" s="590" t="n"/>
    </row>
    <row r="586" ht="12.75" customHeight="1" s="844">
      <c r="A586" s="590" t="n"/>
      <c r="B586" s="590" t="n"/>
      <c r="D586" s="590" t="n"/>
      <c r="E586" s="590" t="n"/>
      <c r="F586" s="590" t="n"/>
      <c r="G586" s="590" t="n"/>
      <c r="H586" s="590" t="n"/>
      <c r="I586" s="590" t="n"/>
      <c r="J586" s="590" t="n"/>
      <c r="K586" s="590" t="n"/>
      <c r="L586" s="590" t="n"/>
      <c r="M586" s="590" t="n"/>
      <c r="N586" s="590" t="n"/>
      <c r="O586" s="590" t="n"/>
      <c r="P586" s="590" t="n"/>
      <c r="Q586" s="590" t="n"/>
      <c r="R586" s="590" t="n"/>
      <c r="S586" s="590" t="n"/>
      <c r="T586" s="590" t="n"/>
      <c r="U586" s="590" t="n"/>
      <c r="V586" s="590" t="n"/>
      <c r="W586" s="590" t="n"/>
      <c r="X586" s="590" t="n"/>
      <c r="Y586" s="590" t="n"/>
      <c r="Z586" s="590" t="n"/>
    </row>
    <row r="587" ht="12.75" customHeight="1" s="844">
      <c r="A587" s="590" t="n"/>
      <c r="B587" s="590" t="n"/>
      <c r="D587" s="590" t="n"/>
      <c r="E587" s="590" t="n"/>
      <c r="F587" s="590" t="n"/>
      <c r="G587" s="590" t="n"/>
      <c r="H587" s="590" t="n"/>
      <c r="I587" s="590" t="n"/>
      <c r="J587" s="590" t="n"/>
      <c r="K587" s="590" t="n"/>
      <c r="L587" s="590" t="n"/>
      <c r="M587" s="590" t="n"/>
      <c r="N587" s="590" t="n"/>
      <c r="O587" s="590" t="n"/>
      <c r="P587" s="590" t="n"/>
      <c r="Q587" s="590" t="n"/>
      <c r="R587" s="590" t="n"/>
      <c r="S587" s="590" t="n"/>
      <c r="T587" s="590" t="n"/>
      <c r="U587" s="590" t="n"/>
      <c r="V587" s="590" t="n"/>
      <c r="W587" s="590" t="n"/>
      <c r="X587" s="590" t="n"/>
      <c r="Y587" s="590" t="n"/>
      <c r="Z587" s="590" t="n"/>
    </row>
    <row r="588" ht="12.75" customHeight="1" s="844">
      <c r="A588" s="590" t="n"/>
      <c r="B588" s="590" t="n"/>
      <c r="D588" s="590" t="n"/>
      <c r="E588" s="590" t="n"/>
      <c r="F588" s="590" t="n"/>
      <c r="G588" s="590" t="n"/>
      <c r="H588" s="590" t="n"/>
      <c r="I588" s="590" t="n"/>
      <c r="J588" s="590" t="n"/>
      <c r="K588" s="590" t="n"/>
      <c r="L588" s="590" t="n"/>
      <c r="M588" s="590" t="n"/>
      <c r="N588" s="590" t="n"/>
      <c r="O588" s="590" t="n"/>
      <c r="P588" s="590" t="n"/>
      <c r="Q588" s="590" t="n"/>
      <c r="R588" s="590" t="n"/>
      <c r="S588" s="590" t="n"/>
      <c r="T588" s="590" t="n"/>
      <c r="U588" s="590" t="n"/>
      <c r="V588" s="590" t="n"/>
      <c r="W588" s="590" t="n"/>
      <c r="X588" s="590" t="n"/>
      <c r="Y588" s="590" t="n"/>
      <c r="Z588" s="590" t="n"/>
    </row>
    <row r="589" ht="12.75" customHeight="1" s="844">
      <c r="A589" s="590" t="n"/>
      <c r="B589" s="590" t="n"/>
      <c r="D589" s="590" t="n"/>
      <c r="E589" s="590" t="n"/>
      <c r="F589" s="590" t="n"/>
      <c r="G589" s="590" t="n"/>
      <c r="H589" s="590" t="n"/>
      <c r="I589" s="590" t="n"/>
      <c r="J589" s="590" t="n"/>
      <c r="K589" s="590" t="n"/>
      <c r="L589" s="590" t="n"/>
      <c r="M589" s="590" t="n"/>
      <c r="N589" s="590" t="n"/>
      <c r="O589" s="590" t="n"/>
      <c r="P589" s="590" t="n"/>
      <c r="Q589" s="590" t="n"/>
      <c r="R589" s="590" t="n"/>
      <c r="S589" s="590" t="n"/>
      <c r="T589" s="590" t="n"/>
      <c r="U589" s="590" t="n"/>
      <c r="V589" s="590" t="n"/>
      <c r="W589" s="590" t="n"/>
      <c r="X589" s="590" t="n"/>
      <c r="Y589" s="590" t="n"/>
      <c r="Z589" s="590" t="n"/>
    </row>
    <row r="590" ht="12.75" customHeight="1" s="844">
      <c r="A590" s="590" t="n"/>
      <c r="B590" s="590" t="n"/>
      <c r="D590" s="590" t="n"/>
      <c r="E590" s="590" t="n"/>
      <c r="F590" s="590" t="n"/>
      <c r="G590" s="590" t="n"/>
      <c r="H590" s="590" t="n"/>
      <c r="I590" s="590" t="n"/>
      <c r="J590" s="590" t="n"/>
      <c r="K590" s="590" t="n"/>
      <c r="L590" s="590" t="n"/>
      <c r="M590" s="590" t="n"/>
      <c r="N590" s="590" t="n"/>
      <c r="O590" s="590" t="n"/>
      <c r="P590" s="590" t="n"/>
      <c r="Q590" s="590" t="n"/>
      <c r="R590" s="590" t="n"/>
      <c r="S590" s="590" t="n"/>
      <c r="T590" s="590" t="n"/>
      <c r="U590" s="590" t="n"/>
      <c r="V590" s="590" t="n"/>
      <c r="W590" s="590" t="n"/>
      <c r="X590" s="590" t="n"/>
      <c r="Y590" s="590" t="n"/>
      <c r="Z590" s="590" t="n"/>
    </row>
    <row r="591" ht="12.75" customHeight="1" s="844">
      <c r="A591" s="590" t="n"/>
      <c r="B591" s="590" t="n"/>
      <c r="D591" s="590" t="n"/>
      <c r="E591" s="590" t="n"/>
      <c r="F591" s="590" t="n"/>
      <c r="G591" s="590" t="n"/>
      <c r="H591" s="590" t="n"/>
      <c r="I591" s="590" t="n"/>
      <c r="J591" s="590" t="n"/>
      <c r="K591" s="590" t="n"/>
      <c r="L591" s="590" t="n"/>
      <c r="M591" s="590" t="n"/>
      <c r="N591" s="590" t="n"/>
      <c r="O591" s="590" t="n"/>
      <c r="P591" s="590" t="n"/>
      <c r="Q591" s="590" t="n"/>
      <c r="R591" s="590" t="n"/>
      <c r="S591" s="590" t="n"/>
      <c r="T591" s="590" t="n"/>
      <c r="U591" s="590" t="n"/>
      <c r="V591" s="590" t="n"/>
      <c r="W591" s="590" t="n"/>
      <c r="X591" s="590" t="n"/>
      <c r="Y591" s="590" t="n"/>
      <c r="Z591" s="590" t="n"/>
    </row>
    <row r="592" ht="12.75" customHeight="1" s="844">
      <c r="A592" s="590" t="n"/>
      <c r="B592" s="590" t="n"/>
      <c r="D592" s="590" t="n"/>
      <c r="E592" s="590" t="n"/>
      <c r="F592" s="590" t="n"/>
      <c r="G592" s="590" t="n"/>
      <c r="H592" s="590" t="n"/>
      <c r="I592" s="590" t="n"/>
      <c r="J592" s="590" t="n"/>
      <c r="K592" s="590" t="n"/>
      <c r="L592" s="590" t="n"/>
      <c r="M592" s="590" t="n"/>
      <c r="N592" s="590" t="n"/>
      <c r="O592" s="590" t="n"/>
      <c r="P592" s="590" t="n"/>
      <c r="Q592" s="590" t="n"/>
      <c r="R592" s="590" t="n"/>
      <c r="S592" s="590" t="n"/>
      <c r="T592" s="590" t="n"/>
      <c r="U592" s="590" t="n"/>
      <c r="V592" s="590" t="n"/>
      <c r="W592" s="590" t="n"/>
      <c r="X592" s="590" t="n"/>
      <c r="Y592" s="590" t="n"/>
      <c r="Z592" s="590" t="n"/>
    </row>
    <row r="593" ht="12.75" customHeight="1" s="844">
      <c r="A593" s="590" t="n"/>
      <c r="B593" s="590" t="n"/>
      <c r="D593" s="590" t="n"/>
      <c r="E593" s="590" t="n"/>
      <c r="F593" s="590" t="n"/>
      <c r="G593" s="590" t="n"/>
      <c r="H593" s="590" t="n"/>
      <c r="I593" s="590" t="n"/>
      <c r="J593" s="590" t="n"/>
      <c r="K593" s="590" t="n"/>
      <c r="L593" s="590" t="n"/>
      <c r="M593" s="590" t="n"/>
      <c r="N593" s="590" t="n"/>
      <c r="O593" s="590" t="n"/>
      <c r="P593" s="590" t="n"/>
      <c r="Q593" s="590" t="n"/>
      <c r="R593" s="590" t="n"/>
      <c r="S593" s="590" t="n"/>
      <c r="T593" s="590" t="n"/>
      <c r="U593" s="590" t="n"/>
      <c r="V593" s="590" t="n"/>
      <c r="W593" s="590" t="n"/>
      <c r="X593" s="590" t="n"/>
      <c r="Y593" s="590" t="n"/>
      <c r="Z593" s="590" t="n"/>
    </row>
    <row r="594" ht="12.75" customHeight="1" s="844">
      <c r="A594" s="590" t="n"/>
      <c r="B594" s="590" t="n"/>
      <c r="D594" s="590" t="n"/>
      <c r="E594" s="590" t="n"/>
      <c r="F594" s="590" t="n"/>
      <c r="G594" s="590" t="n"/>
      <c r="H594" s="590" t="n"/>
      <c r="I594" s="590" t="n"/>
      <c r="J594" s="590" t="n"/>
      <c r="K594" s="590" t="n"/>
      <c r="L594" s="590" t="n"/>
      <c r="M594" s="590" t="n"/>
      <c r="N594" s="590" t="n"/>
      <c r="O594" s="590" t="n"/>
      <c r="P594" s="590" t="n"/>
      <c r="Q594" s="590" t="n"/>
      <c r="R594" s="590" t="n"/>
      <c r="S594" s="590" t="n"/>
      <c r="T594" s="590" t="n"/>
      <c r="U594" s="590" t="n"/>
      <c r="V594" s="590" t="n"/>
      <c r="W594" s="590" t="n"/>
      <c r="X594" s="590" t="n"/>
      <c r="Y594" s="590" t="n"/>
      <c r="Z594" s="590" t="n"/>
    </row>
    <row r="595" ht="12.75" customHeight="1" s="844">
      <c r="A595" s="590" t="n"/>
      <c r="B595" s="590" t="n"/>
      <c r="D595" s="590" t="n"/>
      <c r="E595" s="590" t="n"/>
      <c r="F595" s="590" t="n"/>
      <c r="G595" s="590" t="n"/>
      <c r="H595" s="590" t="n"/>
      <c r="I595" s="590" t="n"/>
      <c r="J595" s="590" t="n"/>
      <c r="K595" s="590" t="n"/>
      <c r="L595" s="590" t="n"/>
      <c r="M595" s="590" t="n"/>
      <c r="N595" s="590" t="n"/>
      <c r="O595" s="590" t="n"/>
      <c r="P595" s="590" t="n"/>
      <c r="Q595" s="590" t="n"/>
      <c r="R595" s="590" t="n"/>
      <c r="S595" s="590" t="n"/>
      <c r="T595" s="590" t="n"/>
      <c r="U595" s="590" t="n"/>
      <c r="V595" s="590" t="n"/>
      <c r="W595" s="590" t="n"/>
      <c r="X595" s="590" t="n"/>
      <c r="Y595" s="590" t="n"/>
      <c r="Z595" s="590" t="n"/>
    </row>
    <row r="596" ht="12.75" customHeight="1" s="844">
      <c r="A596" s="590" t="n"/>
      <c r="B596" s="590" t="n"/>
      <c r="D596" s="590" t="n"/>
      <c r="E596" s="590" t="n"/>
      <c r="F596" s="590" t="n"/>
      <c r="G596" s="590" t="n"/>
      <c r="H596" s="590" t="n"/>
      <c r="I596" s="590" t="n"/>
      <c r="J596" s="590" t="n"/>
      <c r="K596" s="590" t="n"/>
      <c r="L596" s="590" t="n"/>
      <c r="M596" s="590" t="n"/>
      <c r="N596" s="590" t="n"/>
      <c r="O596" s="590" t="n"/>
      <c r="P596" s="590" t="n"/>
      <c r="Q596" s="590" t="n"/>
      <c r="R596" s="590" t="n"/>
      <c r="S596" s="590" t="n"/>
      <c r="T596" s="590" t="n"/>
      <c r="U596" s="590" t="n"/>
      <c r="V596" s="590" t="n"/>
      <c r="W596" s="590" t="n"/>
      <c r="X596" s="590" t="n"/>
      <c r="Y596" s="590" t="n"/>
      <c r="Z596" s="590" t="n"/>
    </row>
    <row r="597" ht="12.75" customHeight="1" s="844">
      <c r="A597" s="590" t="n"/>
      <c r="B597" s="590" t="n"/>
      <c r="D597" s="590" t="n"/>
      <c r="E597" s="590" t="n"/>
      <c r="F597" s="590" t="n"/>
      <c r="G597" s="590" t="n"/>
      <c r="H597" s="590" t="n"/>
      <c r="I597" s="590" t="n"/>
      <c r="J597" s="590" t="n"/>
      <c r="K597" s="590" t="n"/>
      <c r="L597" s="590" t="n"/>
      <c r="M597" s="590" t="n"/>
      <c r="N597" s="590" t="n"/>
      <c r="O597" s="590" t="n"/>
      <c r="P597" s="590" t="n"/>
      <c r="Q597" s="590" t="n"/>
      <c r="R597" s="590" t="n"/>
      <c r="S597" s="590" t="n"/>
      <c r="T597" s="590" t="n"/>
      <c r="U597" s="590" t="n"/>
      <c r="V597" s="590" t="n"/>
      <c r="W597" s="590" t="n"/>
      <c r="X597" s="590" t="n"/>
      <c r="Y597" s="590" t="n"/>
      <c r="Z597" s="590" t="n"/>
    </row>
    <row r="598" ht="12.75" customHeight="1" s="844">
      <c r="A598" s="590" t="n"/>
      <c r="B598" s="590" t="n"/>
      <c r="D598" s="590" t="n"/>
      <c r="E598" s="590" t="n"/>
      <c r="F598" s="590" t="n"/>
      <c r="G598" s="590" t="n"/>
      <c r="H598" s="590" t="n"/>
      <c r="I598" s="590" t="n"/>
      <c r="J598" s="590" t="n"/>
      <c r="K598" s="590" t="n"/>
      <c r="L598" s="590" t="n"/>
      <c r="M598" s="590" t="n"/>
      <c r="N598" s="590" t="n"/>
      <c r="O598" s="590" t="n"/>
      <c r="P598" s="590" t="n"/>
      <c r="Q598" s="590" t="n"/>
      <c r="R598" s="590" t="n"/>
      <c r="S598" s="590" t="n"/>
      <c r="T598" s="590" t="n"/>
      <c r="U598" s="590" t="n"/>
      <c r="V598" s="590" t="n"/>
      <c r="W598" s="590" t="n"/>
      <c r="X598" s="590" t="n"/>
      <c r="Y598" s="590" t="n"/>
      <c r="Z598" s="590" t="n"/>
    </row>
    <row r="599" ht="12.75" customHeight="1" s="844">
      <c r="A599" s="590" t="n"/>
      <c r="B599" s="590" t="n"/>
      <c r="D599" s="590" t="n"/>
      <c r="E599" s="590" t="n"/>
      <c r="F599" s="590" t="n"/>
      <c r="G599" s="590" t="n"/>
      <c r="H599" s="590" t="n"/>
      <c r="I599" s="590" t="n"/>
      <c r="J599" s="590" t="n"/>
      <c r="K599" s="590" t="n"/>
      <c r="L599" s="590" t="n"/>
      <c r="M599" s="590" t="n"/>
      <c r="N599" s="590" t="n"/>
      <c r="O599" s="590" t="n"/>
      <c r="P599" s="590" t="n"/>
      <c r="Q599" s="590" t="n"/>
      <c r="R599" s="590" t="n"/>
      <c r="S599" s="590" t="n"/>
      <c r="T599" s="590" t="n"/>
      <c r="U599" s="590" t="n"/>
      <c r="V599" s="590" t="n"/>
      <c r="W599" s="590" t="n"/>
      <c r="X599" s="590" t="n"/>
      <c r="Y599" s="590" t="n"/>
      <c r="Z599" s="590" t="n"/>
    </row>
    <row r="600" ht="12.75" customHeight="1" s="844">
      <c r="A600" s="590" t="n"/>
      <c r="B600" s="590" t="n"/>
      <c r="D600" s="590" t="n"/>
      <c r="E600" s="590" t="n"/>
      <c r="F600" s="590" t="n"/>
      <c r="G600" s="590" t="n"/>
      <c r="H600" s="590" t="n"/>
      <c r="I600" s="590" t="n"/>
      <c r="J600" s="590" t="n"/>
      <c r="K600" s="590" t="n"/>
      <c r="L600" s="590" t="n"/>
      <c r="M600" s="590" t="n"/>
      <c r="N600" s="590" t="n"/>
      <c r="O600" s="590" t="n"/>
      <c r="P600" s="590" t="n"/>
      <c r="Q600" s="590" t="n"/>
      <c r="R600" s="590" t="n"/>
      <c r="S600" s="590" t="n"/>
      <c r="T600" s="590" t="n"/>
      <c r="U600" s="590" t="n"/>
      <c r="V600" s="590" t="n"/>
      <c r="W600" s="590" t="n"/>
      <c r="X600" s="590" t="n"/>
      <c r="Y600" s="590" t="n"/>
      <c r="Z600" s="590" t="n"/>
    </row>
    <row r="601" ht="12.75" customHeight="1" s="844">
      <c r="A601" s="590" t="n"/>
      <c r="B601" s="590" t="n"/>
      <c r="D601" s="590" t="n"/>
      <c r="E601" s="590" t="n"/>
      <c r="F601" s="590" t="n"/>
      <c r="G601" s="590" t="n"/>
      <c r="H601" s="590" t="n"/>
      <c r="I601" s="590" t="n"/>
      <c r="J601" s="590" t="n"/>
      <c r="K601" s="590" t="n"/>
      <c r="L601" s="590" t="n"/>
      <c r="M601" s="590" t="n"/>
      <c r="N601" s="590" t="n"/>
      <c r="O601" s="590" t="n"/>
      <c r="P601" s="590" t="n"/>
      <c r="Q601" s="590" t="n"/>
      <c r="R601" s="590" t="n"/>
      <c r="S601" s="590" t="n"/>
      <c r="T601" s="590" t="n"/>
      <c r="U601" s="590" t="n"/>
      <c r="V601" s="590" t="n"/>
      <c r="W601" s="590" t="n"/>
      <c r="X601" s="590" t="n"/>
      <c r="Y601" s="590" t="n"/>
      <c r="Z601" s="590" t="n"/>
    </row>
    <row r="602" ht="12.75" customHeight="1" s="844">
      <c r="A602" s="590" t="n"/>
      <c r="B602" s="590" t="n"/>
      <c r="D602" s="590" t="n"/>
      <c r="E602" s="590" t="n"/>
      <c r="F602" s="590" t="n"/>
      <c r="G602" s="590" t="n"/>
      <c r="H602" s="590" t="n"/>
      <c r="I602" s="590" t="n"/>
      <c r="J602" s="590" t="n"/>
      <c r="K602" s="590" t="n"/>
      <c r="L602" s="590" t="n"/>
      <c r="M602" s="590" t="n"/>
      <c r="N602" s="590" t="n"/>
      <c r="O602" s="590" t="n"/>
      <c r="P602" s="590" t="n"/>
      <c r="Q602" s="590" t="n"/>
      <c r="R602" s="590" t="n"/>
      <c r="S602" s="590" t="n"/>
      <c r="T602" s="590" t="n"/>
      <c r="U602" s="590" t="n"/>
      <c r="V602" s="590" t="n"/>
      <c r="W602" s="590" t="n"/>
      <c r="X602" s="590" t="n"/>
      <c r="Y602" s="590" t="n"/>
      <c r="Z602" s="590" t="n"/>
    </row>
    <row r="603" ht="12.75" customHeight="1" s="844">
      <c r="A603" s="590" t="n"/>
      <c r="B603" s="590" t="n"/>
      <c r="D603" s="590" t="n"/>
      <c r="E603" s="590" t="n"/>
      <c r="F603" s="590" t="n"/>
      <c r="G603" s="590" t="n"/>
      <c r="H603" s="590" t="n"/>
      <c r="I603" s="590" t="n"/>
      <c r="J603" s="590" t="n"/>
      <c r="K603" s="590" t="n"/>
      <c r="L603" s="590" t="n"/>
      <c r="M603" s="590" t="n"/>
      <c r="N603" s="590" t="n"/>
      <c r="O603" s="590" t="n"/>
      <c r="P603" s="590" t="n"/>
      <c r="Q603" s="590" t="n"/>
      <c r="R603" s="590" t="n"/>
      <c r="S603" s="590" t="n"/>
      <c r="T603" s="590" t="n"/>
      <c r="U603" s="590" t="n"/>
      <c r="V603" s="590" t="n"/>
      <c r="W603" s="590" t="n"/>
      <c r="X603" s="590" t="n"/>
      <c r="Y603" s="590" t="n"/>
      <c r="Z603" s="590" t="n"/>
    </row>
    <row r="604" ht="12.75" customHeight="1" s="844">
      <c r="A604" s="590" t="n"/>
      <c r="B604" s="590" t="n"/>
      <c r="D604" s="590" t="n"/>
      <c r="E604" s="590" t="n"/>
      <c r="F604" s="590" t="n"/>
      <c r="G604" s="590" t="n"/>
      <c r="H604" s="590" t="n"/>
      <c r="I604" s="590" t="n"/>
      <c r="J604" s="590" t="n"/>
      <c r="K604" s="590" t="n"/>
      <c r="L604" s="590" t="n"/>
      <c r="M604" s="590" t="n"/>
      <c r="N604" s="590" t="n"/>
      <c r="O604" s="590" t="n"/>
      <c r="P604" s="590" t="n"/>
      <c r="Q604" s="590" t="n"/>
      <c r="R604" s="590" t="n"/>
      <c r="S604" s="590" t="n"/>
      <c r="T604" s="590" t="n"/>
      <c r="U604" s="590" t="n"/>
      <c r="V604" s="590" t="n"/>
      <c r="W604" s="590" t="n"/>
      <c r="X604" s="590" t="n"/>
      <c r="Y604" s="590" t="n"/>
      <c r="Z604" s="590" t="n"/>
    </row>
    <row r="605" ht="12.75" customHeight="1" s="844">
      <c r="A605" s="590" t="n"/>
      <c r="B605" s="590" t="n"/>
      <c r="D605" s="590" t="n"/>
      <c r="E605" s="590" t="n"/>
      <c r="F605" s="590" t="n"/>
      <c r="G605" s="590" t="n"/>
      <c r="H605" s="590" t="n"/>
      <c r="I605" s="590" t="n"/>
      <c r="J605" s="590" t="n"/>
      <c r="K605" s="590" t="n"/>
      <c r="L605" s="590" t="n"/>
      <c r="M605" s="590" t="n"/>
      <c r="N605" s="590" t="n"/>
      <c r="O605" s="590" t="n"/>
      <c r="P605" s="590" t="n"/>
      <c r="Q605" s="590" t="n"/>
      <c r="R605" s="590" t="n"/>
      <c r="S605" s="590" t="n"/>
      <c r="T605" s="590" t="n"/>
      <c r="U605" s="590" t="n"/>
      <c r="V605" s="590" t="n"/>
      <c r="W605" s="590" t="n"/>
      <c r="X605" s="590" t="n"/>
      <c r="Y605" s="590" t="n"/>
      <c r="Z605" s="590" t="n"/>
    </row>
    <row r="606" ht="12.75" customHeight="1" s="844">
      <c r="A606" s="590" t="n"/>
      <c r="B606" s="590" t="n"/>
      <c r="D606" s="590" t="n"/>
      <c r="E606" s="590" t="n"/>
      <c r="F606" s="590" t="n"/>
      <c r="G606" s="590" t="n"/>
      <c r="H606" s="590" t="n"/>
      <c r="I606" s="590" t="n"/>
      <c r="J606" s="590" t="n"/>
      <c r="K606" s="590" t="n"/>
      <c r="L606" s="590" t="n"/>
      <c r="M606" s="590" t="n"/>
      <c r="N606" s="590" t="n"/>
      <c r="O606" s="590" t="n"/>
      <c r="P606" s="590" t="n"/>
      <c r="Q606" s="590" t="n"/>
      <c r="R606" s="590" t="n"/>
      <c r="S606" s="590" t="n"/>
      <c r="T606" s="590" t="n"/>
      <c r="U606" s="590" t="n"/>
      <c r="V606" s="590" t="n"/>
      <c r="W606" s="590" t="n"/>
      <c r="X606" s="590" t="n"/>
      <c r="Y606" s="590" t="n"/>
      <c r="Z606" s="590" t="n"/>
    </row>
    <row r="607" ht="12.75" customHeight="1" s="844">
      <c r="A607" s="590" t="n"/>
      <c r="B607" s="590" t="n"/>
      <c r="D607" s="590" t="n"/>
      <c r="E607" s="590" t="n"/>
      <c r="F607" s="590" t="n"/>
      <c r="G607" s="590" t="n"/>
      <c r="H607" s="590" t="n"/>
      <c r="I607" s="590" t="n"/>
      <c r="J607" s="590" t="n"/>
      <c r="K607" s="590" t="n"/>
      <c r="L607" s="590" t="n"/>
      <c r="M607" s="590" t="n"/>
      <c r="N607" s="590" t="n"/>
      <c r="O607" s="590" t="n"/>
      <c r="P607" s="590" t="n"/>
      <c r="Q607" s="590" t="n"/>
      <c r="R607" s="590" t="n"/>
      <c r="S607" s="590" t="n"/>
      <c r="T607" s="590" t="n"/>
      <c r="U607" s="590" t="n"/>
      <c r="V607" s="590" t="n"/>
      <c r="W607" s="590" t="n"/>
      <c r="X607" s="590" t="n"/>
      <c r="Y607" s="590" t="n"/>
      <c r="Z607" s="590" t="n"/>
    </row>
    <row r="608" ht="12.75" customHeight="1" s="844">
      <c r="A608" s="590" t="n"/>
      <c r="B608" s="590" t="n"/>
      <c r="D608" s="590" t="n"/>
      <c r="E608" s="590" t="n"/>
      <c r="F608" s="590" t="n"/>
      <c r="G608" s="590" t="n"/>
      <c r="H608" s="590" t="n"/>
      <c r="I608" s="590" t="n"/>
      <c r="J608" s="590" t="n"/>
      <c r="K608" s="590" t="n"/>
      <c r="L608" s="590" t="n"/>
      <c r="M608" s="590" t="n"/>
      <c r="N608" s="590" t="n"/>
      <c r="O608" s="590" t="n"/>
      <c r="P608" s="590" t="n"/>
      <c r="Q608" s="590" t="n"/>
      <c r="R608" s="590" t="n"/>
      <c r="S608" s="590" t="n"/>
      <c r="T608" s="590" t="n"/>
      <c r="U608" s="590" t="n"/>
      <c r="V608" s="590" t="n"/>
      <c r="W608" s="590" t="n"/>
      <c r="X608" s="590" t="n"/>
      <c r="Y608" s="590" t="n"/>
      <c r="Z608" s="590" t="n"/>
    </row>
    <row r="609" ht="12.75" customHeight="1" s="844">
      <c r="A609" s="590" t="n"/>
      <c r="B609" s="590" t="n"/>
      <c r="D609" s="590" t="n"/>
      <c r="E609" s="590" t="n"/>
      <c r="F609" s="590" t="n"/>
      <c r="G609" s="590" t="n"/>
      <c r="H609" s="590" t="n"/>
      <c r="I609" s="590" t="n"/>
      <c r="J609" s="590" t="n"/>
      <c r="K609" s="590" t="n"/>
      <c r="L609" s="590" t="n"/>
      <c r="M609" s="590" t="n"/>
      <c r="N609" s="590" t="n"/>
      <c r="O609" s="590" t="n"/>
      <c r="P609" s="590" t="n"/>
      <c r="Q609" s="590" t="n"/>
      <c r="R609" s="590" t="n"/>
      <c r="S609" s="590" t="n"/>
      <c r="T609" s="590" t="n"/>
      <c r="U609" s="590" t="n"/>
      <c r="V609" s="590" t="n"/>
      <c r="W609" s="590" t="n"/>
      <c r="X609" s="590" t="n"/>
      <c r="Y609" s="590" t="n"/>
      <c r="Z609" s="590" t="n"/>
    </row>
    <row r="610" ht="12.75" customHeight="1" s="844">
      <c r="A610" s="590" t="n"/>
      <c r="B610" s="590" t="n"/>
      <c r="D610" s="590" t="n"/>
      <c r="E610" s="590" t="n"/>
      <c r="F610" s="590" t="n"/>
      <c r="G610" s="590" t="n"/>
      <c r="H610" s="590" t="n"/>
      <c r="I610" s="590" t="n"/>
      <c r="J610" s="590" t="n"/>
      <c r="K610" s="590" t="n"/>
      <c r="L610" s="590" t="n"/>
      <c r="M610" s="590" t="n"/>
      <c r="N610" s="590" t="n"/>
      <c r="O610" s="590" t="n"/>
      <c r="P610" s="590" t="n"/>
      <c r="Q610" s="590" t="n"/>
      <c r="R610" s="590" t="n"/>
      <c r="S610" s="590" t="n"/>
      <c r="T610" s="590" t="n"/>
      <c r="U610" s="590" t="n"/>
      <c r="V610" s="590" t="n"/>
      <c r="W610" s="590" t="n"/>
      <c r="X610" s="590" t="n"/>
      <c r="Y610" s="590" t="n"/>
      <c r="Z610" s="590" t="n"/>
    </row>
    <row r="611" ht="12.75" customHeight="1" s="844">
      <c r="A611" s="590" t="n"/>
      <c r="B611" s="590" t="n"/>
      <c r="D611" s="590" t="n"/>
      <c r="E611" s="590" t="n"/>
      <c r="F611" s="590" t="n"/>
      <c r="G611" s="590" t="n"/>
      <c r="H611" s="590" t="n"/>
      <c r="I611" s="590" t="n"/>
      <c r="J611" s="590" t="n"/>
      <c r="K611" s="590" t="n"/>
      <c r="L611" s="590" t="n"/>
      <c r="M611" s="590" t="n"/>
      <c r="N611" s="590" t="n"/>
      <c r="O611" s="590" t="n"/>
      <c r="P611" s="590" t="n"/>
      <c r="Q611" s="590" t="n"/>
      <c r="R611" s="590" t="n"/>
      <c r="S611" s="590" t="n"/>
      <c r="T611" s="590" t="n"/>
      <c r="U611" s="590" t="n"/>
      <c r="V611" s="590" t="n"/>
      <c r="W611" s="590" t="n"/>
      <c r="X611" s="590" t="n"/>
      <c r="Y611" s="590" t="n"/>
      <c r="Z611" s="590" t="n"/>
    </row>
    <row r="612" ht="12.75" customHeight="1" s="844">
      <c r="A612" s="590" t="n"/>
      <c r="B612" s="590" t="n"/>
      <c r="D612" s="590" t="n"/>
      <c r="E612" s="590" t="n"/>
      <c r="F612" s="590" t="n"/>
      <c r="G612" s="590" t="n"/>
      <c r="H612" s="590" t="n"/>
      <c r="I612" s="590" t="n"/>
      <c r="J612" s="590" t="n"/>
      <c r="K612" s="590" t="n"/>
      <c r="L612" s="590" t="n"/>
      <c r="M612" s="590" t="n"/>
      <c r="N612" s="590" t="n"/>
      <c r="O612" s="590" t="n"/>
      <c r="P612" s="590" t="n"/>
      <c r="Q612" s="590" t="n"/>
      <c r="R612" s="590" t="n"/>
      <c r="S612" s="590" t="n"/>
      <c r="T612" s="590" t="n"/>
      <c r="U612" s="590" t="n"/>
      <c r="V612" s="590" t="n"/>
      <c r="W612" s="590" t="n"/>
      <c r="X612" s="590" t="n"/>
      <c r="Y612" s="590" t="n"/>
      <c r="Z612" s="590" t="n"/>
    </row>
    <row r="613" ht="12.75" customHeight="1" s="844">
      <c r="A613" s="590" t="n"/>
      <c r="B613" s="590" t="n"/>
      <c r="D613" s="590" t="n"/>
      <c r="E613" s="590" t="n"/>
      <c r="F613" s="590" t="n"/>
      <c r="G613" s="590" t="n"/>
      <c r="H613" s="590" t="n"/>
      <c r="I613" s="590" t="n"/>
      <c r="J613" s="590" t="n"/>
      <c r="K613" s="590" t="n"/>
      <c r="L613" s="590" t="n"/>
      <c r="M613" s="590" t="n"/>
      <c r="N613" s="590" t="n"/>
      <c r="O613" s="590" t="n"/>
      <c r="P613" s="590" t="n"/>
      <c r="Q613" s="590" t="n"/>
      <c r="R613" s="590" t="n"/>
      <c r="S613" s="590" t="n"/>
      <c r="T613" s="590" t="n"/>
      <c r="U613" s="590" t="n"/>
      <c r="V613" s="590" t="n"/>
      <c r="W613" s="590" t="n"/>
      <c r="X613" s="590" t="n"/>
      <c r="Y613" s="590" t="n"/>
      <c r="Z613" s="590" t="n"/>
    </row>
    <row r="614" ht="12.75" customHeight="1" s="844">
      <c r="A614" s="590" t="n"/>
      <c r="B614" s="590" t="n"/>
      <c r="D614" s="590" t="n"/>
      <c r="E614" s="590" t="n"/>
      <c r="F614" s="590" t="n"/>
      <c r="G614" s="590" t="n"/>
      <c r="H614" s="590" t="n"/>
      <c r="I614" s="590" t="n"/>
      <c r="J614" s="590" t="n"/>
      <c r="K614" s="590" t="n"/>
      <c r="L614" s="590" t="n"/>
      <c r="M614" s="590" t="n"/>
      <c r="N614" s="590" t="n"/>
      <c r="O614" s="590" t="n"/>
      <c r="P614" s="590" t="n"/>
      <c r="Q614" s="590" t="n"/>
      <c r="R614" s="590" t="n"/>
      <c r="S614" s="590" t="n"/>
      <c r="T614" s="590" t="n"/>
      <c r="U614" s="590" t="n"/>
      <c r="V614" s="590" t="n"/>
      <c r="W614" s="590" t="n"/>
      <c r="X614" s="590" t="n"/>
      <c r="Y614" s="590" t="n"/>
      <c r="Z614" s="590" t="n"/>
    </row>
    <row r="615" ht="12.75" customHeight="1" s="844">
      <c r="A615" s="590" t="n"/>
      <c r="B615" s="590" t="n"/>
      <c r="D615" s="590" t="n"/>
      <c r="E615" s="590" t="n"/>
      <c r="F615" s="590" t="n"/>
      <c r="G615" s="590" t="n"/>
      <c r="H615" s="590" t="n"/>
      <c r="I615" s="590" t="n"/>
      <c r="J615" s="590" t="n"/>
      <c r="K615" s="590" t="n"/>
      <c r="L615" s="590" t="n"/>
      <c r="M615" s="590" t="n"/>
      <c r="N615" s="590" t="n"/>
      <c r="O615" s="590" t="n"/>
      <c r="P615" s="590" t="n"/>
      <c r="Q615" s="590" t="n"/>
      <c r="R615" s="590" t="n"/>
      <c r="S615" s="590" t="n"/>
      <c r="T615" s="590" t="n"/>
      <c r="U615" s="590" t="n"/>
      <c r="V615" s="590" t="n"/>
      <c r="W615" s="590" t="n"/>
      <c r="X615" s="590" t="n"/>
      <c r="Y615" s="590" t="n"/>
      <c r="Z615" s="590" t="n"/>
    </row>
    <row r="616" ht="12.75" customHeight="1" s="844">
      <c r="A616" s="590" t="n"/>
      <c r="B616" s="590" t="n"/>
      <c r="D616" s="590" t="n"/>
      <c r="E616" s="590" t="n"/>
      <c r="F616" s="590" t="n"/>
      <c r="G616" s="590" t="n"/>
      <c r="H616" s="590" t="n"/>
      <c r="I616" s="590" t="n"/>
      <c r="J616" s="590" t="n"/>
      <c r="K616" s="590" t="n"/>
      <c r="L616" s="590" t="n"/>
      <c r="M616" s="590" t="n"/>
      <c r="N616" s="590" t="n"/>
      <c r="O616" s="590" t="n"/>
      <c r="P616" s="590" t="n"/>
      <c r="Q616" s="590" t="n"/>
      <c r="R616" s="590" t="n"/>
      <c r="S616" s="590" t="n"/>
      <c r="T616" s="590" t="n"/>
      <c r="U616" s="590" t="n"/>
      <c r="V616" s="590" t="n"/>
      <c r="W616" s="590" t="n"/>
      <c r="X616" s="590" t="n"/>
      <c r="Y616" s="590" t="n"/>
      <c r="Z616" s="590" t="n"/>
    </row>
    <row r="617" ht="12.75" customHeight="1" s="844">
      <c r="A617" s="590" t="n"/>
      <c r="B617" s="590" t="n"/>
      <c r="D617" s="590" t="n"/>
      <c r="E617" s="590" t="n"/>
      <c r="F617" s="590" t="n"/>
      <c r="G617" s="590" t="n"/>
      <c r="H617" s="590" t="n"/>
      <c r="I617" s="590" t="n"/>
      <c r="J617" s="590" t="n"/>
      <c r="K617" s="590" t="n"/>
      <c r="L617" s="590" t="n"/>
      <c r="M617" s="590" t="n"/>
      <c r="N617" s="590" t="n"/>
      <c r="O617" s="590" t="n"/>
      <c r="P617" s="590" t="n"/>
      <c r="Q617" s="590" t="n"/>
      <c r="R617" s="590" t="n"/>
      <c r="S617" s="590" t="n"/>
      <c r="T617" s="590" t="n"/>
      <c r="U617" s="590" t="n"/>
      <c r="V617" s="590" t="n"/>
      <c r="W617" s="590" t="n"/>
      <c r="X617" s="590" t="n"/>
      <c r="Y617" s="590" t="n"/>
      <c r="Z617" s="590" t="n"/>
    </row>
    <row r="618" ht="12.75" customHeight="1" s="844">
      <c r="A618" s="590" t="n"/>
      <c r="B618" s="590" t="n"/>
      <c r="D618" s="590" t="n"/>
      <c r="E618" s="590" t="n"/>
      <c r="F618" s="590" t="n"/>
      <c r="G618" s="590" t="n"/>
      <c r="H618" s="590" t="n"/>
      <c r="I618" s="590" t="n"/>
      <c r="J618" s="590" t="n"/>
      <c r="K618" s="590" t="n"/>
      <c r="L618" s="590" t="n"/>
      <c r="M618" s="590" t="n"/>
      <c r="N618" s="590" t="n"/>
      <c r="O618" s="590" t="n"/>
      <c r="P618" s="590" t="n"/>
      <c r="Q618" s="590" t="n"/>
      <c r="R618" s="590" t="n"/>
      <c r="S618" s="590" t="n"/>
      <c r="T618" s="590" t="n"/>
      <c r="U618" s="590" t="n"/>
      <c r="V618" s="590" t="n"/>
      <c r="W618" s="590" t="n"/>
      <c r="X618" s="590" t="n"/>
      <c r="Y618" s="590" t="n"/>
      <c r="Z618" s="590" t="n"/>
    </row>
    <row r="619" ht="12.75" customHeight="1" s="844">
      <c r="A619" s="590" t="n"/>
      <c r="B619" s="590" t="n"/>
      <c r="D619" s="590" t="n"/>
      <c r="E619" s="590" t="n"/>
      <c r="F619" s="590" t="n"/>
      <c r="G619" s="590" t="n"/>
      <c r="H619" s="590" t="n"/>
      <c r="I619" s="590" t="n"/>
      <c r="J619" s="590" t="n"/>
      <c r="K619" s="590" t="n"/>
      <c r="L619" s="590" t="n"/>
      <c r="M619" s="590" t="n"/>
      <c r="N619" s="590" t="n"/>
      <c r="O619" s="590" t="n"/>
      <c r="P619" s="590" t="n"/>
      <c r="Q619" s="590" t="n"/>
      <c r="R619" s="590" t="n"/>
      <c r="S619" s="590" t="n"/>
      <c r="T619" s="590" t="n"/>
      <c r="U619" s="590" t="n"/>
      <c r="V619" s="590" t="n"/>
      <c r="W619" s="590" t="n"/>
      <c r="X619" s="590" t="n"/>
      <c r="Y619" s="590" t="n"/>
      <c r="Z619" s="590" t="n"/>
    </row>
    <row r="620" ht="12.75" customHeight="1" s="844">
      <c r="A620" s="590" t="n"/>
      <c r="B620" s="590" t="n"/>
      <c r="D620" s="590" t="n"/>
      <c r="E620" s="590" t="n"/>
      <c r="F620" s="590" t="n"/>
      <c r="G620" s="590" t="n"/>
      <c r="H620" s="590" t="n"/>
      <c r="I620" s="590" t="n"/>
      <c r="J620" s="590" t="n"/>
      <c r="K620" s="590" t="n"/>
      <c r="L620" s="590" t="n"/>
      <c r="M620" s="590" t="n"/>
      <c r="N620" s="590" t="n"/>
      <c r="O620" s="590" t="n"/>
      <c r="P620" s="590" t="n"/>
      <c r="Q620" s="590" t="n"/>
      <c r="R620" s="590" t="n"/>
      <c r="S620" s="590" t="n"/>
      <c r="T620" s="590" t="n"/>
      <c r="U620" s="590" t="n"/>
      <c r="V620" s="590" t="n"/>
      <c r="W620" s="590" t="n"/>
      <c r="X620" s="590" t="n"/>
      <c r="Y620" s="590" t="n"/>
      <c r="Z620" s="590" t="n"/>
    </row>
    <row r="621" ht="12.75" customHeight="1" s="844">
      <c r="A621" s="590" t="n"/>
      <c r="B621" s="590" t="n"/>
      <c r="D621" s="590" t="n"/>
      <c r="E621" s="590" t="n"/>
      <c r="F621" s="590" t="n"/>
      <c r="G621" s="590" t="n"/>
      <c r="H621" s="590" t="n"/>
      <c r="I621" s="590" t="n"/>
      <c r="J621" s="590" t="n"/>
      <c r="K621" s="590" t="n"/>
      <c r="L621" s="590" t="n"/>
      <c r="M621" s="590" t="n"/>
      <c r="N621" s="590" t="n"/>
      <c r="O621" s="590" t="n"/>
      <c r="P621" s="590" t="n"/>
      <c r="Q621" s="590" t="n"/>
      <c r="R621" s="590" t="n"/>
      <c r="S621" s="590" t="n"/>
      <c r="T621" s="590" t="n"/>
      <c r="U621" s="590" t="n"/>
      <c r="V621" s="590" t="n"/>
      <c r="W621" s="590" t="n"/>
      <c r="X621" s="590" t="n"/>
      <c r="Y621" s="590" t="n"/>
      <c r="Z621" s="590" t="n"/>
    </row>
    <row r="622" ht="12.75" customHeight="1" s="844">
      <c r="A622" s="590" t="n"/>
      <c r="B622" s="590" t="n"/>
      <c r="D622" s="590" t="n"/>
      <c r="E622" s="590" t="n"/>
      <c r="F622" s="590" t="n"/>
      <c r="G622" s="590" t="n"/>
      <c r="H622" s="590" t="n"/>
      <c r="I622" s="590" t="n"/>
      <c r="J622" s="590" t="n"/>
      <c r="K622" s="590" t="n"/>
      <c r="L622" s="590" t="n"/>
      <c r="M622" s="590" t="n"/>
      <c r="N622" s="590" t="n"/>
      <c r="O622" s="590" t="n"/>
      <c r="P622" s="590" t="n"/>
      <c r="Q622" s="590" t="n"/>
      <c r="R622" s="590" t="n"/>
      <c r="S622" s="590" t="n"/>
      <c r="T622" s="590" t="n"/>
      <c r="U622" s="590" t="n"/>
      <c r="V622" s="590" t="n"/>
      <c r="W622" s="590" t="n"/>
      <c r="X622" s="590" t="n"/>
      <c r="Y622" s="590" t="n"/>
      <c r="Z622" s="590" t="n"/>
    </row>
    <row r="623" ht="12.75" customHeight="1" s="844">
      <c r="A623" s="590" t="n"/>
      <c r="B623" s="590" t="n"/>
      <c r="D623" s="590" t="n"/>
      <c r="E623" s="590" t="n"/>
      <c r="F623" s="590" t="n"/>
      <c r="G623" s="590" t="n"/>
      <c r="H623" s="590" t="n"/>
      <c r="I623" s="590" t="n"/>
      <c r="J623" s="590" t="n"/>
      <c r="K623" s="590" t="n"/>
      <c r="L623" s="590" t="n"/>
      <c r="M623" s="590" t="n"/>
      <c r="N623" s="590" t="n"/>
      <c r="O623" s="590" t="n"/>
      <c r="P623" s="590" t="n"/>
      <c r="Q623" s="590" t="n"/>
      <c r="R623" s="590" t="n"/>
      <c r="S623" s="590" t="n"/>
      <c r="T623" s="590" t="n"/>
      <c r="U623" s="590" t="n"/>
      <c r="V623" s="590" t="n"/>
      <c r="W623" s="590" t="n"/>
      <c r="X623" s="590" t="n"/>
      <c r="Y623" s="590" t="n"/>
      <c r="Z623" s="590" t="n"/>
    </row>
    <row r="624" ht="12.75" customHeight="1" s="844">
      <c r="A624" s="590" t="n"/>
      <c r="B624" s="590" t="n"/>
      <c r="D624" s="590" t="n"/>
      <c r="E624" s="590" t="n"/>
      <c r="F624" s="590" t="n"/>
      <c r="G624" s="590" t="n"/>
      <c r="H624" s="590" t="n"/>
      <c r="I624" s="590" t="n"/>
      <c r="J624" s="590" t="n"/>
      <c r="K624" s="590" t="n"/>
      <c r="L624" s="590" t="n"/>
      <c r="M624" s="590" t="n"/>
      <c r="N624" s="590" t="n"/>
      <c r="O624" s="590" t="n"/>
      <c r="P624" s="590" t="n"/>
      <c r="Q624" s="590" t="n"/>
      <c r="R624" s="590" t="n"/>
      <c r="S624" s="590" t="n"/>
      <c r="T624" s="590" t="n"/>
      <c r="U624" s="590" t="n"/>
      <c r="V624" s="590" t="n"/>
      <c r="W624" s="590" t="n"/>
      <c r="X624" s="590" t="n"/>
      <c r="Y624" s="590" t="n"/>
      <c r="Z624" s="590" t="n"/>
    </row>
    <row r="625" ht="12.75" customHeight="1" s="844">
      <c r="A625" s="590" t="n"/>
      <c r="B625" s="590" t="n"/>
      <c r="D625" s="590" t="n"/>
      <c r="E625" s="590" t="n"/>
      <c r="F625" s="590" t="n"/>
      <c r="G625" s="590" t="n"/>
      <c r="H625" s="590" t="n"/>
      <c r="I625" s="590" t="n"/>
      <c r="J625" s="590" t="n"/>
      <c r="K625" s="590" t="n"/>
      <c r="L625" s="590" t="n"/>
      <c r="M625" s="590" t="n"/>
      <c r="N625" s="590" t="n"/>
      <c r="O625" s="590" t="n"/>
      <c r="P625" s="590" t="n"/>
      <c r="Q625" s="590" t="n"/>
      <c r="R625" s="590" t="n"/>
      <c r="S625" s="590" t="n"/>
      <c r="T625" s="590" t="n"/>
      <c r="U625" s="590" t="n"/>
      <c r="V625" s="590" t="n"/>
      <c r="W625" s="590" t="n"/>
      <c r="X625" s="590" t="n"/>
      <c r="Y625" s="590" t="n"/>
      <c r="Z625" s="590" t="n"/>
    </row>
    <row r="626" ht="12.75" customHeight="1" s="844">
      <c r="A626" s="590" t="n"/>
      <c r="B626" s="590" t="n"/>
      <c r="D626" s="590" t="n"/>
      <c r="E626" s="590" t="n"/>
      <c r="F626" s="590" t="n"/>
      <c r="G626" s="590" t="n"/>
      <c r="H626" s="590" t="n"/>
      <c r="I626" s="590" t="n"/>
      <c r="J626" s="590" t="n"/>
      <c r="K626" s="590" t="n"/>
      <c r="L626" s="590" t="n"/>
      <c r="M626" s="590" t="n"/>
      <c r="N626" s="590" t="n"/>
      <c r="O626" s="590" t="n"/>
      <c r="P626" s="590" t="n"/>
      <c r="Q626" s="590" t="n"/>
      <c r="R626" s="590" t="n"/>
      <c r="S626" s="590" t="n"/>
      <c r="T626" s="590" t="n"/>
      <c r="U626" s="590" t="n"/>
      <c r="V626" s="590" t="n"/>
      <c r="W626" s="590" t="n"/>
      <c r="X626" s="590" t="n"/>
      <c r="Y626" s="590" t="n"/>
      <c r="Z626" s="590" t="n"/>
    </row>
    <row r="627" ht="12.75" customHeight="1" s="844">
      <c r="A627" s="590" t="n"/>
      <c r="B627" s="590" t="n"/>
      <c r="D627" s="590" t="n"/>
      <c r="E627" s="590" t="n"/>
      <c r="F627" s="590" t="n"/>
      <c r="G627" s="590" t="n"/>
      <c r="H627" s="590" t="n"/>
      <c r="I627" s="590" t="n"/>
      <c r="J627" s="590" t="n"/>
      <c r="K627" s="590" t="n"/>
      <c r="L627" s="590" t="n"/>
      <c r="M627" s="590" t="n"/>
      <c r="N627" s="590" t="n"/>
      <c r="O627" s="590" t="n"/>
      <c r="P627" s="590" t="n"/>
      <c r="Q627" s="590" t="n"/>
      <c r="R627" s="590" t="n"/>
      <c r="S627" s="590" t="n"/>
      <c r="T627" s="590" t="n"/>
      <c r="U627" s="590" t="n"/>
      <c r="V627" s="590" t="n"/>
      <c r="W627" s="590" t="n"/>
      <c r="X627" s="590" t="n"/>
      <c r="Y627" s="590" t="n"/>
      <c r="Z627" s="590" t="n"/>
    </row>
    <row r="628" ht="12.75" customHeight="1" s="844">
      <c r="A628" s="590" t="n"/>
      <c r="B628" s="590" t="n"/>
      <c r="D628" s="590" t="n"/>
      <c r="E628" s="590" t="n"/>
      <c r="F628" s="590" t="n"/>
      <c r="G628" s="590" t="n"/>
      <c r="H628" s="590" t="n"/>
      <c r="I628" s="590" t="n"/>
      <c r="J628" s="590" t="n"/>
      <c r="K628" s="590" t="n"/>
      <c r="L628" s="590" t="n"/>
      <c r="M628" s="590" t="n"/>
      <c r="N628" s="590" t="n"/>
      <c r="O628" s="590" t="n"/>
      <c r="P628" s="590" t="n"/>
      <c r="Q628" s="590" t="n"/>
      <c r="R628" s="590" t="n"/>
      <c r="S628" s="590" t="n"/>
      <c r="T628" s="590" t="n"/>
      <c r="U628" s="590" t="n"/>
      <c r="V628" s="590" t="n"/>
      <c r="W628" s="590" t="n"/>
      <c r="X628" s="590" t="n"/>
      <c r="Y628" s="590" t="n"/>
      <c r="Z628" s="590" t="n"/>
    </row>
    <row r="629" ht="12.75" customHeight="1" s="844">
      <c r="A629" s="590" t="n"/>
      <c r="B629" s="590" t="n"/>
      <c r="D629" s="590" t="n"/>
      <c r="E629" s="590" t="n"/>
      <c r="F629" s="590" t="n"/>
      <c r="G629" s="590" t="n"/>
      <c r="H629" s="590" t="n"/>
      <c r="I629" s="590" t="n"/>
      <c r="J629" s="590" t="n"/>
      <c r="K629" s="590" t="n"/>
      <c r="L629" s="590" t="n"/>
      <c r="M629" s="590" t="n"/>
      <c r="N629" s="590" t="n"/>
      <c r="O629" s="590" t="n"/>
      <c r="P629" s="590" t="n"/>
      <c r="Q629" s="590" t="n"/>
      <c r="R629" s="590" t="n"/>
      <c r="S629" s="590" t="n"/>
      <c r="T629" s="590" t="n"/>
      <c r="U629" s="590" t="n"/>
      <c r="V629" s="590" t="n"/>
      <c r="W629" s="590" t="n"/>
      <c r="X629" s="590" t="n"/>
      <c r="Y629" s="590" t="n"/>
      <c r="Z629" s="590" t="n"/>
    </row>
    <row r="630" ht="12.75" customHeight="1" s="844">
      <c r="A630" s="590" t="n"/>
      <c r="B630" s="590" t="n"/>
      <c r="D630" s="590" t="n"/>
      <c r="E630" s="590" t="n"/>
      <c r="F630" s="590" t="n"/>
      <c r="G630" s="590" t="n"/>
      <c r="H630" s="590" t="n"/>
      <c r="I630" s="590" t="n"/>
      <c r="J630" s="590" t="n"/>
      <c r="K630" s="590" t="n"/>
      <c r="L630" s="590" t="n"/>
      <c r="M630" s="590" t="n"/>
      <c r="N630" s="590" t="n"/>
      <c r="O630" s="590" t="n"/>
      <c r="P630" s="590" t="n"/>
      <c r="Q630" s="590" t="n"/>
      <c r="R630" s="590" t="n"/>
      <c r="S630" s="590" t="n"/>
      <c r="T630" s="590" t="n"/>
      <c r="U630" s="590" t="n"/>
      <c r="V630" s="590" t="n"/>
      <c r="W630" s="590" t="n"/>
      <c r="X630" s="590" t="n"/>
      <c r="Y630" s="590" t="n"/>
      <c r="Z630" s="590" t="n"/>
    </row>
    <row r="631" ht="12.75" customHeight="1" s="844">
      <c r="A631" s="590" t="n"/>
      <c r="B631" s="590" t="n"/>
      <c r="D631" s="590" t="n"/>
      <c r="E631" s="590" t="n"/>
      <c r="F631" s="590" t="n"/>
      <c r="G631" s="590" t="n"/>
      <c r="H631" s="590" t="n"/>
      <c r="I631" s="590" t="n"/>
      <c r="J631" s="590" t="n"/>
      <c r="K631" s="590" t="n"/>
      <c r="L631" s="590" t="n"/>
      <c r="M631" s="590" t="n"/>
      <c r="N631" s="590" t="n"/>
      <c r="O631" s="590" t="n"/>
      <c r="P631" s="590" t="n"/>
      <c r="Q631" s="590" t="n"/>
      <c r="R631" s="590" t="n"/>
      <c r="S631" s="590" t="n"/>
      <c r="T631" s="590" t="n"/>
      <c r="U631" s="590" t="n"/>
      <c r="V631" s="590" t="n"/>
      <c r="W631" s="590" t="n"/>
      <c r="X631" s="590" t="n"/>
      <c r="Y631" s="590" t="n"/>
      <c r="Z631" s="590" t="n"/>
    </row>
    <row r="632" ht="12.75" customHeight="1" s="844">
      <c r="A632" s="590" t="n"/>
      <c r="B632" s="590" t="n"/>
      <c r="D632" s="590" t="n"/>
      <c r="E632" s="590" t="n"/>
      <c r="F632" s="590" t="n"/>
      <c r="G632" s="590" t="n"/>
      <c r="H632" s="590" t="n"/>
      <c r="I632" s="590" t="n"/>
      <c r="J632" s="590" t="n"/>
      <c r="K632" s="590" t="n"/>
      <c r="L632" s="590" t="n"/>
      <c r="M632" s="590" t="n"/>
      <c r="N632" s="590" t="n"/>
      <c r="O632" s="590" t="n"/>
      <c r="P632" s="590" t="n"/>
      <c r="Q632" s="590" t="n"/>
      <c r="R632" s="590" t="n"/>
      <c r="S632" s="590" t="n"/>
      <c r="T632" s="590" t="n"/>
      <c r="U632" s="590" t="n"/>
      <c r="V632" s="590" t="n"/>
      <c r="W632" s="590" t="n"/>
      <c r="X632" s="590" t="n"/>
      <c r="Y632" s="590" t="n"/>
      <c r="Z632" s="590" t="n"/>
    </row>
    <row r="633" ht="12.75" customHeight="1" s="844">
      <c r="A633" s="590" t="n"/>
      <c r="B633" s="590" t="n"/>
      <c r="D633" s="590" t="n"/>
      <c r="E633" s="590" t="n"/>
      <c r="F633" s="590" t="n"/>
      <c r="G633" s="590" t="n"/>
      <c r="H633" s="590" t="n"/>
      <c r="I633" s="590" t="n"/>
      <c r="J633" s="590" t="n"/>
      <c r="K633" s="590" t="n"/>
      <c r="L633" s="590" t="n"/>
      <c r="M633" s="590" t="n"/>
      <c r="N633" s="590" t="n"/>
      <c r="O633" s="590" t="n"/>
      <c r="P633" s="590" t="n"/>
      <c r="Q633" s="590" t="n"/>
      <c r="R633" s="590" t="n"/>
      <c r="S633" s="590" t="n"/>
      <c r="T633" s="590" t="n"/>
      <c r="U633" s="590" t="n"/>
      <c r="V633" s="590" t="n"/>
      <c r="W633" s="590" t="n"/>
      <c r="X633" s="590" t="n"/>
      <c r="Y633" s="590" t="n"/>
      <c r="Z633" s="590" t="n"/>
    </row>
    <row r="634" ht="12.75" customHeight="1" s="844">
      <c r="A634" s="590" t="n"/>
      <c r="B634" s="590" t="n"/>
      <c r="D634" s="590" t="n"/>
      <c r="E634" s="590" t="n"/>
      <c r="F634" s="590" t="n"/>
      <c r="G634" s="590" t="n"/>
      <c r="H634" s="590" t="n"/>
      <c r="I634" s="590" t="n"/>
      <c r="J634" s="590" t="n"/>
      <c r="K634" s="590" t="n"/>
      <c r="L634" s="590" t="n"/>
      <c r="M634" s="590" t="n"/>
      <c r="N634" s="590" t="n"/>
      <c r="O634" s="590" t="n"/>
      <c r="P634" s="590" t="n"/>
      <c r="Q634" s="590" t="n"/>
      <c r="R634" s="590" t="n"/>
      <c r="S634" s="590" t="n"/>
      <c r="T634" s="590" t="n"/>
      <c r="U634" s="590" t="n"/>
      <c r="V634" s="590" t="n"/>
      <c r="W634" s="590" t="n"/>
      <c r="X634" s="590" t="n"/>
      <c r="Y634" s="590" t="n"/>
      <c r="Z634" s="590" t="n"/>
    </row>
    <row r="635" ht="12.75" customHeight="1" s="844">
      <c r="A635" s="590" t="n"/>
      <c r="B635" s="590" t="n"/>
      <c r="D635" s="590" t="n"/>
      <c r="E635" s="590" t="n"/>
      <c r="F635" s="590" t="n"/>
      <c r="G635" s="590" t="n"/>
      <c r="H635" s="590" t="n"/>
      <c r="I635" s="590" t="n"/>
      <c r="J635" s="590" t="n"/>
      <c r="K635" s="590" t="n"/>
      <c r="L635" s="590" t="n"/>
      <c r="M635" s="590" t="n"/>
      <c r="N635" s="590" t="n"/>
      <c r="O635" s="590" t="n"/>
      <c r="P635" s="590" t="n"/>
      <c r="Q635" s="590" t="n"/>
      <c r="R635" s="590" t="n"/>
      <c r="S635" s="590" t="n"/>
      <c r="T635" s="590" t="n"/>
      <c r="U635" s="590" t="n"/>
      <c r="V635" s="590" t="n"/>
      <c r="W635" s="590" t="n"/>
      <c r="X635" s="590" t="n"/>
      <c r="Y635" s="590" t="n"/>
      <c r="Z635" s="590" t="n"/>
    </row>
    <row r="636" ht="12.75" customHeight="1" s="844">
      <c r="A636" s="590" t="n"/>
      <c r="B636" s="590" t="n"/>
      <c r="D636" s="590" t="n"/>
      <c r="E636" s="590" t="n"/>
      <c r="F636" s="590" t="n"/>
      <c r="G636" s="590" t="n"/>
      <c r="H636" s="590" t="n"/>
      <c r="I636" s="590" t="n"/>
      <c r="J636" s="590" t="n"/>
      <c r="K636" s="590" t="n"/>
      <c r="L636" s="590" t="n"/>
      <c r="M636" s="590" t="n"/>
      <c r="N636" s="590" t="n"/>
      <c r="O636" s="590" t="n"/>
      <c r="P636" s="590" t="n"/>
      <c r="Q636" s="590" t="n"/>
      <c r="R636" s="590" t="n"/>
      <c r="S636" s="590" t="n"/>
      <c r="T636" s="590" t="n"/>
      <c r="U636" s="590" t="n"/>
      <c r="V636" s="590" t="n"/>
      <c r="W636" s="590" t="n"/>
      <c r="X636" s="590" t="n"/>
      <c r="Y636" s="590" t="n"/>
      <c r="Z636" s="590" t="n"/>
    </row>
    <row r="637" ht="12.75" customHeight="1" s="844">
      <c r="A637" s="590" t="n"/>
      <c r="B637" s="590" t="n"/>
      <c r="D637" s="590" t="n"/>
      <c r="E637" s="590" t="n"/>
      <c r="F637" s="590" t="n"/>
      <c r="G637" s="590" t="n"/>
      <c r="H637" s="590" t="n"/>
      <c r="I637" s="590" t="n"/>
      <c r="J637" s="590" t="n"/>
      <c r="K637" s="590" t="n"/>
      <c r="L637" s="590" t="n"/>
      <c r="M637" s="590" t="n"/>
      <c r="N637" s="590" t="n"/>
      <c r="O637" s="590" t="n"/>
      <c r="P637" s="590" t="n"/>
      <c r="Q637" s="590" t="n"/>
      <c r="R637" s="590" t="n"/>
      <c r="S637" s="590" t="n"/>
      <c r="T637" s="590" t="n"/>
      <c r="U637" s="590" t="n"/>
      <c r="V637" s="590" t="n"/>
      <c r="W637" s="590" t="n"/>
      <c r="X637" s="590" t="n"/>
      <c r="Y637" s="590" t="n"/>
      <c r="Z637" s="590" t="n"/>
    </row>
    <row r="638" ht="12.75" customHeight="1" s="844">
      <c r="A638" s="590" t="n"/>
      <c r="B638" s="590" t="n"/>
      <c r="D638" s="590" t="n"/>
      <c r="E638" s="590" t="n"/>
      <c r="F638" s="590" t="n"/>
      <c r="G638" s="590" t="n"/>
      <c r="H638" s="590" t="n"/>
      <c r="I638" s="590" t="n"/>
      <c r="J638" s="590" t="n"/>
      <c r="K638" s="590" t="n"/>
      <c r="L638" s="590" t="n"/>
      <c r="M638" s="590" t="n"/>
      <c r="N638" s="590" t="n"/>
      <c r="O638" s="590" t="n"/>
      <c r="P638" s="590" t="n"/>
      <c r="Q638" s="590" t="n"/>
      <c r="R638" s="590" t="n"/>
      <c r="S638" s="590" t="n"/>
      <c r="T638" s="590" t="n"/>
      <c r="U638" s="590" t="n"/>
      <c r="V638" s="590" t="n"/>
      <c r="W638" s="590" t="n"/>
      <c r="X638" s="590" t="n"/>
      <c r="Y638" s="590" t="n"/>
      <c r="Z638" s="590" t="n"/>
    </row>
    <row r="639" ht="12.75" customHeight="1" s="844">
      <c r="A639" s="590" t="n"/>
      <c r="B639" s="590" t="n"/>
      <c r="D639" s="590" t="n"/>
      <c r="E639" s="590" t="n"/>
      <c r="F639" s="590" t="n"/>
      <c r="G639" s="590" t="n"/>
      <c r="H639" s="590" t="n"/>
      <c r="I639" s="590" t="n"/>
      <c r="J639" s="590" t="n"/>
      <c r="K639" s="590" t="n"/>
      <c r="L639" s="590" t="n"/>
      <c r="M639" s="590" t="n"/>
      <c r="N639" s="590" t="n"/>
      <c r="O639" s="590" t="n"/>
      <c r="P639" s="590" t="n"/>
      <c r="Q639" s="590" t="n"/>
      <c r="R639" s="590" t="n"/>
      <c r="S639" s="590" t="n"/>
      <c r="T639" s="590" t="n"/>
      <c r="U639" s="590" t="n"/>
      <c r="V639" s="590" t="n"/>
      <c r="W639" s="590" t="n"/>
      <c r="X639" s="590" t="n"/>
      <c r="Y639" s="590" t="n"/>
      <c r="Z639" s="590" t="n"/>
    </row>
    <row r="640" ht="12.75" customHeight="1" s="844">
      <c r="A640" s="590" t="n"/>
      <c r="B640" s="590" t="n"/>
      <c r="D640" s="590" t="n"/>
      <c r="E640" s="590" t="n"/>
      <c r="F640" s="590" t="n"/>
      <c r="G640" s="590" t="n"/>
      <c r="H640" s="590" t="n"/>
      <c r="I640" s="590" t="n"/>
      <c r="J640" s="590" t="n"/>
      <c r="K640" s="590" t="n"/>
      <c r="L640" s="590" t="n"/>
      <c r="M640" s="590" t="n"/>
      <c r="N640" s="590" t="n"/>
      <c r="O640" s="590" t="n"/>
      <c r="P640" s="590" t="n"/>
      <c r="Q640" s="590" t="n"/>
      <c r="R640" s="590" t="n"/>
      <c r="S640" s="590" t="n"/>
      <c r="T640" s="590" t="n"/>
      <c r="U640" s="590" t="n"/>
      <c r="V640" s="590" t="n"/>
      <c r="W640" s="590" t="n"/>
      <c r="X640" s="590" t="n"/>
      <c r="Y640" s="590" t="n"/>
      <c r="Z640" s="590" t="n"/>
    </row>
    <row r="641" ht="12.75" customHeight="1" s="844">
      <c r="A641" s="590" t="n"/>
      <c r="B641" s="590" t="n"/>
      <c r="D641" s="590" t="n"/>
      <c r="E641" s="590" t="n"/>
      <c r="F641" s="590" t="n"/>
      <c r="G641" s="590" t="n"/>
      <c r="H641" s="590" t="n"/>
      <c r="I641" s="590" t="n"/>
      <c r="J641" s="590" t="n"/>
      <c r="K641" s="590" t="n"/>
      <c r="L641" s="590" t="n"/>
      <c r="M641" s="590" t="n"/>
      <c r="N641" s="590" t="n"/>
      <c r="O641" s="590" t="n"/>
      <c r="P641" s="590" t="n"/>
      <c r="Q641" s="590" t="n"/>
      <c r="R641" s="590" t="n"/>
      <c r="S641" s="590" t="n"/>
      <c r="T641" s="590" t="n"/>
      <c r="U641" s="590" t="n"/>
      <c r="V641" s="590" t="n"/>
      <c r="W641" s="590" t="n"/>
      <c r="X641" s="590" t="n"/>
      <c r="Y641" s="590" t="n"/>
      <c r="Z641" s="590" t="n"/>
    </row>
    <row r="642" ht="12.75" customHeight="1" s="844">
      <c r="A642" s="590" t="n"/>
      <c r="B642" s="590" t="n"/>
      <c r="D642" s="590" t="n"/>
      <c r="E642" s="590" t="n"/>
      <c r="F642" s="590" t="n"/>
      <c r="G642" s="590" t="n"/>
      <c r="H642" s="590" t="n"/>
      <c r="I642" s="590" t="n"/>
      <c r="J642" s="590" t="n"/>
      <c r="K642" s="590" t="n"/>
      <c r="L642" s="590" t="n"/>
      <c r="M642" s="590" t="n"/>
      <c r="N642" s="590" t="n"/>
      <c r="O642" s="590" t="n"/>
      <c r="P642" s="590" t="n"/>
      <c r="Q642" s="590" t="n"/>
      <c r="R642" s="590" t="n"/>
      <c r="S642" s="590" t="n"/>
      <c r="T642" s="590" t="n"/>
      <c r="U642" s="590" t="n"/>
      <c r="V642" s="590" t="n"/>
      <c r="W642" s="590" t="n"/>
      <c r="X642" s="590" t="n"/>
      <c r="Y642" s="590" t="n"/>
      <c r="Z642" s="590" t="n"/>
    </row>
    <row r="643" ht="12.75" customHeight="1" s="844">
      <c r="A643" s="590" t="n"/>
      <c r="B643" s="590" t="n"/>
      <c r="D643" s="590" t="n"/>
      <c r="E643" s="590" t="n"/>
      <c r="F643" s="590" t="n"/>
      <c r="G643" s="590" t="n"/>
      <c r="H643" s="590" t="n"/>
      <c r="I643" s="590" t="n"/>
      <c r="J643" s="590" t="n"/>
      <c r="K643" s="590" t="n"/>
      <c r="L643" s="590" t="n"/>
      <c r="M643" s="590" t="n"/>
      <c r="N643" s="590" t="n"/>
      <c r="O643" s="590" t="n"/>
      <c r="P643" s="590" t="n"/>
      <c r="Q643" s="590" t="n"/>
      <c r="R643" s="590" t="n"/>
      <c r="S643" s="590" t="n"/>
      <c r="T643" s="590" t="n"/>
      <c r="U643" s="590" t="n"/>
      <c r="V643" s="590" t="n"/>
      <c r="W643" s="590" t="n"/>
      <c r="X643" s="590" t="n"/>
      <c r="Y643" s="590" t="n"/>
      <c r="Z643" s="590" t="n"/>
    </row>
    <row r="644" ht="12.75" customHeight="1" s="844">
      <c r="A644" s="590" t="n"/>
      <c r="B644" s="590" t="n"/>
      <c r="D644" s="590" t="n"/>
      <c r="E644" s="590" t="n"/>
      <c r="F644" s="590" t="n"/>
      <c r="G644" s="590" t="n"/>
      <c r="H644" s="590" t="n"/>
      <c r="I644" s="590" t="n"/>
      <c r="J644" s="590" t="n"/>
      <c r="K644" s="590" t="n"/>
      <c r="L644" s="590" t="n"/>
      <c r="M644" s="590" t="n"/>
      <c r="N644" s="590" t="n"/>
      <c r="O644" s="590" t="n"/>
      <c r="P644" s="590" t="n"/>
      <c r="Q644" s="590" t="n"/>
      <c r="R644" s="590" t="n"/>
      <c r="S644" s="590" t="n"/>
      <c r="T644" s="590" t="n"/>
      <c r="U644" s="590" t="n"/>
      <c r="V644" s="590" t="n"/>
      <c r="W644" s="590" t="n"/>
      <c r="X644" s="590" t="n"/>
      <c r="Y644" s="590" t="n"/>
      <c r="Z644" s="590" t="n"/>
    </row>
    <row r="645" ht="12.75" customHeight="1" s="844">
      <c r="A645" s="590" t="n"/>
      <c r="B645" s="590" t="n"/>
      <c r="D645" s="590" t="n"/>
      <c r="E645" s="590" t="n"/>
      <c r="F645" s="590" t="n"/>
      <c r="G645" s="590" t="n"/>
      <c r="H645" s="590" t="n"/>
      <c r="I645" s="590" t="n"/>
      <c r="J645" s="590" t="n"/>
      <c r="K645" s="590" t="n"/>
      <c r="L645" s="590" t="n"/>
      <c r="M645" s="590" t="n"/>
      <c r="N645" s="590" t="n"/>
      <c r="O645" s="590" t="n"/>
      <c r="P645" s="590" t="n"/>
      <c r="Q645" s="590" t="n"/>
      <c r="R645" s="590" t="n"/>
      <c r="S645" s="590" t="n"/>
      <c r="T645" s="590" t="n"/>
      <c r="U645" s="590" t="n"/>
      <c r="V645" s="590" t="n"/>
      <c r="W645" s="590" t="n"/>
      <c r="X645" s="590" t="n"/>
      <c r="Y645" s="590" t="n"/>
      <c r="Z645" s="590" t="n"/>
    </row>
    <row r="646" ht="12.75" customHeight="1" s="844">
      <c r="A646" s="590" t="n"/>
      <c r="B646" s="590" t="n"/>
      <c r="D646" s="590" t="n"/>
      <c r="E646" s="590" t="n"/>
      <c r="F646" s="590" t="n"/>
      <c r="G646" s="590" t="n"/>
      <c r="H646" s="590" t="n"/>
      <c r="I646" s="590" t="n"/>
      <c r="J646" s="590" t="n"/>
      <c r="K646" s="590" t="n"/>
      <c r="L646" s="590" t="n"/>
      <c r="M646" s="590" t="n"/>
      <c r="N646" s="590" t="n"/>
      <c r="O646" s="590" t="n"/>
      <c r="P646" s="590" t="n"/>
      <c r="Q646" s="590" t="n"/>
      <c r="R646" s="590" t="n"/>
      <c r="S646" s="590" t="n"/>
      <c r="T646" s="590" t="n"/>
      <c r="U646" s="590" t="n"/>
      <c r="V646" s="590" t="n"/>
      <c r="W646" s="590" t="n"/>
      <c r="X646" s="590" t="n"/>
      <c r="Y646" s="590" t="n"/>
      <c r="Z646" s="590" t="n"/>
    </row>
    <row r="647" ht="12.75" customHeight="1" s="844">
      <c r="A647" s="590" t="n"/>
      <c r="B647" s="590" t="n"/>
      <c r="D647" s="590" t="n"/>
      <c r="E647" s="590" t="n"/>
      <c r="F647" s="590" t="n"/>
      <c r="G647" s="590" t="n"/>
      <c r="H647" s="590" t="n"/>
      <c r="I647" s="590" t="n"/>
      <c r="J647" s="590" t="n"/>
      <c r="K647" s="590" t="n"/>
      <c r="L647" s="590" t="n"/>
      <c r="M647" s="590" t="n"/>
      <c r="N647" s="590" t="n"/>
      <c r="O647" s="590" t="n"/>
      <c r="P647" s="590" t="n"/>
      <c r="Q647" s="590" t="n"/>
      <c r="R647" s="590" t="n"/>
      <c r="S647" s="590" t="n"/>
      <c r="T647" s="590" t="n"/>
      <c r="U647" s="590" t="n"/>
      <c r="V647" s="590" t="n"/>
      <c r="W647" s="590" t="n"/>
      <c r="X647" s="590" t="n"/>
      <c r="Y647" s="590" t="n"/>
      <c r="Z647" s="590" t="n"/>
    </row>
    <row r="648" ht="12.75" customHeight="1" s="844">
      <c r="A648" s="590" t="n"/>
      <c r="B648" s="590" t="n"/>
      <c r="D648" s="590" t="n"/>
      <c r="E648" s="590" t="n"/>
      <c r="F648" s="590" t="n"/>
      <c r="G648" s="590" t="n"/>
      <c r="H648" s="590" t="n"/>
      <c r="I648" s="590" t="n"/>
      <c r="J648" s="590" t="n"/>
      <c r="K648" s="590" t="n"/>
      <c r="L648" s="590" t="n"/>
      <c r="M648" s="590" t="n"/>
      <c r="N648" s="590" t="n"/>
      <c r="O648" s="590" t="n"/>
      <c r="P648" s="590" t="n"/>
      <c r="Q648" s="590" t="n"/>
      <c r="R648" s="590" t="n"/>
      <c r="S648" s="590" t="n"/>
      <c r="T648" s="590" t="n"/>
      <c r="U648" s="590" t="n"/>
      <c r="V648" s="590" t="n"/>
      <c r="W648" s="590" t="n"/>
      <c r="X648" s="590" t="n"/>
      <c r="Y648" s="590" t="n"/>
      <c r="Z648" s="590" t="n"/>
    </row>
    <row r="649" ht="12.75" customHeight="1" s="844">
      <c r="A649" s="590" t="n"/>
      <c r="B649" s="590" t="n"/>
      <c r="D649" s="590" t="n"/>
      <c r="E649" s="590" t="n"/>
      <c r="F649" s="590" t="n"/>
      <c r="G649" s="590" t="n"/>
      <c r="H649" s="590" t="n"/>
      <c r="I649" s="590" t="n"/>
      <c r="J649" s="590" t="n"/>
      <c r="K649" s="590" t="n"/>
      <c r="L649" s="590" t="n"/>
      <c r="M649" s="590" t="n"/>
      <c r="N649" s="590" t="n"/>
      <c r="O649" s="590" t="n"/>
      <c r="P649" s="590" t="n"/>
      <c r="Q649" s="590" t="n"/>
      <c r="R649" s="590" t="n"/>
      <c r="S649" s="590" t="n"/>
      <c r="T649" s="590" t="n"/>
      <c r="U649" s="590" t="n"/>
      <c r="V649" s="590" t="n"/>
      <c r="W649" s="590" t="n"/>
      <c r="X649" s="590" t="n"/>
      <c r="Y649" s="590" t="n"/>
      <c r="Z649" s="590" t="n"/>
    </row>
    <row r="650" ht="12.75" customHeight="1" s="844">
      <c r="A650" s="590" t="n"/>
      <c r="B650" s="590" t="n"/>
      <c r="D650" s="590" t="n"/>
      <c r="E650" s="590" t="n"/>
      <c r="F650" s="590" t="n"/>
      <c r="G650" s="590" t="n"/>
      <c r="H650" s="590" t="n"/>
      <c r="I650" s="590" t="n"/>
      <c r="J650" s="590" t="n"/>
      <c r="K650" s="590" t="n"/>
      <c r="L650" s="590" t="n"/>
      <c r="M650" s="590" t="n"/>
      <c r="N650" s="590" t="n"/>
      <c r="O650" s="590" t="n"/>
      <c r="P650" s="590" t="n"/>
      <c r="Q650" s="590" t="n"/>
      <c r="R650" s="590" t="n"/>
      <c r="S650" s="590" t="n"/>
      <c r="T650" s="590" t="n"/>
      <c r="U650" s="590" t="n"/>
      <c r="V650" s="590" t="n"/>
      <c r="W650" s="590" t="n"/>
      <c r="X650" s="590" t="n"/>
      <c r="Y650" s="590" t="n"/>
      <c r="Z650" s="590" t="n"/>
    </row>
    <row r="651" ht="12.75" customHeight="1" s="844">
      <c r="A651" s="590" t="n"/>
      <c r="B651" s="590" t="n"/>
      <c r="D651" s="590" t="n"/>
      <c r="E651" s="590" t="n"/>
      <c r="F651" s="590" t="n"/>
      <c r="G651" s="590" t="n"/>
      <c r="H651" s="590" t="n"/>
      <c r="I651" s="590" t="n"/>
      <c r="J651" s="590" t="n"/>
      <c r="K651" s="590" t="n"/>
      <c r="L651" s="590" t="n"/>
      <c r="M651" s="590" t="n"/>
      <c r="N651" s="590" t="n"/>
      <c r="O651" s="590" t="n"/>
      <c r="P651" s="590" t="n"/>
      <c r="Q651" s="590" t="n"/>
      <c r="R651" s="590" t="n"/>
      <c r="S651" s="590" t="n"/>
      <c r="T651" s="590" t="n"/>
      <c r="U651" s="590" t="n"/>
      <c r="V651" s="590" t="n"/>
      <c r="W651" s="590" t="n"/>
      <c r="X651" s="590" t="n"/>
      <c r="Y651" s="590" t="n"/>
      <c r="Z651" s="590" t="n"/>
    </row>
    <row r="652" ht="12.75" customHeight="1" s="844">
      <c r="A652" s="590" t="n"/>
      <c r="B652" s="590" t="n"/>
      <c r="D652" s="590" t="n"/>
      <c r="E652" s="590" t="n"/>
      <c r="F652" s="590" t="n"/>
      <c r="G652" s="590" t="n"/>
      <c r="H652" s="590" t="n"/>
      <c r="I652" s="590" t="n"/>
      <c r="J652" s="590" t="n"/>
      <c r="K652" s="590" t="n"/>
      <c r="L652" s="590" t="n"/>
      <c r="M652" s="590" t="n"/>
      <c r="N652" s="590" t="n"/>
      <c r="O652" s="590" t="n"/>
      <c r="P652" s="590" t="n"/>
      <c r="Q652" s="590" t="n"/>
      <c r="R652" s="590" t="n"/>
      <c r="S652" s="590" t="n"/>
      <c r="T652" s="590" t="n"/>
      <c r="U652" s="590" t="n"/>
      <c r="V652" s="590" t="n"/>
      <c r="W652" s="590" t="n"/>
      <c r="X652" s="590" t="n"/>
      <c r="Y652" s="590" t="n"/>
      <c r="Z652" s="590" t="n"/>
    </row>
    <row r="653" ht="12.75" customHeight="1" s="844">
      <c r="A653" s="590" t="n"/>
      <c r="B653" s="590" t="n"/>
      <c r="D653" s="590" t="n"/>
      <c r="E653" s="590" t="n"/>
      <c r="F653" s="590" t="n"/>
      <c r="G653" s="590" t="n"/>
      <c r="H653" s="590" t="n"/>
      <c r="I653" s="590" t="n"/>
      <c r="J653" s="590" t="n"/>
      <c r="K653" s="590" t="n"/>
      <c r="L653" s="590" t="n"/>
      <c r="M653" s="590" t="n"/>
      <c r="N653" s="590" t="n"/>
      <c r="O653" s="590" t="n"/>
      <c r="P653" s="590" t="n"/>
      <c r="Q653" s="590" t="n"/>
      <c r="R653" s="590" t="n"/>
      <c r="S653" s="590" t="n"/>
      <c r="T653" s="590" t="n"/>
      <c r="U653" s="590" t="n"/>
      <c r="V653" s="590" t="n"/>
      <c r="W653" s="590" t="n"/>
      <c r="X653" s="590" t="n"/>
      <c r="Y653" s="590" t="n"/>
      <c r="Z653" s="590" t="n"/>
    </row>
    <row r="654" ht="12.75" customHeight="1" s="844">
      <c r="A654" s="590" t="n"/>
      <c r="B654" s="590" t="n"/>
      <c r="D654" s="590" t="n"/>
      <c r="E654" s="590" t="n"/>
      <c r="F654" s="590" t="n"/>
      <c r="G654" s="590" t="n"/>
      <c r="H654" s="590" t="n"/>
      <c r="I654" s="590" t="n"/>
      <c r="J654" s="590" t="n"/>
      <c r="K654" s="590" t="n"/>
      <c r="L654" s="590" t="n"/>
      <c r="M654" s="590" t="n"/>
      <c r="N654" s="590" t="n"/>
      <c r="O654" s="590" t="n"/>
      <c r="P654" s="590" t="n"/>
      <c r="Q654" s="590" t="n"/>
      <c r="R654" s="590" t="n"/>
      <c r="S654" s="590" t="n"/>
      <c r="T654" s="590" t="n"/>
      <c r="U654" s="590" t="n"/>
      <c r="V654" s="590" t="n"/>
      <c r="W654" s="590" t="n"/>
      <c r="X654" s="590" t="n"/>
      <c r="Y654" s="590" t="n"/>
      <c r="Z654" s="590" t="n"/>
    </row>
    <row r="655" ht="12.75" customHeight="1" s="844">
      <c r="A655" s="590" t="n"/>
      <c r="B655" s="590" t="n"/>
      <c r="D655" s="590" t="n"/>
      <c r="E655" s="590" t="n"/>
      <c r="F655" s="590" t="n"/>
      <c r="G655" s="590" t="n"/>
      <c r="H655" s="590" t="n"/>
      <c r="I655" s="590" t="n"/>
      <c r="J655" s="590" t="n"/>
      <c r="K655" s="590" t="n"/>
      <c r="L655" s="590" t="n"/>
      <c r="M655" s="590" t="n"/>
      <c r="N655" s="590" t="n"/>
      <c r="O655" s="590" t="n"/>
      <c r="P655" s="590" t="n"/>
      <c r="Q655" s="590" t="n"/>
      <c r="R655" s="590" t="n"/>
      <c r="S655" s="590" t="n"/>
      <c r="T655" s="590" t="n"/>
      <c r="U655" s="590" t="n"/>
      <c r="V655" s="590" t="n"/>
      <c r="W655" s="590" t="n"/>
      <c r="X655" s="590" t="n"/>
      <c r="Y655" s="590" t="n"/>
      <c r="Z655" s="590" t="n"/>
    </row>
    <row r="656" ht="12.75" customHeight="1" s="844">
      <c r="A656" s="590" t="n"/>
      <c r="B656" s="590" t="n"/>
      <c r="D656" s="590" t="n"/>
      <c r="E656" s="590" t="n"/>
      <c r="F656" s="590" t="n"/>
      <c r="G656" s="590" t="n"/>
      <c r="H656" s="590" t="n"/>
      <c r="I656" s="590" t="n"/>
      <c r="J656" s="590" t="n"/>
      <c r="K656" s="590" t="n"/>
      <c r="L656" s="590" t="n"/>
      <c r="M656" s="590" t="n"/>
      <c r="N656" s="590" t="n"/>
      <c r="O656" s="590" t="n"/>
      <c r="P656" s="590" t="n"/>
      <c r="Q656" s="590" t="n"/>
      <c r="R656" s="590" t="n"/>
      <c r="S656" s="590" t="n"/>
      <c r="T656" s="590" t="n"/>
      <c r="U656" s="590" t="n"/>
      <c r="V656" s="590" t="n"/>
      <c r="W656" s="590" t="n"/>
      <c r="X656" s="590" t="n"/>
      <c r="Y656" s="590" t="n"/>
      <c r="Z656" s="590" t="n"/>
    </row>
    <row r="657" ht="12.75" customHeight="1" s="844">
      <c r="A657" s="590" t="n"/>
      <c r="B657" s="590" t="n"/>
      <c r="D657" s="590" t="n"/>
      <c r="E657" s="590" t="n"/>
      <c r="F657" s="590" t="n"/>
      <c r="G657" s="590" t="n"/>
      <c r="H657" s="590" t="n"/>
      <c r="I657" s="590" t="n"/>
      <c r="J657" s="590" t="n"/>
      <c r="K657" s="590" t="n"/>
      <c r="L657" s="590" t="n"/>
      <c r="M657" s="590" t="n"/>
      <c r="N657" s="590" t="n"/>
      <c r="O657" s="590" t="n"/>
      <c r="P657" s="590" t="n"/>
      <c r="Q657" s="590" t="n"/>
      <c r="R657" s="590" t="n"/>
      <c r="S657" s="590" t="n"/>
      <c r="T657" s="590" t="n"/>
      <c r="U657" s="590" t="n"/>
      <c r="V657" s="590" t="n"/>
      <c r="W657" s="590" t="n"/>
      <c r="X657" s="590" t="n"/>
      <c r="Y657" s="590" t="n"/>
      <c r="Z657" s="590" t="n"/>
    </row>
    <row r="658" ht="12.75" customHeight="1" s="844">
      <c r="A658" s="590" t="n"/>
      <c r="B658" s="590" t="n"/>
      <c r="D658" s="590" t="n"/>
      <c r="E658" s="590" t="n"/>
      <c r="F658" s="590" t="n"/>
      <c r="G658" s="590" t="n"/>
      <c r="H658" s="590" t="n"/>
      <c r="I658" s="590" t="n"/>
      <c r="J658" s="590" t="n"/>
      <c r="K658" s="590" t="n"/>
      <c r="L658" s="590" t="n"/>
      <c r="M658" s="590" t="n"/>
      <c r="N658" s="590" t="n"/>
      <c r="O658" s="590" t="n"/>
      <c r="P658" s="590" t="n"/>
      <c r="Q658" s="590" t="n"/>
      <c r="R658" s="590" t="n"/>
      <c r="S658" s="590" t="n"/>
      <c r="T658" s="590" t="n"/>
      <c r="U658" s="590" t="n"/>
      <c r="V658" s="590" t="n"/>
      <c r="W658" s="590" t="n"/>
      <c r="X658" s="590" t="n"/>
      <c r="Y658" s="590" t="n"/>
      <c r="Z658" s="590" t="n"/>
    </row>
    <row r="659" ht="12.75" customHeight="1" s="844">
      <c r="A659" s="590" t="n"/>
      <c r="B659" s="590" t="n"/>
      <c r="D659" s="590" t="n"/>
      <c r="E659" s="590" t="n"/>
      <c r="F659" s="590" t="n"/>
      <c r="G659" s="590" t="n"/>
      <c r="H659" s="590" t="n"/>
      <c r="I659" s="590" t="n"/>
      <c r="J659" s="590" t="n"/>
      <c r="K659" s="590" t="n"/>
      <c r="L659" s="590" t="n"/>
      <c r="M659" s="590" t="n"/>
      <c r="N659" s="590" t="n"/>
      <c r="O659" s="590" t="n"/>
      <c r="P659" s="590" t="n"/>
      <c r="Q659" s="590" t="n"/>
      <c r="R659" s="590" t="n"/>
      <c r="S659" s="590" t="n"/>
      <c r="T659" s="590" t="n"/>
      <c r="U659" s="590" t="n"/>
      <c r="V659" s="590" t="n"/>
      <c r="W659" s="590" t="n"/>
      <c r="X659" s="590" t="n"/>
      <c r="Y659" s="590" t="n"/>
      <c r="Z659" s="590" t="n"/>
    </row>
    <row r="660" ht="12.75" customHeight="1" s="844">
      <c r="A660" s="590" t="n"/>
      <c r="B660" s="590" t="n"/>
      <c r="D660" s="590" t="n"/>
      <c r="E660" s="590" t="n"/>
      <c r="F660" s="590" t="n"/>
      <c r="G660" s="590" t="n"/>
      <c r="H660" s="590" t="n"/>
      <c r="I660" s="590" t="n"/>
      <c r="J660" s="590" t="n"/>
      <c r="K660" s="590" t="n"/>
      <c r="L660" s="590" t="n"/>
      <c r="M660" s="590" t="n"/>
      <c r="N660" s="590" t="n"/>
      <c r="O660" s="590" t="n"/>
      <c r="P660" s="590" t="n"/>
      <c r="Q660" s="590" t="n"/>
      <c r="R660" s="590" t="n"/>
      <c r="S660" s="590" t="n"/>
      <c r="T660" s="590" t="n"/>
      <c r="U660" s="590" t="n"/>
      <c r="V660" s="590" t="n"/>
      <c r="W660" s="590" t="n"/>
      <c r="X660" s="590" t="n"/>
      <c r="Y660" s="590" t="n"/>
      <c r="Z660" s="590" t="n"/>
    </row>
    <row r="661" ht="12.75" customHeight="1" s="844">
      <c r="A661" s="590" t="n"/>
      <c r="B661" s="590" t="n"/>
      <c r="D661" s="590" t="n"/>
      <c r="E661" s="590" t="n"/>
      <c r="F661" s="590" t="n"/>
      <c r="G661" s="590" t="n"/>
      <c r="H661" s="590" t="n"/>
      <c r="I661" s="590" t="n"/>
      <c r="J661" s="590" t="n"/>
      <c r="K661" s="590" t="n"/>
      <c r="L661" s="590" t="n"/>
      <c r="M661" s="590" t="n"/>
      <c r="N661" s="590" t="n"/>
      <c r="O661" s="590" t="n"/>
      <c r="P661" s="590" t="n"/>
      <c r="Q661" s="590" t="n"/>
      <c r="R661" s="590" t="n"/>
      <c r="S661" s="590" t="n"/>
      <c r="T661" s="590" t="n"/>
      <c r="U661" s="590" t="n"/>
      <c r="V661" s="590" t="n"/>
      <c r="W661" s="590" t="n"/>
      <c r="X661" s="590" t="n"/>
      <c r="Y661" s="590" t="n"/>
      <c r="Z661" s="590" t="n"/>
    </row>
    <row r="662" ht="12.75" customHeight="1" s="844">
      <c r="A662" s="590" t="n"/>
      <c r="B662" s="590" t="n"/>
      <c r="D662" s="590" t="n"/>
      <c r="E662" s="590" t="n"/>
      <c r="F662" s="590" t="n"/>
      <c r="G662" s="590" t="n"/>
      <c r="H662" s="590" t="n"/>
      <c r="I662" s="590" t="n"/>
      <c r="J662" s="590" t="n"/>
      <c r="K662" s="590" t="n"/>
      <c r="L662" s="590" t="n"/>
      <c r="M662" s="590" t="n"/>
      <c r="N662" s="590" t="n"/>
      <c r="O662" s="590" t="n"/>
      <c r="P662" s="590" t="n"/>
      <c r="Q662" s="590" t="n"/>
      <c r="R662" s="590" t="n"/>
      <c r="S662" s="590" t="n"/>
      <c r="T662" s="590" t="n"/>
      <c r="U662" s="590" t="n"/>
      <c r="V662" s="590" t="n"/>
      <c r="W662" s="590" t="n"/>
      <c r="X662" s="590" t="n"/>
      <c r="Y662" s="590" t="n"/>
      <c r="Z662" s="590" t="n"/>
    </row>
    <row r="663" ht="12.75" customHeight="1" s="844">
      <c r="A663" s="590" t="n"/>
      <c r="B663" s="590" t="n"/>
      <c r="D663" s="590" t="n"/>
      <c r="E663" s="590" t="n"/>
      <c r="F663" s="590" t="n"/>
      <c r="G663" s="590" t="n"/>
      <c r="H663" s="590" t="n"/>
      <c r="I663" s="590" t="n"/>
      <c r="J663" s="590" t="n"/>
      <c r="K663" s="590" t="n"/>
      <c r="L663" s="590" t="n"/>
      <c r="M663" s="590" t="n"/>
      <c r="N663" s="590" t="n"/>
      <c r="O663" s="590" t="n"/>
      <c r="P663" s="590" t="n"/>
      <c r="Q663" s="590" t="n"/>
      <c r="R663" s="590" t="n"/>
      <c r="S663" s="590" t="n"/>
      <c r="T663" s="590" t="n"/>
      <c r="U663" s="590" t="n"/>
      <c r="V663" s="590" t="n"/>
      <c r="W663" s="590" t="n"/>
      <c r="X663" s="590" t="n"/>
      <c r="Y663" s="590" t="n"/>
      <c r="Z663" s="590" t="n"/>
    </row>
    <row r="664" ht="12.75" customHeight="1" s="844">
      <c r="A664" s="590" t="n"/>
      <c r="B664" s="590" t="n"/>
      <c r="D664" s="590" t="n"/>
      <c r="E664" s="590" t="n"/>
      <c r="F664" s="590" t="n"/>
      <c r="G664" s="590" t="n"/>
      <c r="H664" s="590" t="n"/>
      <c r="I664" s="590" t="n"/>
      <c r="J664" s="590" t="n"/>
      <c r="K664" s="590" t="n"/>
      <c r="L664" s="590" t="n"/>
      <c r="M664" s="590" t="n"/>
      <c r="N664" s="590" t="n"/>
      <c r="O664" s="590" t="n"/>
      <c r="P664" s="590" t="n"/>
      <c r="Q664" s="590" t="n"/>
      <c r="R664" s="590" t="n"/>
      <c r="S664" s="590" t="n"/>
      <c r="T664" s="590" t="n"/>
      <c r="U664" s="590" t="n"/>
      <c r="V664" s="590" t="n"/>
      <c r="W664" s="590" t="n"/>
      <c r="X664" s="590" t="n"/>
      <c r="Y664" s="590" t="n"/>
      <c r="Z664" s="590" t="n"/>
    </row>
    <row r="665" ht="12.75" customHeight="1" s="844">
      <c r="A665" s="590" t="n"/>
      <c r="B665" s="590" t="n"/>
      <c r="D665" s="590" t="n"/>
      <c r="E665" s="590" t="n"/>
      <c r="F665" s="590" t="n"/>
      <c r="G665" s="590" t="n"/>
      <c r="H665" s="590" t="n"/>
      <c r="I665" s="590" t="n"/>
      <c r="J665" s="590" t="n"/>
      <c r="K665" s="590" t="n"/>
      <c r="L665" s="590" t="n"/>
      <c r="M665" s="590" t="n"/>
      <c r="N665" s="590" t="n"/>
      <c r="O665" s="590" t="n"/>
      <c r="P665" s="590" t="n"/>
      <c r="Q665" s="590" t="n"/>
      <c r="R665" s="590" t="n"/>
      <c r="S665" s="590" t="n"/>
      <c r="T665" s="590" t="n"/>
      <c r="U665" s="590" t="n"/>
      <c r="V665" s="590" t="n"/>
      <c r="W665" s="590" t="n"/>
      <c r="X665" s="590" t="n"/>
      <c r="Y665" s="590" t="n"/>
      <c r="Z665" s="590" t="n"/>
    </row>
    <row r="666" ht="12.75" customHeight="1" s="844">
      <c r="A666" s="590" t="n"/>
      <c r="B666" s="590" t="n"/>
      <c r="D666" s="590" t="n"/>
      <c r="E666" s="590" t="n"/>
      <c r="F666" s="590" t="n"/>
      <c r="G666" s="590" t="n"/>
      <c r="H666" s="590" t="n"/>
      <c r="I666" s="590" t="n"/>
      <c r="J666" s="590" t="n"/>
      <c r="K666" s="590" t="n"/>
      <c r="L666" s="590" t="n"/>
      <c r="M666" s="590" t="n"/>
      <c r="N666" s="590" t="n"/>
      <c r="O666" s="590" t="n"/>
      <c r="P666" s="590" t="n"/>
      <c r="Q666" s="590" t="n"/>
      <c r="R666" s="590" t="n"/>
      <c r="S666" s="590" t="n"/>
      <c r="T666" s="590" t="n"/>
      <c r="U666" s="590" t="n"/>
      <c r="V666" s="590" t="n"/>
      <c r="W666" s="590" t="n"/>
      <c r="X666" s="590" t="n"/>
      <c r="Y666" s="590" t="n"/>
      <c r="Z666" s="590" t="n"/>
    </row>
    <row r="667" ht="12.75" customHeight="1" s="844">
      <c r="A667" s="590" t="n"/>
      <c r="B667" s="590" t="n"/>
      <c r="D667" s="590" t="n"/>
      <c r="E667" s="590" t="n"/>
      <c r="F667" s="590" t="n"/>
      <c r="G667" s="590" t="n"/>
      <c r="H667" s="590" t="n"/>
      <c r="I667" s="590" t="n"/>
      <c r="J667" s="590" t="n"/>
      <c r="K667" s="590" t="n"/>
      <c r="L667" s="590" t="n"/>
      <c r="M667" s="590" t="n"/>
      <c r="N667" s="590" t="n"/>
      <c r="O667" s="590" t="n"/>
      <c r="P667" s="590" t="n"/>
      <c r="Q667" s="590" t="n"/>
      <c r="R667" s="590" t="n"/>
      <c r="S667" s="590" t="n"/>
      <c r="T667" s="590" t="n"/>
      <c r="U667" s="590" t="n"/>
      <c r="V667" s="590" t="n"/>
      <c r="W667" s="590" t="n"/>
      <c r="X667" s="590" t="n"/>
      <c r="Y667" s="590" t="n"/>
      <c r="Z667" s="590" t="n"/>
    </row>
    <row r="668" ht="12.75" customHeight="1" s="844">
      <c r="A668" s="590" t="n"/>
      <c r="B668" s="590" t="n"/>
      <c r="D668" s="590" t="n"/>
      <c r="E668" s="590" t="n"/>
      <c r="F668" s="590" t="n"/>
      <c r="G668" s="590" t="n"/>
      <c r="H668" s="590" t="n"/>
      <c r="I668" s="590" t="n"/>
      <c r="J668" s="590" t="n"/>
      <c r="K668" s="590" t="n"/>
      <c r="L668" s="590" t="n"/>
      <c r="M668" s="590" t="n"/>
      <c r="N668" s="590" t="n"/>
      <c r="O668" s="590" t="n"/>
      <c r="P668" s="590" t="n"/>
      <c r="Q668" s="590" t="n"/>
      <c r="R668" s="590" t="n"/>
      <c r="S668" s="590" t="n"/>
      <c r="T668" s="590" t="n"/>
      <c r="U668" s="590" t="n"/>
      <c r="V668" s="590" t="n"/>
      <c r="W668" s="590" t="n"/>
      <c r="X668" s="590" t="n"/>
      <c r="Y668" s="590" t="n"/>
      <c r="Z668" s="590" t="n"/>
    </row>
    <row r="669" ht="12.75" customHeight="1" s="844">
      <c r="A669" s="590" t="n"/>
      <c r="B669" s="590" t="n"/>
      <c r="D669" s="590" t="n"/>
      <c r="E669" s="590" t="n"/>
      <c r="F669" s="590" t="n"/>
      <c r="G669" s="590" t="n"/>
      <c r="H669" s="590" t="n"/>
      <c r="I669" s="590" t="n"/>
      <c r="J669" s="590" t="n"/>
      <c r="K669" s="590" t="n"/>
      <c r="L669" s="590" t="n"/>
      <c r="M669" s="590" t="n"/>
      <c r="N669" s="590" t="n"/>
      <c r="O669" s="590" t="n"/>
      <c r="P669" s="590" t="n"/>
      <c r="Q669" s="590" t="n"/>
      <c r="R669" s="590" t="n"/>
      <c r="S669" s="590" t="n"/>
      <c r="T669" s="590" t="n"/>
      <c r="U669" s="590" t="n"/>
      <c r="V669" s="590" t="n"/>
      <c r="W669" s="590" t="n"/>
      <c r="X669" s="590" t="n"/>
      <c r="Y669" s="590" t="n"/>
      <c r="Z669" s="590" t="n"/>
    </row>
    <row r="670" ht="12.75" customHeight="1" s="844">
      <c r="A670" s="590" t="n"/>
      <c r="B670" s="590" t="n"/>
      <c r="D670" s="590" t="n"/>
      <c r="E670" s="590" t="n"/>
      <c r="F670" s="590" t="n"/>
      <c r="G670" s="590" t="n"/>
      <c r="H670" s="590" t="n"/>
      <c r="I670" s="590" t="n"/>
      <c r="J670" s="590" t="n"/>
      <c r="K670" s="590" t="n"/>
      <c r="L670" s="590" t="n"/>
      <c r="M670" s="590" t="n"/>
      <c r="N670" s="590" t="n"/>
      <c r="O670" s="590" t="n"/>
      <c r="P670" s="590" t="n"/>
      <c r="Q670" s="590" t="n"/>
      <c r="R670" s="590" t="n"/>
      <c r="S670" s="590" t="n"/>
      <c r="T670" s="590" t="n"/>
      <c r="U670" s="590" t="n"/>
      <c r="V670" s="590" t="n"/>
      <c r="W670" s="590" t="n"/>
      <c r="X670" s="590" t="n"/>
      <c r="Y670" s="590" t="n"/>
      <c r="Z670" s="590" t="n"/>
    </row>
    <row r="671" ht="12.75" customHeight="1" s="844">
      <c r="A671" s="590" t="n"/>
      <c r="B671" s="590" t="n"/>
      <c r="D671" s="590" t="n"/>
      <c r="E671" s="590" t="n"/>
      <c r="F671" s="590" t="n"/>
      <c r="G671" s="590" t="n"/>
      <c r="H671" s="590" t="n"/>
      <c r="I671" s="590" t="n"/>
      <c r="J671" s="590" t="n"/>
      <c r="K671" s="590" t="n"/>
      <c r="L671" s="590" t="n"/>
      <c r="M671" s="590" t="n"/>
      <c r="N671" s="590" t="n"/>
      <c r="O671" s="590" t="n"/>
      <c r="P671" s="590" t="n"/>
      <c r="Q671" s="590" t="n"/>
      <c r="R671" s="590" t="n"/>
      <c r="S671" s="590" t="n"/>
      <c r="T671" s="590" t="n"/>
      <c r="U671" s="590" t="n"/>
      <c r="V671" s="590" t="n"/>
      <c r="W671" s="590" t="n"/>
      <c r="X671" s="590" t="n"/>
      <c r="Y671" s="590" t="n"/>
      <c r="Z671" s="590" t="n"/>
    </row>
    <row r="672" ht="12.75" customHeight="1" s="844">
      <c r="A672" s="590" t="n"/>
      <c r="B672" s="590" t="n"/>
      <c r="D672" s="590" t="n"/>
      <c r="E672" s="590" t="n"/>
      <c r="F672" s="590" t="n"/>
      <c r="G672" s="590" t="n"/>
      <c r="H672" s="590" t="n"/>
      <c r="I672" s="590" t="n"/>
      <c r="J672" s="590" t="n"/>
      <c r="K672" s="590" t="n"/>
      <c r="L672" s="590" t="n"/>
      <c r="M672" s="590" t="n"/>
      <c r="N672" s="590" t="n"/>
      <c r="O672" s="590" t="n"/>
      <c r="P672" s="590" t="n"/>
      <c r="Q672" s="590" t="n"/>
      <c r="R672" s="590" t="n"/>
      <c r="S672" s="590" t="n"/>
      <c r="T672" s="590" t="n"/>
      <c r="U672" s="590" t="n"/>
      <c r="V672" s="590" t="n"/>
      <c r="W672" s="590" t="n"/>
      <c r="X672" s="590" t="n"/>
      <c r="Y672" s="590" t="n"/>
      <c r="Z672" s="590" t="n"/>
    </row>
    <row r="673" ht="12.75" customHeight="1" s="844">
      <c r="A673" s="590" t="n"/>
      <c r="B673" s="590" t="n"/>
      <c r="D673" s="590" t="n"/>
      <c r="E673" s="590" t="n"/>
      <c r="F673" s="590" t="n"/>
      <c r="G673" s="590" t="n"/>
      <c r="H673" s="590" t="n"/>
      <c r="I673" s="590" t="n"/>
      <c r="J673" s="590" t="n"/>
      <c r="K673" s="590" t="n"/>
      <c r="L673" s="590" t="n"/>
      <c r="M673" s="590" t="n"/>
      <c r="N673" s="590" t="n"/>
      <c r="O673" s="590" t="n"/>
      <c r="P673" s="590" t="n"/>
      <c r="Q673" s="590" t="n"/>
      <c r="R673" s="590" t="n"/>
      <c r="S673" s="590" t="n"/>
      <c r="T673" s="590" t="n"/>
      <c r="U673" s="590" t="n"/>
      <c r="V673" s="590" t="n"/>
      <c r="W673" s="590" t="n"/>
      <c r="X673" s="590" t="n"/>
      <c r="Y673" s="590" t="n"/>
      <c r="Z673" s="590" t="n"/>
    </row>
    <row r="674" ht="12.75" customHeight="1" s="844">
      <c r="A674" s="590" t="n"/>
      <c r="B674" s="590" t="n"/>
      <c r="D674" s="590" t="n"/>
      <c r="E674" s="590" t="n"/>
      <c r="F674" s="590" t="n"/>
      <c r="G674" s="590" t="n"/>
      <c r="H674" s="590" t="n"/>
      <c r="I674" s="590" t="n"/>
      <c r="J674" s="590" t="n"/>
      <c r="K674" s="590" t="n"/>
      <c r="L674" s="590" t="n"/>
      <c r="M674" s="590" t="n"/>
      <c r="N674" s="590" t="n"/>
      <c r="O674" s="590" t="n"/>
      <c r="P674" s="590" t="n"/>
      <c r="Q674" s="590" t="n"/>
      <c r="R674" s="590" t="n"/>
      <c r="S674" s="590" t="n"/>
      <c r="T674" s="590" t="n"/>
      <c r="U674" s="590" t="n"/>
      <c r="V674" s="590" t="n"/>
      <c r="W674" s="590" t="n"/>
      <c r="X674" s="590" t="n"/>
      <c r="Y674" s="590" t="n"/>
      <c r="Z674" s="590" t="n"/>
    </row>
    <row r="675" ht="12.75" customHeight="1" s="844">
      <c r="A675" s="590" t="n"/>
      <c r="B675" s="590" t="n"/>
      <c r="D675" s="590" t="n"/>
      <c r="E675" s="590" t="n"/>
      <c r="F675" s="590" t="n"/>
      <c r="G675" s="590" t="n"/>
      <c r="H675" s="590" t="n"/>
      <c r="I675" s="590" t="n"/>
      <c r="J675" s="590" t="n"/>
      <c r="K675" s="590" t="n"/>
      <c r="L675" s="590" t="n"/>
      <c r="M675" s="590" t="n"/>
      <c r="N675" s="590" t="n"/>
      <c r="O675" s="590" t="n"/>
      <c r="P675" s="590" t="n"/>
      <c r="Q675" s="590" t="n"/>
      <c r="R675" s="590" t="n"/>
      <c r="S675" s="590" t="n"/>
      <c r="T675" s="590" t="n"/>
      <c r="U675" s="590" t="n"/>
      <c r="V675" s="590" t="n"/>
      <c r="W675" s="590" t="n"/>
      <c r="X675" s="590" t="n"/>
      <c r="Y675" s="590" t="n"/>
      <c r="Z675" s="590" t="n"/>
    </row>
    <row r="676" ht="12.75" customHeight="1" s="844">
      <c r="A676" s="590" t="n"/>
      <c r="B676" s="590" t="n"/>
      <c r="D676" s="590" t="n"/>
      <c r="E676" s="590" t="n"/>
      <c r="F676" s="590" t="n"/>
      <c r="G676" s="590" t="n"/>
      <c r="H676" s="590" t="n"/>
      <c r="I676" s="590" t="n"/>
      <c r="J676" s="590" t="n"/>
      <c r="K676" s="590" t="n"/>
      <c r="L676" s="590" t="n"/>
      <c r="M676" s="590" t="n"/>
      <c r="N676" s="590" t="n"/>
      <c r="O676" s="590" t="n"/>
      <c r="P676" s="590" t="n"/>
      <c r="Q676" s="590" t="n"/>
      <c r="R676" s="590" t="n"/>
      <c r="S676" s="590" t="n"/>
      <c r="T676" s="590" t="n"/>
      <c r="U676" s="590" t="n"/>
      <c r="V676" s="590" t="n"/>
      <c r="W676" s="590" t="n"/>
      <c r="X676" s="590" t="n"/>
      <c r="Y676" s="590" t="n"/>
      <c r="Z676" s="590" t="n"/>
    </row>
    <row r="677" ht="12.75" customHeight="1" s="844">
      <c r="A677" s="590" t="n"/>
      <c r="B677" s="590" t="n"/>
      <c r="D677" s="590" t="n"/>
      <c r="E677" s="590" t="n"/>
      <c r="F677" s="590" t="n"/>
      <c r="G677" s="590" t="n"/>
      <c r="H677" s="590" t="n"/>
      <c r="I677" s="590" t="n"/>
      <c r="J677" s="590" t="n"/>
      <c r="K677" s="590" t="n"/>
      <c r="L677" s="590" t="n"/>
      <c r="M677" s="590" t="n"/>
      <c r="N677" s="590" t="n"/>
      <c r="O677" s="590" t="n"/>
      <c r="P677" s="590" t="n"/>
      <c r="Q677" s="590" t="n"/>
      <c r="R677" s="590" t="n"/>
      <c r="S677" s="590" t="n"/>
      <c r="T677" s="590" t="n"/>
      <c r="U677" s="590" t="n"/>
      <c r="V677" s="590" t="n"/>
      <c r="W677" s="590" t="n"/>
      <c r="X677" s="590" t="n"/>
      <c r="Y677" s="590" t="n"/>
      <c r="Z677" s="590" t="n"/>
    </row>
    <row r="678" ht="12.75" customHeight="1" s="844">
      <c r="A678" s="590" t="n"/>
      <c r="B678" s="590" t="n"/>
      <c r="D678" s="590" t="n"/>
      <c r="E678" s="590" t="n"/>
      <c r="F678" s="590" t="n"/>
      <c r="G678" s="590" t="n"/>
      <c r="H678" s="590" t="n"/>
      <c r="I678" s="590" t="n"/>
      <c r="J678" s="590" t="n"/>
      <c r="K678" s="590" t="n"/>
      <c r="L678" s="590" t="n"/>
      <c r="M678" s="590" t="n"/>
      <c r="N678" s="590" t="n"/>
      <c r="O678" s="590" t="n"/>
      <c r="P678" s="590" t="n"/>
      <c r="Q678" s="590" t="n"/>
      <c r="R678" s="590" t="n"/>
      <c r="S678" s="590" t="n"/>
      <c r="T678" s="590" t="n"/>
      <c r="U678" s="590" t="n"/>
      <c r="V678" s="590" t="n"/>
      <c r="W678" s="590" t="n"/>
      <c r="X678" s="590" t="n"/>
      <c r="Y678" s="590" t="n"/>
      <c r="Z678" s="590" t="n"/>
    </row>
    <row r="679" ht="12.75" customHeight="1" s="844">
      <c r="A679" s="590" t="n"/>
      <c r="B679" s="590" t="n"/>
      <c r="D679" s="590" t="n"/>
      <c r="E679" s="590" t="n"/>
      <c r="F679" s="590" t="n"/>
      <c r="G679" s="590" t="n"/>
      <c r="H679" s="590" t="n"/>
      <c r="I679" s="590" t="n"/>
      <c r="J679" s="590" t="n"/>
      <c r="K679" s="590" t="n"/>
      <c r="L679" s="590" t="n"/>
      <c r="M679" s="590" t="n"/>
      <c r="N679" s="590" t="n"/>
      <c r="O679" s="590" t="n"/>
      <c r="P679" s="590" t="n"/>
      <c r="Q679" s="590" t="n"/>
      <c r="R679" s="590" t="n"/>
      <c r="S679" s="590" t="n"/>
      <c r="T679" s="590" t="n"/>
      <c r="U679" s="590" t="n"/>
      <c r="V679" s="590" t="n"/>
      <c r="W679" s="590" t="n"/>
      <c r="X679" s="590" t="n"/>
      <c r="Y679" s="590" t="n"/>
      <c r="Z679" s="590" t="n"/>
    </row>
    <row r="680" ht="12.75" customHeight="1" s="844">
      <c r="A680" s="590" t="n"/>
      <c r="B680" s="590" t="n"/>
      <c r="D680" s="590" t="n"/>
      <c r="E680" s="590" t="n"/>
      <c r="F680" s="590" t="n"/>
      <c r="G680" s="590" t="n"/>
      <c r="H680" s="590" t="n"/>
      <c r="I680" s="590" t="n"/>
      <c r="J680" s="590" t="n"/>
      <c r="K680" s="590" t="n"/>
      <c r="L680" s="590" t="n"/>
      <c r="M680" s="590" t="n"/>
      <c r="N680" s="590" t="n"/>
      <c r="O680" s="590" t="n"/>
      <c r="P680" s="590" t="n"/>
      <c r="Q680" s="590" t="n"/>
      <c r="R680" s="590" t="n"/>
      <c r="S680" s="590" t="n"/>
      <c r="T680" s="590" t="n"/>
      <c r="U680" s="590" t="n"/>
      <c r="V680" s="590" t="n"/>
      <c r="W680" s="590" t="n"/>
      <c r="X680" s="590" t="n"/>
      <c r="Y680" s="590" t="n"/>
      <c r="Z680" s="590" t="n"/>
    </row>
    <row r="681" ht="12.75" customHeight="1" s="844">
      <c r="A681" s="590" t="n"/>
      <c r="B681" s="590" t="n"/>
      <c r="D681" s="590" t="n"/>
      <c r="E681" s="590" t="n"/>
      <c r="F681" s="590" t="n"/>
      <c r="G681" s="590" t="n"/>
      <c r="H681" s="590" t="n"/>
      <c r="I681" s="590" t="n"/>
      <c r="J681" s="590" t="n"/>
      <c r="K681" s="590" t="n"/>
      <c r="L681" s="590" t="n"/>
      <c r="M681" s="590" t="n"/>
      <c r="N681" s="590" t="n"/>
      <c r="O681" s="590" t="n"/>
      <c r="P681" s="590" t="n"/>
      <c r="Q681" s="590" t="n"/>
      <c r="R681" s="590" t="n"/>
      <c r="S681" s="590" t="n"/>
      <c r="T681" s="590" t="n"/>
      <c r="U681" s="590" t="n"/>
      <c r="V681" s="590" t="n"/>
      <c r="W681" s="590" t="n"/>
      <c r="X681" s="590" t="n"/>
      <c r="Y681" s="590" t="n"/>
      <c r="Z681" s="590" t="n"/>
    </row>
    <row r="682" ht="12.75" customHeight="1" s="844">
      <c r="A682" s="590" t="n"/>
      <c r="B682" s="590" t="n"/>
      <c r="D682" s="590" t="n"/>
      <c r="E682" s="590" t="n"/>
      <c r="F682" s="590" t="n"/>
      <c r="G682" s="590" t="n"/>
      <c r="H682" s="590" t="n"/>
      <c r="I682" s="590" t="n"/>
      <c r="J682" s="590" t="n"/>
      <c r="K682" s="590" t="n"/>
      <c r="L682" s="590" t="n"/>
      <c r="M682" s="590" t="n"/>
      <c r="N682" s="590" t="n"/>
      <c r="O682" s="590" t="n"/>
      <c r="P682" s="590" t="n"/>
      <c r="Q682" s="590" t="n"/>
      <c r="R682" s="590" t="n"/>
      <c r="S682" s="590" t="n"/>
      <c r="T682" s="590" t="n"/>
      <c r="U682" s="590" t="n"/>
      <c r="V682" s="590" t="n"/>
      <c r="W682" s="590" t="n"/>
      <c r="X682" s="590" t="n"/>
      <c r="Y682" s="590" t="n"/>
      <c r="Z682" s="590" t="n"/>
    </row>
    <row r="683" ht="12.75" customHeight="1" s="844">
      <c r="A683" s="590" t="n"/>
      <c r="B683" s="590" t="n"/>
      <c r="D683" s="590" t="n"/>
      <c r="E683" s="590" t="n"/>
      <c r="F683" s="590" t="n"/>
      <c r="G683" s="590" t="n"/>
      <c r="H683" s="590" t="n"/>
      <c r="I683" s="590" t="n"/>
      <c r="J683" s="590" t="n"/>
      <c r="K683" s="590" t="n"/>
      <c r="L683" s="590" t="n"/>
      <c r="M683" s="590" t="n"/>
      <c r="N683" s="590" t="n"/>
      <c r="O683" s="590" t="n"/>
      <c r="P683" s="590" t="n"/>
      <c r="Q683" s="590" t="n"/>
      <c r="R683" s="590" t="n"/>
      <c r="S683" s="590" t="n"/>
      <c r="T683" s="590" t="n"/>
      <c r="U683" s="590" t="n"/>
      <c r="V683" s="590" t="n"/>
      <c r="W683" s="590" t="n"/>
      <c r="X683" s="590" t="n"/>
      <c r="Y683" s="590" t="n"/>
      <c r="Z683" s="590" t="n"/>
    </row>
    <row r="684" ht="12.75" customHeight="1" s="844">
      <c r="A684" s="590" t="n"/>
      <c r="B684" s="590" t="n"/>
      <c r="D684" s="590" t="n"/>
      <c r="E684" s="590" t="n"/>
      <c r="F684" s="590" t="n"/>
      <c r="G684" s="590" t="n"/>
      <c r="H684" s="590" t="n"/>
      <c r="I684" s="590" t="n"/>
      <c r="J684" s="590" t="n"/>
      <c r="K684" s="590" t="n"/>
      <c r="L684" s="590" t="n"/>
      <c r="M684" s="590" t="n"/>
      <c r="N684" s="590" t="n"/>
      <c r="O684" s="590" t="n"/>
      <c r="P684" s="590" t="n"/>
      <c r="Q684" s="590" t="n"/>
      <c r="R684" s="590" t="n"/>
      <c r="S684" s="590" t="n"/>
      <c r="T684" s="590" t="n"/>
      <c r="U684" s="590" t="n"/>
      <c r="V684" s="590" t="n"/>
      <c r="W684" s="590" t="n"/>
      <c r="X684" s="590" t="n"/>
      <c r="Y684" s="590" t="n"/>
      <c r="Z684" s="590" t="n"/>
    </row>
    <row r="685" ht="12.75" customHeight="1" s="844">
      <c r="A685" s="590" t="n"/>
      <c r="B685" s="590" t="n"/>
      <c r="D685" s="590" t="n"/>
      <c r="E685" s="590" t="n"/>
      <c r="F685" s="590" t="n"/>
      <c r="G685" s="590" t="n"/>
      <c r="H685" s="590" t="n"/>
      <c r="I685" s="590" t="n"/>
      <c r="J685" s="590" t="n"/>
      <c r="K685" s="590" t="n"/>
      <c r="L685" s="590" t="n"/>
      <c r="M685" s="590" t="n"/>
      <c r="N685" s="590" t="n"/>
      <c r="O685" s="590" t="n"/>
      <c r="P685" s="590" t="n"/>
      <c r="Q685" s="590" t="n"/>
      <c r="R685" s="590" t="n"/>
      <c r="S685" s="590" t="n"/>
      <c r="T685" s="590" t="n"/>
      <c r="U685" s="590" t="n"/>
      <c r="V685" s="590" t="n"/>
      <c r="W685" s="590" t="n"/>
      <c r="X685" s="590" t="n"/>
      <c r="Y685" s="590" t="n"/>
      <c r="Z685" s="590" t="n"/>
    </row>
    <row r="686" ht="12.75" customHeight="1" s="844">
      <c r="A686" s="590" t="n"/>
      <c r="B686" s="590" t="n"/>
      <c r="D686" s="590" t="n"/>
      <c r="E686" s="590" t="n"/>
      <c r="F686" s="590" t="n"/>
      <c r="G686" s="590" t="n"/>
      <c r="H686" s="590" t="n"/>
      <c r="I686" s="590" t="n"/>
      <c r="J686" s="590" t="n"/>
      <c r="K686" s="590" t="n"/>
      <c r="L686" s="590" t="n"/>
      <c r="M686" s="590" t="n"/>
      <c r="N686" s="590" t="n"/>
      <c r="O686" s="590" t="n"/>
      <c r="P686" s="590" t="n"/>
      <c r="Q686" s="590" t="n"/>
      <c r="R686" s="590" t="n"/>
      <c r="S686" s="590" t="n"/>
      <c r="T686" s="590" t="n"/>
      <c r="U686" s="590" t="n"/>
      <c r="V686" s="590" t="n"/>
      <c r="W686" s="590" t="n"/>
      <c r="X686" s="590" t="n"/>
      <c r="Y686" s="590" t="n"/>
      <c r="Z686" s="590" t="n"/>
    </row>
    <row r="687" ht="12.75" customHeight="1" s="844">
      <c r="A687" s="590" t="n"/>
      <c r="B687" s="590" t="n"/>
      <c r="D687" s="590" t="n"/>
      <c r="E687" s="590" t="n"/>
      <c r="F687" s="590" t="n"/>
      <c r="G687" s="590" t="n"/>
      <c r="H687" s="590" t="n"/>
      <c r="I687" s="590" t="n"/>
      <c r="J687" s="590" t="n"/>
      <c r="K687" s="590" t="n"/>
      <c r="L687" s="590" t="n"/>
      <c r="M687" s="590" t="n"/>
      <c r="N687" s="590" t="n"/>
      <c r="O687" s="590" t="n"/>
      <c r="P687" s="590" t="n"/>
      <c r="Q687" s="590" t="n"/>
      <c r="R687" s="590" t="n"/>
      <c r="S687" s="590" t="n"/>
      <c r="T687" s="590" t="n"/>
      <c r="U687" s="590" t="n"/>
      <c r="V687" s="590" t="n"/>
      <c r="W687" s="590" t="n"/>
      <c r="X687" s="590" t="n"/>
      <c r="Y687" s="590" t="n"/>
      <c r="Z687" s="590" t="n"/>
    </row>
    <row r="688" ht="12.75" customHeight="1" s="844">
      <c r="A688" s="590" t="n"/>
      <c r="B688" s="590" t="n"/>
      <c r="D688" s="590" t="n"/>
      <c r="E688" s="590" t="n"/>
      <c r="F688" s="590" t="n"/>
      <c r="G688" s="590" t="n"/>
      <c r="H688" s="590" t="n"/>
      <c r="I688" s="590" t="n"/>
      <c r="J688" s="590" t="n"/>
      <c r="K688" s="590" t="n"/>
      <c r="L688" s="590" t="n"/>
      <c r="M688" s="590" t="n"/>
      <c r="N688" s="590" t="n"/>
      <c r="O688" s="590" t="n"/>
      <c r="P688" s="590" t="n"/>
      <c r="Q688" s="590" t="n"/>
      <c r="R688" s="590" t="n"/>
      <c r="S688" s="590" t="n"/>
      <c r="T688" s="590" t="n"/>
      <c r="U688" s="590" t="n"/>
      <c r="V688" s="590" t="n"/>
      <c r="W688" s="590" t="n"/>
      <c r="X688" s="590" t="n"/>
      <c r="Y688" s="590" t="n"/>
      <c r="Z688" s="590" t="n"/>
    </row>
    <row r="689" ht="12.75" customHeight="1" s="844">
      <c r="A689" s="590" t="n"/>
      <c r="B689" s="590" t="n"/>
      <c r="D689" s="590" t="n"/>
      <c r="E689" s="590" t="n"/>
      <c r="F689" s="590" t="n"/>
      <c r="G689" s="590" t="n"/>
      <c r="H689" s="590" t="n"/>
      <c r="I689" s="590" t="n"/>
      <c r="J689" s="590" t="n"/>
      <c r="K689" s="590" t="n"/>
      <c r="L689" s="590" t="n"/>
      <c r="M689" s="590" t="n"/>
      <c r="N689" s="590" t="n"/>
      <c r="O689" s="590" t="n"/>
      <c r="P689" s="590" t="n"/>
      <c r="Q689" s="590" t="n"/>
      <c r="R689" s="590" t="n"/>
      <c r="S689" s="590" t="n"/>
      <c r="T689" s="590" t="n"/>
      <c r="U689" s="590" t="n"/>
      <c r="V689" s="590" t="n"/>
      <c r="W689" s="590" t="n"/>
      <c r="X689" s="590" t="n"/>
      <c r="Y689" s="590" t="n"/>
      <c r="Z689" s="590" t="n"/>
    </row>
    <row r="690" ht="12.75" customHeight="1" s="844">
      <c r="A690" s="590" t="n"/>
      <c r="B690" s="590" t="n"/>
      <c r="D690" s="590" t="n"/>
      <c r="E690" s="590" t="n"/>
      <c r="F690" s="590" t="n"/>
      <c r="G690" s="590" t="n"/>
      <c r="H690" s="590" t="n"/>
      <c r="I690" s="590" t="n"/>
      <c r="J690" s="590" t="n"/>
      <c r="K690" s="590" t="n"/>
      <c r="L690" s="590" t="n"/>
      <c r="M690" s="590" t="n"/>
      <c r="N690" s="590" t="n"/>
      <c r="O690" s="590" t="n"/>
      <c r="P690" s="590" t="n"/>
      <c r="Q690" s="590" t="n"/>
      <c r="R690" s="590" t="n"/>
      <c r="S690" s="590" t="n"/>
      <c r="T690" s="590" t="n"/>
      <c r="U690" s="590" t="n"/>
      <c r="V690" s="590" t="n"/>
      <c r="W690" s="590" t="n"/>
      <c r="X690" s="590" t="n"/>
      <c r="Y690" s="590" t="n"/>
      <c r="Z690" s="590" t="n"/>
    </row>
    <row r="691" ht="12.75" customHeight="1" s="844">
      <c r="A691" s="590" t="n"/>
      <c r="B691" s="590" t="n"/>
      <c r="D691" s="590" t="n"/>
      <c r="E691" s="590" t="n"/>
      <c r="F691" s="590" t="n"/>
      <c r="G691" s="590" t="n"/>
      <c r="H691" s="590" t="n"/>
      <c r="I691" s="590" t="n"/>
      <c r="J691" s="590" t="n"/>
      <c r="K691" s="590" t="n"/>
      <c r="L691" s="590" t="n"/>
      <c r="M691" s="590" t="n"/>
      <c r="N691" s="590" t="n"/>
      <c r="O691" s="590" t="n"/>
      <c r="P691" s="590" t="n"/>
      <c r="Q691" s="590" t="n"/>
      <c r="R691" s="590" t="n"/>
      <c r="S691" s="590" t="n"/>
      <c r="T691" s="590" t="n"/>
      <c r="U691" s="590" t="n"/>
      <c r="V691" s="590" t="n"/>
      <c r="W691" s="590" t="n"/>
      <c r="X691" s="590" t="n"/>
      <c r="Y691" s="590" t="n"/>
      <c r="Z691" s="590" t="n"/>
    </row>
    <row r="692" ht="12.75" customHeight="1" s="844">
      <c r="A692" s="590" t="n"/>
      <c r="B692" s="590" t="n"/>
      <c r="D692" s="590" t="n"/>
      <c r="E692" s="590" t="n"/>
      <c r="F692" s="590" t="n"/>
      <c r="G692" s="590" t="n"/>
      <c r="H692" s="590" t="n"/>
      <c r="I692" s="590" t="n"/>
      <c r="J692" s="590" t="n"/>
      <c r="K692" s="590" t="n"/>
      <c r="L692" s="590" t="n"/>
      <c r="M692" s="590" t="n"/>
      <c r="N692" s="590" t="n"/>
      <c r="O692" s="590" t="n"/>
      <c r="P692" s="590" t="n"/>
      <c r="Q692" s="590" t="n"/>
      <c r="R692" s="590" t="n"/>
      <c r="S692" s="590" t="n"/>
      <c r="T692" s="590" t="n"/>
      <c r="U692" s="590" t="n"/>
      <c r="V692" s="590" t="n"/>
      <c r="W692" s="590" t="n"/>
      <c r="X692" s="590" t="n"/>
      <c r="Y692" s="590" t="n"/>
      <c r="Z692" s="590" t="n"/>
    </row>
    <row r="693" ht="12.75" customHeight="1" s="844">
      <c r="A693" s="590" t="n"/>
      <c r="B693" s="590" t="n"/>
      <c r="D693" s="590" t="n"/>
      <c r="E693" s="590" t="n"/>
      <c r="F693" s="590" t="n"/>
      <c r="G693" s="590" t="n"/>
      <c r="H693" s="590" t="n"/>
      <c r="I693" s="590" t="n"/>
      <c r="J693" s="590" t="n"/>
      <c r="K693" s="590" t="n"/>
      <c r="L693" s="590" t="n"/>
      <c r="M693" s="590" t="n"/>
      <c r="N693" s="590" t="n"/>
      <c r="O693" s="590" t="n"/>
      <c r="P693" s="590" t="n"/>
      <c r="Q693" s="590" t="n"/>
      <c r="R693" s="590" t="n"/>
      <c r="S693" s="590" t="n"/>
      <c r="T693" s="590" t="n"/>
      <c r="U693" s="590" t="n"/>
      <c r="V693" s="590" t="n"/>
      <c r="W693" s="590" t="n"/>
      <c r="X693" s="590" t="n"/>
      <c r="Y693" s="590" t="n"/>
      <c r="Z693" s="590" t="n"/>
    </row>
    <row r="694" ht="12.75" customHeight="1" s="844">
      <c r="A694" s="590" t="n"/>
      <c r="B694" s="590" t="n"/>
      <c r="D694" s="590" t="n"/>
      <c r="E694" s="590" t="n"/>
      <c r="F694" s="590" t="n"/>
      <c r="G694" s="590" t="n"/>
      <c r="H694" s="590" t="n"/>
      <c r="I694" s="590" t="n"/>
      <c r="J694" s="590" t="n"/>
      <c r="K694" s="590" t="n"/>
      <c r="L694" s="590" t="n"/>
      <c r="M694" s="590" t="n"/>
      <c r="N694" s="590" t="n"/>
      <c r="O694" s="590" t="n"/>
      <c r="P694" s="590" t="n"/>
      <c r="Q694" s="590" t="n"/>
      <c r="R694" s="590" t="n"/>
      <c r="S694" s="590" t="n"/>
      <c r="T694" s="590" t="n"/>
      <c r="U694" s="590" t="n"/>
      <c r="V694" s="590" t="n"/>
      <c r="W694" s="590" t="n"/>
      <c r="X694" s="590" t="n"/>
      <c r="Y694" s="590" t="n"/>
      <c r="Z694" s="590" t="n"/>
    </row>
    <row r="695" ht="12.75" customHeight="1" s="844">
      <c r="A695" s="590" t="n"/>
      <c r="B695" s="590" t="n"/>
      <c r="D695" s="590" t="n"/>
      <c r="E695" s="590" t="n"/>
      <c r="F695" s="590" t="n"/>
      <c r="G695" s="590" t="n"/>
      <c r="H695" s="590" t="n"/>
      <c r="I695" s="590" t="n"/>
      <c r="J695" s="590" t="n"/>
      <c r="K695" s="590" t="n"/>
      <c r="L695" s="590" t="n"/>
      <c r="M695" s="590" t="n"/>
      <c r="N695" s="590" t="n"/>
      <c r="O695" s="590" t="n"/>
      <c r="P695" s="590" t="n"/>
      <c r="Q695" s="590" t="n"/>
      <c r="R695" s="590" t="n"/>
      <c r="S695" s="590" t="n"/>
      <c r="T695" s="590" t="n"/>
      <c r="U695" s="590" t="n"/>
      <c r="V695" s="590" t="n"/>
      <c r="W695" s="590" t="n"/>
      <c r="X695" s="590" t="n"/>
      <c r="Y695" s="590" t="n"/>
      <c r="Z695" s="590" t="n"/>
    </row>
    <row r="696" ht="12.75" customHeight="1" s="844">
      <c r="A696" s="590" t="n"/>
      <c r="B696" s="590" t="n"/>
      <c r="D696" s="590" t="n"/>
      <c r="E696" s="590" t="n"/>
      <c r="F696" s="590" t="n"/>
      <c r="G696" s="590" t="n"/>
      <c r="H696" s="590" t="n"/>
      <c r="I696" s="590" t="n"/>
      <c r="J696" s="590" t="n"/>
      <c r="K696" s="590" t="n"/>
      <c r="L696" s="590" t="n"/>
      <c r="M696" s="590" t="n"/>
      <c r="N696" s="590" t="n"/>
      <c r="O696" s="590" t="n"/>
      <c r="P696" s="590" t="n"/>
      <c r="Q696" s="590" t="n"/>
      <c r="R696" s="590" t="n"/>
      <c r="S696" s="590" t="n"/>
      <c r="T696" s="590" t="n"/>
      <c r="U696" s="590" t="n"/>
      <c r="V696" s="590" t="n"/>
      <c r="W696" s="590" t="n"/>
      <c r="X696" s="590" t="n"/>
      <c r="Y696" s="590" t="n"/>
      <c r="Z696" s="590" t="n"/>
    </row>
    <row r="697" ht="12.75" customHeight="1" s="844">
      <c r="A697" s="590" t="n"/>
      <c r="B697" s="590" t="n"/>
      <c r="D697" s="590" t="n"/>
      <c r="E697" s="590" t="n"/>
      <c r="F697" s="590" t="n"/>
      <c r="G697" s="590" t="n"/>
      <c r="H697" s="590" t="n"/>
      <c r="I697" s="590" t="n"/>
      <c r="J697" s="590" t="n"/>
      <c r="K697" s="590" t="n"/>
      <c r="L697" s="590" t="n"/>
      <c r="M697" s="590" t="n"/>
      <c r="N697" s="590" t="n"/>
      <c r="O697" s="590" t="n"/>
      <c r="P697" s="590" t="n"/>
      <c r="Q697" s="590" t="n"/>
      <c r="R697" s="590" t="n"/>
      <c r="S697" s="590" t="n"/>
      <c r="T697" s="590" t="n"/>
      <c r="U697" s="590" t="n"/>
      <c r="V697" s="590" t="n"/>
      <c r="W697" s="590" t="n"/>
      <c r="X697" s="590" t="n"/>
      <c r="Y697" s="590" t="n"/>
      <c r="Z697" s="590" t="n"/>
    </row>
    <row r="698" ht="12.75" customHeight="1" s="844">
      <c r="A698" s="590" t="n"/>
      <c r="B698" s="590" t="n"/>
      <c r="D698" s="590" t="n"/>
      <c r="E698" s="590" t="n"/>
      <c r="F698" s="590" t="n"/>
      <c r="G698" s="590" t="n"/>
      <c r="H698" s="590" t="n"/>
      <c r="I698" s="590" t="n"/>
      <c r="J698" s="590" t="n"/>
      <c r="K698" s="590" t="n"/>
      <c r="L698" s="590" t="n"/>
      <c r="M698" s="590" t="n"/>
      <c r="N698" s="590" t="n"/>
      <c r="O698" s="590" t="n"/>
      <c r="P698" s="590" t="n"/>
      <c r="Q698" s="590" t="n"/>
      <c r="R698" s="590" t="n"/>
      <c r="S698" s="590" t="n"/>
      <c r="T698" s="590" t="n"/>
      <c r="U698" s="590" t="n"/>
      <c r="V698" s="590" t="n"/>
      <c r="W698" s="590" t="n"/>
      <c r="X698" s="590" t="n"/>
      <c r="Y698" s="590" t="n"/>
      <c r="Z698" s="590" t="n"/>
    </row>
    <row r="699" ht="12.75" customHeight="1" s="844">
      <c r="A699" s="590" t="n"/>
      <c r="B699" s="590" t="n"/>
      <c r="D699" s="590" t="n"/>
      <c r="E699" s="590" t="n"/>
      <c r="F699" s="590" t="n"/>
      <c r="G699" s="590" t="n"/>
      <c r="H699" s="590" t="n"/>
      <c r="I699" s="590" t="n"/>
      <c r="J699" s="590" t="n"/>
      <c r="K699" s="590" t="n"/>
      <c r="L699" s="590" t="n"/>
      <c r="M699" s="590" t="n"/>
      <c r="N699" s="590" t="n"/>
      <c r="O699" s="590" t="n"/>
      <c r="P699" s="590" t="n"/>
      <c r="Q699" s="590" t="n"/>
      <c r="R699" s="590" t="n"/>
      <c r="S699" s="590" t="n"/>
      <c r="T699" s="590" t="n"/>
      <c r="U699" s="590" t="n"/>
      <c r="V699" s="590" t="n"/>
      <c r="W699" s="590" t="n"/>
      <c r="X699" s="590" t="n"/>
      <c r="Y699" s="590" t="n"/>
      <c r="Z699" s="590" t="n"/>
    </row>
    <row r="700" ht="12.75" customHeight="1" s="844">
      <c r="A700" s="590" t="n"/>
      <c r="B700" s="590" t="n"/>
      <c r="D700" s="590" t="n"/>
      <c r="E700" s="590" t="n"/>
      <c r="F700" s="590" t="n"/>
      <c r="G700" s="590" t="n"/>
      <c r="H700" s="590" t="n"/>
      <c r="I700" s="590" t="n"/>
      <c r="J700" s="590" t="n"/>
      <c r="K700" s="590" t="n"/>
      <c r="L700" s="590" t="n"/>
      <c r="M700" s="590" t="n"/>
      <c r="N700" s="590" t="n"/>
      <c r="O700" s="590" t="n"/>
      <c r="P700" s="590" t="n"/>
      <c r="Q700" s="590" t="n"/>
      <c r="R700" s="590" t="n"/>
      <c r="S700" s="590" t="n"/>
      <c r="T700" s="590" t="n"/>
      <c r="U700" s="590" t="n"/>
      <c r="V700" s="590" t="n"/>
      <c r="W700" s="590" t="n"/>
      <c r="X700" s="590" t="n"/>
      <c r="Y700" s="590" t="n"/>
      <c r="Z700" s="590" t="n"/>
    </row>
    <row r="701" ht="12.75" customHeight="1" s="844">
      <c r="A701" s="590" t="n"/>
      <c r="B701" s="590" t="n"/>
      <c r="D701" s="590" t="n"/>
      <c r="E701" s="590" t="n"/>
      <c r="F701" s="590" t="n"/>
      <c r="G701" s="590" t="n"/>
      <c r="H701" s="590" t="n"/>
      <c r="I701" s="590" t="n"/>
      <c r="J701" s="590" t="n"/>
      <c r="K701" s="590" t="n"/>
      <c r="L701" s="590" t="n"/>
      <c r="M701" s="590" t="n"/>
      <c r="N701" s="590" t="n"/>
      <c r="O701" s="590" t="n"/>
      <c r="P701" s="590" t="n"/>
      <c r="Q701" s="590" t="n"/>
      <c r="R701" s="590" t="n"/>
      <c r="S701" s="590" t="n"/>
      <c r="T701" s="590" t="n"/>
      <c r="U701" s="590" t="n"/>
      <c r="V701" s="590" t="n"/>
      <c r="W701" s="590" t="n"/>
      <c r="X701" s="590" t="n"/>
      <c r="Y701" s="590" t="n"/>
      <c r="Z701" s="590" t="n"/>
    </row>
    <row r="702" ht="12.75" customHeight="1" s="844">
      <c r="A702" s="590" t="n"/>
      <c r="B702" s="590" t="n"/>
      <c r="D702" s="590" t="n"/>
      <c r="E702" s="590" t="n"/>
      <c r="F702" s="590" t="n"/>
      <c r="G702" s="590" t="n"/>
      <c r="H702" s="590" t="n"/>
      <c r="I702" s="590" t="n"/>
      <c r="J702" s="590" t="n"/>
      <c r="K702" s="590" t="n"/>
      <c r="L702" s="590" t="n"/>
      <c r="M702" s="590" t="n"/>
      <c r="N702" s="590" t="n"/>
      <c r="O702" s="590" t="n"/>
      <c r="P702" s="590" t="n"/>
      <c r="Q702" s="590" t="n"/>
      <c r="R702" s="590" t="n"/>
      <c r="S702" s="590" t="n"/>
      <c r="T702" s="590" t="n"/>
      <c r="U702" s="590" t="n"/>
      <c r="V702" s="590" t="n"/>
      <c r="W702" s="590" t="n"/>
      <c r="X702" s="590" t="n"/>
      <c r="Y702" s="590" t="n"/>
      <c r="Z702" s="590" t="n"/>
    </row>
    <row r="703" ht="12.75" customHeight="1" s="844">
      <c r="A703" s="590" t="n"/>
      <c r="B703" s="590" t="n"/>
      <c r="D703" s="590" t="n"/>
      <c r="E703" s="590" t="n"/>
      <c r="F703" s="590" t="n"/>
      <c r="G703" s="590" t="n"/>
      <c r="H703" s="590" t="n"/>
      <c r="I703" s="590" t="n"/>
      <c r="J703" s="590" t="n"/>
      <c r="K703" s="590" t="n"/>
      <c r="L703" s="590" t="n"/>
      <c r="M703" s="590" t="n"/>
      <c r="N703" s="590" t="n"/>
      <c r="O703" s="590" t="n"/>
      <c r="P703" s="590" t="n"/>
      <c r="Q703" s="590" t="n"/>
      <c r="R703" s="590" t="n"/>
      <c r="S703" s="590" t="n"/>
      <c r="T703" s="590" t="n"/>
      <c r="U703" s="590" t="n"/>
      <c r="V703" s="590" t="n"/>
      <c r="W703" s="590" t="n"/>
      <c r="X703" s="590" t="n"/>
      <c r="Y703" s="590" t="n"/>
      <c r="Z703" s="590" t="n"/>
    </row>
    <row r="704" ht="12.75" customHeight="1" s="844">
      <c r="A704" s="590" t="n"/>
      <c r="B704" s="590" t="n"/>
      <c r="D704" s="590" t="n"/>
      <c r="E704" s="590" t="n"/>
      <c r="F704" s="590" t="n"/>
      <c r="G704" s="590" t="n"/>
      <c r="H704" s="590" t="n"/>
      <c r="I704" s="590" t="n"/>
      <c r="J704" s="590" t="n"/>
      <c r="K704" s="590" t="n"/>
      <c r="L704" s="590" t="n"/>
      <c r="M704" s="590" t="n"/>
      <c r="N704" s="590" t="n"/>
      <c r="O704" s="590" t="n"/>
      <c r="P704" s="590" t="n"/>
      <c r="Q704" s="590" t="n"/>
      <c r="R704" s="590" t="n"/>
      <c r="S704" s="590" t="n"/>
      <c r="T704" s="590" t="n"/>
      <c r="U704" s="590" t="n"/>
      <c r="V704" s="590" t="n"/>
      <c r="W704" s="590" t="n"/>
      <c r="X704" s="590" t="n"/>
      <c r="Y704" s="590" t="n"/>
      <c r="Z704" s="590" t="n"/>
    </row>
    <row r="705" ht="12.75" customHeight="1" s="844">
      <c r="A705" s="590" t="n"/>
      <c r="B705" s="590" t="n"/>
      <c r="D705" s="590" t="n"/>
      <c r="E705" s="590" t="n"/>
      <c r="F705" s="590" t="n"/>
      <c r="G705" s="590" t="n"/>
      <c r="H705" s="590" t="n"/>
      <c r="I705" s="590" t="n"/>
      <c r="J705" s="590" t="n"/>
      <c r="K705" s="590" t="n"/>
      <c r="L705" s="590" t="n"/>
      <c r="M705" s="590" t="n"/>
      <c r="N705" s="590" t="n"/>
      <c r="O705" s="590" t="n"/>
      <c r="P705" s="590" t="n"/>
      <c r="Q705" s="590" t="n"/>
      <c r="R705" s="590" t="n"/>
      <c r="S705" s="590" t="n"/>
      <c r="T705" s="590" t="n"/>
      <c r="U705" s="590" t="n"/>
      <c r="V705" s="590" t="n"/>
      <c r="W705" s="590" t="n"/>
      <c r="X705" s="590" t="n"/>
      <c r="Y705" s="590" t="n"/>
      <c r="Z705" s="590" t="n"/>
    </row>
    <row r="706" ht="12.75" customHeight="1" s="844">
      <c r="A706" s="590" t="n"/>
      <c r="B706" s="590" t="n"/>
      <c r="D706" s="590" t="n"/>
      <c r="E706" s="590" t="n"/>
      <c r="F706" s="590" t="n"/>
      <c r="G706" s="590" t="n"/>
      <c r="H706" s="590" t="n"/>
      <c r="I706" s="590" t="n"/>
      <c r="J706" s="590" t="n"/>
      <c r="K706" s="590" t="n"/>
      <c r="L706" s="590" t="n"/>
      <c r="M706" s="590" t="n"/>
      <c r="N706" s="590" t="n"/>
      <c r="O706" s="590" t="n"/>
      <c r="P706" s="590" t="n"/>
      <c r="Q706" s="590" t="n"/>
      <c r="R706" s="590" t="n"/>
      <c r="S706" s="590" t="n"/>
      <c r="T706" s="590" t="n"/>
      <c r="U706" s="590" t="n"/>
      <c r="V706" s="590" t="n"/>
      <c r="W706" s="590" t="n"/>
      <c r="X706" s="590" t="n"/>
      <c r="Y706" s="590" t="n"/>
      <c r="Z706" s="590" t="n"/>
    </row>
    <row r="707" ht="12.75" customHeight="1" s="844">
      <c r="A707" s="590" t="n"/>
      <c r="B707" s="590" t="n"/>
      <c r="D707" s="590" t="n"/>
      <c r="E707" s="590" t="n"/>
      <c r="F707" s="590" t="n"/>
      <c r="G707" s="590" t="n"/>
      <c r="H707" s="590" t="n"/>
      <c r="I707" s="590" t="n"/>
      <c r="J707" s="590" t="n"/>
      <c r="K707" s="590" t="n"/>
      <c r="L707" s="590" t="n"/>
      <c r="M707" s="590" t="n"/>
      <c r="N707" s="590" t="n"/>
      <c r="O707" s="590" t="n"/>
      <c r="P707" s="590" t="n"/>
      <c r="Q707" s="590" t="n"/>
      <c r="R707" s="590" t="n"/>
      <c r="S707" s="590" t="n"/>
      <c r="T707" s="590" t="n"/>
      <c r="U707" s="590" t="n"/>
      <c r="V707" s="590" t="n"/>
      <c r="W707" s="590" t="n"/>
      <c r="X707" s="590" t="n"/>
      <c r="Y707" s="590" t="n"/>
      <c r="Z707" s="590" t="n"/>
    </row>
    <row r="708" ht="12.75" customHeight="1" s="844">
      <c r="A708" s="590" t="n"/>
      <c r="B708" s="590" t="n"/>
      <c r="D708" s="590" t="n"/>
      <c r="E708" s="590" t="n"/>
      <c r="F708" s="590" t="n"/>
      <c r="G708" s="590" t="n"/>
      <c r="H708" s="590" t="n"/>
      <c r="I708" s="590" t="n"/>
      <c r="J708" s="590" t="n"/>
      <c r="K708" s="590" t="n"/>
      <c r="L708" s="590" t="n"/>
      <c r="M708" s="590" t="n"/>
      <c r="N708" s="590" t="n"/>
      <c r="O708" s="590" t="n"/>
      <c r="P708" s="590" t="n"/>
      <c r="Q708" s="590" t="n"/>
      <c r="R708" s="590" t="n"/>
      <c r="S708" s="590" t="n"/>
      <c r="T708" s="590" t="n"/>
      <c r="U708" s="590" t="n"/>
      <c r="V708" s="590" t="n"/>
      <c r="W708" s="590" t="n"/>
      <c r="X708" s="590" t="n"/>
      <c r="Y708" s="590" t="n"/>
      <c r="Z708" s="590" t="n"/>
    </row>
    <row r="709" ht="12.75" customHeight="1" s="844">
      <c r="A709" s="590" t="n"/>
      <c r="B709" s="590" t="n"/>
      <c r="D709" s="590" t="n"/>
      <c r="E709" s="590" t="n"/>
      <c r="F709" s="590" t="n"/>
      <c r="G709" s="590" t="n"/>
      <c r="H709" s="590" t="n"/>
      <c r="I709" s="590" t="n"/>
      <c r="J709" s="590" t="n"/>
      <c r="K709" s="590" t="n"/>
      <c r="L709" s="590" t="n"/>
      <c r="M709" s="590" t="n"/>
      <c r="N709" s="590" t="n"/>
      <c r="O709" s="590" t="n"/>
      <c r="P709" s="590" t="n"/>
      <c r="Q709" s="590" t="n"/>
      <c r="R709" s="590" t="n"/>
      <c r="S709" s="590" t="n"/>
      <c r="T709" s="590" t="n"/>
      <c r="U709" s="590" t="n"/>
      <c r="V709" s="590" t="n"/>
      <c r="W709" s="590" t="n"/>
      <c r="X709" s="590" t="n"/>
      <c r="Y709" s="590" t="n"/>
      <c r="Z709" s="590" t="n"/>
    </row>
    <row r="710" ht="12.75" customHeight="1" s="844">
      <c r="A710" s="590" t="n"/>
      <c r="B710" s="590" t="n"/>
      <c r="D710" s="590" t="n"/>
      <c r="E710" s="590" t="n"/>
      <c r="F710" s="590" t="n"/>
      <c r="G710" s="590" t="n"/>
      <c r="H710" s="590" t="n"/>
      <c r="I710" s="590" t="n"/>
      <c r="J710" s="590" t="n"/>
      <c r="K710" s="590" t="n"/>
      <c r="L710" s="590" t="n"/>
      <c r="M710" s="590" t="n"/>
      <c r="N710" s="590" t="n"/>
      <c r="O710" s="590" t="n"/>
      <c r="P710" s="590" t="n"/>
      <c r="Q710" s="590" t="n"/>
      <c r="R710" s="590" t="n"/>
      <c r="S710" s="590" t="n"/>
      <c r="T710" s="590" t="n"/>
      <c r="U710" s="590" t="n"/>
      <c r="V710" s="590" t="n"/>
      <c r="W710" s="590" t="n"/>
      <c r="X710" s="590" t="n"/>
      <c r="Y710" s="590" t="n"/>
      <c r="Z710" s="590" t="n"/>
    </row>
    <row r="711" ht="12.75" customHeight="1" s="844">
      <c r="A711" s="590" t="n"/>
      <c r="B711" s="590" t="n"/>
      <c r="D711" s="590" t="n"/>
      <c r="E711" s="590" t="n"/>
      <c r="F711" s="590" t="n"/>
      <c r="G711" s="590" t="n"/>
      <c r="H711" s="590" t="n"/>
      <c r="I711" s="590" t="n"/>
      <c r="J711" s="590" t="n"/>
      <c r="K711" s="590" t="n"/>
      <c r="L711" s="590" t="n"/>
      <c r="M711" s="590" t="n"/>
      <c r="N711" s="590" t="n"/>
      <c r="O711" s="590" t="n"/>
      <c r="P711" s="590" t="n"/>
      <c r="Q711" s="590" t="n"/>
      <c r="R711" s="590" t="n"/>
      <c r="S711" s="590" t="n"/>
      <c r="T711" s="590" t="n"/>
      <c r="U711" s="590" t="n"/>
      <c r="V711" s="590" t="n"/>
      <c r="W711" s="590" t="n"/>
      <c r="X711" s="590" t="n"/>
      <c r="Y711" s="590" t="n"/>
      <c r="Z711" s="590" t="n"/>
    </row>
    <row r="712" ht="12.75" customHeight="1" s="844">
      <c r="A712" s="590" t="n"/>
      <c r="B712" s="590" t="n"/>
      <c r="D712" s="590" t="n"/>
      <c r="E712" s="590" t="n"/>
      <c r="F712" s="590" t="n"/>
      <c r="G712" s="590" t="n"/>
      <c r="H712" s="590" t="n"/>
      <c r="I712" s="590" t="n"/>
      <c r="J712" s="590" t="n"/>
      <c r="K712" s="590" t="n"/>
      <c r="L712" s="590" t="n"/>
      <c r="M712" s="590" t="n"/>
      <c r="N712" s="590" t="n"/>
      <c r="O712" s="590" t="n"/>
      <c r="P712" s="590" t="n"/>
      <c r="Q712" s="590" t="n"/>
      <c r="R712" s="590" t="n"/>
      <c r="S712" s="590" t="n"/>
      <c r="T712" s="590" t="n"/>
      <c r="U712" s="590" t="n"/>
      <c r="V712" s="590" t="n"/>
      <c r="W712" s="590" t="n"/>
      <c r="X712" s="590" t="n"/>
      <c r="Y712" s="590" t="n"/>
      <c r="Z712" s="590" t="n"/>
    </row>
    <row r="713" ht="12.75" customHeight="1" s="844">
      <c r="A713" s="590" t="n"/>
      <c r="B713" s="590" t="n"/>
      <c r="D713" s="590" t="n"/>
      <c r="E713" s="590" t="n"/>
      <c r="F713" s="590" t="n"/>
      <c r="G713" s="590" t="n"/>
      <c r="H713" s="590" t="n"/>
      <c r="I713" s="590" t="n"/>
      <c r="J713" s="590" t="n"/>
      <c r="K713" s="590" t="n"/>
      <c r="L713" s="590" t="n"/>
      <c r="M713" s="590" t="n"/>
      <c r="N713" s="590" t="n"/>
      <c r="O713" s="590" t="n"/>
      <c r="P713" s="590" t="n"/>
      <c r="Q713" s="590" t="n"/>
      <c r="R713" s="590" t="n"/>
      <c r="S713" s="590" t="n"/>
      <c r="T713" s="590" t="n"/>
      <c r="U713" s="590" t="n"/>
      <c r="V713" s="590" t="n"/>
      <c r="W713" s="590" t="n"/>
      <c r="X713" s="590" t="n"/>
      <c r="Y713" s="590" t="n"/>
      <c r="Z713" s="590" t="n"/>
    </row>
    <row r="714" ht="12.75" customHeight="1" s="844">
      <c r="A714" s="590" t="n"/>
      <c r="B714" s="590" t="n"/>
      <c r="D714" s="590" t="n"/>
      <c r="E714" s="590" t="n"/>
      <c r="F714" s="590" t="n"/>
      <c r="G714" s="590" t="n"/>
      <c r="H714" s="590" t="n"/>
      <c r="I714" s="590" t="n"/>
      <c r="J714" s="590" t="n"/>
      <c r="K714" s="590" t="n"/>
      <c r="L714" s="590" t="n"/>
      <c r="M714" s="590" t="n"/>
      <c r="N714" s="590" t="n"/>
      <c r="O714" s="590" t="n"/>
      <c r="P714" s="590" t="n"/>
      <c r="Q714" s="590" t="n"/>
      <c r="R714" s="590" t="n"/>
      <c r="S714" s="590" t="n"/>
      <c r="T714" s="590" t="n"/>
      <c r="U714" s="590" t="n"/>
      <c r="V714" s="590" t="n"/>
      <c r="W714" s="590" t="n"/>
      <c r="X714" s="590" t="n"/>
      <c r="Y714" s="590" t="n"/>
      <c r="Z714" s="590" t="n"/>
    </row>
    <row r="715" ht="12.75" customHeight="1" s="844">
      <c r="A715" s="590" t="n"/>
      <c r="B715" s="590" t="n"/>
      <c r="D715" s="590" t="n"/>
      <c r="E715" s="590" t="n"/>
      <c r="F715" s="590" t="n"/>
      <c r="G715" s="590" t="n"/>
      <c r="H715" s="590" t="n"/>
      <c r="I715" s="590" t="n"/>
      <c r="J715" s="590" t="n"/>
      <c r="K715" s="590" t="n"/>
      <c r="L715" s="590" t="n"/>
      <c r="M715" s="590" t="n"/>
      <c r="N715" s="590" t="n"/>
      <c r="O715" s="590" t="n"/>
      <c r="P715" s="590" t="n"/>
      <c r="Q715" s="590" t="n"/>
      <c r="R715" s="590" t="n"/>
      <c r="S715" s="590" t="n"/>
      <c r="T715" s="590" t="n"/>
      <c r="U715" s="590" t="n"/>
      <c r="V715" s="590" t="n"/>
      <c r="W715" s="590" t="n"/>
      <c r="X715" s="590" t="n"/>
      <c r="Y715" s="590" t="n"/>
      <c r="Z715" s="590" t="n"/>
    </row>
    <row r="716" ht="12.75" customHeight="1" s="844">
      <c r="A716" s="590" t="n"/>
      <c r="B716" s="590" t="n"/>
      <c r="D716" s="590" t="n"/>
      <c r="E716" s="590" t="n"/>
      <c r="F716" s="590" t="n"/>
      <c r="G716" s="590" t="n"/>
      <c r="H716" s="590" t="n"/>
      <c r="I716" s="590" t="n"/>
      <c r="J716" s="590" t="n"/>
      <c r="K716" s="590" t="n"/>
      <c r="L716" s="590" t="n"/>
      <c r="M716" s="590" t="n"/>
      <c r="N716" s="590" t="n"/>
      <c r="O716" s="590" t="n"/>
      <c r="P716" s="590" t="n"/>
      <c r="Q716" s="590" t="n"/>
      <c r="R716" s="590" t="n"/>
      <c r="S716" s="590" t="n"/>
      <c r="T716" s="590" t="n"/>
      <c r="U716" s="590" t="n"/>
      <c r="V716" s="590" t="n"/>
      <c r="W716" s="590" t="n"/>
      <c r="X716" s="590" t="n"/>
      <c r="Y716" s="590" t="n"/>
      <c r="Z716" s="590" t="n"/>
    </row>
    <row r="717" ht="12.75" customHeight="1" s="844">
      <c r="A717" s="590" t="n"/>
      <c r="B717" s="590" t="n"/>
      <c r="D717" s="590" t="n"/>
      <c r="E717" s="590" t="n"/>
      <c r="F717" s="590" t="n"/>
      <c r="G717" s="590" t="n"/>
      <c r="H717" s="590" t="n"/>
      <c r="I717" s="590" t="n"/>
      <c r="J717" s="590" t="n"/>
      <c r="K717" s="590" t="n"/>
      <c r="L717" s="590" t="n"/>
      <c r="M717" s="590" t="n"/>
      <c r="N717" s="590" t="n"/>
      <c r="O717" s="590" t="n"/>
      <c r="P717" s="590" t="n"/>
      <c r="Q717" s="590" t="n"/>
      <c r="R717" s="590" t="n"/>
      <c r="S717" s="590" t="n"/>
      <c r="T717" s="590" t="n"/>
      <c r="U717" s="590" t="n"/>
      <c r="V717" s="590" t="n"/>
      <c r="W717" s="590" t="n"/>
      <c r="X717" s="590" t="n"/>
      <c r="Y717" s="590" t="n"/>
      <c r="Z717" s="590" t="n"/>
    </row>
    <row r="718" ht="12.75" customHeight="1" s="844">
      <c r="A718" s="590" t="n"/>
      <c r="B718" s="590" t="n"/>
      <c r="D718" s="590" t="n"/>
      <c r="E718" s="590" t="n"/>
      <c r="F718" s="590" t="n"/>
      <c r="G718" s="590" t="n"/>
      <c r="H718" s="590" t="n"/>
      <c r="I718" s="590" t="n"/>
      <c r="J718" s="590" t="n"/>
      <c r="K718" s="590" t="n"/>
      <c r="L718" s="590" t="n"/>
      <c r="M718" s="590" t="n"/>
      <c r="N718" s="590" t="n"/>
      <c r="O718" s="590" t="n"/>
      <c r="P718" s="590" t="n"/>
      <c r="Q718" s="590" t="n"/>
      <c r="R718" s="590" t="n"/>
      <c r="S718" s="590" t="n"/>
      <c r="T718" s="590" t="n"/>
      <c r="U718" s="590" t="n"/>
      <c r="V718" s="590" t="n"/>
      <c r="W718" s="590" t="n"/>
      <c r="X718" s="590" t="n"/>
      <c r="Y718" s="590" t="n"/>
      <c r="Z718" s="590" t="n"/>
    </row>
    <row r="719" ht="12.75" customHeight="1" s="844">
      <c r="A719" s="590" t="n"/>
      <c r="B719" s="590" t="n"/>
      <c r="D719" s="590" t="n"/>
      <c r="E719" s="590" t="n"/>
      <c r="F719" s="590" t="n"/>
      <c r="G719" s="590" t="n"/>
      <c r="H719" s="590" t="n"/>
      <c r="I719" s="590" t="n"/>
      <c r="J719" s="590" t="n"/>
      <c r="K719" s="590" t="n"/>
      <c r="L719" s="590" t="n"/>
      <c r="M719" s="590" t="n"/>
      <c r="N719" s="590" t="n"/>
      <c r="O719" s="590" t="n"/>
      <c r="P719" s="590" t="n"/>
      <c r="Q719" s="590" t="n"/>
      <c r="R719" s="590" t="n"/>
      <c r="S719" s="590" t="n"/>
      <c r="T719" s="590" t="n"/>
      <c r="U719" s="590" t="n"/>
      <c r="V719" s="590" t="n"/>
      <c r="W719" s="590" t="n"/>
      <c r="X719" s="590" t="n"/>
      <c r="Y719" s="590" t="n"/>
      <c r="Z719" s="590" t="n"/>
    </row>
    <row r="720" ht="12.75" customHeight="1" s="844">
      <c r="A720" s="590" t="n"/>
      <c r="B720" s="590" t="n"/>
      <c r="D720" s="590" t="n"/>
      <c r="E720" s="590" t="n"/>
      <c r="F720" s="590" t="n"/>
      <c r="G720" s="590" t="n"/>
      <c r="H720" s="590" t="n"/>
      <c r="I720" s="590" t="n"/>
      <c r="J720" s="590" t="n"/>
      <c r="K720" s="590" t="n"/>
      <c r="L720" s="590" t="n"/>
      <c r="M720" s="590" t="n"/>
      <c r="N720" s="590" t="n"/>
      <c r="O720" s="590" t="n"/>
      <c r="P720" s="590" t="n"/>
      <c r="Q720" s="590" t="n"/>
      <c r="R720" s="590" t="n"/>
      <c r="S720" s="590" t="n"/>
      <c r="T720" s="590" t="n"/>
      <c r="U720" s="590" t="n"/>
      <c r="V720" s="590" t="n"/>
      <c r="W720" s="590" t="n"/>
      <c r="X720" s="590" t="n"/>
      <c r="Y720" s="590" t="n"/>
      <c r="Z720" s="590" t="n"/>
    </row>
    <row r="721" ht="12.75" customHeight="1" s="844">
      <c r="A721" s="590" t="n"/>
      <c r="B721" s="590" t="n"/>
      <c r="D721" s="590" t="n"/>
      <c r="E721" s="590" t="n"/>
      <c r="F721" s="590" t="n"/>
      <c r="G721" s="590" t="n"/>
      <c r="H721" s="590" t="n"/>
      <c r="I721" s="590" t="n"/>
      <c r="J721" s="590" t="n"/>
      <c r="K721" s="590" t="n"/>
      <c r="L721" s="590" t="n"/>
      <c r="M721" s="590" t="n"/>
      <c r="N721" s="590" t="n"/>
      <c r="O721" s="590" t="n"/>
      <c r="P721" s="590" t="n"/>
      <c r="Q721" s="590" t="n"/>
      <c r="R721" s="590" t="n"/>
      <c r="S721" s="590" t="n"/>
      <c r="T721" s="590" t="n"/>
      <c r="U721" s="590" t="n"/>
      <c r="V721" s="590" t="n"/>
      <c r="W721" s="590" t="n"/>
      <c r="X721" s="590" t="n"/>
      <c r="Y721" s="590" t="n"/>
      <c r="Z721" s="590" t="n"/>
    </row>
    <row r="722" ht="12.75" customHeight="1" s="844">
      <c r="A722" s="590" t="n"/>
      <c r="B722" s="590" t="n"/>
      <c r="D722" s="590" t="n"/>
      <c r="E722" s="590" t="n"/>
      <c r="F722" s="590" t="n"/>
      <c r="G722" s="590" t="n"/>
      <c r="H722" s="590" t="n"/>
      <c r="I722" s="590" t="n"/>
      <c r="J722" s="590" t="n"/>
      <c r="K722" s="590" t="n"/>
      <c r="L722" s="590" t="n"/>
      <c r="M722" s="590" t="n"/>
      <c r="N722" s="590" t="n"/>
      <c r="O722" s="590" t="n"/>
      <c r="P722" s="590" t="n"/>
      <c r="Q722" s="590" t="n"/>
      <c r="R722" s="590" t="n"/>
      <c r="S722" s="590" t="n"/>
      <c r="T722" s="590" t="n"/>
      <c r="U722" s="590" t="n"/>
      <c r="V722" s="590" t="n"/>
      <c r="W722" s="590" t="n"/>
      <c r="X722" s="590" t="n"/>
      <c r="Y722" s="590" t="n"/>
      <c r="Z722" s="590" t="n"/>
    </row>
    <row r="723" ht="12.75" customHeight="1" s="844">
      <c r="A723" s="590" t="n"/>
      <c r="B723" s="590" t="n"/>
      <c r="D723" s="590" t="n"/>
      <c r="E723" s="590" t="n"/>
      <c r="F723" s="590" t="n"/>
      <c r="G723" s="590" t="n"/>
      <c r="H723" s="590" t="n"/>
      <c r="I723" s="590" t="n"/>
      <c r="J723" s="590" t="n"/>
      <c r="K723" s="590" t="n"/>
      <c r="L723" s="590" t="n"/>
      <c r="M723" s="590" t="n"/>
      <c r="N723" s="590" t="n"/>
      <c r="O723" s="590" t="n"/>
      <c r="P723" s="590" t="n"/>
      <c r="Q723" s="590" t="n"/>
      <c r="R723" s="590" t="n"/>
      <c r="S723" s="590" t="n"/>
      <c r="T723" s="590" t="n"/>
      <c r="U723" s="590" t="n"/>
      <c r="V723" s="590" t="n"/>
      <c r="W723" s="590" t="n"/>
      <c r="X723" s="590" t="n"/>
      <c r="Y723" s="590" t="n"/>
      <c r="Z723" s="590" t="n"/>
    </row>
    <row r="724" ht="12.75" customHeight="1" s="844">
      <c r="A724" s="590" t="n"/>
      <c r="B724" s="590" t="n"/>
      <c r="D724" s="590" t="n"/>
      <c r="E724" s="590" t="n"/>
      <c r="F724" s="590" t="n"/>
      <c r="G724" s="590" t="n"/>
      <c r="H724" s="590" t="n"/>
      <c r="I724" s="590" t="n"/>
      <c r="J724" s="590" t="n"/>
      <c r="K724" s="590" t="n"/>
      <c r="L724" s="590" t="n"/>
      <c r="M724" s="590" t="n"/>
      <c r="N724" s="590" t="n"/>
      <c r="O724" s="590" t="n"/>
      <c r="P724" s="590" t="n"/>
      <c r="Q724" s="590" t="n"/>
      <c r="R724" s="590" t="n"/>
      <c r="S724" s="590" t="n"/>
      <c r="T724" s="590" t="n"/>
      <c r="U724" s="590" t="n"/>
      <c r="V724" s="590" t="n"/>
      <c r="W724" s="590" t="n"/>
      <c r="X724" s="590" t="n"/>
      <c r="Y724" s="590" t="n"/>
      <c r="Z724" s="590" t="n"/>
    </row>
    <row r="725" ht="12.75" customHeight="1" s="844">
      <c r="A725" s="590" t="n"/>
      <c r="B725" s="590" t="n"/>
      <c r="D725" s="590" t="n"/>
      <c r="E725" s="590" t="n"/>
      <c r="F725" s="590" t="n"/>
      <c r="G725" s="590" t="n"/>
      <c r="H725" s="590" t="n"/>
      <c r="I725" s="590" t="n"/>
      <c r="J725" s="590" t="n"/>
      <c r="K725" s="590" t="n"/>
      <c r="L725" s="590" t="n"/>
      <c r="M725" s="590" t="n"/>
      <c r="N725" s="590" t="n"/>
      <c r="O725" s="590" t="n"/>
      <c r="P725" s="590" t="n"/>
      <c r="Q725" s="590" t="n"/>
      <c r="R725" s="590" t="n"/>
      <c r="S725" s="590" t="n"/>
      <c r="T725" s="590" t="n"/>
      <c r="U725" s="590" t="n"/>
      <c r="V725" s="590" t="n"/>
      <c r="W725" s="590" t="n"/>
      <c r="X725" s="590" t="n"/>
      <c r="Y725" s="590" t="n"/>
      <c r="Z725" s="590" t="n"/>
    </row>
    <row r="726" ht="12.75" customHeight="1" s="844">
      <c r="A726" s="590" t="n"/>
      <c r="B726" s="590" t="n"/>
      <c r="D726" s="590" t="n"/>
      <c r="E726" s="590" t="n"/>
      <c r="F726" s="590" t="n"/>
      <c r="G726" s="590" t="n"/>
      <c r="H726" s="590" t="n"/>
      <c r="I726" s="590" t="n"/>
      <c r="J726" s="590" t="n"/>
      <c r="K726" s="590" t="n"/>
      <c r="L726" s="590" t="n"/>
      <c r="M726" s="590" t="n"/>
      <c r="N726" s="590" t="n"/>
      <c r="O726" s="590" t="n"/>
      <c r="P726" s="590" t="n"/>
      <c r="Q726" s="590" t="n"/>
      <c r="R726" s="590" t="n"/>
      <c r="S726" s="590" t="n"/>
      <c r="T726" s="590" t="n"/>
      <c r="U726" s="590" t="n"/>
      <c r="V726" s="590" t="n"/>
      <c r="W726" s="590" t="n"/>
      <c r="X726" s="590" t="n"/>
      <c r="Y726" s="590" t="n"/>
      <c r="Z726" s="590" t="n"/>
    </row>
    <row r="727" ht="12.75" customHeight="1" s="844">
      <c r="A727" s="590" t="n"/>
      <c r="B727" s="590" t="n"/>
      <c r="D727" s="590" t="n"/>
      <c r="E727" s="590" t="n"/>
      <c r="F727" s="590" t="n"/>
      <c r="G727" s="590" t="n"/>
      <c r="H727" s="590" t="n"/>
      <c r="I727" s="590" t="n"/>
      <c r="J727" s="590" t="n"/>
      <c r="K727" s="590" t="n"/>
      <c r="L727" s="590" t="n"/>
      <c r="M727" s="590" t="n"/>
      <c r="N727" s="590" t="n"/>
      <c r="O727" s="590" t="n"/>
      <c r="P727" s="590" t="n"/>
      <c r="Q727" s="590" t="n"/>
      <c r="R727" s="590" t="n"/>
      <c r="S727" s="590" t="n"/>
      <c r="T727" s="590" t="n"/>
      <c r="U727" s="590" t="n"/>
      <c r="V727" s="590" t="n"/>
      <c r="W727" s="590" t="n"/>
      <c r="X727" s="590" t="n"/>
      <c r="Y727" s="590" t="n"/>
      <c r="Z727" s="590" t="n"/>
    </row>
    <row r="728" ht="12.75" customHeight="1" s="844">
      <c r="A728" s="590" t="n"/>
      <c r="B728" s="590" t="n"/>
      <c r="D728" s="590" t="n"/>
      <c r="E728" s="590" t="n"/>
      <c r="F728" s="590" t="n"/>
      <c r="G728" s="590" t="n"/>
      <c r="H728" s="590" t="n"/>
      <c r="I728" s="590" t="n"/>
      <c r="J728" s="590" t="n"/>
      <c r="K728" s="590" t="n"/>
      <c r="L728" s="590" t="n"/>
      <c r="M728" s="590" t="n"/>
      <c r="N728" s="590" t="n"/>
      <c r="O728" s="590" t="n"/>
      <c r="P728" s="590" t="n"/>
      <c r="Q728" s="590" t="n"/>
      <c r="R728" s="590" t="n"/>
      <c r="S728" s="590" t="n"/>
      <c r="T728" s="590" t="n"/>
      <c r="U728" s="590" t="n"/>
      <c r="V728" s="590" t="n"/>
      <c r="W728" s="590" t="n"/>
      <c r="X728" s="590" t="n"/>
      <c r="Y728" s="590" t="n"/>
      <c r="Z728" s="590" t="n"/>
    </row>
    <row r="729" ht="12.75" customHeight="1" s="844">
      <c r="A729" s="590" t="n"/>
      <c r="B729" s="590" t="n"/>
      <c r="D729" s="590" t="n"/>
      <c r="E729" s="590" t="n"/>
      <c r="F729" s="590" t="n"/>
      <c r="G729" s="590" t="n"/>
      <c r="H729" s="590" t="n"/>
      <c r="I729" s="590" t="n"/>
      <c r="J729" s="590" t="n"/>
      <c r="K729" s="590" t="n"/>
      <c r="L729" s="590" t="n"/>
      <c r="M729" s="590" t="n"/>
      <c r="N729" s="590" t="n"/>
      <c r="O729" s="590" t="n"/>
      <c r="P729" s="590" t="n"/>
      <c r="Q729" s="590" t="n"/>
      <c r="R729" s="590" t="n"/>
      <c r="S729" s="590" t="n"/>
      <c r="T729" s="590" t="n"/>
      <c r="U729" s="590" t="n"/>
      <c r="V729" s="590" t="n"/>
      <c r="W729" s="590" t="n"/>
      <c r="X729" s="590" t="n"/>
      <c r="Y729" s="590" t="n"/>
      <c r="Z729" s="590" t="n"/>
    </row>
    <row r="730" ht="12.75" customHeight="1" s="844">
      <c r="A730" s="590" t="n"/>
      <c r="B730" s="590" t="n"/>
      <c r="D730" s="590" t="n"/>
      <c r="E730" s="590" t="n"/>
      <c r="F730" s="590" t="n"/>
      <c r="G730" s="590" t="n"/>
      <c r="H730" s="590" t="n"/>
      <c r="I730" s="590" t="n"/>
      <c r="J730" s="590" t="n"/>
      <c r="K730" s="590" t="n"/>
      <c r="L730" s="590" t="n"/>
      <c r="M730" s="590" t="n"/>
      <c r="N730" s="590" t="n"/>
      <c r="O730" s="590" t="n"/>
      <c r="P730" s="590" t="n"/>
      <c r="Q730" s="590" t="n"/>
      <c r="R730" s="590" t="n"/>
      <c r="S730" s="590" t="n"/>
      <c r="T730" s="590" t="n"/>
      <c r="U730" s="590" t="n"/>
      <c r="V730" s="590" t="n"/>
      <c r="W730" s="590" t="n"/>
      <c r="X730" s="590" t="n"/>
      <c r="Y730" s="590" t="n"/>
      <c r="Z730" s="590" t="n"/>
    </row>
    <row r="731" ht="12.75" customHeight="1" s="844">
      <c r="A731" s="590" t="n"/>
      <c r="B731" s="590" t="n"/>
      <c r="D731" s="590" t="n"/>
      <c r="E731" s="590" t="n"/>
      <c r="F731" s="590" t="n"/>
      <c r="G731" s="590" t="n"/>
      <c r="H731" s="590" t="n"/>
      <c r="I731" s="590" t="n"/>
      <c r="J731" s="590" t="n"/>
      <c r="K731" s="590" t="n"/>
      <c r="L731" s="590" t="n"/>
      <c r="M731" s="590" t="n"/>
      <c r="N731" s="590" t="n"/>
      <c r="O731" s="590" t="n"/>
      <c r="P731" s="590" t="n"/>
      <c r="Q731" s="590" t="n"/>
      <c r="R731" s="590" t="n"/>
      <c r="S731" s="590" t="n"/>
      <c r="T731" s="590" t="n"/>
      <c r="U731" s="590" t="n"/>
      <c r="V731" s="590" t="n"/>
      <c r="W731" s="590" t="n"/>
      <c r="X731" s="590" t="n"/>
      <c r="Y731" s="590" t="n"/>
      <c r="Z731" s="590" t="n"/>
    </row>
    <row r="732" ht="12.75" customHeight="1" s="844">
      <c r="A732" s="590" t="n"/>
      <c r="B732" s="590" t="n"/>
      <c r="D732" s="590" t="n"/>
      <c r="E732" s="590" t="n"/>
      <c r="F732" s="590" t="n"/>
      <c r="G732" s="590" t="n"/>
      <c r="H732" s="590" t="n"/>
      <c r="I732" s="590" t="n"/>
      <c r="J732" s="590" t="n"/>
      <c r="K732" s="590" t="n"/>
      <c r="L732" s="590" t="n"/>
      <c r="M732" s="590" t="n"/>
      <c r="N732" s="590" t="n"/>
      <c r="O732" s="590" t="n"/>
      <c r="P732" s="590" t="n"/>
      <c r="Q732" s="590" t="n"/>
      <c r="R732" s="590" t="n"/>
      <c r="S732" s="590" t="n"/>
      <c r="T732" s="590" t="n"/>
      <c r="U732" s="590" t="n"/>
      <c r="V732" s="590" t="n"/>
      <c r="W732" s="590" t="n"/>
      <c r="X732" s="590" t="n"/>
      <c r="Y732" s="590" t="n"/>
      <c r="Z732" s="590" t="n"/>
    </row>
    <row r="733" ht="12.75" customHeight="1" s="844">
      <c r="A733" s="590" t="n"/>
      <c r="B733" s="590" t="n"/>
      <c r="D733" s="590" t="n"/>
      <c r="E733" s="590" t="n"/>
      <c r="F733" s="590" t="n"/>
      <c r="G733" s="590" t="n"/>
      <c r="H733" s="590" t="n"/>
      <c r="I733" s="590" t="n"/>
      <c r="J733" s="590" t="n"/>
      <c r="K733" s="590" t="n"/>
      <c r="L733" s="590" t="n"/>
      <c r="M733" s="590" t="n"/>
      <c r="N733" s="590" t="n"/>
      <c r="O733" s="590" t="n"/>
      <c r="P733" s="590" t="n"/>
      <c r="Q733" s="590" t="n"/>
      <c r="R733" s="590" t="n"/>
      <c r="S733" s="590" t="n"/>
      <c r="T733" s="590" t="n"/>
      <c r="U733" s="590" t="n"/>
      <c r="V733" s="590" t="n"/>
      <c r="W733" s="590" t="n"/>
      <c r="X733" s="590" t="n"/>
      <c r="Y733" s="590" t="n"/>
      <c r="Z733" s="590" t="n"/>
    </row>
    <row r="734" ht="12.75" customHeight="1" s="844">
      <c r="A734" s="590" t="n"/>
      <c r="B734" s="590" t="n"/>
      <c r="D734" s="590" t="n"/>
      <c r="E734" s="590" t="n"/>
      <c r="F734" s="590" t="n"/>
      <c r="G734" s="590" t="n"/>
      <c r="H734" s="590" t="n"/>
      <c r="I734" s="590" t="n"/>
      <c r="J734" s="590" t="n"/>
      <c r="K734" s="590" t="n"/>
      <c r="L734" s="590" t="n"/>
      <c r="M734" s="590" t="n"/>
      <c r="N734" s="590" t="n"/>
      <c r="O734" s="590" t="n"/>
      <c r="P734" s="590" t="n"/>
      <c r="Q734" s="590" t="n"/>
      <c r="R734" s="590" t="n"/>
      <c r="S734" s="590" t="n"/>
      <c r="T734" s="590" t="n"/>
      <c r="U734" s="590" t="n"/>
      <c r="V734" s="590" t="n"/>
      <c r="W734" s="590" t="n"/>
      <c r="X734" s="590" t="n"/>
      <c r="Y734" s="590" t="n"/>
      <c r="Z734" s="590" t="n"/>
    </row>
    <row r="735" ht="12.75" customHeight="1" s="844">
      <c r="A735" s="590" t="n"/>
      <c r="B735" s="590" t="n"/>
      <c r="D735" s="590" t="n"/>
      <c r="E735" s="590" t="n"/>
      <c r="F735" s="590" t="n"/>
      <c r="G735" s="590" t="n"/>
      <c r="H735" s="590" t="n"/>
      <c r="I735" s="590" t="n"/>
      <c r="J735" s="590" t="n"/>
      <c r="K735" s="590" t="n"/>
      <c r="L735" s="590" t="n"/>
      <c r="M735" s="590" t="n"/>
      <c r="N735" s="590" t="n"/>
      <c r="O735" s="590" t="n"/>
      <c r="P735" s="590" t="n"/>
      <c r="Q735" s="590" t="n"/>
      <c r="R735" s="590" t="n"/>
      <c r="S735" s="590" t="n"/>
      <c r="T735" s="590" t="n"/>
      <c r="U735" s="590" t="n"/>
      <c r="V735" s="590" t="n"/>
      <c r="W735" s="590" t="n"/>
      <c r="X735" s="590" t="n"/>
      <c r="Y735" s="590" t="n"/>
      <c r="Z735" s="590" t="n"/>
    </row>
    <row r="736" ht="12.75" customHeight="1" s="844">
      <c r="A736" s="590" t="n"/>
      <c r="B736" s="590" t="n"/>
      <c r="D736" s="590" t="n"/>
      <c r="E736" s="590" t="n"/>
      <c r="F736" s="590" t="n"/>
      <c r="G736" s="590" t="n"/>
      <c r="H736" s="590" t="n"/>
      <c r="I736" s="590" t="n"/>
      <c r="J736" s="590" t="n"/>
      <c r="K736" s="590" t="n"/>
      <c r="L736" s="590" t="n"/>
      <c r="M736" s="590" t="n"/>
      <c r="N736" s="590" t="n"/>
      <c r="O736" s="590" t="n"/>
      <c r="P736" s="590" t="n"/>
      <c r="Q736" s="590" t="n"/>
      <c r="R736" s="590" t="n"/>
      <c r="S736" s="590" t="n"/>
      <c r="T736" s="590" t="n"/>
      <c r="U736" s="590" t="n"/>
      <c r="V736" s="590" t="n"/>
      <c r="W736" s="590" t="n"/>
      <c r="X736" s="590" t="n"/>
      <c r="Y736" s="590" t="n"/>
      <c r="Z736" s="590" t="n"/>
    </row>
    <row r="737" ht="12.75" customHeight="1" s="844">
      <c r="A737" s="590" t="n"/>
      <c r="B737" s="590" t="n"/>
      <c r="D737" s="590" t="n"/>
      <c r="E737" s="590" t="n"/>
      <c r="F737" s="590" t="n"/>
      <c r="G737" s="590" t="n"/>
      <c r="H737" s="590" t="n"/>
      <c r="I737" s="590" t="n"/>
      <c r="J737" s="590" t="n"/>
      <c r="K737" s="590" t="n"/>
      <c r="L737" s="590" t="n"/>
      <c r="M737" s="590" t="n"/>
      <c r="N737" s="590" t="n"/>
      <c r="O737" s="590" t="n"/>
      <c r="P737" s="590" t="n"/>
      <c r="Q737" s="590" t="n"/>
      <c r="R737" s="590" t="n"/>
      <c r="S737" s="590" t="n"/>
      <c r="T737" s="590" t="n"/>
      <c r="U737" s="590" t="n"/>
      <c r="V737" s="590" t="n"/>
      <c r="W737" s="590" t="n"/>
      <c r="X737" s="590" t="n"/>
      <c r="Y737" s="590" t="n"/>
      <c r="Z737" s="590" t="n"/>
    </row>
    <row r="738" ht="12.75" customHeight="1" s="844">
      <c r="A738" s="590" t="n"/>
      <c r="B738" s="590" t="n"/>
      <c r="D738" s="590" t="n"/>
      <c r="E738" s="590" t="n"/>
      <c r="F738" s="590" t="n"/>
      <c r="G738" s="590" t="n"/>
      <c r="H738" s="590" t="n"/>
      <c r="I738" s="590" t="n"/>
      <c r="J738" s="590" t="n"/>
      <c r="K738" s="590" t="n"/>
      <c r="L738" s="590" t="n"/>
      <c r="M738" s="590" t="n"/>
      <c r="N738" s="590" t="n"/>
      <c r="O738" s="590" t="n"/>
      <c r="P738" s="590" t="n"/>
      <c r="Q738" s="590" t="n"/>
      <c r="R738" s="590" t="n"/>
      <c r="S738" s="590" t="n"/>
      <c r="T738" s="590" t="n"/>
      <c r="U738" s="590" t="n"/>
      <c r="V738" s="590" t="n"/>
      <c r="W738" s="590" t="n"/>
      <c r="X738" s="590" t="n"/>
      <c r="Y738" s="590" t="n"/>
      <c r="Z738" s="590" t="n"/>
    </row>
    <row r="739" ht="12.75" customHeight="1" s="844">
      <c r="A739" s="590" t="n"/>
      <c r="B739" s="590" t="n"/>
      <c r="D739" s="590" t="n"/>
      <c r="E739" s="590" t="n"/>
      <c r="F739" s="590" t="n"/>
      <c r="G739" s="590" t="n"/>
      <c r="H739" s="590" t="n"/>
      <c r="I739" s="590" t="n"/>
      <c r="J739" s="590" t="n"/>
      <c r="K739" s="590" t="n"/>
      <c r="L739" s="590" t="n"/>
      <c r="M739" s="590" t="n"/>
      <c r="N739" s="590" t="n"/>
      <c r="O739" s="590" t="n"/>
      <c r="P739" s="590" t="n"/>
      <c r="Q739" s="590" t="n"/>
      <c r="R739" s="590" t="n"/>
      <c r="S739" s="590" t="n"/>
      <c r="T739" s="590" t="n"/>
      <c r="U739" s="590" t="n"/>
      <c r="V739" s="590" t="n"/>
      <c r="W739" s="590" t="n"/>
      <c r="X739" s="590" t="n"/>
      <c r="Y739" s="590" t="n"/>
      <c r="Z739" s="590" t="n"/>
    </row>
    <row r="740" ht="12.75" customHeight="1" s="844">
      <c r="A740" s="590" t="n"/>
      <c r="B740" s="590" t="n"/>
      <c r="D740" s="590" t="n"/>
      <c r="E740" s="590" t="n"/>
      <c r="F740" s="590" t="n"/>
      <c r="G740" s="590" t="n"/>
      <c r="H740" s="590" t="n"/>
      <c r="I740" s="590" t="n"/>
      <c r="J740" s="590" t="n"/>
      <c r="K740" s="590" t="n"/>
      <c r="L740" s="590" t="n"/>
      <c r="M740" s="590" t="n"/>
      <c r="N740" s="590" t="n"/>
      <c r="O740" s="590" t="n"/>
      <c r="P740" s="590" t="n"/>
      <c r="Q740" s="590" t="n"/>
      <c r="R740" s="590" t="n"/>
      <c r="S740" s="590" t="n"/>
      <c r="T740" s="590" t="n"/>
      <c r="U740" s="590" t="n"/>
      <c r="V740" s="590" t="n"/>
      <c r="W740" s="590" t="n"/>
      <c r="X740" s="590" t="n"/>
      <c r="Y740" s="590" t="n"/>
      <c r="Z740" s="590" t="n"/>
    </row>
    <row r="741" ht="12.75" customHeight="1" s="844">
      <c r="A741" s="590" t="n"/>
      <c r="B741" s="590" t="n"/>
      <c r="D741" s="590" t="n"/>
      <c r="E741" s="590" t="n"/>
      <c r="F741" s="590" t="n"/>
      <c r="G741" s="590" t="n"/>
      <c r="H741" s="590" t="n"/>
      <c r="I741" s="590" t="n"/>
      <c r="J741" s="590" t="n"/>
      <c r="K741" s="590" t="n"/>
      <c r="L741" s="590" t="n"/>
      <c r="M741" s="590" t="n"/>
      <c r="N741" s="590" t="n"/>
      <c r="O741" s="590" t="n"/>
      <c r="P741" s="590" t="n"/>
      <c r="Q741" s="590" t="n"/>
      <c r="R741" s="590" t="n"/>
      <c r="S741" s="590" t="n"/>
      <c r="T741" s="590" t="n"/>
      <c r="U741" s="590" t="n"/>
      <c r="V741" s="590" t="n"/>
      <c r="W741" s="590" t="n"/>
      <c r="X741" s="590" t="n"/>
      <c r="Y741" s="590" t="n"/>
      <c r="Z741" s="590" t="n"/>
    </row>
    <row r="742" ht="12.75" customHeight="1" s="844">
      <c r="A742" s="590" t="n"/>
      <c r="B742" s="590" t="n"/>
      <c r="D742" s="590" t="n"/>
      <c r="E742" s="590" t="n"/>
      <c r="F742" s="590" t="n"/>
      <c r="G742" s="590" t="n"/>
      <c r="H742" s="590" t="n"/>
      <c r="I742" s="590" t="n"/>
      <c r="J742" s="590" t="n"/>
      <c r="K742" s="590" t="n"/>
      <c r="L742" s="590" t="n"/>
      <c r="M742" s="590" t="n"/>
      <c r="N742" s="590" t="n"/>
      <c r="O742" s="590" t="n"/>
      <c r="P742" s="590" t="n"/>
      <c r="Q742" s="590" t="n"/>
      <c r="R742" s="590" t="n"/>
      <c r="S742" s="590" t="n"/>
      <c r="T742" s="590" t="n"/>
      <c r="U742" s="590" t="n"/>
      <c r="V742" s="590" t="n"/>
      <c r="W742" s="590" t="n"/>
      <c r="X742" s="590" t="n"/>
      <c r="Y742" s="590" t="n"/>
      <c r="Z742" s="590" t="n"/>
    </row>
    <row r="743" ht="12.75" customHeight="1" s="844">
      <c r="A743" s="590" t="n"/>
      <c r="B743" s="590" t="n"/>
      <c r="D743" s="590" t="n"/>
      <c r="E743" s="590" t="n"/>
      <c r="F743" s="590" t="n"/>
      <c r="G743" s="590" t="n"/>
      <c r="H743" s="590" t="n"/>
      <c r="I743" s="590" t="n"/>
      <c r="J743" s="590" t="n"/>
      <c r="K743" s="590" t="n"/>
      <c r="L743" s="590" t="n"/>
      <c r="M743" s="590" t="n"/>
      <c r="N743" s="590" t="n"/>
      <c r="O743" s="590" t="n"/>
      <c r="P743" s="590" t="n"/>
      <c r="Q743" s="590" t="n"/>
      <c r="R743" s="590" t="n"/>
      <c r="S743" s="590" t="n"/>
      <c r="T743" s="590" t="n"/>
      <c r="U743" s="590" t="n"/>
      <c r="V743" s="590" t="n"/>
      <c r="W743" s="590" t="n"/>
      <c r="X743" s="590" t="n"/>
      <c r="Y743" s="590" t="n"/>
      <c r="Z743" s="590" t="n"/>
    </row>
    <row r="744" ht="12.75" customHeight="1" s="844">
      <c r="A744" s="590" t="n"/>
      <c r="B744" s="590" t="n"/>
      <c r="D744" s="590" t="n"/>
      <c r="E744" s="590" t="n"/>
      <c r="F744" s="590" t="n"/>
      <c r="G744" s="590" t="n"/>
      <c r="H744" s="590" t="n"/>
      <c r="I744" s="590" t="n"/>
      <c r="J744" s="590" t="n"/>
      <c r="K744" s="590" t="n"/>
      <c r="L744" s="590" t="n"/>
      <c r="M744" s="590" t="n"/>
      <c r="N744" s="590" t="n"/>
      <c r="O744" s="590" t="n"/>
      <c r="P744" s="590" t="n"/>
      <c r="Q744" s="590" t="n"/>
      <c r="R744" s="590" t="n"/>
      <c r="S744" s="590" t="n"/>
      <c r="T744" s="590" t="n"/>
      <c r="U744" s="590" t="n"/>
      <c r="V744" s="590" t="n"/>
      <c r="W744" s="590" t="n"/>
      <c r="X744" s="590" t="n"/>
      <c r="Y744" s="590" t="n"/>
      <c r="Z744" s="590" t="n"/>
    </row>
    <row r="745" ht="12.75" customHeight="1" s="844">
      <c r="A745" s="590" t="n"/>
      <c r="B745" s="590" t="n"/>
      <c r="D745" s="590" t="n"/>
      <c r="E745" s="590" t="n"/>
      <c r="F745" s="590" t="n"/>
      <c r="G745" s="590" t="n"/>
      <c r="H745" s="590" t="n"/>
      <c r="I745" s="590" t="n"/>
      <c r="J745" s="590" t="n"/>
      <c r="K745" s="590" t="n"/>
      <c r="L745" s="590" t="n"/>
      <c r="M745" s="590" t="n"/>
      <c r="N745" s="590" t="n"/>
      <c r="O745" s="590" t="n"/>
      <c r="P745" s="590" t="n"/>
      <c r="Q745" s="590" t="n"/>
      <c r="R745" s="590" t="n"/>
      <c r="S745" s="590" t="n"/>
      <c r="T745" s="590" t="n"/>
      <c r="U745" s="590" t="n"/>
      <c r="V745" s="590" t="n"/>
      <c r="W745" s="590" t="n"/>
      <c r="X745" s="590" t="n"/>
      <c r="Y745" s="590" t="n"/>
      <c r="Z745" s="590" t="n"/>
    </row>
    <row r="746" ht="12.75" customHeight="1" s="844">
      <c r="A746" s="590" t="n"/>
      <c r="B746" s="590" t="n"/>
      <c r="D746" s="590" t="n"/>
      <c r="E746" s="590" t="n"/>
      <c r="F746" s="590" t="n"/>
      <c r="G746" s="590" t="n"/>
      <c r="H746" s="590" t="n"/>
      <c r="I746" s="590" t="n"/>
      <c r="J746" s="590" t="n"/>
      <c r="K746" s="590" t="n"/>
      <c r="L746" s="590" t="n"/>
      <c r="M746" s="590" t="n"/>
      <c r="N746" s="590" t="n"/>
      <c r="O746" s="590" t="n"/>
      <c r="P746" s="590" t="n"/>
      <c r="Q746" s="590" t="n"/>
      <c r="R746" s="590" t="n"/>
      <c r="S746" s="590" t="n"/>
      <c r="T746" s="590" t="n"/>
      <c r="U746" s="590" t="n"/>
      <c r="V746" s="590" t="n"/>
      <c r="W746" s="590" t="n"/>
      <c r="X746" s="590" t="n"/>
      <c r="Y746" s="590" t="n"/>
      <c r="Z746" s="590" t="n"/>
    </row>
    <row r="747" ht="12.75" customHeight="1" s="844">
      <c r="A747" s="590" t="n"/>
      <c r="B747" s="590" t="n"/>
      <c r="D747" s="590" t="n"/>
      <c r="E747" s="590" t="n"/>
      <c r="F747" s="590" t="n"/>
      <c r="G747" s="590" t="n"/>
      <c r="H747" s="590" t="n"/>
      <c r="I747" s="590" t="n"/>
      <c r="J747" s="590" t="n"/>
      <c r="K747" s="590" t="n"/>
      <c r="L747" s="590" t="n"/>
      <c r="M747" s="590" t="n"/>
      <c r="N747" s="590" t="n"/>
      <c r="O747" s="590" t="n"/>
      <c r="P747" s="590" t="n"/>
      <c r="Q747" s="590" t="n"/>
      <c r="R747" s="590" t="n"/>
      <c r="S747" s="590" t="n"/>
      <c r="T747" s="590" t="n"/>
      <c r="U747" s="590" t="n"/>
      <c r="V747" s="590" t="n"/>
      <c r="W747" s="590" t="n"/>
      <c r="X747" s="590" t="n"/>
      <c r="Y747" s="590" t="n"/>
      <c r="Z747" s="590" t="n"/>
    </row>
    <row r="748" ht="12.75" customHeight="1" s="844">
      <c r="A748" s="590" t="n"/>
      <c r="B748" s="590" t="n"/>
      <c r="D748" s="590" t="n"/>
      <c r="E748" s="590" t="n"/>
      <c r="F748" s="590" t="n"/>
      <c r="G748" s="590" t="n"/>
      <c r="H748" s="590" t="n"/>
      <c r="I748" s="590" t="n"/>
      <c r="J748" s="590" t="n"/>
      <c r="K748" s="590" t="n"/>
      <c r="L748" s="590" t="n"/>
      <c r="M748" s="590" t="n"/>
      <c r="N748" s="590" t="n"/>
      <c r="O748" s="590" t="n"/>
      <c r="P748" s="590" t="n"/>
      <c r="Q748" s="590" t="n"/>
      <c r="R748" s="590" t="n"/>
      <c r="S748" s="590" t="n"/>
      <c r="T748" s="590" t="n"/>
      <c r="U748" s="590" t="n"/>
      <c r="V748" s="590" t="n"/>
      <c r="W748" s="590" t="n"/>
      <c r="X748" s="590" t="n"/>
      <c r="Y748" s="590" t="n"/>
      <c r="Z748" s="590" t="n"/>
    </row>
    <row r="749" ht="12.75" customHeight="1" s="844">
      <c r="A749" s="590" t="n"/>
      <c r="B749" s="590" t="n"/>
      <c r="D749" s="590" t="n"/>
      <c r="E749" s="590" t="n"/>
      <c r="F749" s="590" t="n"/>
      <c r="G749" s="590" t="n"/>
      <c r="H749" s="590" t="n"/>
      <c r="I749" s="590" t="n"/>
      <c r="J749" s="590" t="n"/>
      <c r="K749" s="590" t="n"/>
      <c r="L749" s="590" t="n"/>
      <c r="M749" s="590" t="n"/>
      <c r="N749" s="590" t="n"/>
      <c r="O749" s="590" t="n"/>
      <c r="P749" s="590" t="n"/>
      <c r="Q749" s="590" t="n"/>
      <c r="R749" s="590" t="n"/>
      <c r="S749" s="590" t="n"/>
      <c r="T749" s="590" t="n"/>
      <c r="U749" s="590" t="n"/>
      <c r="V749" s="590" t="n"/>
      <c r="W749" s="590" t="n"/>
      <c r="X749" s="590" t="n"/>
      <c r="Y749" s="590" t="n"/>
      <c r="Z749" s="590" t="n"/>
    </row>
    <row r="750" ht="12.75" customHeight="1" s="844">
      <c r="A750" s="590" t="n"/>
      <c r="B750" s="590" t="n"/>
      <c r="D750" s="590" t="n"/>
      <c r="E750" s="590" t="n"/>
      <c r="F750" s="590" t="n"/>
      <c r="G750" s="590" t="n"/>
      <c r="H750" s="590" t="n"/>
      <c r="I750" s="590" t="n"/>
      <c r="J750" s="590" t="n"/>
      <c r="K750" s="590" t="n"/>
      <c r="L750" s="590" t="n"/>
      <c r="M750" s="590" t="n"/>
      <c r="N750" s="590" t="n"/>
      <c r="O750" s="590" t="n"/>
      <c r="P750" s="590" t="n"/>
      <c r="Q750" s="590" t="n"/>
      <c r="R750" s="590" t="n"/>
      <c r="S750" s="590" t="n"/>
      <c r="T750" s="590" t="n"/>
      <c r="U750" s="590" t="n"/>
      <c r="V750" s="590" t="n"/>
      <c r="W750" s="590" t="n"/>
      <c r="X750" s="590" t="n"/>
      <c r="Y750" s="590" t="n"/>
      <c r="Z750" s="590" t="n"/>
    </row>
    <row r="751" ht="12.75" customHeight="1" s="844">
      <c r="A751" s="590" t="n"/>
      <c r="B751" s="590" t="n"/>
      <c r="D751" s="590" t="n"/>
      <c r="E751" s="590" t="n"/>
      <c r="F751" s="590" t="n"/>
      <c r="G751" s="590" t="n"/>
      <c r="H751" s="590" t="n"/>
      <c r="I751" s="590" t="n"/>
      <c r="J751" s="590" t="n"/>
      <c r="K751" s="590" t="n"/>
      <c r="L751" s="590" t="n"/>
      <c r="M751" s="590" t="n"/>
      <c r="N751" s="590" t="n"/>
      <c r="O751" s="590" t="n"/>
      <c r="P751" s="590" t="n"/>
      <c r="Q751" s="590" t="n"/>
      <c r="R751" s="590" t="n"/>
      <c r="S751" s="590" t="n"/>
      <c r="T751" s="590" t="n"/>
      <c r="U751" s="590" t="n"/>
      <c r="V751" s="590" t="n"/>
      <c r="W751" s="590" t="n"/>
      <c r="X751" s="590" t="n"/>
      <c r="Y751" s="590" t="n"/>
      <c r="Z751" s="590" t="n"/>
    </row>
    <row r="752" ht="12.75" customHeight="1" s="844">
      <c r="A752" s="590" t="n"/>
      <c r="B752" s="590" t="n"/>
      <c r="D752" s="590" t="n"/>
      <c r="E752" s="590" t="n"/>
      <c r="F752" s="590" t="n"/>
      <c r="G752" s="590" t="n"/>
      <c r="H752" s="590" t="n"/>
      <c r="I752" s="590" t="n"/>
      <c r="J752" s="590" t="n"/>
      <c r="K752" s="590" t="n"/>
      <c r="L752" s="590" t="n"/>
      <c r="M752" s="590" t="n"/>
      <c r="N752" s="590" t="n"/>
      <c r="O752" s="590" t="n"/>
      <c r="P752" s="590" t="n"/>
      <c r="Q752" s="590" t="n"/>
      <c r="R752" s="590" t="n"/>
      <c r="S752" s="590" t="n"/>
      <c r="T752" s="590" t="n"/>
      <c r="U752" s="590" t="n"/>
      <c r="V752" s="590" t="n"/>
      <c r="W752" s="590" t="n"/>
      <c r="X752" s="590" t="n"/>
      <c r="Y752" s="590" t="n"/>
      <c r="Z752" s="590" t="n"/>
    </row>
    <row r="753" ht="12.75" customHeight="1" s="844">
      <c r="A753" s="590" t="n"/>
      <c r="B753" s="590" t="n"/>
      <c r="D753" s="590" t="n"/>
      <c r="E753" s="590" t="n"/>
      <c r="F753" s="590" t="n"/>
      <c r="G753" s="590" t="n"/>
      <c r="H753" s="590" t="n"/>
      <c r="I753" s="590" t="n"/>
      <c r="J753" s="590" t="n"/>
      <c r="K753" s="590" t="n"/>
      <c r="L753" s="590" t="n"/>
      <c r="M753" s="590" t="n"/>
      <c r="N753" s="590" t="n"/>
      <c r="O753" s="590" t="n"/>
      <c r="P753" s="590" t="n"/>
      <c r="Q753" s="590" t="n"/>
      <c r="R753" s="590" t="n"/>
      <c r="S753" s="590" t="n"/>
      <c r="T753" s="590" t="n"/>
      <c r="U753" s="590" t="n"/>
      <c r="V753" s="590" t="n"/>
      <c r="W753" s="590" t="n"/>
      <c r="X753" s="590" t="n"/>
      <c r="Y753" s="590" t="n"/>
      <c r="Z753" s="590" t="n"/>
    </row>
    <row r="754" ht="12.75" customHeight="1" s="844">
      <c r="A754" s="590" t="n"/>
      <c r="B754" s="590" t="n"/>
      <c r="D754" s="590" t="n"/>
      <c r="E754" s="590" t="n"/>
      <c r="F754" s="590" t="n"/>
      <c r="G754" s="590" t="n"/>
      <c r="H754" s="590" t="n"/>
      <c r="I754" s="590" t="n"/>
      <c r="J754" s="590" t="n"/>
      <c r="K754" s="590" t="n"/>
      <c r="L754" s="590" t="n"/>
      <c r="M754" s="590" t="n"/>
      <c r="N754" s="590" t="n"/>
      <c r="O754" s="590" t="n"/>
      <c r="P754" s="590" t="n"/>
      <c r="Q754" s="590" t="n"/>
      <c r="R754" s="590" t="n"/>
      <c r="S754" s="590" t="n"/>
      <c r="T754" s="590" t="n"/>
      <c r="U754" s="590" t="n"/>
      <c r="V754" s="590" t="n"/>
      <c r="W754" s="590" t="n"/>
      <c r="X754" s="590" t="n"/>
      <c r="Y754" s="590" t="n"/>
      <c r="Z754" s="590" t="n"/>
    </row>
    <row r="755" ht="12.75" customHeight="1" s="844">
      <c r="A755" s="590" t="n"/>
      <c r="B755" s="590" t="n"/>
      <c r="D755" s="590" t="n"/>
      <c r="E755" s="590" t="n"/>
      <c r="F755" s="590" t="n"/>
      <c r="G755" s="590" t="n"/>
      <c r="H755" s="590" t="n"/>
      <c r="I755" s="590" t="n"/>
      <c r="J755" s="590" t="n"/>
      <c r="K755" s="590" t="n"/>
      <c r="L755" s="590" t="n"/>
      <c r="M755" s="590" t="n"/>
      <c r="N755" s="590" t="n"/>
      <c r="O755" s="590" t="n"/>
      <c r="P755" s="590" t="n"/>
      <c r="Q755" s="590" t="n"/>
      <c r="R755" s="590" t="n"/>
      <c r="S755" s="590" t="n"/>
      <c r="T755" s="590" t="n"/>
      <c r="U755" s="590" t="n"/>
      <c r="V755" s="590" t="n"/>
      <c r="W755" s="590" t="n"/>
      <c r="X755" s="590" t="n"/>
      <c r="Y755" s="590" t="n"/>
      <c r="Z755" s="590" t="n"/>
    </row>
    <row r="756" ht="12.75" customHeight="1" s="844">
      <c r="A756" s="590" t="n"/>
      <c r="B756" s="590" t="n"/>
      <c r="D756" s="590" t="n"/>
      <c r="E756" s="590" t="n"/>
      <c r="F756" s="590" t="n"/>
      <c r="G756" s="590" t="n"/>
      <c r="H756" s="590" t="n"/>
      <c r="I756" s="590" t="n"/>
      <c r="J756" s="590" t="n"/>
      <c r="K756" s="590" t="n"/>
      <c r="L756" s="590" t="n"/>
      <c r="M756" s="590" t="n"/>
      <c r="N756" s="590" t="n"/>
      <c r="O756" s="590" t="n"/>
      <c r="P756" s="590" t="n"/>
      <c r="Q756" s="590" t="n"/>
      <c r="R756" s="590" t="n"/>
      <c r="S756" s="590" t="n"/>
      <c r="T756" s="590" t="n"/>
      <c r="U756" s="590" t="n"/>
      <c r="V756" s="590" t="n"/>
      <c r="W756" s="590" t="n"/>
      <c r="X756" s="590" t="n"/>
      <c r="Y756" s="590" t="n"/>
      <c r="Z756" s="590" t="n"/>
    </row>
    <row r="757" ht="12.75" customHeight="1" s="844">
      <c r="A757" s="590" t="n"/>
      <c r="B757" s="590" t="n"/>
      <c r="D757" s="590" t="n"/>
      <c r="E757" s="590" t="n"/>
      <c r="F757" s="590" t="n"/>
      <c r="G757" s="590" t="n"/>
      <c r="H757" s="590" t="n"/>
      <c r="I757" s="590" t="n"/>
      <c r="J757" s="590" t="n"/>
      <c r="K757" s="590" t="n"/>
      <c r="L757" s="590" t="n"/>
      <c r="M757" s="590" t="n"/>
      <c r="N757" s="590" t="n"/>
      <c r="O757" s="590" t="n"/>
      <c r="P757" s="590" t="n"/>
      <c r="Q757" s="590" t="n"/>
      <c r="R757" s="590" t="n"/>
      <c r="S757" s="590" t="n"/>
      <c r="T757" s="590" t="n"/>
      <c r="U757" s="590" t="n"/>
      <c r="V757" s="590" t="n"/>
      <c r="W757" s="590" t="n"/>
      <c r="X757" s="590" t="n"/>
      <c r="Y757" s="590" t="n"/>
      <c r="Z757" s="590" t="n"/>
    </row>
    <row r="758" ht="12.75" customHeight="1" s="844">
      <c r="A758" s="590" t="n"/>
      <c r="B758" s="590" t="n"/>
      <c r="D758" s="590" t="n"/>
      <c r="E758" s="590" t="n"/>
      <c r="F758" s="590" t="n"/>
      <c r="G758" s="590" t="n"/>
      <c r="H758" s="590" t="n"/>
      <c r="I758" s="590" t="n"/>
      <c r="J758" s="590" t="n"/>
      <c r="K758" s="590" t="n"/>
      <c r="L758" s="590" t="n"/>
      <c r="M758" s="590" t="n"/>
      <c r="N758" s="590" t="n"/>
      <c r="O758" s="590" t="n"/>
      <c r="P758" s="590" t="n"/>
      <c r="Q758" s="590" t="n"/>
      <c r="R758" s="590" t="n"/>
      <c r="S758" s="590" t="n"/>
      <c r="T758" s="590" t="n"/>
      <c r="U758" s="590" t="n"/>
      <c r="V758" s="590" t="n"/>
      <c r="W758" s="590" t="n"/>
      <c r="X758" s="590" t="n"/>
      <c r="Y758" s="590" t="n"/>
      <c r="Z758" s="590" t="n"/>
    </row>
    <row r="759" ht="12.75" customHeight="1" s="844">
      <c r="A759" s="590" t="n"/>
      <c r="B759" s="590" t="n"/>
      <c r="D759" s="590" t="n"/>
      <c r="E759" s="590" t="n"/>
      <c r="F759" s="590" t="n"/>
      <c r="G759" s="590" t="n"/>
      <c r="H759" s="590" t="n"/>
      <c r="I759" s="590" t="n"/>
      <c r="J759" s="590" t="n"/>
      <c r="K759" s="590" t="n"/>
      <c r="L759" s="590" t="n"/>
      <c r="M759" s="590" t="n"/>
      <c r="N759" s="590" t="n"/>
      <c r="O759" s="590" t="n"/>
      <c r="P759" s="590" t="n"/>
      <c r="Q759" s="590" t="n"/>
      <c r="R759" s="590" t="n"/>
      <c r="S759" s="590" t="n"/>
      <c r="T759" s="590" t="n"/>
      <c r="U759" s="590" t="n"/>
      <c r="V759" s="590" t="n"/>
      <c r="W759" s="590" t="n"/>
      <c r="X759" s="590" t="n"/>
      <c r="Y759" s="590" t="n"/>
      <c r="Z759" s="590" t="n"/>
    </row>
    <row r="760" ht="12.75" customHeight="1" s="844">
      <c r="A760" s="590" t="n"/>
      <c r="B760" s="590" t="n"/>
      <c r="D760" s="590" t="n"/>
      <c r="E760" s="590" t="n"/>
      <c r="F760" s="590" t="n"/>
      <c r="G760" s="590" t="n"/>
      <c r="H760" s="590" t="n"/>
      <c r="I760" s="590" t="n"/>
      <c r="J760" s="590" t="n"/>
      <c r="K760" s="590" t="n"/>
      <c r="L760" s="590" t="n"/>
      <c r="M760" s="590" t="n"/>
      <c r="N760" s="590" t="n"/>
      <c r="O760" s="590" t="n"/>
      <c r="P760" s="590" t="n"/>
      <c r="Q760" s="590" t="n"/>
      <c r="R760" s="590" t="n"/>
      <c r="S760" s="590" t="n"/>
      <c r="T760" s="590" t="n"/>
      <c r="U760" s="590" t="n"/>
      <c r="V760" s="590" t="n"/>
      <c r="W760" s="590" t="n"/>
      <c r="X760" s="590" t="n"/>
      <c r="Y760" s="590" t="n"/>
      <c r="Z760" s="590" t="n"/>
    </row>
    <row r="761" ht="12.75" customHeight="1" s="844">
      <c r="A761" s="590" t="n"/>
      <c r="B761" s="590" t="n"/>
      <c r="D761" s="590" t="n"/>
      <c r="E761" s="590" t="n"/>
      <c r="F761" s="590" t="n"/>
      <c r="G761" s="590" t="n"/>
      <c r="H761" s="590" t="n"/>
      <c r="I761" s="590" t="n"/>
      <c r="J761" s="590" t="n"/>
      <c r="K761" s="590" t="n"/>
      <c r="L761" s="590" t="n"/>
      <c r="M761" s="590" t="n"/>
      <c r="N761" s="590" t="n"/>
      <c r="O761" s="590" t="n"/>
      <c r="P761" s="590" t="n"/>
      <c r="Q761" s="590" t="n"/>
      <c r="R761" s="590" t="n"/>
      <c r="S761" s="590" t="n"/>
      <c r="T761" s="590" t="n"/>
      <c r="U761" s="590" t="n"/>
      <c r="V761" s="590" t="n"/>
      <c r="W761" s="590" t="n"/>
      <c r="X761" s="590" t="n"/>
      <c r="Y761" s="590" t="n"/>
      <c r="Z761" s="590" t="n"/>
    </row>
    <row r="762" ht="12.75" customHeight="1" s="844">
      <c r="A762" s="590" t="n"/>
      <c r="B762" s="590" t="n"/>
      <c r="D762" s="590" t="n"/>
      <c r="E762" s="590" t="n"/>
      <c r="F762" s="590" t="n"/>
      <c r="G762" s="590" t="n"/>
      <c r="H762" s="590" t="n"/>
      <c r="I762" s="590" t="n"/>
      <c r="J762" s="590" t="n"/>
      <c r="K762" s="590" t="n"/>
      <c r="L762" s="590" t="n"/>
      <c r="M762" s="590" t="n"/>
      <c r="N762" s="590" t="n"/>
      <c r="O762" s="590" t="n"/>
      <c r="P762" s="590" t="n"/>
      <c r="Q762" s="590" t="n"/>
      <c r="R762" s="590" t="n"/>
      <c r="S762" s="590" t="n"/>
      <c r="T762" s="590" t="n"/>
      <c r="U762" s="590" t="n"/>
      <c r="V762" s="590" t="n"/>
      <c r="W762" s="590" t="n"/>
      <c r="X762" s="590" t="n"/>
      <c r="Y762" s="590" t="n"/>
      <c r="Z762" s="590" t="n"/>
    </row>
    <row r="763" ht="12.75" customHeight="1" s="844">
      <c r="A763" s="590" t="n"/>
      <c r="B763" s="590" t="n"/>
      <c r="D763" s="590" t="n"/>
      <c r="E763" s="590" t="n"/>
      <c r="F763" s="590" t="n"/>
      <c r="G763" s="590" t="n"/>
      <c r="H763" s="590" t="n"/>
      <c r="I763" s="590" t="n"/>
      <c r="J763" s="590" t="n"/>
      <c r="K763" s="590" t="n"/>
      <c r="L763" s="590" t="n"/>
      <c r="M763" s="590" t="n"/>
      <c r="N763" s="590" t="n"/>
      <c r="O763" s="590" t="n"/>
      <c r="P763" s="590" t="n"/>
      <c r="Q763" s="590" t="n"/>
      <c r="R763" s="590" t="n"/>
      <c r="S763" s="590" t="n"/>
      <c r="T763" s="590" t="n"/>
      <c r="U763" s="590" t="n"/>
      <c r="V763" s="590" t="n"/>
      <c r="W763" s="590" t="n"/>
      <c r="X763" s="590" t="n"/>
      <c r="Y763" s="590" t="n"/>
      <c r="Z763" s="590" t="n"/>
    </row>
    <row r="764" ht="12.75" customHeight="1" s="844">
      <c r="A764" s="590" t="n"/>
      <c r="B764" s="590" t="n"/>
      <c r="D764" s="590" t="n"/>
      <c r="E764" s="590" t="n"/>
      <c r="F764" s="590" t="n"/>
      <c r="G764" s="590" t="n"/>
      <c r="H764" s="590" t="n"/>
      <c r="I764" s="590" t="n"/>
      <c r="J764" s="590" t="n"/>
      <c r="K764" s="590" t="n"/>
      <c r="L764" s="590" t="n"/>
      <c r="M764" s="590" t="n"/>
      <c r="N764" s="590" t="n"/>
      <c r="O764" s="590" t="n"/>
      <c r="P764" s="590" t="n"/>
      <c r="Q764" s="590" t="n"/>
      <c r="R764" s="590" t="n"/>
      <c r="S764" s="590" t="n"/>
      <c r="T764" s="590" t="n"/>
      <c r="U764" s="590" t="n"/>
      <c r="V764" s="590" t="n"/>
      <c r="W764" s="590" t="n"/>
      <c r="X764" s="590" t="n"/>
      <c r="Y764" s="590" t="n"/>
      <c r="Z764" s="590" t="n"/>
    </row>
    <row r="765" ht="12.75" customHeight="1" s="844">
      <c r="A765" s="590" t="n"/>
      <c r="B765" s="590" t="n"/>
      <c r="D765" s="590" t="n"/>
      <c r="E765" s="590" t="n"/>
      <c r="F765" s="590" t="n"/>
      <c r="G765" s="590" t="n"/>
      <c r="H765" s="590" t="n"/>
      <c r="I765" s="590" t="n"/>
      <c r="J765" s="590" t="n"/>
      <c r="K765" s="590" t="n"/>
      <c r="L765" s="590" t="n"/>
      <c r="M765" s="590" t="n"/>
      <c r="N765" s="590" t="n"/>
      <c r="O765" s="590" t="n"/>
      <c r="P765" s="590" t="n"/>
      <c r="Q765" s="590" t="n"/>
      <c r="R765" s="590" t="n"/>
      <c r="S765" s="590" t="n"/>
      <c r="T765" s="590" t="n"/>
      <c r="U765" s="590" t="n"/>
      <c r="V765" s="590" t="n"/>
      <c r="W765" s="590" t="n"/>
      <c r="X765" s="590" t="n"/>
      <c r="Y765" s="590" t="n"/>
      <c r="Z765" s="590" t="n"/>
    </row>
    <row r="766" ht="12.75" customHeight="1" s="844">
      <c r="A766" s="590" t="n"/>
      <c r="B766" s="590" t="n"/>
      <c r="D766" s="590" t="n"/>
      <c r="E766" s="590" t="n"/>
      <c r="F766" s="590" t="n"/>
      <c r="G766" s="590" t="n"/>
      <c r="H766" s="590" t="n"/>
      <c r="I766" s="590" t="n"/>
      <c r="J766" s="590" t="n"/>
      <c r="K766" s="590" t="n"/>
      <c r="L766" s="590" t="n"/>
      <c r="M766" s="590" t="n"/>
      <c r="N766" s="590" t="n"/>
      <c r="O766" s="590" t="n"/>
      <c r="P766" s="590" t="n"/>
      <c r="Q766" s="590" t="n"/>
      <c r="R766" s="590" t="n"/>
      <c r="S766" s="590" t="n"/>
      <c r="T766" s="590" t="n"/>
      <c r="U766" s="590" t="n"/>
      <c r="V766" s="590" t="n"/>
      <c r="W766" s="590" t="n"/>
      <c r="X766" s="590" t="n"/>
      <c r="Y766" s="590" t="n"/>
      <c r="Z766" s="590" t="n"/>
    </row>
    <row r="767" ht="12.75" customHeight="1" s="844">
      <c r="A767" s="590" t="n"/>
      <c r="B767" s="590" t="n"/>
      <c r="D767" s="590" t="n"/>
      <c r="E767" s="590" t="n"/>
      <c r="F767" s="590" t="n"/>
      <c r="G767" s="590" t="n"/>
      <c r="H767" s="590" t="n"/>
      <c r="I767" s="590" t="n"/>
      <c r="J767" s="590" t="n"/>
      <c r="K767" s="590" t="n"/>
      <c r="L767" s="590" t="n"/>
      <c r="M767" s="590" t="n"/>
      <c r="N767" s="590" t="n"/>
      <c r="O767" s="590" t="n"/>
      <c r="P767" s="590" t="n"/>
      <c r="Q767" s="590" t="n"/>
      <c r="R767" s="590" t="n"/>
      <c r="S767" s="590" t="n"/>
      <c r="T767" s="590" t="n"/>
      <c r="U767" s="590" t="n"/>
      <c r="V767" s="590" t="n"/>
      <c r="W767" s="590" t="n"/>
      <c r="X767" s="590" t="n"/>
      <c r="Y767" s="590" t="n"/>
      <c r="Z767" s="590" t="n"/>
    </row>
    <row r="768" ht="12.75" customHeight="1" s="844">
      <c r="A768" s="590" t="n"/>
      <c r="B768" s="590" t="n"/>
      <c r="D768" s="590" t="n"/>
      <c r="E768" s="590" t="n"/>
      <c r="F768" s="590" t="n"/>
      <c r="G768" s="590" t="n"/>
      <c r="H768" s="590" t="n"/>
      <c r="I768" s="590" t="n"/>
      <c r="J768" s="590" t="n"/>
      <c r="K768" s="590" t="n"/>
      <c r="L768" s="590" t="n"/>
      <c r="M768" s="590" t="n"/>
      <c r="N768" s="590" t="n"/>
      <c r="O768" s="590" t="n"/>
      <c r="P768" s="590" t="n"/>
      <c r="Q768" s="590" t="n"/>
      <c r="R768" s="590" t="n"/>
      <c r="S768" s="590" t="n"/>
      <c r="T768" s="590" t="n"/>
      <c r="U768" s="590" t="n"/>
      <c r="V768" s="590" t="n"/>
      <c r="W768" s="590" t="n"/>
      <c r="X768" s="590" t="n"/>
      <c r="Y768" s="590" t="n"/>
      <c r="Z768" s="590" t="n"/>
    </row>
    <row r="769" ht="12.75" customHeight="1" s="844">
      <c r="A769" s="590" t="n"/>
      <c r="B769" s="590" t="n"/>
      <c r="D769" s="590" t="n"/>
      <c r="E769" s="590" t="n"/>
      <c r="F769" s="590" t="n"/>
      <c r="G769" s="590" t="n"/>
      <c r="H769" s="590" t="n"/>
      <c r="I769" s="590" t="n"/>
      <c r="J769" s="590" t="n"/>
      <c r="K769" s="590" t="n"/>
      <c r="L769" s="590" t="n"/>
      <c r="M769" s="590" t="n"/>
      <c r="N769" s="590" t="n"/>
      <c r="O769" s="590" t="n"/>
      <c r="P769" s="590" t="n"/>
      <c r="Q769" s="590" t="n"/>
      <c r="R769" s="590" t="n"/>
      <c r="S769" s="590" t="n"/>
      <c r="T769" s="590" t="n"/>
      <c r="U769" s="590" t="n"/>
      <c r="V769" s="590" t="n"/>
      <c r="W769" s="590" t="n"/>
      <c r="X769" s="590" t="n"/>
      <c r="Y769" s="590" t="n"/>
      <c r="Z769" s="590" t="n"/>
    </row>
    <row r="770" ht="12.75" customHeight="1" s="844">
      <c r="A770" s="590" t="n"/>
      <c r="B770" s="590" t="n"/>
      <c r="D770" s="590" t="n"/>
      <c r="E770" s="590" t="n"/>
      <c r="F770" s="590" t="n"/>
      <c r="G770" s="590" t="n"/>
      <c r="H770" s="590" t="n"/>
      <c r="I770" s="590" t="n"/>
      <c r="J770" s="590" t="n"/>
      <c r="K770" s="590" t="n"/>
      <c r="L770" s="590" t="n"/>
      <c r="M770" s="590" t="n"/>
      <c r="N770" s="590" t="n"/>
      <c r="O770" s="590" t="n"/>
      <c r="P770" s="590" t="n"/>
      <c r="Q770" s="590" t="n"/>
      <c r="R770" s="590" t="n"/>
      <c r="S770" s="590" t="n"/>
      <c r="T770" s="590" t="n"/>
      <c r="U770" s="590" t="n"/>
      <c r="V770" s="590" t="n"/>
      <c r="W770" s="590" t="n"/>
      <c r="X770" s="590" t="n"/>
      <c r="Y770" s="590" t="n"/>
      <c r="Z770" s="590" t="n"/>
    </row>
    <row r="771" ht="12.75" customHeight="1" s="844">
      <c r="A771" s="590" t="n"/>
      <c r="B771" s="590" t="n"/>
      <c r="D771" s="590" t="n"/>
      <c r="E771" s="590" t="n"/>
      <c r="F771" s="590" t="n"/>
      <c r="G771" s="590" t="n"/>
      <c r="H771" s="590" t="n"/>
      <c r="I771" s="590" t="n"/>
      <c r="J771" s="590" t="n"/>
      <c r="K771" s="590" t="n"/>
      <c r="L771" s="590" t="n"/>
      <c r="M771" s="590" t="n"/>
      <c r="N771" s="590" t="n"/>
      <c r="O771" s="590" t="n"/>
      <c r="P771" s="590" t="n"/>
      <c r="Q771" s="590" t="n"/>
      <c r="R771" s="590" t="n"/>
      <c r="S771" s="590" t="n"/>
      <c r="T771" s="590" t="n"/>
      <c r="U771" s="590" t="n"/>
      <c r="V771" s="590" t="n"/>
      <c r="W771" s="590" t="n"/>
      <c r="X771" s="590" t="n"/>
      <c r="Y771" s="590" t="n"/>
      <c r="Z771" s="590" t="n"/>
    </row>
    <row r="772" ht="12.75" customHeight="1" s="844">
      <c r="A772" s="590" t="n"/>
      <c r="B772" s="590" t="n"/>
      <c r="D772" s="590" t="n"/>
      <c r="E772" s="590" t="n"/>
      <c r="F772" s="590" t="n"/>
      <c r="G772" s="590" t="n"/>
      <c r="H772" s="590" t="n"/>
      <c r="I772" s="590" t="n"/>
      <c r="J772" s="590" t="n"/>
      <c r="K772" s="590" t="n"/>
      <c r="L772" s="590" t="n"/>
      <c r="M772" s="590" t="n"/>
      <c r="N772" s="590" t="n"/>
      <c r="O772" s="590" t="n"/>
      <c r="P772" s="590" t="n"/>
      <c r="Q772" s="590" t="n"/>
      <c r="R772" s="590" t="n"/>
      <c r="S772" s="590" t="n"/>
      <c r="T772" s="590" t="n"/>
      <c r="U772" s="590" t="n"/>
      <c r="V772" s="590" t="n"/>
      <c r="W772" s="590" t="n"/>
      <c r="X772" s="590" t="n"/>
      <c r="Y772" s="590" t="n"/>
      <c r="Z772" s="590" t="n"/>
    </row>
    <row r="773" ht="12.75" customHeight="1" s="844">
      <c r="A773" s="590" t="n"/>
      <c r="B773" s="590" t="n"/>
      <c r="D773" s="590" t="n"/>
      <c r="E773" s="590" t="n"/>
      <c r="F773" s="590" t="n"/>
      <c r="G773" s="590" t="n"/>
      <c r="H773" s="590" t="n"/>
      <c r="I773" s="590" t="n"/>
      <c r="J773" s="590" t="n"/>
      <c r="K773" s="590" t="n"/>
      <c r="L773" s="590" t="n"/>
      <c r="M773" s="590" t="n"/>
      <c r="N773" s="590" t="n"/>
      <c r="O773" s="590" t="n"/>
      <c r="P773" s="590" t="n"/>
      <c r="Q773" s="590" t="n"/>
      <c r="R773" s="590" t="n"/>
      <c r="S773" s="590" t="n"/>
      <c r="T773" s="590" t="n"/>
      <c r="U773" s="590" t="n"/>
      <c r="V773" s="590" t="n"/>
      <c r="W773" s="590" t="n"/>
      <c r="X773" s="590" t="n"/>
      <c r="Y773" s="590" t="n"/>
      <c r="Z773" s="590" t="n"/>
    </row>
    <row r="774" ht="12.75" customHeight="1" s="844">
      <c r="A774" s="590" t="n"/>
      <c r="B774" s="590" t="n"/>
      <c r="D774" s="590" t="n"/>
      <c r="E774" s="590" t="n"/>
      <c r="F774" s="590" t="n"/>
      <c r="G774" s="590" t="n"/>
      <c r="H774" s="590" t="n"/>
      <c r="I774" s="590" t="n"/>
      <c r="J774" s="590" t="n"/>
      <c r="K774" s="590" t="n"/>
      <c r="L774" s="590" t="n"/>
      <c r="M774" s="590" t="n"/>
      <c r="N774" s="590" t="n"/>
      <c r="O774" s="590" t="n"/>
      <c r="P774" s="590" t="n"/>
      <c r="Q774" s="590" t="n"/>
      <c r="R774" s="590" t="n"/>
      <c r="S774" s="590" t="n"/>
      <c r="T774" s="590" t="n"/>
      <c r="U774" s="590" t="n"/>
      <c r="V774" s="590" t="n"/>
      <c r="W774" s="590" t="n"/>
      <c r="X774" s="590" t="n"/>
      <c r="Y774" s="590" t="n"/>
      <c r="Z774" s="590" t="n"/>
    </row>
    <row r="775" ht="12.75" customHeight="1" s="844">
      <c r="A775" s="590" t="n"/>
      <c r="B775" s="590" t="n"/>
      <c r="D775" s="590" t="n"/>
      <c r="E775" s="590" t="n"/>
      <c r="F775" s="590" t="n"/>
      <c r="G775" s="590" t="n"/>
      <c r="H775" s="590" t="n"/>
      <c r="I775" s="590" t="n"/>
      <c r="J775" s="590" t="n"/>
      <c r="K775" s="590" t="n"/>
      <c r="L775" s="590" t="n"/>
      <c r="M775" s="590" t="n"/>
      <c r="N775" s="590" t="n"/>
      <c r="O775" s="590" t="n"/>
      <c r="P775" s="590" t="n"/>
      <c r="Q775" s="590" t="n"/>
      <c r="R775" s="590" t="n"/>
      <c r="S775" s="590" t="n"/>
      <c r="T775" s="590" t="n"/>
      <c r="U775" s="590" t="n"/>
      <c r="V775" s="590" t="n"/>
      <c r="W775" s="590" t="n"/>
      <c r="X775" s="590" t="n"/>
      <c r="Y775" s="590" t="n"/>
      <c r="Z775" s="590" t="n"/>
    </row>
    <row r="776" ht="12.75" customHeight="1" s="844">
      <c r="A776" s="590" t="n"/>
      <c r="B776" s="590" t="n"/>
      <c r="D776" s="590" t="n"/>
      <c r="E776" s="590" t="n"/>
      <c r="F776" s="590" t="n"/>
      <c r="G776" s="590" t="n"/>
      <c r="H776" s="590" t="n"/>
      <c r="I776" s="590" t="n"/>
      <c r="J776" s="590" t="n"/>
      <c r="K776" s="590" t="n"/>
      <c r="L776" s="590" t="n"/>
      <c r="M776" s="590" t="n"/>
      <c r="N776" s="590" t="n"/>
      <c r="O776" s="590" t="n"/>
      <c r="P776" s="590" t="n"/>
      <c r="Q776" s="590" t="n"/>
      <c r="R776" s="590" t="n"/>
      <c r="S776" s="590" t="n"/>
      <c r="T776" s="590" t="n"/>
      <c r="U776" s="590" t="n"/>
      <c r="V776" s="590" t="n"/>
      <c r="W776" s="590" t="n"/>
      <c r="X776" s="590" t="n"/>
      <c r="Y776" s="590" t="n"/>
      <c r="Z776" s="590" t="n"/>
    </row>
    <row r="777" ht="12.75" customHeight="1" s="844">
      <c r="A777" s="590" t="n"/>
      <c r="B777" s="590" t="n"/>
      <c r="D777" s="590" t="n"/>
      <c r="E777" s="590" t="n"/>
      <c r="F777" s="590" t="n"/>
      <c r="G777" s="590" t="n"/>
      <c r="H777" s="590" t="n"/>
      <c r="I777" s="590" t="n"/>
      <c r="J777" s="590" t="n"/>
      <c r="K777" s="590" t="n"/>
      <c r="L777" s="590" t="n"/>
      <c r="M777" s="590" t="n"/>
      <c r="N777" s="590" t="n"/>
      <c r="O777" s="590" t="n"/>
      <c r="P777" s="590" t="n"/>
      <c r="Q777" s="590" t="n"/>
      <c r="R777" s="590" t="n"/>
      <c r="S777" s="590" t="n"/>
      <c r="T777" s="590" t="n"/>
      <c r="U777" s="590" t="n"/>
      <c r="V777" s="590" t="n"/>
      <c r="W777" s="590" t="n"/>
      <c r="X777" s="590" t="n"/>
      <c r="Y777" s="590" t="n"/>
      <c r="Z777" s="590" t="n"/>
    </row>
    <row r="778" ht="12.75" customHeight="1" s="844">
      <c r="A778" s="590" t="n"/>
      <c r="B778" s="590" t="n"/>
      <c r="D778" s="590" t="n"/>
      <c r="E778" s="590" t="n"/>
      <c r="F778" s="590" t="n"/>
      <c r="G778" s="590" t="n"/>
      <c r="H778" s="590" t="n"/>
      <c r="I778" s="590" t="n"/>
      <c r="J778" s="590" t="n"/>
      <c r="K778" s="590" t="n"/>
      <c r="L778" s="590" t="n"/>
      <c r="M778" s="590" t="n"/>
      <c r="N778" s="590" t="n"/>
      <c r="O778" s="590" t="n"/>
      <c r="P778" s="590" t="n"/>
      <c r="Q778" s="590" t="n"/>
      <c r="R778" s="590" t="n"/>
      <c r="S778" s="590" t="n"/>
      <c r="T778" s="590" t="n"/>
      <c r="U778" s="590" t="n"/>
      <c r="V778" s="590" t="n"/>
      <c r="W778" s="590" t="n"/>
      <c r="X778" s="590" t="n"/>
      <c r="Y778" s="590" t="n"/>
      <c r="Z778" s="590" t="n"/>
    </row>
    <row r="779" ht="12.75" customHeight="1" s="844">
      <c r="A779" s="590" t="n"/>
      <c r="B779" s="590" t="n"/>
      <c r="D779" s="590" t="n"/>
      <c r="E779" s="590" t="n"/>
      <c r="F779" s="590" t="n"/>
      <c r="G779" s="590" t="n"/>
      <c r="H779" s="590" t="n"/>
      <c r="I779" s="590" t="n"/>
      <c r="J779" s="590" t="n"/>
      <c r="K779" s="590" t="n"/>
      <c r="L779" s="590" t="n"/>
      <c r="M779" s="590" t="n"/>
      <c r="N779" s="590" t="n"/>
      <c r="O779" s="590" t="n"/>
      <c r="P779" s="590" t="n"/>
      <c r="Q779" s="590" t="n"/>
      <c r="R779" s="590" t="n"/>
      <c r="S779" s="590" t="n"/>
      <c r="T779" s="590" t="n"/>
      <c r="U779" s="590" t="n"/>
      <c r="V779" s="590" t="n"/>
      <c r="W779" s="590" t="n"/>
      <c r="X779" s="590" t="n"/>
      <c r="Y779" s="590" t="n"/>
      <c r="Z779" s="590" t="n"/>
    </row>
    <row r="780" ht="12.75" customHeight="1" s="844">
      <c r="A780" s="590" t="n"/>
      <c r="B780" s="590" t="n"/>
      <c r="D780" s="590" t="n"/>
      <c r="E780" s="590" t="n"/>
      <c r="F780" s="590" t="n"/>
      <c r="G780" s="590" t="n"/>
      <c r="H780" s="590" t="n"/>
      <c r="I780" s="590" t="n"/>
      <c r="J780" s="590" t="n"/>
      <c r="K780" s="590" t="n"/>
      <c r="L780" s="590" t="n"/>
      <c r="M780" s="590" t="n"/>
      <c r="N780" s="590" t="n"/>
      <c r="O780" s="590" t="n"/>
      <c r="P780" s="590" t="n"/>
      <c r="Q780" s="590" t="n"/>
      <c r="R780" s="590" t="n"/>
      <c r="S780" s="590" t="n"/>
      <c r="T780" s="590" t="n"/>
      <c r="U780" s="590" t="n"/>
      <c r="V780" s="590" t="n"/>
      <c r="W780" s="590" t="n"/>
      <c r="X780" s="590" t="n"/>
      <c r="Y780" s="590" t="n"/>
      <c r="Z780" s="590" t="n"/>
    </row>
    <row r="781" ht="12.75" customHeight="1" s="844">
      <c r="A781" s="590" t="n"/>
      <c r="B781" s="590" t="n"/>
      <c r="D781" s="590" t="n"/>
      <c r="E781" s="590" t="n"/>
      <c r="F781" s="590" t="n"/>
      <c r="G781" s="590" t="n"/>
      <c r="H781" s="590" t="n"/>
      <c r="I781" s="590" t="n"/>
      <c r="J781" s="590" t="n"/>
      <c r="K781" s="590" t="n"/>
      <c r="L781" s="590" t="n"/>
      <c r="M781" s="590" t="n"/>
      <c r="N781" s="590" t="n"/>
      <c r="O781" s="590" t="n"/>
      <c r="P781" s="590" t="n"/>
      <c r="Q781" s="590" t="n"/>
      <c r="R781" s="590" t="n"/>
      <c r="S781" s="590" t="n"/>
      <c r="T781" s="590" t="n"/>
      <c r="U781" s="590" t="n"/>
      <c r="V781" s="590" t="n"/>
      <c r="W781" s="590" t="n"/>
      <c r="X781" s="590" t="n"/>
      <c r="Y781" s="590" t="n"/>
      <c r="Z781" s="590" t="n"/>
    </row>
    <row r="782" ht="12.75" customHeight="1" s="844">
      <c r="A782" s="590" t="n"/>
      <c r="B782" s="590" t="n"/>
      <c r="D782" s="590" t="n"/>
      <c r="E782" s="590" t="n"/>
      <c r="F782" s="590" t="n"/>
      <c r="G782" s="590" t="n"/>
      <c r="H782" s="590" t="n"/>
      <c r="I782" s="590" t="n"/>
      <c r="J782" s="590" t="n"/>
      <c r="K782" s="590" t="n"/>
      <c r="L782" s="590" t="n"/>
      <c r="M782" s="590" t="n"/>
      <c r="N782" s="590" t="n"/>
      <c r="O782" s="590" t="n"/>
      <c r="P782" s="590" t="n"/>
      <c r="Q782" s="590" t="n"/>
      <c r="R782" s="590" t="n"/>
      <c r="S782" s="590" t="n"/>
      <c r="T782" s="590" t="n"/>
      <c r="U782" s="590" t="n"/>
      <c r="V782" s="590" t="n"/>
      <c r="W782" s="590" t="n"/>
      <c r="X782" s="590" t="n"/>
      <c r="Y782" s="590" t="n"/>
      <c r="Z782" s="590" t="n"/>
    </row>
    <row r="783" ht="12.75" customHeight="1" s="844">
      <c r="A783" s="590" t="n"/>
      <c r="B783" s="590" t="n"/>
      <c r="D783" s="590" t="n"/>
      <c r="E783" s="590" t="n"/>
      <c r="F783" s="590" t="n"/>
      <c r="G783" s="590" t="n"/>
      <c r="H783" s="590" t="n"/>
      <c r="I783" s="590" t="n"/>
      <c r="J783" s="590" t="n"/>
      <c r="K783" s="590" t="n"/>
      <c r="L783" s="590" t="n"/>
      <c r="M783" s="590" t="n"/>
      <c r="N783" s="590" t="n"/>
      <c r="O783" s="590" t="n"/>
      <c r="P783" s="590" t="n"/>
      <c r="Q783" s="590" t="n"/>
      <c r="R783" s="590" t="n"/>
      <c r="S783" s="590" t="n"/>
      <c r="T783" s="590" t="n"/>
      <c r="U783" s="590" t="n"/>
      <c r="V783" s="590" t="n"/>
      <c r="W783" s="590" t="n"/>
      <c r="X783" s="590" t="n"/>
      <c r="Y783" s="590" t="n"/>
      <c r="Z783" s="590" t="n"/>
    </row>
    <row r="784" ht="12.75" customHeight="1" s="844">
      <c r="A784" s="590" t="n"/>
      <c r="B784" s="590" t="n"/>
      <c r="D784" s="590" t="n"/>
      <c r="E784" s="590" t="n"/>
      <c r="F784" s="590" t="n"/>
      <c r="G784" s="590" t="n"/>
      <c r="H784" s="590" t="n"/>
      <c r="I784" s="590" t="n"/>
      <c r="J784" s="590" t="n"/>
      <c r="K784" s="590" t="n"/>
      <c r="L784" s="590" t="n"/>
      <c r="M784" s="590" t="n"/>
      <c r="N784" s="590" t="n"/>
      <c r="O784" s="590" t="n"/>
      <c r="P784" s="590" t="n"/>
      <c r="Q784" s="590" t="n"/>
      <c r="R784" s="590" t="n"/>
      <c r="S784" s="590" t="n"/>
      <c r="T784" s="590" t="n"/>
      <c r="U784" s="590" t="n"/>
      <c r="V784" s="590" t="n"/>
      <c r="W784" s="590" t="n"/>
      <c r="X784" s="590" t="n"/>
      <c r="Y784" s="590" t="n"/>
      <c r="Z784" s="590" t="n"/>
    </row>
    <row r="785" ht="12.75" customHeight="1" s="844">
      <c r="A785" s="590" t="n"/>
      <c r="B785" s="590" t="n"/>
      <c r="D785" s="590" t="n"/>
      <c r="E785" s="590" t="n"/>
      <c r="F785" s="590" t="n"/>
      <c r="G785" s="590" t="n"/>
      <c r="H785" s="590" t="n"/>
      <c r="I785" s="590" t="n"/>
      <c r="J785" s="590" t="n"/>
      <c r="K785" s="590" t="n"/>
      <c r="L785" s="590" t="n"/>
      <c r="M785" s="590" t="n"/>
      <c r="N785" s="590" t="n"/>
      <c r="O785" s="590" t="n"/>
      <c r="P785" s="590" t="n"/>
      <c r="Q785" s="590" t="n"/>
      <c r="R785" s="590" t="n"/>
      <c r="S785" s="590" t="n"/>
      <c r="T785" s="590" t="n"/>
      <c r="U785" s="590" t="n"/>
      <c r="V785" s="590" t="n"/>
      <c r="W785" s="590" t="n"/>
      <c r="X785" s="590" t="n"/>
      <c r="Y785" s="590" t="n"/>
      <c r="Z785" s="590" t="n"/>
    </row>
    <row r="786" ht="12.75" customHeight="1" s="844">
      <c r="A786" s="590" t="n"/>
      <c r="B786" s="590" t="n"/>
      <c r="D786" s="590" t="n"/>
      <c r="E786" s="590" t="n"/>
      <c r="F786" s="590" t="n"/>
      <c r="G786" s="590" t="n"/>
      <c r="H786" s="590" t="n"/>
      <c r="I786" s="590" t="n"/>
      <c r="J786" s="590" t="n"/>
      <c r="K786" s="590" t="n"/>
      <c r="L786" s="590" t="n"/>
      <c r="M786" s="590" t="n"/>
      <c r="N786" s="590" t="n"/>
      <c r="O786" s="590" t="n"/>
      <c r="P786" s="590" t="n"/>
      <c r="Q786" s="590" t="n"/>
      <c r="R786" s="590" t="n"/>
      <c r="S786" s="590" t="n"/>
      <c r="T786" s="590" t="n"/>
      <c r="U786" s="590" t="n"/>
      <c r="V786" s="590" t="n"/>
      <c r="W786" s="590" t="n"/>
      <c r="X786" s="590" t="n"/>
      <c r="Y786" s="590" t="n"/>
      <c r="Z786" s="590" t="n"/>
    </row>
    <row r="787" ht="12.75" customHeight="1" s="844">
      <c r="A787" s="590" t="n"/>
      <c r="B787" s="590" t="n"/>
      <c r="D787" s="590" t="n"/>
      <c r="E787" s="590" t="n"/>
      <c r="F787" s="590" t="n"/>
      <c r="G787" s="590" t="n"/>
      <c r="H787" s="590" t="n"/>
      <c r="I787" s="590" t="n"/>
      <c r="J787" s="590" t="n"/>
      <c r="K787" s="590" t="n"/>
      <c r="L787" s="590" t="n"/>
      <c r="M787" s="590" t="n"/>
      <c r="N787" s="590" t="n"/>
      <c r="O787" s="590" t="n"/>
      <c r="P787" s="590" t="n"/>
      <c r="Q787" s="590" t="n"/>
      <c r="R787" s="590" t="n"/>
      <c r="S787" s="590" t="n"/>
      <c r="T787" s="590" t="n"/>
      <c r="U787" s="590" t="n"/>
      <c r="V787" s="590" t="n"/>
      <c r="W787" s="590" t="n"/>
      <c r="X787" s="590" t="n"/>
      <c r="Y787" s="590" t="n"/>
      <c r="Z787" s="590" t="n"/>
    </row>
    <row r="788" ht="12.75" customHeight="1" s="844">
      <c r="A788" s="590" t="n"/>
      <c r="B788" s="590" t="n"/>
      <c r="D788" s="590" t="n"/>
      <c r="E788" s="590" t="n"/>
      <c r="F788" s="590" t="n"/>
      <c r="G788" s="590" t="n"/>
      <c r="H788" s="590" t="n"/>
      <c r="I788" s="590" t="n"/>
      <c r="J788" s="590" t="n"/>
      <c r="K788" s="590" t="n"/>
      <c r="L788" s="590" t="n"/>
      <c r="M788" s="590" t="n"/>
      <c r="N788" s="590" t="n"/>
      <c r="O788" s="590" t="n"/>
      <c r="P788" s="590" t="n"/>
      <c r="Q788" s="590" t="n"/>
      <c r="R788" s="590" t="n"/>
      <c r="S788" s="590" t="n"/>
      <c r="T788" s="590" t="n"/>
      <c r="U788" s="590" t="n"/>
      <c r="V788" s="590" t="n"/>
      <c r="W788" s="590" t="n"/>
      <c r="X788" s="590" t="n"/>
      <c r="Y788" s="590" t="n"/>
      <c r="Z788" s="590" t="n"/>
    </row>
    <row r="789" ht="12.75" customHeight="1" s="844">
      <c r="A789" s="590" t="n"/>
      <c r="B789" s="590" t="n"/>
      <c r="D789" s="590" t="n"/>
      <c r="E789" s="590" t="n"/>
      <c r="F789" s="590" t="n"/>
      <c r="G789" s="590" t="n"/>
      <c r="H789" s="590" t="n"/>
      <c r="I789" s="590" t="n"/>
      <c r="J789" s="590" t="n"/>
      <c r="K789" s="590" t="n"/>
      <c r="L789" s="590" t="n"/>
      <c r="M789" s="590" t="n"/>
      <c r="N789" s="590" t="n"/>
      <c r="O789" s="590" t="n"/>
      <c r="P789" s="590" t="n"/>
      <c r="Q789" s="590" t="n"/>
      <c r="R789" s="590" t="n"/>
      <c r="S789" s="590" t="n"/>
      <c r="T789" s="590" t="n"/>
      <c r="U789" s="590" t="n"/>
      <c r="V789" s="590" t="n"/>
      <c r="W789" s="590" t="n"/>
      <c r="X789" s="590" t="n"/>
      <c r="Y789" s="590" t="n"/>
      <c r="Z789" s="590" t="n"/>
    </row>
    <row r="790" ht="12.75" customHeight="1" s="844">
      <c r="A790" s="590" t="n"/>
      <c r="B790" s="590" t="n"/>
      <c r="D790" s="590" t="n"/>
      <c r="E790" s="590" t="n"/>
      <c r="F790" s="590" t="n"/>
      <c r="G790" s="590" t="n"/>
      <c r="H790" s="590" t="n"/>
      <c r="I790" s="590" t="n"/>
      <c r="J790" s="590" t="n"/>
      <c r="K790" s="590" t="n"/>
      <c r="L790" s="590" t="n"/>
      <c r="M790" s="590" t="n"/>
      <c r="N790" s="590" t="n"/>
      <c r="O790" s="590" t="n"/>
      <c r="P790" s="590" t="n"/>
      <c r="Q790" s="590" t="n"/>
      <c r="R790" s="590" t="n"/>
      <c r="S790" s="590" t="n"/>
      <c r="T790" s="590" t="n"/>
      <c r="U790" s="590" t="n"/>
      <c r="V790" s="590" t="n"/>
      <c r="W790" s="590" t="n"/>
      <c r="X790" s="590" t="n"/>
      <c r="Y790" s="590" t="n"/>
      <c r="Z790" s="590" t="n"/>
    </row>
    <row r="791" ht="12.75" customHeight="1" s="844">
      <c r="A791" s="590" t="n"/>
      <c r="B791" s="590" t="n"/>
      <c r="D791" s="590" t="n"/>
      <c r="E791" s="590" t="n"/>
      <c r="F791" s="590" t="n"/>
      <c r="G791" s="590" t="n"/>
      <c r="H791" s="590" t="n"/>
      <c r="I791" s="590" t="n"/>
      <c r="J791" s="590" t="n"/>
      <c r="K791" s="590" t="n"/>
      <c r="L791" s="590" t="n"/>
      <c r="M791" s="590" t="n"/>
      <c r="N791" s="590" t="n"/>
      <c r="O791" s="590" t="n"/>
      <c r="P791" s="590" t="n"/>
      <c r="Q791" s="590" t="n"/>
      <c r="R791" s="590" t="n"/>
      <c r="S791" s="590" t="n"/>
      <c r="T791" s="590" t="n"/>
      <c r="U791" s="590" t="n"/>
      <c r="V791" s="590" t="n"/>
      <c r="W791" s="590" t="n"/>
      <c r="X791" s="590" t="n"/>
      <c r="Y791" s="590" t="n"/>
      <c r="Z791" s="590" t="n"/>
    </row>
    <row r="792" ht="12.75" customHeight="1" s="844">
      <c r="A792" s="590" t="n"/>
      <c r="B792" s="590" t="n"/>
      <c r="D792" s="590" t="n"/>
      <c r="E792" s="590" t="n"/>
      <c r="F792" s="590" t="n"/>
      <c r="G792" s="590" t="n"/>
      <c r="H792" s="590" t="n"/>
      <c r="I792" s="590" t="n"/>
      <c r="J792" s="590" t="n"/>
      <c r="K792" s="590" t="n"/>
      <c r="L792" s="590" t="n"/>
      <c r="M792" s="590" t="n"/>
      <c r="N792" s="590" t="n"/>
      <c r="O792" s="590" t="n"/>
      <c r="P792" s="590" t="n"/>
      <c r="Q792" s="590" t="n"/>
      <c r="R792" s="590" t="n"/>
      <c r="S792" s="590" t="n"/>
      <c r="T792" s="590" t="n"/>
      <c r="U792" s="590" t="n"/>
      <c r="V792" s="590" t="n"/>
      <c r="W792" s="590" t="n"/>
      <c r="X792" s="590" t="n"/>
      <c r="Y792" s="590" t="n"/>
      <c r="Z792" s="590" t="n"/>
    </row>
    <row r="793" ht="12.75" customHeight="1" s="844">
      <c r="A793" s="590" t="n"/>
      <c r="B793" s="590" t="n"/>
      <c r="D793" s="590" t="n"/>
      <c r="E793" s="590" t="n"/>
      <c r="F793" s="590" t="n"/>
      <c r="G793" s="590" t="n"/>
      <c r="H793" s="590" t="n"/>
      <c r="I793" s="590" t="n"/>
      <c r="J793" s="590" t="n"/>
      <c r="K793" s="590" t="n"/>
      <c r="L793" s="590" t="n"/>
      <c r="M793" s="590" t="n"/>
      <c r="N793" s="590" t="n"/>
      <c r="O793" s="590" t="n"/>
      <c r="P793" s="590" t="n"/>
      <c r="Q793" s="590" t="n"/>
      <c r="R793" s="590" t="n"/>
      <c r="S793" s="590" t="n"/>
      <c r="T793" s="590" t="n"/>
      <c r="U793" s="590" t="n"/>
      <c r="V793" s="590" t="n"/>
      <c r="W793" s="590" t="n"/>
      <c r="X793" s="590" t="n"/>
      <c r="Y793" s="590" t="n"/>
      <c r="Z793" s="590" t="n"/>
    </row>
    <row r="794" ht="12.75" customHeight="1" s="844">
      <c r="A794" s="590" t="n"/>
      <c r="B794" s="590" t="n"/>
      <c r="D794" s="590" t="n"/>
      <c r="E794" s="590" t="n"/>
      <c r="F794" s="590" t="n"/>
      <c r="G794" s="590" t="n"/>
      <c r="H794" s="590" t="n"/>
      <c r="I794" s="590" t="n"/>
      <c r="J794" s="590" t="n"/>
      <c r="K794" s="590" t="n"/>
      <c r="L794" s="590" t="n"/>
      <c r="M794" s="590" t="n"/>
      <c r="N794" s="590" t="n"/>
      <c r="O794" s="590" t="n"/>
      <c r="P794" s="590" t="n"/>
      <c r="Q794" s="590" t="n"/>
      <c r="R794" s="590" t="n"/>
      <c r="S794" s="590" t="n"/>
      <c r="T794" s="590" t="n"/>
      <c r="U794" s="590" t="n"/>
      <c r="V794" s="590" t="n"/>
      <c r="W794" s="590" t="n"/>
      <c r="X794" s="590" t="n"/>
      <c r="Y794" s="590" t="n"/>
      <c r="Z794" s="590" t="n"/>
    </row>
    <row r="795" ht="12.75" customHeight="1" s="844">
      <c r="A795" s="590" t="n"/>
      <c r="B795" s="590" t="n"/>
      <c r="D795" s="590" t="n"/>
      <c r="E795" s="590" t="n"/>
      <c r="F795" s="590" t="n"/>
      <c r="G795" s="590" t="n"/>
      <c r="H795" s="590" t="n"/>
      <c r="I795" s="590" t="n"/>
      <c r="J795" s="590" t="n"/>
      <c r="K795" s="590" t="n"/>
      <c r="L795" s="590" t="n"/>
      <c r="M795" s="590" t="n"/>
      <c r="N795" s="590" t="n"/>
      <c r="O795" s="590" t="n"/>
      <c r="P795" s="590" t="n"/>
      <c r="Q795" s="590" t="n"/>
      <c r="R795" s="590" t="n"/>
      <c r="S795" s="590" t="n"/>
      <c r="T795" s="590" t="n"/>
      <c r="U795" s="590" t="n"/>
      <c r="V795" s="590" t="n"/>
      <c r="W795" s="590" t="n"/>
      <c r="X795" s="590" t="n"/>
      <c r="Y795" s="590" t="n"/>
      <c r="Z795" s="590" t="n"/>
    </row>
    <row r="796" ht="12.75" customHeight="1" s="844">
      <c r="A796" s="590" t="n"/>
      <c r="B796" s="590" t="n"/>
      <c r="D796" s="590" t="n"/>
      <c r="E796" s="590" t="n"/>
      <c r="F796" s="590" t="n"/>
      <c r="G796" s="590" t="n"/>
      <c r="H796" s="590" t="n"/>
      <c r="I796" s="590" t="n"/>
      <c r="J796" s="590" t="n"/>
      <c r="K796" s="590" t="n"/>
      <c r="L796" s="590" t="n"/>
      <c r="M796" s="590" t="n"/>
      <c r="N796" s="590" t="n"/>
      <c r="O796" s="590" t="n"/>
      <c r="P796" s="590" t="n"/>
      <c r="Q796" s="590" t="n"/>
      <c r="R796" s="590" t="n"/>
      <c r="S796" s="590" t="n"/>
      <c r="T796" s="590" t="n"/>
      <c r="U796" s="590" t="n"/>
      <c r="V796" s="590" t="n"/>
      <c r="W796" s="590" t="n"/>
      <c r="X796" s="590" t="n"/>
      <c r="Y796" s="590" t="n"/>
      <c r="Z796" s="590" t="n"/>
    </row>
    <row r="797" ht="12.75" customHeight="1" s="844">
      <c r="A797" s="590" t="n"/>
      <c r="B797" s="590" t="n"/>
      <c r="D797" s="590" t="n"/>
      <c r="E797" s="590" t="n"/>
      <c r="F797" s="590" t="n"/>
      <c r="G797" s="590" t="n"/>
      <c r="H797" s="590" t="n"/>
      <c r="I797" s="590" t="n"/>
      <c r="J797" s="590" t="n"/>
      <c r="K797" s="590" t="n"/>
      <c r="L797" s="590" t="n"/>
      <c r="M797" s="590" t="n"/>
      <c r="N797" s="590" t="n"/>
      <c r="O797" s="590" t="n"/>
      <c r="P797" s="590" t="n"/>
      <c r="Q797" s="590" t="n"/>
      <c r="R797" s="590" t="n"/>
      <c r="S797" s="590" t="n"/>
      <c r="T797" s="590" t="n"/>
      <c r="U797" s="590" t="n"/>
      <c r="V797" s="590" t="n"/>
      <c r="W797" s="590" t="n"/>
      <c r="X797" s="590" t="n"/>
      <c r="Y797" s="590" t="n"/>
      <c r="Z797" s="590" t="n"/>
    </row>
    <row r="798" ht="12.75" customHeight="1" s="844">
      <c r="A798" s="590" t="n"/>
      <c r="B798" s="590" t="n"/>
      <c r="D798" s="590" t="n"/>
      <c r="E798" s="590" t="n"/>
      <c r="F798" s="590" t="n"/>
      <c r="G798" s="590" t="n"/>
      <c r="H798" s="590" t="n"/>
      <c r="I798" s="590" t="n"/>
      <c r="J798" s="590" t="n"/>
      <c r="K798" s="590" t="n"/>
      <c r="L798" s="590" t="n"/>
      <c r="M798" s="590" t="n"/>
      <c r="N798" s="590" t="n"/>
      <c r="O798" s="590" t="n"/>
      <c r="P798" s="590" t="n"/>
      <c r="Q798" s="590" t="n"/>
      <c r="R798" s="590" t="n"/>
      <c r="S798" s="590" t="n"/>
      <c r="T798" s="590" t="n"/>
      <c r="U798" s="590" t="n"/>
      <c r="V798" s="590" t="n"/>
      <c r="W798" s="590" t="n"/>
      <c r="X798" s="590" t="n"/>
      <c r="Y798" s="590" t="n"/>
      <c r="Z798" s="590" t="n"/>
    </row>
    <row r="799" ht="12.75" customHeight="1" s="844">
      <c r="A799" s="590" t="n"/>
      <c r="B799" s="590" t="n"/>
      <c r="D799" s="590" t="n"/>
      <c r="E799" s="590" t="n"/>
      <c r="F799" s="590" t="n"/>
      <c r="G799" s="590" t="n"/>
      <c r="H799" s="590" t="n"/>
      <c r="I799" s="590" t="n"/>
      <c r="J799" s="590" t="n"/>
      <c r="K799" s="590" t="n"/>
      <c r="L799" s="590" t="n"/>
      <c r="M799" s="590" t="n"/>
      <c r="N799" s="590" t="n"/>
      <c r="O799" s="590" t="n"/>
      <c r="P799" s="590" t="n"/>
      <c r="Q799" s="590" t="n"/>
      <c r="R799" s="590" t="n"/>
      <c r="S799" s="590" t="n"/>
      <c r="T799" s="590" t="n"/>
      <c r="U799" s="590" t="n"/>
      <c r="V799" s="590" t="n"/>
      <c r="W799" s="590" t="n"/>
      <c r="X799" s="590" t="n"/>
      <c r="Y799" s="590" t="n"/>
      <c r="Z799" s="590" t="n"/>
    </row>
    <row r="800" ht="12.75" customHeight="1" s="844">
      <c r="A800" s="590" t="n"/>
      <c r="B800" s="590" t="n"/>
      <c r="D800" s="590" t="n"/>
      <c r="E800" s="590" t="n"/>
      <c r="F800" s="590" t="n"/>
      <c r="G800" s="590" t="n"/>
      <c r="H800" s="590" t="n"/>
      <c r="I800" s="590" t="n"/>
      <c r="J800" s="590" t="n"/>
      <c r="K800" s="590" t="n"/>
      <c r="L800" s="590" t="n"/>
      <c r="M800" s="590" t="n"/>
      <c r="N800" s="590" t="n"/>
      <c r="O800" s="590" t="n"/>
      <c r="P800" s="590" t="n"/>
      <c r="Q800" s="590" t="n"/>
      <c r="R800" s="590" t="n"/>
      <c r="S800" s="590" t="n"/>
      <c r="T800" s="590" t="n"/>
      <c r="U800" s="590" t="n"/>
      <c r="V800" s="590" t="n"/>
      <c r="W800" s="590" t="n"/>
      <c r="X800" s="590" t="n"/>
      <c r="Y800" s="590" t="n"/>
      <c r="Z800" s="590" t="n"/>
    </row>
    <row r="801" ht="12.75" customHeight="1" s="844">
      <c r="A801" s="590" t="n"/>
      <c r="B801" s="590" t="n"/>
      <c r="D801" s="590" t="n"/>
      <c r="E801" s="590" t="n"/>
      <c r="F801" s="590" t="n"/>
      <c r="G801" s="590" t="n"/>
      <c r="H801" s="590" t="n"/>
      <c r="I801" s="590" t="n"/>
      <c r="J801" s="590" t="n"/>
      <c r="K801" s="590" t="n"/>
      <c r="L801" s="590" t="n"/>
      <c r="M801" s="590" t="n"/>
      <c r="N801" s="590" t="n"/>
      <c r="O801" s="590" t="n"/>
      <c r="P801" s="590" t="n"/>
      <c r="Q801" s="590" t="n"/>
      <c r="R801" s="590" t="n"/>
      <c r="S801" s="590" t="n"/>
      <c r="T801" s="590" t="n"/>
      <c r="U801" s="590" t="n"/>
      <c r="V801" s="590" t="n"/>
      <c r="W801" s="590" t="n"/>
      <c r="X801" s="590" t="n"/>
      <c r="Y801" s="590" t="n"/>
      <c r="Z801" s="590" t="n"/>
    </row>
    <row r="802" ht="12.75" customHeight="1" s="844">
      <c r="A802" s="590" t="n"/>
      <c r="B802" s="590" t="n"/>
      <c r="D802" s="590" t="n"/>
      <c r="E802" s="590" t="n"/>
      <c r="F802" s="590" t="n"/>
      <c r="G802" s="590" t="n"/>
      <c r="H802" s="590" t="n"/>
      <c r="I802" s="590" t="n"/>
      <c r="J802" s="590" t="n"/>
      <c r="K802" s="590" t="n"/>
      <c r="L802" s="590" t="n"/>
      <c r="M802" s="590" t="n"/>
      <c r="N802" s="590" t="n"/>
      <c r="O802" s="590" t="n"/>
      <c r="P802" s="590" t="n"/>
      <c r="Q802" s="590" t="n"/>
      <c r="R802" s="590" t="n"/>
      <c r="S802" s="590" t="n"/>
      <c r="T802" s="590" t="n"/>
      <c r="U802" s="590" t="n"/>
      <c r="V802" s="590" t="n"/>
      <c r="W802" s="590" t="n"/>
      <c r="X802" s="590" t="n"/>
      <c r="Y802" s="590" t="n"/>
      <c r="Z802" s="590" t="n"/>
    </row>
    <row r="803" ht="12.75" customHeight="1" s="844">
      <c r="A803" s="590" t="n"/>
      <c r="B803" s="590" t="n"/>
      <c r="D803" s="590" t="n"/>
      <c r="E803" s="590" t="n"/>
      <c r="F803" s="590" t="n"/>
      <c r="G803" s="590" t="n"/>
      <c r="H803" s="590" t="n"/>
      <c r="I803" s="590" t="n"/>
      <c r="J803" s="590" t="n"/>
      <c r="K803" s="590" t="n"/>
      <c r="L803" s="590" t="n"/>
      <c r="M803" s="590" t="n"/>
      <c r="N803" s="590" t="n"/>
      <c r="O803" s="590" t="n"/>
      <c r="P803" s="590" t="n"/>
      <c r="Q803" s="590" t="n"/>
      <c r="R803" s="590" t="n"/>
      <c r="S803" s="590" t="n"/>
      <c r="T803" s="590" t="n"/>
      <c r="U803" s="590" t="n"/>
      <c r="V803" s="590" t="n"/>
      <c r="W803" s="590" t="n"/>
      <c r="X803" s="590" t="n"/>
      <c r="Y803" s="590" t="n"/>
      <c r="Z803" s="590" t="n"/>
    </row>
    <row r="804" ht="12.75" customHeight="1" s="844">
      <c r="A804" s="590" t="n"/>
      <c r="B804" s="590" t="n"/>
      <c r="D804" s="590" t="n"/>
      <c r="E804" s="590" t="n"/>
      <c r="F804" s="590" t="n"/>
      <c r="G804" s="590" t="n"/>
      <c r="H804" s="590" t="n"/>
      <c r="I804" s="590" t="n"/>
      <c r="J804" s="590" t="n"/>
      <c r="K804" s="590" t="n"/>
      <c r="L804" s="590" t="n"/>
      <c r="M804" s="590" t="n"/>
      <c r="N804" s="590" t="n"/>
      <c r="O804" s="590" t="n"/>
      <c r="P804" s="590" t="n"/>
      <c r="Q804" s="590" t="n"/>
      <c r="R804" s="590" t="n"/>
      <c r="S804" s="590" t="n"/>
      <c r="T804" s="590" t="n"/>
      <c r="U804" s="590" t="n"/>
      <c r="V804" s="590" t="n"/>
      <c r="W804" s="590" t="n"/>
      <c r="X804" s="590" t="n"/>
      <c r="Y804" s="590" t="n"/>
      <c r="Z804" s="590" t="n"/>
    </row>
    <row r="805" ht="12.75" customHeight="1" s="844">
      <c r="A805" s="590" t="n"/>
      <c r="B805" s="590" t="n"/>
      <c r="D805" s="590" t="n"/>
      <c r="E805" s="590" t="n"/>
      <c r="F805" s="590" t="n"/>
      <c r="G805" s="590" t="n"/>
      <c r="H805" s="590" t="n"/>
      <c r="I805" s="590" t="n"/>
      <c r="J805" s="590" t="n"/>
      <c r="K805" s="590" t="n"/>
      <c r="L805" s="590" t="n"/>
      <c r="M805" s="590" t="n"/>
      <c r="N805" s="590" t="n"/>
      <c r="O805" s="590" t="n"/>
      <c r="P805" s="590" t="n"/>
      <c r="Q805" s="590" t="n"/>
      <c r="R805" s="590" t="n"/>
      <c r="S805" s="590" t="n"/>
      <c r="T805" s="590" t="n"/>
      <c r="U805" s="590" t="n"/>
      <c r="V805" s="590" t="n"/>
      <c r="W805" s="590" t="n"/>
      <c r="X805" s="590" t="n"/>
      <c r="Y805" s="590" t="n"/>
      <c r="Z805" s="590" t="n"/>
    </row>
    <row r="806" ht="12.75" customHeight="1" s="844">
      <c r="A806" s="590" t="n"/>
      <c r="B806" s="590" t="n"/>
      <c r="D806" s="590" t="n"/>
      <c r="E806" s="590" t="n"/>
      <c r="F806" s="590" t="n"/>
      <c r="G806" s="590" t="n"/>
      <c r="H806" s="590" t="n"/>
      <c r="I806" s="590" t="n"/>
      <c r="J806" s="590" t="n"/>
      <c r="K806" s="590" t="n"/>
      <c r="L806" s="590" t="n"/>
      <c r="M806" s="590" t="n"/>
      <c r="N806" s="590" t="n"/>
      <c r="O806" s="590" t="n"/>
      <c r="P806" s="590" t="n"/>
      <c r="Q806" s="590" t="n"/>
      <c r="R806" s="590" t="n"/>
      <c r="S806" s="590" t="n"/>
      <c r="T806" s="590" t="n"/>
      <c r="U806" s="590" t="n"/>
      <c r="V806" s="590" t="n"/>
      <c r="W806" s="590" t="n"/>
      <c r="X806" s="590" t="n"/>
      <c r="Y806" s="590" t="n"/>
      <c r="Z806" s="590" t="n"/>
    </row>
    <row r="807" ht="12.75" customHeight="1" s="844">
      <c r="A807" s="590" t="n"/>
      <c r="B807" s="590" t="n"/>
      <c r="D807" s="590" t="n"/>
      <c r="E807" s="590" t="n"/>
      <c r="F807" s="590" t="n"/>
      <c r="G807" s="590" t="n"/>
      <c r="H807" s="590" t="n"/>
      <c r="I807" s="590" t="n"/>
      <c r="J807" s="590" t="n"/>
      <c r="K807" s="590" t="n"/>
      <c r="L807" s="590" t="n"/>
      <c r="M807" s="590" t="n"/>
      <c r="N807" s="590" t="n"/>
      <c r="O807" s="590" t="n"/>
      <c r="P807" s="590" t="n"/>
      <c r="Q807" s="590" t="n"/>
      <c r="R807" s="590" t="n"/>
      <c r="S807" s="590" t="n"/>
      <c r="T807" s="590" t="n"/>
      <c r="U807" s="590" t="n"/>
      <c r="V807" s="590" t="n"/>
      <c r="W807" s="590" t="n"/>
      <c r="X807" s="590" t="n"/>
      <c r="Y807" s="590" t="n"/>
      <c r="Z807" s="590" t="n"/>
    </row>
    <row r="808" ht="12.75" customHeight="1" s="844">
      <c r="A808" s="590" t="n"/>
      <c r="B808" s="590" t="n"/>
      <c r="D808" s="590" t="n"/>
      <c r="E808" s="590" t="n"/>
      <c r="F808" s="590" t="n"/>
      <c r="G808" s="590" t="n"/>
      <c r="H808" s="590" t="n"/>
      <c r="I808" s="590" t="n"/>
      <c r="J808" s="590" t="n"/>
      <c r="K808" s="590" t="n"/>
      <c r="L808" s="590" t="n"/>
      <c r="M808" s="590" t="n"/>
      <c r="N808" s="590" t="n"/>
      <c r="O808" s="590" t="n"/>
      <c r="P808" s="590" t="n"/>
      <c r="Q808" s="590" t="n"/>
      <c r="R808" s="590" t="n"/>
      <c r="S808" s="590" t="n"/>
      <c r="T808" s="590" t="n"/>
      <c r="U808" s="590" t="n"/>
      <c r="V808" s="590" t="n"/>
      <c r="W808" s="590" t="n"/>
      <c r="X808" s="590" t="n"/>
      <c r="Y808" s="590" t="n"/>
      <c r="Z808" s="590" t="n"/>
    </row>
    <row r="809" ht="12.75" customHeight="1" s="844">
      <c r="A809" s="590" t="n"/>
      <c r="B809" s="590" t="n"/>
      <c r="D809" s="590" t="n"/>
      <c r="E809" s="590" t="n"/>
      <c r="F809" s="590" t="n"/>
      <c r="G809" s="590" t="n"/>
      <c r="H809" s="590" t="n"/>
      <c r="I809" s="590" t="n"/>
      <c r="J809" s="590" t="n"/>
      <c r="K809" s="590" t="n"/>
      <c r="L809" s="590" t="n"/>
      <c r="M809" s="590" t="n"/>
      <c r="N809" s="590" t="n"/>
      <c r="O809" s="590" t="n"/>
      <c r="P809" s="590" t="n"/>
      <c r="Q809" s="590" t="n"/>
      <c r="R809" s="590" t="n"/>
      <c r="S809" s="590" t="n"/>
      <c r="T809" s="590" t="n"/>
      <c r="U809" s="590" t="n"/>
      <c r="V809" s="590" t="n"/>
      <c r="W809" s="590" t="n"/>
      <c r="X809" s="590" t="n"/>
      <c r="Y809" s="590" t="n"/>
      <c r="Z809" s="590" t="n"/>
    </row>
    <row r="810" ht="12.75" customHeight="1" s="844">
      <c r="A810" s="590" t="n"/>
      <c r="B810" s="590" t="n"/>
      <c r="D810" s="590" t="n"/>
      <c r="E810" s="590" t="n"/>
      <c r="F810" s="590" t="n"/>
      <c r="G810" s="590" t="n"/>
      <c r="H810" s="590" t="n"/>
      <c r="I810" s="590" t="n"/>
      <c r="J810" s="590" t="n"/>
      <c r="K810" s="590" t="n"/>
      <c r="L810" s="590" t="n"/>
      <c r="M810" s="590" t="n"/>
      <c r="N810" s="590" t="n"/>
      <c r="O810" s="590" t="n"/>
      <c r="P810" s="590" t="n"/>
      <c r="Q810" s="590" t="n"/>
      <c r="R810" s="590" t="n"/>
      <c r="S810" s="590" t="n"/>
      <c r="T810" s="590" t="n"/>
      <c r="U810" s="590" t="n"/>
      <c r="V810" s="590" t="n"/>
      <c r="W810" s="590" t="n"/>
      <c r="X810" s="590" t="n"/>
      <c r="Y810" s="590" t="n"/>
      <c r="Z810" s="590" t="n"/>
    </row>
    <row r="811" ht="12.75" customHeight="1" s="844">
      <c r="A811" s="590" t="n"/>
      <c r="B811" s="590" t="n"/>
      <c r="D811" s="590" t="n"/>
      <c r="E811" s="590" t="n"/>
      <c r="F811" s="590" t="n"/>
      <c r="G811" s="590" t="n"/>
      <c r="H811" s="590" t="n"/>
      <c r="I811" s="590" t="n"/>
      <c r="J811" s="590" t="n"/>
      <c r="K811" s="590" t="n"/>
      <c r="L811" s="590" t="n"/>
      <c r="M811" s="590" t="n"/>
      <c r="N811" s="590" t="n"/>
      <c r="O811" s="590" t="n"/>
      <c r="P811" s="590" t="n"/>
      <c r="Q811" s="590" t="n"/>
      <c r="R811" s="590" t="n"/>
      <c r="S811" s="590" t="n"/>
      <c r="T811" s="590" t="n"/>
      <c r="U811" s="590" t="n"/>
      <c r="V811" s="590" t="n"/>
      <c r="W811" s="590" t="n"/>
      <c r="X811" s="590" t="n"/>
      <c r="Y811" s="590" t="n"/>
      <c r="Z811" s="590" t="n"/>
    </row>
    <row r="812" ht="12.75" customHeight="1" s="844">
      <c r="A812" s="590" t="n"/>
      <c r="B812" s="590" t="n"/>
      <c r="D812" s="590" t="n"/>
      <c r="E812" s="590" t="n"/>
      <c r="F812" s="590" t="n"/>
      <c r="G812" s="590" t="n"/>
      <c r="H812" s="590" t="n"/>
      <c r="I812" s="590" t="n"/>
      <c r="J812" s="590" t="n"/>
      <c r="K812" s="590" t="n"/>
      <c r="L812" s="590" t="n"/>
      <c r="M812" s="590" t="n"/>
      <c r="N812" s="590" t="n"/>
      <c r="O812" s="590" t="n"/>
      <c r="P812" s="590" t="n"/>
      <c r="Q812" s="590" t="n"/>
      <c r="R812" s="590" t="n"/>
      <c r="S812" s="590" t="n"/>
      <c r="T812" s="590" t="n"/>
      <c r="U812" s="590" t="n"/>
      <c r="V812" s="590" t="n"/>
      <c r="W812" s="590" t="n"/>
      <c r="X812" s="590" t="n"/>
      <c r="Y812" s="590" t="n"/>
      <c r="Z812" s="590" t="n"/>
    </row>
    <row r="813" ht="12.75" customHeight="1" s="844">
      <c r="A813" s="590" t="n"/>
      <c r="B813" s="590" t="n"/>
      <c r="D813" s="590" t="n"/>
      <c r="E813" s="590" t="n"/>
      <c r="F813" s="590" t="n"/>
      <c r="G813" s="590" t="n"/>
      <c r="H813" s="590" t="n"/>
      <c r="I813" s="590" t="n"/>
      <c r="J813" s="590" t="n"/>
      <c r="K813" s="590" t="n"/>
      <c r="L813" s="590" t="n"/>
      <c r="M813" s="590" t="n"/>
      <c r="N813" s="590" t="n"/>
      <c r="O813" s="590" t="n"/>
      <c r="P813" s="590" t="n"/>
      <c r="Q813" s="590" t="n"/>
      <c r="R813" s="590" t="n"/>
      <c r="S813" s="590" t="n"/>
      <c r="T813" s="590" t="n"/>
      <c r="U813" s="590" t="n"/>
      <c r="V813" s="590" t="n"/>
      <c r="W813" s="590" t="n"/>
      <c r="X813" s="590" t="n"/>
      <c r="Y813" s="590" t="n"/>
      <c r="Z813" s="590" t="n"/>
    </row>
    <row r="814" ht="12.75" customHeight="1" s="844">
      <c r="A814" s="590" t="n"/>
      <c r="B814" s="590" t="n"/>
      <c r="D814" s="590" t="n"/>
      <c r="E814" s="590" t="n"/>
      <c r="F814" s="590" t="n"/>
      <c r="G814" s="590" t="n"/>
      <c r="H814" s="590" t="n"/>
      <c r="I814" s="590" t="n"/>
      <c r="J814" s="590" t="n"/>
      <c r="K814" s="590" t="n"/>
      <c r="L814" s="590" t="n"/>
      <c r="M814" s="590" t="n"/>
      <c r="N814" s="590" t="n"/>
      <c r="O814" s="590" t="n"/>
      <c r="P814" s="590" t="n"/>
      <c r="Q814" s="590" t="n"/>
      <c r="R814" s="590" t="n"/>
      <c r="S814" s="590" t="n"/>
      <c r="T814" s="590" t="n"/>
      <c r="U814" s="590" t="n"/>
      <c r="V814" s="590" t="n"/>
      <c r="W814" s="590" t="n"/>
      <c r="X814" s="590" t="n"/>
      <c r="Y814" s="590" t="n"/>
      <c r="Z814" s="590" t="n"/>
    </row>
    <row r="815" ht="12.75" customHeight="1" s="844">
      <c r="A815" s="590" t="n"/>
      <c r="B815" s="590" t="n"/>
      <c r="D815" s="590" t="n"/>
      <c r="E815" s="590" t="n"/>
      <c r="F815" s="590" t="n"/>
      <c r="G815" s="590" t="n"/>
      <c r="H815" s="590" t="n"/>
      <c r="I815" s="590" t="n"/>
      <c r="J815" s="590" t="n"/>
      <c r="K815" s="590" t="n"/>
      <c r="L815" s="590" t="n"/>
      <c r="M815" s="590" t="n"/>
      <c r="N815" s="590" t="n"/>
      <c r="O815" s="590" t="n"/>
      <c r="P815" s="590" t="n"/>
      <c r="Q815" s="590" t="n"/>
      <c r="R815" s="590" t="n"/>
      <c r="S815" s="590" t="n"/>
      <c r="T815" s="590" t="n"/>
      <c r="U815" s="590" t="n"/>
      <c r="V815" s="590" t="n"/>
      <c r="W815" s="590" t="n"/>
      <c r="X815" s="590" t="n"/>
      <c r="Y815" s="590" t="n"/>
      <c r="Z815" s="590" t="n"/>
    </row>
    <row r="816" ht="12.75" customHeight="1" s="844">
      <c r="A816" s="590" t="n"/>
      <c r="B816" s="590" t="n"/>
      <c r="D816" s="590" t="n"/>
      <c r="E816" s="590" t="n"/>
      <c r="F816" s="590" t="n"/>
      <c r="G816" s="590" t="n"/>
      <c r="H816" s="590" t="n"/>
      <c r="I816" s="590" t="n"/>
      <c r="J816" s="590" t="n"/>
      <c r="K816" s="590" t="n"/>
      <c r="L816" s="590" t="n"/>
      <c r="M816" s="590" t="n"/>
      <c r="N816" s="590" t="n"/>
      <c r="O816" s="590" t="n"/>
      <c r="P816" s="590" t="n"/>
      <c r="Q816" s="590" t="n"/>
      <c r="R816" s="590" t="n"/>
      <c r="S816" s="590" t="n"/>
      <c r="T816" s="590" t="n"/>
      <c r="U816" s="590" t="n"/>
      <c r="V816" s="590" t="n"/>
      <c r="W816" s="590" t="n"/>
      <c r="X816" s="590" t="n"/>
      <c r="Y816" s="590" t="n"/>
      <c r="Z816" s="590" t="n"/>
    </row>
    <row r="817" ht="12.75" customHeight="1" s="844">
      <c r="A817" s="590" t="n"/>
      <c r="B817" s="590" t="n"/>
      <c r="D817" s="590" t="n"/>
      <c r="E817" s="590" t="n"/>
      <c r="F817" s="590" t="n"/>
      <c r="G817" s="590" t="n"/>
      <c r="H817" s="590" t="n"/>
      <c r="I817" s="590" t="n"/>
      <c r="J817" s="590" t="n"/>
      <c r="K817" s="590" t="n"/>
      <c r="L817" s="590" t="n"/>
      <c r="M817" s="590" t="n"/>
      <c r="N817" s="590" t="n"/>
      <c r="O817" s="590" t="n"/>
      <c r="P817" s="590" t="n"/>
      <c r="Q817" s="590" t="n"/>
      <c r="R817" s="590" t="n"/>
      <c r="S817" s="590" t="n"/>
      <c r="T817" s="590" t="n"/>
      <c r="U817" s="590" t="n"/>
      <c r="V817" s="590" t="n"/>
      <c r="W817" s="590" t="n"/>
      <c r="X817" s="590" t="n"/>
      <c r="Y817" s="590" t="n"/>
      <c r="Z817" s="590" t="n"/>
    </row>
    <row r="818" ht="12.75" customHeight="1" s="844">
      <c r="A818" s="590" t="n"/>
      <c r="B818" s="590" t="n"/>
      <c r="D818" s="590" t="n"/>
      <c r="E818" s="590" t="n"/>
      <c r="F818" s="590" t="n"/>
      <c r="G818" s="590" t="n"/>
      <c r="H818" s="590" t="n"/>
      <c r="I818" s="590" t="n"/>
      <c r="J818" s="590" t="n"/>
      <c r="K818" s="590" t="n"/>
      <c r="L818" s="590" t="n"/>
      <c r="M818" s="590" t="n"/>
      <c r="N818" s="590" t="n"/>
      <c r="O818" s="590" t="n"/>
      <c r="P818" s="590" t="n"/>
      <c r="Q818" s="590" t="n"/>
      <c r="R818" s="590" t="n"/>
      <c r="S818" s="590" t="n"/>
      <c r="T818" s="590" t="n"/>
      <c r="U818" s="590" t="n"/>
      <c r="V818" s="590" t="n"/>
      <c r="W818" s="590" t="n"/>
      <c r="X818" s="590" t="n"/>
      <c r="Y818" s="590" t="n"/>
      <c r="Z818" s="590" t="n"/>
    </row>
    <row r="819" ht="12.75" customHeight="1" s="844">
      <c r="A819" s="590" t="n"/>
      <c r="B819" s="590" t="n"/>
      <c r="D819" s="590" t="n"/>
      <c r="E819" s="590" t="n"/>
      <c r="F819" s="590" t="n"/>
      <c r="G819" s="590" t="n"/>
      <c r="H819" s="590" t="n"/>
      <c r="I819" s="590" t="n"/>
      <c r="J819" s="590" t="n"/>
      <c r="K819" s="590" t="n"/>
      <c r="L819" s="590" t="n"/>
      <c r="M819" s="590" t="n"/>
      <c r="N819" s="590" t="n"/>
      <c r="O819" s="590" t="n"/>
      <c r="P819" s="590" t="n"/>
      <c r="Q819" s="590" t="n"/>
      <c r="R819" s="590" t="n"/>
      <c r="S819" s="590" t="n"/>
      <c r="T819" s="590" t="n"/>
      <c r="U819" s="590" t="n"/>
      <c r="V819" s="590" t="n"/>
      <c r="W819" s="590" t="n"/>
      <c r="X819" s="590" t="n"/>
      <c r="Y819" s="590" t="n"/>
      <c r="Z819" s="590" t="n"/>
    </row>
    <row r="820" ht="12.75" customHeight="1" s="844">
      <c r="A820" s="590" t="n"/>
      <c r="B820" s="590" t="n"/>
      <c r="D820" s="590" t="n"/>
      <c r="E820" s="590" t="n"/>
      <c r="F820" s="590" t="n"/>
      <c r="G820" s="590" t="n"/>
      <c r="H820" s="590" t="n"/>
      <c r="I820" s="590" t="n"/>
      <c r="J820" s="590" t="n"/>
      <c r="K820" s="590" t="n"/>
      <c r="L820" s="590" t="n"/>
      <c r="M820" s="590" t="n"/>
      <c r="N820" s="590" t="n"/>
      <c r="O820" s="590" t="n"/>
      <c r="P820" s="590" t="n"/>
      <c r="Q820" s="590" t="n"/>
      <c r="R820" s="590" t="n"/>
      <c r="S820" s="590" t="n"/>
      <c r="T820" s="590" t="n"/>
      <c r="U820" s="590" t="n"/>
      <c r="V820" s="590" t="n"/>
      <c r="W820" s="590" t="n"/>
      <c r="X820" s="590" t="n"/>
      <c r="Y820" s="590" t="n"/>
      <c r="Z820" s="590" t="n"/>
    </row>
    <row r="821" ht="12.75" customHeight="1" s="844">
      <c r="A821" s="590" t="n"/>
      <c r="B821" s="590" t="n"/>
      <c r="D821" s="590" t="n"/>
      <c r="E821" s="590" t="n"/>
      <c r="F821" s="590" t="n"/>
      <c r="G821" s="590" t="n"/>
      <c r="H821" s="590" t="n"/>
      <c r="I821" s="590" t="n"/>
      <c r="J821" s="590" t="n"/>
      <c r="K821" s="590" t="n"/>
      <c r="L821" s="590" t="n"/>
      <c r="M821" s="590" t="n"/>
      <c r="N821" s="590" t="n"/>
      <c r="O821" s="590" t="n"/>
      <c r="P821" s="590" t="n"/>
      <c r="Q821" s="590" t="n"/>
      <c r="R821" s="590" t="n"/>
      <c r="S821" s="590" t="n"/>
      <c r="T821" s="590" t="n"/>
      <c r="U821" s="590" t="n"/>
      <c r="V821" s="590" t="n"/>
      <c r="W821" s="590" t="n"/>
      <c r="X821" s="590" t="n"/>
      <c r="Y821" s="590" t="n"/>
      <c r="Z821" s="590" t="n"/>
    </row>
    <row r="822" ht="12.75" customHeight="1" s="844">
      <c r="A822" s="590" t="n"/>
      <c r="B822" s="590" t="n"/>
      <c r="D822" s="590" t="n"/>
      <c r="E822" s="590" t="n"/>
      <c r="F822" s="590" t="n"/>
      <c r="G822" s="590" t="n"/>
      <c r="H822" s="590" t="n"/>
      <c r="I822" s="590" t="n"/>
      <c r="J822" s="590" t="n"/>
      <c r="K822" s="590" t="n"/>
      <c r="L822" s="590" t="n"/>
      <c r="M822" s="590" t="n"/>
      <c r="N822" s="590" t="n"/>
      <c r="O822" s="590" t="n"/>
      <c r="P822" s="590" t="n"/>
      <c r="Q822" s="590" t="n"/>
      <c r="R822" s="590" t="n"/>
      <c r="S822" s="590" t="n"/>
      <c r="T822" s="590" t="n"/>
      <c r="U822" s="590" t="n"/>
      <c r="V822" s="590" t="n"/>
      <c r="W822" s="590" t="n"/>
      <c r="X822" s="590" t="n"/>
      <c r="Y822" s="590" t="n"/>
      <c r="Z822" s="590" t="n"/>
    </row>
    <row r="823" ht="12.75" customHeight="1" s="844">
      <c r="A823" s="590" t="n"/>
      <c r="B823" s="590" t="n"/>
      <c r="D823" s="590" t="n"/>
      <c r="E823" s="590" t="n"/>
      <c r="F823" s="590" t="n"/>
      <c r="G823" s="590" t="n"/>
      <c r="H823" s="590" t="n"/>
      <c r="I823" s="590" t="n"/>
      <c r="J823" s="590" t="n"/>
      <c r="K823" s="590" t="n"/>
      <c r="L823" s="590" t="n"/>
      <c r="M823" s="590" t="n"/>
      <c r="N823" s="590" t="n"/>
      <c r="O823" s="590" t="n"/>
      <c r="P823" s="590" t="n"/>
      <c r="Q823" s="590" t="n"/>
      <c r="R823" s="590" t="n"/>
      <c r="S823" s="590" t="n"/>
      <c r="T823" s="590" t="n"/>
      <c r="U823" s="590" t="n"/>
      <c r="V823" s="590" t="n"/>
      <c r="W823" s="590" t="n"/>
      <c r="X823" s="590" t="n"/>
      <c r="Y823" s="590" t="n"/>
      <c r="Z823" s="590" t="n"/>
    </row>
    <row r="824" ht="12.75" customHeight="1" s="844">
      <c r="A824" s="590" t="n"/>
      <c r="B824" s="590" t="n"/>
      <c r="D824" s="590" t="n"/>
      <c r="E824" s="590" t="n"/>
      <c r="F824" s="590" t="n"/>
      <c r="G824" s="590" t="n"/>
      <c r="H824" s="590" t="n"/>
      <c r="I824" s="590" t="n"/>
      <c r="J824" s="590" t="n"/>
      <c r="K824" s="590" t="n"/>
      <c r="L824" s="590" t="n"/>
      <c r="M824" s="590" t="n"/>
      <c r="N824" s="590" t="n"/>
      <c r="O824" s="590" t="n"/>
      <c r="P824" s="590" t="n"/>
      <c r="Q824" s="590" t="n"/>
      <c r="R824" s="590" t="n"/>
      <c r="S824" s="590" t="n"/>
      <c r="T824" s="590" t="n"/>
      <c r="U824" s="590" t="n"/>
      <c r="V824" s="590" t="n"/>
      <c r="W824" s="590" t="n"/>
      <c r="X824" s="590" t="n"/>
      <c r="Y824" s="590" t="n"/>
      <c r="Z824" s="590" t="n"/>
    </row>
    <row r="825" ht="12.75" customHeight="1" s="844">
      <c r="A825" s="590" t="n"/>
      <c r="B825" s="590" t="n"/>
      <c r="D825" s="590" t="n"/>
      <c r="E825" s="590" t="n"/>
      <c r="F825" s="590" t="n"/>
      <c r="G825" s="590" t="n"/>
      <c r="H825" s="590" t="n"/>
      <c r="I825" s="590" t="n"/>
      <c r="J825" s="590" t="n"/>
      <c r="K825" s="590" t="n"/>
      <c r="L825" s="590" t="n"/>
      <c r="M825" s="590" t="n"/>
      <c r="N825" s="590" t="n"/>
      <c r="O825" s="590" t="n"/>
      <c r="P825" s="590" t="n"/>
      <c r="Q825" s="590" t="n"/>
      <c r="R825" s="590" t="n"/>
      <c r="S825" s="590" t="n"/>
      <c r="T825" s="590" t="n"/>
      <c r="U825" s="590" t="n"/>
      <c r="V825" s="590" t="n"/>
      <c r="W825" s="590" t="n"/>
      <c r="X825" s="590" t="n"/>
      <c r="Y825" s="590" t="n"/>
      <c r="Z825" s="590" t="n"/>
    </row>
    <row r="826" ht="12.75" customHeight="1" s="844">
      <c r="A826" s="590" t="n"/>
      <c r="B826" s="590" t="n"/>
      <c r="D826" s="590" t="n"/>
      <c r="E826" s="590" t="n"/>
      <c r="F826" s="590" t="n"/>
      <c r="G826" s="590" t="n"/>
      <c r="H826" s="590" t="n"/>
      <c r="I826" s="590" t="n"/>
      <c r="J826" s="590" t="n"/>
      <c r="K826" s="590" t="n"/>
      <c r="L826" s="590" t="n"/>
      <c r="M826" s="590" t="n"/>
      <c r="N826" s="590" t="n"/>
      <c r="O826" s="590" t="n"/>
      <c r="P826" s="590" t="n"/>
      <c r="Q826" s="590" t="n"/>
      <c r="R826" s="590" t="n"/>
      <c r="S826" s="590" t="n"/>
      <c r="T826" s="590" t="n"/>
      <c r="U826" s="590" t="n"/>
      <c r="V826" s="590" t="n"/>
      <c r="W826" s="590" t="n"/>
      <c r="X826" s="590" t="n"/>
      <c r="Y826" s="590" t="n"/>
      <c r="Z826" s="590" t="n"/>
    </row>
    <row r="827" ht="12.75" customHeight="1" s="844">
      <c r="A827" s="590" t="n"/>
      <c r="B827" s="590" t="n"/>
      <c r="D827" s="590" t="n"/>
      <c r="E827" s="590" t="n"/>
      <c r="F827" s="590" t="n"/>
      <c r="G827" s="590" t="n"/>
      <c r="H827" s="590" t="n"/>
      <c r="I827" s="590" t="n"/>
      <c r="J827" s="590" t="n"/>
      <c r="K827" s="590" t="n"/>
      <c r="L827" s="590" t="n"/>
      <c r="M827" s="590" t="n"/>
      <c r="N827" s="590" t="n"/>
      <c r="O827" s="590" t="n"/>
      <c r="P827" s="590" t="n"/>
      <c r="Q827" s="590" t="n"/>
      <c r="R827" s="590" t="n"/>
      <c r="S827" s="590" t="n"/>
      <c r="T827" s="590" t="n"/>
      <c r="U827" s="590" t="n"/>
      <c r="V827" s="590" t="n"/>
      <c r="W827" s="590" t="n"/>
      <c r="X827" s="590" t="n"/>
      <c r="Y827" s="590" t="n"/>
      <c r="Z827" s="590" t="n"/>
    </row>
    <row r="828" ht="12.75" customHeight="1" s="844">
      <c r="A828" s="590" t="n"/>
      <c r="B828" s="590" t="n"/>
      <c r="D828" s="590" t="n"/>
      <c r="E828" s="590" t="n"/>
      <c r="F828" s="590" t="n"/>
      <c r="G828" s="590" t="n"/>
      <c r="H828" s="590" t="n"/>
      <c r="I828" s="590" t="n"/>
      <c r="J828" s="590" t="n"/>
      <c r="K828" s="590" t="n"/>
      <c r="L828" s="590" t="n"/>
      <c r="M828" s="590" t="n"/>
      <c r="N828" s="590" t="n"/>
      <c r="O828" s="590" t="n"/>
      <c r="P828" s="590" t="n"/>
      <c r="Q828" s="590" t="n"/>
      <c r="R828" s="590" t="n"/>
      <c r="S828" s="590" t="n"/>
      <c r="T828" s="590" t="n"/>
      <c r="U828" s="590" t="n"/>
      <c r="V828" s="590" t="n"/>
      <c r="W828" s="590" t="n"/>
      <c r="X828" s="590" t="n"/>
      <c r="Y828" s="590" t="n"/>
      <c r="Z828" s="590" t="n"/>
    </row>
    <row r="829" ht="12.75" customHeight="1" s="844">
      <c r="A829" s="590" t="n"/>
      <c r="B829" s="590" t="n"/>
      <c r="D829" s="590" t="n"/>
      <c r="E829" s="590" t="n"/>
      <c r="F829" s="590" t="n"/>
      <c r="G829" s="590" t="n"/>
      <c r="H829" s="590" t="n"/>
      <c r="I829" s="590" t="n"/>
      <c r="J829" s="590" t="n"/>
      <c r="K829" s="590" t="n"/>
      <c r="L829" s="590" t="n"/>
      <c r="M829" s="590" t="n"/>
      <c r="N829" s="590" t="n"/>
      <c r="O829" s="590" t="n"/>
      <c r="P829" s="590" t="n"/>
      <c r="Q829" s="590" t="n"/>
      <c r="R829" s="590" t="n"/>
      <c r="S829" s="590" t="n"/>
      <c r="T829" s="590" t="n"/>
      <c r="U829" s="590" t="n"/>
      <c r="V829" s="590" t="n"/>
      <c r="W829" s="590" t="n"/>
      <c r="X829" s="590" t="n"/>
      <c r="Y829" s="590" t="n"/>
      <c r="Z829" s="590" t="n"/>
    </row>
    <row r="830" ht="12.75" customHeight="1" s="844">
      <c r="A830" s="590" t="n"/>
      <c r="B830" s="590" t="n"/>
      <c r="D830" s="590" t="n"/>
      <c r="E830" s="590" t="n"/>
      <c r="F830" s="590" t="n"/>
      <c r="G830" s="590" t="n"/>
      <c r="H830" s="590" t="n"/>
      <c r="I830" s="590" t="n"/>
      <c r="J830" s="590" t="n"/>
      <c r="K830" s="590" t="n"/>
      <c r="L830" s="590" t="n"/>
      <c r="M830" s="590" t="n"/>
      <c r="N830" s="590" t="n"/>
      <c r="O830" s="590" t="n"/>
      <c r="P830" s="590" t="n"/>
      <c r="Q830" s="590" t="n"/>
      <c r="R830" s="590" t="n"/>
      <c r="S830" s="590" t="n"/>
      <c r="T830" s="590" t="n"/>
      <c r="U830" s="590" t="n"/>
      <c r="V830" s="590" t="n"/>
      <c r="W830" s="590" t="n"/>
      <c r="X830" s="590" t="n"/>
      <c r="Y830" s="590" t="n"/>
      <c r="Z830" s="590" t="n"/>
    </row>
    <row r="831" ht="12.75" customHeight="1" s="844">
      <c r="A831" s="590" t="n"/>
      <c r="B831" s="590" t="n"/>
      <c r="D831" s="590" t="n"/>
      <c r="E831" s="590" t="n"/>
      <c r="F831" s="590" t="n"/>
      <c r="G831" s="590" t="n"/>
      <c r="H831" s="590" t="n"/>
      <c r="I831" s="590" t="n"/>
      <c r="J831" s="590" t="n"/>
      <c r="K831" s="590" t="n"/>
      <c r="L831" s="590" t="n"/>
      <c r="M831" s="590" t="n"/>
      <c r="N831" s="590" t="n"/>
      <c r="O831" s="590" t="n"/>
      <c r="P831" s="590" t="n"/>
      <c r="Q831" s="590" t="n"/>
      <c r="R831" s="590" t="n"/>
      <c r="S831" s="590" t="n"/>
      <c r="T831" s="590" t="n"/>
      <c r="U831" s="590" t="n"/>
      <c r="V831" s="590" t="n"/>
      <c r="W831" s="590" t="n"/>
      <c r="X831" s="590" t="n"/>
      <c r="Y831" s="590" t="n"/>
      <c r="Z831" s="590" t="n"/>
    </row>
    <row r="832" ht="12.75" customHeight="1" s="844">
      <c r="A832" s="590" t="n"/>
      <c r="B832" s="590" t="n"/>
      <c r="D832" s="590" t="n"/>
      <c r="E832" s="590" t="n"/>
      <c r="F832" s="590" t="n"/>
      <c r="G832" s="590" t="n"/>
      <c r="H832" s="590" t="n"/>
      <c r="I832" s="590" t="n"/>
      <c r="J832" s="590" t="n"/>
      <c r="K832" s="590" t="n"/>
      <c r="L832" s="590" t="n"/>
      <c r="M832" s="590" t="n"/>
      <c r="N832" s="590" t="n"/>
      <c r="O832" s="590" t="n"/>
      <c r="P832" s="590" t="n"/>
      <c r="Q832" s="590" t="n"/>
      <c r="R832" s="590" t="n"/>
      <c r="S832" s="590" t="n"/>
      <c r="T832" s="590" t="n"/>
      <c r="U832" s="590" t="n"/>
      <c r="V832" s="590" t="n"/>
      <c r="W832" s="590" t="n"/>
      <c r="X832" s="590" t="n"/>
      <c r="Y832" s="590" t="n"/>
      <c r="Z832" s="590" t="n"/>
    </row>
    <row r="833" ht="12.75" customHeight="1" s="844">
      <c r="A833" s="590" t="n"/>
      <c r="B833" s="590" t="n"/>
      <c r="D833" s="590" t="n"/>
      <c r="E833" s="590" t="n"/>
      <c r="F833" s="590" t="n"/>
      <c r="G833" s="590" t="n"/>
      <c r="H833" s="590" t="n"/>
      <c r="I833" s="590" t="n"/>
      <c r="J833" s="590" t="n"/>
      <c r="K833" s="590" t="n"/>
      <c r="L833" s="590" t="n"/>
      <c r="M833" s="590" t="n"/>
      <c r="N833" s="590" t="n"/>
      <c r="O833" s="590" t="n"/>
      <c r="P833" s="590" t="n"/>
      <c r="Q833" s="590" t="n"/>
      <c r="R833" s="590" t="n"/>
      <c r="S833" s="590" t="n"/>
      <c r="T833" s="590" t="n"/>
      <c r="U833" s="590" t="n"/>
      <c r="V833" s="590" t="n"/>
      <c r="W833" s="590" t="n"/>
      <c r="X833" s="590" t="n"/>
      <c r="Y833" s="590" t="n"/>
      <c r="Z833" s="590" t="n"/>
    </row>
    <row r="834" ht="12.75" customHeight="1" s="844">
      <c r="A834" s="590" t="n"/>
      <c r="B834" s="590" t="n"/>
      <c r="D834" s="590" t="n"/>
      <c r="E834" s="590" t="n"/>
      <c r="F834" s="590" t="n"/>
      <c r="G834" s="590" t="n"/>
      <c r="H834" s="590" t="n"/>
      <c r="I834" s="590" t="n"/>
      <c r="J834" s="590" t="n"/>
      <c r="K834" s="590" t="n"/>
      <c r="L834" s="590" t="n"/>
      <c r="M834" s="590" t="n"/>
      <c r="N834" s="590" t="n"/>
      <c r="O834" s="590" t="n"/>
      <c r="P834" s="590" t="n"/>
      <c r="Q834" s="590" t="n"/>
      <c r="R834" s="590" t="n"/>
      <c r="S834" s="590" t="n"/>
      <c r="T834" s="590" t="n"/>
      <c r="U834" s="590" t="n"/>
      <c r="V834" s="590" t="n"/>
      <c r="W834" s="590" t="n"/>
      <c r="X834" s="590" t="n"/>
      <c r="Y834" s="590" t="n"/>
      <c r="Z834" s="590" t="n"/>
    </row>
    <row r="835" ht="12.75" customHeight="1" s="844">
      <c r="A835" s="590" t="n"/>
      <c r="B835" s="590" t="n"/>
      <c r="D835" s="590" t="n"/>
      <c r="E835" s="590" t="n"/>
      <c r="F835" s="590" t="n"/>
      <c r="G835" s="590" t="n"/>
      <c r="H835" s="590" t="n"/>
      <c r="I835" s="590" t="n"/>
      <c r="J835" s="590" t="n"/>
      <c r="K835" s="590" t="n"/>
      <c r="L835" s="590" t="n"/>
      <c r="M835" s="590" t="n"/>
      <c r="N835" s="590" t="n"/>
      <c r="O835" s="590" t="n"/>
      <c r="P835" s="590" t="n"/>
      <c r="Q835" s="590" t="n"/>
      <c r="R835" s="590" t="n"/>
      <c r="S835" s="590" t="n"/>
      <c r="T835" s="590" t="n"/>
      <c r="U835" s="590" t="n"/>
      <c r="V835" s="590" t="n"/>
      <c r="W835" s="590" t="n"/>
      <c r="X835" s="590" t="n"/>
      <c r="Y835" s="590" t="n"/>
      <c r="Z835" s="590" t="n"/>
    </row>
    <row r="836" ht="12.75" customHeight="1" s="844">
      <c r="A836" s="590" t="n"/>
      <c r="B836" s="590" t="n"/>
      <c r="D836" s="590" t="n"/>
      <c r="E836" s="590" t="n"/>
      <c r="F836" s="590" t="n"/>
      <c r="G836" s="590" t="n"/>
      <c r="H836" s="590" t="n"/>
      <c r="I836" s="590" t="n"/>
      <c r="J836" s="590" t="n"/>
      <c r="K836" s="590" t="n"/>
      <c r="L836" s="590" t="n"/>
      <c r="M836" s="590" t="n"/>
      <c r="N836" s="590" t="n"/>
      <c r="O836" s="590" t="n"/>
      <c r="P836" s="590" t="n"/>
      <c r="Q836" s="590" t="n"/>
      <c r="R836" s="590" t="n"/>
      <c r="S836" s="590" t="n"/>
      <c r="T836" s="590" t="n"/>
      <c r="U836" s="590" t="n"/>
      <c r="V836" s="590" t="n"/>
      <c r="W836" s="590" t="n"/>
      <c r="X836" s="590" t="n"/>
      <c r="Y836" s="590" t="n"/>
      <c r="Z836" s="590" t="n"/>
    </row>
    <row r="837" ht="12.75" customHeight="1" s="844">
      <c r="A837" s="590" t="n"/>
      <c r="B837" s="590" t="n"/>
      <c r="D837" s="590" t="n"/>
      <c r="E837" s="590" t="n"/>
      <c r="F837" s="590" t="n"/>
      <c r="G837" s="590" t="n"/>
      <c r="H837" s="590" t="n"/>
      <c r="I837" s="590" t="n"/>
      <c r="J837" s="590" t="n"/>
      <c r="K837" s="590" t="n"/>
      <c r="L837" s="590" t="n"/>
      <c r="M837" s="590" t="n"/>
      <c r="N837" s="590" t="n"/>
      <c r="O837" s="590" t="n"/>
      <c r="P837" s="590" t="n"/>
      <c r="Q837" s="590" t="n"/>
      <c r="R837" s="590" t="n"/>
      <c r="S837" s="590" t="n"/>
      <c r="T837" s="590" t="n"/>
      <c r="U837" s="590" t="n"/>
      <c r="V837" s="590" t="n"/>
      <c r="W837" s="590" t="n"/>
      <c r="X837" s="590" t="n"/>
      <c r="Y837" s="590" t="n"/>
      <c r="Z837" s="590" t="n"/>
    </row>
    <row r="838" ht="12.75" customHeight="1" s="844">
      <c r="A838" s="590" t="n"/>
      <c r="B838" s="590" t="n"/>
      <c r="D838" s="590" t="n"/>
      <c r="E838" s="590" t="n"/>
      <c r="F838" s="590" t="n"/>
      <c r="G838" s="590" t="n"/>
      <c r="H838" s="590" t="n"/>
      <c r="I838" s="590" t="n"/>
      <c r="J838" s="590" t="n"/>
      <c r="K838" s="590" t="n"/>
      <c r="L838" s="590" t="n"/>
      <c r="M838" s="590" t="n"/>
      <c r="N838" s="590" t="n"/>
      <c r="O838" s="590" t="n"/>
      <c r="P838" s="590" t="n"/>
      <c r="Q838" s="590" t="n"/>
      <c r="R838" s="590" t="n"/>
      <c r="S838" s="590" t="n"/>
      <c r="T838" s="590" t="n"/>
      <c r="U838" s="590" t="n"/>
      <c r="V838" s="590" t="n"/>
      <c r="W838" s="590" t="n"/>
      <c r="X838" s="590" t="n"/>
      <c r="Y838" s="590" t="n"/>
      <c r="Z838" s="590" t="n"/>
    </row>
    <row r="839" ht="12.75" customHeight="1" s="844">
      <c r="A839" s="590" t="n"/>
      <c r="B839" s="590" t="n"/>
      <c r="D839" s="590" t="n"/>
      <c r="E839" s="590" t="n"/>
      <c r="F839" s="590" t="n"/>
      <c r="G839" s="590" t="n"/>
      <c r="H839" s="590" t="n"/>
      <c r="I839" s="590" t="n"/>
      <c r="J839" s="590" t="n"/>
      <c r="K839" s="590" t="n"/>
      <c r="L839" s="590" t="n"/>
      <c r="M839" s="590" t="n"/>
      <c r="N839" s="590" t="n"/>
      <c r="O839" s="590" t="n"/>
      <c r="P839" s="590" t="n"/>
      <c r="Q839" s="590" t="n"/>
      <c r="R839" s="590" t="n"/>
      <c r="S839" s="590" t="n"/>
      <c r="T839" s="590" t="n"/>
      <c r="U839" s="590" t="n"/>
      <c r="V839" s="590" t="n"/>
      <c r="W839" s="590" t="n"/>
      <c r="X839" s="590" t="n"/>
      <c r="Y839" s="590" t="n"/>
      <c r="Z839" s="590" t="n"/>
    </row>
    <row r="840" ht="12.75" customHeight="1" s="844">
      <c r="A840" s="590" t="n"/>
      <c r="B840" s="590" t="n"/>
      <c r="D840" s="590" t="n"/>
      <c r="E840" s="590" t="n"/>
      <c r="F840" s="590" t="n"/>
      <c r="G840" s="590" t="n"/>
      <c r="H840" s="590" t="n"/>
      <c r="I840" s="590" t="n"/>
      <c r="J840" s="590" t="n"/>
      <c r="K840" s="590" t="n"/>
      <c r="L840" s="590" t="n"/>
      <c r="M840" s="590" t="n"/>
      <c r="N840" s="590" t="n"/>
      <c r="O840" s="590" t="n"/>
      <c r="P840" s="590" t="n"/>
      <c r="Q840" s="590" t="n"/>
      <c r="R840" s="590" t="n"/>
      <c r="S840" s="590" t="n"/>
      <c r="T840" s="590" t="n"/>
      <c r="U840" s="590" t="n"/>
      <c r="V840" s="590" t="n"/>
      <c r="W840" s="590" t="n"/>
      <c r="X840" s="590" t="n"/>
      <c r="Y840" s="590" t="n"/>
      <c r="Z840" s="590" t="n"/>
    </row>
    <row r="841" ht="12.75" customHeight="1" s="844">
      <c r="A841" s="590" t="n"/>
      <c r="B841" s="590" t="n"/>
      <c r="D841" s="590" t="n"/>
      <c r="E841" s="590" t="n"/>
      <c r="F841" s="590" t="n"/>
      <c r="G841" s="590" t="n"/>
      <c r="H841" s="590" t="n"/>
      <c r="I841" s="590" t="n"/>
      <c r="J841" s="590" t="n"/>
      <c r="K841" s="590" t="n"/>
      <c r="L841" s="590" t="n"/>
      <c r="M841" s="590" t="n"/>
      <c r="N841" s="590" t="n"/>
      <c r="O841" s="590" t="n"/>
      <c r="P841" s="590" t="n"/>
      <c r="Q841" s="590" t="n"/>
      <c r="R841" s="590" t="n"/>
      <c r="S841" s="590" t="n"/>
      <c r="T841" s="590" t="n"/>
      <c r="U841" s="590" t="n"/>
      <c r="V841" s="590" t="n"/>
      <c r="W841" s="590" t="n"/>
      <c r="X841" s="590" t="n"/>
      <c r="Y841" s="590" t="n"/>
      <c r="Z841" s="590" t="n"/>
    </row>
    <row r="842" ht="12.75" customHeight="1" s="844">
      <c r="A842" s="590" t="n"/>
      <c r="B842" s="590" t="n"/>
      <c r="D842" s="590" t="n"/>
      <c r="E842" s="590" t="n"/>
      <c r="F842" s="590" t="n"/>
      <c r="G842" s="590" t="n"/>
      <c r="H842" s="590" t="n"/>
      <c r="I842" s="590" t="n"/>
      <c r="J842" s="590" t="n"/>
      <c r="K842" s="590" t="n"/>
      <c r="L842" s="590" t="n"/>
      <c r="M842" s="590" t="n"/>
      <c r="N842" s="590" t="n"/>
      <c r="O842" s="590" t="n"/>
      <c r="P842" s="590" t="n"/>
      <c r="Q842" s="590" t="n"/>
      <c r="R842" s="590" t="n"/>
      <c r="S842" s="590" t="n"/>
      <c r="T842" s="590" t="n"/>
      <c r="U842" s="590" t="n"/>
      <c r="V842" s="590" t="n"/>
      <c r="W842" s="590" t="n"/>
      <c r="X842" s="590" t="n"/>
      <c r="Y842" s="590" t="n"/>
      <c r="Z842" s="590" t="n"/>
    </row>
    <row r="843" ht="12.75" customHeight="1" s="844">
      <c r="A843" s="590" t="n"/>
      <c r="B843" s="590" t="n"/>
      <c r="D843" s="590" t="n"/>
      <c r="E843" s="590" t="n"/>
      <c r="F843" s="590" t="n"/>
      <c r="G843" s="590" t="n"/>
      <c r="H843" s="590" t="n"/>
      <c r="I843" s="590" t="n"/>
      <c r="J843" s="590" t="n"/>
      <c r="K843" s="590" t="n"/>
      <c r="L843" s="590" t="n"/>
      <c r="M843" s="590" t="n"/>
      <c r="N843" s="590" t="n"/>
      <c r="O843" s="590" t="n"/>
      <c r="P843" s="590" t="n"/>
      <c r="Q843" s="590" t="n"/>
      <c r="R843" s="590" t="n"/>
      <c r="S843" s="590" t="n"/>
      <c r="T843" s="590" t="n"/>
      <c r="U843" s="590" t="n"/>
      <c r="V843" s="590" t="n"/>
      <c r="W843" s="590" t="n"/>
      <c r="X843" s="590" t="n"/>
      <c r="Y843" s="590" t="n"/>
      <c r="Z843" s="590" t="n"/>
    </row>
    <row r="844" ht="12.75" customHeight="1" s="844">
      <c r="A844" s="590" t="n"/>
      <c r="B844" s="590" t="n"/>
      <c r="D844" s="590" t="n"/>
      <c r="E844" s="590" t="n"/>
      <c r="F844" s="590" t="n"/>
      <c r="G844" s="590" t="n"/>
      <c r="H844" s="590" t="n"/>
      <c r="I844" s="590" t="n"/>
      <c r="J844" s="590" t="n"/>
      <c r="K844" s="590" t="n"/>
      <c r="L844" s="590" t="n"/>
      <c r="M844" s="590" t="n"/>
      <c r="N844" s="590" t="n"/>
      <c r="O844" s="590" t="n"/>
      <c r="P844" s="590" t="n"/>
      <c r="Q844" s="590" t="n"/>
      <c r="R844" s="590" t="n"/>
      <c r="S844" s="590" t="n"/>
      <c r="T844" s="590" t="n"/>
      <c r="U844" s="590" t="n"/>
      <c r="V844" s="590" t="n"/>
      <c r="W844" s="590" t="n"/>
      <c r="X844" s="590" t="n"/>
      <c r="Y844" s="590" t="n"/>
      <c r="Z844" s="590" t="n"/>
    </row>
    <row r="845" ht="12.75" customHeight="1" s="844">
      <c r="A845" s="590" t="n"/>
      <c r="B845" s="590" t="n"/>
      <c r="D845" s="590" t="n"/>
      <c r="E845" s="590" t="n"/>
      <c r="F845" s="590" t="n"/>
      <c r="G845" s="590" t="n"/>
      <c r="H845" s="590" t="n"/>
      <c r="I845" s="590" t="n"/>
      <c r="J845" s="590" t="n"/>
      <c r="K845" s="590" t="n"/>
      <c r="L845" s="590" t="n"/>
      <c r="M845" s="590" t="n"/>
      <c r="N845" s="590" t="n"/>
      <c r="O845" s="590" t="n"/>
      <c r="P845" s="590" t="n"/>
      <c r="Q845" s="590" t="n"/>
      <c r="R845" s="590" t="n"/>
      <c r="S845" s="590" t="n"/>
      <c r="T845" s="590" t="n"/>
      <c r="U845" s="590" t="n"/>
      <c r="V845" s="590" t="n"/>
      <c r="W845" s="590" t="n"/>
      <c r="X845" s="590" t="n"/>
      <c r="Y845" s="590" t="n"/>
      <c r="Z845" s="590" t="n"/>
    </row>
    <row r="846" ht="12.75" customHeight="1" s="844">
      <c r="A846" s="590" t="n"/>
      <c r="B846" s="590" t="n"/>
      <c r="D846" s="590" t="n"/>
      <c r="E846" s="590" t="n"/>
      <c r="F846" s="590" t="n"/>
      <c r="G846" s="590" t="n"/>
      <c r="H846" s="590" t="n"/>
      <c r="I846" s="590" t="n"/>
      <c r="J846" s="590" t="n"/>
      <c r="K846" s="590" t="n"/>
      <c r="L846" s="590" t="n"/>
      <c r="M846" s="590" t="n"/>
      <c r="N846" s="590" t="n"/>
      <c r="O846" s="590" t="n"/>
      <c r="P846" s="590" t="n"/>
      <c r="Q846" s="590" t="n"/>
      <c r="R846" s="590" t="n"/>
      <c r="S846" s="590" t="n"/>
      <c r="T846" s="590" t="n"/>
      <c r="U846" s="590" t="n"/>
      <c r="V846" s="590" t="n"/>
      <c r="W846" s="590" t="n"/>
      <c r="X846" s="590" t="n"/>
      <c r="Y846" s="590" t="n"/>
      <c r="Z846" s="590" t="n"/>
    </row>
    <row r="847" ht="12.75" customHeight="1" s="844">
      <c r="A847" s="590" t="n"/>
      <c r="B847" s="590" t="n"/>
      <c r="D847" s="590" t="n"/>
      <c r="E847" s="590" t="n"/>
      <c r="F847" s="590" t="n"/>
      <c r="G847" s="590" t="n"/>
      <c r="H847" s="590" t="n"/>
      <c r="I847" s="590" t="n"/>
      <c r="J847" s="590" t="n"/>
      <c r="K847" s="590" t="n"/>
      <c r="L847" s="590" t="n"/>
      <c r="M847" s="590" t="n"/>
      <c r="N847" s="590" t="n"/>
      <c r="O847" s="590" t="n"/>
      <c r="P847" s="590" t="n"/>
      <c r="Q847" s="590" t="n"/>
      <c r="R847" s="590" t="n"/>
      <c r="S847" s="590" t="n"/>
      <c r="T847" s="590" t="n"/>
      <c r="U847" s="590" t="n"/>
      <c r="V847" s="590" t="n"/>
      <c r="W847" s="590" t="n"/>
      <c r="X847" s="590" t="n"/>
      <c r="Y847" s="590" t="n"/>
      <c r="Z847" s="590" t="n"/>
    </row>
    <row r="848" ht="12.75" customHeight="1" s="844">
      <c r="A848" s="590" t="n"/>
      <c r="B848" s="590" t="n"/>
      <c r="D848" s="590" t="n"/>
      <c r="E848" s="590" t="n"/>
      <c r="F848" s="590" t="n"/>
      <c r="G848" s="590" t="n"/>
      <c r="H848" s="590" t="n"/>
      <c r="I848" s="590" t="n"/>
      <c r="J848" s="590" t="n"/>
      <c r="K848" s="590" t="n"/>
      <c r="L848" s="590" t="n"/>
      <c r="M848" s="590" t="n"/>
      <c r="N848" s="590" t="n"/>
      <c r="O848" s="590" t="n"/>
      <c r="P848" s="590" t="n"/>
      <c r="Q848" s="590" t="n"/>
      <c r="R848" s="590" t="n"/>
      <c r="S848" s="590" t="n"/>
      <c r="T848" s="590" t="n"/>
      <c r="U848" s="590" t="n"/>
      <c r="V848" s="590" t="n"/>
      <c r="W848" s="590" t="n"/>
      <c r="X848" s="590" t="n"/>
      <c r="Y848" s="590" t="n"/>
      <c r="Z848" s="590" t="n"/>
    </row>
    <row r="849" ht="12.75" customHeight="1" s="844">
      <c r="A849" s="590" t="n"/>
      <c r="B849" s="590" t="n"/>
      <c r="D849" s="590" t="n"/>
      <c r="E849" s="590" t="n"/>
      <c r="F849" s="590" t="n"/>
      <c r="G849" s="590" t="n"/>
      <c r="H849" s="590" t="n"/>
      <c r="I849" s="590" t="n"/>
      <c r="J849" s="590" t="n"/>
      <c r="K849" s="590" t="n"/>
      <c r="L849" s="590" t="n"/>
      <c r="M849" s="590" t="n"/>
      <c r="N849" s="590" t="n"/>
      <c r="O849" s="590" t="n"/>
      <c r="P849" s="590" t="n"/>
      <c r="Q849" s="590" t="n"/>
      <c r="R849" s="590" t="n"/>
      <c r="S849" s="590" t="n"/>
      <c r="T849" s="590" t="n"/>
      <c r="U849" s="590" t="n"/>
      <c r="V849" s="590" t="n"/>
      <c r="W849" s="590" t="n"/>
      <c r="X849" s="590" t="n"/>
      <c r="Y849" s="590" t="n"/>
      <c r="Z849" s="590" t="n"/>
    </row>
    <row r="850" ht="12.75" customHeight="1" s="844">
      <c r="A850" s="590" t="n"/>
      <c r="B850" s="590" t="n"/>
      <c r="D850" s="590" t="n"/>
      <c r="E850" s="590" t="n"/>
      <c r="F850" s="590" t="n"/>
      <c r="G850" s="590" t="n"/>
      <c r="H850" s="590" t="n"/>
      <c r="I850" s="590" t="n"/>
      <c r="J850" s="590" t="n"/>
      <c r="K850" s="590" t="n"/>
      <c r="L850" s="590" t="n"/>
      <c r="M850" s="590" t="n"/>
      <c r="N850" s="590" t="n"/>
      <c r="O850" s="590" t="n"/>
      <c r="P850" s="590" t="n"/>
      <c r="Q850" s="590" t="n"/>
      <c r="R850" s="590" t="n"/>
      <c r="S850" s="590" t="n"/>
      <c r="T850" s="590" t="n"/>
      <c r="U850" s="590" t="n"/>
      <c r="V850" s="590" t="n"/>
      <c r="W850" s="590" t="n"/>
      <c r="X850" s="590" t="n"/>
      <c r="Y850" s="590" t="n"/>
      <c r="Z850" s="590" t="n"/>
    </row>
    <row r="851" ht="12.75" customHeight="1" s="844">
      <c r="A851" s="590" t="n"/>
      <c r="B851" s="590" t="n"/>
      <c r="D851" s="590" t="n"/>
      <c r="E851" s="590" t="n"/>
      <c r="F851" s="590" t="n"/>
      <c r="G851" s="590" t="n"/>
      <c r="H851" s="590" t="n"/>
      <c r="I851" s="590" t="n"/>
      <c r="J851" s="590" t="n"/>
      <c r="K851" s="590" t="n"/>
      <c r="L851" s="590" t="n"/>
      <c r="M851" s="590" t="n"/>
      <c r="N851" s="590" t="n"/>
      <c r="O851" s="590" t="n"/>
      <c r="P851" s="590" t="n"/>
      <c r="Q851" s="590" t="n"/>
      <c r="R851" s="590" t="n"/>
      <c r="S851" s="590" t="n"/>
      <c r="T851" s="590" t="n"/>
      <c r="U851" s="590" t="n"/>
      <c r="V851" s="590" t="n"/>
      <c r="W851" s="590" t="n"/>
      <c r="X851" s="590" t="n"/>
      <c r="Y851" s="590" t="n"/>
      <c r="Z851" s="590" t="n"/>
    </row>
    <row r="852" ht="12.75" customHeight="1" s="844">
      <c r="A852" s="590" t="n"/>
      <c r="B852" s="590" t="n"/>
      <c r="D852" s="590" t="n"/>
      <c r="E852" s="590" t="n"/>
      <c r="F852" s="590" t="n"/>
      <c r="G852" s="590" t="n"/>
      <c r="H852" s="590" t="n"/>
      <c r="I852" s="590" t="n"/>
      <c r="J852" s="590" t="n"/>
      <c r="K852" s="590" t="n"/>
      <c r="L852" s="590" t="n"/>
      <c r="M852" s="590" t="n"/>
      <c r="N852" s="590" t="n"/>
      <c r="O852" s="590" t="n"/>
      <c r="P852" s="590" t="n"/>
      <c r="Q852" s="590" t="n"/>
      <c r="R852" s="590" t="n"/>
      <c r="S852" s="590" t="n"/>
      <c r="T852" s="590" t="n"/>
      <c r="U852" s="590" t="n"/>
      <c r="V852" s="590" t="n"/>
      <c r="W852" s="590" t="n"/>
      <c r="X852" s="590" t="n"/>
      <c r="Y852" s="590" t="n"/>
      <c r="Z852" s="590" t="n"/>
    </row>
    <row r="853" ht="12.75" customHeight="1" s="844">
      <c r="A853" s="590" t="n"/>
      <c r="B853" s="590" t="n"/>
      <c r="D853" s="590" t="n"/>
      <c r="E853" s="590" t="n"/>
      <c r="F853" s="590" t="n"/>
      <c r="G853" s="590" t="n"/>
      <c r="H853" s="590" t="n"/>
      <c r="I853" s="590" t="n"/>
      <c r="J853" s="590" t="n"/>
      <c r="K853" s="590" t="n"/>
      <c r="L853" s="590" t="n"/>
      <c r="M853" s="590" t="n"/>
      <c r="N853" s="590" t="n"/>
      <c r="O853" s="590" t="n"/>
      <c r="P853" s="590" t="n"/>
      <c r="Q853" s="590" t="n"/>
      <c r="R853" s="590" t="n"/>
      <c r="S853" s="590" t="n"/>
      <c r="T853" s="590" t="n"/>
      <c r="U853" s="590" t="n"/>
      <c r="V853" s="590" t="n"/>
      <c r="W853" s="590" t="n"/>
      <c r="X853" s="590" t="n"/>
      <c r="Y853" s="590" t="n"/>
      <c r="Z853" s="590" t="n"/>
    </row>
    <row r="854" ht="12.75" customHeight="1" s="844">
      <c r="A854" s="590" t="n"/>
      <c r="B854" s="590" t="n"/>
      <c r="D854" s="590" t="n"/>
      <c r="E854" s="590" t="n"/>
      <c r="F854" s="590" t="n"/>
      <c r="G854" s="590" t="n"/>
      <c r="H854" s="590" t="n"/>
      <c r="I854" s="590" t="n"/>
      <c r="J854" s="590" t="n"/>
      <c r="K854" s="590" t="n"/>
      <c r="L854" s="590" t="n"/>
      <c r="M854" s="590" t="n"/>
      <c r="N854" s="590" t="n"/>
      <c r="O854" s="590" t="n"/>
      <c r="P854" s="590" t="n"/>
      <c r="Q854" s="590" t="n"/>
      <c r="R854" s="590" t="n"/>
      <c r="S854" s="590" t="n"/>
      <c r="T854" s="590" t="n"/>
      <c r="U854" s="590" t="n"/>
      <c r="V854" s="590" t="n"/>
      <c r="W854" s="590" t="n"/>
      <c r="X854" s="590" t="n"/>
      <c r="Y854" s="590" t="n"/>
      <c r="Z854" s="590" t="n"/>
    </row>
    <row r="855" ht="12.75" customHeight="1" s="844">
      <c r="A855" s="590" t="n"/>
      <c r="B855" s="590" t="n"/>
      <c r="D855" s="590" t="n"/>
      <c r="E855" s="590" t="n"/>
      <c r="F855" s="590" t="n"/>
      <c r="G855" s="590" t="n"/>
      <c r="H855" s="590" t="n"/>
      <c r="I855" s="590" t="n"/>
      <c r="J855" s="590" t="n"/>
      <c r="K855" s="590" t="n"/>
      <c r="L855" s="590" t="n"/>
      <c r="M855" s="590" t="n"/>
      <c r="N855" s="590" t="n"/>
      <c r="O855" s="590" t="n"/>
      <c r="P855" s="590" t="n"/>
      <c r="Q855" s="590" t="n"/>
      <c r="R855" s="590" t="n"/>
      <c r="S855" s="590" t="n"/>
      <c r="T855" s="590" t="n"/>
      <c r="U855" s="590" t="n"/>
      <c r="V855" s="590" t="n"/>
      <c r="W855" s="590" t="n"/>
      <c r="X855" s="590" t="n"/>
      <c r="Y855" s="590" t="n"/>
      <c r="Z855" s="590" t="n"/>
    </row>
    <row r="856" ht="12.75" customHeight="1" s="844">
      <c r="A856" s="590" t="n"/>
      <c r="B856" s="590" t="n"/>
      <c r="D856" s="590" t="n"/>
      <c r="E856" s="590" t="n"/>
      <c r="F856" s="590" t="n"/>
      <c r="G856" s="590" t="n"/>
      <c r="H856" s="590" t="n"/>
      <c r="I856" s="590" t="n"/>
      <c r="J856" s="590" t="n"/>
      <c r="K856" s="590" t="n"/>
      <c r="L856" s="590" t="n"/>
      <c r="M856" s="590" t="n"/>
      <c r="N856" s="590" t="n"/>
      <c r="O856" s="590" t="n"/>
      <c r="P856" s="590" t="n"/>
      <c r="Q856" s="590" t="n"/>
      <c r="R856" s="590" t="n"/>
      <c r="S856" s="590" t="n"/>
      <c r="T856" s="590" t="n"/>
      <c r="U856" s="590" t="n"/>
      <c r="V856" s="590" t="n"/>
      <c r="W856" s="590" t="n"/>
      <c r="X856" s="590" t="n"/>
      <c r="Y856" s="590" t="n"/>
      <c r="Z856" s="590" t="n"/>
    </row>
    <row r="857" ht="12.75" customHeight="1" s="844">
      <c r="A857" s="590" t="n"/>
      <c r="B857" s="590" t="n"/>
      <c r="D857" s="590" t="n"/>
      <c r="E857" s="590" t="n"/>
      <c r="F857" s="590" t="n"/>
      <c r="G857" s="590" t="n"/>
      <c r="H857" s="590" t="n"/>
      <c r="I857" s="590" t="n"/>
      <c r="J857" s="590" t="n"/>
      <c r="K857" s="590" t="n"/>
      <c r="L857" s="590" t="n"/>
      <c r="M857" s="590" t="n"/>
      <c r="N857" s="590" t="n"/>
      <c r="O857" s="590" t="n"/>
      <c r="P857" s="590" t="n"/>
      <c r="Q857" s="590" t="n"/>
      <c r="R857" s="590" t="n"/>
      <c r="S857" s="590" t="n"/>
      <c r="T857" s="590" t="n"/>
      <c r="U857" s="590" t="n"/>
      <c r="V857" s="590" t="n"/>
      <c r="W857" s="590" t="n"/>
      <c r="X857" s="590" t="n"/>
      <c r="Y857" s="590" t="n"/>
      <c r="Z857" s="590" t="n"/>
    </row>
    <row r="858" ht="12.75" customHeight="1" s="844">
      <c r="A858" s="590" t="n"/>
      <c r="B858" s="590" t="n"/>
      <c r="D858" s="590" t="n"/>
      <c r="E858" s="590" t="n"/>
      <c r="F858" s="590" t="n"/>
      <c r="G858" s="590" t="n"/>
      <c r="H858" s="590" t="n"/>
      <c r="I858" s="590" t="n"/>
      <c r="J858" s="590" t="n"/>
      <c r="K858" s="590" t="n"/>
      <c r="L858" s="590" t="n"/>
      <c r="M858" s="590" t="n"/>
      <c r="N858" s="590" t="n"/>
      <c r="O858" s="590" t="n"/>
      <c r="P858" s="590" t="n"/>
      <c r="Q858" s="590" t="n"/>
      <c r="R858" s="590" t="n"/>
      <c r="S858" s="590" t="n"/>
      <c r="T858" s="590" t="n"/>
      <c r="U858" s="590" t="n"/>
      <c r="V858" s="590" t="n"/>
      <c r="W858" s="590" t="n"/>
      <c r="X858" s="590" t="n"/>
      <c r="Y858" s="590" t="n"/>
      <c r="Z858" s="590" t="n"/>
    </row>
    <row r="859" ht="12.75" customHeight="1" s="844">
      <c r="A859" s="590" t="n"/>
      <c r="B859" s="590" t="n"/>
      <c r="D859" s="590" t="n"/>
      <c r="E859" s="590" t="n"/>
      <c r="F859" s="590" t="n"/>
      <c r="G859" s="590" t="n"/>
      <c r="H859" s="590" t="n"/>
      <c r="I859" s="590" t="n"/>
      <c r="J859" s="590" t="n"/>
      <c r="K859" s="590" t="n"/>
      <c r="L859" s="590" t="n"/>
      <c r="M859" s="590" t="n"/>
      <c r="N859" s="590" t="n"/>
      <c r="O859" s="590" t="n"/>
      <c r="P859" s="590" t="n"/>
      <c r="Q859" s="590" t="n"/>
      <c r="R859" s="590" t="n"/>
      <c r="S859" s="590" t="n"/>
      <c r="T859" s="590" t="n"/>
      <c r="U859" s="590" t="n"/>
      <c r="V859" s="590" t="n"/>
      <c r="W859" s="590" t="n"/>
      <c r="X859" s="590" t="n"/>
      <c r="Y859" s="590" t="n"/>
      <c r="Z859" s="590" t="n"/>
    </row>
    <row r="860" ht="12.75" customHeight="1" s="844">
      <c r="A860" s="590" t="n"/>
      <c r="B860" s="590" t="n"/>
      <c r="D860" s="590" t="n"/>
      <c r="E860" s="590" t="n"/>
      <c r="F860" s="590" t="n"/>
      <c r="G860" s="590" t="n"/>
      <c r="H860" s="590" t="n"/>
      <c r="I860" s="590" t="n"/>
      <c r="J860" s="590" t="n"/>
      <c r="K860" s="590" t="n"/>
      <c r="L860" s="590" t="n"/>
      <c r="M860" s="590" t="n"/>
      <c r="N860" s="590" t="n"/>
      <c r="O860" s="590" t="n"/>
      <c r="P860" s="590" t="n"/>
      <c r="Q860" s="590" t="n"/>
      <c r="R860" s="590" t="n"/>
      <c r="S860" s="590" t="n"/>
      <c r="T860" s="590" t="n"/>
      <c r="U860" s="590" t="n"/>
      <c r="V860" s="590" t="n"/>
      <c r="W860" s="590" t="n"/>
      <c r="X860" s="590" t="n"/>
      <c r="Y860" s="590" t="n"/>
      <c r="Z860" s="590" t="n"/>
    </row>
    <row r="861" ht="12.75" customHeight="1" s="844">
      <c r="A861" s="590" t="n"/>
      <c r="B861" s="590" t="n"/>
      <c r="D861" s="590" t="n"/>
      <c r="E861" s="590" t="n"/>
      <c r="F861" s="590" t="n"/>
      <c r="G861" s="590" t="n"/>
      <c r="H861" s="590" t="n"/>
      <c r="I861" s="590" t="n"/>
      <c r="J861" s="590" t="n"/>
      <c r="K861" s="590" t="n"/>
      <c r="L861" s="590" t="n"/>
      <c r="M861" s="590" t="n"/>
      <c r="N861" s="590" t="n"/>
      <c r="O861" s="590" t="n"/>
      <c r="P861" s="590" t="n"/>
      <c r="Q861" s="590" t="n"/>
      <c r="R861" s="590" t="n"/>
      <c r="S861" s="590" t="n"/>
      <c r="T861" s="590" t="n"/>
      <c r="U861" s="590" t="n"/>
      <c r="V861" s="590" t="n"/>
      <c r="W861" s="590" t="n"/>
      <c r="X861" s="590" t="n"/>
      <c r="Y861" s="590" t="n"/>
      <c r="Z861" s="590" t="n"/>
    </row>
    <row r="862" ht="12.75" customHeight="1" s="844">
      <c r="A862" s="590" t="n"/>
      <c r="B862" s="590" t="n"/>
      <c r="D862" s="590" t="n"/>
      <c r="E862" s="590" t="n"/>
      <c r="F862" s="590" t="n"/>
      <c r="G862" s="590" t="n"/>
      <c r="H862" s="590" t="n"/>
      <c r="I862" s="590" t="n"/>
      <c r="J862" s="590" t="n"/>
      <c r="K862" s="590" t="n"/>
      <c r="L862" s="590" t="n"/>
      <c r="M862" s="590" t="n"/>
      <c r="N862" s="590" t="n"/>
      <c r="O862" s="590" t="n"/>
      <c r="P862" s="590" t="n"/>
      <c r="Q862" s="590" t="n"/>
      <c r="R862" s="590" t="n"/>
      <c r="S862" s="590" t="n"/>
      <c r="T862" s="590" t="n"/>
      <c r="U862" s="590" t="n"/>
      <c r="V862" s="590" t="n"/>
      <c r="W862" s="590" t="n"/>
      <c r="X862" s="590" t="n"/>
      <c r="Y862" s="590" t="n"/>
      <c r="Z862" s="590" t="n"/>
    </row>
    <row r="863" ht="12.75" customHeight="1" s="844">
      <c r="A863" s="590" t="n"/>
      <c r="B863" s="590" t="n"/>
      <c r="D863" s="590" t="n"/>
      <c r="E863" s="590" t="n"/>
      <c r="F863" s="590" t="n"/>
      <c r="G863" s="590" t="n"/>
      <c r="H863" s="590" t="n"/>
      <c r="I863" s="590" t="n"/>
      <c r="J863" s="590" t="n"/>
      <c r="K863" s="590" t="n"/>
      <c r="L863" s="590" t="n"/>
      <c r="M863" s="590" t="n"/>
      <c r="N863" s="590" t="n"/>
      <c r="O863" s="590" t="n"/>
      <c r="P863" s="590" t="n"/>
      <c r="Q863" s="590" t="n"/>
      <c r="R863" s="590" t="n"/>
      <c r="S863" s="590" t="n"/>
      <c r="T863" s="590" t="n"/>
      <c r="U863" s="590" t="n"/>
      <c r="V863" s="590" t="n"/>
      <c r="W863" s="590" t="n"/>
      <c r="X863" s="590" t="n"/>
      <c r="Y863" s="590" t="n"/>
      <c r="Z863" s="590" t="n"/>
    </row>
    <row r="864" ht="12.75" customHeight="1" s="844">
      <c r="A864" s="590" t="n"/>
      <c r="B864" s="590" t="n"/>
      <c r="D864" s="590" t="n"/>
      <c r="E864" s="590" t="n"/>
      <c r="F864" s="590" t="n"/>
      <c r="G864" s="590" t="n"/>
      <c r="H864" s="590" t="n"/>
      <c r="I864" s="590" t="n"/>
      <c r="J864" s="590" t="n"/>
      <c r="K864" s="590" t="n"/>
      <c r="L864" s="590" t="n"/>
      <c r="M864" s="590" t="n"/>
      <c r="N864" s="590" t="n"/>
      <c r="O864" s="590" t="n"/>
      <c r="P864" s="590" t="n"/>
      <c r="Q864" s="590" t="n"/>
      <c r="R864" s="590" t="n"/>
      <c r="S864" s="590" t="n"/>
      <c r="T864" s="590" t="n"/>
      <c r="U864" s="590" t="n"/>
      <c r="V864" s="590" t="n"/>
      <c r="W864" s="590" t="n"/>
      <c r="X864" s="590" t="n"/>
      <c r="Y864" s="590" t="n"/>
      <c r="Z864" s="590" t="n"/>
    </row>
    <row r="865" ht="12.75" customHeight="1" s="844">
      <c r="A865" s="590" t="n"/>
      <c r="B865" s="590" t="n"/>
      <c r="D865" s="590" t="n"/>
      <c r="E865" s="590" t="n"/>
      <c r="F865" s="590" t="n"/>
      <c r="G865" s="590" t="n"/>
      <c r="H865" s="590" t="n"/>
      <c r="I865" s="590" t="n"/>
      <c r="J865" s="590" t="n"/>
      <c r="K865" s="590" t="n"/>
      <c r="L865" s="590" t="n"/>
      <c r="M865" s="590" t="n"/>
      <c r="N865" s="590" t="n"/>
      <c r="O865" s="590" t="n"/>
      <c r="P865" s="590" t="n"/>
      <c r="Q865" s="590" t="n"/>
      <c r="R865" s="590" t="n"/>
      <c r="S865" s="590" t="n"/>
      <c r="T865" s="590" t="n"/>
      <c r="U865" s="590" t="n"/>
      <c r="V865" s="590" t="n"/>
      <c r="W865" s="590" t="n"/>
      <c r="X865" s="590" t="n"/>
      <c r="Y865" s="590" t="n"/>
      <c r="Z865" s="590" t="n"/>
    </row>
    <row r="866" ht="12.75" customHeight="1" s="844">
      <c r="A866" s="590" t="n"/>
      <c r="B866" s="590" t="n"/>
      <c r="D866" s="590" t="n"/>
      <c r="E866" s="590" t="n"/>
      <c r="F866" s="590" t="n"/>
      <c r="G866" s="590" t="n"/>
      <c r="H866" s="590" t="n"/>
      <c r="I866" s="590" t="n"/>
      <c r="J866" s="590" t="n"/>
      <c r="K866" s="590" t="n"/>
      <c r="L866" s="590" t="n"/>
      <c r="M866" s="590" t="n"/>
      <c r="N866" s="590" t="n"/>
      <c r="O866" s="590" t="n"/>
      <c r="P866" s="590" t="n"/>
      <c r="Q866" s="590" t="n"/>
      <c r="R866" s="590" t="n"/>
      <c r="S866" s="590" t="n"/>
      <c r="T866" s="590" t="n"/>
      <c r="U866" s="590" t="n"/>
      <c r="V866" s="590" t="n"/>
      <c r="W866" s="590" t="n"/>
      <c r="X866" s="590" t="n"/>
      <c r="Y866" s="590" t="n"/>
      <c r="Z866" s="590" t="n"/>
    </row>
    <row r="867" ht="12.75" customHeight="1" s="844">
      <c r="A867" s="590" t="n"/>
      <c r="B867" s="590" t="n"/>
      <c r="D867" s="590" t="n"/>
      <c r="E867" s="590" t="n"/>
      <c r="F867" s="590" t="n"/>
      <c r="G867" s="590" t="n"/>
      <c r="H867" s="590" t="n"/>
      <c r="I867" s="590" t="n"/>
      <c r="J867" s="590" t="n"/>
      <c r="K867" s="590" t="n"/>
      <c r="L867" s="590" t="n"/>
      <c r="M867" s="590" t="n"/>
      <c r="N867" s="590" t="n"/>
      <c r="O867" s="590" t="n"/>
      <c r="P867" s="590" t="n"/>
      <c r="Q867" s="590" t="n"/>
      <c r="R867" s="590" t="n"/>
      <c r="S867" s="590" t="n"/>
      <c r="T867" s="590" t="n"/>
      <c r="U867" s="590" t="n"/>
      <c r="V867" s="590" t="n"/>
      <c r="W867" s="590" t="n"/>
      <c r="X867" s="590" t="n"/>
      <c r="Y867" s="590" t="n"/>
      <c r="Z867" s="590" t="n"/>
    </row>
    <row r="868" ht="12.75" customHeight="1" s="844">
      <c r="A868" s="590" t="n"/>
      <c r="B868" s="590" t="n"/>
      <c r="D868" s="590" t="n"/>
      <c r="E868" s="590" t="n"/>
      <c r="F868" s="590" t="n"/>
      <c r="G868" s="590" t="n"/>
      <c r="H868" s="590" t="n"/>
      <c r="I868" s="590" t="n"/>
      <c r="J868" s="590" t="n"/>
      <c r="K868" s="590" t="n"/>
      <c r="L868" s="590" t="n"/>
      <c r="M868" s="590" t="n"/>
      <c r="N868" s="590" t="n"/>
      <c r="O868" s="590" t="n"/>
      <c r="P868" s="590" t="n"/>
      <c r="Q868" s="590" t="n"/>
      <c r="R868" s="590" t="n"/>
      <c r="S868" s="590" t="n"/>
      <c r="T868" s="590" t="n"/>
      <c r="U868" s="590" t="n"/>
      <c r="V868" s="590" t="n"/>
      <c r="W868" s="590" t="n"/>
      <c r="X868" s="590" t="n"/>
      <c r="Y868" s="590" t="n"/>
      <c r="Z868" s="590" t="n"/>
    </row>
    <row r="869" ht="12.75" customHeight="1" s="844">
      <c r="A869" s="590" t="n"/>
      <c r="B869" s="590" t="n"/>
      <c r="D869" s="590" t="n"/>
      <c r="E869" s="590" t="n"/>
      <c r="F869" s="590" t="n"/>
      <c r="G869" s="590" t="n"/>
      <c r="H869" s="590" t="n"/>
      <c r="I869" s="590" t="n"/>
      <c r="J869" s="590" t="n"/>
      <c r="K869" s="590" t="n"/>
      <c r="L869" s="590" t="n"/>
      <c r="M869" s="590" t="n"/>
      <c r="N869" s="590" t="n"/>
      <c r="O869" s="590" t="n"/>
      <c r="P869" s="590" t="n"/>
      <c r="Q869" s="590" t="n"/>
      <c r="R869" s="590" t="n"/>
      <c r="S869" s="590" t="n"/>
      <c r="T869" s="590" t="n"/>
      <c r="U869" s="590" t="n"/>
      <c r="V869" s="590" t="n"/>
      <c r="W869" s="590" t="n"/>
      <c r="X869" s="590" t="n"/>
      <c r="Y869" s="590" t="n"/>
      <c r="Z869" s="590" t="n"/>
    </row>
    <row r="870" ht="12.75" customHeight="1" s="844">
      <c r="A870" s="590" t="n"/>
      <c r="B870" s="590" t="n"/>
      <c r="D870" s="590" t="n"/>
      <c r="E870" s="590" t="n"/>
      <c r="F870" s="590" t="n"/>
      <c r="G870" s="590" t="n"/>
      <c r="H870" s="590" t="n"/>
      <c r="I870" s="590" t="n"/>
      <c r="J870" s="590" t="n"/>
      <c r="K870" s="590" t="n"/>
      <c r="L870" s="590" t="n"/>
      <c r="M870" s="590" t="n"/>
      <c r="N870" s="590" t="n"/>
      <c r="O870" s="590" t="n"/>
      <c r="P870" s="590" t="n"/>
      <c r="Q870" s="590" t="n"/>
      <c r="R870" s="590" t="n"/>
      <c r="S870" s="590" t="n"/>
      <c r="T870" s="590" t="n"/>
      <c r="U870" s="590" t="n"/>
      <c r="V870" s="590" t="n"/>
      <c r="W870" s="590" t="n"/>
      <c r="X870" s="590" t="n"/>
      <c r="Y870" s="590" t="n"/>
      <c r="Z870" s="590" t="n"/>
    </row>
    <row r="871" ht="12.75" customHeight="1" s="844">
      <c r="A871" s="590" t="n"/>
      <c r="B871" s="590" t="n"/>
      <c r="D871" s="590" t="n"/>
      <c r="E871" s="590" t="n"/>
      <c r="F871" s="590" t="n"/>
      <c r="G871" s="590" t="n"/>
      <c r="H871" s="590" t="n"/>
      <c r="I871" s="590" t="n"/>
      <c r="J871" s="590" t="n"/>
      <c r="K871" s="590" t="n"/>
      <c r="L871" s="590" t="n"/>
      <c r="M871" s="590" t="n"/>
      <c r="N871" s="590" t="n"/>
      <c r="O871" s="590" t="n"/>
      <c r="P871" s="590" t="n"/>
      <c r="Q871" s="590" t="n"/>
      <c r="R871" s="590" t="n"/>
      <c r="S871" s="590" t="n"/>
      <c r="T871" s="590" t="n"/>
      <c r="U871" s="590" t="n"/>
      <c r="V871" s="590" t="n"/>
      <c r="W871" s="590" t="n"/>
      <c r="X871" s="590" t="n"/>
      <c r="Y871" s="590" t="n"/>
      <c r="Z871" s="590" t="n"/>
    </row>
    <row r="872" ht="12.75" customHeight="1" s="844">
      <c r="A872" s="590" t="n"/>
      <c r="B872" s="590" t="n"/>
      <c r="D872" s="590" t="n"/>
      <c r="E872" s="590" t="n"/>
      <c r="F872" s="590" t="n"/>
      <c r="G872" s="590" t="n"/>
      <c r="H872" s="590" t="n"/>
      <c r="I872" s="590" t="n"/>
      <c r="J872" s="590" t="n"/>
      <c r="K872" s="590" t="n"/>
      <c r="L872" s="590" t="n"/>
      <c r="M872" s="590" t="n"/>
      <c r="N872" s="590" t="n"/>
      <c r="O872" s="590" t="n"/>
      <c r="P872" s="590" t="n"/>
      <c r="Q872" s="590" t="n"/>
      <c r="R872" s="590" t="n"/>
      <c r="S872" s="590" t="n"/>
      <c r="T872" s="590" t="n"/>
      <c r="U872" s="590" t="n"/>
      <c r="V872" s="590" t="n"/>
      <c r="W872" s="590" t="n"/>
      <c r="X872" s="590" t="n"/>
      <c r="Y872" s="590" t="n"/>
      <c r="Z872" s="590" t="n"/>
    </row>
    <row r="873" ht="12.75" customHeight="1" s="844">
      <c r="A873" s="590" t="n"/>
      <c r="B873" s="590" t="n"/>
      <c r="D873" s="590" t="n"/>
      <c r="E873" s="590" t="n"/>
      <c r="F873" s="590" t="n"/>
      <c r="G873" s="590" t="n"/>
      <c r="H873" s="590" t="n"/>
      <c r="I873" s="590" t="n"/>
      <c r="J873" s="590" t="n"/>
      <c r="K873" s="590" t="n"/>
      <c r="L873" s="590" t="n"/>
      <c r="M873" s="590" t="n"/>
      <c r="N873" s="590" t="n"/>
      <c r="O873" s="590" t="n"/>
      <c r="P873" s="590" t="n"/>
      <c r="Q873" s="590" t="n"/>
      <c r="R873" s="590" t="n"/>
      <c r="S873" s="590" t="n"/>
      <c r="T873" s="590" t="n"/>
      <c r="U873" s="590" t="n"/>
      <c r="V873" s="590" t="n"/>
      <c r="W873" s="590" t="n"/>
      <c r="X873" s="590" t="n"/>
      <c r="Y873" s="590" t="n"/>
      <c r="Z873" s="590" t="n"/>
    </row>
    <row r="874" ht="12.75" customHeight="1" s="844">
      <c r="A874" s="590" t="n"/>
      <c r="B874" s="590" t="n"/>
      <c r="D874" s="590" t="n"/>
      <c r="E874" s="590" t="n"/>
      <c r="F874" s="590" t="n"/>
      <c r="G874" s="590" t="n"/>
      <c r="H874" s="590" t="n"/>
      <c r="I874" s="590" t="n"/>
      <c r="J874" s="590" t="n"/>
      <c r="K874" s="590" t="n"/>
      <c r="L874" s="590" t="n"/>
      <c r="M874" s="590" t="n"/>
      <c r="N874" s="590" t="n"/>
      <c r="O874" s="590" t="n"/>
      <c r="P874" s="590" t="n"/>
      <c r="Q874" s="590" t="n"/>
      <c r="R874" s="590" t="n"/>
      <c r="S874" s="590" t="n"/>
      <c r="T874" s="590" t="n"/>
      <c r="U874" s="590" t="n"/>
      <c r="V874" s="590" t="n"/>
      <c r="W874" s="590" t="n"/>
      <c r="X874" s="590" t="n"/>
      <c r="Y874" s="590" t="n"/>
      <c r="Z874" s="590" t="n"/>
    </row>
    <row r="875" ht="12.75" customHeight="1" s="844">
      <c r="A875" s="590" t="n"/>
      <c r="B875" s="590" t="n"/>
      <c r="D875" s="590" t="n"/>
      <c r="E875" s="590" t="n"/>
      <c r="F875" s="590" t="n"/>
      <c r="G875" s="590" t="n"/>
      <c r="H875" s="590" t="n"/>
      <c r="I875" s="590" t="n"/>
      <c r="J875" s="590" t="n"/>
      <c r="K875" s="590" t="n"/>
      <c r="L875" s="590" t="n"/>
      <c r="M875" s="590" t="n"/>
      <c r="N875" s="590" t="n"/>
      <c r="O875" s="590" t="n"/>
      <c r="P875" s="590" t="n"/>
      <c r="Q875" s="590" t="n"/>
      <c r="R875" s="590" t="n"/>
      <c r="S875" s="590" t="n"/>
      <c r="T875" s="590" t="n"/>
      <c r="U875" s="590" t="n"/>
      <c r="V875" s="590" t="n"/>
      <c r="W875" s="590" t="n"/>
      <c r="X875" s="590" t="n"/>
      <c r="Y875" s="590" t="n"/>
      <c r="Z875" s="590" t="n"/>
    </row>
    <row r="876" ht="12.75" customHeight="1" s="844">
      <c r="A876" s="590" t="n"/>
      <c r="B876" s="590" t="n"/>
      <c r="D876" s="590" t="n"/>
      <c r="E876" s="590" t="n"/>
      <c r="F876" s="590" t="n"/>
      <c r="G876" s="590" t="n"/>
      <c r="H876" s="590" t="n"/>
      <c r="I876" s="590" t="n"/>
      <c r="J876" s="590" t="n"/>
      <c r="K876" s="590" t="n"/>
      <c r="L876" s="590" t="n"/>
      <c r="M876" s="590" t="n"/>
      <c r="N876" s="590" t="n"/>
      <c r="O876" s="590" t="n"/>
      <c r="P876" s="590" t="n"/>
      <c r="Q876" s="590" t="n"/>
      <c r="R876" s="590" t="n"/>
      <c r="S876" s="590" t="n"/>
      <c r="T876" s="590" t="n"/>
      <c r="U876" s="590" t="n"/>
      <c r="V876" s="590" t="n"/>
      <c r="W876" s="590" t="n"/>
      <c r="X876" s="590" t="n"/>
      <c r="Y876" s="590" t="n"/>
      <c r="Z876" s="590" t="n"/>
    </row>
    <row r="877" ht="12.75" customHeight="1" s="844">
      <c r="A877" s="590" t="n"/>
      <c r="B877" s="590" t="n"/>
      <c r="D877" s="590" t="n"/>
      <c r="E877" s="590" t="n"/>
      <c r="F877" s="590" t="n"/>
      <c r="G877" s="590" t="n"/>
      <c r="H877" s="590" t="n"/>
      <c r="I877" s="590" t="n"/>
      <c r="J877" s="590" t="n"/>
      <c r="K877" s="590" t="n"/>
      <c r="L877" s="590" t="n"/>
      <c r="M877" s="590" t="n"/>
      <c r="N877" s="590" t="n"/>
      <c r="O877" s="590" t="n"/>
      <c r="P877" s="590" t="n"/>
      <c r="Q877" s="590" t="n"/>
      <c r="R877" s="590" t="n"/>
      <c r="S877" s="590" t="n"/>
      <c r="T877" s="590" t="n"/>
      <c r="U877" s="590" t="n"/>
      <c r="V877" s="590" t="n"/>
      <c r="W877" s="590" t="n"/>
      <c r="X877" s="590" t="n"/>
      <c r="Y877" s="590" t="n"/>
      <c r="Z877" s="590" t="n"/>
    </row>
    <row r="878" ht="12.75" customHeight="1" s="844">
      <c r="A878" s="590" t="n"/>
      <c r="B878" s="590" t="n"/>
      <c r="D878" s="590" t="n"/>
      <c r="E878" s="590" t="n"/>
      <c r="F878" s="590" t="n"/>
      <c r="G878" s="590" t="n"/>
      <c r="H878" s="590" t="n"/>
      <c r="I878" s="590" t="n"/>
      <c r="J878" s="590" t="n"/>
      <c r="K878" s="590" t="n"/>
      <c r="L878" s="590" t="n"/>
      <c r="M878" s="590" t="n"/>
      <c r="N878" s="590" t="n"/>
      <c r="O878" s="590" t="n"/>
      <c r="P878" s="590" t="n"/>
      <c r="Q878" s="590" t="n"/>
      <c r="R878" s="590" t="n"/>
      <c r="S878" s="590" t="n"/>
      <c r="T878" s="590" t="n"/>
      <c r="U878" s="590" t="n"/>
      <c r="V878" s="590" t="n"/>
      <c r="W878" s="590" t="n"/>
      <c r="X878" s="590" t="n"/>
      <c r="Y878" s="590" t="n"/>
      <c r="Z878" s="590" t="n"/>
    </row>
    <row r="879" ht="12.75" customHeight="1" s="844">
      <c r="A879" s="590" t="n"/>
      <c r="B879" s="590" t="n"/>
      <c r="D879" s="590" t="n"/>
      <c r="E879" s="590" t="n"/>
      <c r="F879" s="590" t="n"/>
      <c r="G879" s="590" t="n"/>
      <c r="H879" s="590" t="n"/>
      <c r="I879" s="590" t="n"/>
      <c r="J879" s="590" t="n"/>
      <c r="K879" s="590" t="n"/>
      <c r="L879" s="590" t="n"/>
      <c r="M879" s="590" t="n"/>
      <c r="N879" s="590" t="n"/>
      <c r="O879" s="590" t="n"/>
      <c r="P879" s="590" t="n"/>
      <c r="Q879" s="590" t="n"/>
      <c r="R879" s="590" t="n"/>
      <c r="S879" s="590" t="n"/>
      <c r="T879" s="590" t="n"/>
      <c r="U879" s="590" t="n"/>
      <c r="V879" s="590" t="n"/>
      <c r="W879" s="590" t="n"/>
      <c r="X879" s="590" t="n"/>
      <c r="Y879" s="590" t="n"/>
      <c r="Z879" s="590" t="n"/>
    </row>
    <row r="880" ht="12.75" customHeight="1" s="844">
      <c r="A880" s="590" t="n"/>
      <c r="B880" s="590" t="n"/>
      <c r="D880" s="590" t="n"/>
      <c r="E880" s="590" t="n"/>
      <c r="F880" s="590" t="n"/>
      <c r="G880" s="590" t="n"/>
      <c r="H880" s="590" t="n"/>
      <c r="I880" s="590" t="n"/>
      <c r="J880" s="590" t="n"/>
      <c r="K880" s="590" t="n"/>
      <c r="L880" s="590" t="n"/>
      <c r="M880" s="590" t="n"/>
      <c r="N880" s="590" t="n"/>
      <c r="O880" s="590" t="n"/>
      <c r="P880" s="590" t="n"/>
      <c r="Q880" s="590" t="n"/>
      <c r="R880" s="590" t="n"/>
      <c r="S880" s="590" t="n"/>
      <c r="T880" s="590" t="n"/>
      <c r="U880" s="590" t="n"/>
      <c r="V880" s="590" t="n"/>
      <c r="W880" s="590" t="n"/>
      <c r="X880" s="590" t="n"/>
      <c r="Y880" s="590" t="n"/>
      <c r="Z880" s="590" t="n"/>
    </row>
    <row r="881" ht="12.75" customHeight="1" s="844">
      <c r="A881" s="590" t="n"/>
      <c r="B881" s="590" t="n"/>
      <c r="D881" s="590" t="n"/>
      <c r="E881" s="590" t="n"/>
      <c r="F881" s="590" t="n"/>
      <c r="G881" s="590" t="n"/>
      <c r="H881" s="590" t="n"/>
      <c r="I881" s="590" t="n"/>
      <c r="J881" s="590" t="n"/>
      <c r="K881" s="590" t="n"/>
      <c r="L881" s="590" t="n"/>
      <c r="M881" s="590" t="n"/>
      <c r="N881" s="590" t="n"/>
      <c r="O881" s="590" t="n"/>
      <c r="P881" s="590" t="n"/>
      <c r="Q881" s="590" t="n"/>
      <c r="R881" s="590" t="n"/>
      <c r="S881" s="590" t="n"/>
      <c r="T881" s="590" t="n"/>
      <c r="U881" s="590" t="n"/>
      <c r="V881" s="590" t="n"/>
      <c r="W881" s="590" t="n"/>
      <c r="X881" s="590" t="n"/>
      <c r="Y881" s="590" t="n"/>
      <c r="Z881" s="590" t="n"/>
    </row>
    <row r="882" ht="12.75" customHeight="1" s="844">
      <c r="A882" s="590" t="n"/>
      <c r="B882" s="590" t="n"/>
      <c r="D882" s="590" t="n"/>
      <c r="E882" s="590" t="n"/>
      <c r="F882" s="590" t="n"/>
      <c r="G882" s="590" t="n"/>
      <c r="H882" s="590" t="n"/>
      <c r="I882" s="590" t="n"/>
      <c r="J882" s="590" t="n"/>
      <c r="K882" s="590" t="n"/>
      <c r="L882" s="590" t="n"/>
      <c r="M882" s="590" t="n"/>
      <c r="N882" s="590" t="n"/>
      <c r="O882" s="590" t="n"/>
      <c r="P882" s="590" t="n"/>
      <c r="Q882" s="590" t="n"/>
      <c r="R882" s="590" t="n"/>
      <c r="S882" s="590" t="n"/>
      <c r="T882" s="590" t="n"/>
      <c r="U882" s="590" t="n"/>
      <c r="V882" s="590" t="n"/>
      <c r="W882" s="590" t="n"/>
      <c r="X882" s="590" t="n"/>
      <c r="Y882" s="590" t="n"/>
      <c r="Z882" s="590" t="n"/>
    </row>
    <row r="883" ht="12.75" customHeight="1" s="844">
      <c r="A883" s="590" t="n"/>
      <c r="B883" s="590" t="n"/>
      <c r="D883" s="590" t="n"/>
      <c r="E883" s="590" t="n"/>
      <c r="F883" s="590" t="n"/>
      <c r="G883" s="590" t="n"/>
      <c r="H883" s="590" t="n"/>
      <c r="I883" s="590" t="n"/>
      <c r="J883" s="590" t="n"/>
      <c r="K883" s="590" t="n"/>
      <c r="L883" s="590" t="n"/>
      <c r="M883" s="590" t="n"/>
      <c r="N883" s="590" t="n"/>
      <c r="O883" s="590" t="n"/>
      <c r="P883" s="590" t="n"/>
      <c r="Q883" s="590" t="n"/>
      <c r="R883" s="590" t="n"/>
      <c r="S883" s="590" t="n"/>
      <c r="T883" s="590" t="n"/>
      <c r="U883" s="590" t="n"/>
      <c r="V883" s="590" t="n"/>
      <c r="W883" s="590" t="n"/>
      <c r="X883" s="590" t="n"/>
      <c r="Y883" s="590" t="n"/>
      <c r="Z883" s="590" t="n"/>
    </row>
    <row r="884" ht="12.75" customHeight="1" s="844">
      <c r="A884" s="590" t="n"/>
      <c r="B884" s="590" t="n"/>
      <c r="D884" s="590" t="n"/>
      <c r="E884" s="590" t="n"/>
      <c r="F884" s="590" t="n"/>
      <c r="G884" s="590" t="n"/>
      <c r="H884" s="590" t="n"/>
      <c r="I884" s="590" t="n"/>
      <c r="J884" s="590" t="n"/>
      <c r="K884" s="590" t="n"/>
      <c r="L884" s="590" t="n"/>
      <c r="M884" s="590" t="n"/>
      <c r="N884" s="590" t="n"/>
      <c r="O884" s="590" t="n"/>
      <c r="P884" s="590" t="n"/>
      <c r="Q884" s="590" t="n"/>
      <c r="R884" s="590" t="n"/>
      <c r="S884" s="590" t="n"/>
      <c r="T884" s="590" t="n"/>
      <c r="U884" s="590" t="n"/>
      <c r="V884" s="590" t="n"/>
      <c r="W884" s="590" t="n"/>
      <c r="X884" s="590" t="n"/>
      <c r="Y884" s="590" t="n"/>
      <c r="Z884" s="590" t="n"/>
    </row>
    <row r="885" ht="12.75" customHeight="1" s="844">
      <c r="A885" s="590" t="n"/>
      <c r="B885" s="590" t="n"/>
      <c r="D885" s="590" t="n"/>
      <c r="E885" s="590" t="n"/>
      <c r="F885" s="590" t="n"/>
      <c r="G885" s="590" t="n"/>
      <c r="H885" s="590" t="n"/>
      <c r="I885" s="590" t="n"/>
      <c r="J885" s="590" t="n"/>
      <c r="K885" s="590" t="n"/>
      <c r="L885" s="590" t="n"/>
      <c r="M885" s="590" t="n"/>
      <c r="N885" s="590" t="n"/>
      <c r="O885" s="590" t="n"/>
      <c r="P885" s="590" t="n"/>
      <c r="Q885" s="590" t="n"/>
      <c r="R885" s="590" t="n"/>
      <c r="S885" s="590" t="n"/>
      <c r="T885" s="590" t="n"/>
      <c r="U885" s="590" t="n"/>
      <c r="V885" s="590" t="n"/>
      <c r="W885" s="590" t="n"/>
      <c r="X885" s="590" t="n"/>
      <c r="Y885" s="590" t="n"/>
      <c r="Z885" s="590" t="n"/>
    </row>
    <row r="886" ht="12.75" customHeight="1" s="844">
      <c r="A886" s="590" t="n"/>
      <c r="B886" s="590" t="n"/>
      <c r="D886" s="590" t="n"/>
      <c r="E886" s="590" t="n"/>
      <c r="F886" s="590" t="n"/>
      <c r="G886" s="590" t="n"/>
      <c r="H886" s="590" t="n"/>
      <c r="I886" s="590" t="n"/>
      <c r="J886" s="590" t="n"/>
      <c r="K886" s="590" t="n"/>
      <c r="L886" s="590" t="n"/>
      <c r="M886" s="590" t="n"/>
      <c r="N886" s="590" t="n"/>
      <c r="O886" s="590" t="n"/>
      <c r="P886" s="590" t="n"/>
      <c r="Q886" s="590" t="n"/>
      <c r="R886" s="590" t="n"/>
      <c r="S886" s="590" t="n"/>
      <c r="T886" s="590" t="n"/>
      <c r="U886" s="590" t="n"/>
      <c r="V886" s="590" t="n"/>
      <c r="W886" s="590" t="n"/>
      <c r="X886" s="590" t="n"/>
      <c r="Y886" s="590" t="n"/>
      <c r="Z886" s="590" t="n"/>
    </row>
    <row r="887" ht="12.75" customHeight="1" s="844">
      <c r="A887" s="590" t="n"/>
      <c r="B887" s="590" t="n"/>
      <c r="D887" s="590" t="n"/>
      <c r="E887" s="590" t="n"/>
      <c r="F887" s="590" t="n"/>
      <c r="G887" s="590" t="n"/>
      <c r="H887" s="590" t="n"/>
      <c r="I887" s="590" t="n"/>
      <c r="J887" s="590" t="n"/>
      <c r="K887" s="590" t="n"/>
      <c r="L887" s="590" t="n"/>
      <c r="M887" s="590" t="n"/>
      <c r="N887" s="590" t="n"/>
      <c r="O887" s="590" t="n"/>
      <c r="P887" s="590" t="n"/>
      <c r="Q887" s="590" t="n"/>
      <c r="R887" s="590" t="n"/>
      <c r="S887" s="590" t="n"/>
      <c r="T887" s="590" t="n"/>
      <c r="U887" s="590" t="n"/>
      <c r="V887" s="590" t="n"/>
      <c r="W887" s="590" t="n"/>
      <c r="X887" s="590" t="n"/>
      <c r="Y887" s="590" t="n"/>
      <c r="Z887" s="590" t="n"/>
    </row>
    <row r="888" ht="12.75" customHeight="1" s="844">
      <c r="A888" s="590" t="n"/>
      <c r="B888" s="590" t="n"/>
      <c r="D888" s="590" t="n"/>
      <c r="E888" s="590" t="n"/>
      <c r="F888" s="590" t="n"/>
      <c r="G888" s="590" t="n"/>
      <c r="H888" s="590" t="n"/>
      <c r="I888" s="590" t="n"/>
      <c r="J888" s="590" t="n"/>
      <c r="K888" s="590" t="n"/>
      <c r="L888" s="590" t="n"/>
      <c r="M888" s="590" t="n"/>
      <c r="N888" s="590" t="n"/>
      <c r="O888" s="590" t="n"/>
      <c r="P888" s="590" t="n"/>
      <c r="Q888" s="590" t="n"/>
      <c r="R888" s="590" t="n"/>
      <c r="S888" s="590" t="n"/>
      <c r="T888" s="590" t="n"/>
      <c r="U888" s="590" t="n"/>
      <c r="V888" s="590" t="n"/>
      <c r="W888" s="590" t="n"/>
      <c r="X888" s="590" t="n"/>
      <c r="Y888" s="590" t="n"/>
      <c r="Z888" s="590" t="n"/>
    </row>
    <row r="889" ht="12.75" customHeight="1" s="844">
      <c r="A889" s="590" t="n"/>
      <c r="B889" s="590" t="n"/>
      <c r="D889" s="590" t="n"/>
      <c r="E889" s="590" t="n"/>
      <c r="F889" s="590" t="n"/>
      <c r="G889" s="590" t="n"/>
      <c r="H889" s="590" t="n"/>
      <c r="I889" s="590" t="n"/>
      <c r="J889" s="590" t="n"/>
      <c r="K889" s="590" t="n"/>
      <c r="L889" s="590" t="n"/>
      <c r="M889" s="590" t="n"/>
      <c r="N889" s="590" t="n"/>
      <c r="O889" s="590" t="n"/>
      <c r="P889" s="590" t="n"/>
      <c r="Q889" s="590" t="n"/>
      <c r="R889" s="590" t="n"/>
      <c r="S889" s="590" t="n"/>
      <c r="T889" s="590" t="n"/>
      <c r="U889" s="590" t="n"/>
      <c r="V889" s="590" t="n"/>
      <c r="W889" s="590" t="n"/>
      <c r="X889" s="590" t="n"/>
      <c r="Y889" s="590" t="n"/>
      <c r="Z889" s="590" t="n"/>
    </row>
    <row r="890" ht="12.75" customHeight="1" s="844">
      <c r="A890" s="590" t="n"/>
      <c r="B890" s="590" t="n"/>
      <c r="D890" s="590" t="n"/>
      <c r="E890" s="590" t="n"/>
      <c r="F890" s="590" t="n"/>
      <c r="G890" s="590" t="n"/>
      <c r="H890" s="590" t="n"/>
      <c r="I890" s="590" t="n"/>
      <c r="J890" s="590" t="n"/>
      <c r="K890" s="590" t="n"/>
      <c r="L890" s="590" t="n"/>
      <c r="M890" s="590" t="n"/>
      <c r="N890" s="590" t="n"/>
      <c r="O890" s="590" t="n"/>
      <c r="P890" s="590" t="n"/>
      <c r="Q890" s="590" t="n"/>
      <c r="R890" s="590" t="n"/>
      <c r="S890" s="590" t="n"/>
      <c r="T890" s="590" t="n"/>
      <c r="U890" s="590" t="n"/>
      <c r="V890" s="590" t="n"/>
      <c r="W890" s="590" t="n"/>
      <c r="X890" s="590" t="n"/>
      <c r="Y890" s="590" t="n"/>
      <c r="Z890" s="590" t="n"/>
    </row>
    <row r="891" ht="12.75" customHeight="1" s="844">
      <c r="A891" s="590" t="n"/>
      <c r="B891" s="590" t="n"/>
      <c r="D891" s="590" t="n"/>
      <c r="E891" s="590" t="n"/>
      <c r="F891" s="590" t="n"/>
      <c r="G891" s="590" t="n"/>
      <c r="H891" s="590" t="n"/>
      <c r="I891" s="590" t="n"/>
      <c r="J891" s="590" t="n"/>
      <c r="K891" s="590" t="n"/>
      <c r="L891" s="590" t="n"/>
      <c r="M891" s="590" t="n"/>
      <c r="N891" s="590" t="n"/>
      <c r="O891" s="590" t="n"/>
      <c r="P891" s="590" t="n"/>
      <c r="Q891" s="590" t="n"/>
      <c r="R891" s="590" t="n"/>
      <c r="S891" s="590" t="n"/>
      <c r="T891" s="590" t="n"/>
      <c r="U891" s="590" t="n"/>
      <c r="V891" s="590" t="n"/>
      <c r="W891" s="590" t="n"/>
      <c r="X891" s="590" t="n"/>
      <c r="Y891" s="590" t="n"/>
      <c r="Z891" s="590" t="n"/>
    </row>
    <row r="892" ht="12.75" customHeight="1" s="844">
      <c r="A892" s="590" t="n"/>
      <c r="B892" s="590" t="n"/>
      <c r="D892" s="590" t="n"/>
      <c r="E892" s="590" t="n"/>
      <c r="F892" s="590" t="n"/>
      <c r="G892" s="590" t="n"/>
      <c r="H892" s="590" t="n"/>
      <c r="I892" s="590" t="n"/>
      <c r="J892" s="590" t="n"/>
      <c r="K892" s="590" t="n"/>
      <c r="L892" s="590" t="n"/>
      <c r="M892" s="590" t="n"/>
      <c r="N892" s="590" t="n"/>
      <c r="O892" s="590" t="n"/>
      <c r="P892" s="590" t="n"/>
      <c r="Q892" s="590" t="n"/>
      <c r="R892" s="590" t="n"/>
      <c r="S892" s="590" t="n"/>
      <c r="T892" s="590" t="n"/>
      <c r="U892" s="590" t="n"/>
      <c r="V892" s="590" t="n"/>
      <c r="W892" s="590" t="n"/>
      <c r="X892" s="590" t="n"/>
      <c r="Y892" s="590" t="n"/>
      <c r="Z892" s="590" t="n"/>
    </row>
    <row r="893" ht="12.75" customHeight="1" s="844">
      <c r="A893" s="590" t="n"/>
      <c r="B893" s="590" t="n"/>
      <c r="D893" s="590" t="n"/>
      <c r="E893" s="590" t="n"/>
      <c r="F893" s="590" t="n"/>
      <c r="G893" s="590" t="n"/>
      <c r="H893" s="590" t="n"/>
      <c r="I893" s="590" t="n"/>
      <c r="J893" s="590" t="n"/>
      <c r="K893" s="590" t="n"/>
      <c r="L893" s="590" t="n"/>
      <c r="M893" s="590" t="n"/>
      <c r="N893" s="590" t="n"/>
      <c r="O893" s="590" t="n"/>
      <c r="P893" s="590" t="n"/>
      <c r="Q893" s="590" t="n"/>
      <c r="R893" s="590" t="n"/>
      <c r="S893" s="590" t="n"/>
      <c r="T893" s="590" t="n"/>
      <c r="U893" s="590" t="n"/>
      <c r="V893" s="590" t="n"/>
      <c r="W893" s="590" t="n"/>
      <c r="X893" s="590" t="n"/>
      <c r="Y893" s="590" t="n"/>
      <c r="Z893" s="590" t="n"/>
    </row>
    <row r="894" ht="12.75" customHeight="1" s="844">
      <c r="A894" s="590" t="n"/>
      <c r="B894" s="590" t="n"/>
      <c r="D894" s="590" t="n"/>
      <c r="E894" s="590" t="n"/>
      <c r="F894" s="590" t="n"/>
      <c r="G894" s="590" t="n"/>
      <c r="H894" s="590" t="n"/>
      <c r="I894" s="590" t="n"/>
      <c r="J894" s="590" t="n"/>
      <c r="K894" s="590" t="n"/>
      <c r="L894" s="590" t="n"/>
      <c r="M894" s="590" t="n"/>
      <c r="N894" s="590" t="n"/>
      <c r="O894" s="590" t="n"/>
      <c r="P894" s="590" t="n"/>
      <c r="Q894" s="590" t="n"/>
      <c r="R894" s="590" t="n"/>
      <c r="S894" s="590" t="n"/>
      <c r="T894" s="590" t="n"/>
      <c r="U894" s="590" t="n"/>
      <c r="V894" s="590" t="n"/>
      <c r="W894" s="590" t="n"/>
      <c r="X894" s="590" t="n"/>
      <c r="Y894" s="590" t="n"/>
      <c r="Z894" s="590" t="n"/>
    </row>
    <row r="895" ht="12.75" customHeight="1" s="844">
      <c r="A895" s="590" t="n"/>
      <c r="B895" s="590" t="n"/>
      <c r="D895" s="590" t="n"/>
      <c r="E895" s="590" t="n"/>
      <c r="F895" s="590" t="n"/>
      <c r="G895" s="590" t="n"/>
      <c r="H895" s="590" t="n"/>
      <c r="I895" s="590" t="n"/>
      <c r="J895" s="590" t="n"/>
      <c r="K895" s="590" t="n"/>
      <c r="L895" s="590" t="n"/>
      <c r="M895" s="590" t="n"/>
      <c r="N895" s="590" t="n"/>
      <c r="O895" s="590" t="n"/>
      <c r="P895" s="590" t="n"/>
      <c r="Q895" s="590" t="n"/>
      <c r="R895" s="590" t="n"/>
      <c r="S895" s="590" t="n"/>
      <c r="T895" s="590" t="n"/>
      <c r="U895" s="590" t="n"/>
      <c r="V895" s="590" t="n"/>
      <c r="W895" s="590" t="n"/>
      <c r="X895" s="590" t="n"/>
      <c r="Y895" s="590" t="n"/>
      <c r="Z895" s="590" t="n"/>
    </row>
    <row r="896" ht="12.75" customHeight="1" s="844">
      <c r="A896" s="590" t="n"/>
      <c r="B896" s="590" t="n"/>
      <c r="D896" s="590" t="n"/>
      <c r="E896" s="590" t="n"/>
      <c r="F896" s="590" t="n"/>
      <c r="G896" s="590" t="n"/>
      <c r="H896" s="590" t="n"/>
      <c r="I896" s="590" t="n"/>
      <c r="J896" s="590" t="n"/>
      <c r="K896" s="590" t="n"/>
      <c r="L896" s="590" t="n"/>
      <c r="M896" s="590" t="n"/>
      <c r="N896" s="590" t="n"/>
      <c r="O896" s="590" t="n"/>
      <c r="P896" s="590" t="n"/>
      <c r="Q896" s="590" t="n"/>
      <c r="R896" s="590" t="n"/>
      <c r="S896" s="590" t="n"/>
      <c r="T896" s="590" t="n"/>
      <c r="U896" s="590" t="n"/>
      <c r="V896" s="590" t="n"/>
      <c r="W896" s="590" t="n"/>
      <c r="X896" s="590" t="n"/>
      <c r="Y896" s="590" t="n"/>
      <c r="Z896" s="590" t="n"/>
    </row>
    <row r="897" ht="12.75" customHeight="1" s="844">
      <c r="A897" s="590" t="n"/>
      <c r="B897" s="590" t="n"/>
      <c r="D897" s="590" t="n"/>
      <c r="E897" s="590" t="n"/>
      <c r="F897" s="590" t="n"/>
      <c r="G897" s="590" t="n"/>
      <c r="H897" s="590" t="n"/>
      <c r="I897" s="590" t="n"/>
      <c r="J897" s="590" t="n"/>
      <c r="K897" s="590" t="n"/>
      <c r="L897" s="590" t="n"/>
      <c r="M897" s="590" t="n"/>
      <c r="N897" s="590" t="n"/>
      <c r="O897" s="590" t="n"/>
      <c r="P897" s="590" t="n"/>
      <c r="Q897" s="590" t="n"/>
      <c r="R897" s="590" t="n"/>
      <c r="S897" s="590" t="n"/>
      <c r="T897" s="590" t="n"/>
      <c r="U897" s="590" t="n"/>
      <c r="V897" s="590" t="n"/>
      <c r="W897" s="590" t="n"/>
      <c r="X897" s="590" t="n"/>
      <c r="Y897" s="590" t="n"/>
      <c r="Z897" s="590" t="n"/>
    </row>
    <row r="898" ht="12.75" customHeight="1" s="844">
      <c r="A898" s="590" t="n"/>
      <c r="B898" s="590" t="n"/>
      <c r="D898" s="590" t="n"/>
      <c r="E898" s="590" t="n"/>
      <c r="F898" s="590" t="n"/>
      <c r="G898" s="590" t="n"/>
      <c r="H898" s="590" t="n"/>
      <c r="I898" s="590" t="n"/>
      <c r="J898" s="590" t="n"/>
      <c r="K898" s="590" t="n"/>
      <c r="L898" s="590" t="n"/>
      <c r="M898" s="590" t="n"/>
      <c r="N898" s="590" t="n"/>
      <c r="O898" s="590" t="n"/>
      <c r="P898" s="590" t="n"/>
      <c r="Q898" s="590" t="n"/>
      <c r="R898" s="590" t="n"/>
      <c r="S898" s="590" t="n"/>
      <c r="T898" s="590" t="n"/>
      <c r="U898" s="590" t="n"/>
      <c r="V898" s="590" t="n"/>
      <c r="W898" s="590" t="n"/>
      <c r="X898" s="590" t="n"/>
      <c r="Y898" s="590" t="n"/>
      <c r="Z898" s="590" t="n"/>
    </row>
    <row r="899" ht="12.75" customHeight="1" s="844">
      <c r="A899" s="590" t="n"/>
      <c r="B899" s="590" t="n"/>
      <c r="D899" s="590" t="n"/>
      <c r="E899" s="590" t="n"/>
      <c r="F899" s="590" t="n"/>
      <c r="G899" s="590" t="n"/>
      <c r="H899" s="590" t="n"/>
      <c r="I899" s="590" t="n"/>
      <c r="J899" s="590" t="n"/>
      <c r="K899" s="590" t="n"/>
      <c r="L899" s="590" t="n"/>
      <c r="M899" s="590" t="n"/>
      <c r="N899" s="590" t="n"/>
      <c r="O899" s="590" t="n"/>
      <c r="P899" s="590" t="n"/>
      <c r="Q899" s="590" t="n"/>
      <c r="R899" s="590" t="n"/>
      <c r="S899" s="590" t="n"/>
      <c r="T899" s="590" t="n"/>
      <c r="U899" s="590" t="n"/>
      <c r="V899" s="590" t="n"/>
      <c r="W899" s="590" t="n"/>
      <c r="X899" s="590" t="n"/>
      <c r="Y899" s="590" t="n"/>
      <c r="Z899" s="590" t="n"/>
    </row>
    <row r="900" ht="12.75" customHeight="1" s="844">
      <c r="A900" s="590" t="n"/>
      <c r="B900" s="590" t="n"/>
      <c r="D900" s="590" t="n"/>
      <c r="E900" s="590" t="n"/>
      <c r="F900" s="590" t="n"/>
      <c r="G900" s="590" t="n"/>
      <c r="H900" s="590" t="n"/>
      <c r="I900" s="590" t="n"/>
      <c r="J900" s="590" t="n"/>
      <c r="K900" s="590" t="n"/>
      <c r="L900" s="590" t="n"/>
      <c r="M900" s="590" t="n"/>
      <c r="N900" s="590" t="n"/>
      <c r="O900" s="590" t="n"/>
      <c r="P900" s="590" t="n"/>
      <c r="Q900" s="590" t="n"/>
      <c r="R900" s="590" t="n"/>
      <c r="S900" s="590" t="n"/>
      <c r="T900" s="590" t="n"/>
      <c r="U900" s="590" t="n"/>
      <c r="V900" s="590" t="n"/>
      <c r="W900" s="590" t="n"/>
      <c r="X900" s="590" t="n"/>
      <c r="Y900" s="590" t="n"/>
      <c r="Z900" s="590" t="n"/>
    </row>
    <row r="901" ht="12.75" customHeight="1" s="844">
      <c r="A901" s="590" t="n"/>
      <c r="B901" s="590" t="n"/>
      <c r="D901" s="590" t="n"/>
      <c r="E901" s="590" t="n"/>
      <c r="F901" s="590" t="n"/>
      <c r="G901" s="590" t="n"/>
      <c r="H901" s="590" t="n"/>
      <c r="I901" s="590" t="n"/>
      <c r="J901" s="590" t="n"/>
      <c r="K901" s="590" t="n"/>
      <c r="L901" s="590" t="n"/>
      <c r="M901" s="590" t="n"/>
      <c r="N901" s="590" t="n"/>
      <c r="O901" s="590" t="n"/>
      <c r="P901" s="590" t="n"/>
      <c r="Q901" s="590" t="n"/>
      <c r="R901" s="590" t="n"/>
      <c r="S901" s="590" t="n"/>
      <c r="T901" s="590" t="n"/>
      <c r="U901" s="590" t="n"/>
      <c r="V901" s="590" t="n"/>
      <c r="W901" s="590" t="n"/>
      <c r="X901" s="590" t="n"/>
      <c r="Y901" s="590" t="n"/>
      <c r="Z901" s="590" t="n"/>
    </row>
    <row r="902" ht="12.75" customHeight="1" s="844">
      <c r="A902" s="590" t="n"/>
      <c r="B902" s="590" t="n"/>
      <c r="D902" s="590" t="n"/>
      <c r="E902" s="590" t="n"/>
      <c r="F902" s="590" t="n"/>
      <c r="G902" s="590" t="n"/>
      <c r="H902" s="590" t="n"/>
      <c r="I902" s="590" t="n"/>
      <c r="J902" s="590" t="n"/>
      <c r="K902" s="590" t="n"/>
      <c r="L902" s="590" t="n"/>
      <c r="M902" s="590" t="n"/>
      <c r="N902" s="590" t="n"/>
      <c r="O902" s="590" t="n"/>
      <c r="P902" s="590" t="n"/>
      <c r="Q902" s="590" t="n"/>
      <c r="R902" s="590" t="n"/>
      <c r="S902" s="590" t="n"/>
      <c r="T902" s="590" t="n"/>
      <c r="U902" s="590" t="n"/>
      <c r="V902" s="590" t="n"/>
      <c r="W902" s="590" t="n"/>
      <c r="X902" s="590" t="n"/>
      <c r="Y902" s="590" t="n"/>
      <c r="Z902" s="590" t="n"/>
    </row>
    <row r="903" ht="12.75" customHeight="1" s="844">
      <c r="A903" s="590" t="n"/>
      <c r="B903" s="590" t="n"/>
      <c r="D903" s="590" t="n"/>
      <c r="E903" s="590" t="n"/>
      <c r="F903" s="590" t="n"/>
      <c r="G903" s="590" t="n"/>
      <c r="H903" s="590" t="n"/>
      <c r="I903" s="590" t="n"/>
      <c r="J903" s="590" t="n"/>
      <c r="K903" s="590" t="n"/>
      <c r="L903" s="590" t="n"/>
      <c r="M903" s="590" t="n"/>
      <c r="N903" s="590" t="n"/>
      <c r="O903" s="590" t="n"/>
      <c r="P903" s="590" t="n"/>
      <c r="Q903" s="590" t="n"/>
      <c r="R903" s="590" t="n"/>
      <c r="S903" s="590" t="n"/>
      <c r="T903" s="590" t="n"/>
      <c r="U903" s="590" t="n"/>
      <c r="V903" s="590" t="n"/>
      <c r="W903" s="590" t="n"/>
      <c r="X903" s="590" t="n"/>
      <c r="Y903" s="590" t="n"/>
      <c r="Z903" s="590" t="n"/>
    </row>
    <row r="904" ht="12.75" customHeight="1" s="844">
      <c r="A904" s="590" t="n"/>
      <c r="B904" s="590" t="n"/>
      <c r="D904" s="590" t="n"/>
      <c r="E904" s="590" t="n"/>
      <c r="F904" s="590" t="n"/>
      <c r="G904" s="590" t="n"/>
      <c r="H904" s="590" t="n"/>
      <c r="I904" s="590" t="n"/>
      <c r="J904" s="590" t="n"/>
      <c r="K904" s="590" t="n"/>
      <c r="L904" s="590" t="n"/>
      <c r="M904" s="590" t="n"/>
      <c r="N904" s="590" t="n"/>
      <c r="O904" s="590" t="n"/>
      <c r="P904" s="590" t="n"/>
      <c r="Q904" s="590" t="n"/>
      <c r="R904" s="590" t="n"/>
      <c r="S904" s="590" t="n"/>
      <c r="T904" s="590" t="n"/>
      <c r="U904" s="590" t="n"/>
      <c r="V904" s="590" t="n"/>
      <c r="W904" s="590" t="n"/>
      <c r="X904" s="590" t="n"/>
      <c r="Y904" s="590" t="n"/>
      <c r="Z904" s="590" t="n"/>
    </row>
    <row r="905" ht="12.75" customHeight="1" s="844">
      <c r="A905" s="590" t="n"/>
      <c r="B905" s="590" t="n"/>
      <c r="D905" s="590" t="n"/>
      <c r="E905" s="590" t="n"/>
      <c r="F905" s="590" t="n"/>
      <c r="G905" s="590" t="n"/>
      <c r="H905" s="590" t="n"/>
      <c r="I905" s="590" t="n"/>
      <c r="J905" s="590" t="n"/>
      <c r="K905" s="590" t="n"/>
      <c r="L905" s="590" t="n"/>
      <c r="M905" s="590" t="n"/>
      <c r="N905" s="590" t="n"/>
      <c r="O905" s="590" t="n"/>
      <c r="P905" s="590" t="n"/>
      <c r="Q905" s="590" t="n"/>
      <c r="R905" s="590" t="n"/>
      <c r="S905" s="590" t="n"/>
      <c r="T905" s="590" t="n"/>
      <c r="U905" s="590" t="n"/>
      <c r="V905" s="590" t="n"/>
      <c r="W905" s="590" t="n"/>
      <c r="X905" s="590" t="n"/>
      <c r="Y905" s="590" t="n"/>
      <c r="Z905" s="590" t="n"/>
    </row>
    <row r="906" ht="12.75" customHeight="1" s="844">
      <c r="A906" s="590" t="n"/>
      <c r="B906" s="590" t="n"/>
      <c r="D906" s="590" t="n"/>
      <c r="E906" s="590" t="n"/>
      <c r="F906" s="590" t="n"/>
      <c r="G906" s="590" t="n"/>
      <c r="H906" s="590" t="n"/>
      <c r="I906" s="590" t="n"/>
      <c r="J906" s="590" t="n"/>
      <c r="K906" s="590" t="n"/>
      <c r="L906" s="590" t="n"/>
      <c r="M906" s="590" t="n"/>
      <c r="N906" s="590" t="n"/>
      <c r="O906" s="590" t="n"/>
      <c r="P906" s="590" t="n"/>
      <c r="Q906" s="590" t="n"/>
      <c r="R906" s="590" t="n"/>
      <c r="S906" s="590" t="n"/>
      <c r="T906" s="590" t="n"/>
      <c r="U906" s="590" t="n"/>
      <c r="V906" s="590" t="n"/>
      <c r="W906" s="590" t="n"/>
      <c r="X906" s="590" t="n"/>
      <c r="Y906" s="590" t="n"/>
      <c r="Z906" s="590" t="n"/>
    </row>
    <row r="907" ht="12.75" customHeight="1" s="844">
      <c r="A907" s="590" t="n"/>
      <c r="B907" s="590" t="n"/>
      <c r="D907" s="590" t="n"/>
      <c r="E907" s="590" t="n"/>
      <c r="F907" s="590" t="n"/>
      <c r="G907" s="590" t="n"/>
      <c r="H907" s="590" t="n"/>
      <c r="I907" s="590" t="n"/>
      <c r="J907" s="590" t="n"/>
      <c r="K907" s="590" t="n"/>
      <c r="L907" s="590" t="n"/>
      <c r="M907" s="590" t="n"/>
      <c r="N907" s="590" t="n"/>
      <c r="O907" s="590" t="n"/>
      <c r="P907" s="590" t="n"/>
      <c r="Q907" s="590" t="n"/>
      <c r="R907" s="590" t="n"/>
      <c r="S907" s="590" t="n"/>
      <c r="T907" s="590" t="n"/>
      <c r="U907" s="590" t="n"/>
      <c r="V907" s="590" t="n"/>
      <c r="W907" s="590" t="n"/>
      <c r="X907" s="590" t="n"/>
      <c r="Y907" s="590" t="n"/>
      <c r="Z907" s="590" t="n"/>
    </row>
    <row r="908" ht="12.75" customHeight="1" s="844">
      <c r="A908" s="590" t="n"/>
      <c r="B908" s="590" t="n"/>
      <c r="D908" s="590" t="n"/>
      <c r="E908" s="590" t="n"/>
      <c r="F908" s="590" t="n"/>
      <c r="G908" s="590" t="n"/>
      <c r="H908" s="590" t="n"/>
      <c r="I908" s="590" t="n"/>
      <c r="J908" s="590" t="n"/>
      <c r="K908" s="590" t="n"/>
      <c r="L908" s="590" t="n"/>
      <c r="M908" s="590" t="n"/>
      <c r="N908" s="590" t="n"/>
      <c r="O908" s="590" t="n"/>
      <c r="P908" s="590" t="n"/>
      <c r="Q908" s="590" t="n"/>
      <c r="R908" s="590" t="n"/>
      <c r="S908" s="590" t="n"/>
      <c r="T908" s="590" t="n"/>
      <c r="U908" s="590" t="n"/>
      <c r="V908" s="590" t="n"/>
      <c r="W908" s="590" t="n"/>
      <c r="X908" s="590" t="n"/>
      <c r="Y908" s="590" t="n"/>
      <c r="Z908" s="590" t="n"/>
    </row>
    <row r="909" ht="12.75" customHeight="1" s="844">
      <c r="A909" s="590" t="n"/>
      <c r="B909" s="590" t="n"/>
      <c r="D909" s="590" t="n"/>
      <c r="E909" s="590" t="n"/>
      <c r="F909" s="590" t="n"/>
      <c r="G909" s="590" t="n"/>
      <c r="H909" s="590" t="n"/>
      <c r="I909" s="590" t="n"/>
      <c r="J909" s="590" t="n"/>
      <c r="K909" s="590" t="n"/>
      <c r="L909" s="590" t="n"/>
      <c r="M909" s="590" t="n"/>
      <c r="N909" s="590" t="n"/>
      <c r="O909" s="590" t="n"/>
      <c r="P909" s="590" t="n"/>
      <c r="Q909" s="590" t="n"/>
      <c r="R909" s="590" t="n"/>
      <c r="S909" s="590" t="n"/>
      <c r="T909" s="590" t="n"/>
      <c r="U909" s="590" t="n"/>
      <c r="V909" s="590" t="n"/>
      <c r="W909" s="590" t="n"/>
      <c r="X909" s="590" t="n"/>
      <c r="Y909" s="590" t="n"/>
      <c r="Z909" s="590" t="n"/>
    </row>
    <row r="910" ht="12.75" customHeight="1" s="844">
      <c r="A910" s="590" t="n"/>
      <c r="B910" s="590" t="n"/>
      <c r="D910" s="590" t="n"/>
      <c r="E910" s="590" t="n"/>
      <c r="F910" s="590" t="n"/>
      <c r="G910" s="590" t="n"/>
      <c r="H910" s="590" t="n"/>
      <c r="I910" s="590" t="n"/>
      <c r="J910" s="590" t="n"/>
      <c r="K910" s="590" t="n"/>
      <c r="L910" s="590" t="n"/>
      <c r="M910" s="590" t="n"/>
      <c r="N910" s="590" t="n"/>
      <c r="O910" s="590" t="n"/>
      <c r="P910" s="590" t="n"/>
      <c r="Q910" s="590" t="n"/>
      <c r="R910" s="590" t="n"/>
      <c r="S910" s="590" t="n"/>
      <c r="T910" s="590" t="n"/>
      <c r="U910" s="590" t="n"/>
      <c r="V910" s="590" t="n"/>
      <c r="W910" s="590" t="n"/>
      <c r="X910" s="590" t="n"/>
      <c r="Y910" s="590" t="n"/>
      <c r="Z910" s="590" t="n"/>
    </row>
    <row r="911" ht="12.75" customHeight="1" s="844">
      <c r="A911" s="590" t="n"/>
      <c r="B911" s="590" t="n"/>
      <c r="D911" s="590" t="n"/>
      <c r="E911" s="590" t="n"/>
      <c r="F911" s="590" t="n"/>
      <c r="G911" s="590" t="n"/>
      <c r="H911" s="590" t="n"/>
      <c r="I911" s="590" t="n"/>
      <c r="J911" s="590" t="n"/>
      <c r="K911" s="590" t="n"/>
      <c r="L911" s="590" t="n"/>
      <c r="M911" s="590" t="n"/>
      <c r="N911" s="590" t="n"/>
      <c r="O911" s="590" t="n"/>
      <c r="P911" s="590" t="n"/>
      <c r="Q911" s="590" t="n"/>
      <c r="R911" s="590" t="n"/>
      <c r="S911" s="590" t="n"/>
      <c r="T911" s="590" t="n"/>
      <c r="U911" s="590" t="n"/>
      <c r="V911" s="590" t="n"/>
      <c r="W911" s="590" t="n"/>
      <c r="X911" s="590" t="n"/>
      <c r="Y911" s="590" t="n"/>
      <c r="Z911" s="590" t="n"/>
    </row>
    <row r="912" ht="12.75" customHeight="1" s="844">
      <c r="A912" s="590" t="n"/>
      <c r="B912" s="590" t="n"/>
      <c r="D912" s="590" t="n"/>
      <c r="E912" s="590" t="n"/>
      <c r="F912" s="590" t="n"/>
      <c r="G912" s="590" t="n"/>
      <c r="H912" s="590" t="n"/>
      <c r="I912" s="590" t="n"/>
      <c r="J912" s="590" t="n"/>
      <c r="K912" s="590" t="n"/>
      <c r="L912" s="590" t="n"/>
      <c r="M912" s="590" t="n"/>
      <c r="N912" s="590" t="n"/>
      <c r="O912" s="590" t="n"/>
      <c r="P912" s="590" t="n"/>
      <c r="Q912" s="590" t="n"/>
      <c r="R912" s="590" t="n"/>
      <c r="S912" s="590" t="n"/>
      <c r="T912" s="590" t="n"/>
      <c r="U912" s="590" t="n"/>
      <c r="V912" s="590" t="n"/>
      <c r="W912" s="590" t="n"/>
      <c r="X912" s="590" t="n"/>
      <c r="Y912" s="590" t="n"/>
      <c r="Z912" s="590" t="n"/>
    </row>
    <row r="913" ht="12.75" customHeight="1" s="844">
      <c r="A913" s="590" t="n"/>
      <c r="B913" s="590" t="n"/>
      <c r="D913" s="590" t="n"/>
      <c r="E913" s="590" t="n"/>
      <c r="F913" s="590" t="n"/>
      <c r="G913" s="590" t="n"/>
      <c r="H913" s="590" t="n"/>
      <c r="I913" s="590" t="n"/>
      <c r="J913" s="590" t="n"/>
      <c r="K913" s="590" t="n"/>
      <c r="L913" s="590" t="n"/>
      <c r="M913" s="590" t="n"/>
      <c r="N913" s="590" t="n"/>
      <c r="O913" s="590" t="n"/>
      <c r="P913" s="590" t="n"/>
      <c r="Q913" s="590" t="n"/>
      <c r="R913" s="590" t="n"/>
      <c r="S913" s="590" t="n"/>
      <c r="T913" s="590" t="n"/>
      <c r="U913" s="590" t="n"/>
      <c r="V913" s="590" t="n"/>
      <c r="W913" s="590" t="n"/>
      <c r="X913" s="590" t="n"/>
      <c r="Y913" s="590" t="n"/>
      <c r="Z913" s="590" t="n"/>
    </row>
    <row r="914" ht="12.75" customHeight="1" s="844">
      <c r="A914" s="590" t="n"/>
      <c r="B914" s="590" t="n"/>
      <c r="D914" s="590" t="n"/>
      <c r="E914" s="590" t="n"/>
      <c r="F914" s="590" t="n"/>
      <c r="G914" s="590" t="n"/>
      <c r="H914" s="590" t="n"/>
      <c r="I914" s="590" t="n"/>
      <c r="J914" s="590" t="n"/>
      <c r="K914" s="590" t="n"/>
      <c r="L914" s="590" t="n"/>
      <c r="M914" s="590" t="n"/>
      <c r="N914" s="590" t="n"/>
      <c r="O914" s="590" t="n"/>
      <c r="P914" s="590" t="n"/>
      <c r="Q914" s="590" t="n"/>
      <c r="R914" s="590" t="n"/>
      <c r="S914" s="590" t="n"/>
      <c r="T914" s="590" t="n"/>
      <c r="U914" s="590" t="n"/>
      <c r="V914" s="590" t="n"/>
      <c r="W914" s="590" t="n"/>
      <c r="X914" s="590" t="n"/>
      <c r="Y914" s="590" t="n"/>
      <c r="Z914" s="590" t="n"/>
    </row>
    <row r="915" ht="12.75" customHeight="1" s="844">
      <c r="A915" s="590" t="n"/>
      <c r="B915" s="590" t="n"/>
      <c r="D915" s="590" t="n"/>
      <c r="E915" s="590" t="n"/>
      <c r="F915" s="590" t="n"/>
      <c r="G915" s="590" t="n"/>
      <c r="H915" s="590" t="n"/>
      <c r="I915" s="590" t="n"/>
      <c r="J915" s="590" t="n"/>
      <c r="K915" s="590" t="n"/>
      <c r="L915" s="590" t="n"/>
      <c r="M915" s="590" t="n"/>
      <c r="N915" s="590" t="n"/>
      <c r="O915" s="590" t="n"/>
      <c r="P915" s="590" t="n"/>
      <c r="Q915" s="590" t="n"/>
      <c r="R915" s="590" t="n"/>
      <c r="S915" s="590" t="n"/>
      <c r="T915" s="590" t="n"/>
      <c r="U915" s="590" t="n"/>
      <c r="V915" s="590" t="n"/>
      <c r="W915" s="590" t="n"/>
      <c r="X915" s="590" t="n"/>
      <c r="Y915" s="590" t="n"/>
      <c r="Z915" s="590" t="n"/>
    </row>
    <row r="916" ht="12.75" customHeight="1" s="844">
      <c r="A916" s="590" t="n"/>
      <c r="B916" s="590" t="n"/>
      <c r="D916" s="590" t="n"/>
      <c r="E916" s="590" t="n"/>
      <c r="F916" s="590" t="n"/>
      <c r="G916" s="590" t="n"/>
      <c r="H916" s="590" t="n"/>
      <c r="I916" s="590" t="n"/>
      <c r="J916" s="590" t="n"/>
      <c r="K916" s="590" t="n"/>
      <c r="L916" s="590" t="n"/>
      <c r="M916" s="590" t="n"/>
      <c r="N916" s="590" t="n"/>
      <c r="O916" s="590" t="n"/>
      <c r="P916" s="590" t="n"/>
      <c r="Q916" s="590" t="n"/>
      <c r="R916" s="590" t="n"/>
      <c r="S916" s="590" t="n"/>
      <c r="T916" s="590" t="n"/>
      <c r="U916" s="590" t="n"/>
      <c r="V916" s="590" t="n"/>
      <c r="W916" s="590" t="n"/>
      <c r="X916" s="590" t="n"/>
      <c r="Y916" s="590" t="n"/>
      <c r="Z916" s="590" t="n"/>
    </row>
    <row r="917" ht="12.75" customHeight="1" s="844">
      <c r="A917" s="590" t="n"/>
      <c r="B917" s="590" t="n"/>
      <c r="D917" s="590" t="n"/>
      <c r="E917" s="590" t="n"/>
      <c r="F917" s="590" t="n"/>
      <c r="G917" s="590" t="n"/>
      <c r="H917" s="590" t="n"/>
      <c r="I917" s="590" t="n"/>
      <c r="J917" s="590" t="n"/>
      <c r="K917" s="590" t="n"/>
      <c r="L917" s="590" t="n"/>
      <c r="M917" s="590" t="n"/>
      <c r="N917" s="590" t="n"/>
      <c r="O917" s="590" t="n"/>
      <c r="P917" s="590" t="n"/>
      <c r="Q917" s="590" t="n"/>
      <c r="R917" s="590" t="n"/>
      <c r="S917" s="590" t="n"/>
      <c r="T917" s="590" t="n"/>
      <c r="U917" s="590" t="n"/>
      <c r="V917" s="590" t="n"/>
      <c r="W917" s="590" t="n"/>
      <c r="X917" s="590" t="n"/>
      <c r="Y917" s="590" t="n"/>
      <c r="Z917" s="590" t="n"/>
    </row>
    <row r="918" ht="12.75" customHeight="1" s="844">
      <c r="A918" s="590" t="n"/>
      <c r="B918" s="590" t="n"/>
      <c r="D918" s="590" t="n"/>
      <c r="E918" s="590" t="n"/>
      <c r="F918" s="590" t="n"/>
      <c r="G918" s="590" t="n"/>
      <c r="H918" s="590" t="n"/>
      <c r="I918" s="590" t="n"/>
      <c r="J918" s="590" t="n"/>
      <c r="K918" s="590" t="n"/>
      <c r="L918" s="590" t="n"/>
      <c r="M918" s="590" t="n"/>
      <c r="N918" s="590" t="n"/>
      <c r="O918" s="590" t="n"/>
      <c r="P918" s="590" t="n"/>
      <c r="Q918" s="590" t="n"/>
      <c r="R918" s="590" t="n"/>
      <c r="S918" s="590" t="n"/>
      <c r="T918" s="590" t="n"/>
      <c r="U918" s="590" t="n"/>
      <c r="V918" s="590" t="n"/>
      <c r="W918" s="590" t="n"/>
      <c r="X918" s="590" t="n"/>
      <c r="Y918" s="590" t="n"/>
      <c r="Z918" s="590" t="n"/>
    </row>
    <row r="919" ht="12.75" customHeight="1" s="844">
      <c r="A919" s="590" t="n"/>
      <c r="B919" s="590" t="n"/>
      <c r="D919" s="590" t="n"/>
      <c r="E919" s="590" t="n"/>
      <c r="F919" s="590" t="n"/>
      <c r="G919" s="590" t="n"/>
      <c r="H919" s="590" t="n"/>
      <c r="I919" s="590" t="n"/>
      <c r="J919" s="590" t="n"/>
      <c r="K919" s="590" t="n"/>
      <c r="L919" s="590" t="n"/>
      <c r="M919" s="590" t="n"/>
      <c r="N919" s="590" t="n"/>
      <c r="O919" s="590" t="n"/>
      <c r="P919" s="590" t="n"/>
      <c r="Q919" s="590" t="n"/>
      <c r="R919" s="590" t="n"/>
      <c r="S919" s="590" t="n"/>
      <c r="T919" s="590" t="n"/>
      <c r="U919" s="590" t="n"/>
      <c r="V919" s="590" t="n"/>
      <c r="W919" s="590" t="n"/>
      <c r="X919" s="590" t="n"/>
      <c r="Y919" s="590" t="n"/>
      <c r="Z919" s="590" t="n"/>
    </row>
    <row r="920" ht="12.75" customHeight="1" s="844">
      <c r="A920" s="590" t="n"/>
      <c r="B920" s="590" t="n"/>
      <c r="D920" s="590" t="n"/>
      <c r="E920" s="590" t="n"/>
      <c r="F920" s="590" t="n"/>
      <c r="G920" s="590" t="n"/>
      <c r="H920" s="590" t="n"/>
      <c r="I920" s="590" t="n"/>
      <c r="J920" s="590" t="n"/>
      <c r="K920" s="590" t="n"/>
      <c r="L920" s="590" t="n"/>
      <c r="M920" s="590" t="n"/>
      <c r="N920" s="590" t="n"/>
      <c r="O920" s="590" t="n"/>
      <c r="P920" s="590" t="n"/>
      <c r="Q920" s="590" t="n"/>
      <c r="R920" s="590" t="n"/>
      <c r="S920" s="590" t="n"/>
      <c r="T920" s="590" t="n"/>
      <c r="U920" s="590" t="n"/>
      <c r="V920" s="590" t="n"/>
      <c r="W920" s="590" t="n"/>
      <c r="X920" s="590" t="n"/>
      <c r="Y920" s="590" t="n"/>
      <c r="Z920" s="590" t="n"/>
    </row>
    <row r="921" ht="12.75" customHeight="1" s="844">
      <c r="A921" s="590" t="n"/>
      <c r="B921" s="590" t="n"/>
      <c r="D921" s="590" t="n"/>
      <c r="E921" s="590" t="n"/>
      <c r="F921" s="590" t="n"/>
      <c r="G921" s="590" t="n"/>
      <c r="H921" s="590" t="n"/>
      <c r="I921" s="590" t="n"/>
      <c r="J921" s="590" t="n"/>
      <c r="K921" s="590" t="n"/>
      <c r="L921" s="590" t="n"/>
      <c r="M921" s="590" t="n"/>
      <c r="N921" s="590" t="n"/>
      <c r="O921" s="590" t="n"/>
      <c r="P921" s="590" t="n"/>
      <c r="Q921" s="590" t="n"/>
      <c r="R921" s="590" t="n"/>
      <c r="S921" s="590" t="n"/>
      <c r="T921" s="590" t="n"/>
      <c r="U921" s="590" t="n"/>
      <c r="V921" s="590" t="n"/>
      <c r="W921" s="590" t="n"/>
      <c r="X921" s="590" t="n"/>
      <c r="Y921" s="590" t="n"/>
      <c r="Z921" s="590" t="n"/>
    </row>
    <row r="922" ht="12.75" customHeight="1" s="844">
      <c r="A922" s="590" t="n"/>
      <c r="B922" s="590" t="n"/>
      <c r="D922" s="590" t="n"/>
      <c r="E922" s="590" t="n"/>
      <c r="F922" s="590" t="n"/>
      <c r="G922" s="590" t="n"/>
      <c r="H922" s="590" t="n"/>
      <c r="I922" s="590" t="n"/>
      <c r="J922" s="590" t="n"/>
      <c r="K922" s="590" t="n"/>
      <c r="L922" s="590" t="n"/>
      <c r="M922" s="590" t="n"/>
      <c r="N922" s="590" t="n"/>
      <c r="O922" s="590" t="n"/>
      <c r="P922" s="590" t="n"/>
      <c r="Q922" s="590" t="n"/>
      <c r="R922" s="590" t="n"/>
      <c r="S922" s="590" t="n"/>
      <c r="T922" s="590" t="n"/>
      <c r="U922" s="590" t="n"/>
      <c r="V922" s="590" t="n"/>
      <c r="W922" s="590" t="n"/>
      <c r="X922" s="590" t="n"/>
      <c r="Y922" s="590" t="n"/>
      <c r="Z922" s="590" t="n"/>
    </row>
    <row r="923" ht="12.75" customHeight="1" s="844">
      <c r="A923" s="590" t="n"/>
      <c r="B923" s="590" t="n"/>
      <c r="D923" s="590" t="n"/>
      <c r="E923" s="590" t="n"/>
      <c r="F923" s="590" t="n"/>
      <c r="G923" s="590" t="n"/>
      <c r="H923" s="590" t="n"/>
      <c r="I923" s="590" t="n"/>
      <c r="J923" s="590" t="n"/>
      <c r="K923" s="590" t="n"/>
      <c r="L923" s="590" t="n"/>
      <c r="M923" s="590" t="n"/>
      <c r="N923" s="590" t="n"/>
      <c r="O923" s="590" t="n"/>
      <c r="P923" s="590" t="n"/>
      <c r="Q923" s="590" t="n"/>
      <c r="R923" s="590" t="n"/>
      <c r="S923" s="590" t="n"/>
      <c r="T923" s="590" t="n"/>
      <c r="U923" s="590" t="n"/>
      <c r="V923" s="590" t="n"/>
      <c r="W923" s="590" t="n"/>
      <c r="X923" s="590" t="n"/>
      <c r="Y923" s="590" t="n"/>
      <c r="Z923" s="590" t="n"/>
    </row>
    <row r="924" ht="12.75" customHeight="1" s="844">
      <c r="A924" s="590" t="n"/>
      <c r="B924" s="590" t="n"/>
      <c r="D924" s="590" t="n"/>
      <c r="E924" s="590" t="n"/>
      <c r="F924" s="590" t="n"/>
      <c r="G924" s="590" t="n"/>
      <c r="H924" s="590" t="n"/>
      <c r="I924" s="590" t="n"/>
      <c r="J924" s="590" t="n"/>
      <c r="K924" s="590" t="n"/>
      <c r="L924" s="590" t="n"/>
      <c r="M924" s="590" t="n"/>
      <c r="N924" s="590" t="n"/>
      <c r="O924" s="590" t="n"/>
      <c r="P924" s="590" t="n"/>
      <c r="Q924" s="590" t="n"/>
      <c r="R924" s="590" t="n"/>
      <c r="S924" s="590" t="n"/>
      <c r="T924" s="590" t="n"/>
      <c r="U924" s="590" t="n"/>
      <c r="V924" s="590" t="n"/>
      <c r="W924" s="590" t="n"/>
      <c r="X924" s="590" t="n"/>
      <c r="Y924" s="590" t="n"/>
      <c r="Z924" s="590" t="n"/>
    </row>
    <row r="925" ht="12.75" customHeight="1" s="844">
      <c r="A925" s="590" t="n"/>
      <c r="B925" s="590" t="n"/>
      <c r="D925" s="590" t="n"/>
      <c r="E925" s="590" t="n"/>
      <c r="F925" s="590" t="n"/>
      <c r="G925" s="590" t="n"/>
      <c r="H925" s="590" t="n"/>
      <c r="I925" s="590" t="n"/>
      <c r="J925" s="590" t="n"/>
      <c r="K925" s="590" t="n"/>
      <c r="L925" s="590" t="n"/>
      <c r="M925" s="590" t="n"/>
      <c r="N925" s="590" t="n"/>
      <c r="O925" s="590" t="n"/>
      <c r="P925" s="590" t="n"/>
      <c r="Q925" s="590" t="n"/>
      <c r="R925" s="590" t="n"/>
      <c r="S925" s="590" t="n"/>
      <c r="T925" s="590" t="n"/>
      <c r="U925" s="590" t="n"/>
      <c r="V925" s="590" t="n"/>
      <c r="W925" s="590" t="n"/>
      <c r="X925" s="590" t="n"/>
      <c r="Y925" s="590" t="n"/>
      <c r="Z925" s="590" t="n"/>
    </row>
    <row r="926" ht="12.75" customHeight="1" s="844">
      <c r="A926" s="590" t="n"/>
      <c r="B926" s="590" t="n"/>
      <c r="D926" s="590" t="n"/>
      <c r="E926" s="590" t="n"/>
      <c r="F926" s="590" t="n"/>
      <c r="G926" s="590" t="n"/>
      <c r="H926" s="590" t="n"/>
      <c r="I926" s="590" t="n"/>
      <c r="J926" s="590" t="n"/>
      <c r="K926" s="590" t="n"/>
      <c r="L926" s="590" t="n"/>
      <c r="M926" s="590" t="n"/>
      <c r="N926" s="590" t="n"/>
      <c r="O926" s="590" t="n"/>
      <c r="P926" s="590" t="n"/>
      <c r="Q926" s="590" t="n"/>
      <c r="R926" s="590" t="n"/>
      <c r="S926" s="590" t="n"/>
      <c r="T926" s="590" t="n"/>
      <c r="U926" s="590" t="n"/>
      <c r="V926" s="590" t="n"/>
      <c r="W926" s="590" t="n"/>
      <c r="X926" s="590" t="n"/>
      <c r="Y926" s="590" t="n"/>
      <c r="Z926" s="590" t="n"/>
    </row>
    <row r="927" ht="12.75" customHeight="1" s="844">
      <c r="A927" s="590" t="n"/>
      <c r="B927" s="590" t="n"/>
      <c r="D927" s="590" t="n"/>
      <c r="E927" s="590" t="n"/>
      <c r="F927" s="590" t="n"/>
      <c r="G927" s="590" t="n"/>
      <c r="H927" s="590" t="n"/>
      <c r="I927" s="590" t="n"/>
      <c r="J927" s="590" t="n"/>
      <c r="K927" s="590" t="n"/>
      <c r="L927" s="590" t="n"/>
      <c r="M927" s="590" t="n"/>
      <c r="N927" s="590" t="n"/>
      <c r="O927" s="590" t="n"/>
      <c r="P927" s="590" t="n"/>
      <c r="Q927" s="590" t="n"/>
      <c r="R927" s="590" t="n"/>
      <c r="S927" s="590" t="n"/>
      <c r="T927" s="590" t="n"/>
      <c r="U927" s="590" t="n"/>
      <c r="V927" s="590" t="n"/>
      <c r="W927" s="590" t="n"/>
      <c r="X927" s="590" t="n"/>
      <c r="Y927" s="590" t="n"/>
      <c r="Z927" s="590" t="n"/>
    </row>
    <row r="928" ht="12.75" customHeight="1" s="844">
      <c r="A928" s="590" t="n"/>
      <c r="B928" s="590" t="n"/>
      <c r="D928" s="590" t="n"/>
      <c r="E928" s="590" t="n"/>
      <c r="F928" s="590" t="n"/>
      <c r="G928" s="590" t="n"/>
      <c r="H928" s="590" t="n"/>
      <c r="I928" s="590" t="n"/>
      <c r="J928" s="590" t="n"/>
      <c r="K928" s="590" t="n"/>
      <c r="L928" s="590" t="n"/>
      <c r="M928" s="590" t="n"/>
      <c r="N928" s="590" t="n"/>
      <c r="O928" s="590" t="n"/>
      <c r="P928" s="590" t="n"/>
      <c r="Q928" s="590" t="n"/>
      <c r="R928" s="590" t="n"/>
      <c r="S928" s="590" t="n"/>
      <c r="T928" s="590" t="n"/>
      <c r="U928" s="590" t="n"/>
      <c r="V928" s="590" t="n"/>
      <c r="W928" s="590" t="n"/>
      <c r="X928" s="590" t="n"/>
      <c r="Y928" s="590" t="n"/>
      <c r="Z928" s="590" t="n"/>
    </row>
    <row r="929" ht="12.75" customHeight="1" s="844">
      <c r="A929" s="590" t="n"/>
      <c r="B929" s="590" t="n"/>
      <c r="D929" s="590" t="n"/>
      <c r="E929" s="590" t="n"/>
      <c r="F929" s="590" t="n"/>
      <c r="G929" s="590" t="n"/>
      <c r="H929" s="590" t="n"/>
      <c r="I929" s="590" t="n"/>
      <c r="J929" s="590" t="n"/>
      <c r="K929" s="590" t="n"/>
      <c r="L929" s="590" t="n"/>
      <c r="M929" s="590" t="n"/>
      <c r="N929" s="590" t="n"/>
      <c r="O929" s="590" t="n"/>
      <c r="P929" s="590" t="n"/>
      <c r="Q929" s="590" t="n"/>
      <c r="R929" s="590" t="n"/>
      <c r="S929" s="590" t="n"/>
      <c r="T929" s="590" t="n"/>
      <c r="U929" s="590" t="n"/>
      <c r="V929" s="590" t="n"/>
      <c r="W929" s="590" t="n"/>
      <c r="X929" s="590" t="n"/>
      <c r="Y929" s="590" t="n"/>
      <c r="Z929" s="590" t="n"/>
    </row>
    <row r="930" ht="12.75" customHeight="1" s="844">
      <c r="A930" s="590" t="n"/>
      <c r="B930" s="590" t="n"/>
      <c r="D930" s="590" t="n"/>
      <c r="E930" s="590" t="n"/>
      <c r="F930" s="590" t="n"/>
      <c r="G930" s="590" t="n"/>
      <c r="H930" s="590" t="n"/>
      <c r="I930" s="590" t="n"/>
      <c r="J930" s="590" t="n"/>
      <c r="K930" s="590" t="n"/>
      <c r="L930" s="590" t="n"/>
      <c r="M930" s="590" t="n"/>
      <c r="N930" s="590" t="n"/>
      <c r="O930" s="590" t="n"/>
      <c r="P930" s="590" t="n"/>
      <c r="Q930" s="590" t="n"/>
      <c r="R930" s="590" t="n"/>
      <c r="S930" s="590" t="n"/>
      <c r="T930" s="590" t="n"/>
      <c r="U930" s="590" t="n"/>
      <c r="V930" s="590" t="n"/>
      <c r="W930" s="590" t="n"/>
      <c r="X930" s="590" t="n"/>
      <c r="Y930" s="590" t="n"/>
      <c r="Z930" s="590" t="n"/>
    </row>
    <row r="931" ht="12.75" customHeight="1" s="844">
      <c r="A931" s="590" t="n"/>
      <c r="B931" s="590" t="n"/>
      <c r="D931" s="590" t="n"/>
      <c r="E931" s="590" t="n"/>
      <c r="F931" s="590" t="n"/>
      <c r="G931" s="590" t="n"/>
      <c r="H931" s="590" t="n"/>
      <c r="I931" s="590" t="n"/>
      <c r="J931" s="590" t="n"/>
      <c r="K931" s="590" t="n"/>
      <c r="L931" s="590" t="n"/>
      <c r="M931" s="590" t="n"/>
      <c r="N931" s="590" t="n"/>
      <c r="O931" s="590" t="n"/>
      <c r="P931" s="590" t="n"/>
      <c r="Q931" s="590" t="n"/>
      <c r="R931" s="590" t="n"/>
      <c r="S931" s="590" t="n"/>
      <c r="T931" s="590" t="n"/>
      <c r="U931" s="590" t="n"/>
      <c r="V931" s="590" t="n"/>
      <c r="W931" s="590" t="n"/>
      <c r="X931" s="590" t="n"/>
      <c r="Y931" s="590" t="n"/>
      <c r="Z931" s="590" t="n"/>
    </row>
    <row r="932" ht="12.75" customHeight="1" s="844">
      <c r="A932" s="590" t="n"/>
      <c r="B932" s="590" t="n"/>
      <c r="D932" s="590" t="n"/>
      <c r="E932" s="590" t="n"/>
      <c r="F932" s="590" t="n"/>
      <c r="G932" s="590" t="n"/>
      <c r="H932" s="590" t="n"/>
      <c r="I932" s="590" t="n"/>
      <c r="J932" s="590" t="n"/>
      <c r="K932" s="590" t="n"/>
      <c r="L932" s="590" t="n"/>
      <c r="M932" s="590" t="n"/>
      <c r="N932" s="590" t="n"/>
      <c r="O932" s="590" t="n"/>
      <c r="P932" s="590" t="n"/>
      <c r="Q932" s="590" t="n"/>
      <c r="R932" s="590" t="n"/>
      <c r="S932" s="590" t="n"/>
      <c r="T932" s="590" t="n"/>
      <c r="U932" s="590" t="n"/>
      <c r="V932" s="590" t="n"/>
      <c r="W932" s="590" t="n"/>
      <c r="X932" s="590" t="n"/>
      <c r="Y932" s="590" t="n"/>
      <c r="Z932" s="590" t="n"/>
    </row>
    <row r="933" ht="12.75" customHeight="1" s="844">
      <c r="A933" s="590" t="n"/>
      <c r="B933" s="590" t="n"/>
      <c r="D933" s="590" t="n"/>
      <c r="E933" s="590" t="n"/>
      <c r="F933" s="590" t="n"/>
      <c r="G933" s="590" t="n"/>
      <c r="H933" s="590" t="n"/>
      <c r="I933" s="590" t="n"/>
      <c r="J933" s="590" t="n"/>
      <c r="K933" s="590" t="n"/>
      <c r="L933" s="590" t="n"/>
      <c r="M933" s="590" t="n"/>
      <c r="N933" s="590" t="n"/>
      <c r="O933" s="590" t="n"/>
      <c r="P933" s="590" t="n"/>
      <c r="Q933" s="590" t="n"/>
      <c r="R933" s="590" t="n"/>
      <c r="S933" s="590" t="n"/>
      <c r="T933" s="590" t="n"/>
      <c r="U933" s="590" t="n"/>
      <c r="V933" s="590" t="n"/>
      <c r="W933" s="590" t="n"/>
      <c r="X933" s="590" t="n"/>
      <c r="Y933" s="590" t="n"/>
      <c r="Z933" s="590" t="n"/>
    </row>
    <row r="934" ht="12.75" customHeight="1" s="844">
      <c r="A934" s="590" t="n"/>
      <c r="B934" s="590" t="n"/>
      <c r="D934" s="590" t="n"/>
      <c r="E934" s="590" t="n"/>
      <c r="F934" s="590" t="n"/>
      <c r="G934" s="590" t="n"/>
      <c r="H934" s="590" t="n"/>
      <c r="I934" s="590" t="n"/>
      <c r="J934" s="590" t="n"/>
      <c r="K934" s="590" t="n"/>
      <c r="L934" s="590" t="n"/>
      <c r="M934" s="590" t="n"/>
      <c r="N934" s="590" t="n"/>
      <c r="O934" s="590" t="n"/>
      <c r="P934" s="590" t="n"/>
      <c r="Q934" s="590" t="n"/>
      <c r="R934" s="590" t="n"/>
      <c r="S934" s="590" t="n"/>
      <c r="T934" s="590" t="n"/>
      <c r="U934" s="590" t="n"/>
      <c r="V934" s="590" t="n"/>
      <c r="W934" s="590" t="n"/>
      <c r="X934" s="590" t="n"/>
      <c r="Y934" s="590" t="n"/>
      <c r="Z934" s="590" t="n"/>
    </row>
    <row r="935" ht="12.75" customHeight="1" s="844">
      <c r="A935" s="590" t="n"/>
      <c r="B935" s="590" t="n"/>
      <c r="D935" s="590" t="n"/>
      <c r="E935" s="590" t="n"/>
      <c r="F935" s="590" t="n"/>
      <c r="G935" s="590" t="n"/>
      <c r="H935" s="590" t="n"/>
      <c r="I935" s="590" t="n"/>
      <c r="J935" s="590" t="n"/>
      <c r="K935" s="590" t="n"/>
      <c r="L935" s="590" t="n"/>
      <c r="M935" s="590" t="n"/>
      <c r="N935" s="590" t="n"/>
      <c r="O935" s="590" t="n"/>
      <c r="P935" s="590" t="n"/>
      <c r="Q935" s="590" t="n"/>
      <c r="R935" s="590" t="n"/>
      <c r="S935" s="590" t="n"/>
      <c r="T935" s="590" t="n"/>
      <c r="U935" s="590" t="n"/>
      <c r="V935" s="590" t="n"/>
      <c r="W935" s="590" t="n"/>
      <c r="X935" s="590" t="n"/>
      <c r="Y935" s="590" t="n"/>
      <c r="Z935" s="590" t="n"/>
    </row>
    <row r="936" ht="12.75" customHeight="1" s="844">
      <c r="A936" s="590" t="n"/>
      <c r="B936" s="590" t="n"/>
      <c r="D936" s="590" t="n"/>
      <c r="E936" s="590" t="n"/>
      <c r="F936" s="590" t="n"/>
      <c r="G936" s="590" t="n"/>
      <c r="H936" s="590" t="n"/>
      <c r="I936" s="590" t="n"/>
      <c r="J936" s="590" t="n"/>
      <c r="K936" s="590" t="n"/>
      <c r="L936" s="590" t="n"/>
      <c r="M936" s="590" t="n"/>
      <c r="N936" s="590" t="n"/>
      <c r="O936" s="590" t="n"/>
      <c r="P936" s="590" t="n"/>
      <c r="Q936" s="590" t="n"/>
      <c r="R936" s="590" t="n"/>
      <c r="S936" s="590" t="n"/>
      <c r="T936" s="590" t="n"/>
      <c r="U936" s="590" t="n"/>
      <c r="V936" s="590" t="n"/>
      <c r="W936" s="590" t="n"/>
      <c r="X936" s="590" t="n"/>
      <c r="Y936" s="590" t="n"/>
      <c r="Z936" s="590" t="n"/>
    </row>
    <row r="937" ht="12.75" customHeight="1" s="844">
      <c r="A937" s="590" t="n"/>
      <c r="B937" s="590" t="n"/>
      <c r="D937" s="590" t="n"/>
      <c r="E937" s="590" t="n"/>
      <c r="F937" s="590" t="n"/>
      <c r="G937" s="590" t="n"/>
      <c r="H937" s="590" t="n"/>
      <c r="I937" s="590" t="n"/>
      <c r="J937" s="590" t="n"/>
      <c r="K937" s="590" t="n"/>
      <c r="L937" s="590" t="n"/>
      <c r="M937" s="590" t="n"/>
      <c r="N937" s="590" t="n"/>
      <c r="O937" s="590" t="n"/>
      <c r="P937" s="590" t="n"/>
      <c r="Q937" s="590" t="n"/>
      <c r="R937" s="590" t="n"/>
      <c r="S937" s="590" t="n"/>
      <c r="T937" s="590" t="n"/>
      <c r="U937" s="590" t="n"/>
      <c r="V937" s="590" t="n"/>
      <c r="W937" s="590" t="n"/>
      <c r="X937" s="590" t="n"/>
      <c r="Y937" s="590" t="n"/>
      <c r="Z937" s="590" t="n"/>
    </row>
    <row r="938" ht="12.75" customHeight="1" s="844">
      <c r="A938" s="590" t="n"/>
      <c r="B938" s="590" t="n"/>
      <c r="D938" s="590" t="n"/>
      <c r="E938" s="590" t="n"/>
      <c r="F938" s="590" t="n"/>
      <c r="G938" s="590" t="n"/>
      <c r="H938" s="590" t="n"/>
      <c r="I938" s="590" t="n"/>
      <c r="J938" s="590" t="n"/>
      <c r="K938" s="590" t="n"/>
      <c r="L938" s="590" t="n"/>
      <c r="M938" s="590" t="n"/>
      <c r="N938" s="590" t="n"/>
      <c r="O938" s="590" t="n"/>
      <c r="P938" s="590" t="n"/>
      <c r="Q938" s="590" t="n"/>
      <c r="R938" s="590" t="n"/>
      <c r="S938" s="590" t="n"/>
      <c r="T938" s="590" t="n"/>
      <c r="U938" s="590" t="n"/>
      <c r="V938" s="590" t="n"/>
      <c r="W938" s="590" t="n"/>
      <c r="X938" s="590" t="n"/>
      <c r="Y938" s="590" t="n"/>
      <c r="Z938" s="590" t="n"/>
    </row>
    <row r="939" ht="12.75" customHeight="1" s="844">
      <c r="A939" s="590" t="n"/>
      <c r="B939" s="590" t="n"/>
      <c r="D939" s="590" t="n"/>
      <c r="E939" s="590" t="n"/>
      <c r="F939" s="590" t="n"/>
      <c r="G939" s="590" t="n"/>
      <c r="H939" s="590" t="n"/>
      <c r="I939" s="590" t="n"/>
      <c r="J939" s="590" t="n"/>
      <c r="K939" s="590" t="n"/>
      <c r="L939" s="590" t="n"/>
      <c r="M939" s="590" t="n"/>
      <c r="N939" s="590" t="n"/>
      <c r="O939" s="590" t="n"/>
      <c r="P939" s="590" t="n"/>
      <c r="Q939" s="590" t="n"/>
      <c r="R939" s="590" t="n"/>
      <c r="S939" s="590" t="n"/>
      <c r="T939" s="590" t="n"/>
      <c r="U939" s="590" t="n"/>
      <c r="V939" s="590" t="n"/>
      <c r="W939" s="590" t="n"/>
      <c r="X939" s="590" t="n"/>
      <c r="Y939" s="590" t="n"/>
      <c r="Z939" s="590" t="n"/>
    </row>
    <row r="940" ht="12.75" customHeight="1" s="844">
      <c r="A940" s="590" t="n"/>
      <c r="B940" s="590" t="n"/>
      <c r="D940" s="590" t="n"/>
      <c r="E940" s="590" t="n"/>
      <c r="F940" s="590" t="n"/>
      <c r="G940" s="590" t="n"/>
      <c r="H940" s="590" t="n"/>
      <c r="I940" s="590" t="n"/>
      <c r="J940" s="590" t="n"/>
      <c r="K940" s="590" t="n"/>
      <c r="L940" s="590" t="n"/>
      <c r="M940" s="590" t="n"/>
      <c r="N940" s="590" t="n"/>
      <c r="O940" s="590" t="n"/>
      <c r="P940" s="590" t="n"/>
      <c r="Q940" s="590" t="n"/>
      <c r="R940" s="590" t="n"/>
      <c r="S940" s="590" t="n"/>
      <c r="T940" s="590" t="n"/>
      <c r="U940" s="590" t="n"/>
      <c r="V940" s="590" t="n"/>
      <c r="W940" s="590" t="n"/>
      <c r="X940" s="590" t="n"/>
      <c r="Y940" s="590" t="n"/>
      <c r="Z940" s="590" t="n"/>
    </row>
    <row r="941" ht="12.75" customHeight="1" s="844">
      <c r="A941" s="590" t="n"/>
      <c r="B941" s="590" t="n"/>
      <c r="D941" s="590" t="n"/>
      <c r="E941" s="590" t="n"/>
      <c r="F941" s="590" t="n"/>
      <c r="G941" s="590" t="n"/>
      <c r="H941" s="590" t="n"/>
      <c r="I941" s="590" t="n"/>
      <c r="J941" s="590" t="n"/>
      <c r="K941" s="590" t="n"/>
      <c r="L941" s="590" t="n"/>
      <c r="M941" s="590" t="n"/>
      <c r="N941" s="590" t="n"/>
      <c r="O941" s="590" t="n"/>
      <c r="P941" s="590" t="n"/>
      <c r="Q941" s="590" t="n"/>
      <c r="R941" s="590" t="n"/>
      <c r="S941" s="590" t="n"/>
      <c r="T941" s="590" t="n"/>
      <c r="U941" s="590" t="n"/>
      <c r="V941" s="590" t="n"/>
      <c r="W941" s="590" t="n"/>
      <c r="X941" s="590" t="n"/>
      <c r="Y941" s="590" t="n"/>
      <c r="Z941" s="590" t="n"/>
    </row>
    <row r="942" ht="12.75" customHeight="1" s="844">
      <c r="A942" s="590" t="n"/>
      <c r="B942" s="590" t="n"/>
      <c r="D942" s="590" t="n"/>
      <c r="E942" s="590" t="n"/>
      <c r="F942" s="590" t="n"/>
      <c r="G942" s="590" t="n"/>
      <c r="H942" s="590" t="n"/>
      <c r="I942" s="590" t="n"/>
      <c r="J942" s="590" t="n"/>
      <c r="K942" s="590" t="n"/>
      <c r="L942" s="590" t="n"/>
      <c r="M942" s="590" t="n"/>
      <c r="N942" s="590" t="n"/>
      <c r="O942" s="590" t="n"/>
      <c r="P942" s="590" t="n"/>
      <c r="Q942" s="590" t="n"/>
      <c r="R942" s="590" t="n"/>
      <c r="S942" s="590" t="n"/>
      <c r="T942" s="590" t="n"/>
      <c r="U942" s="590" t="n"/>
      <c r="V942" s="590" t="n"/>
      <c r="W942" s="590" t="n"/>
      <c r="X942" s="590" t="n"/>
      <c r="Y942" s="590" t="n"/>
      <c r="Z942" s="590" t="n"/>
    </row>
    <row r="943" ht="12.75" customHeight="1" s="844">
      <c r="A943" s="590" t="n"/>
      <c r="B943" s="590" t="n"/>
      <c r="D943" s="590" t="n"/>
      <c r="E943" s="590" t="n"/>
      <c r="F943" s="590" t="n"/>
      <c r="G943" s="590" t="n"/>
      <c r="H943" s="590" t="n"/>
      <c r="I943" s="590" t="n"/>
      <c r="J943" s="590" t="n"/>
      <c r="K943" s="590" t="n"/>
      <c r="L943" s="590" t="n"/>
      <c r="M943" s="590" t="n"/>
      <c r="N943" s="590" t="n"/>
      <c r="O943" s="590" t="n"/>
      <c r="P943" s="590" t="n"/>
      <c r="Q943" s="590" t="n"/>
      <c r="R943" s="590" t="n"/>
      <c r="S943" s="590" t="n"/>
      <c r="T943" s="590" t="n"/>
      <c r="U943" s="590" t="n"/>
      <c r="V943" s="590" t="n"/>
      <c r="W943" s="590" t="n"/>
      <c r="X943" s="590" t="n"/>
      <c r="Y943" s="590" t="n"/>
      <c r="Z943" s="590" t="n"/>
    </row>
    <row r="944" ht="12.75" customHeight="1" s="844">
      <c r="A944" s="590" t="n"/>
      <c r="B944" s="590" t="n"/>
      <c r="D944" s="590" t="n"/>
      <c r="E944" s="590" t="n"/>
      <c r="F944" s="590" t="n"/>
      <c r="G944" s="590" t="n"/>
      <c r="H944" s="590" t="n"/>
      <c r="I944" s="590" t="n"/>
      <c r="J944" s="590" t="n"/>
      <c r="K944" s="590" t="n"/>
      <c r="L944" s="590" t="n"/>
      <c r="M944" s="590" t="n"/>
      <c r="N944" s="590" t="n"/>
      <c r="O944" s="590" t="n"/>
      <c r="P944" s="590" t="n"/>
      <c r="Q944" s="590" t="n"/>
      <c r="R944" s="590" t="n"/>
      <c r="S944" s="590" t="n"/>
      <c r="T944" s="590" t="n"/>
      <c r="U944" s="590" t="n"/>
      <c r="V944" s="590" t="n"/>
      <c r="W944" s="590" t="n"/>
      <c r="X944" s="590" t="n"/>
      <c r="Y944" s="590" t="n"/>
      <c r="Z944" s="590" t="n"/>
    </row>
    <row r="945" ht="12.75" customHeight="1" s="844">
      <c r="A945" s="590" t="n"/>
      <c r="B945" s="590" t="n"/>
      <c r="D945" s="590" t="n"/>
      <c r="E945" s="590" t="n"/>
      <c r="F945" s="590" t="n"/>
      <c r="G945" s="590" t="n"/>
      <c r="H945" s="590" t="n"/>
      <c r="I945" s="590" t="n"/>
      <c r="J945" s="590" t="n"/>
      <c r="K945" s="590" t="n"/>
      <c r="L945" s="590" t="n"/>
      <c r="M945" s="590" t="n"/>
      <c r="N945" s="590" t="n"/>
      <c r="O945" s="590" t="n"/>
      <c r="P945" s="590" t="n"/>
      <c r="Q945" s="590" t="n"/>
      <c r="R945" s="590" t="n"/>
      <c r="S945" s="590" t="n"/>
      <c r="T945" s="590" t="n"/>
      <c r="U945" s="590" t="n"/>
      <c r="V945" s="590" t="n"/>
      <c r="W945" s="590" t="n"/>
      <c r="X945" s="590" t="n"/>
      <c r="Y945" s="590" t="n"/>
      <c r="Z945" s="590" t="n"/>
    </row>
    <row r="946" ht="12.75" customHeight="1" s="844">
      <c r="A946" s="590" t="n"/>
      <c r="B946" s="590" t="n"/>
      <c r="D946" s="590" t="n"/>
      <c r="E946" s="590" t="n"/>
      <c r="F946" s="590" t="n"/>
      <c r="G946" s="590" t="n"/>
      <c r="H946" s="590" t="n"/>
      <c r="I946" s="590" t="n"/>
      <c r="J946" s="590" t="n"/>
      <c r="K946" s="590" t="n"/>
      <c r="L946" s="590" t="n"/>
      <c r="M946" s="590" t="n"/>
      <c r="N946" s="590" t="n"/>
      <c r="O946" s="590" t="n"/>
      <c r="P946" s="590" t="n"/>
      <c r="Q946" s="590" t="n"/>
      <c r="R946" s="590" t="n"/>
      <c r="S946" s="590" t="n"/>
      <c r="T946" s="590" t="n"/>
      <c r="U946" s="590" t="n"/>
      <c r="V946" s="590" t="n"/>
      <c r="W946" s="590" t="n"/>
      <c r="X946" s="590" t="n"/>
      <c r="Y946" s="590" t="n"/>
      <c r="Z946" s="590" t="n"/>
    </row>
    <row r="947" ht="12.75" customHeight="1" s="844">
      <c r="A947" s="590" t="n"/>
      <c r="B947" s="590" t="n"/>
      <c r="D947" s="590" t="n"/>
      <c r="E947" s="590" t="n"/>
      <c r="F947" s="590" t="n"/>
      <c r="G947" s="590" t="n"/>
      <c r="H947" s="590" t="n"/>
      <c r="I947" s="590" t="n"/>
      <c r="J947" s="590" t="n"/>
      <c r="K947" s="590" t="n"/>
      <c r="L947" s="590" t="n"/>
      <c r="M947" s="590" t="n"/>
      <c r="N947" s="590" t="n"/>
      <c r="O947" s="590" t="n"/>
      <c r="P947" s="590" t="n"/>
      <c r="Q947" s="590" t="n"/>
      <c r="R947" s="590" t="n"/>
      <c r="S947" s="590" t="n"/>
      <c r="T947" s="590" t="n"/>
      <c r="U947" s="590" t="n"/>
      <c r="V947" s="590" t="n"/>
      <c r="W947" s="590" t="n"/>
      <c r="X947" s="590" t="n"/>
      <c r="Y947" s="590" t="n"/>
      <c r="Z947" s="590" t="n"/>
    </row>
    <row r="948" ht="12.75" customHeight="1" s="844">
      <c r="A948" s="590" t="n"/>
      <c r="B948" s="590" t="n"/>
      <c r="D948" s="590" t="n"/>
      <c r="E948" s="590" t="n"/>
      <c r="F948" s="590" t="n"/>
      <c r="G948" s="590" t="n"/>
      <c r="H948" s="590" t="n"/>
      <c r="I948" s="590" t="n"/>
      <c r="J948" s="590" t="n"/>
      <c r="K948" s="590" t="n"/>
      <c r="L948" s="590" t="n"/>
      <c r="M948" s="590" t="n"/>
      <c r="N948" s="590" t="n"/>
      <c r="O948" s="590" t="n"/>
      <c r="P948" s="590" t="n"/>
      <c r="Q948" s="590" t="n"/>
      <c r="R948" s="590" t="n"/>
      <c r="S948" s="590" t="n"/>
      <c r="T948" s="590" t="n"/>
      <c r="U948" s="590" t="n"/>
      <c r="V948" s="590" t="n"/>
      <c r="W948" s="590" t="n"/>
      <c r="X948" s="590" t="n"/>
      <c r="Y948" s="590" t="n"/>
      <c r="Z948" s="590" t="n"/>
    </row>
    <row r="949" ht="12.75" customHeight="1" s="844">
      <c r="A949" s="590" t="n"/>
      <c r="B949" s="590" t="n"/>
      <c r="D949" s="590" t="n"/>
      <c r="E949" s="590" t="n"/>
      <c r="F949" s="590" t="n"/>
      <c r="G949" s="590" t="n"/>
      <c r="H949" s="590" t="n"/>
      <c r="I949" s="590" t="n"/>
      <c r="J949" s="590" t="n"/>
      <c r="K949" s="590" t="n"/>
      <c r="L949" s="590" t="n"/>
      <c r="M949" s="590" t="n"/>
      <c r="N949" s="590" t="n"/>
      <c r="O949" s="590" t="n"/>
      <c r="P949" s="590" t="n"/>
      <c r="Q949" s="590" t="n"/>
      <c r="R949" s="590" t="n"/>
      <c r="S949" s="590" t="n"/>
      <c r="T949" s="590" t="n"/>
      <c r="U949" s="590" t="n"/>
      <c r="V949" s="590" t="n"/>
      <c r="W949" s="590" t="n"/>
      <c r="X949" s="590" t="n"/>
      <c r="Y949" s="590" t="n"/>
      <c r="Z949" s="590" t="n"/>
    </row>
    <row r="950" ht="12.75" customHeight="1" s="844">
      <c r="A950" s="590" t="n"/>
      <c r="B950" s="590" t="n"/>
      <c r="D950" s="590" t="n"/>
      <c r="E950" s="590" t="n"/>
      <c r="F950" s="590" t="n"/>
      <c r="G950" s="590" t="n"/>
      <c r="H950" s="590" t="n"/>
      <c r="I950" s="590" t="n"/>
      <c r="J950" s="590" t="n"/>
      <c r="K950" s="590" t="n"/>
      <c r="L950" s="590" t="n"/>
      <c r="M950" s="590" t="n"/>
      <c r="N950" s="590" t="n"/>
      <c r="O950" s="590" t="n"/>
      <c r="P950" s="590" t="n"/>
      <c r="Q950" s="590" t="n"/>
      <c r="R950" s="590" t="n"/>
      <c r="S950" s="590" t="n"/>
      <c r="T950" s="590" t="n"/>
      <c r="U950" s="590" t="n"/>
      <c r="V950" s="590" t="n"/>
      <c r="W950" s="590" t="n"/>
      <c r="X950" s="590" t="n"/>
      <c r="Y950" s="590" t="n"/>
      <c r="Z950" s="590" t="n"/>
    </row>
    <row r="951" ht="12.75" customHeight="1" s="844">
      <c r="A951" s="590" t="n"/>
      <c r="B951" s="590" t="n"/>
      <c r="D951" s="590" t="n"/>
      <c r="E951" s="590" t="n"/>
      <c r="F951" s="590" t="n"/>
      <c r="G951" s="590" t="n"/>
      <c r="H951" s="590" t="n"/>
      <c r="I951" s="590" t="n"/>
      <c r="J951" s="590" t="n"/>
      <c r="K951" s="590" t="n"/>
      <c r="L951" s="590" t="n"/>
      <c r="M951" s="590" t="n"/>
      <c r="N951" s="590" t="n"/>
      <c r="O951" s="590" t="n"/>
      <c r="P951" s="590" t="n"/>
      <c r="Q951" s="590" t="n"/>
      <c r="R951" s="590" t="n"/>
      <c r="S951" s="590" t="n"/>
      <c r="T951" s="590" t="n"/>
      <c r="U951" s="590" t="n"/>
      <c r="V951" s="590" t="n"/>
      <c r="W951" s="590" t="n"/>
      <c r="X951" s="590" t="n"/>
      <c r="Y951" s="590" t="n"/>
      <c r="Z951" s="590" t="n"/>
    </row>
    <row r="952" ht="12.75" customHeight="1" s="844">
      <c r="A952" s="590" t="n"/>
      <c r="B952" s="590" t="n"/>
      <c r="D952" s="590" t="n"/>
      <c r="E952" s="590" t="n"/>
      <c r="F952" s="590" t="n"/>
      <c r="G952" s="590" t="n"/>
      <c r="H952" s="590" t="n"/>
      <c r="I952" s="590" t="n"/>
      <c r="J952" s="590" t="n"/>
      <c r="K952" s="590" t="n"/>
      <c r="L952" s="590" t="n"/>
      <c r="M952" s="590" t="n"/>
      <c r="N952" s="590" t="n"/>
      <c r="O952" s="590" t="n"/>
      <c r="P952" s="590" t="n"/>
      <c r="Q952" s="590" t="n"/>
      <c r="R952" s="590" t="n"/>
      <c r="S952" s="590" t="n"/>
      <c r="T952" s="590" t="n"/>
      <c r="U952" s="590" t="n"/>
      <c r="V952" s="590" t="n"/>
      <c r="W952" s="590" t="n"/>
      <c r="X952" s="590" t="n"/>
      <c r="Y952" s="590" t="n"/>
      <c r="Z952" s="590" t="n"/>
    </row>
    <row r="953" ht="12.75" customHeight="1" s="844">
      <c r="A953" s="590" t="n"/>
      <c r="B953" s="590" t="n"/>
      <c r="D953" s="590" t="n"/>
      <c r="E953" s="590" t="n"/>
      <c r="F953" s="590" t="n"/>
      <c r="G953" s="590" t="n"/>
      <c r="H953" s="590" t="n"/>
      <c r="I953" s="590" t="n"/>
      <c r="J953" s="590" t="n"/>
      <c r="K953" s="590" t="n"/>
      <c r="L953" s="590" t="n"/>
      <c r="M953" s="590" t="n"/>
      <c r="N953" s="590" t="n"/>
      <c r="O953" s="590" t="n"/>
      <c r="P953" s="590" t="n"/>
      <c r="Q953" s="590" t="n"/>
      <c r="R953" s="590" t="n"/>
      <c r="S953" s="590" t="n"/>
      <c r="T953" s="590" t="n"/>
      <c r="U953" s="590" t="n"/>
      <c r="V953" s="590" t="n"/>
      <c r="W953" s="590" t="n"/>
      <c r="X953" s="590" t="n"/>
      <c r="Y953" s="590" t="n"/>
      <c r="Z953" s="590" t="n"/>
    </row>
    <row r="954" ht="12.75" customHeight="1" s="844">
      <c r="A954" s="590" t="n"/>
      <c r="B954" s="590" t="n"/>
      <c r="D954" s="590" t="n"/>
      <c r="E954" s="590" t="n"/>
      <c r="F954" s="590" t="n"/>
      <c r="G954" s="590" t="n"/>
      <c r="H954" s="590" t="n"/>
      <c r="I954" s="590" t="n"/>
      <c r="J954" s="590" t="n"/>
      <c r="K954" s="590" t="n"/>
      <c r="L954" s="590" t="n"/>
      <c r="M954" s="590" t="n"/>
      <c r="N954" s="590" t="n"/>
      <c r="O954" s="590" t="n"/>
      <c r="P954" s="590" t="n"/>
      <c r="Q954" s="590" t="n"/>
      <c r="R954" s="590" t="n"/>
      <c r="S954" s="590" t="n"/>
      <c r="T954" s="590" t="n"/>
      <c r="U954" s="590" t="n"/>
      <c r="V954" s="590" t="n"/>
      <c r="W954" s="590" t="n"/>
      <c r="X954" s="590" t="n"/>
      <c r="Y954" s="590" t="n"/>
      <c r="Z954" s="590" t="n"/>
    </row>
    <row r="955" ht="12.75" customHeight="1" s="844">
      <c r="A955" s="590" t="n"/>
      <c r="B955" s="590" t="n"/>
      <c r="D955" s="590" t="n"/>
      <c r="E955" s="590" t="n"/>
      <c r="F955" s="590" t="n"/>
      <c r="G955" s="590" t="n"/>
      <c r="H955" s="590" t="n"/>
      <c r="I955" s="590" t="n"/>
      <c r="J955" s="590" t="n"/>
      <c r="K955" s="590" t="n"/>
      <c r="L955" s="590" t="n"/>
      <c r="M955" s="590" t="n"/>
      <c r="N955" s="590" t="n"/>
      <c r="O955" s="590" t="n"/>
      <c r="P955" s="590" t="n"/>
      <c r="Q955" s="590" t="n"/>
      <c r="R955" s="590" t="n"/>
      <c r="S955" s="590" t="n"/>
      <c r="T955" s="590" t="n"/>
      <c r="U955" s="590" t="n"/>
      <c r="V955" s="590" t="n"/>
      <c r="W955" s="590" t="n"/>
      <c r="X955" s="590" t="n"/>
      <c r="Y955" s="590" t="n"/>
      <c r="Z955" s="590" t="n"/>
    </row>
    <row r="956" ht="12.75" customHeight="1" s="844">
      <c r="A956" s="590" t="n"/>
      <c r="B956" s="590" t="n"/>
      <c r="D956" s="590" t="n"/>
      <c r="E956" s="590" t="n"/>
      <c r="F956" s="590" t="n"/>
      <c r="G956" s="590" t="n"/>
      <c r="H956" s="590" t="n"/>
      <c r="I956" s="590" t="n"/>
      <c r="J956" s="590" t="n"/>
      <c r="K956" s="590" t="n"/>
      <c r="L956" s="590" t="n"/>
      <c r="M956" s="590" t="n"/>
      <c r="N956" s="590" t="n"/>
      <c r="O956" s="590" t="n"/>
      <c r="P956" s="590" t="n"/>
      <c r="Q956" s="590" t="n"/>
      <c r="R956" s="590" t="n"/>
      <c r="S956" s="590" t="n"/>
      <c r="T956" s="590" t="n"/>
      <c r="U956" s="590" t="n"/>
      <c r="V956" s="590" t="n"/>
      <c r="W956" s="590" t="n"/>
      <c r="X956" s="590" t="n"/>
      <c r="Y956" s="590" t="n"/>
      <c r="Z956" s="590" t="n"/>
    </row>
    <row r="957" ht="12.75" customHeight="1" s="844">
      <c r="A957" s="590" t="n"/>
      <c r="B957" s="590" t="n"/>
      <c r="D957" s="590" t="n"/>
      <c r="E957" s="590" t="n"/>
      <c r="F957" s="590" t="n"/>
      <c r="G957" s="590" t="n"/>
      <c r="H957" s="590" t="n"/>
      <c r="I957" s="590" t="n"/>
      <c r="J957" s="590" t="n"/>
      <c r="K957" s="590" t="n"/>
      <c r="L957" s="590" t="n"/>
      <c r="M957" s="590" t="n"/>
      <c r="N957" s="590" t="n"/>
      <c r="O957" s="590" t="n"/>
      <c r="P957" s="590" t="n"/>
      <c r="Q957" s="590" t="n"/>
      <c r="R957" s="590" t="n"/>
      <c r="S957" s="590" t="n"/>
      <c r="T957" s="590" t="n"/>
      <c r="U957" s="590" t="n"/>
      <c r="V957" s="590" t="n"/>
      <c r="W957" s="590" t="n"/>
      <c r="X957" s="590" t="n"/>
      <c r="Y957" s="590" t="n"/>
      <c r="Z957" s="590" t="n"/>
    </row>
    <row r="958" ht="12.75" customHeight="1" s="844">
      <c r="A958" s="590" t="n"/>
      <c r="B958" s="590" t="n"/>
      <c r="D958" s="590" t="n"/>
      <c r="E958" s="590" t="n"/>
      <c r="F958" s="590" t="n"/>
      <c r="G958" s="590" t="n"/>
      <c r="H958" s="590" t="n"/>
      <c r="I958" s="590" t="n"/>
      <c r="J958" s="590" t="n"/>
      <c r="K958" s="590" t="n"/>
      <c r="L958" s="590" t="n"/>
      <c r="M958" s="590" t="n"/>
      <c r="N958" s="590" t="n"/>
      <c r="O958" s="590" t="n"/>
      <c r="P958" s="590" t="n"/>
      <c r="Q958" s="590" t="n"/>
      <c r="R958" s="590" t="n"/>
      <c r="S958" s="590" t="n"/>
      <c r="T958" s="590" t="n"/>
      <c r="U958" s="590" t="n"/>
      <c r="V958" s="590" t="n"/>
      <c r="W958" s="590" t="n"/>
      <c r="X958" s="590" t="n"/>
      <c r="Y958" s="590" t="n"/>
      <c r="Z958" s="590" t="n"/>
    </row>
    <row r="959" ht="12.75" customHeight="1" s="844">
      <c r="A959" s="590" t="n"/>
      <c r="B959" s="590" t="n"/>
      <c r="D959" s="590" t="n"/>
      <c r="E959" s="590" t="n"/>
      <c r="F959" s="590" t="n"/>
      <c r="G959" s="590" t="n"/>
      <c r="H959" s="590" t="n"/>
      <c r="I959" s="590" t="n"/>
      <c r="J959" s="590" t="n"/>
      <c r="K959" s="590" t="n"/>
      <c r="L959" s="590" t="n"/>
      <c r="M959" s="590" t="n"/>
      <c r="N959" s="590" t="n"/>
      <c r="O959" s="590" t="n"/>
      <c r="P959" s="590" t="n"/>
      <c r="Q959" s="590" t="n"/>
      <c r="R959" s="590" t="n"/>
      <c r="S959" s="590" t="n"/>
      <c r="T959" s="590" t="n"/>
      <c r="U959" s="590" t="n"/>
      <c r="V959" s="590" t="n"/>
      <c r="W959" s="590" t="n"/>
      <c r="X959" s="590" t="n"/>
      <c r="Y959" s="590" t="n"/>
      <c r="Z959" s="590" t="n"/>
    </row>
    <row r="960" ht="12.75" customHeight="1" s="844">
      <c r="A960" s="590" t="n"/>
      <c r="B960" s="590" t="n"/>
      <c r="D960" s="590" t="n"/>
      <c r="E960" s="590" t="n"/>
      <c r="F960" s="590" t="n"/>
      <c r="G960" s="590" t="n"/>
      <c r="H960" s="590" t="n"/>
      <c r="I960" s="590" t="n"/>
      <c r="J960" s="590" t="n"/>
      <c r="K960" s="590" t="n"/>
      <c r="L960" s="590" t="n"/>
      <c r="M960" s="590" t="n"/>
      <c r="N960" s="590" t="n"/>
      <c r="O960" s="590" t="n"/>
      <c r="P960" s="590" t="n"/>
      <c r="Q960" s="590" t="n"/>
      <c r="R960" s="590" t="n"/>
      <c r="S960" s="590" t="n"/>
      <c r="T960" s="590" t="n"/>
      <c r="U960" s="590" t="n"/>
      <c r="V960" s="590" t="n"/>
      <c r="W960" s="590" t="n"/>
      <c r="X960" s="590" t="n"/>
      <c r="Y960" s="590" t="n"/>
      <c r="Z960" s="590" t="n"/>
    </row>
    <row r="961" ht="12.75" customHeight="1" s="844">
      <c r="A961" s="590" t="n"/>
      <c r="B961" s="590" t="n"/>
      <c r="D961" s="590" t="n"/>
      <c r="E961" s="590" t="n"/>
      <c r="F961" s="590" t="n"/>
      <c r="G961" s="590" t="n"/>
      <c r="H961" s="590" t="n"/>
      <c r="I961" s="590" t="n"/>
      <c r="J961" s="590" t="n"/>
      <c r="K961" s="590" t="n"/>
      <c r="L961" s="590" t="n"/>
      <c r="M961" s="590" t="n"/>
      <c r="N961" s="590" t="n"/>
      <c r="O961" s="590" t="n"/>
      <c r="P961" s="590" t="n"/>
      <c r="Q961" s="590" t="n"/>
      <c r="R961" s="590" t="n"/>
      <c r="S961" s="590" t="n"/>
      <c r="T961" s="590" t="n"/>
      <c r="U961" s="590" t="n"/>
      <c r="V961" s="590" t="n"/>
      <c r="W961" s="590" t="n"/>
      <c r="X961" s="590" t="n"/>
      <c r="Y961" s="590" t="n"/>
      <c r="Z961" s="590" t="n"/>
    </row>
    <row r="962" ht="12.75" customHeight="1" s="844">
      <c r="A962" s="590" t="n"/>
      <c r="B962" s="590" t="n"/>
      <c r="D962" s="590" t="n"/>
      <c r="E962" s="590" t="n"/>
      <c r="F962" s="590" t="n"/>
      <c r="G962" s="590" t="n"/>
      <c r="H962" s="590" t="n"/>
      <c r="I962" s="590" t="n"/>
      <c r="J962" s="590" t="n"/>
      <c r="K962" s="590" t="n"/>
      <c r="L962" s="590" t="n"/>
      <c r="M962" s="590" t="n"/>
      <c r="N962" s="590" t="n"/>
      <c r="O962" s="590" t="n"/>
      <c r="P962" s="590" t="n"/>
      <c r="Q962" s="590" t="n"/>
      <c r="R962" s="590" t="n"/>
      <c r="S962" s="590" t="n"/>
      <c r="T962" s="590" t="n"/>
      <c r="U962" s="590" t="n"/>
      <c r="V962" s="590" t="n"/>
      <c r="W962" s="590" t="n"/>
      <c r="X962" s="590" t="n"/>
      <c r="Y962" s="590" t="n"/>
      <c r="Z962" s="590" t="n"/>
    </row>
    <row r="963" ht="12.75" customHeight="1" s="844">
      <c r="A963" s="590" t="n"/>
      <c r="B963" s="590" t="n"/>
      <c r="D963" s="590" t="n"/>
      <c r="E963" s="590" t="n"/>
      <c r="F963" s="590" t="n"/>
      <c r="G963" s="590" t="n"/>
      <c r="H963" s="590" t="n"/>
      <c r="I963" s="590" t="n"/>
      <c r="J963" s="590" t="n"/>
      <c r="K963" s="590" t="n"/>
      <c r="L963" s="590" t="n"/>
      <c r="M963" s="590" t="n"/>
      <c r="N963" s="590" t="n"/>
      <c r="O963" s="590" t="n"/>
      <c r="P963" s="590" t="n"/>
      <c r="Q963" s="590" t="n"/>
      <c r="R963" s="590" t="n"/>
      <c r="S963" s="590" t="n"/>
      <c r="T963" s="590" t="n"/>
      <c r="U963" s="590" t="n"/>
      <c r="V963" s="590" t="n"/>
      <c r="W963" s="590" t="n"/>
      <c r="X963" s="590" t="n"/>
      <c r="Y963" s="590" t="n"/>
      <c r="Z963" s="590" t="n"/>
    </row>
    <row r="964" ht="12.75" customHeight="1" s="844">
      <c r="A964" s="590" t="n"/>
      <c r="B964" s="590" t="n"/>
      <c r="D964" s="590" t="n"/>
      <c r="E964" s="590" t="n"/>
      <c r="F964" s="590" t="n"/>
      <c r="G964" s="590" t="n"/>
      <c r="H964" s="590" t="n"/>
      <c r="I964" s="590" t="n"/>
      <c r="J964" s="590" t="n"/>
      <c r="K964" s="590" t="n"/>
      <c r="L964" s="590" t="n"/>
      <c r="M964" s="590" t="n"/>
      <c r="N964" s="590" t="n"/>
      <c r="O964" s="590" t="n"/>
      <c r="P964" s="590" t="n"/>
      <c r="Q964" s="590" t="n"/>
      <c r="R964" s="590" t="n"/>
      <c r="S964" s="590" t="n"/>
      <c r="T964" s="590" t="n"/>
      <c r="U964" s="590" t="n"/>
      <c r="V964" s="590" t="n"/>
      <c r="W964" s="590" t="n"/>
      <c r="X964" s="590" t="n"/>
      <c r="Y964" s="590" t="n"/>
      <c r="Z964" s="590" t="n"/>
    </row>
    <row r="965" ht="12.75" customHeight="1" s="844">
      <c r="A965" s="590" t="n"/>
      <c r="B965" s="590" t="n"/>
      <c r="D965" s="590" t="n"/>
      <c r="E965" s="590" t="n"/>
      <c r="F965" s="590" t="n"/>
      <c r="G965" s="590" t="n"/>
      <c r="H965" s="590" t="n"/>
      <c r="I965" s="590" t="n"/>
      <c r="J965" s="590" t="n"/>
      <c r="K965" s="590" t="n"/>
      <c r="L965" s="590" t="n"/>
      <c r="M965" s="590" t="n"/>
      <c r="N965" s="590" t="n"/>
      <c r="O965" s="590" t="n"/>
      <c r="P965" s="590" t="n"/>
      <c r="Q965" s="590" t="n"/>
      <c r="R965" s="590" t="n"/>
      <c r="S965" s="590" t="n"/>
      <c r="T965" s="590" t="n"/>
      <c r="U965" s="590" t="n"/>
      <c r="V965" s="590" t="n"/>
      <c r="W965" s="590" t="n"/>
      <c r="X965" s="590" t="n"/>
      <c r="Y965" s="590" t="n"/>
      <c r="Z965" s="590" t="n"/>
    </row>
    <row r="966" ht="12.75" customHeight="1" s="844">
      <c r="A966" s="590" t="n"/>
      <c r="B966" s="590" t="n"/>
      <c r="D966" s="590" t="n"/>
      <c r="E966" s="590" t="n"/>
      <c r="F966" s="590" t="n"/>
      <c r="G966" s="590" t="n"/>
      <c r="H966" s="590" t="n"/>
      <c r="I966" s="590" t="n"/>
      <c r="J966" s="590" t="n"/>
      <c r="K966" s="590" t="n"/>
      <c r="L966" s="590" t="n"/>
      <c r="M966" s="590" t="n"/>
      <c r="N966" s="590" t="n"/>
      <c r="O966" s="590" t="n"/>
      <c r="P966" s="590" t="n"/>
      <c r="Q966" s="590" t="n"/>
      <c r="R966" s="590" t="n"/>
      <c r="S966" s="590" t="n"/>
      <c r="T966" s="590" t="n"/>
      <c r="U966" s="590" t="n"/>
      <c r="V966" s="590" t="n"/>
      <c r="W966" s="590" t="n"/>
      <c r="X966" s="590" t="n"/>
      <c r="Y966" s="590" t="n"/>
      <c r="Z966" s="590" t="n"/>
    </row>
    <row r="967" ht="12.75" customHeight="1" s="844">
      <c r="A967" s="590" t="n"/>
      <c r="B967" s="590" t="n"/>
      <c r="D967" s="590" t="n"/>
      <c r="E967" s="590" t="n"/>
      <c r="F967" s="590" t="n"/>
      <c r="G967" s="590" t="n"/>
      <c r="H967" s="590" t="n"/>
      <c r="I967" s="590" t="n"/>
      <c r="J967" s="590" t="n"/>
      <c r="K967" s="590" t="n"/>
      <c r="L967" s="590" t="n"/>
      <c r="M967" s="590" t="n"/>
      <c r="N967" s="590" t="n"/>
      <c r="O967" s="590" t="n"/>
      <c r="P967" s="590" t="n"/>
      <c r="Q967" s="590" t="n"/>
      <c r="R967" s="590" t="n"/>
      <c r="S967" s="590" t="n"/>
      <c r="T967" s="590" t="n"/>
      <c r="U967" s="590" t="n"/>
      <c r="V967" s="590" t="n"/>
      <c r="W967" s="590" t="n"/>
      <c r="X967" s="590" t="n"/>
      <c r="Y967" s="590" t="n"/>
      <c r="Z967" s="590" t="n"/>
    </row>
    <row r="968" ht="12.75" customHeight="1" s="844">
      <c r="A968" s="590" t="n"/>
      <c r="B968" s="590" t="n"/>
      <c r="D968" s="590" t="n"/>
      <c r="E968" s="590" t="n"/>
      <c r="F968" s="590" t="n"/>
      <c r="G968" s="590" t="n"/>
      <c r="H968" s="590" t="n"/>
      <c r="I968" s="590" t="n"/>
      <c r="J968" s="590" t="n"/>
      <c r="K968" s="590" t="n"/>
      <c r="L968" s="590" t="n"/>
      <c r="M968" s="590" t="n"/>
      <c r="N968" s="590" t="n"/>
      <c r="O968" s="590" t="n"/>
      <c r="P968" s="590" t="n"/>
      <c r="Q968" s="590" t="n"/>
      <c r="R968" s="590" t="n"/>
      <c r="S968" s="590" t="n"/>
      <c r="T968" s="590" t="n"/>
      <c r="U968" s="590" t="n"/>
      <c r="V968" s="590" t="n"/>
      <c r="W968" s="590" t="n"/>
      <c r="X968" s="590" t="n"/>
      <c r="Y968" s="590" t="n"/>
      <c r="Z968" s="590" t="n"/>
    </row>
    <row r="969" ht="12.75" customHeight="1" s="844">
      <c r="A969" s="590" t="n"/>
      <c r="B969" s="590" t="n"/>
      <c r="D969" s="590" t="n"/>
      <c r="E969" s="590" t="n"/>
      <c r="F969" s="590" t="n"/>
      <c r="G969" s="590" t="n"/>
      <c r="H969" s="590" t="n"/>
      <c r="I969" s="590" t="n"/>
      <c r="J969" s="590" t="n"/>
      <c r="K969" s="590" t="n"/>
      <c r="L969" s="590" t="n"/>
      <c r="M969" s="590" t="n"/>
      <c r="N969" s="590" t="n"/>
      <c r="O969" s="590" t="n"/>
      <c r="P969" s="590" t="n"/>
      <c r="Q969" s="590" t="n"/>
      <c r="R969" s="590" t="n"/>
      <c r="S969" s="590" t="n"/>
      <c r="T969" s="590" t="n"/>
      <c r="U969" s="590" t="n"/>
      <c r="V969" s="590" t="n"/>
      <c r="W969" s="590" t="n"/>
      <c r="X969" s="590" t="n"/>
      <c r="Y969" s="590" t="n"/>
      <c r="Z969" s="590" t="n"/>
    </row>
    <row r="970" ht="12.75" customHeight="1" s="844">
      <c r="A970" s="590" t="n"/>
      <c r="B970" s="590" t="n"/>
      <c r="D970" s="590" t="n"/>
      <c r="E970" s="590" t="n"/>
      <c r="F970" s="590" t="n"/>
      <c r="G970" s="590" t="n"/>
      <c r="H970" s="590" t="n"/>
      <c r="I970" s="590" t="n"/>
      <c r="J970" s="590" t="n"/>
      <c r="K970" s="590" t="n"/>
      <c r="L970" s="590" t="n"/>
      <c r="M970" s="590" t="n"/>
      <c r="N970" s="590" t="n"/>
      <c r="O970" s="590" t="n"/>
      <c r="P970" s="590" t="n"/>
      <c r="Q970" s="590" t="n"/>
      <c r="R970" s="590" t="n"/>
      <c r="S970" s="590" t="n"/>
      <c r="T970" s="590" t="n"/>
      <c r="U970" s="590" t="n"/>
      <c r="V970" s="590" t="n"/>
      <c r="W970" s="590" t="n"/>
      <c r="X970" s="590" t="n"/>
      <c r="Y970" s="590" t="n"/>
      <c r="Z970" s="590" t="n"/>
    </row>
    <row r="971" ht="12.75" customHeight="1" s="844">
      <c r="A971" s="590" t="n"/>
      <c r="B971" s="590" t="n"/>
      <c r="D971" s="590" t="n"/>
      <c r="E971" s="590" t="n"/>
      <c r="F971" s="590" t="n"/>
      <c r="G971" s="590" t="n"/>
      <c r="H971" s="590" t="n"/>
      <c r="I971" s="590" t="n"/>
      <c r="J971" s="590" t="n"/>
      <c r="K971" s="590" t="n"/>
      <c r="L971" s="590" t="n"/>
      <c r="M971" s="590" t="n"/>
      <c r="N971" s="590" t="n"/>
      <c r="O971" s="590" t="n"/>
      <c r="P971" s="590" t="n"/>
      <c r="Q971" s="590" t="n"/>
      <c r="R971" s="590" t="n"/>
      <c r="S971" s="590" t="n"/>
      <c r="T971" s="590" t="n"/>
      <c r="U971" s="590" t="n"/>
      <c r="V971" s="590" t="n"/>
      <c r="W971" s="590" t="n"/>
      <c r="X971" s="590" t="n"/>
      <c r="Y971" s="590" t="n"/>
      <c r="Z971" s="590" t="n"/>
    </row>
    <row r="972" ht="12.75" customHeight="1" s="844">
      <c r="A972" s="590" t="n"/>
      <c r="B972" s="590" t="n"/>
      <c r="D972" s="590" t="n"/>
      <c r="E972" s="590" t="n"/>
      <c r="F972" s="590" t="n"/>
      <c r="G972" s="590" t="n"/>
      <c r="H972" s="590" t="n"/>
      <c r="I972" s="590" t="n"/>
      <c r="J972" s="590" t="n"/>
      <c r="K972" s="590" t="n"/>
      <c r="L972" s="590" t="n"/>
      <c r="M972" s="590" t="n"/>
      <c r="N972" s="590" t="n"/>
      <c r="O972" s="590" t="n"/>
      <c r="P972" s="590" t="n"/>
      <c r="Q972" s="590" t="n"/>
      <c r="R972" s="590" t="n"/>
      <c r="S972" s="590" t="n"/>
      <c r="T972" s="590" t="n"/>
      <c r="U972" s="590" t="n"/>
      <c r="V972" s="590" t="n"/>
      <c r="W972" s="590" t="n"/>
      <c r="X972" s="590" t="n"/>
      <c r="Y972" s="590" t="n"/>
      <c r="Z972" s="590" t="n"/>
    </row>
    <row r="973" ht="12.75" customHeight="1" s="844">
      <c r="A973" s="590" t="n"/>
      <c r="B973" s="590" t="n"/>
      <c r="D973" s="590" t="n"/>
      <c r="E973" s="590" t="n"/>
      <c r="F973" s="590" t="n"/>
      <c r="G973" s="590" t="n"/>
      <c r="H973" s="590" t="n"/>
      <c r="I973" s="590" t="n"/>
      <c r="J973" s="590" t="n"/>
      <c r="K973" s="590" t="n"/>
      <c r="L973" s="590" t="n"/>
      <c r="M973" s="590" t="n"/>
      <c r="N973" s="590" t="n"/>
      <c r="O973" s="590" t="n"/>
      <c r="P973" s="590" t="n"/>
      <c r="Q973" s="590" t="n"/>
      <c r="R973" s="590" t="n"/>
      <c r="S973" s="590" t="n"/>
      <c r="T973" s="590" t="n"/>
      <c r="U973" s="590" t="n"/>
      <c r="V973" s="590" t="n"/>
      <c r="W973" s="590" t="n"/>
      <c r="X973" s="590" t="n"/>
      <c r="Y973" s="590" t="n"/>
      <c r="Z973" s="590" t="n"/>
    </row>
    <row r="974" ht="12.75" customHeight="1" s="844">
      <c r="A974" s="590" t="n"/>
      <c r="B974" s="590" t="n"/>
      <c r="D974" s="590" t="n"/>
      <c r="E974" s="590" t="n"/>
      <c r="F974" s="590" t="n"/>
      <c r="G974" s="590" t="n"/>
      <c r="H974" s="590" t="n"/>
      <c r="I974" s="590" t="n"/>
      <c r="J974" s="590" t="n"/>
      <c r="K974" s="590" t="n"/>
      <c r="L974" s="590" t="n"/>
      <c r="M974" s="590" t="n"/>
      <c r="N974" s="590" t="n"/>
      <c r="O974" s="590" t="n"/>
      <c r="P974" s="590" t="n"/>
      <c r="Q974" s="590" t="n"/>
      <c r="R974" s="590" t="n"/>
      <c r="S974" s="590" t="n"/>
      <c r="T974" s="590" t="n"/>
      <c r="U974" s="590" t="n"/>
      <c r="V974" s="590" t="n"/>
      <c r="W974" s="590" t="n"/>
      <c r="X974" s="590" t="n"/>
      <c r="Y974" s="590" t="n"/>
      <c r="Z974" s="590" t="n"/>
    </row>
    <row r="975" ht="12.75" customHeight="1" s="844">
      <c r="A975" s="590" t="n"/>
      <c r="B975" s="590" t="n"/>
      <c r="D975" s="590" t="n"/>
      <c r="E975" s="590" t="n"/>
      <c r="F975" s="590" t="n"/>
      <c r="G975" s="590" t="n"/>
      <c r="H975" s="590" t="n"/>
      <c r="I975" s="590" t="n"/>
      <c r="J975" s="590" t="n"/>
      <c r="K975" s="590" t="n"/>
      <c r="L975" s="590" t="n"/>
      <c r="M975" s="590" t="n"/>
      <c r="N975" s="590" t="n"/>
      <c r="O975" s="590" t="n"/>
      <c r="P975" s="590" t="n"/>
      <c r="Q975" s="590" t="n"/>
      <c r="R975" s="590" t="n"/>
      <c r="S975" s="590" t="n"/>
      <c r="T975" s="590" t="n"/>
      <c r="U975" s="590" t="n"/>
      <c r="V975" s="590" t="n"/>
      <c r="W975" s="590" t="n"/>
      <c r="X975" s="590" t="n"/>
      <c r="Y975" s="590" t="n"/>
      <c r="Z975" s="590" t="n"/>
    </row>
    <row r="976" ht="12.75" customHeight="1" s="844">
      <c r="A976" s="590" t="n"/>
      <c r="B976" s="590" t="n"/>
      <c r="D976" s="590" t="n"/>
      <c r="E976" s="590" t="n"/>
      <c r="F976" s="590" t="n"/>
      <c r="G976" s="590" t="n"/>
      <c r="H976" s="590" t="n"/>
      <c r="I976" s="590" t="n"/>
      <c r="J976" s="590" t="n"/>
      <c r="K976" s="590" t="n"/>
      <c r="L976" s="590" t="n"/>
      <c r="M976" s="590" t="n"/>
      <c r="N976" s="590" t="n"/>
      <c r="O976" s="590" t="n"/>
      <c r="P976" s="590" t="n"/>
      <c r="Q976" s="590" t="n"/>
      <c r="R976" s="590" t="n"/>
      <c r="S976" s="590" t="n"/>
      <c r="T976" s="590" t="n"/>
      <c r="U976" s="590" t="n"/>
      <c r="V976" s="590" t="n"/>
      <c r="W976" s="590" t="n"/>
      <c r="X976" s="590" t="n"/>
      <c r="Y976" s="590" t="n"/>
      <c r="Z976" s="590" t="n"/>
    </row>
    <row r="977" ht="12.75" customHeight="1" s="844">
      <c r="A977" s="590" t="n"/>
      <c r="B977" s="590" t="n"/>
      <c r="D977" s="590" t="n"/>
      <c r="E977" s="590" t="n"/>
      <c r="F977" s="590" t="n"/>
      <c r="G977" s="590" t="n"/>
      <c r="H977" s="590" t="n"/>
      <c r="I977" s="590" t="n"/>
      <c r="J977" s="590" t="n"/>
      <c r="K977" s="590" t="n"/>
      <c r="L977" s="590" t="n"/>
      <c r="M977" s="590" t="n"/>
      <c r="N977" s="590" t="n"/>
      <c r="O977" s="590" t="n"/>
      <c r="P977" s="590" t="n"/>
      <c r="Q977" s="590" t="n"/>
      <c r="R977" s="590" t="n"/>
      <c r="S977" s="590" t="n"/>
      <c r="T977" s="590" t="n"/>
      <c r="U977" s="590" t="n"/>
      <c r="V977" s="590" t="n"/>
      <c r="W977" s="590" t="n"/>
      <c r="X977" s="590" t="n"/>
      <c r="Y977" s="590" t="n"/>
      <c r="Z977" s="590" t="n"/>
    </row>
    <row r="978" ht="12.75" customHeight="1" s="844">
      <c r="A978" s="590" t="n"/>
      <c r="B978" s="590" t="n"/>
      <c r="D978" s="590" t="n"/>
      <c r="E978" s="590" t="n"/>
      <c r="F978" s="590" t="n"/>
      <c r="G978" s="590" t="n"/>
      <c r="H978" s="590" t="n"/>
      <c r="I978" s="590" t="n"/>
      <c r="J978" s="590" t="n"/>
      <c r="K978" s="590" t="n"/>
      <c r="L978" s="590" t="n"/>
      <c r="M978" s="590" t="n"/>
      <c r="N978" s="590" t="n"/>
      <c r="O978" s="590" t="n"/>
      <c r="P978" s="590" t="n"/>
      <c r="Q978" s="590" t="n"/>
      <c r="R978" s="590" t="n"/>
      <c r="S978" s="590" t="n"/>
      <c r="T978" s="590" t="n"/>
      <c r="U978" s="590" t="n"/>
      <c r="V978" s="590" t="n"/>
      <c r="W978" s="590" t="n"/>
      <c r="X978" s="590" t="n"/>
      <c r="Y978" s="590" t="n"/>
      <c r="Z978" s="590" t="n"/>
    </row>
    <row r="979" ht="12.75" customHeight="1" s="844">
      <c r="A979" s="590" t="n"/>
      <c r="B979" s="590" t="n"/>
      <c r="D979" s="590" t="n"/>
      <c r="E979" s="590" t="n"/>
      <c r="F979" s="590" t="n"/>
      <c r="G979" s="590" t="n"/>
      <c r="H979" s="590" t="n"/>
      <c r="I979" s="590" t="n"/>
      <c r="J979" s="590" t="n"/>
      <c r="K979" s="590" t="n"/>
      <c r="L979" s="590" t="n"/>
      <c r="M979" s="590" t="n"/>
      <c r="N979" s="590" t="n"/>
      <c r="O979" s="590" t="n"/>
      <c r="P979" s="590" t="n"/>
      <c r="Q979" s="590" t="n"/>
      <c r="R979" s="590" t="n"/>
      <c r="S979" s="590" t="n"/>
      <c r="T979" s="590" t="n"/>
      <c r="U979" s="590" t="n"/>
      <c r="V979" s="590" t="n"/>
      <c r="W979" s="590" t="n"/>
      <c r="X979" s="590" t="n"/>
      <c r="Y979" s="590" t="n"/>
      <c r="Z979" s="590" t="n"/>
    </row>
    <row r="980" ht="12.75" customHeight="1" s="844">
      <c r="A980" s="590" t="n"/>
      <c r="B980" s="590" t="n"/>
      <c r="D980" s="590" t="n"/>
      <c r="E980" s="590" t="n"/>
      <c r="F980" s="590" t="n"/>
      <c r="G980" s="590" t="n"/>
      <c r="H980" s="590" t="n"/>
      <c r="I980" s="590" t="n"/>
      <c r="J980" s="590" t="n"/>
      <c r="K980" s="590" t="n"/>
      <c r="L980" s="590" t="n"/>
      <c r="M980" s="590" t="n"/>
      <c r="N980" s="590" t="n"/>
      <c r="O980" s="590" t="n"/>
      <c r="P980" s="590" t="n"/>
      <c r="Q980" s="590" t="n"/>
      <c r="R980" s="590" t="n"/>
      <c r="S980" s="590" t="n"/>
      <c r="T980" s="590" t="n"/>
      <c r="U980" s="590" t="n"/>
      <c r="V980" s="590" t="n"/>
      <c r="W980" s="590" t="n"/>
      <c r="X980" s="590" t="n"/>
      <c r="Y980" s="590" t="n"/>
      <c r="Z980" s="590" t="n"/>
    </row>
    <row r="981" ht="12.75" customHeight="1" s="844">
      <c r="A981" s="590" t="n"/>
      <c r="B981" s="590" t="n"/>
      <c r="D981" s="590" t="n"/>
      <c r="E981" s="590" t="n"/>
      <c r="F981" s="590" t="n"/>
      <c r="G981" s="590" t="n"/>
      <c r="H981" s="590" t="n"/>
      <c r="I981" s="590" t="n"/>
      <c r="J981" s="590" t="n"/>
      <c r="K981" s="590" t="n"/>
      <c r="L981" s="590" t="n"/>
      <c r="M981" s="590" t="n"/>
      <c r="N981" s="590" t="n"/>
      <c r="O981" s="590" t="n"/>
      <c r="P981" s="590" t="n"/>
      <c r="Q981" s="590" t="n"/>
      <c r="R981" s="590" t="n"/>
      <c r="S981" s="590" t="n"/>
      <c r="T981" s="590" t="n"/>
      <c r="U981" s="590" t="n"/>
      <c r="V981" s="590" t="n"/>
      <c r="W981" s="590" t="n"/>
      <c r="X981" s="590" t="n"/>
      <c r="Y981" s="590" t="n"/>
      <c r="Z981" s="590" t="n"/>
    </row>
    <row r="982" ht="12.75" customHeight="1" s="844">
      <c r="A982" s="590" t="n"/>
      <c r="B982" s="590" t="n"/>
      <c r="D982" s="590" t="n"/>
      <c r="E982" s="590" t="n"/>
      <c r="F982" s="590" t="n"/>
      <c r="G982" s="590" t="n"/>
      <c r="H982" s="590" t="n"/>
      <c r="I982" s="590" t="n"/>
      <c r="J982" s="590" t="n"/>
      <c r="K982" s="590" t="n"/>
      <c r="L982" s="590" t="n"/>
      <c r="M982" s="590" t="n"/>
      <c r="N982" s="590" t="n"/>
      <c r="O982" s="590" t="n"/>
      <c r="P982" s="590" t="n"/>
      <c r="Q982" s="590" t="n"/>
      <c r="R982" s="590" t="n"/>
      <c r="S982" s="590" t="n"/>
      <c r="T982" s="590" t="n"/>
      <c r="U982" s="590" t="n"/>
      <c r="V982" s="590" t="n"/>
      <c r="W982" s="590" t="n"/>
      <c r="X982" s="590" t="n"/>
      <c r="Y982" s="590" t="n"/>
      <c r="Z982" s="590" t="n"/>
    </row>
    <row r="983" ht="12.75" customHeight="1" s="844">
      <c r="A983" s="590" t="n"/>
      <c r="B983" s="590" t="n"/>
      <c r="D983" s="590" t="n"/>
      <c r="E983" s="590" t="n"/>
      <c r="F983" s="590" t="n"/>
      <c r="G983" s="590" t="n"/>
      <c r="H983" s="590" t="n"/>
      <c r="I983" s="590" t="n"/>
      <c r="J983" s="590" t="n"/>
      <c r="K983" s="590" t="n"/>
      <c r="L983" s="590" t="n"/>
      <c r="M983" s="590" t="n"/>
      <c r="N983" s="590" t="n"/>
      <c r="O983" s="590" t="n"/>
      <c r="P983" s="590" t="n"/>
      <c r="Q983" s="590" t="n"/>
      <c r="R983" s="590" t="n"/>
      <c r="S983" s="590" t="n"/>
      <c r="T983" s="590" t="n"/>
      <c r="U983" s="590" t="n"/>
      <c r="V983" s="590" t="n"/>
      <c r="W983" s="590" t="n"/>
      <c r="X983" s="590" t="n"/>
      <c r="Y983" s="590" t="n"/>
      <c r="Z983" s="590" t="n"/>
    </row>
    <row r="984" ht="12.75" customHeight="1" s="844">
      <c r="A984" s="590" t="n"/>
      <c r="B984" s="590" t="n"/>
      <c r="D984" s="590" t="n"/>
      <c r="E984" s="590" t="n"/>
      <c r="F984" s="590" t="n"/>
      <c r="G984" s="590" t="n"/>
      <c r="H984" s="590" t="n"/>
      <c r="I984" s="590" t="n"/>
      <c r="J984" s="590" t="n"/>
      <c r="K984" s="590" t="n"/>
      <c r="L984" s="590" t="n"/>
      <c r="M984" s="590" t="n"/>
      <c r="N984" s="590" t="n"/>
      <c r="O984" s="590" t="n"/>
      <c r="P984" s="590" t="n"/>
      <c r="Q984" s="590" t="n"/>
      <c r="R984" s="590" t="n"/>
      <c r="S984" s="590" t="n"/>
      <c r="T984" s="590" t="n"/>
      <c r="U984" s="590" t="n"/>
      <c r="V984" s="590" t="n"/>
      <c r="W984" s="590" t="n"/>
      <c r="X984" s="590" t="n"/>
      <c r="Y984" s="590" t="n"/>
      <c r="Z984" s="590" t="n"/>
    </row>
    <row r="985" ht="12.75" customHeight="1" s="844">
      <c r="A985" s="590" t="n"/>
      <c r="B985" s="590" t="n"/>
      <c r="D985" s="590" t="n"/>
      <c r="E985" s="590" t="n"/>
      <c r="F985" s="590" t="n"/>
      <c r="G985" s="590" t="n"/>
      <c r="H985" s="590" t="n"/>
      <c r="I985" s="590" t="n"/>
      <c r="J985" s="590" t="n"/>
      <c r="K985" s="590" t="n"/>
      <c r="L985" s="590" t="n"/>
      <c r="M985" s="590" t="n"/>
      <c r="N985" s="590" t="n"/>
      <c r="O985" s="590" t="n"/>
      <c r="P985" s="590" t="n"/>
      <c r="Q985" s="590" t="n"/>
      <c r="R985" s="590" t="n"/>
      <c r="S985" s="590" t="n"/>
      <c r="T985" s="590" t="n"/>
      <c r="U985" s="590" t="n"/>
      <c r="V985" s="590" t="n"/>
      <c r="W985" s="590" t="n"/>
      <c r="X985" s="590" t="n"/>
      <c r="Y985" s="590" t="n"/>
      <c r="Z985" s="590" t="n"/>
    </row>
    <row r="986" ht="12.75" customHeight="1" s="844">
      <c r="A986" s="590" t="n"/>
      <c r="B986" s="590" t="n"/>
      <c r="D986" s="590" t="n"/>
      <c r="E986" s="590" t="n"/>
      <c r="F986" s="590" t="n"/>
      <c r="G986" s="590" t="n"/>
      <c r="H986" s="590" t="n"/>
      <c r="I986" s="590" t="n"/>
      <c r="J986" s="590" t="n"/>
      <c r="K986" s="590" t="n"/>
      <c r="L986" s="590" t="n"/>
      <c r="M986" s="590" t="n"/>
      <c r="N986" s="590" t="n"/>
      <c r="O986" s="590" t="n"/>
      <c r="P986" s="590" t="n"/>
      <c r="Q986" s="590" t="n"/>
      <c r="R986" s="590" t="n"/>
      <c r="S986" s="590" t="n"/>
      <c r="T986" s="590" t="n"/>
      <c r="U986" s="590" t="n"/>
      <c r="V986" s="590" t="n"/>
      <c r="W986" s="590" t="n"/>
      <c r="X986" s="590" t="n"/>
      <c r="Y986" s="590" t="n"/>
      <c r="Z986" s="590" t="n"/>
    </row>
    <row r="987" ht="12.75" customHeight="1" s="844">
      <c r="A987" s="590" t="n"/>
      <c r="B987" s="590" t="n"/>
      <c r="D987" s="590" t="n"/>
      <c r="E987" s="590" t="n"/>
      <c r="F987" s="590" t="n"/>
      <c r="G987" s="590" t="n"/>
      <c r="H987" s="590" t="n"/>
      <c r="I987" s="590" t="n"/>
      <c r="J987" s="590" t="n"/>
      <c r="K987" s="590" t="n"/>
      <c r="L987" s="590" t="n"/>
      <c r="M987" s="590" t="n"/>
      <c r="N987" s="590" t="n"/>
      <c r="O987" s="590" t="n"/>
      <c r="P987" s="590" t="n"/>
      <c r="Q987" s="590" t="n"/>
      <c r="R987" s="590" t="n"/>
      <c r="S987" s="590" t="n"/>
      <c r="T987" s="590" t="n"/>
      <c r="U987" s="590" t="n"/>
      <c r="V987" s="590" t="n"/>
      <c r="W987" s="590" t="n"/>
      <c r="X987" s="590" t="n"/>
      <c r="Y987" s="590" t="n"/>
      <c r="Z987" s="590" t="n"/>
    </row>
    <row r="988" ht="12.75" customHeight="1" s="844">
      <c r="A988" s="590" t="n"/>
      <c r="B988" s="590" t="n"/>
      <c r="D988" s="590" t="n"/>
      <c r="E988" s="590" t="n"/>
      <c r="F988" s="590" t="n"/>
      <c r="G988" s="590" t="n"/>
      <c r="H988" s="590" t="n"/>
      <c r="I988" s="590" t="n"/>
      <c r="J988" s="590" t="n"/>
      <c r="K988" s="590" t="n"/>
      <c r="L988" s="590" t="n"/>
      <c r="M988" s="590" t="n"/>
      <c r="N988" s="590" t="n"/>
      <c r="O988" s="590" t="n"/>
      <c r="P988" s="590" t="n"/>
      <c r="Q988" s="590" t="n"/>
      <c r="R988" s="590" t="n"/>
      <c r="S988" s="590" t="n"/>
      <c r="T988" s="590" t="n"/>
      <c r="U988" s="590" t="n"/>
      <c r="V988" s="590" t="n"/>
      <c r="W988" s="590" t="n"/>
      <c r="X988" s="590" t="n"/>
      <c r="Y988" s="590" t="n"/>
      <c r="Z988" s="590" t="n"/>
    </row>
    <row r="989" ht="12.75" customHeight="1" s="844">
      <c r="A989" s="590" t="n"/>
      <c r="B989" s="590" t="n"/>
      <c r="D989" s="590" t="n"/>
      <c r="E989" s="590" t="n"/>
      <c r="F989" s="590" t="n"/>
      <c r="G989" s="590" t="n"/>
      <c r="H989" s="590" t="n"/>
      <c r="I989" s="590" t="n"/>
      <c r="J989" s="590" t="n"/>
      <c r="K989" s="590" t="n"/>
      <c r="L989" s="590" t="n"/>
      <c r="M989" s="590" t="n"/>
      <c r="N989" s="590" t="n"/>
      <c r="O989" s="590" t="n"/>
      <c r="P989" s="590" t="n"/>
      <c r="Q989" s="590" t="n"/>
      <c r="R989" s="590" t="n"/>
      <c r="S989" s="590" t="n"/>
      <c r="T989" s="590" t="n"/>
      <c r="U989" s="590" t="n"/>
      <c r="V989" s="590" t="n"/>
      <c r="W989" s="590" t="n"/>
      <c r="X989" s="590" t="n"/>
      <c r="Y989" s="590" t="n"/>
      <c r="Z989" s="590" t="n"/>
    </row>
    <row r="990" ht="12.75" customHeight="1" s="844">
      <c r="A990" s="590" t="n"/>
      <c r="B990" s="590" t="n"/>
      <c r="D990" s="590" t="n"/>
      <c r="E990" s="590" t="n"/>
      <c r="F990" s="590" t="n"/>
      <c r="G990" s="590" t="n"/>
      <c r="H990" s="590" t="n"/>
      <c r="I990" s="590" t="n"/>
      <c r="J990" s="590" t="n"/>
      <c r="K990" s="590" t="n"/>
      <c r="L990" s="590" t="n"/>
      <c r="M990" s="590" t="n"/>
      <c r="N990" s="590" t="n"/>
      <c r="O990" s="590" t="n"/>
      <c r="P990" s="590" t="n"/>
      <c r="Q990" s="590" t="n"/>
      <c r="R990" s="590" t="n"/>
      <c r="S990" s="590" t="n"/>
      <c r="T990" s="590" t="n"/>
      <c r="U990" s="590" t="n"/>
      <c r="V990" s="590" t="n"/>
      <c r="W990" s="590" t="n"/>
      <c r="X990" s="590" t="n"/>
      <c r="Y990" s="590" t="n"/>
      <c r="Z990" s="590" t="n"/>
    </row>
    <row r="991" ht="12.75" customHeight="1" s="844">
      <c r="A991" s="590" t="n"/>
      <c r="B991" s="590" t="n"/>
      <c r="D991" s="590" t="n"/>
      <c r="E991" s="590" t="n"/>
      <c r="F991" s="590" t="n"/>
      <c r="G991" s="590" t="n"/>
      <c r="H991" s="590" t="n"/>
      <c r="I991" s="590" t="n"/>
      <c r="J991" s="590" t="n"/>
      <c r="K991" s="590" t="n"/>
      <c r="L991" s="590" t="n"/>
      <c r="M991" s="590" t="n"/>
      <c r="N991" s="590" t="n"/>
      <c r="O991" s="590" t="n"/>
      <c r="P991" s="590" t="n"/>
      <c r="Q991" s="590" t="n"/>
      <c r="R991" s="590" t="n"/>
      <c r="S991" s="590" t="n"/>
      <c r="T991" s="590" t="n"/>
      <c r="U991" s="590" t="n"/>
      <c r="V991" s="590" t="n"/>
      <c r="W991" s="590" t="n"/>
      <c r="X991" s="590" t="n"/>
      <c r="Y991" s="590" t="n"/>
      <c r="Z991" s="590" t="n"/>
    </row>
    <row r="992" ht="12.75" customHeight="1" s="844">
      <c r="A992" s="590" t="n"/>
      <c r="B992" s="590" t="n"/>
      <c r="D992" s="590" t="n"/>
      <c r="E992" s="590" t="n"/>
      <c r="F992" s="590" t="n"/>
      <c r="G992" s="590" t="n"/>
      <c r="H992" s="590" t="n"/>
      <c r="I992" s="590" t="n"/>
      <c r="J992" s="590" t="n"/>
      <c r="K992" s="590" t="n"/>
      <c r="L992" s="590" t="n"/>
      <c r="M992" s="590" t="n"/>
      <c r="N992" s="590" t="n"/>
      <c r="O992" s="590" t="n"/>
      <c r="P992" s="590" t="n"/>
      <c r="Q992" s="590" t="n"/>
      <c r="R992" s="590" t="n"/>
      <c r="S992" s="590" t="n"/>
      <c r="T992" s="590" t="n"/>
      <c r="U992" s="590" t="n"/>
      <c r="V992" s="590" t="n"/>
      <c r="W992" s="590" t="n"/>
      <c r="X992" s="590" t="n"/>
      <c r="Y992" s="590" t="n"/>
      <c r="Z992" s="590" t="n"/>
    </row>
    <row r="993" ht="12.75" customHeight="1" s="844">
      <c r="A993" s="590" t="n"/>
      <c r="B993" s="590" t="n"/>
      <c r="D993" s="590" t="n"/>
      <c r="E993" s="590" t="n"/>
      <c r="F993" s="590" t="n"/>
      <c r="G993" s="590" t="n"/>
      <c r="H993" s="590" t="n"/>
      <c r="I993" s="590" t="n"/>
      <c r="J993" s="590" t="n"/>
      <c r="K993" s="590" t="n"/>
      <c r="L993" s="590" t="n"/>
      <c r="M993" s="590" t="n"/>
      <c r="N993" s="590" t="n"/>
      <c r="O993" s="590" t="n"/>
      <c r="P993" s="590" t="n"/>
      <c r="Q993" s="590" t="n"/>
      <c r="R993" s="590" t="n"/>
      <c r="S993" s="590" t="n"/>
      <c r="T993" s="590" t="n"/>
      <c r="U993" s="590" t="n"/>
      <c r="V993" s="590" t="n"/>
      <c r="W993" s="590" t="n"/>
      <c r="X993" s="590" t="n"/>
      <c r="Y993" s="590" t="n"/>
      <c r="Z993" s="590" t="n"/>
    </row>
    <row r="994" ht="12.75" customHeight="1" s="844">
      <c r="A994" s="590" t="n"/>
      <c r="B994" s="590" t="n"/>
      <c r="D994" s="590" t="n"/>
      <c r="E994" s="590" t="n"/>
      <c r="F994" s="590" t="n"/>
      <c r="G994" s="590" t="n"/>
      <c r="H994" s="590" t="n"/>
      <c r="I994" s="590" t="n"/>
      <c r="J994" s="590" t="n"/>
      <c r="K994" s="590" t="n"/>
      <c r="L994" s="590" t="n"/>
      <c r="M994" s="590" t="n"/>
      <c r="N994" s="590" t="n"/>
      <c r="O994" s="590" t="n"/>
      <c r="P994" s="590" t="n"/>
      <c r="Q994" s="590" t="n"/>
      <c r="R994" s="590" t="n"/>
      <c r="S994" s="590" t="n"/>
      <c r="T994" s="590" t="n"/>
      <c r="U994" s="590" t="n"/>
      <c r="V994" s="590" t="n"/>
      <c r="W994" s="590" t="n"/>
      <c r="X994" s="590" t="n"/>
      <c r="Y994" s="590" t="n"/>
      <c r="Z994" s="590" t="n"/>
    </row>
    <row r="995" ht="12.75" customHeight="1" s="844">
      <c r="A995" s="590" t="n"/>
      <c r="B995" s="590" t="n"/>
      <c r="D995" s="590" t="n"/>
      <c r="E995" s="590" t="n"/>
      <c r="F995" s="590" t="n"/>
      <c r="G995" s="590" t="n"/>
      <c r="H995" s="590" t="n"/>
      <c r="I995" s="590" t="n"/>
      <c r="J995" s="590" t="n"/>
      <c r="K995" s="590" t="n"/>
      <c r="L995" s="590" t="n"/>
      <c r="M995" s="590" t="n"/>
      <c r="N995" s="590" t="n"/>
      <c r="O995" s="590" t="n"/>
      <c r="P995" s="590" t="n"/>
      <c r="Q995" s="590" t="n"/>
      <c r="R995" s="590" t="n"/>
      <c r="S995" s="590" t="n"/>
      <c r="T995" s="590" t="n"/>
      <c r="U995" s="590" t="n"/>
      <c r="V995" s="590" t="n"/>
      <c r="W995" s="590" t="n"/>
      <c r="X995" s="590" t="n"/>
      <c r="Y995" s="590" t="n"/>
      <c r="Z995" s="590" t="n"/>
    </row>
    <row r="996" ht="12.75" customHeight="1" s="844">
      <c r="A996" s="590" t="n"/>
      <c r="B996" s="590" t="n"/>
      <c r="D996" s="590" t="n"/>
      <c r="E996" s="590" t="n"/>
      <c r="F996" s="590" t="n"/>
      <c r="G996" s="590" t="n"/>
      <c r="H996" s="590" t="n"/>
      <c r="I996" s="590" t="n"/>
      <c r="J996" s="590" t="n"/>
      <c r="K996" s="590" t="n"/>
      <c r="L996" s="590" t="n"/>
      <c r="M996" s="590" t="n"/>
      <c r="N996" s="590" t="n"/>
      <c r="O996" s="590" t="n"/>
      <c r="P996" s="590" t="n"/>
      <c r="Q996" s="590" t="n"/>
      <c r="R996" s="590" t="n"/>
      <c r="S996" s="590" t="n"/>
      <c r="T996" s="590" t="n"/>
      <c r="U996" s="590" t="n"/>
      <c r="V996" s="590" t="n"/>
      <c r="W996" s="590" t="n"/>
      <c r="X996" s="590" t="n"/>
      <c r="Y996" s="590" t="n"/>
      <c r="Z996" s="590" t="n"/>
    </row>
    <row r="997" ht="12.75" customHeight="1" s="844">
      <c r="A997" s="590" t="n"/>
      <c r="B997" s="590" t="n"/>
      <c r="D997" s="590" t="n"/>
      <c r="E997" s="590" t="n"/>
      <c r="F997" s="590" t="n"/>
      <c r="G997" s="590" t="n"/>
      <c r="H997" s="590" t="n"/>
      <c r="I997" s="590" t="n"/>
      <c r="J997" s="590" t="n"/>
      <c r="K997" s="590" t="n"/>
      <c r="L997" s="590" t="n"/>
      <c r="M997" s="590" t="n"/>
      <c r="N997" s="590" t="n"/>
      <c r="O997" s="590" t="n"/>
      <c r="P997" s="590" t="n"/>
      <c r="Q997" s="590" t="n"/>
      <c r="R997" s="590" t="n"/>
      <c r="S997" s="590" t="n"/>
      <c r="T997" s="590" t="n"/>
      <c r="U997" s="590" t="n"/>
      <c r="V997" s="590" t="n"/>
      <c r="W997" s="590" t="n"/>
      <c r="X997" s="590" t="n"/>
      <c r="Y997" s="590" t="n"/>
      <c r="Z997" s="590" t="n"/>
    </row>
    <row r="998" ht="12.75" customHeight="1" s="844">
      <c r="A998" s="590" t="n"/>
      <c r="B998" s="590" t="n"/>
      <c r="D998" s="590" t="n"/>
      <c r="E998" s="590" t="n"/>
      <c r="F998" s="590" t="n"/>
      <c r="G998" s="590" t="n"/>
      <c r="H998" s="590" t="n"/>
      <c r="I998" s="590" t="n"/>
      <c r="J998" s="590" t="n"/>
      <c r="K998" s="590" t="n"/>
      <c r="L998" s="590" t="n"/>
      <c r="M998" s="590" t="n"/>
      <c r="N998" s="590" t="n"/>
      <c r="O998" s="590" t="n"/>
      <c r="P998" s="590" t="n"/>
      <c r="Q998" s="590" t="n"/>
      <c r="R998" s="590" t="n"/>
      <c r="S998" s="590" t="n"/>
      <c r="T998" s="590" t="n"/>
      <c r="U998" s="590" t="n"/>
      <c r="V998" s="590" t="n"/>
      <c r="W998" s="590" t="n"/>
      <c r="X998" s="590" t="n"/>
      <c r="Y998" s="590" t="n"/>
      <c r="Z998" s="590" t="n"/>
    </row>
    <row r="999" ht="12.75" customHeight="1" s="844">
      <c r="A999" s="590" t="n"/>
      <c r="B999" s="590" t="n"/>
      <c r="D999" s="590" t="n"/>
      <c r="E999" s="590" t="n"/>
      <c r="F999" s="590" t="n"/>
      <c r="G999" s="590" t="n"/>
      <c r="H999" s="590" t="n"/>
      <c r="I999" s="590" t="n"/>
      <c r="J999" s="590" t="n"/>
      <c r="K999" s="590" t="n"/>
      <c r="L999" s="590" t="n"/>
      <c r="M999" s="590" t="n"/>
      <c r="N999" s="590" t="n"/>
      <c r="O999" s="590" t="n"/>
      <c r="P999" s="590" t="n"/>
      <c r="Q999" s="590" t="n"/>
      <c r="R999" s="590" t="n"/>
      <c r="S999" s="590" t="n"/>
      <c r="T999" s="590" t="n"/>
      <c r="U999" s="590" t="n"/>
      <c r="V999" s="590" t="n"/>
      <c r="W999" s="590" t="n"/>
      <c r="X999" s="590" t="n"/>
      <c r="Y999" s="590" t="n"/>
      <c r="Z999" s="590" t="n"/>
    </row>
    <row r="1000" ht="12.75" customHeight="1" s="844">
      <c r="A1000" s="590" t="n"/>
      <c r="B1000" s="590" t="n"/>
      <c r="D1000" s="590" t="n"/>
      <c r="E1000" s="590" t="n"/>
      <c r="F1000" s="590" t="n"/>
      <c r="G1000" s="590" t="n"/>
      <c r="H1000" s="590" t="n"/>
      <c r="I1000" s="590" t="n"/>
      <c r="J1000" s="590" t="n"/>
      <c r="K1000" s="590" t="n"/>
      <c r="L1000" s="590" t="n"/>
      <c r="M1000" s="590" t="n"/>
      <c r="N1000" s="590" t="n"/>
      <c r="O1000" s="590" t="n"/>
      <c r="P1000" s="590" t="n"/>
      <c r="Q1000" s="590" t="n"/>
      <c r="R1000" s="590" t="n"/>
      <c r="S1000" s="590" t="n"/>
      <c r="T1000" s="590" t="n"/>
      <c r="U1000" s="590" t="n"/>
      <c r="V1000" s="590" t="n"/>
      <c r="W1000" s="590" t="n"/>
      <c r="X1000" s="590" t="n"/>
      <c r="Y1000" s="590" t="n"/>
      <c r="Z1000" s="590" t="n"/>
    </row>
  </sheetData>
  <pageMargins left="0.7" right="0.7" top="0.75" bottom="0.75" header="0.511811023622047" footer="0.511811023622047"/>
  <pageSetup orientation="portrait" paperSize="9" horizontalDpi="300" verticalDpi="300"/>
</worksheet>
</file>

<file path=xl/worksheets/sheet19.xml><?xml version="1.0" encoding="utf-8"?>
<worksheet xmlns="http://schemas.openxmlformats.org/spreadsheetml/2006/main">
  <sheetPr codeName="Sheet19">
    <tabColor rgb="FFD8D8D8"/>
    <outlinePr summaryBelow="1" summaryRight="1"/>
    <pageSetUpPr/>
  </sheetPr>
  <dimension ref="A1:AA1000"/>
  <sheetViews>
    <sheetView showGridLines="0" zoomScaleNormal="100" workbookViewId="0">
      <selection activeCell="A1" sqref="A1"/>
    </sheetView>
  </sheetViews>
  <sheetFormatPr baseColWidth="8" defaultColWidth="14.44140625" defaultRowHeight="14.4" outlineLevelRow="2"/>
  <cols>
    <col width="5.6640625" customWidth="1" style="844" min="1" max="1"/>
    <col width="37.44140625" customWidth="1" style="844" min="2" max="2"/>
    <col width="20.5546875" customWidth="1" style="844" min="3" max="9"/>
    <col width="15" customWidth="1" style="844" min="10" max="10"/>
    <col width="9.109375" customWidth="1" style="844" min="11" max="27"/>
  </cols>
  <sheetData>
    <row r="1" ht="15" customHeight="1" s="844">
      <c r="A1" s="663" t="n"/>
      <c r="B1" s="591" t="inlineStr">
        <is>
          <t>FY22 YTD: period from Oct 1st 2021 to Jan 31st 2021</t>
        </is>
      </c>
      <c r="C1" s="590" t="n"/>
      <c r="D1" s="590" t="n"/>
      <c r="E1" s="590" t="n"/>
      <c r="F1" s="590" t="n"/>
      <c r="G1" s="590" t="n"/>
      <c r="H1" s="590" t="n"/>
      <c r="I1" s="590" t="n"/>
      <c r="J1" s="664" t="n"/>
      <c r="K1" s="664" t="n"/>
      <c r="L1" s="665" t="n"/>
      <c r="M1" s="665" t="n"/>
      <c r="N1" s="665" t="n"/>
      <c r="O1" s="665" t="n"/>
      <c r="P1" s="665" t="n"/>
      <c r="Q1" s="665" t="n"/>
      <c r="R1" s="665" t="n"/>
      <c r="S1" s="665" t="n"/>
      <c r="T1" s="665" t="n"/>
      <c r="U1" s="665" t="n"/>
      <c r="V1" s="665" t="n"/>
      <c r="W1" s="665" t="n"/>
      <c r="X1" s="665" t="n"/>
      <c r="Y1" s="665" t="n"/>
      <c r="Z1" s="665" t="n"/>
      <c r="AA1" s="665" t="n"/>
    </row>
    <row r="2" ht="18.75" customHeight="1" s="844">
      <c r="A2" s="666" t="n"/>
      <c r="B2" s="667" t="inlineStr">
        <is>
          <t>Revenue breakdown by sector and by Sales force product</t>
        </is>
      </c>
      <c r="C2" s="1216" t="n"/>
      <c r="D2" s="1216" t="n"/>
      <c r="E2" s="1216" t="n"/>
      <c r="F2" s="1216" t="n"/>
      <c r="G2" s="669" t="n"/>
      <c r="H2" s="1216" t="n"/>
      <c r="I2" s="1216" t="n"/>
      <c r="J2" s="1216" t="n"/>
      <c r="K2" s="1216" t="n"/>
      <c r="L2" s="669" t="n"/>
      <c r="M2" s="1216" t="n"/>
      <c r="N2" s="1216" t="n"/>
      <c r="O2" s="1216" t="n"/>
      <c r="P2" s="1216" t="n"/>
      <c r="Q2" s="669" t="n"/>
      <c r="R2" s="1216" t="n"/>
      <c r="S2" s="1216" t="n"/>
      <c r="T2" s="1216" t="n"/>
      <c r="U2" s="1216" t="n"/>
      <c r="V2" s="669" t="n"/>
      <c r="W2" s="1216" t="n"/>
      <c r="X2" s="1216" t="n"/>
      <c r="Y2" s="1216" t="n"/>
      <c r="Z2" s="1216" t="n"/>
      <c r="AA2" s="665" t="n"/>
    </row>
    <row r="3" hidden="1" outlineLevel="1" ht="15" customHeight="1" s="844">
      <c r="A3" s="670" t="n"/>
      <c r="B3" s="671" t="inlineStr">
        <is>
          <t>Revenue Stream €</t>
        </is>
      </c>
      <c r="C3" s="672" t="n">
        <v>19</v>
      </c>
      <c r="D3" s="673">
        <f>C3+1</f>
        <v/>
      </c>
      <c r="E3" s="673">
        <f>D3+1</f>
        <v/>
      </c>
      <c r="F3" s="673" t="inlineStr">
        <is>
          <t>FY22 YTD</t>
        </is>
      </c>
      <c r="G3" s="590" t="n"/>
      <c r="H3" s="674" t="n">
        <v>44562</v>
      </c>
      <c r="I3" s="590" t="n"/>
      <c r="J3" s="664" t="n"/>
      <c r="K3" s="664" t="n"/>
      <c r="L3" s="664" t="n"/>
      <c r="M3" s="664" t="n"/>
      <c r="N3" s="664" t="n"/>
      <c r="O3" s="664" t="n"/>
      <c r="P3" s="664" t="n"/>
      <c r="Q3" s="664" t="n"/>
      <c r="R3" s="664" t="n"/>
      <c r="S3" s="664" t="n"/>
      <c r="T3" s="664" t="n"/>
      <c r="U3" s="664" t="n"/>
      <c r="V3" s="664" t="n"/>
      <c r="W3" s="664" t="n"/>
      <c r="X3" s="664" t="n"/>
      <c r="Y3" s="664" t="n"/>
      <c r="Z3" s="664" t="n"/>
      <c r="AA3" s="664" t="n"/>
    </row>
    <row r="4" hidden="1" outlineLevel="1" ht="15" customHeight="1" s="844">
      <c r="A4" s="670" t="n"/>
      <c r="B4" s="675" t="inlineStr">
        <is>
          <t>Community Cloud</t>
        </is>
      </c>
      <c r="C4" s="1203">
        <f>SUM(C5:C10)</f>
        <v/>
      </c>
      <c r="D4" s="1203">
        <f>SUM(D5:D10)</f>
        <v/>
      </c>
      <c r="E4" s="1203">
        <f>SUM(E5:E10)</f>
        <v/>
      </c>
      <c r="F4" s="1203">
        <f>SUM(F5:F10)</f>
        <v/>
      </c>
      <c r="G4" s="600" t="n"/>
      <c r="H4" s="1203">
        <f>SUM(H5:H10)</f>
        <v/>
      </c>
      <c r="I4" s="600" t="n"/>
      <c r="J4" s="676" t="n"/>
      <c r="K4" s="676" t="n"/>
      <c r="L4" s="676" t="n"/>
      <c r="M4" s="676" t="n"/>
      <c r="N4" s="664" t="n"/>
      <c r="O4" s="664" t="n"/>
      <c r="P4" s="664" t="n"/>
      <c r="Q4" s="664" t="n"/>
      <c r="R4" s="664" t="n"/>
      <c r="S4" s="664" t="n"/>
      <c r="T4" s="664" t="n"/>
      <c r="U4" s="664" t="n"/>
      <c r="V4" s="664" t="n"/>
      <c r="W4" s="664" t="n"/>
      <c r="X4" s="664" t="n"/>
      <c r="Y4" s="664" t="n"/>
      <c r="Z4" s="664" t="n"/>
      <c r="AA4" s="664" t="n"/>
    </row>
    <row r="5" hidden="1" outlineLevel="2" ht="15" customHeight="1" s="844">
      <c r="A5" s="670" t="n"/>
      <c r="B5" s="677" t="inlineStr">
        <is>
          <t>Financial Services</t>
        </is>
      </c>
      <c r="C5" s="1203" t="n">
        <v>551818.274</v>
      </c>
      <c r="D5" s="1203" t="n">
        <v>1942377.897</v>
      </c>
      <c r="E5" s="1203" t="n">
        <v>3248679.230844</v>
      </c>
      <c r="F5" s="1203" t="n">
        <v>1115506.64</v>
      </c>
      <c r="G5" s="600" t="n"/>
      <c r="H5" s="1203" t="n">
        <v>242231.064</v>
      </c>
      <c r="I5" s="600" t="n"/>
      <c r="J5" s="676" t="n"/>
      <c r="K5" s="676" t="n"/>
      <c r="L5" s="676" t="n"/>
      <c r="M5" s="676" t="n"/>
      <c r="N5" s="664" t="n"/>
      <c r="O5" s="664" t="n"/>
      <c r="P5" s="664" t="n"/>
      <c r="Q5" s="664" t="n"/>
      <c r="R5" s="664" t="n"/>
      <c r="S5" s="664" t="n"/>
      <c r="T5" s="664" t="n"/>
      <c r="U5" s="664" t="n"/>
      <c r="V5" s="664" t="n"/>
      <c r="W5" s="664" t="n"/>
      <c r="X5" s="664" t="n"/>
      <c r="Y5" s="664" t="n"/>
      <c r="Z5" s="664" t="n"/>
      <c r="AA5" s="664" t="n"/>
    </row>
    <row r="6" hidden="1" outlineLevel="2" ht="15" customHeight="1" s="844">
      <c r="A6" s="670" t="n"/>
      <c r="B6" s="677" t="inlineStr">
        <is>
          <t>Insurance</t>
        </is>
      </c>
      <c r="C6" s="1203" t="n">
        <v>59797.492</v>
      </c>
      <c r="D6" s="1203" t="n">
        <v>0</v>
      </c>
      <c r="E6" s="1203" t="n">
        <v>76087.5</v>
      </c>
      <c r="F6" s="1203" t="n">
        <v>0</v>
      </c>
      <c r="G6" s="600" t="n"/>
      <c r="H6" s="1203" t="n">
        <v>0</v>
      </c>
      <c r="I6" s="600" t="n"/>
      <c r="J6" s="676" t="n"/>
      <c r="K6" s="676" t="n"/>
      <c r="L6" s="676" t="n"/>
      <c r="M6" s="676" t="n"/>
      <c r="N6" s="664" t="n"/>
      <c r="O6" s="664" t="n"/>
      <c r="P6" s="664" t="n"/>
      <c r="Q6" s="664" t="n"/>
      <c r="R6" s="664" t="n"/>
      <c r="S6" s="664" t="n"/>
      <c r="T6" s="664" t="n"/>
      <c r="U6" s="664" t="n"/>
      <c r="V6" s="664" t="n"/>
      <c r="W6" s="664" t="n"/>
      <c r="X6" s="664" t="n"/>
      <c r="Y6" s="664" t="n"/>
      <c r="Z6" s="664" t="n"/>
      <c r="AA6" s="664" t="n"/>
    </row>
    <row r="7" hidden="1" outlineLevel="2" ht="15" customHeight="1" s="844">
      <c r="A7" s="670" t="n"/>
      <c r="B7" s="677" t="inlineStr">
        <is>
          <t>TMT</t>
        </is>
      </c>
      <c r="C7" s="1203" t="n">
        <v>1128392.845</v>
      </c>
      <c r="D7" s="1203" t="n">
        <v>2117047.87</v>
      </c>
      <c r="E7" s="1203" t="n">
        <v>1969155</v>
      </c>
      <c r="F7" s="1203" t="n">
        <v>553443</v>
      </c>
      <c r="G7" s="600" t="n"/>
      <c r="H7" s="1203" t="n">
        <v>148773</v>
      </c>
      <c r="I7" s="600" t="n"/>
      <c r="J7" s="676" t="n"/>
      <c r="K7" s="676" t="n"/>
      <c r="L7" s="676" t="n"/>
      <c r="M7" s="676" t="n"/>
      <c r="N7" s="664" t="n"/>
      <c r="O7" s="664" t="n"/>
      <c r="P7" s="664" t="n"/>
      <c r="Q7" s="664" t="n"/>
      <c r="R7" s="664" t="n"/>
      <c r="S7" s="664" t="n"/>
      <c r="T7" s="664" t="n"/>
      <c r="U7" s="664" t="n"/>
      <c r="V7" s="664" t="n"/>
      <c r="W7" s="664" t="n"/>
      <c r="X7" s="664" t="n"/>
      <c r="Y7" s="664" t="n"/>
      <c r="Z7" s="664" t="n"/>
      <c r="AA7" s="664" t="n"/>
    </row>
    <row r="8" hidden="1" outlineLevel="2" ht="15" customHeight="1" s="844">
      <c r="A8" s="670" t="n"/>
      <c r="B8" s="677" t="inlineStr">
        <is>
          <t>Healthcare &amp; Life Sciences</t>
        </is>
      </c>
      <c r="C8" s="1203" t="n">
        <v>0</v>
      </c>
      <c r="D8" s="1203" t="n">
        <v>0</v>
      </c>
      <c r="E8" s="1203" t="n">
        <v>0</v>
      </c>
      <c r="F8" s="1203" t="n">
        <v>0</v>
      </c>
      <c r="G8" s="600" t="n"/>
      <c r="H8" s="1203" t="n">
        <v>0</v>
      </c>
      <c r="I8" s="600" t="n"/>
      <c r="J8" s="676" t="n"/>
      <c r="K8" s="676" t="n"/>
      <c r="L8" s="676" t="n"/>
      <c r="M8" s="676" t="n"/>
      <c r="N8" s="664" t="n"/>
      <c r="O8" s="664" t="n"/>
      <c r="P8" s="664" t="n"/>
      <c r="Q8" s="664" t="n"/>
      <c r="R8" s="664" t="n"/>
      <c r="S8" s="664" t="n"/>
      <c r="T8" s="664" t="n"/>
      <c r="U8" s="664" t="n"/>
      <c r="V8" s="664" t="n"/>
      <c r="W8" s="664" t="n"/>
      <c r="X8" s="664" t="n"/>
      <c r="Y8" s="664" t="n"/>
      <c r="Z8" s="664" t="n"/>
      <c r="AA8" s="664" t="n"/>
    </row>
    <row r="9" hidden="1" outlineLevel="2" ht="15" customHeight="1" s="844">
      <c r="A9" s="670" t="n"/>
      <c r="B9" s="677" t="inlineStr">
        <is>
          <t>Manufacturing &amp; Auto</t>
        </is>
      </c>
      <c r="C9" s="1203" t="n">
        <v>0</v>
      </c>
      <c r="D9" s="1203" t="n">
        <v>67751</v>
      </c>
      <c r="E9" s="1203" t="n">
        <v>44779.2</v>
      </c>
      <c r="F9" s="1203" t="n">
        <v>5400</v>
      </c>
      <c r="G9" s="600" t="n"/>
      <c r="H9" s="1203" t="n">
        <v>1350</v>
      </c>
      <c r="I9" s="600" t="n"/>
      <c r="J9" s="676" t="n"/>
      <c r="K9" s="676" t="n"/>
      <c r="L9" s="676" t="n"/>
      <c r="M9" s="676" t="n"/>
      <c r="N9" s="664" t="n"/>
      <c r="O9" s="664" t="n"/>
      <c r="P9" s="664" t="n"/>
      <c r="Q9" s="664" t="n"/>
      <c r="R9" s="664" t="n"/>
      <c r="S9" s="664" t="n"/>
      <c r="T9" s="664" t="n"/>
      <c r="U9" s="664" t="n"/>
      <c r="V9" s="664" t="n"/>
      <c r="W9" s="664" t="n"/>
      <c r="X9" s="664" t="n"/>
      <c r="Y9" s="664" t="n"/>
      <c r="Z9" s="664" t="n"/>
      <c r="AA9" s="664" t="n"/>
    </row>
    <row r="10" hidden="1" outlineLevel="2" ht="15" customHeight="1" s="844">
      <c r="A10" s="670" t="n"/>
      <c r="B10" s="677" t="inlineStr">
        <is>
          <t>Others</t>
        </is>
      </c>
      <c r="C10" s="1217" t="n">
        <v>0</v>
      </c>
      <c r="D10" s="1217" t="n">
        <v>34269.375</v>
      </c>
      <c r="E10" s="1217" t="n">
        <v>0</v>
      </c>
      <c r="F10" s="1217" t="n">
        <v>0</v>
      </c>
      <c r="G10" s="600" t="n"/>
      <c r="H10" s="1217" t="n">
        <v>0</v>
      </c>
      <c r="I10" s="600" t="n"/>
      <c r="J10" s="676" t="n"/>
      <c r="K10" s="676" t="n"/>
      <c r="L10" s="676" t="n"/>
      <c r="M10" s="676" t="n"/>
      <c r="N10" s="664" t="n"/>
      <c r="O10" s="664" t="n"/>
      <c r="P10" s="664" t="n"/>
      <c r="Q10" s="664" t="n"/>
      <c r="R10" s="664" t="n"/>
      <c r="S10" s="664" t="n"/>
      <c r="T10" s="664" t="n"/>
      <c r="U10" s="664" t="n"/>
      <c r="V10" s="664" t="n"/>
      <c r="W10" s="664" t="n"/>
      <c r="X10" s="664" t="n"/>
      <c r="Y10" s="664" t="n"/>
      <c r="Z10" s="664" t="n"/>
      <c r="AA10" s="664" t="n"/>
    </row>
    <row r="11" hidden="1" outlineLevel="1" ht="15" customHeight="1" s="844">
      <c r="A11" s="670" t="n"/>
      <c r="B11" s="675" t="inlineStr">
        <is>
          <t>Sales Cloud</t>
        </is>
      </c>
      <c r="C11" s="1203">
        <f>SUM(C12:C17)</f>
        <v/>
      </c>
      <c r="D11" s="1203">
        <f>SUM(D12:D17)</f>
        <v/>
      </c>
      <c r="E11" s="1203">
        <f>SUM(E12:E17)</f>
        <v/>
      </c>
      <c r="F11" s="1203">
        <f>SUM(F12:F17)</f>
        <v/>
      </c>
      <c r="G11" s="600" t="n"/>
      <c r="H11" s="1203">
        <f>SUM(H12:H17)</f>
        <v/>
      </c>
      <c r="I11" s="600" t="n"/>
      <c r="J11" s="676" t="n"/>
      <c r="K11" s="676" t="n"/>
      <c r="L11" s="676" t="n"/>
      <c r="M11" s="676" t="n"/>
      <c r="N11" s="664" t="n"/>
      <c r="O11" s="664" t="n"/>
      <c r="P11" s="664" t="n"/>
      <c r="Q11" s="664" t="n"/>
      <c r="R11" s="664" t="n"/>
      <c r="S11" s="664" t="n"/>
      <c r="T11" s="664" t="n"/>
      <c r="U11" s="664" t="n"/>
      <c r="V11" s="664" t="n"/>
      <c r="W11" s="664" t="n"/>
      <c r="X11" s="664" t="n"/>
      <c r="Y11" s="664" t="n"/>
      <c r="Z11" s="664" t="n"/>
      <c r="AA11" s="664" t="n"/>
    </row>
    <row r="12" hidden="1" outlineLevel="2" ht="15" customHeight="1" s="844">
      <c r="A12" s="670" t="n"/>
      <c r="B12" s="677" t="inlineStr">
        <is>
          <t>Financial Services</t>
        </is>
      </c>
      <c r="C12" s="1203" t="n">
        <v>1417485.77</v>
      </c>
      <c r="D12" s="1203" t="n">
        <v>650123.4399999999</v>
      </c>
      <c r="E12" s="1203" t="n">
        <v>435285.772</v>
      </c>
      <c r="F12" s="1203" t="n">
        <v>319791.633333333</v>
      </c>
      <c r="G12" s="600" t="n"/>
      <c r="H12" s="1203" t="n">
        <v>114486.189333333</v>
      </c>
      <c r="I12" s="600" t="n"/>
      <c r="J12" s="676" t="n"/>
      <c r="K12" s="676" t="n"/>
      <c r="L12" s="676" t="n"/>
      <c r="M12" s="676" t="n"/>
      <c r="N12" s="664" t="n"/>
      <c r="O12" s="664" t="n"/>
      <c r="P12" s="664" t="n"/>
      <c r="Q12" s="664" t="n"/>
      <c r="R12" s="664" t="n"/>
      <c r="S12" s="664" t="n"/>
      <c r="T12" s="664" t="n"/>
      <c r="U12" s="664" t="n"/>
      <c r="V12" s="664" t="n"/>
      <c r="W12" s="664" t="n"/>
      <c r="X12" s="664" t="n"/>
      <c r="Y12" s="664" t="n"/>
      <c r="Z12" s="664" t="n"/>
      <c r="AA12" s="664" t="n"/>
    </row>
    <row r="13" hidden="1" outlineLevel="2" ht="15" customHeight="1" s="844">
      <c r="A13" s="670" t="n"/>
      <c r="B13" s="677" t="inlineStr">
        <is>
          <t>Insurance</t>
        </is>
      </c>
      <c r="C13" s="1203" t="n">
        <v>228711.226</v>
      </c>
      <c r="D13" s="1203" t="n">
        <v>64232.5</v>
      </c>
      <c r="E13" s="1203" t="n">
        <v>1153241.07</v>
      </c>
      <c r="F13" s="1203" t="n">
        <v>1057128.75</v>
      </c>
      <c r="G13" s="600" t="n"/>
      <c r="H13" s="1203" t="n">
        <v>265839</v>
      </c>
      <c r="I13" s="600" t="n"/>
      <c r="J13" s="676" t="n"/>
      <c r="K13" s="676" t="n"/>
      <c r="L13" s="676" t="n"/>
      <c r="M13" s="676" t="n"/>
      <c r="N13" s="664" t="n"/>
      <c r="O13" s="664" t="n"/>
      <c r="P13" s="664" t="n"/>
      <c r="Q13" s="664" t="n"/>
      <c r="R13" s="664" t="n"/>
      <c r="S13" s="664" t="n"/>
      <c r="T13" s="664" t="n"/>
      <c r="U13" s="664" t="n"/>
      <c r="V13" s="664" t="n"/>
      <c r="W13" s="664" t="n"/>
      <c r="X13" s="664" t="n"/>
      <c r="Y13" s="664" t="n"/>
      <c r="Z13" s="664" t="n"/>
      <c r="AA13" s="664" t="n"/>
    </row>
    <row r="14" hidden="1" outlineLevel="2" ht="15" customHeight="1" s="844">
      <c r="A14" s="670" t="n"/>
      <c r="B14" s="677" t="inlineStr">
        <is>
          <t>TMT</t>
        </is>
      </c>
      <c r="C14" s="1203" t="n">
        <v>279911.625</v>
      </c>
      <c r="D14" s="1203" t="n">
        <v>201384.11</v>
      </c>
      <c r="E14" s="1203" t="n">
        <v>391530.66</v>
      </c>
      <c r="F14" s="1203" t="n">
        <v>133215</v>
      </c>
      <c r="G14" s="600" t="n"/>
      <c r="H14" s="1203" t="n">
        <v>4670</v>
      </c>
      <c r="I14" s="600" t="n"/>
      <c r="J14" s="676" t="n"/>
      <c r="K14" s="676" t="n"/>
      <c r="L14" s="676" t="n"/>
      <c r="M14" s="676" t="n"/>
      <c r="N14" s="664" t="n"/>
      <c r="O14" s="664" t="n"/>
      <c r="P14" s="664" t="n"/>
      <c r="Q14" s="664" t="n"/>
      <c r="R14" s="664" t="n"/>
      <c r="S14" s="664" t="n"/>
      <c r="T14" s="664" t="n"/>
      <c r="U14" s="664" t="n"/>
      <c r="V14" s="664" t="n"/>
      <c r="W14" s="664" t="n"/>
      <c r="X14" s="664" t="n"/>
      <c r="Y14" s="664" t="n"/>
      <c r="Z14" s="664" t="n"/>
      <c r="AA14" s="664" t="n"/>
    </row>
    <row r="15" hidden="1" outlineLevel="2" ht="15" customHeight="1" s="844">
      <c r="A15" s="670" t="n"/>
      <c r="B15" s="677" t="inlineStr">
        <is>
          <t>Healthcare &amp; Life Sciences</t>
        </is>
      </c>
      <c r="C15" s="1203" t="n">
        <v>57800</v>
      </c>
      <c r="D15" s="1203" t="n">
        <v>432469.4</v>
      </c>
      <c r="E15" s="1203" t="n">
        <v>10500</v>
      </c>
      <c r="F15" s="1203" t="n">
        <v>177116.675</v>
      </c>
      <c r="G15" s="600" t="n"/>
      <c r="H15" s="1203" t="n">
        <v>100386.25</v>
      </c>
      <c r="I15" s="600" t="n"/>
      <c r="J15" s="676" t="n"/>
      <c r="K15" s="676" t="n"/>
      <c r="L15" s="676" t="n"/>
      <c r="M15" s="676" t="n"/>
      <c r="N15" s="664" t="n"/>
      <c r="O15" s="664" t="n"/>
      <c r="P15" s="664" t="n"/>
      <c r="Q15" s="664" t="n"/>
      <c r="R15" s="664" t="n"/>
      <c r="S15" s="664" t="n"/>
      <c r="T15" s="664" t="n"/>
      <c r="U15" s="664" t="n"/>
      <c r="V15" s="664" t="n"/>
      <c r="W15" s="664" t="n"/>
      <c r="X15" s="664" t="n"/>
      <c r="Y15" s="664" t="n"/>
      <c r="Z15" s="664" t="n"/>
      <c r="AA15" s="664" t="n"/>
    </row>
    <row r="16" hidden="1" outlineLevel="2" ht="15" customHeight="1" s="844">
      <c r="A16" s="670" t="n"/>
      <c r="B16" s="677" t="inlineStr">
        <is>
          <t>Manufacturing &amp; Auto</t>
        </is>
      </c>
      <c r="C16" s="1203" t="n">
        <v>25800.75</v>
      </c>
      <c r="D16" s="1203" t="n">
        <v>437972.035</v>
      </c>
      <c r="E16" s="1203" t="n">
        <v>1113930.35</v>
      </c>
      <c r="F16" s="1203" t="n">
        <v>279338.888333333</v>
      </c>
      <c r="G16" s="600" t="n"/>
      <c r="H16" s="1203" t="n">
        <v>78715.7533333333</v>
      </c>
      <c r="I16" s="600" t="n"/>
      <c r="J16" s="676" t="n"/>
      <c r="K16" s="676" t="n"/>
      <c r="L16" s="676" t="n"/>
      <c r="M16" s="676" t="n"/>
      <c r="N16" s="664" t="n"/>
      <c r="O16" s="664" t="n"/>
      <c r="P16" s="664" t="n"/>
      <c r="Q16" s="664" t="n"/>
      <c r="R16" s="664" t="n"/>
      <c r="S16" s="664" t="n"/>
      <c r="T16" s="664" t="n"/>
      <c r="U16" s="664" t="n"/>
      <c r="V16" s="664" t="n"/>
      <c r="W16" s="664" t="n"/>
      <c r="X16" s="664" t="n"/>
      <c r="Y16" s="664" t="n"/>
      <c r="Z16" s="664" t="n"/>
      <c r="AA16" s="664" t="n"/>
    </row>
    <row r="17" hidden="1" outlineLevel="2" ht="15" customHeight="1" s="844">
      <c r="A17" s="670" t="n"/>
      <c r="B17" s="677" t="inlineStr">
        <is>
          <t>Others</t>
        </is>
      </c>
      <c r="C17" s="1217" t="n">
        <v>30775</v>
      </c>
      <c r="D17" s="1217" t="n">
        <v>30936.875</v>
      </c>
      <c r="E17" s="1217" t="n">
        <v>98660.3</v>
      </c>
      <c r="F17" s="1217" t="n">
        <v>15456.69</v>
      </c>
      <c r="G17" s="600" t="n"/>
      <c r="H17" s="1217" t="n">
        <v>7034.83</v>
      </c>
      <c r="I17" s="600" t="n"/>
      <c r="J17" s="676" t="n"/>
      <c r="K17" s="676" t="n"/>
      <c r="L17" s="676" t="n"/>
      <c r="M17" s="676" t="n"/>
      <c r="N17" s="664" t="n"/>
      <c r="O17" s="664" t="n"/>
      <c r="P17" s="664" t="n"/>
      <c r="Q17" s="664" t="n"/>
      <c r="R17" s="664" t="n"/>
      <c r="S17" s="664" t="n"/>
      <c r="T17" s="664" t="n"/>
      <c r="U17" s="664" t="n"/>
      <c r="V17" s="664" t="n"/>
      <c r="W17" s="664" t="n"/>
      <c r="X17" s="664" t="n"/>
      <c r="Y17" s="664" t="n"/>
      <c r="Z17" s="664" t="n"/>
      <c r="AA17" s="664" t="n"/>
    </row>
    <row r="18" hidden="1" outlineLevel="1" ht="15" customHeight="1" s="844">
      <c r="A18" s="670" t="n"/>
      <c r="B18" s="675" t="inlineStr">
        <is>
          <t>Service Cloud</t>
        </is>
      </c>
      <c r="C18" s="1203">
        <f>SUM(C19:C24)</f>
        <v/>
      </c>
      <c r="D18" s="1203">
        <f>SUM(D19:D24)</f>
        <v/>
      </c>
      <c r="E18" s="1203">
        <f>SUM(E19:E24)</f>
        <v/>
      </c>
      <c r="F18" s="1203">
        <f>SUM(F19:F24)</f>
        <v/>
      </c>
      <c r="G18" s="600" t="n"/>
      <c r="H18" s="1203">
        <f>SUM(H19:H24)</f>
        <v/>
      </c>
      <c r="I18" s="600" t="n"/>
      <c r="J18" s="676" t="n"/>
      <c r="K18" s="676" t="n"/>
      <c r="L18" s="676" t="n"/>
      <c r="M18" s="676" t="n"/>
      <c r="N18" s="664" t="n"/>
      <c r="O18" s="664" t="n"/>
      <c r="P18" s="664" t="n"/>
      <c r="Q18" s="664" t="n"/>
      <c r="R18" s="664" t="n"/>
      <c r="S18" s="664" t="n"/>
      <c r="T18" s="664" t="n"/>
      <c r="U18" s="664" t="n"/>
      <c r="V18" s="664" t="n"/>
      <c r="W18" s="664" t="n"/>
      <c r="X18" s="664" t="n"/>
      <c r="Y18" s="664" t="n"/>
      <c r="Z18" s="664" t="n"/>
      <c r="AA18" s="664" t="n"/>
    </row>
    <row r="19" hidden="1" outlineLevel="2" ht="15" customHeight="1" s="844">
      <c r="A19" s="670" t="n"/>
      <c r="B19" s="677" t="inlineStr">
        <is>
          <t>Financial Services</t>
        </is>
      </c>
      <c r="C19" s="1203" t="n">
        <v>956104.046</v>
      </c>
      <c r="D19" s="1203" t="n">
        <v>452348.465</v>
      </c>
      <c r="E19" s="1203" t="n">
        <v>1157624.415</v>
      </c>
      <c r="F19" s="1203" t="n">
        <v>388419.384666667</v>
      </c>
      <c r="G19" s="600" t="n"/>
      <c r="H19" s="1203" t="n">
        <v>134621.064666667</v>
      </c>
      <c r="I19" s="600" t="n"/>
      <c r="J19" s="676" t="n"/>
      <c r="K19" s="676" t="n"/>
      <c r="L19" s="676" t="n"/>
      <c r="M19" s="676" t="n"/>
      <c r="N19" s="664" t="n"/>
      <c r="O19" s="664" t="n"/>
      <c r="P19" s="664" t="n"/>
      <c r="Q19" s="664" t="n"/>
      <c r="R19" s="664" t="n"/>
      <c r="S19" s="664" t="n"/>
      <c r="T19" s="664" t="n"/>
      <c r="U19" s="664" t="n"/>
      <c r="V19" s="664" t="n"/>
      <c r="W19" s="664" t="n"/>
      <c r="X19" s="664" t="n"/>
      <c r="Y19" s="664" t="n"/>
      <c r="Z19" s="664" t="n"/>
      <c r="AA19" s="664" t="n"/>
    </row>
    <row r="20" hidden="1" outlineLevel="2" ht="15" customHeight="1" s="844">
      <c r="A20" s="670" t="n"/>
      <c r="B20" s="677" t="inlineStr">
        <is>
          <t>Insurance</t>
        </is>
      </c>
      <c r="C20" s="1203" t="n">
        <v>205468.75</v>
      </c>
      <c r="D20" s="1203" t="n">
        <v>18000</v>
      </c>
      <c r="E20" s="1203" t="n">
        <v>0</v>
      </c>
      <c r="F20" s="1203" t="n">
        <v>0</v>
      </c>
      <c r="G20" s="600" t="n"/>
      <c r="H20" s="1203" t="n">
        <v>0</v>
      </c>
      <c r="I20" s="600" t="n"/>
      <c r="J20" s="676" t="n"/>
      <c r="K20" s="676" t="n"/>
      <c r="L20" s="676" t="n"/>
      <c r="M20" s="676" t="n"/>
      <c r="N20" s="664" t="n"/>
      <c r="O20" s="664" t="n"/>
      <c r="P20" s="664" t="n"/>
      <c r="Q20" s="664" t="n"/>
      <c r="R20" s="664" t="n"/>
      <c r="S20" s="664" t="n"/>
      <c r="T20" s="664" t="n"/>
      <c r="U20" s="664" t="n"/>
      <c r="V20" s="664" t="n"/>
      <c r="W20" s="664" t="n"/>
      <c r="X20" s="664" t="n"/>
      <c r="Y20" s="664" t="n"/>
      <c r="Z20" s="664" t="n"/>
      <c r="AA20" s="664" t="n"/>
    </row>
    <row r="21" hidden="1" outlineLevel="2" ht="15" customHeight="1" s="844">
      <c r="A21" s="670" t="n"/>
      <c r="B21" s="677" t="inlineStr">
        <is>
          <t>TMT</t>
        </is>
      </c>
      <c r="C21" s="1203" t="n">
        <v>0</v>
      </c>
      <c r="D21" s="1203" t="n">
        <v>573112.83</v>
      </c>
      <c r="E21" s="1203" t="n">
        <v>120226.11</v>
      </c>
      <c r="F21" s="1203" t="n">
        <v>40206.58</v>
      </c>
      <c r="G21" s="600" t="n"/>
      <c r="H21" s="1203" t="n">
        <v>9624.549999999999</v>
      </c>
      <c r="I21" s="600" t="n"/>
      <c r="J21" s="676" t="n"/>
      <c r="K21" s="676" t="n"/>
      <c r="L21" s="676" t="n"/>
      <c r="M21" s="676" t="n"/>
      <c r="N21" s="664" t="n"/>
      <c r="O21" s="664" t="n"/>
      <c r="P21" s="664" t="n"/>
      <c r="Q21" s="664" t="n"/>
      <c r="R21" s="664" t="n"/>
      <c r="S21" s="664" t="n"/>
      <c r="T21" s="664" t="n"/>
      <c r="U21" s="664" t="n"/>
      <c r="V21" s="664" t="n"/>
      <c r="W21" s="664" t="n"/>
      <c r="X21" s="664" t="n"/>
      <c r="Y21" s="664" t="n"/>
      <c r="Z21" s="664" t="n"/>
      <c r="AA21" s="664" t="n"/>
    </row>
    <row r="22" hidden="1" outlineLevel="2" ht="15" customHeight="1" s="844">
      <c r="A22" s="670" t="n"/>
      <c r="B22" s="677" t="inlineStr">
        <is>
          <t>Healthcare &amp; Life Sciences</t>
        </is>
      </c>
      <c r="C22" s="1203" t="n">
        <v>14400</v>
      </c>
      <c r="D22" s="1203" t="n">
        <v>0</v>
      </c>
      <c r="E22" s="1203" t="n">
        <v>406208.75</v>
      </c>
      <c r="F22" s="1203" t="n">
        <v>75366.675</v>
      </c>
      <c r="G22" s="600" t="n"/>
      <c r="H22" s="1203" t="n">
        <v>19636.25</v>
      </c>
      <c r="I22" s="600" t="n"/>
      <c r="J22" s="676" t="n"/>
      <c r="K22" s="676" t="n"/>
      <c r="L22" s="676" t="n"/>
      <c r="M22" s="676" t="n"/>
      <c r="N22" s="664" t="n"/>
      <c r="O22" s="664" t="n"/>
      <c r="P22" s="664" t="n"/>
      <c r="Q22" s="664" t="n"/>
      <c r="R22" s="664" t="n"/>
      <c r="S22" s="664" t="n"/>
      <c r="T22" s="664" t="n"/>
      <c r="U22" s="664" t="n"/>
      <c r="V22" s="664" t="n"/>
      <c r="W22" s="664" t="n"/>
      <c r="X22" s="664" t="n"/>
      <c r="Y22" s="664" t="n"/>
      <c r="Z22" s="664" t="n"/>
      <c r="AA22" s="664" t="n"/>
    </row>
    <row r="23" hidden="1" outlineLevel="2" ht="15" customHeight="1" s="844">
      <c r="A23" s="670" t="n"/>
      <c r="B23" s="677" t="inlineStr">
        <is>
          <t>Manufacturing &amp; Auto</t>
        </is>
      </c>
      <c r="C23" s="1203" t="n">
        <v>0</v>
      </c>
      <c r="D23" s="1203" t="n">
        <v>323826.221</v>
      </c>
      <c r="E23" s="1203" t="n">
        <v>384446.94</v>
      </c>
      <c r="F23" s="1203" t="n">
        <v>155055.972</v>
      </c>
      <c r="G23" s="600" t="n"/>
      <c r="H23" s="1203" t="n">
        <v>44645.151</v>
      </c>
      <c r="I23" s="600" t="n"/>
      <c r="J23" s="676" t="n"/>
      <c r="K23" s="676" t="n"/>
      <c r="L23" s="676" t="n"/>
      <c r="M23" s="676" t="n"/>
      <c r="N23" s="664" t="n"/>
      <c r="O23" s="664" t="n"/>
      <c r="P23" s="664" t="n"/>
      <c r="Q23" s="664" t="n"/>
      <c r="R23" s="664" t="n"/>
      <c r="S23" s="664" t="n"/>
      <c r="T23" s="664" t="n"/>
      <c r="U23" s="664" t="n"/>
      <c r="V23" s="664" t="n"/>
      <c r="W23" s="664" t="n"/>
      <c r="X23" s="664" t="n"/>
      <c r="Y23" s="664" t="n"/>
      <c r="Z23" s="664" t="n"/>
      <c r="AA23" s="664" t="n"/>
    </row>
    <row r="24" hidden="1" outlineLevel="2" ht="15" customHeight="1" s="844">
      <c r="A24" s="670" t="n"/>
      <c r="B24" s="677" t="inlineStr">
        <is>
          <t>Others</t>
        </is>
      </c>
      <c r="C24" s="1217" t="n">
        <v>51312.5</v>
      </c>
      <c r="D24" s="1217" t="n">
        <v>135070.833333333</v>
      </c>
      <c r="E24" s="1217" t="n">
        <v>417467.626</v>
      </c>
      <c r="F24" s="1217" t="n">
        <v>75130.25</v>
      </c>
      <c r="G24" s="600" t="n"/>
      <c r="H24" s="1217" t="n">
        <v>22845.5</v>
      </c>
      <c r="I24" s="600" t="n"/>
      <c r="J24" s="676" t="n"/>
      <c r="K24" s="676" t="n"/>
      <c r="L24" s="676" t="n"/>
      <c r="M24" s="676" t="n"/>
      <c r="N24" s="664" t="n"/>
      <c r="O24" s="664" t="n"/>
      <c r="P24" s="664" t="n"/>
      <c r="Q24" s="664" t="n"/>
      <c r="R24" s="664" t="n"/>
      <c r="S24" s="664" t="n"/>
      <c r="T24" s="664" t="n"/>
      <c r="U24" s="664" t="n"/>
      <c r="V24" s="664" t="n"/>
      <c r="W24" s="664" t="n"/>
      <c r="X24" s="664" t="n"/>
      <c r="Y24" s="664" t="n"/>
      <c r="Z24" s="664" t="n"/>
      <c r="AA24" s="664" t="n"/>
    </row>
    <row r="25" hidden="1" outlineLevel="1" ht="15" customHeight="1" s="844">
      <c r="A25" s="670" t="n"/>
      <c r="B25" s="675" t="inlineStr">
        <is>
          <t>CPQ</t>
        </is>
      </c>
      <c r="C25" s="1203">
        <f>SUM(C26:C31)</f>
        <v/>
      </c>
      <c r="D25" s="679">
        <f>SUM(D26:D31)</f>
        <v/>
      </c>
      <c r="E25" s="1203">
        <f>SUM(E26:E31)</f>
        <v/>
      </c>
      <c r="F25" s="1203">
        <f>SUM(F26:F31)</f>
        <v/>
      </c>
      <c r="G25" s="600" t="n"/>
      <c r="H25" s="1203">
        <f>SUM(H26:H31)</f>
        <v/>
      </c>
      <c r="I25" s="600" t="n"/>
      <c r="J25" s="676" t="n"/>
      <c r="K25" s="676" t="n"/>
      <c r="L25" s="676" t="n"/>
      <c r="M25" s="676" t="n"/>
      <c r="N25" s="664" t="n"/>
      <c r="O25" s="664" t="n"/>
      <c r="P25" s="664" t="n"/>
      <c r="Q25" s="664" t="n"/>
      <c r="R25" s="664" t="n"/>
      <c r="S25" s="664" t="n"/>
      <c r="T25" s="664" t="n"/>
      <c r="U25" s="664" t="n"/>
      <c r="V25" s="664" t="n"/>
      <c r="W25" s="664" t="n"/>
      <c r="X25" s="664" t="n"/>
      <c r="Y25" s="664" t="n"/>
      <c r="Z25" s="664" t="n"/>
      <c r="AA25" s="664" t="n"/>
    </row>
    <row r="26" hidden="1" outlineLevel="2" ht="15" customHeight="1" s="844">
      <c r="A26" s="670" t="n"/>
      <c r="B26" s="677" t="inlineStr">
        <is>
          <t>Financial Services</t>
        </is>
      </c>
      <c r="C26" s="1203" t="n">
        <v>0</v>
      </c>
      <c r="D26" s="1203" t="n">
        <v>0</v>
      </c>
      <c r="E26" s="1203" t="n">
        <v>0</v>
      </c>
      <c r="F26" s="1203" t="n">
        <v>0</v>
      </c>
      <c r="G26" s="600" t="n"/>
      <c r="H26" s="1203" t="n">
        <v>0</v>
      </c>
      <c r="I26" s="600" t="n"/>
      <c r="J26" s="676" t="n"/>
      <c r="K26" s="676" t="n"/>
      <c r="L26" s="676" t="n"/>
      <c r="M26" s="676" t="n"/>
      <c r="N26" s="664" t="n"/>
      <c r="O26" s="664" t="n"/>
      <c r="P26" s="664" t="n"/>
      <c r="Q26" s="664" t="n"/>
      <c r="R26" s="664" t="n"/>
      <c r="S26" s="664" t="n"/>
      <c r="T26" s="664" t="n"/>
      <c r="U26" s="664" t="n"/>
      <c r="V26" s="664" t="n"/>
      <c r="W26" s="664" t="n"/>
      <c r="X26" s="664" t="n"/>
      <c r="Y26" s="664" t="n"/>
      <c r="Z26" s="664" t="n"/>
      <c r="AA26" s="664" t="n"/>
    </row>
    <row r="27" hidden="1" outlineLevel="2" ht="15" customHeight="1" s="844">
      <c r="A27" s="670" t="n"/>
      <c r="B27" s="677" t="inlineStr">
        <is>
          <t>Insurance</t>
        </is>
      </c>
      <c r="C27" s="1203" t="n">
        <v>0</v>
      </c>
      <c r="D27" s="1203" t="n">
        <v>0</v>
      </c>
      <c r="E27" s="1203" t="n">
        <v>0</v>
      </c>
      <c r="F27" s="1203" t="n">
        <v>0</v>
      </c>
      <c r="G27" s="600" t="n"/>
      <c r="H27" s="1203" t="n">
        <v>0</v>
      </c>
      <c r="I27" s="600" t="n"/>
      <c r="J27" s="676" t="n"/>
      <c r="K27" s="676" t="n"/>
      <c r="L27" s="676" t="n"/>
      <c r="M27" s="676" t="n"/>
      <c r="N27" s="664" t="n"/>
      <c r="O27" s="664" t="n"/>
      <c r="P27" s="664" t="n"/>
      <c r="Q27" s="664" t="n"/>
      <c r="R27" s="664" t="n"/>
      <c r="S27" s="664" t="n"/>
      <c r="T27" s="664" t="n"/>
      <c r="U27" s="664" t="n"/>
      <c r="V27" s="664" t="n"/>
      <c r="W27" s="664" t="n"/>
      <c r="X27" s="664" t="n"/>
      <c r="Y27" s="664" t="n"/>
      <c r="Z27" s="664" t="n"/>
      <c r="AA27" s="664" t="n"/>
    </row>
    <row r="28" hidden="1" outlineLevel="2" ht="15" customHeight="1" s="844">
      <c r="A28" s="670" t="n"/>
      <c r="B28" s="677" t="inlineStr">
        <is>
          <t>TMT</t>
        </is>
      </c>
      <c r="C28" s="1203" t="n">
        <v>30600</v>
      </c>
      <c r="D28" s="1203" t="n">
        <v>0</v>
      </c>
      <c r="E28" s="1203" t="n">
        <v>0</v>
      </c>
      <c r="F28" s="1203" t="n">
        <v>435891.8</v>
      </c>
      <c r="G28" s="600" t="n"/>
      <c r="H28" s="1203" t="n">
        <v>102813.75</v>
      </c>
      <c r="I28" s="600" t="n"/>
      <c r="J28" s="676" t="n"/>
      <c r="K28" s="676" t="n"/>
      <c r="L28" s="676" t="n"/>
      <c r="M28" s="676" t="n"/>
      <c r="N28" s="664" t="n"/>
      <c r="O28" s="664" t="n"/>
      <c r="P28" s="664" t="n"/>
      <c r="Q28" s="664" t="n"/>
      <c r="R28" s="664" t="n"/>
      <c r="S28" s="664" t="n"/>
      <c r="T28" s="664" t="n"/>
      <c r="U28" s="664" t="n"/>
      <c r="V28" s="664" t="n"/>
      <c r="W28" s="664" t="n"/>
      <c r="X28" s="664" t="n"/>
      <c r="Y28" s="664" t="n"/>
      <c r="Z28" s="664" t="n"/>
      <c r="AA28" s="664" t="n"/>
    </row>
    <row r="29" hidden="1" outlineLevel="2" ht="15" customHeight="1" s="844">
      <c r="A29" s="670" t="n"/>
      <c r="B29" s="677" t="inlineStr">
        <is>
          <t>Healthcare &amp; Life Sciences</t>
        </is>
      </c>
      <c r="C29" s="1203" t="n">
        <v>0</v>
      </c>
      <c r="D29" s="1203" t="n">
        <v>0</v>
      </c>
      <c r="E29" s="1203" t="n">
        <v>0</v>
      </c>
      <c r="F29" s="1203" t="n">
        <v>0</v>
      </c>
      <c r="G29" s="600" t="n"/>
      <c r="H29" s="1203" t="n">
        <v>0</v>
      </c>
      <c r="I29" s="600" t="n"/>
      <c r="J29" s="676" t="n"/>
      <c r="K29" s="676" t="n"/>
      <c r="L29" s="676" t="n"/>
      <c r="M29" s="676" t="n"/>
      <c r="N29" s="664" t="n"/>
      <c r="O29" s="664" t="n"/>
      <c r="P29" s="664" t="n"/>
      <c r="Q29" s="664" t="n"/>
      <c r="R29" s="664" t="n"/>
      <c r="S29" s="664" t="n"/>
      <c r="T29" s="664" t="n"/>
      <c r="U29" s="664" t="n"/>
      <c r="V29" s="664" t="n"/>
      <c r="W29" s="664" t="n"/>
      <c r="X29" s="664" t="n"/>
      <c r="Y29" s="664" t="n"/>
      <c r="Z29" s="664" t="n"/>
      <c r="AA29" s="664" t="n"/>
    </row>
    <row r="30" hidden="1" outlineLevel="2" ht="15" customHeight="1" s="844">
      <c r="A30" s="670" t="n"/>
      <c r="B30" s="677" t="inlineStr">
        <is>
          <t>Manufacturing &amp; Auto</t>
        </is>
      </c>
      <c r="C30" s="1203" t="n">
        <v>0</v>
      </c>
      <c r="D30" s="1203" t="n">
        <v>0</v>
      </c>
      <c r="E30" s="1203" t="n">
        <v>0</v>
      </c>
      <c r="F30" s="1203" t="n">
        <v>0</v>
      </c>
      <c r="G30" s="600" t="n"/>
      <c r="H30" s="1203" t="n">
        <v>0</v>
      </c>
      <c r="I30" s="600" t="n"/>
      <c r="J30" s="676" t="n"/>
      <c r="K30" s="676" t="n"/>
      <c r="L30" s="676" t="n"/>
      <c r="M30" s="676" t="n"/>
      <c r="N30" s="664" t="n"/>
      <c r="O30" s="664" t="n"/>
      <c r="P30" s="664" t="n"/>
      <c r="Q30" s="664" t="n"/>
      <c r="R30" s="664" t="n"/>
      <c r="S30" s="664" t="n"/>
      <c r="T30" s="664" t="n"/>
      <c r="U30" s="664" t="n"/>
      <c r="V30" s="664" t="n"/>
      <c r="W30" s="664" t="n"/>
      <c r="X30" s="664" t="n"/>
      <c r="Y30" s="664" t="n"/>
      <c r="Z30" s="664" t="n"/>
      <c r="AA30" s="664" t="n"/>
    </row>
    <row r="31" hidden="1" outlineLevel="2" ht="15" customHeight="1" s="844">
      <c r="A31" s="670" t="n"/>
      <c r="B31" s="677" t="inlineStr">
        <is>
          <t>Others</t>
        </is>
      </c>
      <c r="C31" s="1217" t="n">
        <v>0</v>
      </c>
      <c r="D31" s="1217" t="n">
        <v>0</v>
      </c>
      <c r="E31" s="1217" t="n">
        <v>551401.5</v>
      </c>
      <c r="F31" s="1217" t="n">
        <v>0</v>
      </c>
      <c r="G31" s="600" t="n"/>
      <c r="H31" s="1217" t="n">
        <v>0</v>
      </c>
      <c r="I31" s="600" t="n"/>
      <c r="J31" s="676" t="n"/>
      <c r="K31" s="676" t="n"/>
      <c r="L31" s="676" t="n"/>
      <c r="M31" s="676" t="n"/>
      <c r="N31" s="664" t="n"/>
      <c r="O31" s="664" t="n"/>
      <c r="P31" s="664" t="n"/>
      <c r="Q31" s="664" t="n"/>
      <c r="R31" s="664" t="n"/>
      <c r="S31" s="664" t="n"/>
      <c r="T31" s="664" t="n"/>
      <c r="U31" s="664" t="n"/>
      <c r="V31" s="664" t="n"/>
      <c r="W31" s="664" t="n"/>
      <c r="X31" s="664" t="n"/>
      <c r="Y31" s="664" t="n"/>
      <c r="Z31" s="664" t="n"/>
      <c r="AA31" s="664" t="n"/>
    </row>
    <row r="32" hidden="1" outlineLevel="1" ht="15" customHeight="1" s="844">
      <c r="A32" s="670" t="n"/>
      <c r="B32" s="675" t="inlineStr">
        <is>
          <t xml:space="preserve">ecommerce </t>
        </is>
      </c>
      <c r="C32" s="1203">
        <f>SUM(C33:C38)</f>
        <v/>
      </c>
      <c r="D32" s="1203">
        <f>SUM(D33:D38)</f>
        <v/>
      </c>
      <c r="E32" s="1203">
        <f>SUM(E33:E38)</f>
        <v/>
      </c>
      <c r="F32" s="1203">
        <f>SUM(F33:F38)</f>
        <v/>
      </c>
      <c r="G32" s="600" t="n"/>
      <c r="H32" s="1203">
        <f>SUM(H33:H38)</f>
        <v/>
      </c>
      <c r="I32" s="600" t="n"/>
      <c r="J32" s="676" t="n"/>
      <c r="K32" s="676" t="n"/>
      <c r="L32" s="676" t="n"/>
      <c r="M32" s="676" t="n"/>
      <c r="N32" s="664" t="n"/>
      <c r="O32" s="664" t="n"/>
      <c r="P32" s="664" t="n"/>
      <c r="Q32" s="664" t="n"/>
      <c r="R32" s="664" t="n"/>
      <c r="S32" s="664" t="n"/>
      <c r="T32" s="664" t="n"/>
      <c r="U32" s="664" t="n"/>
      <c r="V32" s="664" t="n"/>
      <c r="W32" s="664" t="n"/>
      <c r="X32" s="664" t="n"/>
      <c r="Y32" s="664" t="n"/>
      <c r="Z32" s="664" t="n"/>
      <c r="AA32" s="664" t="n"/>
    </row>
    <row r="33" hidden="1" outlineLevel="2" ht="15" customHeight="1" s="844">
      <c r="A33" s="670" t="n"/>
      <c r="B33" s="677" t="inlineStr">
        <is>
          <t>Financial Services</t>
        </is>
      </c>
      <c r="C33" s="1203" t="n">
        <v>0</v>
      </c>
      <c r="D33" s="1203" t="n">
        <v>0</v>
      </c>
      <c r="E33" s="1203" t="n">
        <v>0</v>
      </c>
      <c r="F33" s="1203" t="n">
        <v>0</v>
      </c>
      <c r="G33" s="600" t="n"/>
      <c r="H33" s="1203" t="n">
        <v>0</v>
      </c>
      <c r="I33" s="600" t="n"/>
      <c r="J33" s="676" t="n"/>
      <c r="K33" s="676" t="n"/>
      <c r="L33" s="676" t="n"/>
      <c r="M33" s="676" t="n"/>
      <c r="N33" s="664" t="n"/>
      <c r="O33" s="664" t="n"/>
      <c r="P33" s="664" t="n"/>
      <c r="Q33" s="664" t="n"/>
      <c r="R33" s="664" t="n"/>
      <c r="S33" s="664" t="n"/>
      <c r="T33" s="664" t="n"/>
      <c r="U33" s="664" t="n"/>
      <c r="V33" s="664" t="n"/>
      <c r="W33" s="664" t="n"/>
      <c r="X33" s="664" t="n"/>
      <c r="Y33" s="664" t="n"/>
      <c r="Z33" s="664" t="n"/>
      <c r="AA33" s="664" t="n"/>
    </row>
    <row r="34" hidden="1" outlineLevel="2" ht="15" customHeight="1" s="844">
      <c r="A34" s="670" t="n"/>
      <c r="B34" s="677" t="inlineStr">
        <is>
          <t>Insurance</t>
        </is>
      </c>
      <c r="C34" s="1203" t="n">
        <v>0</v>
      </c>
      <c r="D34" s="1203" t="n">
        <v>0</v>
      </c>
      <c r="E34" s="1203" t="n">
        <v>0</v>
      </c>
      <c r="F34" s="1203" t="n">
        <v>0</v>
      </c>
      <c r="G34" s="600" t="n"/>
      <c r="H34" s="1203" t="n">
        <v>0</v>
      </c>
      <c r="I34" s="600" t="n"/>
      <c r="J34" s="676" t="n"/>
      <c r="K34" s="676" t="n"/>
      <c r="L34" s="676" t="n"/>
      <c r="M34" s="676" t="n"/>
      <c r="N34" s="664" t="n"/>
      <c r="O34" s="664" t="n"/>
      <c r="P34" s="664" t="n"/>
      <c r="Q34" s="664" t="n"/>
      <c r="R34" s="664" t="n"/>
      <c r="S34" s="664" t="n"/>
      <c r="T34" s="664" t="n"/>
      <c r="U34" s="664" t="n"/>
      <c r="V34" s="664" t="n"/>
      <c r="W34" s="664" t="n"/>
      <c r="X34" s="664" t="n"/>
      <c r="Y34" s="664" t="n"/>
      <c r="Z34" s="664" t="n"/>
      <c r="AA34" s="664" t="n"/>
    </row>
    <row r="35" hidden="1" outlineLevel="2" ht="15" customHeight="1" s="844">
      <c r="A35" s="670" t="n"/>
      <c r="B35" s="677" t="inlineStr">
        <is>
          <t>TMT</t>
        </is>
      </c>
      <c r="C35" s="1203" t="n">
        <v>0</v>
      </c>
      <c r="D35" s="1203" t="n">
        <v>0</v>
      </c>
      <c r="E35" s="1203" t="n">
        <v>610983.96</v>
      </c>
      <c r="F35" s="1203" t="n">
        <v>0</v>
      </c>
      <c r="G35" s="600" t="n"/>
      <c r="H35" s="1203" t="n">
        <v>0</v>
      </c>
      <c r="I35" s="600" t="n"/>
      <c r="J35" s="676" t="n"/>
      <c r="K35" s="676" t="n"/>
      <c r="L35" s="676" t="n"/>
      <c r="M35" s="676" t="n"/>
      <c r="N35" s="664" t="n"/>
      <c r="O35" s="664" t="n"/>
      <c r="P35" s="664" t="n"/>
      <c r="Q35" s="664" t="n"/>
      <c r="R35" s="664" t="n"/>
      <c r="S35" s="664" t="n"/>
      <c r="T35" s="664" t="n"/>
      <c r="U35" s="664" t="n"/>
      <c r="V35" s="664" t="n"/>
      <c r="W35" s="664" t="n"/>
      <c r="X35" s="664" t="n"/>
      <c r="Y35" s="664" t="n"/>
      <c r="Z35" s="664" t="n"/>
      <c r="AA35" s="664" t="n"/>
    </row>
    <row r="36" hidden="1" outlineLevel="2" ht="15" customHeight="1" s="844">
      <c r="A36" s="670" t="n"/>
      <c r="B36" s="677" t="inlineStr">
        <is>
          <t>Healthcare &amp; Life Sciences</t>
        </is>
      </c>
      <c r="C36" s="1203" t="n">
        <v>0</v>
      </c>
      <c r="D36" s="1203" t="n">
        <v>0</v>
      </c>
      <c r="E36" s="1203" t="n">
        <v>0</v>
      </c>
      <c r="F36" s="1203" t="n">
        <v>0</v>
      </c>
      <c r="G36" s="600" t="n"/>
      <c r="H36" s="1203" t="n">
        <v>0</v>
      </c>
      <c r="I36" s="600" t="n"/>
      <c r="J36" s="676" t="n"/>
      <c r="K36" s="676" t="n"/>
      <c r="L36" s="676" t="n"/>
      <c r="M36" s="676" t="n"/>
      <c r="N36" s="664" t="n"/>
      <c r="O36" s="664" t="n"/>
      <c r="P36" s="664" t="n"/>
      <c r="Q36" s="664" t="n"/>
      <c r="R36" s="664" t="n"/>
      <c r="S36" s="664" t="n"/>
      <c r="T36" s="664" t="n"/>
      <c r="U36" s="664" t="n"/>
      <c r="V36" s="664" t="n"/>
      <c r="W36" s="664" t="n"/>
      <c r="X36" s="664" t="n"/>
      <c r="Y36" s="664" t="n"/>
      <c r="Z36" s="664" t="n"/>
      <c r="AA36" s="664" t="n"/>
    </row>
    <row r="37" hidden="1" outlineLevel="2" ht="15" customHeight="1" s="844">
      <c r="A37" s="670" t="n"/>
      <c r="B37" s="677" t="inlineStr">
        <is>
          <t>Manufacturing &amp; Auto</t>
        </is>
      </c>
      <c r="C37" s="1203" t="n">
        <v>0</v>
      </c>
      <c r="D37" s="1203" t="n">
        <v>0</v>
      </c>
      <c r="E37" s="1203" t="n">
        <v>0</v>
      </c>
      <c r="F37" s="1203" t="n">
        <v>0</v>
      </c>
      <c r="G37" s="600" t="n"/>
      <c r="H37" s="1203" t="n">
        <v>0</v>
      </c>
      <c r="I37" s="600" t="n"/>
      <c r="J37" s="676" t="n"/>
      <c r="K37" s="676" t="n"/>
      <c r="L37" s="676" t="n"/>
      <c r="M37" s="676" t="n"/>
      <c r="N37" s="664" t="n"/>
      <c r="O37" s="664" t="n"/>
      <c r="P37" s="664" t="n"/>
      <c r="Q37" s="664" t="n"/>
      <c r="R37" s="664" t="n"/>
      <c r="S37" s="664" t="n"/>
      <c r="T37" s="664" t="n"/>
      <c r="U37" s="664" t="n"/>
      <c r="V37" s="664" t="n"/>
      <c r="W37" s="664" t="n"/>
      <c r="X37" s="664" t="n"/>
      <c r="Y37" s="664" t="n"/>
      <c r="Z37" s="664" t="n"/>
      <c r="AA37" s="664" t="n"/>
    </row>
    <row r="38" hidden="1" outlineLevel="2" ht="15" customHeight="1" s="844">
      <c r="A38" s="670" t="n"/>
      <c r="B38" s="677" t="inlineStr">
        <is>
          <t>Others</t>
        </is>
      </c>
      <c r="C38" s="1217" t="n">
        <v>0</v>
      </c>
      <c r="D38" s="1217" t="n">
        <v>0</v>
      </c>
      <c r="E38" s="1217" t="n">
        <v>0</v>
      </c>
      <c r="F38" s="1217" t="n">
        <v>48375</v>
      </c>
      <c r="G38" s="600" t="n"/>
      <c r="H38" s="1217" t="n">
        <v>16717.5</v>
      </c>
      <c r="I38" s="600" t="n"/>
      <c r="J38" s="676" t="n"/>
      <c r="K38" s="676" t="n"/>
      <c r="L38" s="676" t="n"/>
      <c r="M38" s="676" t="n"/>
      <c r="N38" s="664" t="n"/>
      <c r="O38" s="664" t="n"/>
      <c r="P38" s="664" t="n"/>
      <c r="Q38" s="664" t="n"/>
      <c r="R38" s="664" t="n"/>
      <c r="S38" s="664" t="n"/>
      <c r="T38" s="664" t="n"/>
      <c r="U38" s="664" t="n"/>
      <c r="V38" s="664" t="n"/>
      <c r="W38" s="664" t="n"/>
      <c r="X38" s="664" t="n"/>
      <c r="Y38" s="664" t="n"/>
      <c r="Z38" s="664" t="n"/>
      <c r="AA38" s="664" t="n"/>
    </row>
    <row r="39" hidden="1" outlineLevel="1" ht="15" customHeight="1" s="844">
      <c r="A39" s="670" t="n"/>
      <c r="B39" s="675" t="inlineStr">
        <is>
          <t>Mulesoft</t>
        </is>
      </c>
      <c r="C39" s="1203">
        <f>SUM(C40:C45)</f>
        <v/>
      </c>
      <c r="D39" s="1203">
        <f>SUM(D40:D45)</f>
        <v/>
      </c>
      <c r="E39" s="1203">
        <f>SUM(E40:E45)</f>
        <v/>
      </c>
      <c r="F39" s="1203">
        <f>SUM(F40:F45)</f>
        <v/>
      </c>
      <c r="G39" s="600" t="n"/>
      <c r="H39" s="1203">
        <f>SUM(H40:H45)</f>
        <v/>
      </c>
      <c r="I39" s="600" t="n"/>
      <c r="J39" s="676" t="n"/>
      <c r="K39" s="676" t="n"/>
      <c r="L39" s="676" t="n"/>
      <c r="M39" s="676" t="n"/>
      <c r="N39" s="664" t="n"/>
      <c r="O39" s="664" t="n"/>
      <c r="P39" s="664" t="n"/>
      <c r="Q39" s="664" t="n"/>
      <c r="R39" s="664" t="n"/>
      <c r="S39" s="664" t="n"/>
      <c r="T39" s="664" t="n"/>
      <c r="U39" s="664" t="n"/>
      <c r="V39" s="664" t="n"/>
      <c r="W39" s="664" t="n"/>
      <c r="X39" s="664" t="n"/>
      <c r="Y39" s="664" t="n"/>
      <c r="Z39" s="664" t="n"/>
      <c r="AA39" s="664" t="n"/>
    </row>
    <row r="40" hidden="1" outlineLevel="2" ht="15" customHeight="1" s="844">
      <c r="A40" s="670" t="n"/>
      <c r="B40" s="677" t="inlineStr">
        <is>
          <t>Financial Services</t>
        </is>
      </c>
      <c r="C40" s="1203" t="n">
        <v>0</v>
      </c>
      <c r="D40" s="1203" t="n">
        <v>0</v>
      </c>
      <c r="E40" s="1203" t="n">
        <v>412985.481</v>
      </c>
      <c r="F40" s="1203" t="n">
        <v>306421.025333333</v>
      </c>
      <c r="G40" s="600" t="n"/>
      <c r="H40" s="1203" t="n">
        <v>112387.829333333</v>
      </c>
      <c r="I40" s="600" t="n"/>
      <c r="J40" s="676" t="n"/>
      <c r="K40" s="676" t="n"/>
      <c r="L40" s="676" t="n"/>
      <c r="M40" s="676" t="n"/>
      <c r="N40" s="664" t="n"/>
      <c r="O40" s="664" t="n"/>
      <c r="P40" s="664" t="n"/>
      <c r="Q40" s="664" t="n"/>
      <c r="R40" s="664" t="n"/>
      <c r="S40" s="664" t="n"/>
      <c r="T40" s="664" t="n"/>
      <c r="U40" s="664" t="n"/>
      <c r="V40" s="664" t="n"/>
      <c r="W40" s="664" t="n"/>
      <c r="X40" s="664" t="n"/>
      <c r="Y40" s="664" t="n"/>
      <c r="Z40" s="664" t="n"/>
      <c r="AA40" s="664" t="n"/>
    </row>
    <row r="41" hidden="1" outlineLevel="2" ht="15" customHeight="1" s="844">
      <c r="A41" s="670" t="n"/>
      <c r="B41" s="677" t="inlineStr">
        <is>
          <t>Insurance</t>
        </is>
      </c>
      <c r="C41" s="1203" t="n">
        <v>0</v>
      </c>
      <c r="D41" s="1203" t="n">
        <v>0</v>
      </c>
      <c r="E41" s="1203" t="n">
        <v>0</v>
      </c>
      <c r="F41" s="1203" t="n">
        <v>0</v>
      </c>
      <c r="G41" s="600" t="n"/>
      <c r="H41" s="1203" t="n">
        <v>0</v>
      </c>
      <c r="I41" s="600" t="n"/>
      <c r="J41" s="676" t="n"/>
      <c r="K41" s="676" t="n"/>
      <c r="L41" s="676" t="n"/>
      <c r="M41" s="676" t="n"/>
      <c r="N41" s="664" t="n"/>
      <c r="O41" s="664" t="n"/>
      <c r="P41" s="664" t="n"/>
      <c r="Q41" s="664" t="n"/>
      <c r="R41" s="664" t="n"/>
      <c r="S41" s="664" t="n"/>
      <c r="T41" s="664" t="n"/>
      <c r="U41" s="664" t="n"/>
      <c r="V41" s="664" t="n"/>
      <c r="W41" s="664" t="n"/>
      <c r="X41" s="664" t="n"/>
      <c r="Y41" s="664" t="n"/>
      <c r="Z41" s="664" t="n"/>
      <c r="AA41" s="664" t="n"/>
    </row>
    <row r="42" hidden="1" outlineLevel="2" ht="15" customHeight="1" s="844">
      <c r="A42" s="670" t="n"/>
      <c r="B42" s="677" t="inlineStr">
        <is>
          <t>TMT</t>
        </is>
      </c>
      <c r="C42" s="1203" t="n">
        <v>0</v>
      </c>
      <c r="D42" s="1203" t="n">
        <v>0</v>
      </c>
      <c r="E42" s="1203" t="n">
        <v>0</v>
      </c>
      <c r="F42" s="1203" t="n">
        <v>0</v>
      </c>
      <c r="G42" s="600" t="n"/>
      <c r="H42" s="1203" t="n">
        <v>0</v>
      </c>
      <c r="I42" s="600" t="n"/>
      <c r="J42" s="676" t="n"/>
      <c r="K42" s="676" t="n"/>
      <c r="L42" s="676" t="n"/>
      <c r="M42" s="676" t="n"/>
      <c r="N42" s="664" t="n"/>
      <c r="O42" s="664" t="n"/>
      <c r="P42" s="664" t="n"/>
      <c r="Q42" s="664" t="n"/>
      <c r="R42" s="664" t="n"/>
      <c r="S42" s="664" t="n"/>
      <c r="T42" s="664" t="n"/>
      <c r="U42" s="664" t="n"/>
      <c r="V42" s="664" t="n"/>
      <c r="W42" s="664" t="n"/>
      <c r="X42" s="664" t="n"/>
      <c r="Y42" s="664" t="n"/>
      <c r="Z42" s="664" t="n"/>
      <c r="AA42" s="664" t="n"/>
    </row>
    <row r="43" hidden="1" outlineLevel="2" ht="15" customHeight="1" s="844">
      <c r="A43" s="670" t="n"/>
      <c r="B43" s="677" t="inlineStr">
        <is>
          <t>Healthcare &amp; Life Sciences</t>
        </is>
      </c>
      <c r="C43" s="1203" t="n">
        <v>0</v>
      </c>
      <c r="D43" s="1203" t="n">
        <v>0</v>
      </c>
      <c r="E43" s="1203" t="n">
        <v>0</v>
      </c>
      <c r="F43" s="1203" t="n">
        <v>0</v>
      </c>
      <c r="G43" s="600" t="n"/>
      <c r="H43" s="1203" t="n">
        <v>0</v>
      </c>
      <c r="I43" s="600" t="n"/>
      <c r="J43" s="676" t="n"/>
      <c r="K43" s="676" t="n"/>
      <c r="L43" s="676" t="n"/>
      <c r="M43" s="676" t="n"/>
      <c r="N43" s="664" t="n"/>
      <c r="O43" s="664" t="n"/>
      <c r="P43" s="664" t="n"/>
      <c r="Q43" s="664" t="n"/>
      <c r="R43" s="664" t="n"/>
      <c r="S43" s="664" t="n"/>
      <c r="T43" s="664" t="n"/>
      <c r="U43" s="664" t="n"/>
      <c r="V43" s="664" t="n"/>
      <c r="W43" s="664" t="n"/>
      <c r="X43" s="664" t="n"/>
      <c r="Y43" s="664" t="n"/>
      <c r="Z43" s="664" t="n"/>
      <c r="AA43" s="664" t="n"/>
    </row>
    <row r="44" hidden="1" outlineLevel="2" ht="15" customHeight="1" s="844">
      <c r="A44" s="670" t="n"/>
      <c r="B44" s="677" t="inlineStr">
        <is>
          <t>Manufacturing &amp; Auto</t>
        </is>
      </c>
      <c r="C44" s="1203" t="n">
        <v>0</v>
      </c>
      <c r="D44" s="1203" t="n">
        <v>0</v>
      </c>
      <c r="E44" s="1203" t="n">
        <v>0</v>
      </c>
      <c r="F44" s="1203" t="n">
        <v>0</v>
      </c>
      <c r="G44" s="600" t="n"/>
      <c r="H44" s="1203" t="n">
        <v>0</v>
      </c>
      <c r="I44" s="600" t="n"/>
      <c r="J44" s="676" t="n"/>
      <c r="K44" s="676" t="n"/>
      <c r="L44" s="676" t="n"/>
      <c r="M44" s="676" t="n"/>
      <c r="N44" s="664" t="n"/>
      <c r="O44" s="664" t="n"/>
      <c r="P44" s="664" t="n"/>
      <c r="Q44" s="664" t="n"/>
      <c r="R44" s="664" t="n"/>
      <c r="S44" s="664" t="n"/>
      <c r="T44" s="664" t="n"/>
      <c r="U44" s="664" t="n"/>
      <c r="V44" s="664" t="n"/>
      <c r="W44" s="664" t="n"/>
      <c r="X44" s="664" t="n"/>
      <c r="Y44" s="664" t="n"/>
      <c r="Z44" s="664" t="n"/>
      <c r="AA44" s="664" t="n"/>
    </row>
    <row r="45" hidden="1" outlineLevel="2" ht="15" customHeight="1" s="844">
      <c r="A45" s="670" t="n"/>
      <c r="B45" s="677" t="inlineStr">
        <is>
          <t>Others</t>
        </is>
      </c>
      <c r="C45" s="1217" t="n">
        <v>0</v>
      </c>
      <c r="D45" s="1217" t="n">
        <v>0</v>
      </c>
      <c r="E45" s="1217" t="n">
        <v>0</v>
      </c>
      <c r="F45" s="1217" t="n">
        <v>0</v>
      </c>
      <c r="G45" s="600" t="n"/>
      <c r="H45" s="1217" t="n">
        <v>0</v>
      </c>
      <c r="I45" s="600" t="n"/>
      <c r="J45" s="676" t="n"/>
      <c r="K45" s="676" t="n"/>
      <c r="L45" s="676" t="n"/>
      <c r="M45" s="676" t="n"/>
      <c r="N45" s="664" t="n"/>
      <c r="O45" s="664" t="n"/>
      <c r="P45" s="664" t="n"/>
      <c r="Q45" s="664" t="n"/>
      <c r="R45" s="664" t="n"/>
      <c r="S45" s="664" t="n"/>
      <c r="T45" s="664" t="n"/>
      <c r="U45" s="664" t="n"/>
      <c r="V45" s="664" t="n"/>
      <c r="W45" s="664" t="n"/>
      <c r="X45" s="664" t="n"/>
      <c r="Y45" s="664" t="n"/>
      <c r="Z45" s="664" t="n"/>
      <c r="AA45" s="664" t="n"/>
    </row>
    <row r="46" hidden="1" outlineLevel="1" ht="15" customHeight="1" s="844">
      <c r="A46" s="670" t="n"/>
      <c r="B46" s="675" t="inlineStr">
        <is>
          <t>Marketing</t>
        </is>
      </c>
      <c r="C46" s="1203">
        <f>SUM(C47:C52)</f>
        <v/>
      </c>
      <c r="D46" s="1203">
        <f>SUM(D47:D52)</f>
        <v/>
      </c>
      <c r="E46" s="1203">
        <f>SUM(E47:E52)</f>
        <v/>
      </c>
      <c r="F46" s="1203">
        <f>SUM(F47:F52)</f>
        <v/>
      </c>
      <c r="G46" s="600" t="n"/>
      <c r="H46" s="1203">
        <f>SUM(H47:H52)</f>
        <v/>
      </c>
      <c r="I46" s="600" t="n"/>
      <c r="J46" s="676" t="n"/>
      <c r="K46" s="676" t="n"/>
      <c r="L46" s="676" t="n"/>
      <c r="M46" s="676" t="n"/>
      <c r="N46" s="664" t="n"/>
      <c r="O46" s="664" t="n"/>
      <c r="P46" s="664" t="n"/>
      <c r="Q46" s="664" t="n"/>
      <c r="R46" s="664" t="n"/>
      <c r="S46" s="664" t="n"/>
      <c r="T46" s="664" t="n"/>
      <c r="U46" s="664" t="n"/>
      <c r="V46" s="664" t="n"/>
      <c r="W46" s="664" t="n"/>
      <c r="X46" s="664" t="n"/>
      <c r="Y46" s="664" t="n"/>
      <c r="Z46" s="664" t="n"/>
      <c r="AA46" s="664" t="n"/>
    </row>
    <row r="47" hidden="1" outlineLevel="2" ht="15" customHeight="1" s="844">
      <c r="A47" s="670" t="n"/>
      <c r="B47" s="677" t="inlineStr">
        <is>
          <t>Financial Services</t>
        </is>
      </c>
      <c r="C47" s="1203" t="n">
        <v>14319.85</v>
      </c>
      <c r="D47" s="1203" t="n">
        <v>94080.49800000001</v>
      </c>
      <c r="E47" s="1203" t="n">
        <v>232098.104711</v>
      </c>
      <c r="F47" s="1203" t="n">
        <v>162257.26</v>
      </c>
      <c r="G47" s="600" t="n"/>
      <c r="H47" s="1203" t="n">
        <v>21902.366</v>
      </c>
      <c r="I47" s="600" t="n"/>
      <c r="J47" s="676" t="n"/>
      <c r="K47" s="676" t="n"/>
      <c r="L47" s="676" t="n"/>
      <c r="M47" s="676" t="n"/>
      <c r="N47" s="664" t="n"/>
      <c r="O47" s="664" t="n"/>
      <c r="P47" s="664" t="n"/>
      <c r="Q47" s="664" t="n"/>
      <c r="R47" s="664" t="n"/>
      <c r="S47" s="664" t="n"/>
      <c r="T47" s="664" t="n"/>
      <c r="U47" s="664" t="n"/>
      <c r="V47" s="664" t="n"/>
      <c r="W47" s="664" t="n"/>
      <c r="X47" s="664" t="n"/>
      <c r="Y47" s="664" t="n"/>
      <c r="Z47" s="664" t="n"/>
      <c r="AA47" s="664" t="n"/>
    </row>
    <row r="48" hidden="1" outlineLevel="2" ht="15" customHeight="1" s="844">
      <c r="A48" s="670" t="n"/>
      <c r="B48" s="677" t="inlineStr">
        <is>
          <t>Insurance</t>
        </is>
      </c>
      <c r="C48" s="1203" t="n">
        <v>59797.492</v>
      </c>
      <c r="D48" s="1203" t="n">
        <v>2305</v>
      </c>
      <c r="E48" s="1203" t="n">
        <v>0</v>
      </c>
      <c r="F48" s="1203" t="n">
        <v>0</v>
      </c>
      <c r="G48" s="600" t="n"/>
      <c r="H48" s="1203" t="n">
        <v>0</v>
      </c>
      <c r="I48" s="600" t="n"/>
      <c r="J48" s="676" t="n"/>
      <c r="K48" s="676" t="n"/>
      <c r="L48" s="676" t="n"/>
      <c r="M48" s="676" t="n"/>
      <c r="N48" s="664" t="n"/>
      <c r="O48" s="664" t="n"/>
      <c r="P48" s="664" t="n"/>
      <c r="Q48" s="664" t="n"/>
      <c r="R48" s="664" t="n"/>
      <c r="S48" s="664" t="n"/>
      <c r="T48" s="664" t="n"/>
      <c r="U48" s="664" t="n"/>
      <c r="V48" s="664" t="n"/>
      <c r="W48" s="664" t="n"/>
      <c r="X48" s="664" t="n"/>
      <c r="Y48" s="664" t="n"/>
      <c r="Z48" s="664" t="n"/>
      <c r="AA48" s="664" t="n"/>
    </row>
    <row r="49" hidden="1" outlineLevel="2" ht="15" customHeight="1" s="844">
      <c r="A49" s="670" t="n"/>
      <c r="B49" s="677" t="inlineStr">
        <is>
          <t>TMT</t>
        </is>
      </c>
      <c r="C49" s="1203" t="n">
        <v>2600</v>
      </c>
      <c r="D49" s="1203" t="n">
        <v>0</v>
      </c>
      <c r="E49" s="1203" t="n">
        <v>0</v>
      </c>
      <c r="F49" s="1203" t="n">
        <v>0</v>
      </c>
      <c r="G49" s="600" t="n"/>
      <c r="H49" s="1203" t="n">
        <v>0</v>
      </c>
      <c r="I49" s="600" t="n"/>
      <c r="J49" s="676" t="n"/>
      <c r="K49" s="676" t="n"/>
      <c r="L49" s="676" t="n"/>
      <c r="M49" s="676" t="n"/>
      <c r="N49" s="664" t="n"/>
      <c r="O49" s="664" t="n"/>
      <c r="P49" s="664" t="n"/>
      <c r="Q49" s="664" t="n"/>
      <c r="R49" s="664" t="n"/>
      <c r="S49" s="664" t="n"/>
      <c r="T49" s="664" t="n"/>
      <c r="U49" s="664" t="n"/>
      <c r="V49" s="664" t="n"/>
      <c r="W49" s="664" t="n"/>
      <c r="X49" s="664" t="n"/>
      <c r="Y49" s="664" t="n"/>
      <c r="Z49" s="664" t="n"/>
      <c r="AA49" s="664" t="n"/>
    </row>
    <row r="50" hidden="1" outlineLevel="2" ht="15" customHeight="1" s="844">
      <c r="A50" s="670" t="n"/>
      <c r="B50" s="677" t="inlineStr">
        <is>
          <t>Healthcare &amp; Life Sciences</t>
        </is>
      </c>
      <c r="C50" s="1203" t="n">
        <v>0</v>
      </c>
      <c r="D50" s="1203" t="n">
        <v>0</v>
      </c>
      <c r="E50" s="1203" t="n">
        <v>0</v>
      </c>
      <c r="F50" s="1203" t="n">
        <v>0</v>
      </c>
      <c r="G50" s="600" t="n"/>
      <c r="H50" s="1203" t="n">
        <v>0</v>
      </c>
      <c r="I50" s="600" t="n"/>
      <c r="J50" s="676" t="n"/>
      <c r="K50" s="676" t="n"/>
      <c r="L50" s="676" t="n"/>
      <c r="M50" s="676" t="n"/>
      <c r="N50" s="664" t="n"/>
      <c r="O50" s="664" t="n"/>
      <c r="P50" s="664" t="n"/>
      <c r="Q50" s="664" t="n"/>
      <c r="R50" s="664" t="n"/>
      <c r="S50" s="664" t="n"/>
      <c r="T50" s="664" t="n"/>
      <c r="U50" s="664" t="n"/>
      <c r="V50" s="664" t="n"/>
      <c r="W50" s="664" t="n"/>
      <c r="X50" s="664" t="n"/>
      <c r="Y50" s="664" t="n"/>
      <c r="Z50" s="664" t="n"/>
      <c r="AA50" s="664" t="n"/>
    </row>
    <row r="51" hidden="1" outlineLevel="2" ht="15" customHeight="1" s="844">
      <c r="A51" s="670" t="n"/>
      <c r="B51" s="677" t="inlineStr">
        <is>
          <t>Manufacturing &amp; Auto</t>
        </is>
      </c>
      <c r="C51" s="1203" t="n">
        <v>0</v>
      </c>
      <c r="D51" s="1203" t="n">
        <v>170716.814</v>
      </c>
      <c r="E51" s="1203" t="n">
        <v>256297.96</v>
      </c>
      <c r="F51" s="1203" t="n">
        <v>103370.648</v>
      </c>
      <c r="G51" s="600" t="n"/>
      <c r="H51" s="1203" t="n">
        <v>29763.434</v>
      </c>
      <c r="I51" s="600" t="n"/>
      <c r="J51" s="676" t="n"/>
      <c r="K51" s="676" t="n"/>
      <c r="L51" s="676" t="n"/>
      <c r="M51" s="676" t="n"/>
      <c r="N51" s="664" t="n"/>
      <c r="O51" s="664" t="n"/>
      <c r="P51" s="664" t="n"/>
      <c r="Q51" s="664" t="n"/>
      <c r="R51" s="664" t="n"/>
      <c r="S51" s="664" t="n"/>
      <c r="T51" s="664" t="n"/>
      <c r="U51" s="664" t="n"/>
      <c r="V51" s="664" t="n"/>
      <c r="W51" s="664" t="n"/>
      <c r="X51" s="664" t="n"/>
      <c r="Y51" s="664" t="n"/>
      <c r="Z51" s="664" t="n"/>
      <c r="AA51" s="664" t="n"/>
    </row>
    <row r="52" hidden="1" outlineLevel="2" ht="15" customHeight="1" s="844">
      <c r="A52" s="670" t="n"/>
      <c r="B52" s="677" t="inlineStr">
        <is>
          <t>Others</t>
        </is>
      </c>
      <c r="C52" s="1217" t="n">
        <v>0</v>
      </c>
      <c r="D52" s="1217" t="n">
        <v>0</v>
      </c>
      <c r="E52" s="1217" t="n">
        <v>0</v>
      </c>
      <c r="F52" s="1217" t="n">
        <v>0</v>
      </c>
      <c r="G52" s="600" t="n"/>
      <c r="H52" s="1217" t="n">
        <v>0</v>
      </c>
      <c r="I52" s="600" t="n"/>
      <c r="J52" s="676" t="n"/>
      <c r="K52" s="676" t="n"/>
      <c r="L52" s="676" t="n"/>
      <c r="M52" s="676" t="n"/>
      <c r="N52" s="664" t="n"/>
      <c r="O52" s="664" t="n"/>
      <c r="P52" s="664" t="n"/>
      <c r="Q52" s="664" t="n"/>
      <c r="R52" s="664" t="n"/>
      <c r="S52" s="664" t="n"/>
      <c r="T52" s="664" t="n"/>
      <c r="U52" s="664" t="n"/>
      <c r="V52" s="664" t="n"/>
      <c r="W52" s="664" t="n"/>
      <c r="X52" s="664" t="n"/>
      <c r="Y52" s="664" t="n"/>
      <c r="Z52" s="664" t="n"/>
      <c r="AA52" s="664" t="n"/>
    </row>
    <row r="53" hidden="1" outlineLevel="1" ht="15" customHeight="1" s="844">
      <c r="A53" s="670" t="n"/>
      <c r="B53" s="675" t="inlineStr">
        <is>
          <t>Others</t>
        </is>
      </c>
      <c r="C53" s="1203" t="n">
        <v>668468.470000001</v>
      </c>
      <c r="D53" s="1203" t="n">
        <v>28976.2500000001</v>
      </c>
      <c r="E53" s="1203" t="n">
        <v>288134.184000001</v>
      </c>
      <c r="F53" s="1203" t="n">
        <v>185901.798333333</v>
      </c>
      <c r="G53" s="600" t="n"/>
      <c r="H53" s="1203" t="n">
        <v>49907.7500000004</v>
      </c>
      <c r="I53" s="600" t="n"/>
      <c r="J53" s="676" t="n"/>
      <c r="K53" s="676" t="n"/>
      <c r="L53" s="676" t="n"/>
      <c r="M53" s="676" t="n"/>
      <c r="N53" s="664" t="n"/>
      <c r="O53" s="664" t="n"/>
      <c r="P53" s="664" t="n"/>
      <c r="Q53" s="664" t="n"/>
      <c r="R53" s="664" t="n"/>
      <c r="S53" s="664" t="n"/>
      <c r="T53" s="664" t="n"/>
      <c r="U53" s="664" t="n"/>
      <c r="V53" s="664" t="n"/>
      <c r="W53" s="664" t="n"/>
      <c r="X53" s="664" t="n"/>
      <c r="Y53" s="664" t="n"/>
      <c r="Z53" s="664" t="n"/>
      <c r="AA53" s="664" t="n"/>
    </row>
    <row r="54" hidden="1" outlineLevel="1" ht="15" customHeight="1" s="844">
      <c r="A54" s="680" t="n"/>
      <c r="B54" s="681" t="inlineStr">
        <is>
          <t>Total</t>
        </is>
      </c>
      <c r="C54" s="1218">
        <f>C4+C11+C18+C25+C32+C39+C46+C53</f>
        <v/>
      </c>
      <c r="D54" s="1218">
        <f>D4+D11+D18+D25+D32+D39+D46+D53</f>
        <v/>
      </c>
      <c r="E54" s="1218">
        <f>E4+E11+E18+E25+E32+E39+E46+E53</f>
        <v/>
      </c>
      <c r="F54" s="1218">
        <f>F4+F11+F18+F25+F32+F39+F46+F53</f>
        <v/>
      </c>
      <c r="G54" s="621" t="n"/>
      <c r="H54" s="1218">
        <f>H4+H11+H18+H25+H32+H39+H46+H53</f>
        <v/>
      </c>
      <c r="I54" s="683" t="n"/>
      <c r="J54" s="684" t="n"/>
      <c r="K54" s="684" t="n"/>
      <c r="L54" s="684" t="n"/>
      <c r="M54" s="684" t="n"/>
      <c r="N54" s="685" t="n"/>
      <c r="O54" s="685" t="n"/>
      <c r="P54" s="685" t="n"/>
      <c r="Q54" s="685" t="n"/>
      <c r="R54" s="685" t="n"/>
      <c r="S54" s="685" t="n"/>
      <c r="T54" s="685" t="n"/>
      <c r="U54" s="685" t="n"/>
      <c r="V54" s="685" t="n"/>
      <c r="W54" s="685" t="n"/>
      <c r="X54" s="685" t="n"/>
      <c r="Y54" s="685" t="n"/>
      <c r="Z54" s="685" t="n"/>
      <c r="AA54" s="685" t="n"/>
    </row>
    <row r="55" hidden="1" outlineLevel="1" ht="15" customHeight="1" s="844">
      <c r="A55" s="670" t="n"/>
      <c r="B55" s="686" t="n"/>
      <c r="C55" s="1219" t="n"/>
      <c r="D55" s="1219" t="n"/>
      <c r="E55" s="1219" t="n"/>
      <c r="F55" s="1219" t="n"/>
      <c r="G55" s="600" t="n"/>
      <c r="H55" s="1219" t="n"/>
      <c r="I55" s="1220" t="n"/>
      <c r="J55" s="676" t="n"/>
      <c r="K55" s="676" t="n"/>
      <c r="L55" s="676" t="n"/>
      <c r="M55" s="676" t="n"/>
      <c r="N55" s="664" t="n"/>
      <c r="O55" s="664" t="n"/>
      <c r="P55" s="664" t="n"/>
      <c r="Q55" s="664" t="n"/>
      <c r="R55" s="664" t="n"/>
      <c r="S55" s="664" t="n"/>
      <c r="T55" s="664" t="n"/>
      <c r="U55" s="664" t="n"/>
      <c r="V55" s="664" t="n"/>
      <c r="W55" s="664" t="n"/>
      <c r="X55" s="664" t="n"/>
      <c r="Y55" s="664" t="n"/>
      <c r="Z55" s="664" t="n"/>
      <c r="AA55" s="664" t="n"/>
    </row>
    <row r="56" hidden="1" outlineLevel="1" ht="15" customHeight="1" s="844">
      <c r="A56" s="670" t="n"/>
      <c r="B56" s="671" t="inlineStr">
        <is>
          <t>Revenue Stream %</t>
        </is>
      </c>
      <c r="C56" s="689" t="inlineStr">
        <is>
          <t>FY19</t>
        </is>
      </c>
      <c r="D56" s="689" t="inlineStr">
        <is>
          <t>FY20</t>
        </is>
      </c>
      <c r="E56" s="689" t="inlineStr">
        <is>
          <t>FY21</t>
        </is>
      </c>
      <c r="F56" s="672" t="inlineStr">
        <is>
          <t>FY22 YTD</t>
        </is>
      </c>
      <c r="G56" s="600" t="n"/>
      <c r="H56" s="674" t="n">
        <v>44562</v>
      </c>
      <c r="I56" s="600" t="n"/>
      <c r="J56" s="676" t="n"/>
      <c r="K56" s="676" t="n"/>
      <c r="L56" s="676" t="n"/>
      <c r="M56" s="676" t="n"/>
      <c r="N56" s="664" t="n"/>
      <c r="O56" s="664" t="n"/>
      <c r="P56" s="664" t="n"/>
      <c r="Q56" s="664" t="n"/>
      <c r="R56" s="664" t="n"/>
      <c r="S56" s="664" t="n"/>
      <c r="T56" s="664" t="n"/>
      <c r="U56" s="664" t="n"/>
      <c r="V56" s="664" t="n"/>
      <c r="W56" s="664" t="n"/>
      <c r="X56" s="664" t="n"/>
      <c r="Y56" s="664" t="n"/>
      <c r="Z56" s="664" t="n"/>
      <c r="AA56" s="664" t="n"/>
    </row>
    <row r="57" hidden="1" outlineLevel="1" ht="15" customHeight="1" s="844">
      <c r="A57" s="670" t="n"/>
      <c r="B57" s="675" t="inlineStr">
        <is>
          <t>Community Cloud</t>
        </is>
      </c>
      <c r="C57" s="690">
        <f>C4/C$54</f>
        <v/>
      </c>
      <c r="D57" s="690">
        <f>D4/D$54</f>
        <v/>
      </c>
      <c r="E57" s="690">
        <f>E4/E$54</f>
        <v/>
      </c>
      <c r="F57" s="690">
        <f>F4/F$54</f>
        <v/>
      </c>
      <c r="G57" s="600" t="n"/>
      <c r="H57" s="690">
        <f>H4/H$54</f>
        <v/>
      </c>
      <c r="I57" s="600" t="n"/>
      <c r="J57" s="676" t="n"/>
      <c r="K57" s="676" t="n"/>
      <c r="L57" s="676" t="n"/>
      <c r="M57" s="676" t="n"/>
      <c r="N57" s="664" t="n"/>
      <c r="O57" s="664" t="n"/>
      <c r="P57" s="664" t="n"/>
      <c r="Q57" s="664" t="n"/>
      <c r="R57" s="664" t="n"/>
      <c r="S57" s="664" t="n"/>
      <c r="T57" s="664" t="n"/>
      <c r="U57" s="664" t="n"/>
      <c r="V57" s="664" t="n"/>
      <c r="W57" s="664" t="n"/>
      <c r="X57" s="664" t="n"/>
      <c r="Y57" s="664" t="n"/>
      <c r="Z57" s="664" t="n"/>
      <c r="AA57" s="664" t="n"/>
    </row>
    <row r="58" hidden="1" outlineLevel="2" ht="15" customHeight="1" s="844">
      <c r="A58" s="670" t="n"/>
      <c r="B58" s="677" t="inlineStr">
        <is>
          <t>Financial Services</t>
        </is>
      </c>
      <c r="C58" s="690">
        <f>C5/C$4</f>
        <v/>
      </c>
      <c r="D58" s="690">
        <f>D5/D$4</f>
        <v/>
      </c>
      <c r="E58" s="690">
        <f>E5/E$4</f>
        <v/>
      </c>
      <c r="F58" s="690">
        <f>F5/F$4</f>
        <v/>
      </c>
      <c r="G58" s="600" t="n"/>
      <c r="H58" s="690">
        <f>H5/H$4</f>
        <v/>
      </c>
      <c r="I58" s="600" t="n"/>
      <c r="J58" s="676" t="n"/>
      <c r="K58" s="676" t="n"/>
      <c r="L58" s="676" t="n"/>
      <c r="M58" s="676" t="n"/>
      <c r="N58" s="664" t="n"/>
      <c r="O58" s="664" t="n"/>
      <c r="P58" s="664" t="n"/>
      <c r="Q58" s="664" t="n"/>
      <c r="R58" s="664" t="n"/>
      <c r="S58" s="664" t="n"/>
      <c r="T58" s="664" t="n"/>
      <c r="U58" s="664" t="n"/>
      <c r="V58" s="664" t="n"/>
      <c r="W58" s="664" t="n"/>
      <c r="X58" s="664" t="n"/>
      <c r="Y58" s="664" t="n"/>
      <c r="Z58" s="664" t="n"/>
      <c r="AA58" s="664" t="n"/>
    </row>
    <row r="59" hidden="1" outlineLevel="2" ht="15" customHeight="1" s="844">
      <c r="A59" s="670" t="n"/>
      <c r="B59" s="677" t="inlineStr">
        <is>
          <t>Insurance</t>
        </is>
      </c>
      <c r="C59" s="690">
        <f>C6/C$4</f>
        <v/>
      </c>
      <c r="D59" s="690">
        <f>D6/D$4</f>
        <v/>
      </c>
      <c r="E59" s="690">
        <f>E6/E$4</f>
        <v/>
      </c>
      <c r="F59" s="690">
        <f>F6/F$4</f>
        <v/>
      </c>
      <c r="G59" s="600" t="n"/>
      <c r="H59" s="690">
        <f>H6/H$4</f>
        <v/>
      </c>
      <c r="I59" s="600" t="n"/>
      <c r="J59" s="676" t="n"/>
      <c r="K59" s="676" t="n"/>
      <c r="L59" s="676" t="n"/>
      <c r="M59" s="676" t="n"/>
      <c r="N59" s="664" t="n"/>
      <c r="O59" s="664" t="n"/>
      <c r="P59" s="664" t="n"/>
      <c r="Q59" s="664" t="n"/>
      <c r="R59" s="664" t="n"/>
      <c r="S59" s="664" t="n"/>
      <c r="T59" s="664" t="n"/>
      <c r="U59" s="664" t="n"/>
      <c r="V59" s="664" t="n"/>
      <c r="W59" s="664" t="n"/>
      <c r="X59" s="664" t="n"/>
      <c r="Y59" s="664" t="n"/>
      <c r="Z59" s="664" t="n"/>
      <c r="AA59" s="664" t="n"/>
    </row>
    <row r="60" hidden="1" outlineLevel="2" ht="15" customHeight="1" s="844">
      <c r="A60" s="670" t="n"/>
      <c r="B60" s="677" t="inlineStr">
        <is>
          <t>TMT</t>
        </is>
      </c>
      <c r="C60" s="690">
        <f>C7/C$4</f>
        <v/>
      </c>
      <c r="D60" s="690">
        <f>D7/D$4</f>
        <v/>
      </c>
      <c r="E60" s="690">
        <f>E7/E$4</f>
        <v/>
      </c>
      <c r="F60" s="690">
        <f>F7/F$4</f>
        <v/>
      </c>
      <c r="G60" s="600" t="n"/>
      <c r="H60" s="690">
        <f>H7/H$4</f>
        <v/>
      </c>
      <c r="I60" s="600" t="n"/>
      <c r="J60" s="676" t="n"/>
      <c r="K60" s="676" t="n"/>
      <c r="L60" s="676" t="n"/>
      <c r="M60" s="676" t="n"/>
      <c r="N60" s="664" t="n"/>
      <c r="O60" s="664" t="n"/>
      <c r="P60" s="664" t="n"/>
      <c r="Q60" s="664" t="n"/>
      <c r="R60" s="664" t="n"/>
      <c r="S60" s="664" t="n"/>
      <c r="T60" s="664" t="n"/>
      <c r="U60" s="664" t="n"/>
      <c r="V60" s="664" t="n"/>
      <c r="W60" s="664" t="n"/>
      <c r="X60" s="664" t="n"/>
      <c r="Y60" s="664" t="n"/>
      <c r="Z60" s="664" t="n"/>
      <c r="AA60" s="664" t="n"/>
    </row>
    <row r="61" hidden="1" outlineLevel="2" ht="15" customHeight="1" s="844">
      <c r="A61" s="670" t="n"/>
      <c r="B61" s="677" t="inlineStr">
        <is>
          <t>Healthcare &amp; Life Sciences</t>
        </is>
      </c>
      <c r="C61" s="690">
        <f>C8/C$4</f>
        <v/>
      </c>
      <c r="D61" s="690">
        <f>D8/D$4</f>
        <v/>
      </c>
      <c r="E61" s="690">
        <f>E8/E$4</f>
        <v/>
      </c>
      <c r="F61" s="690">
        <f>F8/F$4</f>
        <v/>
      </c>
      <c r="G61" s="600" t="n"/>
      <c r="H61" s="690">
        <f>H8/H$4</f>
        <v/>
      </c>
      <c r="I61" s="600" t="n"/>
      <c r="J61" s="676" t="n"/>
      <c r="K61" s="676" t="n"/>
      <c r="L61" s="676" t="n"/>
      <c r="M61" s="676" t="n"/>
      <c r="N61" s="664" t="n"/>
      <c r="O61" s="664" t="n"/>
      <c r="P61" s="664" t="n"/>
      <c r="Q61" s="664" t="n"/>
      <c r="R61" s="664" t="n"/>
      <c r="S61" s="664" t="n"/>
      <c r="T61" s="664" t="n"/>
      <c r="U61" s="664" t="n"/>
      <c r="V61" s="664" t="n"/>
      <c r="W61" s="664" t="n"/>
      <c r="X61" s="664" t="n"/>
      <c r="Y61" s="664" t="n"/>
      <c r="Z61" s="664" t="n"/>
      <c r="AA61" s="664" t="n"/>
    </row>
    <row r="62" hidden="1" outlineLevel="2" ht="15" customHeight="1" s="844">
      <c r="A62" s="670" t="n"/>
      <c r="B62" s="677" t="inlineStr">
        <is>
          <t>Manufacturing &amp; Auto</t>
        </is>
      </c>
      <c r="C62" s="690">
        <f>C9/C$4</f>
        <v/>
      </c>
      <c r="D62" s="690">
        <f>D9/D$4</f>
        <v/>
      </c>
      <c r="E62" s="690">
        <f>E9/E$4</f>
        <v/>
      </c>
      <c r="F62" s="690">
        <f>F9/F$4</f>
        <v/>
      </c>
      <c r="G62" s="600" t="n"/>
      <c r="H62" s="690">
        <f>H9/H$4</f>
        <v/>
      </c>
      <c r="I62" s="600" t="n"/>
      <c r="J62" s="676" t="n"/>
      <c r="K62" s="676" t="n"/>
      <c r="L62" s="676" t="n"/>
      <c r="M62" s="676" t="n"/>
      <c r="N62" s="664" t="n"/>
      <c r="O62" s="664" t="n"/>
      <c r="P62" s="664" t="n"/>
      <c r="Q62" s="664" t="n"/>
      <c r="R62" s="664" t="n"/>
      <c r="S62" s="664" t="n"/>
      <c r="T62" s="664" t="n"/>
      <c r="U62" s="664" t="n"/>
      <c r="V62" s="664" t="n"/>
      <c r="W62" s="664" t="n"/>
      <c r="X62" s="664" t="n"/>
      <c r="Y62" s="664" t="n"/>
      <c r="Z62" s="664" t="n"/>
      <c r="AA62" s="664" t="n"/>
    </row>
    <row r="63" hidden="1" outlineLevel="2" ht="15" customHeight="1" s="844">
      <c r="A63" s="670" t="n"/>
      <c r="B63" s="677" t="inlineStr">
        <is>
          <t>Others</t>
        </is>
      </c>
      <c r="C63" s="691">
        <f>C10/C$4</f>
        <v/>
      </c>
      <c r="D63" s="691">
        <f>D10/D$4</f>
        <v/>
      </c>
      <c r="E63" s="691">
        <f>E10/E$4</f>
        <v/>
      </c>
      <c r="F63" s="691">
        <f>F10/F$4</f>
        <v/>
      </c>
      <c r="G63" s="600" t="n"/>
      <c r="H63" s="691">
        <f>H10/H$4</f>
        <v/>
      </c>
      <c r="I63" s="600" t="n"/>
      <c r="J63" s="676" t="n"/>
      <c r="K63" s="676" t="n"/>
      <c r="L63" s="676" t="n"/>
      <c r="M63" s="676" t="n"/>
      <c r="N63" s="664" t="n"/>
      <c r="O63" s="664" t="n"/>
      <c r="P63" s="664" t="n"/>
      <c r="Q63" s="664" t="n"/>
      <c r="R63" s="664" t="n"/>
      <c r="S63" s="664" t="n"/>
      <c r="T63" s="664" t="n"/>
      <c r="U63" s="664" t="n"/>
      <c r="V63" s="664" t="n"/>
      <c r="W63" s="664" t="n"/>
      <c r="X63" s="664" t="n"/>
      <c r="Y63" s="664" t="n"/>
      <c r="Z63" s="664" t="n"/>
      <c r="AA63" s="664" t="n"/>
    </row>
    <row r="64" hidden="1" outlineLevel="1" ht="15" customHeight="1" s="844">
      <c r="A64" s="670" t="n"/>
      <c r="B64" s="675" t="inlineStr">
        <is>
          <t>Sales Cloud</t>
        </is>
      </c>
      <c r="C64" s="690">
        <f>C11/C$54</f>
        <v/>
      </c>
      <c r="D64" s="690">
        <f>D11/D$54</f>
        <v/>
      </c>
      <c r="E64" s="690">
        <f>E11/E$54</f>
        <v/>
      </c>
      <c r="F64" s="690">
        <f>F11/F$54</f>
        <v/>
      </c>
      <c r="G64" s="600" t="n"/>
      <c r="H64" s="690">
        <f>H11/H$54</f>
        <v/>
      </c>
      <c r="I64" s="600" t="n"/>
      <c r="J64" s="676" t="n"/>
      <c r="K64" s="676" t="n"/>
      <c r="L64" s="676" t="n"/>
      <c r="M64" s="676" t="n"/>
      <c r="N64" s="664" t="n"/>
      <c r="O64" s="664" t="n"/>
      <c r="P64" s="664" t="n"/>
      <c r="Q64" s="664" t="n"/>
      <c r="R64" s="664" t="n"/>
      <c r="S64" s="664" t="n"/>
      <c r="T64" s="664" t="n"/>
      <c r="U64" s="664" t="n"/>
      <c r="V64" s="664" t="n"/>
      <c r="W64" s="664" t="n"/>
      <c r="X64" s="664" t="n"/>
      <c r="Y64" s="664" t="n"/>
      <c r="Z64" s="664" t="n"/>
      <c r="AA64" s="664" t="n"/>
    </row>
    <row r="65" hidden="1" outlineLevel="2" ht="15" customHeight="1" s="844">
      <c r="A65" s="670" t="n"/>
      <c r="B65" s="677" t="inlineStr">
        <is>
          <t>Financial Services</t>
        </is>
      </c>
      <c r="C65" s="690">
        <f>C12/C$11</f>
        <v/>
      </c>
      <c r="D65" s="690">
        <f>D12/D$11</f>
        <v/>
      </c>
      <c r="E65" s="690">
        <f>E12/E$11</f>
        <v/>
      </c>
      <c r="F65" s="690">
        <f>F12/F$11</f>
        <v/>
      </c>
      <c r="G65" s="600" t="n"/>
      <c r="H65" s="690">
        <f>H12/H$11</f>
        <v/>
      </c>
      <c r="I65" s="600" t="n"/>
      <c r="J65" s="676" t="n"/>
      <c r="K65" s="676" t="n"/>
      <c r="L65" s="676" t="n"/>
      <c r="M65" s="676" t="n"/>
      <c r="N65" s="664" t="n"/>
      <c r="O65" s="664" t="n"/>
      <c r="P65" s="664" t="n"/>
      <c r="Q65" s="664" t="n"/>
      <c r="R65" s="664" t="n"/>
      <c r="S65" s="664" t="n"/>
      <c r="T65" s="664" t="n"/>
      <c r="U65" s="664" t="n"/>
      <c r="V65" s="664" t="n"/>
      <c r="W65" s="664" t="n"/>
      <c r="X65" s="664" t="n"/>
      <c r="Y65" s="664" t="n"/>
      <c r="Z65" s="664" t="n"/>
      <c r="AA65" s="664" t="n"/>
    </row>
    <row r="66" hidden="1" outlineLevel="2" ht="15" customHeight="1" s="844">
      <c r="A66" s="670" t="n"/>
      <c r="B66" s="677" t="inlineStr">
        <is>
          <t>Insurance</t>
        </is>
      </c>
      <c r="C66" s="690">
        <f>C13/C$11</f>
        <v/>
      </c>
      <c r="D66" s="690">
        <f>D13/D$11</f>
        <v/>
      </c>
      <c r="E66" s="690">
        <f>E13/E$11</f>
        <v/>
      </c>
      <c r="F66" s="690">
        <f>F13/F$11</f>
        <v/>
      </c>
      <c r="G66" s="600" t="n"/>
      <c r="H66" s="690">
        <f>H13/H$11</f>
        <v/>
      </c>
      <c r="I66" s="600" t="n"/>
      <c r="J66" s="676" t="n"/>
      <c r="K66" s="676" t="n"/>
      <c r="L66" s="676" t="n"/>
      <c r="M66" s="676" t="n"/>
      <c r="N66" s="664" t="n"/>
      <c r="O66" s="664" t="n"/>
      <c r="P66" s="664" t="n"/>
      <c r="Q66" s="664" t="n"/>
      <c r="R66" s="664" t="n"/>
      <c r="S66" s="664" t="n"/>
      <c r="T66" s="664" t="n"/>
      <c r="U66" s="664" t="n"/>
      <c r="V66" s="664" t="n"/>
      <c r="W66" s="664" t="n"/>
      <c r="X66" s="664" t="n"/>
      <c r="Y66" s="664" t="n"/>
      <c r="Z66" s="664" t="n"/>
      <c r="AA66" s="664" t="n"/>
    </row>
    <row r="67" hidden="1" outlineLevel="2" ht="15" customHeight="1" s="844">
      <c r="A67" s="670" t="n"/>
      <c r="B67" s="677" t="inlineStr">
        <is>
          <t>TMT</t>
        </is>
      </c>
      <c r="C67" s="690">
        <f>C14/C$11</f>
        <v/>
      </c>
      <c r="D67" s="690">
        <f>D14/D$11</f>
        <v/>
      </c>
      <c r="E67" s="690">
        <f>E14/E$11</f>
        <v/>
      </c>
      <c r="F67" s="690">
        <f>F14/F$11</f>
        <v/>
      </c>
      <c r="G67" s="600" t="n"/>
      <c r="H67" s="690">
        <f>H14/H$11</f>
        <v/>
      </c>
      <c r="I67" s="600" t="n"/>
      <c r="J67" s="676" t="n"/>
      <c r="K67" s="676" t="n"/>
      <c r="L67" s="676" t="n"/>
      <c r="M67" s="676" t="n"/>
      <c r="N67" s="664" t="n"/>
      <c r="O67" s="664" t="n"/>
      <c r="P67" s="664" t="n"/>
      <c r="Q67" s="664" t="n"/>
      <c r="R67" s="664" t="n"/>
      <c r="S67" s="664" t="n"/>
      <c r="T67" s="664" t="n"/>
      <c r="U67" s="664" t="n"/>
      <c r="V67" s="664" t="n"/>
      <c r="W67" s="664" t="n"/>
      <c r="X67" s="664" t="n"/>
      <c r="Y67" s="664" t="n"/>
      <c r="Z67" s="664" t="n"/>
      <c r="AA67" s="664" t="n"/>
    </row>
    <row r="68" hidden="1" outlineLevel="2" ht="15" customHeight="1" s="844">
      <c r="A68" s="670" t="n"/>
      <c r="B68" s="677" t="inlineStr">
        <is>
          <t>Healthcare &amp; Life Sciences</t>
        </is>
      </c>
      <c r="C68" s="690">
        <f>C15/C$11</f>
        <v/>
      </c>
      <c r="D68" s="690">
        <f>D15/D$11</f>
        <v/>
      </c>
      <c r="E68" s="690">
        <f>E15/E$11</f>
        <v/>
      </c>
      <c r="F68" s="690">
        <f>F15/F$11</f>
        <v/>
      </c>
      <c r="G68" s="600" t="n"/>
      <c r="H68" s="690">
        <f>H15/H$11</f>
        <v/>
      </c>
      <c r="I68" s="600" t="n"/>
      <c r="J68" s="676" t="n"/>
      <c r="K68" s="676" t="n"/>
      <c r="L68" s="676" t="n"/>
      <c r="M68" s="676" t="n"/>
      <c r="N68" s="664" t="n"/>
      <c r="O68" s="664" t="n"/>
      <c r="P68" s="664" t="n"/>
      <c r="Q68" s="664" t="n"/>
      <c r="R68" s="664" t="n"/>
      <c r="S68" s="664" t="n"/>
      <c r="T68" s="664" t="n"/>
      <c r="U68" s="664" t="n"/>
      <c r="V68" s="664" t="n"/>
      <c r="W68" s="664" t="n"/>
      <c r="X68" s="664" t="n"/>
      <c r="Y68" s="664" t="n"/>
      <c r="Z68" s="664" t="n"/>
      <c r="AA68" s="664" t="n"/>
    </row>
    <row r="69" hidden="1" outlineLevel="2" ht="15" customHeight="1" s="844">
      <c r="A69" s="670" t="n"/>
      <c r="B69" s="677" t="inlineStr">
        <is>
          <t>Manufacturing &amp; Auto</t>
        </is>
      </c>
      <c r="C69" s="690">
        <f>C16/C$11</f>
        <v/>
      </c>
      <c r="D69" s="690">
        <f>D16/D$11</f>
        <v/>
      </c>
      <c r="E69" s="690">
        <f>E16/E$11</f>
        <v/>
      </c>
      <c r="F69" s="690">
        <f>F16/F$11</f>
        <v/>
      </c>
      <c r="G69" s="600" t="n"/>
      <c r="H69" s="690">
        <f>H16/H$11</f>
        <v/>
      </c>
      <c r="I69" s="600" t="n"/>
      <c r="J69" s="676" t="n"/>
      <c r="K69" s="676" t="n"/>
      <c r="L69" s="676" t="n"/>
      <c r="M69" s="676" t="n"/>
      <c r="N69" s="664" t="n"/>
      <c r="O69" s="664" t="n"/>
      <c r="P69" s="664" t="n"/>
      <c r="Q69" s="664" t="n"/>
      <c r="R69" s="664" t="n"/>
      <c r="S69" s="664" t="n"/>
      <c r="T69" s="664" t="n"/>
      <c r="U69" s="664" t="n"/>
      <c r="V69" s="664" t="n"/>
      <c r="W69" s="664" t="n"/>
      <c r="X69" s="664" t="n"/>
      <c r="Y69" s="664" t="n"/>
      <c r="Z69" s="664" t="n"/>
      <c r="AA69" s="664" t="n"/>
    </row>
    <row r="70" hidden="1" outlineLevel="2" ht="15" customHeight="1" s="844">
      <c r="A70" s="670" t="n"/>
      <c r="B70" s="677" t="inlineStr">
        <is>
          <t>Others</t>
        </is>
      </c>
      <c r="C70" s="691">
        <f>C17/C$11</f>
        <v/>
      </c>
      <c r="D70" s="691">
        <f>D17/D$11</f>
        <v/>
      </c>
      <c r="E70" s="691">
        <f>E17/E$11</f>
        <v/>
      </c>
      <c r="F70" s="691">
        <f>F17/F$11</f>
        <v/>
      </c>
      <c r="G70" s="600" t="n"/>
      <c r="H70" s="691">
        <f>H17/H$11</f>
        <v/>
      </c>
      <c r="I70" s="600" t="n"/>
      <c r="J70" s="676" t="n"/>
      <c r="K70" s="676" t="n"/>
      <c r="L70" s="676" t="n"/>
      <c r="M70" s="676" t="n"/>
      <c r="N70" s="664" t="n"/>
      <c r="O70" s="664" t="n"/>
      <c r="P70" s="664" t="n"/>
      <c r="Q70" s="664" t="n"/>
      <c r="R70" s="664" t="n"/>
      <c r="S70" s="664" t="n"/>
      <c r="T70" s="664" t="n"/>
      <c r="U70" s="664" t="n"/>
      <c r="V70" s="664" t="n"/>
      <c r="W70" s="664" t="n"/>
      <c r="X70" s="664" t="n"/>
      <c r="Y70" s="664" t="n"/>
      <c r="Z70" s="664" t="n"/>
      <c r="AA70" s="664" t="n"/>
    </row>
    <row r="71" hidden="1" outlineLevel="1" ht="15" customHeight="1" s="844">
      <c r="A71" s="670" t="n"/>
      <c r="B71" s="675" t="inlineStr">
        <is>
          <t>Service Cloud</t>
        </is>
      </c>
      <c r="C71" s="690">
        <f>C18/C$54</f>
        <v/>
      </c>
      <c r="D71" s="690">
        <f>D18/D$54</f>
        <v/>
      </c>
      <c r="E71" s="690">
        <f>E18/E$54</f>
        <v/>
      </c>
      <c r="F71" s="690">
        <f>F18/F$54</f>
        <v/>
      </c>
      <c r="G71" s="600" t="n"/>
      <c r="H71" s="690">
        <f>H18/H$54</f>
        <v/>
      </c>
      <c r="I71" s="600" t="n"/>
      <c r="J71" s="676" t="n"/>
      <c r="K71" s="676" t="n"/>
      <c r="L71" s="676" t="n"/>
      <c r="M71" s="676" t="n"/>
      <c r="N71" s="664" t="n"/>
      <c r="O71" s="664" t="n"/>
      <c r="P71" s="664" t="n"/>
      <c r="Q71" s="664" t="n"/>
      <c r="R71" s="664" t="n"/>
      <c r="S71" s="664" t="n"/>
      <c r="T71" s="664" t="n"/>
      <c r="U71" s="664" t="n"/>
      <c r="V71" s="664" t="n"/>
      <c r="W71" s="664" t="n"/>
      <c r="X71" s="664" t="n"/>
      <c r="Y71" s="664" t="n"/>
      <c r="Z71" s="664" t="n"/>
      <c r="AA71" s="664" t="n"/>
    </row>
    <row r="72" hidden="1" outlineLevel="2" ht="15" customHeight="1" s="844">
      <c r="A72" s="670" t="n"/>
      <c r="B72" s="677" t="inlineStr">
        <is>
          <t>Financial Services</t>
        </is>
      </c>
      <c r="C72" s="690">
        <f>C19/C$18</f>
        <v/>
      </c>
      <c r="D72" s="690">
        <f>D19/D$18</f>
        <v/>
      </c>
      <c r="E72" s="690">
        <f>E19/E$18</f>
        <v/>
      </c>
      <c r="F72" s="690">
        <f>F19/F$18</f>
        <v/>
      </c>
      <c r="G72" s="600" t="n"/>
      <c r="H72" s="690">
        <f>H19/H$18</f>
        <v/>
      </c>
      <c r="I72" s="600" t="n"/>
      <c r="J72" s="676" t="n"/>
      <c r="K72" s="676" t="n"/>
      <c r="L72" s="676" t="n"/>
      <c r="M72" s="676" t="n"/>
      <c r="N72" s="664" t="n"/>
      <c r="O72" s="664" t="n"/>
      <c r="P72" s="664" t="n"/>
      <c r="Q72" s="664" t="n"/>
      <c r="R72" s="664" t="n"/>
      <c r="S72" s="664" t="n"/>
      <c r="T72" s="664" t="n"/>
      <c r="U72" s="664" t="n"/>
      <c r="V72" s="664" t="n"/>
      <c r="W72" s="664" t="n"/>
      <c r="X72" s="664" t="n"/>
      <c r="Y72" s="664" t="n"/>
      <c r="Z72" s="664" t="n"/>
      <c r="AA72" s="664" t="n"/>
    </row>
    <row r="73" hidden="1" outlineLevel="2" ht="15" customHeight="1" s="844">
      <c r="A73" s="670" t="n"/>
      <c r="B73" s="677" t="inlineStr">
        <is>
          <t>Insurance</t>
        </is>
      </c>
      <c r="C73" s="690">
        <f>C20/C$18</f>
        <v/>
      </c>
      <c r="D73" s="690">
        <f>D20/D$18</f>
        <v/>
      </c>
      <c r="E73" s="690">
        <f>E20/E$18</f>
        <v/>
      </c>
      <c r="F73" s="690">
        <f>F20/F$18</f>
        <v/>
      </c>
      <c r="G73" s="600" t="n"/>
      <c r="H73" s="690">
        <f>H20/H$18</f>
        <v/>
      </c>
      <c r="I73" s="600" t="n"/>
      <c r="J73" s="676" t="n"/>
      <c r="K73" s="676" t="n"/>
      <c r="L73" s="676" t="n"/>
      <c r="M73" s="676" t="n"/>
      <c r="N73" s="664" t="n"/>
      <c r="O73" s="664" t="n"/>
      <c r="P73" s="664" t="n"/>
      <c r="Q73" s="664" t="n"/>
      <c r="R73" s="664" t="n"/>
      <c r="S73" s="664" t="n"/>
      <c r="T73" s="664" t="n"/>
      <c r="U73" s="664" t="n"/>
      <c r="V73" s="664" t="n"/>
      <c r="W73" s="664" t="n"/>
      <c r="X73" s="664" t="n"/>
      <c r="Y73" s="664" t="n"/>
      <c r="Z73" s="664" t="n"/>
      <c r="AA73" s="664" t="n"/>
    </row>
    <row r="74" hidden="1" outlineLevel="2" ht="15" customHeight="1" s="844">
      <c r="A74" s="670" t="n"/>
      <c r="B74" s="677" t="inlineStr">
        <is>
          <t>TMT</t>
        </is>
      </c>
      <c r="C74" s="690">
        <f>C21/C$18</f>
        <v/>
      </c>
      <c r="D74" s="690">
        <f>D21/D$18</f>
        <v/>
      </c>
      <c r="E74" s="690">
        <f>E21/E$18</f>
        <v/>
      </c>
      <c r="F74" s="690">
        <f>F21/F$18</f>
        <v/>
      </c>
      <c r="G74" s="600" t="n"/>
      <c r="H74" s="690">
        <f>H21/H$18</f>
        <v/>
      </c>
      <c r="I74" s="600" t="n"/>
      <c r="J74" s="676" t="n"/>
      <c r="K74" s="676" t="n"/>
      <c r="L74" s="676" t="n"/>
      <c r="M74" s="676" t="n"/>
      <c r="N74" s="664" t="n"/>
      <c r="O74" s="664" t="n"/>
      <c r="P74" s="664" t="n"/>
      <c r="Q74" s="664" t="n"/>
      <c r="R74" s="664" t="n"/>
      <c r="S74" s="664" t="n"/>
      <c r="T74" s="664" t="n"/>
      <c r="U74" s="664" t="n"/>
      <c r="V74" s="664" t="n"/>
      <c r="W74" s="664" t="n"/>
      <c r="X74" s="664" t="n"/>
      <c r="Y74" s="664" t="n"/>
      <c r="Z74" s="664" t="n"/>
      <c r="AA74" s="664" t="n"/>
    </row>
    <row r="75" hidden="1" outlineLevel="2" ht="15" customHeight="1" s="844">
      <c r="A75" s="670" t="n"/>
      <c r="B75" s="677" t="inlineStr">
        <is>
          <t>Healthcare &amp; Life Sciences</t>
        </is>
      </c>
      <c r="C75" s="690">
        <f>C22/C$18</f>
        <v/>
      </c>
      <c r="D75" s="690">
        <f>D22/D$18</f>
        <v/>
      </c>
      <c r="E75" s="690">
        <f>E22/E$18</f>
        <v/>
      </c>
      <c r="F75" s="690">
        <f>F22/F$18</f>
        <v/>
      </c>
      <c r="G75" s="600" t="n"/>
      <c r="H75" s="690">
        <f>H22/H$18</f>
        <v/>
      </c>
      <c r="I75" s="600" t="n"/>
      <c r="J75" s="676" t="n"/>
      <c r="K75" s="676" t="n"/>
      <c r="L75" s="676" t="n"/>
      <c r="M75" s="676" t="n"/>
      <c r="N75" s="664" t="n"/>
      <c r="O75" s="664" t="n"/>
      <c r="P75" s="664" t="n"/>
      <c r="Q75" s="664" t="n"/>
      <c r="R75" s="664" t="n"/>
      <c r="S75" s="664" t="n"/>
      <c r="T75" s="664" t="n"/>
      <c r="U75" s="664" t="n"/>
      <c r="V75" s="664" t="n"/>
      <c r="W75" s="664" t="n"/>
      <c r="X75" s="664" t="n"/>
      <c r="Y75" s="664" t="n"/>
      <c r="Z75" s="664" t="n"/>
      <c r="AA75" s="664" t="n"/>
    </row>
    <row r="76" hidden="1" outlineLevel="2" ht="15" customHeight="1" s="844">
      <c r="A76" s="670" t="n"/>
      <c r="B76" s="677" t="inlineStr">
        <is>
          <t>Manufacturing &amp; Auto</t>
        </is>
      </c>
      <c r="C76" s="690">
        <f>C23/C$18</f>
        <v/>
      </c>
      <c r="D76" s="690">
        <f>D23/D$18</f>
        <v/>
      </c>
      <c r="E76" s="690">
        <f>E23/E$18</f>
        <v/>
      </c>
      <c r="F76" s="690">
        <f>F23/F$18</f>
        <v/>
      </c>
      <c r="G76" s="600" t="n"/>
      <c r="H76" s="690">
        <f>H23/H$18</f>
        <v/>
      </c>
      <c r="I76" s="600" t="n"/>
      <c r="J76" s="676" t="n"/>
      <c r="K76" s="676" t="n"/>
      <c r="L76" s="676" t="n"/>
      <c r="M76" s="676" t="n"/>
      <c r="N76" s="664" t="n"/>
      <c r="O76" s="664" t="n"/>
      <c r="P76" s="664" t="n"/>
      <c r="Q76" s="664" t="n"/>
      <c r="R76" s="664" t="n"/>
      <c r="S76" s="664" t="n"/>
      <c r="T76" s="664" t="n"/>
      <c r="U76" s="664" t="n"/>
      <c r="V76" s="664" t="n"/>
      <c r="W76" s="664" t="n"/>
      <c r="X76" s="664" t="n"/>
      <c r="Y76" s="664" t="n"/>
      <c r="Z76" s="664" t="n"/>
      <c r="AA76" s="664" t="n"/>
    </row>
    <row r="77" hidden="1" outlineLevel="2" ht="15" customHeight="1" s="844">
      <c r="A77" s="670" t="n"/>
      <c r="B77" s="677" t="inlineStr">
        <is>
          <t>Others</t>
        </is>
      </c>
      <c r="C77" s="691">
        <f>C24/C$18</f>
        <v/>
      </c>
      <c r="D77" s="691">
        <f>D24/D$18</f>
        <v/>
      </c>
      <c r="E77" s="691">
        <f>E24/E$18</f>
        <v/>
      </c>
      <c r="F77" s="691">
        <f>F24/F$18</f>
        <v/>
      </c>
      <c r="G77" s="600" t="n"/>
      <c r="H77" s="691">
        <f>H24/H$18</f>
        <v/>
      </c>
      <c r="I77" s="600" t="n"/>
      <c r="J77" s="676" t="n"/>
      <c r="K77" s="676" t="n"/>
      <c r="L77" s="676" t="n"/>
      <c r="M77" s="676" t="n"/>
      <c r="N77" s="664" t="n"/>
      <c r="O77" s="664" t="n"/>
      <c r="P77" s="664" t="n"/>
      <c r="Q77" s="664" t="n"/>
      <c r="R77" s="664" t="n"/>
      <c r="S77" s="664" t="n"/>
      <c r="T77" s="664" t="n"/>
      <c r="U77" s="664" t="n"/>
      <c r="V77" s="664" t="n"/>
      <c r="W77" s="664" t="n"/>
      <c r="X77" s="664" t="n"/>
      <c r="Y77" s="664" t="n"/>
      <c r="Z77" s="664" t="n"/>
      <c r="AA77" s="664" t="n"/>
    </row>
    <row r="78" hidden="1" outlineLevel="1" ht="15" customHeight="1" s="844">
      <c r="A78" s="670" t="n"/>
      <c r="B78" s="675" t="inlineStr">
        <is>
          <t>CPQ</t>
        </is>
      </c>
      <c r="C78" s="690">
        <f>C25/C$54</f>
        <v/>
      </c>
      <c r="D78" s="690">
        <f>D25/D$54</f>
        <v/>
      </c>
      <c r="E78" s="690">
        <f>E25/E$54</f>
        <v/>
      </c>
      <c r="F78" s="690">
        <f>F25/F$54</f>
        <v/>
      </c>
      <c r="G78" s="600" t="n"/>
      <c r="H78" s="690">
        <f>H25/H$54</f>
        <v/>
      </c>
      <c r="I78" s="600" t="n"/>
      <c r="J78" s="676" t="n"/>
      <c r="K78" s="676" t="n"/>
      <c r="L78" s="676" t="n"/>
      <c r="M78" s="676" t="n"/>
      <c r="N78" s="664" t="n"/>
      <c r="O78" s="664" t="n"/>
      <c r="P78" s="664" t="n"/>
      <c r="Q78" s="664" t="n"/>
      <c r="R78" s="664" t="n"/>
      <c r="S78" s="664" t="n"/>
      <c r="T78" s="664" t="n"/>
      <c r="U78" s="664" t="n"/>
      <c r="V78" s="664" t="n"/>
      <c r="W78" s="664" t="n"/>
      <c r="X78" s="664" t="n"/>
      <c r="Y78" s="664" t="n"/>
      <c r="Z78" s="664" t="n"/>
      <c r="AA78" s="664" t="n"/>
    </row>
    <row r="79" hidden="1" outlineLevel="2" ht="15" customHeight="1" s="844">
      <c r="A79" s="670" t="n"/>
      <c r="B79" s="677" t="inlineStr">
        <is>
          <t>Financial Services</t>
        </is>
      </c>
      <c r="C79" s="690">
        <f>C26/C$25</f>
        <v/>
      </c>
      <c r="D79" s="690">
        <f>IFERROR(D26/D$25,"--")</f>
        <v/>
      </c>
      <c r="E79" s="690">
        <f>IFERROR(E26/E$25,"--")</f>
        <v/>
      </c>
      <c r="F79" s="690">
        <f>IFERROR(F26/F$25,"--")</f>
        <v/>
      </c>
      <c r="G79" s="600" t="n"/>
      <c r="H79" s="690">
        <f>IFERROR(H26/H$25,"--")</f>
        <v/>
      </c>
      <c r="I79" s="600" t="n"/>
      <c r="J79" s="676" t="n"/>
      <c r="K79" s="676" t="n"/>
      <c r="L79" s="676" t="n"/>
      <c r="M79" s="676" t="n"/>
      <c r="N79" s="664" t="n"/>
      <c r="O79" s="664" t="n"/>
      <c r="P79" s="664" t="n"/>
      <c r="Q79" s="664" t="n"/>
      <c r="R79" s="664" t="n"/>
      <c r="S79" s="664" t="n"/>
      <c r="T79" s="664" t="n"/>
      <c r="U79" s="664" t="n"/>
      <c r="V79" s="664" t="n"/>
      <c r="W79" s="664" t="n"/>
      <c r="X79" s="664" t="n"/>
      <c r="Y79" s="664" t="n"/>
      <c r="Z79" s="664" t="n"/>
      <c r="AA79" s="664" t="n"/>
    </row>
    <row r="80" hidden="1" outlineLevel="2" ht="15" customHeight="1" s="844">
      <c r="A80" s="670" t="n"/>
      <c r="B80" s="677" t="inlineStr">
        <is>
          <t>Insurance</t>
        </is>
      </c>
      <c r="C80" s="690">
        <f>C27/C$25</f>
        <v/>
      </c>
      <c r="D80" s="690">
        <f>IFERROR(D27/D$25,"--")</f>
        <v/>
      </c>
      <c r="E80" s="690">
        <f>IFERROR(E27/E$25,"--")</f>
        <v/>
      </c>
      <c r="F80" s="690">
        <f>IFERROR(F27/F$25,"--")</f>
        <v/>
      </c>
      <c r="G80" s="600" t="n"/>
      <c r="H80" s="690">
        <f>IFERROR(H27/H$25,"--")</f>
        <v/>
      </c>
      <c r="I80" s="600" t="n"/>
      <c r="J80" s="676" t="n"/>
      <c r="K80" s="676" t="n"/>
      <c r="L80" s="676" t="n"/>
      <c r="M80" s="676" t="n"/>
      <c r="N80" s="664" t="n"/>
      <c r="O80" s="664" t="n"/>
      <c r="P80" s="664" t="n"/>
      <c r="Q80" s="664" t="n"/>
      <c r="R80" s="664" t="n"/>
      <c r="S80" s="664" t="n"/>
      <c r="T80" s="664" t="n"/>
      <c r="U80" s="664" t="n"/>
      <c r="V80" s="664" t="n"/>
      <c r="W80" s="664" t="n"/>
      <c r="X80" s="664" t="n"/>
      <c r="Y80" s="664" t="n"/>
      <c r="Z80" s="664" t="n"/>
      <c r="AA80" s="664" t="n"/>
    </row>
    <row r="81" hidden="1" outlineLevel="2" ht="15" customHeight="1" s="844">
      <c r="A81" s="670" t="n"/>
      <c r="B81" s="677" t="inlineStr">
        <is>
          <t>TMT</t>
        </is>
      </c>
      <c r="C81" s="690">
        <f>C28/C$25</f>
        <v/>
      </c>
      <c r="D81" s="690">
        <f>IFERROR(D28/D$25,"--")</f>
        <v/>
      </c>
      <c r="E81" s="690">
        <f>IFERROR(E28/E$25,"--")</f>
        <v/>
      </c>
      <c r="F81" s="690">
        <f>IFERROR(F28/F$25,"--")</f>
        <v/>
      </c>
      <c r="G81" s="600" t="n"/>
      <c r="H81" s="690">
        <f>IFERROR(H28/H$25,"--")</f>
        <v/>
      </c>
      <c r="I81" s="600" t="n"/>
      <c r="J81" s="676" t="n"/>
      <c r="K81" s="676" t="n"/>
      <c r="L81" s="676" t="n"/>
      <c r="M81" s="676" t="n"/>
      <c r="N81" s="664" t="n"/>
      <c r="O81" s="664" t="n"/>
      <c r="P81" s="664" t="n"/>
      <c r="Q81" s="664" t="n"/>
      <c r="R81" s="664" t="n"/>
      <c r="S81" s="664" t="n"/>
      <c r="T81" s="664" t="n"/>
      <c r="U81" s="664" t="n"/>
      <c r="V81" s="664" t="n"/>
      <c r="W81" s="664" t="n"/>
      <c r="X81" s="664" t="n"/>
      <c r="Y81" s="664" t="n"/>
      <c r="Z81" s="664" t="n"/>
      <c r="AA81" s="664" t="n"/>
    </row>
    <row r="82" hidden="1" outlineLevel="2" ht="15" customHeight="1" s="844">
      <c r="A82" s="670" t="n"/>
      <c r="B82" s="677" t="inlineStr">
        <is>
          <t>Healthcare &amp; Life Sciences</t>
        </is>
      </c>
      <c r="C82" s="690">
        <f>C29/C$25</f>
        <v/>
      </c>
      <c r="D82" s="690">
        <f>IFERROR(D29/D$25,"--")</f>
        <v/>
      </c>
      <c r="E82" s="690">
        <f>IFERROR(E29/E$25,"--")</f>
        <v/>
      </c>
      <c r="F82" s="690">
        <f>IFERROR(F29/F$25,"--")</f>
        <v/>
      </c>
      <c r="G82" s="600" t="n"/>
      <c r="H82" s="690">
        <f>IFERROR(H29/H$25,"--")</f>
        <v/>
      </c>
      <c r="I82" s="600" t="n"/>
      <c r="J82" s="676" t="n"/>
      <c r="K82" s="676" t="n"/>
      <c r="L82" s="676" t="n"/>
      <c r="M82" s="676" t="n"/>
      <c r="N82" s="664" t="n"/>
      <c r="O82" s="664" t="n"/>
      <c r="P82" s="664" t="n"/>
      <c r="Q82" s="664" t="n"/>
      <c r="R82" s="664" t="n"/>
      <c r="S82" s="664" t="n"/>
      <c r="T82" s="664" t="n"/>
      <c r="U82" s="664" t="n"/>
      <c r="V82" s="664" t="n"/>
      <c r="W82" s="664" t="n"/>
      <c r="X82" s="664" t="n"/>
      <c r="Y82" s="664" t="n"/>
      <c r="Z82" s="664" t="n"/>
      <c r="AA82" s="664" t="n"/>
    </row>
    <row r="83" hidden="1" outlineLevel="2" ht="15" customHeight="1" s="844">
      <c r="A83" s="670" t="n"/>
      <c r="B83" s="677" t="inlineStr">
        <is>
          <t>Manufacturing &amp; Auto</t>
        </is>
      </c>
      <c r="C83" s="690">
        <f>C30/C$25</f>
        <v/>
      </c>
      <c r="D83" s="690">
        <f>IFERROR(D30/D$25,"--")</f>
        <v/>
      </c>
      <c r="E83" s="690">
        <f>IFERROR(E30/E$25,"--")</f>
        <v/>
      </c>
      <c r="F83" s="690">
        <f>IFERROR(F30/F$25,"--")</f>
        <v/>
      </c>
      <c r="G83" s="600" t="n"/>
      <c r="H83" s="690">
        <f>IFERROR(H30/H$25,"--")</f>
        <v/>
      </c>
      <c r="I83" s="600" t="n"/>
      <c r="J83" s="676" t="n"/>
      <c r="K83" s="676" t="n"/>
      <c r="L83" s="676" t="n"/>
      <c r="M83" s="676" t="n"/>
      <c r="N83" s="664" t="n"/>
      <c r="O83" s="664" t="n"/>
      <c r="P83" s="664" t="n"/>
      <c r="Q83" s="664" t="n"/>
      <c r="R83" s="664" t="n"/>
      <c r="S83" s="664" t="n"/>
      <c r="T83" s="664" t="n"/>
      <c r="U83" s="664" t="n"/>
      <c r="V83" s="664" t="n"/>
      <c r="W83" s="664" t="n"/>
      <c r="X83" s="664" t="n"/>
      <c r="Y83" s="664" t="n"/>
      <c r="Z83" s="664" t="n"/>
      <c r="AA83" s="664" t="n"/>
    </row>
    <row r="84" hidden="1" outlineLevel="2" ht="15" customHeight="1" s="844">
      <c r="A84" s="670" t="n"/>
      <c r="B84" s="677" t="inlineStr">
        <is>
          <t>Others</t>
        </is>
      </c>
      <c r="C84" s="691">
        <f>C31/C$25</f>
        <v/>
      </c>
      <c r="D84" s="691">
        <f>IFERROR(D31/D$25,"--")</f>
        <v/>
      </c>
      <c r="E84" s="691">
        <f>IFERROR(E31/E$25,"--")</f>
        <v/>
      </c>
      <c r="F84" s="691">
        <f>IFERROR(F31/F$25,"--")</f>
        <v/>
      </c>
      <c r="G84" s="600" t="n"/>
      <c r="H84" s="691">
        <f>IFERROR(H31/H$25,"--")</f>
        <v/>
      </c>
      <c r="I84" s="600" t="n"/>
      <c r="J84" s="676" t="n"/>
      <c r="K84" s="676" t="n"/>
      <c r="L84" s="676" t="n"/>
      <c r="M84" s="676" t="n"/>
      <c r="N84" s="664" t="n"/>
      <c r="O84" s="664" t="n"/>
      <c r="P84" s="664" t="n"/>
      <c r="Q84" s="664" t="n"/>
      <c r="R84" s="664" t="n"/>
      <c r="S84" s="664" t="n"/>
      <c r="T84" s="664" t="n"/>
      <c r="U84" s="664" t="n"/>
      <c r="V84" s="664" t="n"/>
      <c r="W84" s="664" t="n"/>
      <c r="X84" s="664" t="n"/>
      <c r="Y84" s="664" t="n"/>
      <c r="Z84" s="664" t="n"/>
      <c r="AA84" s="664" t="n"/>
    </row>
    <row r="85" hidden="1" outlineLevel="1" ht="15" customHeight="1" s="844">
      <c r="A85" s="670" t="n"/>
      <c r="B85" s="675" t="inlineStr">
        <is>
          <t xml:space="preserve">ecommerce </t>
        </is>
      </c>
      <c r="C85" s="690">
        <f>C32/C$54</f>
        <v/>
      </c>
      <c r="D85" s="690">
        <f>D32/D$54</f>
        <v/>
      </c>
      <c r="E85" s="690">
        <f>E32/E$54</f>
        <v/>
      </c>
      <c r="F85" s="690">
        <f>F32/F$54</f>
        <v/>
      </c>
      <c r="G85" s="600" t="n"/>
      <c r="H85" s="690">
        <f>H32/H$54</f>
        <v/>
      </c>
      <c r="I85" s="600" t="n"/>
      <c r="J85" s="676" t="n"/>
      <c r="K85" s="676" t="n"/>
      <c r="L85" s="676" t="n"/>
      <c r="M85" s="676" t="n"/>
      <c r="N85" s="664" t="n"/>
      <c r="O85" s="664" t="n"/>
      <c r="P85" s="664" t="n"/>
      <c r="Q85" s="664" t="n"/>
      <c r="R85" s="664" t="n"/>
      <c r="S85" s="664" t="n"/>
      <c r="T85" s="664" t="n"/>
      <c r="U85" s="664" t="n"/>
      <c r="V85" s="664" t="n"/>
      <c r="W85" s="664" t="n"/>
      <c r="X85" s="664" t="n"/>
      <c r="Y85" s="664" t="n"/>
      <c r="Z85" s="664" t="n"/>
      <c r="AA85" s="664" t="n"/>
    </row>
    <row r="86" hidden="1" outlineLevel="2" ht="15" customHeight="1" s="844">
      <c r="A86" s="670" t="n"/>
      <c r="B86" s="677" t="inlineStr">
        <is>
          <t>Financial Services</t>
        </is>
      </c>
      <c r="C86" s="690">
        <f>IFERROR(C33/C$32,"--")</f>
        <v/>
      </c>
      <c r="D86" s="690">
        <f>IFERROR(D33/D$32,"--")</f>
        <v/>
      </c>
      <c r="E86" s="690">
        <f>IFERROR(E33/E$32,"--")</f>
        <v/>
      </c>
      <c r="F86" s="690">
        <f>IFERROR(F33/F$32,"--")</f>
        <v/>
      </c>
      <c r="G86" s="600" t="n"/>
      <c r="H86" s="690">
        <f>IFERROR(H33/H$32,"--")</f>
        <v/>
      </c>
      <c r="I86" s="600" t="n"/>
      <c r="J86" s="676" t="n"/>
      <c r="K86" s="676" t="n"/>
      <c r="L86" s="676" t="n"/>
      <c r="M86" s="676" t="n"/>
      <c r="N86" s="664" t="n"/>
      <c r="O86" s="664" t="n"/>
      <c r="P86" s="664" t="n"/>
      <c r="Q86" s="664" t="n"/>
      <c r="R86" s="664" t="n"/>
      <c r="S86" s="664" t="n"/>
      <c r="T86" s="664" t="n"/>
      <c r="U86" s="664" t="n"/>
      <c r="V86" s="664" t="n"/>
      <c r="W86" s="664" t="n"/>
      <c r="X86" s="664" t="n"/>
      <c r="Y86" s="664" t="n"/>
      <c r="Z86" s="664" t="n"/>
      <c r="AA86" s="664" t="n"/>
    </row>
    <row r="87" hidden="1" outlineLevel="2" ht="15" customHeight="1" s="844">
      <c r="A87" s="670" t="n"/>
      <c r="B87" s="677" t="inlineStr">
        <is>
          <t>Insurance</t>
        </is>
      </c>
      <c r="C87" s="690">
        <f>IFERROR(C34/C$32,"--")</f>
        <v/>
      </c>
      <c r="D87" s="690">
        <f>IFERROR(D34/D$32,"--")</f>
        <v/>
      </c>
      <c r="E87" s="690">
        <f>IFERROR(E34/E$32,"--")</f>
        <v/>
      </c>
      <c r="F87" s="690">
        <f>IFERROR(F34/F$32,"--")</f>
        <v/>
      </c>
      <c r="G87" s="600" t="n"/>
      <c r="H87" s="690">
        <f>IFERROR(H34/H$32,"--")</f>
        <v/>
      </c>
      <c r="I87" s="600" t="n"/>
      <c r="J87" s="676" t="n"/>
      <c r="K87" s="676" t="n"/>
      <c r="L87" s="676" t="n"/>
      <c r="M87" s="676" t="n"/>
      <c r="N87" s="664" t="n"/>
      <c r="O87" s="664" t="n"/>
      <c r="P87" s="664" t="n"/>
      <c r="Q87" s="664" t="n"/>
      <c r="R87" s="664" t="n"/>
      <c r="S87" s="664" t="n"/>
      <c r="T87" s="664" t="n"/>
      <c r="U87" s="664" t="n"/>
      <c r="V87" s="664" t="n"/>
      <c r="W87" s="664" t="n"/>
      <c r="X87" s="664" t="n"/>
      <c r="Y87" s="664" t="n"/>
      <c r="Z87" s="664" t="n"/>
      <c r="AA87" s="664" t="n"/>
    </row>
    <row r="88" hidden="1" outlineLevel="2" ht="15" customHeight="1" s="844">
      <c r="A88" s="670" t="n"/>
      <c r="B88" s="677" t="inlineStr">
        <is>
          <t>TMT</t>
        </is>
      </c>
      <c r="C88" s="690">
        <f>IFERROR(C35/C$32,"--")</f>
        <v/>
      </c>
      <c r="D88" s="690">
        <f>IFERROR(D35/D$32,"--")</f>
        <v/>
      </c>
      <c r="E88" s="690">
        <f>IFERROR(E35/E$32,"--")</f>
        <v/>
      </c>
      <c r="F88" s="690">
        <f>IFERROR(F35/F$32,"--")</f>
        <v/>
      </c>
      <c r="G88" s="600" t="n"/>
      <c r="H88" s="690">
        <f>IFERROR(H35/H$32,"--")</f>
        <v/>
      </c>
      <c r="I88" s="600" t="n"/>
      <c r="J88" s="676" t="n"/>
      <c r="K88" s="676" t="n"/>
      <c r="L88" s="676" t="n"/>
      <c r="M88" s="676" t="n"/>
      <c r="N88" s="664" t="n"/>
      <c r="O88" s="664" t="n"/>
      <c r="P88" s="664" t="n"/>
      <c r="Q88" s="664" t="n"/>
      <c r="R88" s="664" t="n"/>
      <c r="S88" s="664" t="n"/>
      <c r="T88" s="664" t="n"/>
      <c r="U88" s="664" t="n"/>
      <c r="V88" s="664" t="n"/>
      <c r="W88" s="664" t="n"/>
      <c r="X88" s="664" t="n"/>
      <c r="Y88" s="664" t="n"/>
      <c r="Z88" s="664" t="n"/>
      <c r="AA88" s="664" t="n"/>
    </row>
    <row r="89" hidden="1" outlineLevel="2" ht="15" customHeight="1" s="844">
      <c r="A89" s="670" t="n"/>
      <c r="B89" s="677" t="inlineStr">
        <is>
          <t>Healthcare &amp; Life Sciences</t>
        </is>
      </c>
      <c r="C89" s="690">
        <f>IFERROR(C36/C$32,"--")</f>
        <v/>
      </c>
      <c r="D89" s="690">
        <f>IFERROR(D36/D$32,"--")</f>
        <v/>
      </c>
      <c r="E89" s="690">
        <f>IFERROR(E36/E$32,"--")</f>
        <v/>
      </c>
      <c r="F89" s="690">
        <f>IFERROR(F36/F$32,"--")</f>
        <v/>
      </c>
      <c r="G89" s="600" t="n"/>
      <c r="H89" s="690">
        <f>IFERROR(H36/H$32,"--")</f>
        <v/>
      </c>
      <c r="I89" s="600" t="n"/>
      <c r="J89" s="676" t="n"/>
      <c r="K89" s="676" t="n"/>
      <c r="L89" s="676" t="n"/>
      <c r="M89" s="676" t="n"/>
      <c r="N89" s="664" t="n"/>
      <c r="O89" s="664" t="n"/>
      <c r="P89" s="664" t="n"/>
      <c r="Q89" s="664" t="n"/>
      <c r="R89" s="664" t="n"/>
      <c r="S89" s="664" t="n"/>
      <c r="T89" s="664" t="n"/>
      <c r="U89" s="664" t="n"/>
      <c r="V89" s="664" t="n"/>
      <c r="W89" s="664" t="n"/>
      <c r="X89" s="664" t="n"/>
      <c r="Y89" s="664" t="n"/>
      <c r="Z89" s="664" t="n"/>
      <c r="AA89" s="664" t="n"/>
    </row>
    <row r="90" hidden="1" outlineLevel="2" ht="15" customHeight="1" s="844">
      <c r="A90" s="670" t="n"/>
      <c r="B90" s="677" t="inlineStr">
        <is>
          <t>Manufacturing &amp; Auto</t>
        </is>
      </c>
      <c r="C90" s="690">
        <f>IFERROR(C37/C$32,"--")</f>
        <v/>
      </c>
      <c r="D90" s="690">
        <f>IFERROR(D37/D$32,"--")</f>
        <v/>
      </c>
      <c r="E90" s="690">
        <f>IFERROR(E37/E$32,"--")</f>
        <v/>
      </c>
      <c r="F90" s="690">
        <f>IFERROR(F37/F$32,"--")</f>
        <v/>
      </c>
      <c r="G90" s="600" t="n"/>
      <c r="H90" s="690">
        <f>IFERROR(H37/H$32,"--")</f>
        <v/>
      </c>
      <c r="I90" s="600" t="n"/>
      <c r="J90" s="676" t="n"/>
      <c r="K90" s="676" t="n"/>
      <c r="L90" s="676" t="n"/>
      <c r="M90" s="676" t="n"/>
      <c r="N90" s="664" t="n"/>
      <c r="O90" s="664" t="n"/>
      <c r="P90" s="664" t="n"/>
      <c r="Q90" s="664" t="n"/>
      <c r="R90" s="664" t="n"/>
      <c r="S90" s="664" t="n"/>
      <c r="T90" s="664" t="n"/>
      <c r="U90" s="664" t="n"/>
      <c r="V90" s="664" t="n"/>
      <c r="W90" s="664" t="n"/>
      <c r="X90" s="664" t="n"/>
      <c r="Y90" s="664" t="n"/>
      <c r="Z90" s="664" t="n"/>
      <c r="AA90" s="664" t="n"/>
    </row>
    <row r="91" hidden="1" outlineLevel="2" ht="15" customHeight="1" s="844">
      <c r="A91" s="670" t="n"/>
      <c r="B91" s="677" t="inlineStr">
        <is>
          <t>Others</t>
        </is>
      </c>
      <c r="C91" s="691">
        <f>IFERROR(C38/C$32,"--")</f>
        <v/>
      </c>
      <c r="D91" s="691">
        <f>IFERROR(D38/D$32,"--")</f>
        <v/>
      </c>
      <c r="E91" s="691">
        <f>IFERROR(E38/E$32,"--")</f>
        <v/>
      </c>
      <c r="F91" s="691">
        <f>IFERROR(F38/F$32,"--")</f>
        <v/>
      </c>
      <c r="G91" s="600" t="n"/>
      <c r="H91" s="691">
        <f>IFERROR(H38/H$32,"--")</f>
        <v/>
      </c>
      <c r="I91" s="600" t="n"/>
      <c r="J91" s="676" t="n"/>
      <c r="K91" s="676" t="n"/>
      <c r="L91" s="676" t="n"/>
      <c r="M91" s="676" t="n"/>
      <c r="N91" s="664" t="n"/>
      <c r="O91" s="664" t="n"/>
      <c r="P91" s="664" t="n"/>
      <c r="Q91" s="664" t="n"/>
      <c r="R91" s="664" t="n"/>
      <c r="S91" s="664" t="n"/>
      <c r="T91" s="664" t="n"/>
      <c r="U91" s="664" t="n"/>
      <c r="V91" s="664" t="n"/>
      <c r="W91" s="664" t="n"/>
      <c r="X91" s="664" t="n"/>
      <c r="Y91" s="664" t="n"/>
      <c r="Z91" s="664" t="n"/>
      <c r="AA91" s="664" t="n"/>
    </row>
    <row r="92" hidden="1" outlineLevel="1" ht="15" customHeight="1" s="844">
      <c r="A92" s="670" t="n"/>
      <c r="B92" s="675" t="inlineStr">
        <is>
          <t>Mulesoft</t>
        </is>
      </c>
      <c r="C92" s="690">
        <f>C39/C$54</f>
        <v/>
      </c>
      <c r="D92" s="690">
        <f>D39/D$54</f>
        <v/>
      </c>
      <c r="E92" s="690">
        <f>E39/E$54</f>
        <v/>
      </c>
      <c r="F92" s="690">
        <f>F39/F$54</f>
        <v/>
      </c>
      <c r="G92" s="600" t="n"/>
      <c r="H92" s="690">
        <f>H39/H$54</f>
        <v/>
      </c>
      <c r="I92" s="600" t="n"/>
      <c r="J92" s="676" t="n"/>
      <c r="K92" s="676" t="n"/>
      <c r="L92" s="676" t="n"/>
      <c r="M92" s="676" t="n"/>
      <c r="N92" s="664" t="n"/>
      <c r="O92" s="664" t="n"/>
      <c r="P92" s="664" t="n"/>
      <c r="Q92" s="664" t="n"/>
      <c r="R92" s="664" t="n"/>
      <c r="S92" s="664" t="n"/>
      <c r="T92" s="664" t="n"/>
      <c r="U92" s="664" t="n"/>
      <c r="V92" s="664" t="n"/>
      <c r="W92" s="664" t="n"/>
      <c r="X92" s="664" t="n"/>
      <c r="Y92" s="664" t="n"/>
      <c r="Z92" s="664" t="n"/>
      <c r="AA92" s="664" t="n"/>
    </row>
    <row r="93" hidden="1" outlineLevel="2" ht="15" customHeight="1" s="844">
      <c r="A93" s="670" t="n"/>
      <c r="B93" s="677" t="inlineStr">
        <is>
          <t>Financial Services</t>
        </is>
      </c>
      <c r="C93" s="690">
        <f>IFERROR(C40/C$39,"--")</f>
        <v/>
      </c>
      <c r="D93" s="690">
        <f>IFERROR(D40/D$39,"--")</f>
        <v/>
      </c>
      <c r="E93" s="690">
        <f>IFERROR(E40/E$39,"--")</f>
        <v/>
      </c>
      <c r="F93" s="690">
        <f>IFERROR(F40/F$39,"--")</f>
        <v/>
      </c>
      <c r="G93" s="600" t="n"/>
      <c r="H93" s="690">
        <f>IFERROR(H40/H$39,"--")</f>
        <v/>
      </c>
      <c r="I93" s="600" t="n"/>
      <c r="J93" s="676" t="n"/>
      <c r="K93" s="676" t="n"/>
      <c r="L93" s="676" t="n"/>
      <c r="M93" s="676" t="n"/>
      <c r="N93" s="664" t="n"/>
      <c r="O93" s="664" t="n"/>
      <c r="P93" s="664" t="n"/>
      <c r="Q93" s="664" t="n"/>
      <c r="R93" s="664" t="n"/>
      <c r="S93" s="664" t="n"/>
      <c r="T93" s="664" t="n"/>
      <c r="U93" s="664" t="n"/>
      <c r="V93" s="664" t="n"/>
      <c r="W93" s="664" t="n"/>
      <c r="X93" s="664" t="n"/>
      <c r="Y93" s="664" t="n"/>
      <c r="Z93" s="664" t="n"/>
      <c r="AA93" s="664" t="n"/>
    </row>
    <row r="94" hidden="1" outlineLevel="2" ht="15" customHeight="1" s="844">
      <c r="A94" s="670" t="n"/>
      <c r="B94" s="677" t="inlineStr">
        <is>
          <t>Insurance</t>
        </is>
      </c>
      <c r="C94" s="690">
        <f>IFERROR(C41/C$39,"--")</f>
        <v/>
      </c>
      <c r="D94" s="690">
        <f>IFERROR(D41/D$39,"--")</f>
        <v/>
      </c>
      <c r="E94" s="690">
        <f>IFERROR(E41/E$39,"--")</f>
        <v/>
      </c>
      <c r="F94" s="690">
        <f>IFERROR(F41/F$39,"--")</f>
        <v/>
      </c>
      <c r="G94" s="600" t="n"/>
      <c r="H94" s="690">
        <f>IFERROR(H41/H$39,"--")</f>
        <v/>
      </c>
      <c r="I94" s="600" t="n"/>
      <c r="J94" s="676" t="n"/>
      <c r="K94" s="676" t="n"/>
      <c r="L94" s="676" t="n"/>
      <c r="M94" s="676" t="n"/>
      <c r="N94" s="664" t="n"/>
      <c r="O94" s="664" t="n"/>
      <c r="P94" s="664" t="n"/>
      <c r="Q94" s="664" t="n"/>
      <c r="R94" s="664" t="n"/>
      <c r="S94" s="664" t="n"/>
      <c r="T94" s="664" t="n"/>
      <c r="U94" s="664" t="n"/>
      <c r="V94" s="664" t="n"/>
      <c r="W94" s="664" t="n"/>
      <c r="X94" s="664" t="n"/>
      <c r="Y94" s="664" t="n"/>
      <c r="Z94" s="664" t="n"/>
      <c r="AA94" s="664" t="n"/>
    </row>
    <row r="95" hidden="1" outlineLevel="2" ht="15" customHeight="1" s="844">
      <c r="A95" s="670" t="n"/>
      <c r="B95" s="677" t="inlineStr">
        <is>
          <t>TMT</t>
        </is>
      </c>
      <c r="C95" s="690">
        <f>IFERROR(C42/C$39,"--")</f>
        <v/>
      </c>
      <c r="D95" s="690">
        <f>IFERROR(D42/D$39,"--")</f>
        <v/>
      </c>
      <c r="E95" s="690">
        <f>IFERROR(E42/E$39,"--")</f>
        <v/>
      </c>
      <c r="F95" s="690">
        <f>IFERROR(F42/F$39,"--")</f>
        <v/>
      </c>
      <c r="G95" s="600" t="n"/>
      <c r="H95" s="690">
        <f>IFERROR(H42/H$39,"--")</f>
        <v/>
      </c>
      <c r="I95" s="600" t="n"/>
      <c r="J95" s="676" t="n"/>
      <c r="K95" s="676" t="n"/>
      <c r="L95" s="676" t="n"/>
      <c r="M95" s="676" t="n"/>
      <c r="N95" s="664" t="n"/>
      <c r="O95" s="664" t="n"/>
      <c r="P95" s="664" t="n"/>
      <c r="Q95" s="664" t="n"/>
      <c r="R95" s="664" t="n"/>
      <c r="S95" s="664" t="n"/>
      <c r="T95" s="664" t="n"/>
      <c r="U95" s="664" t="n"/>
      <c r="V95" s="664" t="n"/>
      <c r="W95" s="664" t="n"/>
      <c r="X95" s="664" t="n"/>
      <c r="Y95" s="664" t="n"/>
      <c r="Z95" s="664" t="n"/>
      <c r="AA95" s="664" t="n"/>
    </row>
    <row r="96" hidden="1" outlineLevel="2" ht="15" customHeight="1" s="844">
      <c r="A96" s="670" t="n"/>
      <c r="B96" s="677" t="inlineStr">
        <is>
          <t>Healthcare &amp; Life Sciences</t>
        </is>
      </c>
      <c r="C96" s="690">
        <f>IFERROR(C43/C$39,"--")</f>
        <v/>
      </c>
      <c r="D96" s="690">
        <f>IFERROR(D43/D$39,"--")</f>
        <v/>
      </c>
      <c r="E96" s="690">
        <f>IFERROR(E43/E$39,"--")</f>
        <v/>
      </c>
      <c r="F96" s="690">
        <f>IFERROR(F43/F$39,"--")</f>
        <v/>
      </c>
      <c r="G96" s="600" t="n"/>
      <c r="H96" s="690">
        <f>IFERROR(H43/H$39,"--")</f>
        <v/>
      </c>
      <c r="I96" s="600" t="n"/>
      <c r="J96" s="676" t="n"/>
      <c r="K96" s="676" t="n"/>
      <c r="L96" s="676" t="n"/>
      <c r="M96" s="676" t="n"/>
      <c r="N96" s="664" t="n"/>
      <c r="O96" s="664" t="n"/>
      <c r="P96" s="664" t="n"/>
      <c r="Q96" s="664" t="n"/>
      <c r="R96" s="664" t="n"/>
      <c r="S96" s="664" t="n"/>
      <c r="T96" s="664" t="n"/>
      <c r="U96" s="664" t="n"/>
      <c r="V96" s="664" t="n"/>
      <c r="W96" s="664" t="n"/>
      <c r="X96" s="664" t="n"/>
      <c r="Y96" s="664" t="n"/>
      <c r="Z96" s="664" t="n"/>
      <c r="AA96" s="664" t="n"/>
    </row>
    <row r="97" hidden="1" outlineLevel="2" ht="15" customHeight="1" s="844">
      <c r="A97" s="670" t="n"/>
      <c r="B97" s="677" t="inlineStr">
        <is>
          <t>Manufacturing &amp; Auto</t>
        </is>
      </c>
      <c r="C97" s="690">
        <f>IFERROR(C44/C$39,"--")</f>
        <v/>
      </c>
      <c r="D97" s="690">
        <f>IFERROR(D44/D$39,"--")</f>
        <v/>
      </c>
      <c r="E97" s="690">
        <f>IFERROR(E44/E$39,"--")</f>
        <v/>
      </c>
      <c r="F97" s="690">
        <f>IFERROR(F44/F$39,"--")</f>
        <v/>
      </c>
      <c r="G97" s="600" t="n"/>
      <c r="H97" s="690">
        <f>IFERROR(H44/H$39,"--")</f>
        <v/>
      </c>
      <c r="I97" s="600" t="n"/>
      <c r="J97" s="676" t="n"/>
      <c r="K97" s="676" t="n"/>
      <c r="L97" s="676" t="n"/>
      <c r="M97" s="676" t="n"/>
      <c r="N97" s="664" t="n"/>
      <c r="O97" s="664" t="n"/>
      <c r="P97" s="664" t="n"/>
      <c r="Q97" s="664" t="n"/>
      <c r="R97" s="664" t="n"/>
      <c r="S97" s="664" t="n"/>
      <c r="T97" s="664" t="n"/>
      <c r="U97" s="664" t="n"/>
      <c r="V97" s="664" t="n"/>
      <c r="W97" s="664" t="n"/>
      <c r="X97" s="664" t="n"/>
      <c r="Y97" s="664" t="n"/>
      <c r="Z97" s="664" t="n"/>
      <c r="AA97" s="664" t="n"/>
    </row>
    <row r="98" hidden="1" outlineLevel="2" ht="15" customHeight="1" s="844">
      <c r="A98" s="670" t="n"/>
      <c r="B98" s="677" t="inlineStr">
        <is>
          <t>Others</t>
        </is>
      </c>
      <c r="C98" s="691">
        <f>IFERROR(C45/C$39,"--")</f>
        <v/>
      </c>
      <c r="D98" s="691">
        <f>IFERROR(D45/D$39,"--")</f>
        <v/>
      </c>
      <c r="E98" s="691">
        <f>IFERROR(E45/E$39,"--")</f>
        <v/>
      </c>
      <c r="F98" s="691">
        <f>IFERROR(F45/F$39,"--")</f>
        <v/>
      </c>
      <c r="G98" s="600" t="n"/>
      <c r="H98" s="691">
        <f>IFERROR(H45/H$39,"--")</f>
        <v/>
      </c>
      <c r="I98" s="600" t="n"/>
      <c r="J98" s="676" t="n"/>
      <c r="K98" s="676" t="n"/>
      <c r="L98" s="676" t="n"/>
      <c r="M98" s="676" t="n"/>
      <c r="N98" s="664" t="n"/>
      <c r="O98" s="664" t="n"/>
      <c r="P98" s="664" t="n"/>
      <c r="Q98" s="664" t="n"/>
      <c r="R98" s="664" t="n"/>
      <c r="S98" s="664" t="n"/>
      <c r="T98" s="664" t="n"/>
      <c r="U98" s="664" t="n"/>
      <c r="V98" s="664" t="n"/>
      <c r="W98" s="664" t="n"/>
      <c r="X98" s="664" t="n"/>
      <c r="Y98" s="664" t="n"/>
      <c r="Z98" s="664" t="n"/>
      <c r="AA98" s="664" t="n"/>
    </row>
    <row r="99" hidden="1" outlineLevel="1" ht="15" customHeight="1" s="844">
      <c r="A99" s="670" t="n"/>
      <c r="B99" s="675" t="inlineStr">
        <is>
          <t>Marketing</t>
        </is>
      </c>
      <c r="C99" s="690">
        <f>C46/C$54</f>
        <v/>
      </c>
      <c r="D99" s="690">
        <f>D46/D$54</f>
        <v/>
      </c>
      <c r="E99" s="690">
        <f>E46/E$54</f>
        <v/>
      </c>
      <c r="F99" s="690">
        <f>F46/F$54</f>
        <v/>
      </c>
      <c r="G99" s="600" t="n"/>
      <c r="H99" s="690">
        <f>H46/H$54</f>
        <v/>
      </c>
      <c r="I99" s="600" t="n"/>
      <c r="J99" s="676" t="n"/>
      <c r="K99" s="676" t="n"/>
      <c r="L99" s="676" t="n"/>
      <c r="M99" s="676" t="n"/>
      <c r="N99" s="664" t="n"/>
      <c r="O99" s="664" t="n"/>
      <c r="P99" s="664" t="n"/>
      <c r="Q99" s="664" t="n"/>
      <c r="R99" s="664" t="n"/>
      <c r="S99" s="664" t="n"/>
      <c r="T99" s="664" t="n"/>
      <c r="U99" s="664" t="n"/>
      <c r="V99" s="664" t="n"/>
      <c r="W99" s="664" t="n"/>
      <c r="X99" s="664" t="n"/>
      <c r="Y99" s="664" t="n"/>
      <c r="Z99" s="664" t="n"/>
      <c r="AA99" s="664" t="n"/>
    </row>
    <row r="100" hidden="1" outlineLevel="2" ht="15" customHeight="1" s="844">
      <c r="A100" s="670" t="n"/>
      <c r="B100" s="677" t="inlineStr">
        <is>
          <t>Financial Services</t>
        </is>
      </c>
      <c r="C100" s="690">
        <f>IFERROR(C47/C$46,"--")</f>
        <v/>
      </c>
      <c r="D100" s="690">
        <f>IFERROR(D47/D$46,"--")</f>
        <v/>
      </c>
      <c r="E100" s="690">
        <f>IFERROR(E47/E$46,"--")</f>
        <v/>
      </c>
      <c r="F100" s="690">
        <f>IFERROR(F47/F$46,"--")</f>
        <v/>
      </c>
      <c r="G100" s="600" t="n"/>
      <c r="H100" s="690">
        <f>IFERROR(H47/H$46,"--")</f>
        <v/>
      </c>
      <c r="I100" s="600" t="n"/>
      <c r="J100" s="676" t="n"/>
      <c r="K100" s="676" t="n"/>
      <c r="L100" s="676" t="n"/>
      <c r="M100" s="676" t="n"/>
      <c r="N100" s="664" t="n"/>
      <c r="O100" s="664" t="n"/>
      <c r="P100" s="664" t="n"/>
      <c r="Q100" s="664" t="n"/>
      <c r="R100" s="664" t="n"/>
      <c r="S100" s="664" t="n"/>
      <c r="T100" s="664" t="n"/>
      <c r="U100" s="664" t="n"/>
      <c r="V100" s="664" t="n"/>
      <c r="W100" s="664" t="n"/>
      <c r="X100" s="664" t="n"/>
      <c r="Y100" s="664" t="n"/>
      <c r="Z100" s="664" t="n"/>
      <c r="AA100" s="664" t="n"/>
    </row>
    <row r="101" hidden="1" outlineLevel="2" ht="15" customHeight="1" s="844">
      <c r="A101" s="670" t="n"/>
      <c r="B101" s="677" t="inlineStr">
        <is>
          <t>Insurance</t>
        </is>
      </c>
      <c r="C101" s="690">
        <f>IFERROR(C48/C$46,"--")</f>
        <v/>
      </c>
      <c r="D101" s="690">
        <f>IFERROR(D48/D$46,"--")</f>
        <v/>
      </c>
      <c r="E101" s="690">
        <f>IFERROR(E48/E$46,"--")</f>
        <v/>
      </c>
      <c r="F101" s="690">
        <f>IFERROR(F48/F$46,"--")</f>
        <v/>
      </c>
      <c r="G101" s="600" t="n"/>
      <c r="H101" s="690">
        <f>IFERROR(H48/H$46,"--")</f>
        <v/>
      </c>
      <c r="I101" s="600" t="n"/>
      <c r="J101" s="676" t="n"/>
      <c r="K101" s="676" t="n"/>
      <c r="L101" s="676" t="n"/>
      <c r="M101" s="676" t="n"/>
      <c r="N101" s="664" t="n"/>
      <c r="O101" s="664" t="n"/>
      <c r="P101" s="664" t="n"/>
      <c r="Q101" s="664" t="n"/>
      <c r="R101" s="664" t="n"/>
      <c r="S101" s="664" t="n"/>
      <c r="T101" s="664" t="n"/>
      <c r="U101" s="664" t="n"/>
      <c r="V101" s="664" t="n"/>
      <c r="W101" s="664" t="n"/>
      <c r="X101" s="664" t="n"/>
      <c r="Y101" s="664" t="n"/>
      <c r="Z101" s="664" t="n"/>
      <c r="AA101" s="664" t="n"/>
    </row>
    <row r="102" hidden="1" outlineLevel="2" ht="15" customHeight="1" s="844">
      <c r="A102" s="670" t="n"/>
      <c r="B102" s="677" t="inlineStr">
        <is>
          <t>TMT</t>
        </is>
      </c>
      <c r="C102" s="690">
        <f>IFERROR(C49/C$46,"--")</f>
        <v/>
      </c>
      <c r="D102" s="690">
        <f>IFERROR(D49/D$46,"--")</f>
        <v/>
      </c>
      <c r="E102" s="690">
        <f>IFERROR(E49/E$46,"--")</f>
        <v/>
      </c>
      <c r="F102" s="690">
        <f>IFERROR(F49/F$46,"--")</f>
        <v/>
      </c>
      <c r="G102" s="600" t="n"/>
      <c r="H102" s="690">
        <f>IFERROR(H49/H$46,"--")</f>
        <v/>
      </c>
      <c r="I102" s="600" t="n"/>
      <c r="J102" s="676" t="n"/>
      <c r="K102" s="676" t="n"/>
      <c r="L102" s="676" t="n"/>
      <c r="M102" s="676" t="n"/>
      <c r="N102" s="664" t="n"/>
      <c r="O102" s="664" t="n"/>
      <c r="P102" s="664" t="n"/>
      <c r="Q102" s="664" t="n"/>
      <c r="R102" s="664" t="n"/>
      <c r="S102" s="664" t="n"/>
      <c r="T102" s="664" t="n"/>
      <c r="U102" s="664" t="n"/>
      <c r="V102" s="664" t="n"/>
      <c r="W102" s="664" t="n"/>
      <c r="X102" s="664" t="n"/>
      <c r="Y102" s="664" t="n"/>
      <c r="Z102" s="664" t="n"/>
      <c r="AA102" s="664" t="n"/>
    </row>
    <row r="103" hidden="1" outlineLevel="2" ht="15" customHeight="1" s="844">
      <c r="A103" s="670" t="n"/>
      <c r="B103" s="677" t="inlineStr">
        <is>
          <t>Healthcare &amp; Life Sciences</t>
        </is>
      </c>
      <c r="C103" s="690">
        <f>IFERROR(C50/C$46,"--")</f>
        <v/>
      </c>
      <c r="D103" s="690">
        <f>IFERROR(D50/D$46,"--")</f>
        <v/>
      </c>
      <c r="E103" s="690">
        <f>IFERROR(E50/E$46,"--")</f>
        <v/>
      </c>
      <c r="F103" s="690">
        <f>IFERROR(F50/F$46,"--")</f>
        <v/>
      </c>
      <c r="G103" s="600" t="n"/>
      <c r="H103" s="690">
        <f>IFERROR(H50/H$46,"--")</f>
        <v/>
      </c>
      <c r="I103" s="600" t="n"/>
      <c r="J103" s="676" t="n"/>
      <c r="K103" s="676" t="n"/>
      <c r="L103" s="676" t="n"/>
      <c r="M103" s="676" t="n"/>
      <c r="N103" s="664" t="n"/>
      <c r="O103" s="664" t="n"/>
      <c r="P103" s="664" t="n"/>
      <c r="Q103" s="664" t="n"/>
      <c r="R103" s="664" t="n"/>
      <c r="S103" s="664" t="n"/>
      <c r="T103" s="664" t="n"/>
      <c r="U103" s="664" t="n"/>
      <c r="V103" s="664" t="n"/>
      <c r="W103" s="664" t="n"/>
      <c r="X103" s="664" t="n"/>
      <c r="Y103" s="664" t="n"/>
      <c r="Z103" s="664" t="n"/>
      <c r="AA103" s="664" t="n"/>
    </row>
    <row r="104" hidden="1" outlineLevel="2" ht="15" customHeight="1" s="844">
      <c r="A104" s="670" t="n"/>
      <c r="B104" s="677" t="inlineStr">
        <is>
          <t>Manufacturing &amp; Auto</t>
        </is>
      </c>
      <c r="C104" s="690">
        <f>IFERROR(C51/C$46,"--")</f>
        <v/>
      </c>
      <c r="D104" s="690">
        <f>IFERROR(D51/D$46,"--")</f>
        <v/>
      </c>
      <c r="E104" s="690">
        <f>IFERROR(E51/E$46,"--")</f>
        <v/>
      </c>
      <c r="F104" s="690">
        <f>IFERROR(F51/F$46,"--")</f>
        <v/>
      </c>
      <c r="G104" s="600" t="n"/>
      <c r="H104" s="690">
        <f>IFERROR(H51/H$46,"--")</f>
        <v/>
      </c>
      <c r="I104" s="600" t="n"/>
      <c r="J104" s="676" t="n"/>
      <c r="K104" s="676" t="n"/>
      <c r="L104" s="676" t="n"/>
      <c r="M104" s="676" t="n"/>
      <c r="N104" s="664" t="n"/>
      <c r="O104" s="664" t="n"/>
      <c r="P104" s="664" t="n"/>
      <c r="Q104" s="664" t="n"/>
      <c r="R104" s="664" t="n"/>
      <c r="S104" s="664" t="n"/>
      <c r="T104" s="664" t="n"/>
      <c r="U104" s="664" t="n"/>
      <c r="V104" s="664" t="n"/>
      <c r="W104" s="664" t="n"/>
      <c r="X104" s="664" t="n"/>
      <c r="Y104" s="664" t="n"/>
      <c r="Z104" s="664" t="n"/>
      <c r="AA104" s="664" t="n"/>
    </row>
    <row r="105" hidden="1" outlineLevel="2" ht="15" customHeight="1" s="844">
      <c r="A105" s="670" t="n"/>
      <c r="B105" s="677" t="inlineStr">
        <is>
          <t>Others</t>
        </is>
      </c>
      <c r="C105" s="691">
        <f>IFERROR(C52/C$46,"--")</f>
        <v/>
      </c>
      <c r="D105" s="691">
        <f>IFERROR(D52/D$46,"--")</f>
        <v/>
      </c>
      <c r="E105" s="691">
        <f>IFERROR(E52/E$46,"--")</f>
        <v/>
      </c>
      <c r="F105" s="691">
        <f>IFERROR(F52/F$46,"--")</f>
        <v/>
      </c>
      <c r="G105" s="600" t="n"/>
      <c r="H105" s="691">
        <f>IFERROR(H52/H$46,"--")</f>
        <v/>
      </c>
      <c r="I105" s="600" t="n"/>
      <c r="J105" s="676" t="n"/>
      <c r="K105" s="676" t="n"/>
      <c r="L105" s="676" t="n"/>
      <c r="M105" s="676" t="n"/>
      <c r="N105" s="664" t="n"/>
      <c r="O105" s="664" t="n"/>
      <c r="P105" s="664" t="n"/>
      <c r="Q105" s="664" t="n"/>
      <c r="R105" s="664" t="n"/>
      <c r="S105" s="664" t="n"/>
      <c r="T105" s="664" t="n"/>
      <c r="U105" s="664" t="n"/>
      <c r="V105" s="664" t="n"/>
      <c r="W105" s="664" t="n"/>
      <c r="X105" s="664" t="n"/>
      <c r="Y105" s="664" t="n"/>
      <c r="Z105" s="664" t="n"/>
      <c r="AA105" s="664" t="n"/>
    </row>
    <row r="106" hidden="1" outlineLevel="1" ht="15" customHeight="1" s="844">
      <c r="A106" s="670" t="n"/>
      <c r="B106" s="675" t="inlineStr">
        <is>
          <t>Others</t>
        </is>
      </c>
      <c r="C106" s="690">
        <f>C53/C$54</f>
        <v/>
      </c>
      <c r="D106" s="690">
        <f>D53/D$54</f>
        <v/>
      </c>
      <c r="E106" s="690">
        <f>E53/E$54</f>
        <v/>
      </c>
      <c r="F106" s="690">
        <f>F53/F$54</f>
        <v/>
      </c>
      <c r="G106" s="600" t="n"/>
      <c r="H106" s="690">
        <f>H53/H$54</f>
        <v/>
      </c>
      <c r="I106" s="600" t="n"/>
      <c r="J106" s="676" t="n"/>
      <c r="K106" s="676" t="n"/>
      <c r="L106" s="676" t="n"/>
      <c r="M106" s="676" t="n"/>
      <c r="N106" s="664" t="n"/>
      <c r="O106" s="664" t="n"/>
      <c r="P106" s="664" t="n"/>
      <c r="Q106" s="664" t="n"/>
      <c r="R106" s="664" t="n"/>
      <c r="S106" s="664" t="n"/>
      <c r="T106" s="664" t="n"/>
      <c r="U106" s="664" t="n"/>
      <c r="V106" s="664" t="n"/>
      <c r="W106" s="664" t="n"/>
      <c r="X106" s="664" t="n"/>
      <c r="Y106" s="664" t="n"/>
      <c r="Z106" s="664" t="n"/>
      <c r="AA106" s="664" t="n"/>
    </row>
    <row r="107" hidden="1" outlineLevel="1" ht="15" customHeight="1" s="844">
      <c r="A107" s="670" t="n"/>
      <c r="B107" s="681" t="inlineStr">
        <is>
          <t>Total</t>
        </is>
      </c>
      <c r="C107" s="692">
        <f>C57+C64+C71+C78+C85+C92+C99+C106</f>
        <v/>
      </c>
      <c r="D107" s="692">
        <f>D57+D64+D71+D78+D85+D92+D99+D106</f>
        <v/>
      </c>
      <c r="E107" s="692">
        <f>E57+E64+E71+E78+E85+E92+E99+E106</f>
        <v/>
      </c>
      <c r="F107" s="692">
        <f>F57+F64+F71+F78+F85+F92+F99+F106</f>
        <v/>
      </c>
      <c r="G107" s="600" t="n"/>
      <c r="H107" s="692">
        <f>H57+H64+H71+H78+H85+H92+H99+H106</f>
        <v/>
      </c>
      <c r="I107" s="600" t="n"/>
      <c r="J107" s="676" t="n"/>
      <c r="K107" s="676" t="n"/>
      <c r="L107" s="676" t="n"/>
      <c r="M107" s="676" t="n"/>
      <c r="N107" s="664" t="n"/>
      <c r="O107" s="664" t="n"/>
      <c r="P107" s="664" t="n"/>
      <c r="Q107" s="664" t="n"/>
      <c r="R107" s="664" t="n"/>
      <c r="S107" s="664" t="n"/>
      <c r="T107" s="664" t="n"/>
      <c r="U107" s="664" t="n"/>
      <c r="V107" s="664" t="n"/>
      <c r="W107" s="664" t="n"/>
      <c r="X107" s="664" t="n"/>
      <c r="Y107" s="664" t="n"/>
      <c r="Z107" s="664" t="n"/>
      <c r="AA107" s="664" t="n"/>
    </row>
    <row r="108" ht="15" customHeight="1" s="844">
      <c r="A108" s="693" t="inlineStr">
        <is>
          <t>X</t>
        </is>
      </c>
      <c r="B108" s="686" t="n"/>
      <c r="C108" s="694" t="n"/>
      <c r="D108" s="694" t="n"/>
      <c r="E108" s="694" t="n"/>
      <c r="F108" s="694" t="n"/>
      <c r="G108" s="600" t="n"/>
      <c r="H108" s="694" t="n"/>
      <c r="I108" s="600" t="n"/>
      <c r="J108" s="676" t="n"/>
      <c r="K108" s="676" t="n"/>
      <c r="L108" s="676" t="n"/>
      <c r="M108" s="676" t="n"/>
      <c r="N108" s="664" t="n"/>
      <c r="O108" s="664" t="n"/>
      <c r="P108" s="664" t="n"/>
      <c r="Q108" s="664" t="n"/>
      <c r="R108" s="664" t="n"/>
      <c r="S108" s="664" t="n"/>
      <c r="T108" s="664" t="n"/>
      <c r="U108" s="664" t="n"/>
      <c r="V108" s="664" t="n"/>
      <c r="W108" s="664" t="n"/>
      <c r="X108" s="664" t="n"/>
      <c r="Y108" s="664" t="n"/>
      <c r="Z108" s="664" t="n"/>
      <c r="AA108" s="664" t="n"/>
    </row>
    <row r="109" ht="18.75" customHeight="1" s="844">
      <c r="A109" s="666" t="n"/>
      <c r="B109" s="667" t="inlineStr">
        <is>
          <t>Revenue breakdown by model</t>
        </is>
      </c>
      <c r="C109" s="1221" t="n"/>
      <c r="D109" s="1221" t="n"/>
      <c r="E109" s="1221" t="n"/>
      <c r="F109" s="1221" t="n"/>
      <c r="G109" s="696" t="n"/>
      <c r="H109" s="1221" t="n"/>
      <c r="I109" s="1221" t="n"/>
      <c r="J109" s="1221" t="n"/>
      <c r="K109" s="1221" t="n"/>
      <c r="L109" s="696" t="n"/>
      <c r="M109" s="1221" t="n"/>
      <c r="N109" s="1216" t="n"/>
      <c r="O109" s="1216" t="n"/>
      <c r="P109" s="1216" t="n"/>
      <c r="Q109" s="669" t="n"/>
      <c r="R109" s="1216" t="n"/>
      <c r="S109" s="1216" t="n"/>
      <c r="T109" s="1216" t="n"/>
      <c r="U109" s="1216" t="n"/>
      <c r="V109" s="669" t="n"/>
      <c r="W109" s="1216" t="n"/>
      <c r="X109" s="1216" t="n"/>
      <c r="Y109" s="1216" t="n"/>
      <c r="Z109" s="1216" t="n"/>
      <c r="AA109" s="665" t="n"/>
    </row>
    <row r="110" ht="15" customHeight="1" s="844">
      <c r="A110" s="670" t="n"/>
      <c r="B110" s="592" t="n"/>
      <c r="C110" s="600" t="n"/>
      <c r="D110" s="600" t="n"/>
      <c r="E110" s="600" t="n"/>
      <c r="F110" s="600" t="n"/>
      <c r="G110" s="600" t="n"/>
      <c r="H110" s="600" t="n"/>
      <c r="I110" s="600" t="n"/>
      <c r="J110" s="676" t="n"/>
      <c r="K110" s="676" t="n"/>
      <c r="L110" s="676" t="n"/>
      <c r="M110" s="676" t="n"/>
      <c r="N110" s="664" t="n"/>
      <c r="O110" s="664" t="n"/>
      <c r="P110" s="664" t="n"/>
      <c r="Q110" s="664" t="n"/>
      <c r="R110" s="664" t="n"/>
      <c r="S110" s="664" t="n"/>
      <c r="T110" s="664" t="n"/>
      <c r="U110" s="664" t="n"/>
      <c r="V110" s="664" t="n"/>
      <c r="W110" s="664" t="n"/>
      <c r="X110" s="664" t="n"/>
      <c r="Y110" s="664" t="n"/>
      <c r="Z110" s="664" t="n"/>
      <c r="AA110" s="664" t="n"/>
    </row>
    <row r="111" outlineLevel="1" ht="15" customHeight="1" s="844">
      <c r="A111" s="670" t="n"/>
      <c r="B111" s="671" t="inlineStr">
        <is>
          <t>Revenue by Business Model €</t>
        </is>
      </c>
      <c r="C111" s="689" t="inlineStr">
        <is>
          <t>FY19</t>
        </is>
      </c>
      <c r="D111" s="689" t="inlineStr">
        <is>
          <t>FY20</t>
        </is>
      </c>
      <c r="E111" s="689" t="inlineStr">
        <is>
          <t>FY21</t>
        </is>
      </c>
      <c r="F111" s="672" t="inlineStr">
        <is>
          <t>FY22 YTD</t>
        </is>
      </c>
      <c r="G111" s="600" t="n"/>
      <c r="H111" s="674" t="n">
        <v>44562</v>
      </c>
      <c r="I111" s="600" t="n"/>
      <c r="J111" s="676" t="n"/>
      <c r="K111" s="676" t="n"/>
      <c r="L111" s="676" t="n"/>
      <c r="M111" s="676" t="n"/>
      <c r="N111" s="664" t="n"/>
      <c r="O111" s="664" t="n"/>
      <c r="P111" s="664" t="n"/>
      <c r="Q111" s="664" t="n"/>
      <c r="R111" s="664" t="n"/>
      <c r="S111" s="664" t="n"/>
      <c r="T111" s="664" t="n"/>
      <c r="U111" s="664" t="n"/>
      <c r="V111" s="664" t="n"/>
      <c r="W111" s="664" t="n"/>
      <c r="X111" s="664" t="n"/>
      <c r="Y111" s="664" t="n"/>
      <c r="Z111" s="664" t="n"/>
      <c r="AA111" s="664" t="n"/>
    </row>
    <row r="112" outlineLevel="1" ht="15" customHeight="1" s="844">
      <c r="A112" s="670" t="n"/>
      <c r="B112" s="677" t="inlineStr">
        <is>
          <t>T&amp;M</t>
        </is>
      </c>
      <c r="C112" s="1203" t="n">
        <v>2546524.68</v>
      </c>
      <c r="D112" s="1203" t="n">
        <v>3178492.13</v>
      </c>
      <c r="E112" s="1203" t="n">
        <v>7119173.493555</v>
      </c>
      <c r="F112" s="1203" t="n">
        <v>2546935.99</v>
      </c>
      <c r="G112" s="600" t="n"/>
      <c r="H112" s="1222" t="n">
        <v>637658.13</v>
      </c>
      <c r="I112" s="600" t="n"/>
      <c r="J112" s="676" t="n"/>
      <c r="K112" s="676" t="n"/>
      <c r="L112" s="676" t="n"/>
      <c r="M112" s="676" t="n"/>
      <c r="N112" s="664" t="n"/>
      <c r="O112" s="664" t="n"/>
      <c r="P112" s="664" t="n"/>
      <c r="Q112" s="664" t="n"/>
      <c r="R112" s="664" t="n"/>
      <c r="S112" s="664" t="n"/>
      <c r="T112" s="664" t="n"/>
      <c r="U112" s="664" t="n"/>
      <c r="V112" s="664" t="n"/>
      <c r="W112" s="664" t="n"/>
      <c r="X112" s="664" t="n"/>
      <c r="Y112" s="664" t="n"/>
      <c r="Z112" s="664" t="n"/>
      <c r="AA112" s="664" t="n"/>
    </row>
    <row r="113" outlineLevel="1" ht="15" customHeight="1" s="844">
      <c r="A113" s="670" t="n"/>
      <c r="B113" s="677" t="inlineStr">
        <is>
          <t>Recurring</t>
        </is>
      </c>
      <c r="C113" s="1203" t="n">
        <v>960681.22</v>
      </c>
      <c r="D113" s="1203" t="n">
        <v>3443389.69333333</v>
      </c>
      <c r="E113" s="1203" t="n">
        <v>3691393.21</v>
      </c>
      <c r="F113" s="1203" t="n">
        <v>1486457.28333333</v>
      </c>
      <c r="G113" s="600" t="n"/>
      <c r="H113" s="1203" t="n">
        <v>481827.603333333</v>
      </c>
      <c r="I113" s="600" t="n"/>
      <c r="J113" s="676" t="n"/>
      <c r="K113" s="676" t="n"/>
      <c r="L113" s="676" t="n"/>
      <c r="M113" s="676" t="n"/>
      <c r="N113" s="664" t="n"/>
      <c r="O113" s="664" t="n"/>
      <c r="P113" s="664" t="n"/>
      <c r="Q113" s="664" t="n"/>
      <c r="R113" s="664" t="n"/>
      <c r="S113" s="664" t="n"/>
      <c r="T113" s="664" t="n"/>
      <c r="U113" s="664" t="n"/>
      <c r="V113" s="664" t="n"/>
      <c r="W113" s="664" t="n"/>
      <c r="X113" s="664" t="n"/>
      <c r="Y113" s="664" t="n"/>
      <c r="Z113" s="664" t="n"/>
      <c r="AA113" s="664" t="n"/>
    </row>
    <row r="114" outlineLevel="1" ht="15" customHeight="1" s="844">
      <c r="A114" s="670" t="n"/>
      <c r="B114" s="677" t="inlineStr">
        <is>
          <t>Fixed</t>
        </is>
      </c>
      <c r="C114" s="1203" t="n">
        <v>2276358.19</v>
      </c>
      <c r="D114" s="1203" t="n">
        <v>1155119.59</v>
      </c>
      <c r="E114" s="1203" t="n">
        <v>2569157.41</v>
      </c>
      <c r="F114" s="1203" t="n">
        <v>1599400.765</v>
      </c>
      <c r="G114" s="600" t="n"/>
      <c r="H114" s="1217" t="n">
        <v>408865.498333333</v>
      </c>
      <c r="I114" s="600" t="n"/>
      <c r="J114" s="676" t="n"/>
      <c r="K114" s="676" t="n"/>
      <c r="L114" s="676" t="n"/>
      <c r="M114" s="676" t="n"/>
      <c r="N114" s="664" t="n"/>
      <c r="O114" s="664" t="n"/>
      <c r="P114" s="664" t="n"/>
      <c r="Q114" s="664" t="n"/>
      <c r="R114" s="664" t="n"/>
      <c r="S114" s="664" t="n"/>
      <c r="T114" s="664" t="n"/>
      <c r="U114" s="664" t="n"/>
      <c r="V114" s="664" t="n"/>
      <c r="W114" s="664" t="n"/>
      <c r="X114" s="664" t="n"/>
      <c r="Y114" s="664" t="n"/>
      <c r="Z114" s="664" t="n"/>
      <c r="AA114" s="664" t="n"/>
    </row>
    <row r="115" outlineLevel="1" ht="15" customHeight="1" s="844">
      <c r="A115" s="670" t="n"/>
      <c r="B115" s="681" t="inlineStr">
        <is>
          <t>Total</t>
        </is>
      </c>
      <c r="C115" s="1218">
        <f>SUM(C112:C114)</f>
        <v/>
      </c>
      <c r="D115" s="1218">
        <f>SUM(D112:D114)</f>
        <v/>
      </c>
      <c r="E115" s="1218">
        <f>SUM(E112:E114)</f>
        <v/>
      </c>
      <c r="F115" s="1218">
        <f>SUM(F112:F114)</f>
        <v/>
      </c>
      <c r="G115" s="600" t="n"/>
      <c r="H115" s="1218">
        <f>SUM(H112:H114)</f>
        <v/>
      </c>
      <c r="I115" s="600" t="n"/>
      <c r="J115" s="676" t="n"/>
      <c r="K115" s="676" t="n"/>
      <c r="L115" s="676" t="n"/>
      <c r="M115" s="676" t="n"/>
      <c r="N115" s="664" t="n"/>
      <c r="O115" s="664" t="n"/>
      <c r="P115" s="664" t="n"/>
      <c r="Q115" s="664" t="n"/>
      <c r="R115" s="664" t="n"/>
      <c r="S115" s="664" t="n"/>
      <c r="T115" s="664" t="n"/>
      <c r="U115" s="664" t="n"/>
      <c r="V115" s="664" t="n"/>
      <c r="W115" s="664" t="n"/>
      <c r="X115" s="664" t="n"/>
      <c r="Y115" s="664" t="n"/>
      <c r="Z115" s="664" t="n"/>
      <c r="AA115" s="664" t="n"/>
    </row>
    <row r="116" outlineLevel="1" ht="15" customHeight="1" s="844">
      <c r="A116" s="670" t="n"/>
      <c r="B116" s="590" t="n"/>
      <c r="C116" s="600" t="n"/>
      <c r="D116" s="600" t="n"/>
      <c r="E116" s="600" t="n"/>
      <c r="F116" s="600" t="n"/>
      <c r="G116" s="600" t="n"/>
      <c r="H116" s="600" t="n"/>
      <c r="I116" s="600" t="n"/>
      <c r="J116" s="676" t="n"/>
      <c r="K116" s="676" t="n"/>
      <c r="L116" s="676" t="n"/>
      <c r="M116" s="676" t="n"/>
      <c r="N116" s="664" t="n"/>
      <c r="O116" s="664" t="n"/>
      <c r="P116" s="664" t="n"/>
      <c r="Q116" s="664" t="n"/>
      <c r="R116" s="664" t="n"/>
      <c r="S116" s="664" t="n"/>
      <c r="T116" s="664" t="n"/>
      <c r="U116" s="664" t="n"/>
      <c r="V116" s="664" t="n"/>
      <c r="W116" s="664" t="n"/>
      <c r="X116" s="664" t="n"/>
      <c r="Y116" s="664" t="n"/>
      <c r="Z116" s="664" t="n"/>
      <c r="AA116" s="664" t="n"/>
    </row>
    <row r="117" outlineLevel="1" ht="15" customHeight="1" s="844">
      <c r="A117" s="670" t="n"/>
      <c r="B117" s="671" t="inlineStr">
        <is>
          <t>Revenue by Business Model %</t>
        </is>
      </c>
      <c r="C117" s="689" t="inlineStr">
        <is>
          <t>FY19</t>
        </is>
      </c>
      <c r="D117" s="689" t="inlineStr">
        <is>
          <t>FY20</t>
        </is>
      </c>
      <c r="E117" s="689" t="inlineStr">
        <is>
          <t>FY21</t>
        </is>
      </c>
      <c r="F117" s="672" t="inlineStr">
        <is>
          <t>FY22 YTD</t>
        </is>
      </c>
      <c r="G117" s="600" t="n"/>
      <c r="H117" s="674" t="n">
        <v>44562</v>
      </c>
      <c r="I117" s="600" t="n"/>
      <c r="J117" s="676" t="n"/>
      <c r="K117" s="676" t="n"/>
      <c r="L117" s="676" t="n"/>
      <c r="M117" s="676" t="n"/>
      <c r="N117" s="664" t="n"/>
      <c r="O117" s="664" t="n"/>
      <c r="P117" s="664" t="n"/>
      <c r="Q117" s="664" t="n"/>
      <c r="R117" s="664" t="n"/>
      <c r="S117" s="664" t="n"/>
      <c r="T117" s="664" t="n"/>
      <c r="U117" s="664" t="n"/>
      <c r="V117" s="664" t="n"/>
      <c r="W117" s="664" t="n"/>
      <c r="X117" s="664" t="n"/>
      <c r="Y117" s="664" t="n"/>
      <c r="Z117" s="664" t="n"/>
      <c r="AA117" s="664" t="n"/>
    </row>
    <row r="118" outlineLevel="1" ht="15" customHeight="1" s="844">
      <c r="A118" s="670" t="n"/>
      <c r="B118" s="677" t="inlineStr">
        <is>
          <t>T&amp;M</t>
        </is>
      </c>
      <c r="C118" s="690">
        <f>IFERROR(C112/C$115,"--")</f>
        <v/>
      </c>
      <c r="D118" s="690">
        <f>IFERROR(D112/D$115,"--")</f>
        <v/>
      </c>
      <c r="E118" s="690">
        <f>IFERROR(E112/E$115,"--")</f>
        <v/>
      </c>
      <c r="F118" s="690">
        <f>IFERROR(F112/F$115,"--")</f>
        <v/>
      </c>
      <c r="G118" s="600" t="n"/>
      <c r="H118" s="690">
        <f>IFERROR(H112/H$115,"--")</f>
        <v/>
      </c>
      <c r="I118" s="600" t="n"/>
      <c r="J118" s="676" t="n"/>
      <c r="K118" s="676" t="n"/>
      <c r="L118" s="676" t="n"/>
      <c r="M118" s="676" t="n"/>
      <c r="N118" s="664" t="n"/>
      <c r="O118" s="664" t="n"/>
      <c r="P118" s="664" t="n"/>
      <c r="Q118" s="664" t="n"/>
      <c r="R118" s="664" t="n"/>
      <c r="S118" s="664" t="n"/>
      <c r="T118" s="664" t="n"/>
      <c r="U118" s="664" t="n"/>
      <c r="V118" s="664" t="n"/>
      <c r="W118" s="664" t="n"/>
      <c r="X118" s="664" t="n"/>
      <c r="Y118" s="664" t="n"/>
      <c r="Z118" s="664" t="n"/>
      <c r="AA118" s="664" t="n"/>
    </row>
    <row r="119" outlineLevel="1" ht="15" customHeight="1" s="844">
      <c r="A119" s="670" t="n"/>
      <c r="B119" s="677" t="inlineStr">
        <is>
          <t>Recurring</t>
        </is>
      </c>
      <c r="C119" s="690">
        <f>IFERROR(C113/C$115,"--")</f>
        <v/>
      </c>
      <c r="D119" s="690">
        <f>IFERROR(D113/D$115,"--")</f>
        <v/>
      </c>
      <c r="E119" s="690">
        <f>IFERROR(E113/E$115,"--")</f>
        <v/>
      </c>
      <c r="F119" s="690">
        <f>IFERROR(F113/F$115,"--")</f>
        <v/>
      </c>
      <c r="G119" s="600" t="n"/>
      <c r="H119" s="690">
        <f>IFERROR(H113/H$115,"--")</f>
        <v/>
      </c>
      <c r="I119" s="600" t="n"/>
      <c r="J119" s="676" t="n"/>
      <c r="K119" s="676" t="n"/>
      <c r="L119" s="676" t="n"/>
      <c r="M119" s="676" t="n"/>
      <c r="N119" s="664" t="n"/>
      <c r="O119" s="664" t="n"/>
      <c r="P119" s="664" t="n"/>
      <c r="Q119" s="664" t="n"/>
      <c r="R119" s="664" t="n"/>
      <c r="S119" s="664" t="n"/>
      <c r="T119" s="664" t="n"/>
      <c r="U119" s="664" t="n"/>
      <c r="V119" s="664" t="n"/>
      <c r="W119" s="664" t="n"/>
      <c r="X119" s="664" t="n"/>
      <c r="Y119" s="664" t="n"/>
      <c r="Z119" s="664" t="n"/>
      <c r="AA119" s="664" t="n"/>
    </row>
    <row r="120" outlineLevel="1" ht="15" customHeight="1" s="844">
      <c r="A120" s="670" t="n"/>
      <c r="B120" s="677" t="inlineStr">
        <is>
          <t>Fixed</t>
        </is>
      </c>
      <c r="C120" s="691">
        <f>IFERROR(C114/C$115,"--")</f>
        <v/>
      </c>
      <c r="D120" s="691">
        <f>IFERROR(D114/D$115,"--")</f>
        <v/>
      </c>
      <c r="E120" s="691">
        <f>IFERROR(E114/E$115,"--")</f>
        <v/>
      </c>
      <c r="F120" s="691">
        <f>IFERROR(F114/F$115,"--")</f>
        <v/>
      </c>
      <c r="G120" s="600" t="n"/>
      <c r="H120" s="691">
        <f>IFERROR(H114/H$115,"--")</f>
        <v/>
      </c>
      <c r="I120" s="600" t="n"/>
      <c r="J120" s="676" t="n"/>
      <c r="K120" s="676" t="n"/>
      <c r="L120" s="676" t="n"/>
      <c r="M120" s="676" t="n"/>
      <c r="N120" s="664" t="n"/>
      <c r="O120" s="664" t="n"/>
      <c r="P120" s="664" t="n"/>
      <c r="Q120" s="664" t="n"/>
      <c r="R120" s="664" t="n"/>
      <c r="S120" s="664" t="n"/>
      <c r="T120" s="664" t="n"/>
      <c r="U120" s="664" t="n"/>
      <c r="V120" s="664" t="n"/>
      <c r="W120" s="664" t="n"/>
      <c r="X120" s="664" t="n"/>
      <c r="Y120" s="664" t="n"/>
      <c r="Z120" s="664" t="n"/>
      <c r="AA120" s="664" t="n"/>
    </row>
    <row r="121" outlineLevel="1" ht="15" customHeight="1" s="844">
      <c r="A121" s="670" t="n"/>
      <c r="B121" s="681" t="inlineStr">
        <is>
          <t>Total</t>
        </is>
      </c>
      <c r="C121" s="698">
        <f>SUM(C118:C120)</f>
        <v/>
      </c>
      <c r="D121" s="698">
        <f>SUM(D118:D120)</f>
        <v/>
      </c>
      <c r="E121" s="698">
        <f>SUM(E118:E120)</f>
        <v/>
      </c>
      <c r="F121" s="698">
        <f>SUM(F118:F120)</f>
        <v/>
      </c>
      <c r="G121" s="600" t="n"/>
      <c r="H121" s="698">
        <f>SUM(H118:H120)</f>
        <v/>
      </c>
      <c r="I121" s="600" t="n"/>
      <c r="J121" s="676" t="n"/>
      <c r="K121" s="676" t="n"/>
      <c r="L121" s="676" t="n"/>
      <c r="M121" s="676" t="n"/>
      <c r="N121" s="664" t="n"/>
      <c r="O121" s="664" t="n"/>
      <c r="P121" s="664" t="n"/>
      <c r="Q121" s="664" t="n"/>
      <c r="R121" s="664" t="n"/>
      <c r="S121" s="664" t="n"/>
      <c r="T121" s="664" t="n"/>
      <c r="U121" s="664" t="n"/>
      <c r="V121" s="664" t="n"/>
      <c r="W121" s="664" t="n"/>
      <c r="X121" s="664" t="n"/>
      <c r="Y121" s="664" t="n"/>
      <c r="Z121" s="664" t="n"/>
      <c r="AA121" s="664" t="n"/>
    </row>
    <row r="122" outlineLevel="1" ht="15" customHeight="1" s="844">
      <c r="A122" s="693" t="inlineStr">
        <is>
          <t>X</t>
        </is>
      </c>
      <c r="B122" s="686" t="n"/>
      <c r="C122" s="1223" t="n"/>
      <c r="D122" s="1223" t="n"/>
      <c r="E122" s="1223" t="n"/>
      <c r="F122" s="1223" t="n"/>
      <c r="G122" s="600" t="n"/>
      <c r="H122" s="1223" t="n"/>
      <c r="I122" s="600" t="n"/>
      <c r="J122" s="676" t="n"/>
      <c r="K122" s="676" t="n"/>
      <c r="L122" s="676" t="n"/>
      <c r="M122" s="676" t="n"/>
      <c r="N122" s="664" t="n"/>
      <c r="O122" s="664" t="n"/>
      <c r="P122" s="664" t="n"/>
      <c r="Q122" s="664" t="n"/>
      <c r="R122" s="664" t="n"/>
      <c r="S122" s="664" t="n"/>
      <c r="T122" s="664" t="n"/>
      <c r="U122" s="664" t="n"/>
      <c r="V122" s="664" t="n"/>
      <c r="W122" s="664" t="n"/>
      <c r="X122" s="664" t="n"/>
      <c r="Y122" s="664" t="n"/>
      <c r="Z122" s="664" t="n"/>
      <c r="AA122" s="664" t="n"/>
    </row>
    <row r="123" ht="18.75" customHeight="1" s="844">
      <c r="A123" s="670" t="n"/>
      <c r="B123" s="667" t="inlineStr">
        <is>
          <t>Revenue breakdown by type</t>
        </is>
      </c>
      <c r="C123" s="1221" t="n"/>
      <c r="D123" s="1221" t="n"/>
      <c r="E123" s="1221" t="n"/>
      <c r="F123" s="1221" t="n"/>
      <c r="G123" s="696" t="n"/>
      <c r="H123" s="1221" t="n"/>
      <c r="I123" s="1221" t="n"/>
      <c r="J123" s="1221" t="n"/>
      <c r="K123" s="1221" t="n"/>
      <c r="L123" s="696" t="n"/>
      <c r="M123" s="1221" t="n"/>
      <c r="N123" s="1216" t="n"/>
      <c r="O123" s="1216" t="n"/>
      <c r="P123" s="1216" t="n"/>
      <c r="Q123" s="669" t="n"/>
      <c r="R123" s="1216" t="n"/>
      <c r="S123" s="1216" t="n"/>
      <c r="T123" s="1216" t="n"/>
      <c r="U123" s="1216" t="n"/>
      <c r="V123" s="669" t="n"/>
      <c r="W123" s="1216" t="n"/>
      <c r="X123" s="1216" t="n"/>
      <c r="Y123" s="1216" t="n"/>
      <c r="Z123" s="1216" t="n"/>
      <c r="AA123" s="665" t="n"/>
    </row>
    <row r="124" ht="15" customHeight="1" s="844">
      <c r="A124" s="670" t="n"/>
      <c r="B124" s="592" t="n"/>
      <c r="C124" s="600" t="n"/>
      <c r="D124" s="600" t="n"/>
      <c r="E124" s="600" t="n"/>
      <c r="F124" s="600" t="n"/>
      <c r="G124" s="600" t="n"/>
      <c r="H124" s="600" t="n"/>
      <c r="I124" s="600" t="n"/>
      <c r="J124" s="676" t="n"/>
      <c r="K124" s="676" t="n"/>
      <c r="L124" s="676" t="n"/>
      <c r="M124" s="676" t="n"/>
      <c r="N124" s="664" t="n"/>
      <c r="O124" s="664" t="n"/>
      <c r="P124" s="664" t="n"/>
      <c r="Q124" s="664" t="n"/>
      <c r="R124" s="664" t="n"/>
      <c r="S124" s="664" t="n"/>
      <c r="T124" s="664" t="n"/>
      <c r="U124" s="664" t="n"/>
      <c r="V124" s="664" t="n"/>
      <c r="W124" s="664" t="n"/>
      <c r="X124" s="664" t="n"/>
      <c r="Y124" s="664" t="n"/>
      <c r="Z124" s="664" t="n"/>
      <c r="AA124" s="664" t="n"/>
    </row>
    <row r="125" outlineLevel="1" ht="15" customHeight="1" s="844">
      <c r="A125" s="670" t="n"/>
      <c r="B125" s="591" t="inlineStr">
        <is>
          <t xml:space="preserve">Service includes long term recurring engagements. Project includes some engagements based on T&amp;M </t>
        </is>
      </c>
      <c r="C125" s="600" t="n"/>
      <c r="D125" s="600" t="n"/>
      <c r="E125" s="600" t="n"/>
      <c r="F125" s="600" t="n"/>
      <c r="G125" s="600" t="n"/>
      <c r="H125" s="600" t="n"/>
      <c r="I125" s="600" t="n"/>
      <c r="J125" s="676" t="n"/>
      <c r="K125" s="676" t="n"/>
      <c r="L125" s="676" t="n"/>
      <c r="M125" s="676" t="n"/>
      <c r="N125" s="664" t="n"/>
      <c r="O125" s="664" t="n"/>
      <c r="P125" s="664" t="n"/>
      <c r="Q125" s="664" t="n"/>
      <c r="R125" s="664" t="n"/>
      <c r="S125" s="664" t="n"/>
      <c r="T125" s="664" t="n"/>
      <c r="U125" s="664" t="n"/>
      <c r="V125" s="664" t="n"/>
      <c r="W125" s="664" t="n"/>
      <c r="X125" s="664" t="n"/>
      <c r="Y125" s="664" t="n"/>
      <c r="Z125" s="664" t="n"/>
      <c r="AA125" s="664" t="n"/>
    </row>
    <row r="126" outlineLevel="1" ht="15" customHeight="1" s="844">
      <c r="A126" s="666" t="n"/>
      <c r="B126" s="671" t="inlineStr">
        <is>
          <t>Revenue by Type €</t>
        </is>
      </c>
      <c r="C126" s="689" t="inlineStr">
        <is>
          <t>FY19</t>
        </is>
      </c>
      <c r="D126" s="689" t="inlineStr">
        <is>
          <t>FY20</t>
        </is>
      </c>
      <c r="E126" s="689" t="inlineStr">
        <is>
          <t>FY21</t>
        </is>
      </c>
      <c r="F126" s="672" t="inlineStr">
        <is>
          <t>FY22 YTD</t>
        </is>
      </c>
      <c r="G126" s="600" t="n"/>
      <c r="H126" s="674" t="n">
        <v>44562</v>
      </c>
      <c r="I126" s="600" t="n"/>
      <c r="J126" s="676" t="n"/>
      <c r="K126" s="676" t="n"/>
      <c r="L126" s="676" t="n"/>
      <c r="M126" s="676" t="n"/>
      <c r="N126" s="664" t="n"/>
      <c r="O126" s="664" t="n"/>
      <c r="P126" s="664" t="n"/>
      <c r="Q126" s="664" t="n"/>
      <c r="R126" s="664" t="n"/>
      <c r="S126" s="664" t="n"/>
      <c r="T126" s="664" t="n"/>
      <c r="U126" s="664" t="n"/>
      <c r="V126" s="664" t="n"/>
      <c r="W126" s="664" t="n"/>
      <c r="X126" s="664" t="n"/>
      <c r="Y126" s="664" t="n"/>
      <c r="Z126" s="664" t="n"/>
      <c r="AA126" s="664" t="n"/>
    </row>
    <row r="127" outlineLevel="1" ht="15" customHeight="1" s="844">
      <c r="A127" s="670" t="n"/>
      <c r="B127" s="677" t="inlineStr">
        <is>
          <t>Project</t>
        </is>
      </c>
      <c r="C127" s="1203" t="n">
        <v>2276358.19</v>
      </c>
      <c r="D127" s="1203" t="n">
        <v>1097523.35</v>
      </c>
      <c r="E127" s="1203" t="n">
        <v>5963591.76</v>
      </c>
      <c r="F127" s="1203" t="n">
        <v>2928110.57</v>
      </c>
      <c r="G127" s="600" t="n"/>
      <c r="H127" s="1222" t="n">
        <v>735929.75</v>
      </c>
      <c r="I127" s="600" t="n"/>
      <c r="J127" s="676" t="n"/>
      <c r="K127" s="676" t="n"/>
      <c r="L127" s="676" t="n"/>
      <c r="M127" s="676" t="n"/>
      <c r="N127" s="664" t="n"/>
      <c r="O127" s="664" t="n"/>
      <c r="P127" s="664" t="n"/>
      <c r="Q127" s="664" t="n"/>
      <c r="R127" s="664" t="n"/>
      <c r="S127" s="664" t="n"/>
      <c r="T127" s="664" t="n"/>
      <c r="U127" s="664" t="n"/>
      <c r="V127" s="664" t="n"/>
      <c r="W127" s="664" t="n"/>
      <c r="X127" s="664" t="n"/>
      <c r="Y127" s="664" t="n"/>
      <c r="Z127" s="664" t="n"/>
      <c r="AA127" s="664" t="n"/>
    </row>
    <row r="128" outlineLevel="1" ht="15" customHeight="1" s="844">
      <c r="A128" s="670" t="n"/>
      <c r="B128" s="677" t="inlineStr">
        <is>
          <t>Service</t>
        </is>
      </c>
      <c r="C128" s="1203" t="n">
        <v>2546524.68</v>
      </c>
      <c r="D128" s="1203" t="n">
        <v>4020172.42</v>
      </c>
      <c r="E128" s="1203" t="n">
        <v>4406706.673555</v>
      </c>
      <c r="F128" s="1203" t="n">
        <v>1602864.90833333</v>
      </c>
      <c r="G128" s="600" t="n"/>
      <c r="H128" s="1203" t="n">
        <v>429292.798333333</v>
      </c>
      <c r="I128" s="600" t="n"/>
      <c r="J128" s="676" t="n"/>
      <c r="K128" s="676" t="n"/>
      <c r="L128" s="676" t="n"/>
      <c r="M128" s="676" t="n"/>
      <c r="N128" s="664" t="n"/>
      <c r="O128" s="664" t="n"/>
      <c r="P128" s="664" t="n"/>
      <c r="Q128" s="664" t="n"/>
      <c r="R128" s="664" t="n"/>
      <c r="S128" s="664" t="n"/>
      <c r="T128" s="664" t="n"/>
      <c r="U128" s="664" t="n"/>
      <c r="V128" s="664" t="n"/>
      <c r="W128" s="664" t="n"/>
      <c r="X128" s="664" t="n"/>
      <c r="Y128" s="664" t="n"/>
      <c r="Z128" s="664" t="n"/>
      <c r="AA128" s="664" t="n"/>
    </row>
    <row r="129" outlineLevel="1" ht="15" customHeight="1" s="844">
      <c r="A129" s="670" t="n"/>
      <c r="B129" s="677" t="inlineStr">
        <is>
          <t>COE</t>
        </is>
      </c>
      <c r="C129" s="1203" t="n">
        <v>960681.22</v>
      </c>
      <c r="D129" s="1203" t="n">
        <v>2003773.23</v>
      </c>
      <c r="E129" s="1203" t="n">
        <v>1932380</v>
      </c>
      <c r="F129" s="1203" t="n">
        <v>545973</v>
      </c>
      <c r="G129" s="600" t="n"/>
      <c r="H129" s="1203" t="n">
        <v>146913</v>
      </c>
      <c r="I129" s="600" t="n"/>
      <c r="J129" s="676" t="n"/>
      <c r="K129" s="676" t="n"/>
      <c r="L129" s="676" t="n"/>
      <c r="M129" s="676" t="n"/>
      <c r="N129" s="664" t="n"/>
      <c r="O129" s="664" t="n"/>
      <c r="P129" s="664" t="n"/>
      <c r="Q129" s="664" t="n"/>
      <c r="R129" s="664" t="n"/>
      <c r="S129" s="664" t="n"/>
      <c r="T129" s="664" t="n"/>
      <c r="U129" s="664" t="n"/>
      <c r="V129" s="664" t="n"/>
      <c r="W129" s="664" t="n"/>
      <c r="X129" s="664" t="n"/>
      <c r="Y129" s="664" t="n"/>
      <c r="Z129" s="664" t="n"/>
      <c r="AA129" s="664" t="n"/>
    </row>
    <row r="130" outlineLevel="1" ht="15" customHeight="1" s="844">
      <c r="A130" s="670" t="n"/>
      <c r="B130" s="677" t="inlineStr">
        <is>
          <t>Support</t>
        </is>
      </c>
      <c r="C130" s="1203" t="n">
        <v>0</v>
      </c>
      <c r="D130" s="1203" t="n">
        <v>655532.413333333</v>
      </c>
      <c r="E130" s="1203" t="n">
        <v>1077045.68</v>
      </c>
      <c r="F130" s="1203" t="n">
        <v>555845.5600000001</v>
      </c>
      <c r="G130" s="600" t="n"/>
      <c r="H130" s="1217" t="n">
        <v>216215.683333333</v>
      </c>
      <c r="I130" s="600" t="n"/>
      <c r="J130" s="676" t="n"/>
      <c r="K130" s="676" t="n"/>
      <c r="L130" s="676" t="n"/>
      <c r="M130" s="676" t="n"/>
      <c r="N130" s="664" t="n"/>
      <c r="O130" s="664" t="n"/>
      <c r="P130" s="664" t="n"/>
      <c r="Q130" s="664" t="n"/>
      <c r="R130" s="664" t="n"/>
      <c r="S130" s="664" t="n"/>
      <c r="T130" s="664" t="n"/>
      <c r="U130" s="664" t="n"/>
      <c r="V130" s="664" t="n"/>
      <c r="W130" s="664" t="n"/>
      <c r="X130" s="664" t="n"/>
      <c r="Y130" s="664" t="n"/>
      <c r="Z130" s="664" t="n"/>
      <c r="AA130" s="664" t="n"/>
    </row>
    <row r="131" outlineLevel="1" ht="15" customHeight="1" s="844">
      <c r="A131" s="670" t="n"/>
      <c r="B131" s="681" t="inlineStr">
        <is>
          <t>Total</t>
        </is>
      </c>
      <c r="C131" s="1218">
        <f>SUM(C127:C130)</f>
        <v/>
      </c>
      <c r="D131" s="1218">
        <f>SUM(D127:D130)</f>
        <v/>
      </c>
      <c r="E131" s="1218">
        <f>SUM(E127:E130)</f>
        <v/>
      </c>
      <c r="F131" s="1218">
        <f>SUM(F127:F130)</f>
        <v/>
      </c>
      <c r="G131" s="600" t="n"/>
      <c r="H131" s="1218">
        <f>SUM(H127:H130)</f>
        <v/>
      </c>
      <c r="I131" s="600" t="n"/>
      <c r="J131" s="676" t="n"/>
      <c r="K131" s="676" t="n"/>
      <c r="L131" s="676" t="n"/>
      <c r="M131" s="676" t="n"/>
      <c r="N131" s="664" t="n"/>
      <c r="O131" s="664" t="n"/>
      <c r="P131" s="664" t="n"/>
      <c r="Q131" s="664" t="n"/>
      <c r="R131" s="664" t="n"/>
      <c r="S131" s="664" t="n"/>
      <c r="T131" s="664" t="n"/>
      <c r="U131" s="664" t="n"/>
      <c r="V131" s="664" t="n"/>
      <c r="W131" s="664" t="n"/>
      <c r="X131" s="664" t="n"/>
      <c r="Y131" s="664" t="n"/>
      <c r="Z131" s="664" t="n"/>
      <c r="AA131" s="664" t="n"/>
    </row>
    <row r="132" outlineLevel="1" ht="15" customHeight="1" s="844">
      <c r="A132" s="670" t="n"/>
      <c r="B132" s="590" t="n"/>
      <c r="C132" s="600" t="n"/>
      <c r="D132" s="600" t="n"/>
      <c r="E132" s="600" t="n"/>
      <c r="F132" s="600" t="n"/>
      <c r="G132" s="600" t="n"/>
      <c r="H132" s="600" t="n"/>
      <c r="I132" s="600" t="n"/>
      <c r="J132" s="676" t="n"/>
      <c r="K132" s="676" t="n"/>
      <c r="L132" s="676" t="n"/>
      <c r="M132" s="676" t="n"/>
      <c r="N132" s="664" t="n"/>
      <c r="O132" s="664" t="n"/>
      <c r="P132" s="664" t="n"/>
      <c r="Q132" s="664" t="n"/>
      <c r="R132" s="664" t="n"/>
      <c r="S132" s="664" t="n"/>
      <c r="T132" s="664" t="n"/>
      <c r="U132" s="664" t="n"/>
      <c r="V132" s="664" t="n"/>
      <c r="W132" s="664" t="n"/>
      <c r="X132" s="664" t="n"/>
      <c r="Y132" s="664" t="n"/>
      <c r="Z132" s="664" t="n"/>
      <c r="AA132" s="664" t="n"/>
    </row>
    <row r="133" outlineLevel="1" ht="15" customHeight="1" s="844">
      <c r="A133" s="670" t="n"/>
      <c r="B133" s="671" t="inlineStr">
        <is>
          <t>Revenue by Type %</t>
        </is>
      </c>
      <c r="C133" s="689" t="inlineStr">
        <is>
          <t>FY19</t>
        </is>
      </c>
      <c r="D133" s="689" t="inlineStr">
        <is>
          <t>FY20</t>
        </is>
      </c>
      <c r="E133" s="689" t="inlineStr">
        <is>
          <t>FY21</t>
        </is>
      </c>
      <c r="F133" s="672" t="inlineStr">
        <is>
          <t>FY22 YTD</t>
        </is>
      </c>
      <c r="G133" s="600" t="n"/>
      <c r="H133" s="674" t="n">
        <v>44562</v>
      </c>
      <c r="I133" s="600" t="n"/>
      <c r="J133" s="676" t="n"/>
      <c r="K133" s="676" t="n"/>
      <c r="L133" s="676" t="n"/>
      <c r="M133" s="676" t="n"/>
      <c r="N133" s="664" t="n"/>
      <c r="O133" s="664" t="n"/>
      <c r="P133" s="664" t="n"/>
      <c r="Q133" s="664" t="n"/>
      <c r="R133" s="664" t="n"/>
      <c r="S133" s="664" t="n"/>
      <c r="T133" s="664" t="n"/>
      <c r="U133" s="664" t="n"/>
      <c r="V133" s="664" t="n"/>
      <c r="W133" s="664" t="n"/>
      <c r="X133" s="664" t="n"/>
      <c r="Y133" s="664" t="n"/>
      <c r="Z133" s="664" t="n"/>
      <c r="AA133" s="664" t="n"/>
    </row>
    <row r="134" outlineLevel="1" ht="15" customHeight="1" s="844">
      <c r="A134" s="670" t="n"/>
      <c r="B134" s="677" t="inlineStr">
        <is>
          <t>Project</t>
        </is>
      </c>
      <c r="C134" s="690">
        <f>IFERROR(C127/C$131,"--")</f>
        <v/>
      </c>
      <c r="D134" s="690">
        <f>IFERROR(D127/D$131,"--")</f>
        <v/>
      </c>
      <c r="E134" s="690">
        <f>IFERROR(E127/E$131,"--")</f>
        <v/>
      </c>
      <c r="F134" s="690">
        <f>IFERROR(F127/F$131,"--")</f>
        <v/>
      </c>
      <c r="G134" s="600" t="n"/>
      <c r="H134" s="690">
        <f>IFERROR(H127/H$131,"--")</f>
        <v/>
      </c>
      <c r="I134" s="600" t="n"/>
      <c r="J134" s="676" t="n"/>
      <c r="K134" s="676" t="n"/>
      <c r="L134" s="676" t="n"/>
      <c r="M134" s="676" t="n"/>
      <c r="N134" s="664" t="n"/>
      <c r="O134" s="664" t="n"/>
      <c r="P134" s="664" t="n"/>
      <c r="Q134" s="664" t="n"/>
      <c r="R134" s="664" t="n"/>
      <c r="S134" s="664" t="n"/>
      <c r="T134" s="664" t="n"/>
      <c r="U134" s="664" t="n"/>
      <c r="V134" s="664" t="n"/>
      <c r="W134" s="664" t="n"/>
      <c r="X134" s="664" t="n"/>
      <c r="Y134" s="664" t="n"/>
      <c r="Z134" s="664" t="n"/>
      <c r="AA134" s="664" t="n"/>
    </row>
    <row r="135" outlineLevel="1" ht="15" customHeight="1" s="844">
      <c r="A135" s="670" t="n"/>
      <c r="B135" s="677" t="inlineStr">
        <is>
          <t>Service</t>
        </is>
      </c>
      <c r="C135" s="690">
        <f>IFERROR(C128/C$131,"--")</f>
        <v/>
      </c>
      <c r="D135" s="690">
        <f>IFERROR(D128/D$131,"--")</f>
        <v/>
      </c>
      <c r="E135" s="690">
        <f>IFERROR(E128/E$131,"--")</f>
        <v/>
      </c>
      <c r="F135" s="690">
        <f>IFERROR(F128/F$131,"--")</f>
        <v/>
      </c>
      <c r="G135" s="600" t="n"/>
      <c r="H135" s="690">
        <f>IFERROR(H128/H$131,"--")</f>
        <v/>
      </c>
      <c r="I135" s="600" t="n"/>
      <c r="J135" s="676" t="n"/>
      <c r="K135" s="676" t="n"/>
      <c r="L135" s="676" t="n"/>
      <c r="M135" s="676" t="n"/>
      <c r="N135" s="664" t="n"/>
      <c r="O135" s="664" t="n"/>
      <c r="P135" s="664" t="n"/>
      <c r="Q135" s="664" t="n"/>
      <c r="R135" s="664" t="n"/>
      <c r="S135" s="664" t="n"/>
      <c r="T135" s="664" t="n"/>
      <c r="U135" s="664" t="n"/>
      <c r="V135" s="664" t="n"/>
      <c r="W135" s="664" t="n"/>
      <c r="X135" s="664" t="n"/>
      <c r="Y135" s="664" t="n"/>
      <c r="Z135" s="664" t="n"/>
      <c r="AA135" s="664" t="n"/>
    </row>
    <row r="136" outlineLevel="1" ht="15" customHeight="1" s="844">
      <c r="A136" s="670" t="n"/>
      <c r="B136" s="677" t="inlineStr">
        <is>
          <t>COE</t>
        </is>
      </c>
      <c r="C136" s="690">
        <f>IFERROR(C129/C$131,"--")</f>
        <v/>
      </c>
      <c r="D136" s="690">
        <f>IFERROR(D129/D$131,"--")</f>
        <v/>
      </c>
      <c r="E136" s="690">
        <f>IFERROR(E129/E$131,"--")</f>
        <v/>
      </c>
      <c r="F136" s="690">
        <f>IFERROR(F129/F$131,"--")</f>
        <v/>
      </c>
      <c r="G136" s="600" t="n"/>
      <c r="H136" s="690">
        <f>IFERROR(H129/H$131,"--")</f>
        <v/>
      </c>
      <c r="I136" s="600" t="n"/>
      <c r="J136" s="676" t="n"/>
      <c r="K136" s="676" t="n"/>
      <c r="L136" s="676" t="n"/>
      <c r="M136" s="676" t="n"/>
      <c r="N136" s="664" t="n"/>
      <c r="O136" s="664" t="n"/>
      <c r="P136" s="664" t="n"/>
      <c r="Q136" s="664" t="n"/>
      <c r="R136" s="664" t="n"/>
      <c r="S136" s="664" t="n"/>
      <c r="T136" s="664" t="n"/>
      <c r="U136" s="664" t="n"/>
      <c r="V136" s="664" t="n"/>
      <c r="W136" s="664" t="n"/>
      <c r="X136" s="664" t="n"/>
      <c r="Y136" s="664" t="n"/>
      <c r="Z136" s="664" t="n"/>
      <c r="AA136" s="664" t="n"/>
    </row>
    <row r="137" outlineLevel="1" ht="15" customHeight="1" s="844">
      <c r="A137" s="670" t="n"/>
      <c r="B137" s="677" t="inlineStr">
        <is>
          <t>Support</t>
        </is>
      </c>
      <c r="C137" s="691">
        <f>IFERROR(C130/C$131,"--")</f>
        <v/>
      </c>
      <c r="D137" s="691">
        <f>IFERROR(D130/D$131,"--")</f>
        <v/>
      </c>
      <c r="E137" s="691">
        <f>IFERROR(E130/E$131,"--")</f>
        <v/>
      </c>
      <c r="F137" s="691">
        <f>IFERROR(F130/F$131,"--")</f>
        <v/>
      </c>
      <c r="G137" s="600" t="n"/>
      <c r="H137" s="691">
        <f>IFERROR(H130/H$131,"--")</f>
        <v/>
      </c>
      <c r="I137" s="600" t="n"/>
      <c r="J137" s="676" t="n"/>
      <c r="K137" s="676" t="n"/>
      <c r="L137" s="676" t="n"/>
      <c r="M137" s="676" t="n"/>
      <c r="N137" s="664" t="n"/>
      <c r="O137" s="664" t="n"/>
      <c r="P137" s="664" t="n"/>
      <c r="Q137" s="664" t="n"/>
      <c r="R137" s="664" t="n"/>
      <c r="S137" s="664" t="n"/>
      <c r="T137" s="664" t="n"/>
      <c r="U137" s="664" t="n"/>
      <c r="V137" s="664" t="n"/>
      <c r="W137" s="664" t="n"/>
      <c r="X137" s="664" t="n"/>
      <c r="Y137" s="664" t="n"/>
      <c r="Z137" s="664" t="n"/>
      <c r="AA137" s="664" t="n"/>
    </row>
    <row r="138" outlineLevel="1" ht="15" customHeight="1" s="844">
      <c r="A138" s="670" t="n"/>
      <c r="B138" s="681" t="inlineStr">
        <is>
          <t>Total</t>
        </is>
      </c>
      <c r="C138" s="698">
        <f>SUM(C134:C137)</f>
        <v/>
      </c>
      <c r="D138" s="698">
        <f>SUM(D134:D137)</f>
        <v/>
      </c>
      <c r="E138" s="698">
        <f>SUM(E134:E137)</f>
        <v/>
      </c>
      <c r="F138" s="698">
        <f>SUM(F134:F137)</f>
        <v/>
      </c>
      <c r="G138" s="600" t="n"/>
      <c r="H138" s="698">
        <f>SUM(H134:H137)</f>
        <v/>
      </c>
      <c r="I138" s="600" t="n"/>
      <c r="J138" s="676" t="n"/>
      <c r="K138" s="676" t="n"/>
      <c r="L138" s="676" t="n"/>
      <c r="M138" s="676" t="n"/>
      <c r="N138" s="664" t="n"/>
      <c r="O138" s="664" t="n"/>
      <c r="P138" s="664" t="n"/>
      <c r="Q138" s="664" t="n"/>
      <c r="R138" s="664" t="n"/>
      <c r="S138" s="664" t="n"/>
      <c r="T138" s="664" t="n"/>
      <c r="U138" s="664" t="n"/>
      <c r="V138" s="664" t="n"/>
      <c r="W138" s="664" t="n"/>
      <c r="X138" s="664" t="n"/>
      <c r="Y138" s="664" t="n"/>
      <c r="Z138" s="664" t="n"/>
      <c r="AA138" s="664" t="n"/>
    </row>
    <row r="139" outlineLevel="1" ht="15" customHeight="1" s="844">
      <c r="A139" s="693" t="inlineStr">
        <is>
          <t>X</t>
        </is>
      </c>
      <c r="B139" s="590" t="n"/>
      <c r="C139" s="600" t="n"/>
      <c r="D139" s="600" t="n"/>
      <c r="E139" s="600" t="n"/>
      <c r="F139" s="600" t="n"/>
      <c r="G139" s="600" t="n"/>
      <c r="H139" s="600" t="n"/>
      <c r="I139" s="600" t="n"/>
      <c r="J139" s="676" t="n"/>
      <c r="K139" s="676" t="n"/>
      <c r="L139" s="676" t="n"/>
      <c r="M139" s="676" t="n"/>
      <c r="N139" s="664" t="n"/>
      <c r="O139" s="664" t="n"/>
      <c r="P139" s="664" t="n"/>
      <c r="Q139" s="664" t="n"/>
      <c r="R139" s="664" t="n"/>
      <c r="S139" s="664" t="n"/>
      <c r="T139" s="664" t="n"/>
      <c r="U139" s="664" t="n"/>
      <c r="V139" s="664" t="n"/>
      <c r="W139" s="664" t="n"/>
      <c r="X139" s="664" t="n"/>
      <c r="Y139" s="664" t="n"/>
      <c r="Z139" s="664" t="n"/>
      <c r="AA139" s="664" t="n"/>
    </row>
    <row r="140" ht="18.75" customHeight="1" s="844">
      <c r="A140" s="666" t="n"/>
      <c r="B140" s="667" t="inlineStr">
        <is>
          <t>Revenue breakdown by client size</t>
        </is>
      </c>
      <c r="C140" s="1221" t="n"/>
      <c r="D140" s="1221" t="n"/>
      <c r="E140" s="1221" t="n"/>
      <c r="F140" s="1221" t="n"/>
      <c r="G140" s="696" t="n"/>
      <c r="H140" s="1221" t="n"/>
      <c r="I140" s="1221" t="n"/>
      <c r="J140" s="1221" t="n"/>
      <c r="K140" s="1221" t="n"/>
      <c r="L140" s="696" t="n"/>
      <c r="M140" s="1221" t="n"/>
      <c r="N140" s="1216" t="n"/>
      <c r="O140" s="1216" t="n"/>
      <c r="P140" s="1216" t="n"/>
      <c r="Q140" s="669" t="n"/>
      <c r="R140" s="1216" t="n"/>
      <c r="S140" s="1216" t="n"/>
      <c r="T140" s="1216" t="n"/>
      <c r="U140" s="1216" t="n"/>
      <c r="V140" s="669" t="n"/>
      <c r="W140" s="1216" t="n"/>
      <c r="X140" s="1216" t="n"/>
      <c r="Y140" s="1216" t="n"/>
      <c r="Z140" s="1216" t="n"/>
      <c r="AA140" s="665" t="n"/>
    </row>
    <row r="141" ht="15" customHeight="1" s="844">
      <c r="A141" s="670" t="n"/>
      <c r="B141" s="590" t="n"/>
      <c r="C141" s="600" t="n"/>
      <c r="D141" s="600" t="n"/>
      <c r="E141" s="600" t="n"/>
      <c r="F141" s="600" t="n"/>
      <c r="G141" s="600" t="n"/>
      <c r="H141" s="600" t="n"/>
      <c r="I141" s="600" t="n"/>
      <c r="J141" s="676" t="n"/>
      <c r="K141" s="676" t="n"/>
      <c r="L141" s="676" t="n"/>
      <c r="M141" s="676" t="n"/>
      <c r="N141" s="664" t="n"/>
      <c r="O141" s="664" t="n"/>
      <c r="P141" s="664" t="n"/>
      <c r="Q141" s="664" t="n"/>
      <c r="R141" s="664" t="n"/>
      <c r="S141" s="664" t="n"/>
      <c r="T141" s="664" t="n"/>
      <c r="U141" s="664" t="n"/>
      <c r="V141" s="664" t="n"/>
      <c r="W141" s="664" t="n"/>
      <c r="X141" s="664" t="n"/>
      <c r="Y141" s="664" t="n"/>
      <c r="Z141" s="664" t="n"/>
      <c r="AA141" s="664" t="n"/>
    </row>
    <row r="142" outlineLevel="1" ht="15" customHeight="1" s="844">
      <c r="A142" s="670" t="n"/>
      <c r="B142" s="671" t="inlineStr">
        <is>
          <t>Revenue by Client Size €</t>
        </is>
      </c>
      <c r="C142" s="689" t="inlineStr">
        <is>
          <t>FY19</t>
        </is>
      </c>
      <c r="D142" s="689" t="inlineStr">
        <is>
          <t>FY20</t>
        </is>
      </c>
      <c r="E142" s="689" t="inlineStr">
        <is>
          <t>FY21</t>
        </is>
      </c>
      <c r="F142" s="672" t="inlineStr">
        <is>
          <t>FY22 YTD</t>
        </is>
      </c>
      <c r="G142" s="600" t="n"/>
      <c r="H142" s="674" t="n">
        <v>44562</v>
      </c>
      <c r="I142" s="600" t="n"/>
      <c r="J142" s="676" t="n"/>
      <c r="K142" s="676" t="n"/>
      <c r="L142" s="676" t="n"/>
      <c r="M142" s="676" t="n"/>
      <c r="N142" s="664" t="n"/>
      <c r="O142" s="664" t="n"/>
      <c r="P142" s="664" t="n"/>
      <c r="Q142" s="664" t="n"/>
      <c r="R142" s="664" t="n"/>
      <c r="S142" s="664" t="n"/>
      <c r="T142" s="664" t="n"/>
      <c r="U142" s="664" t="n"/>
      <c r="V142" s="664" t="n"/>
      <c r="W142" s="664" t="n"/>
      <c r="X142" s="664" t="n"/>
      <c r="Y142" s="664" t="n"/>
      <c r="Z142" s="664" t="n"/>
      <c r="AA142" s="664" t="n"/>
    </row>
    <row r="143" outlineLevel="1" ht="15" customHeight="1" s="844">
      <c r="A143" s="670" t="n"/>
      <c r="B143" s="677" t="inlineStr">
        <is>
          <t>Enterprise</t>
        </is>
      </c>
      <c r="C143" s="1222" t="n">
        <v>1738163.14</v>
      </c>
      <c r="D143" s="1222" t="n">
        <v>4882885.59</v>
      </c>
      <c r="E143" s="1222" t="n">
        <v>8738705.25</v>
      </c>
      <c r="F143" s="1222" t="n">
        <v>3403719.59</v>
      </c>
      <c r="G143" s="600" t="n"/>
      <c r="H143" s="1203" t="n">
        <v>835916.67</v>
      </c>
      <c r="I143" s="600" t="n"/>
      <c r="J143" s="676" t="n"/>
      <c r="K143" s="700" t="n"/>
      <c r="L143" s="676" t="n"/>
      <c r="M143" s="676" t="n"/>
      <c r="N143" s="664" t="n"/>
      <c r="O143" s="664" t="n"/>
      <c r="P143" s="664" t="n"/>
      <c r="Q143" s="664" t="n"/>
      <c r="R143" s="664" t="n"/>
      <c r="S143" s="664" t="n"/>
      <c r="T143" s="664" t="n"/>
      <c r="U143" s="664" t="n"/>
      <c r="V143" s="664" t="n"/>
      <c r="W143" s="664" t="n"/>
      <c r="X143" s="664" t="n"/>
      <c r="Y143" s="664" t="n"/>
      <c r="Z143" s="664" t="n"/>
      <c r="AA143" s="664" t="n"/>
    </row>
    <row r="144" outlineLevel="1" ht="15" customHeight="1" s="844">
      <c r="A144" s="670" t="n"/>
      <c r="B144" s="677" t="inlineStr">
        <is>
          <t>Large</t>
        </is>
      </c>
      <c r="C144" s="1203" t="n">
        <v>2004412.44</v>
      </c>
      <c r="D144" s="1203" t="n">
        <v>1384910.26</v>
      </c>
      <c r="E144" s="1203" t="n">
        <v>2700700.95</v>
      </c>
      <c r="F144" s="1203" t="n">
        <v>1259474.76</v>
      </c>
      <c r="G144" s="600" t="n"/>
      <c r="H144" s="1203" t="n">
        <v>348084.25</v>
      </c>
      <c r="I144" s="600" t="n"/>
      <c r="J144" s="676" t="n"/>
      <c r="K144" s="700" t="n"/>
      <c r="L144" s="676" t="n"/>
      <c r="M144" s="676" t="n"/>
      <c r="N144" s="664" t="n"/>
      <c r="O144" s="664" t="n"/>
      <c r="P144" s="664" t="n"/>
      <c r="Q144" s="664" t="n"/>
      <c r="R144" s="664" t="n"/>
      <c r="S144" s="664" t="n"/>
      <c r="T144" s="664" t="n"/>
      <c r="U144" s="664" t="n"/>
      <c r="V144" s="664" t="n"/>
      <c r="W144" s="664" t="n"/>
      <c r="X144" s="664" t="n"/>
      <c r="Y144" s="664" t="n"/>
      <c r="Z144" s="664" t="n"/>
      <c r="AA144" s="664" t="n"/>
    </row>
    <row r="145" outlineLevel="1" ht="15" customHeight="1" s="844">
      <c r="A145" s="670" t="n"/>
      <c r="B145" s="677" t="inlineStr">
        <is>
          <t>Medium</t>
        </is>
      </c>
      <c r="C145" s="1203" t="n">
        <v>1479237.72</v>
      </c>
      <c r="D145" s="1203" t="n">
        <v>969216.4300000001</v>
      </c>
      <c r="E145" s="1203" t="n">
        <v>1609830.193555</v>
      </c>
      <c r="F145" s="1203" t="n">
        <v>827642.653333333</v>
      </c>
      <c r="G145" s="600" t="n"/>
      <c r="H145" s="1203" t="n">
        <v>291844.673333333</v>
      </c>
      <c r="I145" s="600" t="n"/>
      <c r="J145" s="676" t="n"/>
      <c r="K145" s="700" t="n"/>
      <c r="L145" s="676" t="n"/>
      <c r="M145" s="676" t="n"/>
      <c r="N145" s="664" t="n"/>
      <c r="O145" s="664" t="n"/>
      <c r="P145" s="664" t="n"/>
      <c r="Q145" s="664" t="n"/>
      <c r="R145" s="664" t="n"/>
      <c r="S145" s="664" t="n"/>
      <c r="T145" s="664" t="n"/>
      <c r="U145" s="664" t="n"/>
      <c r="V145" s="664" t="n"/>
      <c r="W145" s="664" t="n"/>
      <c r="X145" s="664" t="n"/>
      <c r="Y145" s="664" t="n"/>
      <c r="Z145" s="664" t="n"/>
      <c r="AA145" s="664" t="n"/>
    </row>
    <row r="146" outlineLevel="1" ht="15" customHeight="1" s="844">
      <c r="A146" s="670" t="n"/>
      <c r="B146" s="677" t="inlineStr">
        <is>
          <t>Small</t>
        </is>
      </c>
      <c r="C146" s="1217" t="n">
        <v>561750.79</v>
      </c>
      <c r="D146" s="1217" t="n">
        <v>539989.133333333</v>
      </c>
      <c r="E146" s="1217" t="n">
        <v>330487.38</v>
      </c>
      <c r="F146" s="1217" t="n">
        <v>141957.035</v>
      </c>
      <c r="G146" s="600" t="n"/>
      <c r="H146" s="1217" t="n">
        <v>52505.6383333333</v>
      </c>
      <c r="I146" s="600" t="n"/>
      <c r="J146" s="676" t="n"/>
      <c r="K146" s="700" t="n"/>
      <c r="L146" s="676" t="n"/>
      <c r="M146" s="676" t="n"/>
      <c r="N146" s="664" t="n"/>
      <c r="O146" s="664" t="n"/>
      <c r="P146" s="664" t="n"/>
      <c r="Q146" s="664" t="n"/>
      <c r="R146" s="664" t="n"/>
      <c r="S146" s="664" t="n"/>
      <c r="T146" s="664" t="n"/>
      <c r="U146" s="664" t="n"/>
      <c r="V146" s="664" t="n"/>
      <c r="W146" s="664" t="n"/>
      <c r="X146" s="664" t="n"/>
      <c r="Y146" s="664" t="n"/>
      <c r="Z146" s="664" t="n"/>
      <c r="AA146" s="664" t="n"/>
    </row>
    <row r="147" outlineLevel="1" ht="15" customHeight="1" s="844">
      <c r="A147" s="670" t="n"/>
      <c r="B147" s="681" t="inlineStr">
        <is>
          <t>Total</t>
        </is>
      </c>
      <c r="C147" s="1208">
        <f>SUM(C143:C146)</f>
        <v/>
      </c>
      <c r="D147" s="1208">
        <f>SUM(D143:D146)</f>
        <v/>
      </c>
      <c r="E147" s="1208">
        <f>SUM(E143:E146)</f>
        <v/>
      </c>
      <c r="F147" s="1208">
        <f>SUM(F143:F146)</f>
        <v/>
      </c>
      <c r="G147" s="600" t="n"/>
      <c r="H147" s="1208">
        <f>SUM(H143:H146)</f>
        <v/>
      </c>
      <c r="I147" s="600" t="n"/>
      <c r="J147" s="676" t="n"/>
      <c r="K147" s="676" t="n"/>
      <c r="L147" s="676" t="n"/>
      <c r="M147" s="676" t="n"/>
      <c r="N147" s="664" t="n"/>
      <c r="O147" s="664" t="n"/>
      <c r="P147" s="664" t="n"/>
      <c r="Q147" s="664" t="n"/>
      <c r="R147" s="664" t="n"/>
      <c r="S147" s="664" t="n"/>
      <c r="T147" s="664" t="n"/>
      <c r="U147" s="664" t="n"/>
      <c r="V147" s="664" t="n"/>
      <c r="W147" s="664" t="n"/>
      <c r="X147" s="664" t="n"/>
      <c r="Y147" s="664" t="n"/>
      <c r="Z147" s="664" t="n"/>
      <c r="AA147" s="664" t="n"/>
    </row>
    <row r="148" outlineLevel="1" ht="15" customHeight="1" s="844">
      <c r="A148" s="670" t="n"/>
      <c r="B148" s="590" t="n"/>
      <c r="C148" s="600" t="n"/>
      <c r="D148" s="600" t="n"/>
      <c r="E148" s="600" t="n"/>
      <c r="F148" s="600" t="n"/>
      <c r="G148" s="600" t="n"/>
      <c r="H148" s="600" t="n"/>
      <c r="I148" s="600" t="n"/>
      <c r="J148" s="676" t="n"/>
      <c r="K148" s="676" t="n"/>
      <c r="L148" s="676" t="n"/>
      <c r="M148" s="676" t="n"/>
      <c r="N148" s="664" t="n"/>
      <c r="O148" s="664" t="n"/>
      <c r="P148" s="664" t="n"/>
      <c r="Q148" s="664" t="n"/>
      <c r="R148" s="664" t="n"/>
      <c r="S148" s="664" t="n"/>
      <c r="T148" s="664" t="n"/>
      <c r="U148" s="664" t="n"/>
      <c r="V148" s="664" t="n"/>
      <c r="W148" s="664" t="n"/>
      <c r="X148" s="664" t="n"/>
      <c r="Y148" s="664" t="n"/>
      <c r="Z148" s="664" t="n"/>
      <c r="AA148" s="664" t="n"/>
    </row>
    <row r="149" outlineLevel="1" ht="15" customHeight="1" s="844">
      <c r="A149" s="670" t="n"/>
      <c r="B149" s="671" t="inlineStr">
        <is>
          <t>Revenue by Client Size %</t>
        </is>
      </c>
      <c r="C149" s="689" t="inlineStr">
        <is>
          <t>FY19</t>
        </is>
      </c>
      <c r="D149" s="689" t="inlineStr">
        <is>
          <t>FY20</t>
        </is>
      </c>
      <c r="E149" s="689" t="inlineStr">
        <is>
          <t>FY21</t>
        </is>
      </c>
      <c r="F149" s="672" t="inlineStr">
        <is>
          <t>FY22 YTD</t>
        </is>
      </c>
      <c r="G149" s="600" t="n"/>
      <c r="H149" s="674" t="n">
        <v>44562</v>
      </c>
      <c r="I149" s="600" t="n"/>
      <c r="J149" s="676" t="n"/>
      <c r="K149" s="676" t="n"/>
      <c r="L149" s="676" t="n"/>
      <c r="M149" s="676" t="n"/>
      <c r="N149" s="664" t="n"/>
      <c r="O149" s="664" t="n"/>
      <c r="P149" s="664" t="n"/>
      <c r="Q149" s="664" t="n"/>
      <c r="R149" s="664" t="n"/>
      <c r="S149" s="664" t="n"/>
      <c r="T149" s="664" t="n"/>
      <c r="U149" s="664" t="n"/>
      <c r="V149" s="664" t="n"/>
      <c r="W149" s="664" t="n"/>
      <c r="X149" s="664" t="n"/>
      <c r="Y149" s="664" t="n"/>
      <c r="Z149" s="664" t="n"/>
      <c r="AA149" s="664" t="n"/>
    </row>
    <row r="150" outlineLevel="1" ht="15" customHeight="1" s="844">
      <c r="A150" s="670" t="n"/>
      <c r="B150" s="677" t="inlineStr">
        <is>
          <t>Enterprise</t>
        </is>
      </c>
      <c r="C150" s="690">
        <f>IFERROR(C143/C$147,"--")</f>
        <v/>
      </c>
      <c r="D150" s="690">
        <f>IFERROR(D143/D$147,"--")</f>
        <v/>
      </c>
      <c r="E150" s="690">
        <f>IFERROR(E143/E$147,"--")</f>
        <v/>
      </c>
      <c r="F150" s="690">
        <f>IFERROR(F143/F$147,"--")</f>
        <v/>
      </c>
      <c r="G150" s="600" t="n"/>
      <c r="H150" s="690">
        <f>IFERROR(H143/H$147,"--")</f>
        <v/>
      </c>
      <c r="I150" s="600" t="n"/>
      <c r="J150" s="676" t="n"/>
      <c r="K150" s="676" t="n"/>
      <c r="L150" s="676" t="n"/>
      <c r="M150" s="676" t="n"/>
      <c r="N150" s="664" t="n"/>
      <c r="O150" s="664" t="n"/>
      <c r="P150" s="664" t="n"/>
      <c r="Q150" s="664" t="n"/>
      <c r="R150" s="664" t="n"/>
      <c r="S150" s="664" t="n"/>
      <c r="T150" s="664" t="n"/>
      <c r="U150" s="664" t="n"/>
      <c r="V150" s="664" t="n"/>
      <c r="W150" s="664" t="n"/>
      <c r="X150" s="664" t="n"/>
      <c r="Y150" s="664" t="n"/>
      <c r="Z150" s="664" t="n"/>
      <c r="AA150" s="664" t="n"/>
    </row>
    <row r="151" outlineLevel="1" ht="15" customHeight="1" s="844">
      <c r="A151" s="670" t="n"/>
      <c r="B151" s="677" t="inlineStr">
        <is>
          <t>Large</t>
        </is>
      </c>
      <c r="C151" s="690">
        <f>IFERROR(C144/C$147,"--")</f>
        <v/>
      </c>
      <c r="D151" s="690">
        <f>IFERROR(D144/D$147,"--")</f>
        <v/>
      </c>
      <c r="E151" s="690">
        <f>IFERROR(E144/E$147,"--")</f>
        <v/>
      </c>
      <c r="F151" s="690">
        <f>IFERROR(F144/F$147,"--")</f>
        <v/>
      </c>
      <c r="G151" s="600" t="n"/>
      <c r="H151" s="690">
        <f>IFERROR(H144/H$147,"--")</f>
        <v/>
      </c>
      <c r="I151" s="600" t="n"/>
      <c r="J151" s="676" t="n"/>
      <c r="K151" s="676" t="n"/>
      <c r="L151" s="676" t="n"/>
      <c r="M151" s="676" t="n"/>
      <c r="N151" s="664" t="n"/>
      <c r="O151" s="664" t="n"/>
      <c r="P151" s="664" t="n"/>
      <c r="Q151" s="664" t="n"/>
      <c r="R151" s="664" t="n"/>
      <c r="S151" s="664" t="n"/>
      <c r="T151" s="664" t="n"/>
      <c r="U151" s="664" t="n"/>
      <c r="V151" s="664" t="n"/>
      <c r="W151" s="664" t="n"/>
      <c r="X151" s="664" t="n"/>
      <c r="Y151" s="664" t="n"/>
      <c r="Z151" s="664" t="n"/>
      <c r="AA151" s="664" t="n"/>
    </row>
    <row r="152" outlineLevel="1" ht="15" customHeight="1" s="844">
      <c r="A152" s="670" t="n"/>
      <c r="B152" s="677" t="inlineStr">
        <is>
          <t>Medium</t>
        </is>
      </c>
      <c r="C152" s="690">
        <f>IFERROR(C145/C$147,"--")</f>
        <v/>
      </c>
      <c r="D152" s="690">
        <f>IFERROR(D145/D$147,"--")</f>
        <v/>
      </c>
      <c r="E152" s="690">
        <f>IFERROR(E145/E$147,"--")</f>
        <v/>
      </c>
      <c r="F152" s="690">
        <f>IFERROR(F145/F$147,"--")</f>
        <v/>
      </c>
      <c r="G152" s="600" t="n"/>
      <c r="H152" s="690">
        <f>IFERROR(H145/H$147,"--")</f>
        <v/>
      </c>
      <c r="I152" s="600" t="n"/>
      <c r="J152" s="676" t="n"/>
      <c r="K152" s="676" t="n"/>
      <c r="L152" s="676" t="n"/>
      <c r="M152" s="676" t="n"/>
      <c r="N152" s="664" t="n"/>
      <c r="O152" s="664" t="n"/>
      <c r="P152" s="664" t="n"/>
      <c r="Q152" s="664" t="n"/>
      <c r="R152" s="664" t="n"/>
      <c r="S152" s="664" t="n"/>
      <c r="T152" s="664" t="n"/>
      <c r="U152" s="664" t="n"/>
      <c r="V152" s="664" t="n"/>
      <c r="W152" s="664" t="n"/>
      <c r="X152" s="664" t="n"/>
      <c r="Y152" s="664" t="n"/>
      <c r="Z152" s="664" t="n"/>
      <c r="AA152" s="664" t="n"/>
    </row>
    <row r="153" outlineLevel="1" ht="15" customHeight="1" s="844">
      <c r="A153" s="670" t="n"/>
      <c r="B153" s="677" t="inlineStr">
        <is>
          <t>Small</t>
        </is>
      </c>
      <c r="C153" s="691">
        <f>IFERROR(C146/C$147,"--")</f>
        <v/>
      </c>
      <c r="D153" s="691">
        <f>IFERROR(D146/D$147,"--")</f>
        <v/>
      </c>
      <c r="E153" s="691">
        <f>IFERROR(E146/E$147,"--")</f>
        <v/>
      </c>
      <c r="F153" s="691">
        <f>IFERROR(F146/F$147,"--")</f>
        <v/>
      </c>
      <c r="G153" s="600" t="n"/>
      <c r="H153" s="691">
        <f>IFERROR(H146/H$147,"--")</f>
        <v/>
      </c>
      <c r="I153" s="600" t="n"/>
      <c r="J153" s="676" t="n"/>
      <c r="K153" s="676" t="n"/>
      <c r="L153" s="676" t="n"/>
      <c r="M153" s="676" t="n"/>
      <c r="N153" s="664" t="n"/>
      <c r="O153" s="664" t="n"/>
      <c r="P153" s="664" t="n"/>
      <c r="Q153" s="664" t="n"/>
      <c r="R153" s="664" t="n"/>
      <c r="S153" s="664" t="n"/>
      <c r="T153" s="664" t="n"/>
      <c r="U153" s="664" t="n"/>
      <c r="V153" s="664" t="n"/>
      <c r="W153" s="664" t="n"/>
      <c r="X153" s="664" t="n"/>
      <c r="Y153" s="664" t="n"/>
      <c r="Z153" s="664" t="n"/>
      <c r="AA153" s="664" t="n"/>
    </row>
    <row r="154" outlineLevel="1" ht="15" customHeight="1" s="844">
      <c r="A154" s="670" t="n"/>
      <c r="B154" s="681" t="inlineStr">
        <is>
          <t>Total</t>
        </is>
      </c>
      <c r="C154" s="698">
        <f>SUM(C150:C153)</f>
        <v/>
      </c>
      <c r="D154" s="698">
        <f>SUM(D150:D153)</f>
        <v/>
      </c>
      <c r="E154" s="698">
        <f>SUM(E150:E153)</f>
        <v/>
      </c>
      <c r="F154" s="698">
        <f>SUM(F150:F153)</f>
        <v/>
      </c>
      <c r="G154" s="600" t="n"/>
      <c r="H154" s="698">
        <f>SUM(H150:H153)</f>
        <v/>
      </c>
      <c r="I154" s="600" t="n"/>
      <c r="J154" s="676" t="n"/>
      <c r="K154" s="676" t="n"/>
      <c r="L154" s="676" t="n"/>
      <c r="M154" s="676" t="n"/>
      <c r="N154" s="664" t="n"/>
      <c r="O154" s="664" t="n"/>
      <c r="P154" s="664" t="n"/>
      <c r="Q154" s="664" t="n"/>
      <c r="R154" s="664" t="n"/>
      <c r="S154" s="664" t="n"/>
      <c r="T154" s="664" t="n"/>
      <c r="U154" s="664" t="n"/>
      <c r="V154" s="664" t="n"/>
      <c r="W154" s="664" t="n"/>
      <c r="X154" s="664" t="n"/>
      <c r="Y154" s="664" t="n"/>
      <c r="Z154" s="664" t="n"/>
      <c r="AA154" s="664" t="n"/>
    </row>
    <row r="155" outlineLevel="1" ht="15" customHeight="1" s="844">
      <c r="A155" s="693" t="inlineStr">
        <is>
          <t>X</t>
        </is>
      </c>
      <c r="B155" s="590" t="n"/>
      <c r="C155" s="600" t="n"/>
      <c r="D155" s="600" t="n"/>
      <c r="E155" s="600" t="n"/>
      <c r="F155" s="600" t="n"/>
      <c r="G155" s="600" t="n"/>
      <c r="H155" s="600" t="n"/>
      <c r="I155" s="600" t="n"/>
      <c r="J155" s="676" t="n"/>
      <c r="K155" s="676" t="n"/>
      <c r="L155" s="676" t="n"/>
      <c r="M155" s="676" t="n"/>
      <c r="N155" s="664" t="n"/>
      <c r="O155" s="664" t="n"/>
      <c r="P155" s="664" t="n"/>
      <c r="Q155" s="664" t="n"/>
      <c r="R155" s="664" t="n"/>
      <c r="S155" s="664" t="n"/>
      <c r="T155" s="664" t="n"/>
      <c r="U155" s="664" t="n"/>
      <c r="V155" s="664" t="n"/>
      <c r="W155" s="664" t="n"/>
      <c r="X155" s="664" t="n"/>
      <c r="Y155" s="664" t="n"/>
      <c r="Z155" s="664" t="n"/>
      <c r="AA155" s="664" t="n"/>
    </row>
    <row r="156" ht="18.75" customHeight="1" s="844">
      <c r="A156" s="666" t="n"/>
      <c r="B156" s="667" t="inlineStr">
        <is>
          <t>Revenue breakdown by invoicing country</t>
        </is>
      </c>
      <c r="C156" s="1221" t="n"/>
      <c r="D156" s="1221" t="n"/>
      <c r="E156" s="1221" t="n"/>
      <c r="F156" s="1221" t="n"/>
      <c r="G156" s="696" t="n"/>
      <c r="H156" s="1221" t="n"/>
      <c r="I156" s="1221" t="n"/>
      <c r="J156" s="1221" t="n"/>
      <c r="K156" s="1221" t="n"/>
      <c r="L156" s="696" t="n"/>
      <c r="M156" s="1221" t="n"/>
      <c r="N156" s="1216" t="n"/>
      <c r="O156" s="1216" t="n"/>
      <c r="P156" s="1216" t="n"/>
      <c r="Q156" s="669" t="n"/>
      <c r="R156" s="1216" t="n"/>
      <c r="S156" s="1216" t="n"/>
      <c r="T156" s="1216" t="n"/>
      <c r="U156" s="1216" t="n"/>
      <c r="V156" s="669" t="n"/>
      <c r="W156" s="1216" t="n"/>
      <c r="X156" s="1216" t="n"/>
      <c r="Y156" s="1216" t="n"/>
      <c r="Z156" s="1216" t="n"/>
      <c r="AA156" s="665" t="n"/>
    </row>
    <row r="157" ht="15" customHeight="1" s="844">
      <c r="A157" s="670" t="n"/>
      <c r="B157" s="701" t="n"/>
      <c r="C157" s="600" t="n"/>
      <c r="D157" s="600" t="n"/>
      <c r="E157" s="600" t="n"/>
      <c r="F157" s="600" t="n"/>
      <c r="G157" s="600" t="n"/>
      <c r="H157" s="600" t="n"/>
      <c r="I157" s="600" t="n"/>
      <c r="J157" s="676" t="n"/>
      <c r="K157" s="676" t="n"/>
      <c r="L157" s="676" t="n"/>
      <c r="M157" s="676" t="n"/>
      <c r="N157" s="664" t="n"/>
      <c r="O157" s="664" t="n"/>
      <c r="P157" s="664" t="n"/>
      <c r="Q157" s="664" t="n"/>
      <c r="R157" s="664" t="n"/>
      <c r="S157" s="664" t="n"/>
      <c r="T157" s="664" t="n"/>
      <c r="U157" s="664" t="n"/>
      <c r="V157" s="664" t="n"/>
      <c r="W157" s="664" t="n"/>
      <c r="X157" s="664" t="n"/>
      <c r="Y157" s="664" t="n"/>
      <c r="Z157" s="664" t="n"/>
      <c r="AA157" s="664" t="n"/>
    </row>
    <row r="158" outlineLevel="1" ht="15" customHeight="1" s="844">
      <c r="A158" s="670" t="n"/>
      <c r="B158" s="671" t="inlineStr">
        <is>
          <t>Revenue by Country €</t>
        </is>
      </c>
      <c r="C158" s="702" t="inlineStr">
        <is>
          <t>FY19</t>
        </is>
      </c>
      <c r="D158" s="702" t="inlineStr">
        <is>
          <t>FY20</t>
        </is>
      </c>
      <c r="E158" s="702" t="inlineStr">
        <is>
          <t>FY21</t>
        </is>
      </c>
      <c r="F158" s="672" t="inlineStr">
        <is>
          <t>FY22 YTD</t>
        </is>
      </c>
      <c r="G158" s="600" t="n"/>
      <c r="H158" s="674" t="n">
        <v>44562</v>
      </c>
      <c r="I158" s="600" t="n"/>
      <c r="J158" s="676" t="n"/>
      <c r="K158" s="676" t="n"/>
      <c r="L158" s="676" t="n"/>
      <c r="M158" s="676" t="n"/>
      <c r="N158" s="664" t="n"/>
      <c r="O158" s="664" t="n"/>
      <c r="P158" s="664" t="n"/>
      <c r="Q158" s="664" t="n"/>
      <c r="R158" s="664" t="n"/>
      <c r="S158" s="664" t="n"/>
      <c r="T158" s="664" t="n"/>
      <c r="U158" s="664" t="n"/>
      <c r="V158" s="664" t="n"/>
      <c r="W158" s="664" t="n"/>
      <c r="X158" s="664" t="n"/>
      <c r="Y158" s="664" t="n"/>
      <c r="Z158" s="664" t="n"/>
      <c r="AA158" s="664" t="n"/>
    </row>
    <row r="159" outlineLevel="1" ht="15" customHeight="1" s="844">
      <c r="A159" s="670" t="n"/>
      <c r="B159" s="677" t="inlineStr">
        <is>
          <t>Ireland</t>
        </is>
      </c>
      <c r="C159" s="1222" t="n">
        <v>2774789.99</v>
      </c>
      <c r="D159" s="1222" t="n">
        <v>5234168.76</v>
      </c>
      <c r="E159" s="1222" t="n">
        <v>7677057.44</v>
      </c>
      <c r="F159" s="1222" t="n">
        <v>2882245.88</v>
      </c>
      <c r="G159" s="600" t="n"/>
      <c r="H159" s="1222" t="n">
        <v>740775.55</v>
      </c>
      <c r="I159" s="600" t="n"/>
      <c r="J159" s="676" t="n"/>
      <c r="K159" s="676" t="n"/>
      <c r="L159" s="676" t="n"/>
      <c r="M159" s="676" t="n"/>
      <c r="N159" s="664" t="n"/>
      <c r="O159" s="664" t="n"/>
      <c r="P159" s="664" t="n"/>
      <c r="Q159" s="664" t="n"/>
      <c r="R159" s="664" t="n"/>
      <c r="S159" s="664" t="n"/>
      <c r="T159" s="664" t="n"/>
      <c r="U159" s="664" t="n"/>
      <c r="V159" s="664" t="n"/>
      <c r="W159" s="664" t="n"/>
      <c r="X159" s="664" t="n"/>
      <c r="Y159" s="664" t="n"/>
      <c r="Z159" s="664" t="n"/>
      <c r="AA159" s="664" t="n"/>
    </row>
    <row r="160" outlineLevel="1" ht="15" customHeight="1" s="844">
      <c r="A160" s="670" t="n"/>
      <c r="B160" s="677" t="inlineStr">
        <is>
          <t>UK</t>
        </is>
      </c>
      <c r="C160" s="1203" t="n">
        <v>2399299.25</v>
      </c>
      <c r="D160" s="1203" t="n">
        <v>1435438.73333333</v>
      </c>
      <c r="E160" s="1203" t="n">
        <v>2299170.983555</v>
      </c>
      <c r="F160" s="1203" t="n">
        <v>1113436.16833333</v>
      </c>
      <c r="G160" s="600" t="n"/>
      <c r="H160" s="1203" t="n">
        <v>343734.511666667</v>
      </c>
      <c r="I160" s="600" t="n"/>
      <c r="J160" s="676" t="n"/>
      <c r="K160" s="676" t="n"/>
      <c r="L160" s="676" t="n"/>
      <c r="M160" s="676" t="n"/>
      <c r="N160" s="664" t="n"/>
      <c r="O160" s="664" t="n"/>
      <c r="P160" s="664" t="n"/>
      <c r="Q160" s="664" t="n"/>
      <c r="R160" s="664" t="n"/>
      <c r="S160" s="664" t="n"/>
      <c r="T160" s="664" t="n"/>
      <c r="U160" s="664" t="n"/>
      <c r="V160" s="664" t="n"/>
      <c r="W160" s="664" t="n"/>
      <c r="X160" s="664" t="n"/>
      <c r="Y160" s="664" t="n"/>
      <c r="Z160" s="664" t="n"/>
      <c r="AA160" s="664" t="n"/>
    </row>
    <row r="161" outlineLevel="1" ht="15" customHeight="1" s="844">
      <c r="A161" s="670" t="n"/>
      <c r="B161" s="677" t="inlineStr">
        <is>
          <t>France</t>
        </is>
      </c>
      <c r="C161" s="1203" t="n">
        <v>48018.75</v>
      </c>
      <c r="D161" s="1203" t="n">
        <v>20200</v>
      </c>
      <c r="E161" s="1203" t="n">
        <v>760528.5699999999</v>
      </c>
      <c r="F161" s="1203" t="n">
        <v>796265</v>
      </c>
      <c r="G161" s="600" t="n"/>
      <c r="H161" s="1203" t="n">
        <v>215689</v>
      </c>
      <c r="I161" s="600" t="n"/>
      <c r="J161" s="676" t="n"/>
      <c r="K161" s="676" t="n"/>
      <c r="L161" s="676" t="n"/>
      <c r="M161" s="676" t="n"/>
      <c r="N161" s="664" t="n"/>
      <c r="O161" s="664" t="n"/>
      <c r="P161" s="664" t="n"/>
      <c r="Q161" s="664" t="n"/>
      <c r="R161" s="664" t="n"/>
      <c r="S161" s="664" t="n"/>
      <c r="T161" s="664" t="n"/>
      <c r="U161" s="664" t="n"/>
      <c r="V161" s="664" t="n"/>
      <c r="W161" s="664" t="n"/>
      <c r="X161" s="664" t="n"/>
      <c r="Y161" s="664" t="n"/>
      <c r="Z161" s="664" t="n"/>
      <c r="AA161" s="664" t="n"/>
    </row>
    <row r="162" outlineLevel="1" ht="15" customHeight="1" s="844">
      <c r="A162" s="670" t="n"/>
      <c r="B162" s="677" t="inlineStr">
        <is>
          <t>Germany</t>
        </is>
      </c>
      <c r="C162" s="1203" t="n">
        <v>81600</v>
      </c>
      <c r="D162" s="1203" t="n">
        <v>183100</v>
      </c>
      <c r="E162" s="1203" t="n">
        <v>316625</v>
      </c>
      <c r="F162" s="1203" t="n">
        <v>227243.75</v>
      </c>
      <c r="G162" s="600" t="n"/>
      <c r="H162" s="1203" t="n">
        <v>45900</v>
      </c>
      <c r="I162" s="600" t="n"/>
      <c r="J162" s="676" t="n"/>
      <c r="K162" s="676" t="n"/>
      <c r="L162" s="676" t="n"/>
      <c r="M162" s="676" t="n"/>
      <c r="N162" s="664" t="n"/>
      <c r="O162" s="664" t="n"/>
      <c r="P162" s="664" t="n"/>
      <c r="Q162" s="664" t="n"/>
      <c r="R162" s="664" t="n"/>
      <c r="S162" s="664" t="n"/>
      <c r="T162" s="664" t="n"/>
      <c r="U162" s="664" t="n"/>
      <c r="V162" s="664" t="n"/>
      <c r="W162" s="664" t="n"/>
      <c r="X162" s="664" t="n"/>
      <c r="Y162" s="664" t="n"/>
      <c r="Z162" s="664" t="n"/>
      <c r="AA162" s="664" t="n"/>
    </row>
    <row r="163" outlineLevel="1" ht="15" customHeight="1" s="844">
      <c r="A163" s="670" t="n"/>
      <c r="B163" s="677" t="inlineStr">
        <is>
          <t>Switzerland</t>
        </is>
      </c>
      <c r="C163" s="1203" t="n">
        <v>75312.78</v>
      </c>
      <c r="D163" s="1203" t="n">
        <v>853584.0699999999</v>
      </c>
      <c r="E163" s="1203" t="n">
        <v>1281489.8</v>
      </c>
      <c r="F163" s="1203" t="n">
        <v>516853.24</v>
      </c>
      <c r="G163" s="600" t="n"/>
      <c r="H163" s="1203" t="n">
        <v>148817.17</v>
      </c>
      <c r="I163" s="600" t="n"/>
      <c r="J163" s="676" t="n"/>
      <c r="K163" s="676" t="n"/>
      <c r="L163" s="676" t="n"/>
      <c r="M163" s="676" t="n"/>
      <c r="N163" s="664" t="n"/>
      <c r="O163" s="664" t="n"/>
      <c r="P163" s="664" t="n"/>
      <c r="Q163" s="664" t="n"/>
      <c r="R163" s="664" t="n"/>
      <c r="S163" s="664" t="n"/>
      <c r="T163" s="664" t="n"/>
      <c r="U163" s="664" t="n"/>
      <c r="V163" s="664" t="n"/>
      <c r="W163" s="664" t="n"/>
      <c r="X163" s="664" t="n"/>
      <c r="Y163" s="664" t="n"/>
      <c r="Z163" s="664" t="n"/>
      <c r="AA163" s="664" t="n"/>
    </row>
    <row r="164" outlineLevel="1" ht="15" customHeight="1" s="844">
      <c r="A164" s="670" t="n"/>
      <c r="B164" s="677" t="inlineStr">
        <is>
          <t>Others</t>
        </is>
      </c>
      <c r="C164" s="1217" t="n">
        <v>404543.319999998</v>
      </c>
      <c r="D164" s="1217" t="n">
        <v>50509.8499999996</v>
      </c>
      <c r="E164" s="1217" t="n">
        <v>1044852.32</v>
      </c>
      <c r="F164" s="1217" t="n">
        <v>96750</v>
      </c>
      <c r="G164" s="600" t="n"/>
      <c r="H164" s="1217" t="n">
        <v>33435.0000000002</v>
      </c>
      <c r="I164" s="600" t="n"/>
      <c r="J164" s="676" t="n"/>
      <c r="K164" s="676" t="n"/>
      <c r="L164" s="676" t="n"/>
      <c r="M164" s="676" t="n"/>
      <c r="N164" s="664" t="n"/>
      <c r="O164" s="664" t="n"/>
      <c r="P164" s="664" t="n"/>
      <c r="Q164" s="664" t="n"/>
      <c r="R164" s="664" t="n"/>
      <c r="S164" s="664" t="n"/>
      <c r="T164" s="664" t="n"/>
      <c r="U164" s="664" t="n"/>
      <c r="V164" s="664" t="n"/>
      <c r="W164" s="664" t="n"/>
      <c r="X164" s="664" t="n"/>
      <c r="Y164" s="664" t="n"/>
      <c r="Z164" s="664" t="n"/>
      <c r="AA164" s="664" t="n"/>
    </row>
    <row r="165" outlineLevel="1" ht="15" customHeight="1" s="844">
      <c r="A165" s="670" t="n"/>
      <c r="B165" s="681" t="inlineStr">
        <is>
          <t>Total</t>
        </is>
      </c>
      <c r="C165" s="1208">
        <f>SUM(C159:C164)</f>
        <v/>
      </c>
      <c r="D165" s="1208">
        <f>SUM(D159:D164)</f>
        <v/>
      </c>
      <c r="E165" s="1208">
        <f>SUM(E159:E164)</f>
        <v/>
      </c>
      <c r="F165" s="1208">
        <f>SUM(F159:F164)</f>
        <v/>
      </c>
      <c r="G165" s="600" t="n"/>
      <c r="H165" s="1208">
        <f>SUM(H159:H164)</f>
        <v/>
      </c>
      <c r="I165" s="703" t="n"/>
      <c r="J165" s="676" t="n"/>
      <c r="K165" s="676" t="n"/>
      <c r="L165" s="676" t="n"/>
      <c r="M165" s="676" t="n"/>
      <c r="N165" s="664" t="n"/>
      <c r="O165" s="664" t="n"/>
      <c r="P165" s="664" t="n"/>
      <c r="Q165" s="664" t="n"/>
      <c r="R165" s="664" t="n"/>
      <c r="S165" s="664" t="n"/>
      <c r="T165" s="664" t="n"/>
      <c r="U165" s="664" t="n"/>
      <c r="V165" s="664" t="n"/>
      <c r="W165" s="664" t="n"/>
      <c r="X165" s="664" t="n"/>
      <c r="Y165" s="664" t="n"/>
      <c r="Z165" s="664" t="n"/>
      <c r="AA165" s="664" t="n"/>
    </row>
    <row r="166" outlineLevel="1" ht="15" customHeight="1" s="844">
      <c r="A166" s="670" t="n"/>
      <c r="B166" s="686" t="n"/>
      <c r="C166" s="1223" t="n"/>
      <c r="D166" s="1223" t="n"/>
      <c r="E166" s="1223" t="n"/>
      <c r="F166" s="1223" t="n"/>
      <c r="G166" s="600" t="n"/>
      <c r="H166" s="1223" t="n"/>
      <c r="I166" s="703" t="n"/>
      <c r="J166" s="676" t="n"/>
      <c r="K166" s="676" t="n"/>
      <c r="L166" s="676" t="n"/>
      <c r="M166" s="676" t="n"/>
      <c r="N166" s="664" t="n"/>
      <c r="O166" s="664" t="n"/>
      <c r="P166" s="664" t="n"/>
      <c r="Q166" s="664" t="n"/>
      <c r="R166" s="664" t="n"/>
      <c r="S166" s="664" t="n"/>
      <c r="T166" s="664" t="n"/>
      <c r="U166" s="664" t="n"/>
      <c r="V166" s="664" t="n"/>
      <c r="W166" s="664" t="n"/>
      <c r="X166" s="664" t="n"/>
      <c r="Y166" s="664" t="n"/>
      <c r="Z166" s="664" t="n"/>
      <c r="AA166" s="664" t="n"/>
    </row>
    <row r="167" outlineLevel="1" ht="15" customHeight="1" s="844">
      <c r="A167" s="670" t="n"/>
      <c r="B167" s="671" t="inlineStr">
        <is>
          <t>Revenue by Country %</t>
        </is>
      </c>
      <c r="C167" s="689" t="inlineStr">
        <is>
          <t>FY19</t>
        </is>
      </c>
      <c r="D167" s="689" t="inlineStr">
        <is>
          <t>FY20</t>
        </is>
      </c>
      <c r="E167" s="689" t="inlineStr">
        <is>
          <t>FY21</t>
        </is>
      </c>
      <c r="F167" s="672" t="inlineStr">
        <is>
          <t>FY22 YTD</t>
        </is>
      </c>
      <c r="G167" s="600" t="n"/>
      <c r="H167" s="674" t="n">
        <v>44562</v>
      </c>
      <c r="I167" s="600" t="n"/>
      <c r="J167" s="676" t="n"/>
      <c r="K167" s="676" t="n"/>
      <c r="L167" s="676" t="n"/>
      <c r="M167" s="676" t="n"/>
      <c r="N167" s="664" t="n"/>
      <c r="O167" s="664" t="n"/>
      <c r="P167" s="664" t="n"/>
      <c r="Q167" s="664" t="n"/>
      <c r="R167" s="664" t="n"/>
      <c r="S167" s="664" t="n"/>
      <c r="T167" s="664" t="n"/>
      <c r="U167" s="664" t="n"/>
      <c r="V167" s="664" t="n"/>
      <c r="W167" s="664" t="n"/>
      <c r="X167" s="664" t="n"/>
      <c r="Y167" s="664" t="n"/>
      <c r="Z167" s="664" t="n"/>
      <c r="AA167" s="664" t="n"/>
    </row>
    <row r="168" outlineLevel="1" ht="15" customHeight="1" s="844">
      <c r="A168" s="670" t="n"/>
      <c r="B168" s="677" t="inlineStr">
        <is>
          <t>Ireland</t>
        </is>
      </c>
      <c r="C168" s="690">
        <f>IFERROR(C159/C$165,"--")</f>
        <v/>
      </c>
      <c r="D168" s="690">
        <f>IFERROR(D159/D$165,"--")</f>
        <v/>
      </c>
      <c r="E168" s="690">
        <f>IFERROR(E159/E$165,"--")</f>
        <v/>
      </c>
      <c r="F168" s="690">
        <f>IFERROR(F159/F$165,"--")</f>
        <v/>
      </c>
      <c r="G168" s="600" t="n"/>
      <c r="H168" s="690">
        <f>IFERROR(H159/H$165,"--")</f>
        <v/>
      </c>
      <c r="I168" s="600" t="n"/>
      <c r="J168" s="676" t="n"/>
      <c r="K168" s="676" t="n"/>
      <c r="L168" s="676" t="n"/>
      <c r="M168" s="676" t="n"/>
      <c r="N168" s="664" t="n"/>
      <c r="O168" s="664" t="n"/>
      <c r="P168" s="664" t="n"/>
      <c r="Q168" s="664" t="n"/>
      <c r="R168" s="664" t="n"/>
      <c r="S168" s="664" t="n"/>
      <c r="T168" s="664" t="n"/>
      <c r="U168" s="664" t="n"/>
      <c r="V168" s="664" t="n"/>
      <c r="W168" s="664" t="n"/>
      <c r="X168" s="664" t="n"/>
      <c r="Y168" s="664" t="n"/>
      <c r="Z168" s="664" t="n"/>
      <c r="AA168" s="664" t="n"/>
    </row>
    <row r="169" outlineLevel="1" ht="15" customHeight="1" s="844">
      <c r="A169" s="670" t="n"/>
      <c r="B169" s="677" t="inlineStr">
        <is>
          <t>UK</t>
        </is>
      </c>
      <c r="C169" s="690">
        <f>IFERROR(C160/C$165,"--")</f>
        <v/>
      </c>
      <c r="D169" s="690">
        <f>IFERROR(D160/D$165,"--")</f>
        <v/>
      </c>
      <c r="E169" s="690">
        <f>IFERROR(E160/E$165,"--")</f>
        <v/>
      </c>
      <c r="F169" s="690">
        <f>IFERROR(F160/F$165,"--")</f>
        <v/>
      </c>
      <c r="G169" s="600" t="n"/>
      <c r="H169" s="690">
        <f>IFERROR(H160/H$165,"--")</f>
        <v/>
      </c>
      <c r="I169" s="600" t="n"/>
      <c r="J169" s="676" t="n"/>
      <c r="K169" s="676" t="n"/>
      <c r="L169" s="676" t="n"/>
      <c r="M169" s="676" t="n"/>
      <c r="N169" s="664" t="n"/>
      <c r="O169" s="664" t="n"/>
      <c r="P169" s="664" t="n"/>
      <c r="Q169" s="664" t="n"/>
      <c r="R169" s="664" t="n"/>
      <c r="S169" s="664" t="n"/>
      <c r="T169" s="664" t="n"/>
      <c r="U169" s="664" t="n"/>
      <c r="V169" s="664" t="n"/>
      <c r="W169" s="664" t="n"/>
      <c r="X169" s="664" t="n"/>
      <c r="Y169" s="664" t="n"/>
      <c r="Z169" s="664" t="n"/>
      <c r="AA169" s="664" t="n"/>
    </row>
    <row r="170" outlineLevel="1" ht="15" customHeight="1" s="844">
      <c r="A170" s="670" t="n"/>
      <c r="B170" s="677" t="inlineStr">
        <is>
          <t>France</t>
        </is>
      </c>
      <c r="C170" s="690">
        <f>IFERROR(C161/C$165,"--")</f>
        <v/>
      </c>
      <c r="D170" s="690">
        <f>IFERROR(D161/D$165,"--")</f>
        <v/>
      </c>
      <c r="E170" s="690">
        <f>IFERROR(E161/E$165,"--")</f>
        <v/>
      </c>
      <c r="F170" s="690">
        <f>IFERROR(F161/F$165,"--")</f>
        <v/>
      </c>
      <c r="G170" s="600" t="n"/>
      <c r="H170" s="690">
        <f>IFERROR(H161/H$165,"--")</f>
        <v/>
      </c>
      <c r="I170" s="600" t="n"/>
      <c r="J170" s="676" t="n"/>
      <c r="K170" s="676" t="n"/>
      <c r="L170" s="676" t="n"/>
      <c r="M170" s="676" t="n"/>
      <c r="N170" s="664" t="n"/>
      <c r="O170" s="664" t="n"/>
      <c r="P170" s="664" t="n"/>
      <c r="Q170" s="664" t="n"/>
      <c r="R170" s="664" t="n"/>
      <c r="S170" s="664" t="n"/>
      <c r="T170" s="664" t="n"/>
      <c r="U170" s="664" t="n"/>
      <c r="V170" s="664" t="n"/>
      <c r="W170" s="664" t="n"/>
      <c r="X170" s="664" t="n"/>
      <c r="Y170" s="664" t="n"/>
      <c r="Z170" s="664" t="n"/>
      <c r="AA170" s="664" t="n"/>
    </row>
    <row r="171" outlineLevel="1" ht="15" customHeight="1" s="844">
      <c r="A171" s="670" t="n"/>
      <c r="B171" s="677" t="inlineStr">
        <is>
          <t>Germany</t>
        </is>
      </c>
      <c r="C171" s="690">
        <f>IFERROR(C162/C$165,"--")</f>
        <v/>
      </c>
      <c r="D171" s="690">
        <f>IFERROR(D162/D$165,"--")</f>
        <v/>
      </c>
      <c r="E171" s="690">
        <f>IFERROR(E162/E$165,"--")</f>
        <v/>
      </c>
      <c r="F171" s="690">
        <f>IFERROR(F162/F$165,"--")</f>
        <v/>
      </c>
      <c r="G171" s="600" t="n"/>
      <c r="H171" s="690">
        <f>IFERROR(H162/H$165,"--")</f>
        <v/>
      </c>
      <c r="I171" s="600" t="n"/>
      <c r="J171" s="676" t="n"/>
      <c r="K171" s="676" t="n"/>
      <c r="L171" s="676" t="n"/>
      <c r="M171" s="676" t="n"/>
      <c r="N171" s="664" t="n"/>
      <c r="O171" s="664" t="n"/>
      <c r="P171" s="664" t="n"/>
      <c r="Q171" s="664" t="n"/>
      <c r="R171" s="664" t="n"/>
      <c r="S171" s="664" t="n"/>
      <c r="T171" s="664" t="n"/>
      <c r="U171" s="664" t="n"/>
      <c r="V171" s="664" t="n"/>
      <c r="W171" s="664" t="n"/>
      <c r="X171" s="664" t="n"/>
      <c r="Y171" s="664" t="n"/>
      <c r="Z171" s="664" t="n"/>
      <c r="AA171" s="664" t="n"/>
    </row>
    <row r="172" outlineLevel="1" ht="15" customHeight="1" s="844">
      <c r="A172" s="670" t="n"/>
      <c r="B172" s="677" t="inlineStr">
        <is>
          <t>Switzerland</t>
        </is>
      </c>
      <c r="C172" s="690">
        <f>IFERROR(C163/C$165,"--")</f>
        <v/>
      </c>
      <c r="D172" s="690">
        <f>IFERROR(D163/D$165,"--")</f>
        <v/>
      </c>
      <c r="E172" s="690">
        <f>IFERROR(E163/E$165,"--")</f>
        <v/>
      </c>
      <c r="F172" s="690">
        <f>IFERROR(F163/F$165,"--")</f>
        <v/>
      </c>
      <c r="G172" s="600" t="n"/>
      <c r="H172" s="690">
        <f>IFERROR(H163/H$165,"--")</f>
        <v/>
      </c>
      <c r="I172" s="600" t="n"/>
      <c r="J172" s="676" t="n"/>
      <c r="K172" s="676" t="n"/>
      <c r="L172" s="676" t="n"/>
      <c r="M172" s="676" t="n"/>
      <c r="N172" s="664" t="n"/>
      <c r="O172" s="664" t="n"/>
      <c r="P172" s="664" t="n"/>
      <c r="Q172" s="664" t="n"/>
      <c r="R172" s="664" t="n"/>
      <c r="S172" s="664" t="n"/>
      <c r="T172" s="664" t="n"/>
      <c r="U172" s="664" t="n"/>
      <c r="V172" s="664" t="n"/>
      <c r="W172" s="664" t="n"/>
      <c r="X172" s="664" t="n"/>
      <c r="Y172" s="664" t="n"/>
      <c r="Z172" s="664" t="n"/>
      <c r="AA172" s="664" t="n"/>
    </row>
    <row r="173" outlineLevel="1" ht="15" customHeight="1" s="844">
      <c r="A173" s="670" t="n"/>
      <c r="B173" s="677" t="inlineStr">
        <is>
          <t>Others</t>
        </is>
      </c>
      <c r="C173" s="690">
        <f>IFERROR(C164/C$165,"--")</f>
        <v/>
      </c>
      <c r="D173" s="690">
        <f>IFERROR(D164/D$165,"--")</f>
        <v/>
      </c>
      <c r="E173" s="690">
        <f>IFERROR(E164/E$165,"--")</f>
        <v/>
      </c>
      <c r="F173" s="690">
        <f>IFERROR(F164/F$165,"--")</f>
        <v/>
      </c>
      <c r="G173" s="600" t="n"/>
      <c r="H173" s="690">
        <f>IFERROR(H164/H$165,"--")</f>
        <v/>
      </c>
      <c r="I173" s="600" t="n"/>
      <c r="J173" s="676" t="n"/>
      <c r="K173" s="676" t="n"/>
      <c r="L173" s="676" t="n"/>
      <c r="M173" s="676" t="n"/>
      <c r="N173" s="664" t="n"/>
      <c r="O173" s="664" t="n"/>
      <c r="P173" s="664" t="n"/>
      <c r="Q173" s="664" t="n"/>
      <c r="R173" s="664" t="n"/>
      <c r="S173" s="664" t="n"/>
      <c r="T173" s="664" t="n"/>
      <c r="U173" s="664" t="n"/>
      <c r="V173" s="664" t="n"/>
      <c r="W173" s="664" t="n"/>
      <c r="X173" s="664" t="n"/>
      <c r="Y173" s="664" t="n"/>
      <c r="Z173" s="664" t="n"/>
      <c r="AA173" s="664" t="n"/>
    </row>
    <row r="174" outlineLevel="1" ht="15" customHeight="1" s="844">
      <c r="A174" s="670" t="n"/>
      <c r="B174" s="681" t="inlineStr">
        <is>
          <t>Total</t>
        </is>
      </c>
      <c r="C174" s="692">
        <f>SUM(C168:C173)</f>
        <v/>
      </c>
      <c r="D174" s="692">
        <f>SUM(D168:D173)</f>
        <v/>
      </c>
      <c r="E174" s="692">
        <f>SUM(E168:E173)</f>
        <v/>
      </c>
      <c r="F174" s="692">
        <f>SUM(F168:F173)</f>
        <v/>
      </c>
      <c r="G174" s="600" t="n"/>
      <c r="H174" s="692">
        <f>SUM(H168:H173)</f>
        <v/>
      </c>
      <c r="I174" s="600" t="n"/>
      <c r="J174" s="676" t="n"/>
      <c r="K174" s="676" t="n"/>
      <c r="L174" s="676" t="n"/>
      <c r="M174" s="676" t="n"/>
      <c r="N174" s="664" t="n"/>
      <c r="O174" s="664" t="n"/>
      <c r="P174" s="664" t="n"/>
      <c r="Q174" s="664" t="n"/>
      <c r="R174" s="664" t="n"/>
      <c r="S174" s="664" t="n"/>
      <c r="T174" s="664" t="n"/>
      <c r="U174" s="664" t="n"/>
      <c r="V174" s="664" t="n"/>
      <c r="W174" s="664" t="n"/>
      <c r="X174" s="664" t="n"/>
      <c r="Y174" s="664" t="n"/>
      <c r="Z174" s="664" t="n"/>
      <c r="AA174" s="664" t="n"/>
    </row>
    <row r="175" outlineLevel="1" ht="15" customHeight="1" s="844">
      <c r="A175" s="693" t="inlineStr">
        <is>
          <t>X</t>
        </is>
      </c>
      <c r="B175" s="590" t="n"/>
      <c r="C175" s="600" t="n"/>
      <c r="D175" s="600" t="n"/>
      <c r="E175" s="600" t="n"/>
      <c r="F175" s="600" t="n"/>
      <c r="G175" s="600" t="n"/>
      <c r="H175" s="600" t="n"/>
      <c r="I175" s="600" t="n"/>
      <c r="J175" s="676" t="n"/>
      <c r="K175" s="676" t="n"/>
      <c r="L175" s="676" t="n"/>
      <c r="M175" s="676" t="n"/>
      <c r="N175" s="664" t="n"/>
      <c r="O175" s="664" t="n"/>
      <c r="P175" s="664" t="n"/>
      <c r="Q175" s="664" t="n"/>
      <c r="R175" s="664" t="n"/>
      <c r="S175" s="664" t="n"/>
      <c r="T175" s="664" t="n"/>
      <c r="U175" s="664" t="n"/>
      <c r="V175" s="664" t="n"/>
      <c r="W175" s="664" t="n"/>
      <c r="X175" s="664" t="n"/>
      <c r="Y175" s="664" t="n"/>
      <c r="Z175" s="664" t="n"/>
      <c r="AA175" s="664" t="n"/>
    </row>
    <row r="176" ht="18.75" customHeight="1" s="844">
      <c r="A176" s="666" t="n"/>
      <c r="B176" s="667" t="inlineStr">
        <is>
          <t>Revenue breakdown by sector and client size</t>
        </is>
      </c>
      <c r="C176" s="1221" t="n"/>
      <c r="D176" s="1221" t="n"/>
      <c r="E176" s="1221" t="n"/>
      <c r="F176" s="1221" t="n"/>
      <c r="G176" s="696" t="n"/>
      <c r="H176" s="1221" t="n"/>
      <c r="I176" s="1221" t="n"/>
      <c r="J176" s="1221" t="n"/>
      <c r="K176" s="1221" t="n"/>
      <c r="L176" s="696" t="n"/>
      <c r="M176" s="1221" t="n"/>
      <c r="N176" s="1216" t="n"/>
      <c r="O176" s="1216" t="n"/>
      <c r="P176" s="1216" t="n"/>
      <c r="Q176" s="669" t="n"/>
      <c r="R176" s="1216" t="n"/>
      <c r="S176" s="1216" t="n"/>
      <c r="T176" s="1216" t="n"/>
      <c r="U176" s="1216" t="n"/>
      <c r="V176" s="669" t="n"/>
      <c r="W176" s="1216" t="n"/>
      <c r="X176" s="1216" t="n"/>
      <c r="Y176" s="1216" t="n"/>
      <c r="Z176" s="1216" t="n"/>
      <c r="AA176" s="665" t="n"/>
    </row>
    <row r="177" ht="15" customHeight="1" s="844">
      <c r="A177" s="670" t="n"/>
      <c r="B177" s="704" t="n"/>
      <c r="C177" s="600" t="n"/>
      <c r="D177" s="600" t="n"/>
      <c r="E177" s="600" t="n"/>
      <c r="F177" s="600" t="n"/>
      <c r="G177" s="600" t="n"/>
      <c r="H177" s="600" t="n"/>
      <c r="I177" s="600" t="n"/>
      <c r="J177" s="676" t="n"/>
      <c r="K177" s="676" t="n"/>
      <c r="L177" s="676" t="n"/>
      <c r="M177" s="676" t="n"/>
      <c r="N177" s="664" t="n"/>
      <c r="O177" s="664" t="n"/>
      <c r="P177" s="664" t="n"/>
      <c r="Q177" s="664" t="n"/>
      <c r="R177" s="664" t="n"/>
      <c r="S177" s="664" t="n"/>
      <c r="T177" s="664" t="n"/>
      <c r="U177" s="664" t="n"/>
      <c r="V177" s="664" t="n"/>
      <c r="W177" s="664" t="n"/>
      <c r="X177" s="664" t="n"/>
      <c r="Y177" s="664" t="n"/>
      <c r="Z177" s="664" t="n"/>
      <c r="AA177" s="664" t="n"/>
    </row>
    <row r="178" hidden="1" outlineLevel="1" ht="15" customHeight="1" s="844">
      <c r="A178" s="670" t="n"/>
      <c r="B178" s="671" t="inlineStr">
        <is>
          <t>Revenue by Sector €</t>
        </is>
      </c>
      <c r="C178" s="689" t="inlineStr">
        <is>
          <t>FY19</t>
        </is>
      </c>
      <c r="D178" s="689" t="inlineStr">
        <is>
          <t>FY20</t>
        </is>
      </c>
      <c r="E178" s="689" t="inlineStr">
        <is>
          <t>FY21</t>
        </is>
      </c>
      <c r="F178" s="672" t="inlineStr">
        <is>
          <t>FY22 YTD</t>
        </is>
      </c>
      <c r="G178" s="600" t="n"/>
      <c r="H178" s="674" t="n">
        <v>44562</v>
      </c>
      <c r="I178" s="600" t="n"/>
      <c r="J178" s="676" t="n"/>
      <c r="K178" s="676" t="n"/>
      <c r="L178" s="676" t="n"/>
      <c r="M178" s="676" t="n"/>
      <c r="N178" s="664" t="n"/>
      <c r="O178" s="664" t="n"/>
      <c r="P178" s="664" t="n"/>
      <c r="Q178" s="664" t="n"/>
      <c r="R178" s="664" t="n"/>
      <c r="S178" s="664" t="n"/>
      <c r="T178" s="664" t="n"/>
      <c r="U178" s="664" t="n"/>
      <c r="V178" s="664" t="n"/>
      <c r="W178" s="664" t="n"/>
      <c r="X178" s="664" t="n"/>
      <c r="Y178" s="664" t="n"/>
      <c r="Z178" s="664" t="n"/>
      <c r="AA178" s="664" t="n"/>
    </row>
    <row r="179" hidden="1" outlineLevel="1" ht="15" customHeight="1" s="844">
      <c r="A179" s="670" t="n"/>
      <c r="B179" s="677" t="inlineStr">
        <is>
          <t>Financial Services</t>
        </is>
      </c>
      <c r="C179" s="1203">
        <f>SUM(C180:C183)</f>
        <v/>
      </c>
      <c r="D179" s="1203">
        <f>SUM(D180:D183)</f>
        <v/>
      </c>
      <c r="E179" s="1203">
        <f>SUM(E180:E183)</f>
        <v/>
      </c>
      <c r="F179" s="1203">
        <f>SUM(F180:F183)</f>
        <v/>
      </c>
      <c r="G179" s="705" t="n"/>
      <c r="H179" s="1203">
        <f>SUM(H180:H183)</f>
        <v/>
      </c>
      <c r="I179" s="600" t="n"/>
      <c r="J179" s="676" t="n"/>
      <c r="K179" s="676" t="n"/>
      <c r="L179" s="676" t="n"/>
      <c r="M179" s="676" t="n"/>
      <c r="N179" s="664" t="n"/>
      <c r="O179" s="664" t="n"/>
      <c r="P179" s="664" t="n"/>
      <c r="Q179" s="664" t="n"/>
      <c r="R179" s="664" t="n"/>
      <c r="S179" s="664" t="n"/>
      <c r="T179" s="664" t="n"/>
      <c r="U179" s="664" t="n"/>
      <c r="V179" s="664" t="n"/>
      <c r="W179" s="664" t="n"/>
      <c r="X179" s="664" t="n"/>
      <c r="Y179" s="664" t="n"/>
      <c r="Z179" s="664" t="n"/>
      <c r="AA179" s="664" t="n"/>
    </row>
    <row r="180" hidden="1" outlineLevel="2" ht="15" customHeight="1" s="844">
      <c r="A180" s="670" t="n"/>
      <c r="B180" s="677" t="inlineStr">
        <is>
          <t>Enterprise</t>
        </is>
      </c>
      <c r="C180" s="1203" t="n">
        <v>0</v>
      </c>
      <c r="D180" s="1203" t="n">
        <v>1614883.36</v>
      </c>
      <c r="E180" s="1203" t="n">
        <v>2494420</v>
      </c>
      <c r="F180" s="1203" t="n">
        <v>804650</v>
      </c>
      <c r="G180" s="600" t="n"/>
      <c r="H180" s="1203" t="n">
        <v>171000</v>
      </c>
      <c r="I180" s="706" t="n"/>
      <c r="J180" s="676" t="n"/>
      <c r="K180" s="676" t="n"/>
      <c r="L180" s="676" t="n"/>
      <c r="M180" s="676" t="n"/>
      <c r="N180" s="664" t="n"/>
      <c r="O180" s="664" t="n"/>
      <c r="P180" s="664" t="n"/>
      <c r="Q180" s="664" t="n"/>
      <c r="R180" s="664" t="n"/>
      <c r="S180" s="664" t="n"/>
      <c r="T180" s="664" t="n"/>
      <c r="U180" s="664" t="n"/>
      <c r="V180" s="664" t="n"/>
      <c r="W180" s="664" t="n"/>
      <c r="X180" s="664" t="n"/>
      <c r="Y180" s="664" t="n"/>
      <c r="Z180" s="664" t="n"/>
      <c r="AA180" s="664" t="n"/>
    </row>
    <row r="181" hidden="1" outlineLevel="2" ht="15" customHeight="1" s="844">
      <c r="A181" s="670" t="n"/>
      <c r="B181" s="677" t="inlineStr">
        <is>
          <t>Large</t>
        </is>
      </c>
      <c r="C181" s="1203" t="n">
        <v>1654589.19</v>
      </c>
      <c r="D181" s="1203" t="n">
        <v>536411.25</v>
      </c>
      <c r="E181" s="1203" t="n">
        <v>1831209.99</v>
      </c>
      <c r="F181" s="1203" t="n">
        <v>777232.96</v>
      </c>
      <c r="G181" s="600" t="n"/>
      <c r="H181" s="1203" t="n">
        <v>233720.5</v>
      </c>
      <c r="I181" s="706" t="n"/>
      <c r="J181" s="676" t="n"/>
      <c r="K181" s="676" t="n"/>
      <c r="L181" s="676" t="n"/>
      <c r="M181" s="676" t="n"/>
      <c r="N181" s="664" t="n"/>
      <c r="O181" s="664" t="n"/>
      <c r="P181" s="664" t="n"/>
      <c r="Q181" s="664" t="n"/>
      <c r="R181" s="664" t="n"/>
      <c r="S181" s="664" t="n"/>
      <c r="T181" s="664" t="n"/>
      <c r="U181" s="664" t="n"/>
      <c r="V181" s="664" t="n"/>
      <c r="W181" s="664" t="n"/>
      <c r="X181" s="664" t="n"/>
      <c r="Y181" s="664" t="n"/>
      <c r="Z181" s="664" t="n"/>
      <c r="AA181" s="664" t="n"/>
    </row>
    <row r="182" hidden="1" outlineLevel="2" ht="15" customHeight="1" s="844">
      <c r="A182" s="670" t="n"/>
      <c r="B182" s="677" t="inlineStr">
        <is>
          <t>Medium</t>
        </is>
      </c>
      <c r="C182" s="1203" t="n">
        <v>1087018.22</v>
      </c>
      <c r="D182" s="1203" t="n">
        <v>655603.24</v>
      </c>
      <c r="E182" s="1203" t="n">
        <v>1188160.693555</v>
      </c>
      <c r="F182" s="1203" t="n">
        <v>692049.653333333</v>
      </c>
      <c r="G182" s="600" t="n"/>
      <c r="H182" s="1203" t="n">
        <v>209194.673333333</v>
      </c>
      <c r="I182" s="706" t="n"/>
      <c r="J182" s="676" t="n"/>
      <c r="K182" s="676" t="n"/>
      <c r="L182" s="676" t="n"/>
      <c r="M182" s="676" t="n"/>
      <c r="N182" s="664" t="n"/>
      <c r="O182" s="664" t="n"/>
      <c r="P182" s="664" t="n"/>
      <c r="Q182" s="664" t="n"/>
      <c r="R182" s="664" t="n"/>
      <c r="S182" s="664" t="n"/>
      <c r="T182" s="664" t="n"/>
      <c r="U182" s="664" t="n"/>
      <c r="V182" s="664" t="n"/>
      <c r="W182" s="664" t="n"/>
      <c r="X182" s="664" t="n"/>
      <c r="Y182" s="664" t="n"/>
      <c r="Z182" s="664" t="n"/>
      <c r="AA182" s="664" t="n"/>
    </row>
    <row r="183" hidden="1" outlineLevel="2" ht="15" customHeight="1" s="844">
      <c r="A183" s="670" t="n"/>
      <c r="B183" s="677" t="inlineStr">
        <is>
          <t>Small</t>
        </is>
      </c>
      <c r="C183" s="1217" t="n">
        <v>426363.29</v>
      </c>
      <c r="D183" s="1217" t="n">
        <v>345384.52</v>
      </c>
      <c r="E183" s="1217" t="n">
        <v>42450</v>
      </c>
      <c r="F183" s="1217" t="n">
        <v>83263.33</v>
      </c>
      <c r="G183" s="600" t="n"/>
      <c r="H183" s="1217" t="n">
        <v>36013.34</v>
      </c>
      <c r="I183" s="706" t="n"/>
      <c r="J183" s="676" t="n"/>
      <c r="K183" s="676" t="n"/>
      <c r="L183" s="676" t="n"/>
      <c r="M183" s="676" t="n"/>
      <c r="N183" s="664" t="n"/>
      <c r="O183" s="664" t="n"/>
      <c r="P183" s="664" t="n"/>
      <c r="Q183" s="664" t="n"/>
      <c r="R183" s="664" t="n"/>
      <c r="S183" s="664" t="n"/>
      <c r="T183" s="664" t="n"/>
      <c r="U183" s="664" t="n"/>
      <c r="V183" s="664" t="n"/>
      <c r="W183" s="664" t="n"/>
      <c r="X183" s="664" t="n"/>
      <c r="Y183" s="664" t="n"/>
      <c r="Z183" s="664" t="n"/>
      <c r="AA183" s="664" t="n"/>
    </row>
    <row r="184" hidden="1" outlineLevel="1" ht="15" customHeight="1" s="844">
      <c r="A184" s="670" t="n"/>
      <c r="B184" s="677" t="inlineStr">
        <is>
          <t>Insurance</t>
        </is>
      </c>
      <c r="C184" s="1203">
        <f>SUM(C185:C188)</f>
        <v/>
      </c>
      <c r="D184" s="1203">
        <f>SUM(D185:D188)</f>
        <v/>
      </c>
      <c r="E184" s="1203">
        <f>SUM(E185:E188)</f>
        <v/>
      </c>
      <c r="F184" s="1203">
        <f>SUM(F185:F188)</f>
        <v/>
      </c>
      <c r="G184" s="705" t="n"/>
      <c r="H184" s="1203">
        <f>SUM(H185:H188)</f>
        <v/>
      </c>
      <c r="I184" s="706" t="n"/>
      <c r="J184" s="1205" t="n"/>
      <c r="K184" s="676" t="n"/>
      <c r="L184" s="676" t="n"/>
      <c r="M184" s="676" t="n"/>
      <c r="N184" s="664" t="n"/>
      <c r="O184" s="664" t="n"/>
      <c r="P184" s="664" t="n"/>
      <c r="Q184" s="664" t="n"/>
      <c r="R184" s="664" t="n"/>
      <c r="S184" s="664" t="n"/>
      <c r="T184" s="664" t="n"/>
      <c r="U184" s="664" t="n"/>
      <c r="V184" s="664" t="n"/>
      <c r="W184" s="664" t="n"/>
      <c r="X184" s="664" t="n"/>
      <c r="Y184" s="664" t="n"/>
      <c r="Z184" s="664" t="n"/>
      <c r="AA184" s="664" t="n"/>
    </row>
    <row r="185" hidden="1" outlineLevel="2" ht="15" customHeight="1" s="844">
      <c r="A185" s="670" t="n"/>
      <c r="B185" s="707" t="inlineStr">
        <is>
          <t>Enterprise</t>
        </is>
      </c>
      <c r="C185" s="1203" t="n">
        <v>347006.21</v>
      </c>
      <c r="D185" s="1203" t="n">
        <v>11525</v>
      </c>
      <c r="E185" s="1203" t="n">
        <v>1229328.57</v>
      </c>
      <c r="F185" s="1203" t="n">
        <v>1040508.75</v>
      </c>
      <c r="G185" s="600" t="n"/>
      <c r="H185" s="1203" t="n">
        <v>265839</v>
      </c>
      <c r="I185" s="706" t="n"/>
      <c r="J185" s="1205" t="n"/>
      <c r="K185" s="676" t="n"/>
      <c r="L185" s="676" t="n"/>
      <c r="M185" s="676" t="n"/>
      <c r="N185" s="664" t="n"/>
      <c r="O185" s="664" t="n"/>
      <c r="P185" s="664" t="n"/>
      <c r="Q185" s="664" t="n"/>
      <c r="R185" s="664" t="n"/>
      <c r="S185" s="664" t="n"/>
      <c r="T185" s="664" t="n"/>
      <c r="U185" s="664" t="n"/>
      <c r="V185" s="664" t="n"/>
      <c r="W185" s="664" t="n"/>
      <c r="X185" s="664" t="n"/>
      <c r="Y185" s="664" t="n"/>
      <c r="Z185" s="664" t="n"/>
      <c r="AA185" s="664" t="n"/>
    </row>
    <row r="186" hidden="1" outlineLevel="2" ht="15" customHeight="1" s="844">
      <c r="A186" s="670" t="n"/>
      <c r="B186" s="707" t="inlineStr">
        <is>
          <t>Large</t>
        </is>
      </c>
      <c r="C186" s="1203" t="n">
        <v>0</v>
      </c>
      <c r="D186" s="1203" t="n">
        <v>0</v>
      </c>
      <c r="E186" s="1203" t="n">
        <v>0</v>
      </c>
      <c r="F186" s="1203" t="n">
        <v>0</v>
      </c>
      <c r="G186" s="600" t="n"/>
      <c r="H186" s="1203" t="n">
        <v>0</v>
      </c>
      <c r="I186" s="706" t="n"/>
      <c r="J186" s="1205" t="n"/>
      <c r="K186" s="676" t="n"/>
      <c r="L186" s="676" t="n"/>
      <c r="M186" s="676" t="n"/>
      <c r="N186" s="664" t="n"/>
      <c r="O186" s="664" t="n"/>
      <c r="P186" s="664" t="n"/>
      <c r="Q186" s="664" t="n"/>
      <c r="R186" s="664" t="n"/>
      <c r="S186" s="664" t="n"/>
      <c r="T186" s="664" t="n"/>
      <c r="U186" s="664" t="n"/>
      <c r="V186" s="664" t="n"/>
      <c r="W186" s="664" t="n"/>
      <c r="X186" s="664" t="n"/>
      <c r="Y186" s="664" t="n"/>
      <c r="Z186" s="664" t="n"/>
      <c r="AA186" s="664" t="n"/>
    </row>
    <row r="187" hidden="1" outlineLevel="2" ht="15" customHeight="1" s="844">
      <c r="A187" s="670" t="n"/>
      <c r="B187" s="707" t="inlineStr">
        <is>
          <t>Medium</t>
        </is>
      </c>
      <c r="C187" s="1203" t="n">
        <v>206768.75</v>
      </c>
      <c r="D187" s="1203" t="n">
        <v>43312.5</v>
      </c>
      <c r="E187" s="1203" t="n">
        <v>0</v>
      </c>
      <c r="F187" s="1203" t="n">
        <v>16620</v>
      </c>
      <c r="G187" s="600" t="n"/>
      <c r="H187" s="1203" t="n">
        <v>0</v>
      </c>
      <c r="I187" s="706" t="n"/>
      <c r="J187" s="1205" t="n"/>
      <c r="K187" s="676" t="n"/>
      <c r="L187" s="676" t="n"/>
      <c r="M187" s="676" t="n"/>
      <c r="N187" s="664" t="n"/>
      <c r="O187" s="664" t="n"/>
      <c r="P187" s="664" t="n"/>
      <c r="Q187" s="664" t="n"/>
      <c r="R187" s="664" t="n"/>
      <c r="S187" s="664" t="n"/>
      <c r="T187" s="664" t="n"/>
      <c r="U187" s="664" t="n"/>
      <c r="V187" s="664" t="n"/>
      <c r="W187" s="664" t="n"/>
      <c r="X187" s="664" t="n"/>
      <c r="Y187" s="664" t="n"/>
      <c r="Z187" s="664" t="n"/>
      <c r="AA187" s="664" t="n"/>
    </row>
    <row r="188" hidden="1" outlineLevel="2" ht="15" customHeight="1" s="844">
      <c r="A188" s="670" t="n"/>
      <c r="B188" s="707" t="inlineStr">
        <is>
          <t>Small</t>
        </is>
      </c>
      <c r="C188" s="1217" t="n">
        <v>0</v>
      </c>
      <c r="D188" s="1217" t="n">
        <v>29700</v>
      </c>
      <c r="E188" s="1217" t="n">
        <v>0</v>
      </c>
      <c r="F188" s="1217" t="n">
        <v>0</v>
      </c>
      <c r="G188" s="600" t="n"/>
      <c r="H188" s="1217" t="n">
        <v>0</v>
      </c>
      <c r="I188" s="706" t="n"/>
      <c r="J188" s="1205" t="n"/>
      <c r="K188" s="676" t="n"/>
      <c r="L188" s="676" t="n"/>
      <c r="M188" s="676" t="n"/>
      <c r="N188" s="664" t="n"/>
      <c r="O188" s="664" t="n"/>
      <c r="P188" s="664" t="n"/>
      <c r="Q188" s="664" t="n"/>
      <c r="R188" s="664" t="n"/>
      <c r="S188" s="664" t="n"/>
      <c r="T188" s="664" t="n"/>
      <c r="U188" s="664" t="n"/>
      <c r="V188" s="664" t="n"/>
      <c r="W188" s="664" t="n"/>
      <c r="X188" s="664" t="n"/>
      <c r="Y188" s="664" t="n"/>
      <c r="Z188" s="664" t="n"/>
      <c r="AA188" s="664" t="n"/>
    </row>
    <row r="189" hidden="1" outlineLevel="1" ht="15" customHeight="1" s="844">
      <c r="A189" s="670" t="n"/>
      <c r="B189" s="677" t="inlineStr">
        <is>
          <t>TMT</t>
        </is>
      </c>
      <c r="C189" s="1203">
        <f>SUM(C190:C193)</f>
        <v/>
      </c>
      <c r="D189" s="1203">
        <f>SUM(D190:D193)</f>
        <v/>
      </c>
      <c r="E189" s="1203">
        <f>SUM(E190:E193)</f>
        <v/>
      </c>
      <c r="F189" s="1203">
        <f>SUM(F190:F193)</f>
        <v/>
      </c>
      <c r="G189" s="705" t="n"/>
      <c r="H189" s="1203">
        <f>SUM(H190:H193)</f>
        <v/>
      </c>
      <c r="I189" s="706" t="n"/>
      <c r="J189" s="1205" t="n"/>
      <c r="K189" s="676" t="n"/>
      <c r="L189" s="676" t="n"/>
      <c r="M189" s="676" t="n"/>
      <c r="N189" s="664" t="n"/>
      <c r="O189" s="664" t="n"/>
      <c r="P189" s="664" t="n"/>
      <c r="Q189" s="664" t="n"/>
      <c r="R189" s="664" t="n"/>
      <c r="S189" s="664" t="n"/>
      <c r="T189" s="664" t="n"/>
      <c r="U189" s="664" t="n"/>
      <c r="V189" s="664" t="n"/>
      <c r="W189" s="664" t="n"/>
      <c r="X189" s="664" t="n"/>
      <c r="Y189" s="664" t="n"/>
      <c r="Z189" s="664" t="n"/>
      <c r="AA189" s="664" t="n"/>
    </row>
    <row r="190" hidden="1" outlineLevel="2" ht="15" customHeight="1" s="844">
      <c r="A190" s="670" t="n"/>
      <c r="B190" s="707" t="inlineStr">
        <is>
          <t>Enterprise</t>
        </is>
      </c>
      <c r="C190" s="1203" t="n">
        <v>960681.22</v>
      </c>
      <c r="D190" s="1203" t="n">
        <v>2202810.73</v>
      </c>
      <c r="E190" s="1203" t="n">
        <v>2158922.5</v>
      </c>
      <c r="F190" s="1203" t="n">
        <v>660448</v>
      </c>
      <c r="G190" s="600" t="n"/>
      <c r="H190" s="1203" t="n">
        <v>146913</v>
      </c>
      <c r="I190" s="706" t="n"/>
      <c r="J190" s="1205" t="n"/>
      <c r="K190" s="676" t="n"/>
      <c r="L190" s="676" t="n"/>
      <c r="M190" s="676" t="n"/>
      <c r="N190" s="664" t="n"/>
      <c r="O190" s="664" t="n"/>
      <c r="P190" s="664" t="n"/>
      <c r="Q190" s="664" t="n"/>
      <c r="R190" s="664" t="n"/>
      <c r="S190" s="664" t="n"/>
      <c r="T190" s="664" t="n"/>
      <c r="U190" s="664" t="n"/>
      <c r="V190" s="664" t="n"/>
      <c r="W190" s="664" t="n"/>
      <c r="X190" s="664" t="n"/>
      <c r="Y190" s="664" t="n"/>
      <c r="Z190" s="664" t="n"/>
      <c r="AA190" s="664" t="n"/>
    </row>
    <row r="191" hidden="1" outlineLevel="2" ht="15" customHeight="1" s="844">
      <c r="A191" s="670" t="n"/>
      <c r="B191" s="707" t="inlineStr">
        <is>
          <t>Large</t>
        </is>
      </c>
      <c r="C191" s="1203" t="n">
        <v>335423.25</v>
      </c>
      <c r="D191" s="1203" t="n">
        <v>416029.61</v>
      </c>
      <c r="E191" s="1203" t="n">
        <v>794858.96</v>
      </c>
      <c r="F191" s="1203" t="n">
        <v>473241.8</v>
      </c>
      <c r="G191" s="600" t="n"/>
      <c r="H191" s="1203" t="n">
        <v>112113.75</v>
      </c>
      <c r="I191" s="706" t="n"/>
      <c r="J191" s="1205" t="n"/>
      <c r="K191" s="676" t="n"/>
      <c r="L191" s="676" t="n"/>
      <c r="M191" s="676" t="n"/>
      <c r="N191" s="664" t="n"/>
      <c r="O191" s="664" t="n"/>
      <c r="P191" s="664" t="n"/>
      <c r="Q191" s="664" t="n"/>
      <c r="R191" s="664" t="n"/>
      <c r="S191" s="664" t="n"/>
      <c r="T191" s="664" t="n"/>
      <c r="U191" s="664" t="n"/>
      <c r="V191" s="664" t="n"/>
      <c r="W191" s="664" t="n"/>
      <c r="X191" s="664" t="n"/>
      <c r="Y191" s="664" t="n"/>
      <c r="Z191" s="664" t="n"/>
      <c r="AA191" s="664" t="n"/>
    </row>
    <row r="192" hidden="1" outlineLevel="2" ht="15" customHeight="1" s="844">
      <c r="A192" s="670" t="n"/>
      <c r="B192" s="707" t="inlineStr">
        <is>
          <t>Medium</t>
        </is>
      </c>
      <c r="C192" s="1203" t="n">
        <v>145400</v>
      </c>
      <c r="D192" s="1203" t="n">
        <v>260800.69</v>
      </c>
      <c r="E192" s="1203" t="n">
        <v>121938.16</v>
      </c>
      <c r="F192" s="1203" t="n">
        <v>7600</v>
      </c>
      <c r="G192" s="600" t="n"/>
      <c r="H192" s="1203" t="n">
        <v>1900</v>
      </c>
      <c r="I192" s="706" t="n"/>
      <c r="J192" s="1205" t="n"/>
      <c r="K192" s="676" t="n"/>
      <c r="L192" s="676" t="n"/>
      <c r="M192" s="676" t="n"/>
      <c r="N192" s="664" t="n"/>
      <c r="O192" s="664" t="n"/>
      <c r="P192" s="664" t="n"/>
      <c r="Q192" s="664" t="n"/>
      <c r="R192" s="664" t="n"/>
      <c r="S192" s="664" t="n"/>
      <c r="T192" s="664" t="n"/>
      <c r="U192" s="664" t="n"/>
      <c r="V192" s="664" t="n"/>
      <c r="W192" s="664" t="n"/>
      <c r="X192" s="664" t="n"/>
      <c r="Y192" s="664" t="n"/>
      <c r="Z192" s="664" t="n"/>
      <c r="AA192" s="664" t="n"/>
    </row>
    <row r="193" hidden="1" outlineLevel="2" ht="15" customHeight="1" s="844">
      <c r="A193" s="670" t="n"/>
      <c r="B193" s="707" t="inlineStr">
        <is>
          <t>Small</t>
        </is>
      </c>
      <c r="C193" s="1217" t="n">
        <v>0</v>
      </c>
      <c r="D193" s="1217" t="n">
        <v>11903.78</v>
      </c>
      <c r="E193" s="1217" t="n">
        <v>35275.77</v>
      </c>
      <c r="F193" s="1217" t="n">
        <v>21466.58</v>
      </c>
      <c r="G193" s="600" t="n"/>
      <c r="H193" s="1217" t="n">
        <v>4954.55</v>
      </c>
      <c r="I193" s="706" t="n"/>
      <c r="J193" s="1205" t="n"/>
      <c r="K193" s="676" t="n"/>
      <c r="L193" s="676" t="n"/>
      <c r="M193" s="676" t="n"/>
      <c r="N193" s="664" t="n"/>
      <c r="O193" s="664" t="n"/>
      <c r="P193" s="664" t="n"/>
      <c r="Q193" s="664" t="n"/>
      <c r="R193" s="664" t="n"/>
      <c r="S193" s="664" t="n"/>
      <c r="T193" s="664" t="n"/>
      <c r="U193" s="664" t="n"/>
      <c r="V193" s="664" t="n"/>
      <c r="W193" s="664" t="n"/>
      <c r="X193" s="664" t="n"/>
      <c r="Y193" s="664" t="n"/>
      <c r="Z193" s="664" t="n"/>
      <c r="AA193" s="664" t="n"/>
    </row>
    <row r="194" hidden="1" outlineLevel="1" ht="15" customHeight="1" s="844">
      <c r="A194" s="670" t="n"/>
      <c r="B194" s="677" t="inlineStr">
        <is>
          <t>Healthcare &amp; Life Sciences</t>
        </is>
      </c>
      <c r="C194" s="1203">
        <f>SUM(C195:C198)</f>
        <v/>
      </c>
      <c r="D194" s="1203">
        <f>SUM(D195:D198)</f>
        <v/>
      </c>
      <c r="E194" s="1203">
        <f>SUM(E195:E198)</f>
        <v/>
      </c>
      <c r="F194" s="1203">
        <f>SUM(F195:F198)</f>
        <v/>
      </c>
      <c r="G194" s="705" t="n"/>
      <c r="H194" s="1203">
        <f>SUM(H195:H198)</f>
        <v/>
      </c>
      <c r="I194" s="600" t="n"/>
      <c r="J194" s="1205" t="n"/>
      <c r="K194" s="676" t="n"/>
      <c r="L194" s="676" t="n"/>
      <c r="M194" s="676" t="n"/>
      <c r="N194" s="664" t="n"/>
      <c r="O194" s="664" t="n"/>
      <c r="P194" s="664" t="n"/>
      <c r="Q194" s="664" t="n"/>
      <c r="R194" s="664" t="n"/>
      <c r="S194" s="664" t="n"/>
      <c r="T194" s="664" t="n"/>
      <c r="U194" s="664" t="n"/>
      <c r="V194" s="664" t="n"/>
      <c r="W194" s="664" t="n"/>
      <c r="X194" s="664" t="n"/>
      <c r="Y194" s="664" t="n"/>
      <c r="Z194" s="664" t="n"/>
      <c r="AA194" s="664" t="n"/>
    </row>
    <row r="195" hidden="1" outlineLevel="2" ht="15" customHeight="1" s="844">
      <c r="A195" s="670" t="n"/>
      <c r="B195" s="707" t="inlineStr">
        <is>
          <t>Enterprise</t>
        </is>
      </c>
      <c r="C195" s="1203" t="n">
        <v>355162.93</v>
      </c>
      <c r="D195" s="1203" t="n">
        <v>0</v>
      </c>
      <c r="E195" s="1203" t="n">
        <v>406208.75</v>
      </c>
      <c r="F195" s="1203" t="n">
        <v>150733.35</v>
      </c>
      <c r="G195" s="600" t="n"/>
      <c r="H195" s="1203" t="n">
        <v>39272.5</v>
      </c>
      <c r="I195" s="600" t="n"/>
      <c r="J195" s="1205" t="n"/>
      <c r="K195" s="676" t="n"/>
      <c r="L195" s="676" t="n"/>
      <c r="M195" s="676" t="n"/>
      <c r="N195" s="664" t="n"/>
      <c r="O195" s="664" t="n"/>
      <c r="P195" s="664" t="n"/>
      <c r="Q195" s="664" t="n"/>
      <c r="R195" s="664" t="n"/>
      <c r="S195" s="664" t="n"/>
      <c r="T195" s="664" t="n"/>
      <c r="U195" s="664" t="n"/>
      <c r="V195" s="664" t="n"/>
      <c r="W195" s="664" t="n"/>
      <c r="X195" s="664" t="n"/>
      <c r="Y195" s="664" t="n"/>
      <c r="Z195" s="664" t="n"/>
      <c r="AA195" s="664" t="n"/>
    </row>
    <row r="196" hidden="1" outlineLevel="2" ht="15" customHeight="1" s="844">
      <c r="A196" s="670" t="n"/>
      <c r="B196" s="707" t="inlineStr">
        <is>
          <t>Large</t>
        </is>
      </c>
      <c r="C196" s="1203" t="n">
        <v>14400</v>
      </c>
      <c r="D196" s="1203" t="n">
        <v>432469.4</v>
      </c>
      <c r="E196" s="1203" t="n">
        <v>0</v>
      </c>
      <c r="F196" s="1203" t="n">
        <v>0</v>
      </c>
      <c r="G196" s="600" t="n"/>
      <c r="H196" s="1203" t="n">
        <v>0</v>
      </c>
      <c r="I196" s="600" t="n"/>
      <c r="J196" s="1205" t="n"/>
      <c r="K196" s="676" t="n"/>
      <c r="L196" s="676" t="n"/>
      <c r="M196" s="676" t="n"/>
      <c r="N196" s="664" t="n"/>
      <c r="O196" s="664" t="n"/>
      <c r="P196" s="664" t="n"/>
      <c r="Q196" s="664" t="n"/>
      <c r="R196" s="664" t="n"/>
      <c r="S196" s="664" t="n"/>
      <c r="T196" s="664" t="n"/>
      <c r="U196" s="664" t="n"/>
      <c r="V196" s="664" t="n"/>
      <c r="W196" s="664" t="n"/>
      <c r="X196" s="664" t="n"/>
      <c r="Y196" s="664" t="n"/>
      <c r="Z196" s="664" t="n"/>
      <c r="AA196" s="664" t="n"/>
    </row>
    <row r="197" hidden="1" outlineLevel="2" ht="15" customHeight="1" s="844">
      <c r="A197" s="670" t="n"/>
      <c r="B197" s="707" t="inlineStr">
        <is>
          <t>Medium</t>
        </is>
      </c>
      <c r="C197" s="1203" t="n">
        <v>0</v>
      </c>
      <c r="D197" s="1203" t="n">
        <v>0</v>
      </c>
      <c r="E197" s="1203" t="n">
        <v>10500</v>
      </c>
      <c r="F197" s="1203" t="n">
        <v>101750</v>
      </c>
      <c r="G197" s="600" t="n"/>
      <c r="H197" s="1203" t="n">
        <v>80750</v>
      </c>
      <c r="I197" s="600" t="n"/>
      <c r="J197" s="1205" t="n"/>
      <c r="K197" s="676" t="n"/>
      <c r="L197" s="676" t="n"/>
      <c r="M197" s="676" t="n"/>
      <c r="N197" s="664" t="n"/>
      <c r="O197" s="664" t="n"/>
      <c r="P197" s="664" t="n"/>
      <c r="Q197" s="664" t="n"/>
      <c r="R197" s="664" t="n"/>
      <c r="S197" s="664" t="n"/>
      <c r="T197" s="664" t="n"/>
      <c r="U197" s="664" t="n"/>
      <c r="V197" s="664" t="n"/>
      <c r="W197" s="664" t="n"/>
      <c r="X197" s="664" t="n"/>
      <c r="Y197" s="664" t="n"/>
      <c r="Z197" s="664" t="n"/>
      <c r="AA197" s="664" t="n"/>
    </row>
    <row r="198" hidden="1" outlineLevel="2" ht="15" customHeight="1" s="844">
      <c r="A198" s="670" t="n"/>
      <c r="B198" s="707" t="inlineStr">
        <is>
          <t>Small</t>
        </is>
      </c>
      <c r="C198" s="1217" t="n">
        <v>57800</v>
      </c>
      <c r="D198" s="1217" t="n">
        <v>0</v>
      </c>
      <c r="E198" s="1217" t="n">
        <v>0</v>
      </c>
      <c r="F198" s="1217" t="n">
        <v>0</v>
      </c>
      <c r="G198" s="600" t="n"/>
      <c r="H198" s="1217" t="n">
        <v>0</v>
      </c>
      <c r="I198" s="600" t="n"/>
      <c r="J198" s="1205" t="n"/>
      <c r="K198" s="676" t="n"/>
      <c r="L198" s="676" t="n"/>
      <c r="M198" s="676" t="n"/>
      <c r="N198" s="664" t="n"/>
      <c r="O198" s="664" t="n"/>
      <c r="P198" s="664" t="n"/>
      <c r="Q198" s="664" t="n"/>
      <c r="R198" s="664" t="n"/>
      <c r="S198" s="664" t="n"/>
      <c r="T198" s="664" t="n"/>
      <c r="U198" s="664" t="n"/>
      <c r="V198" s="664" t="n"/>
      <c r="W198" s="664" t="n"/>
      <c r="X198" s="664" t="n"/>
      <c r="Y198" s="664" t="n"/>
      <c r="Z198" s="664" t="n"/>
      <c r="AA198" s="664" t="n"/>
    </row>
    <row r="199" hidden="1" outlineLevel="1" ht="15" customHeight="1" s="844">
      <c r="A199" s="670" t="n"/>
      <c r="B199" s="677" t="inlineStr">
        <is>
          <t>Manufacturing &amp; Auto</t>
        </is>
      </c>
      <c r="C199" s="1203">
        <f>SUM(C200:C203)</f>
        <v/>
      </c>
      <c r="D199" s="1203">
        <f>SUM(D200:D203)</f>
        <v/>
      </c>
      <c r="E199" s="1203">
        <f>SUM(E200:E203)</f>
        <v/>
      </c>
      <c r="F199" s="1203">
        <f>SUM(F200:F203)</f>
        <v/>
      </c>
      <c r="G199" s="705" t="n"/>
      <c r="H199" s="1203">
        <f>SUM(H200:H203)</f>
        <v/>
      </c>
      <c r="I199" s="600" t="n"/>
      <c r="J199" s="1205" t="n"/>
      <c r="K199" s="676" t="n"/>
      <c r="L199" s="676" t="n"/>
      <c r="M199" s="676" t="n"/>
      <c r="N199" s="664" t="n"/>
      <c r="O199" s="664" t="n"/>
      <c r="P199" s="664" t="n"/>
      <c r="Q199" s="664" t="n"/>
      <c r="R199" s="664" t="n"/>
      <c r="S199" s="664" t="n"/>
      <c r="T199" s="664" t="n"/>
      <c r="U199" s="664" t="n"/>
      <c r="V199" s="664" t="n"/>
      <c r="W199" s="664" t="n"/>
      <c r="X199" s="664" t="n"/>
      <c r="Y199" s="664" t="n"/>
      <c r="Z199" s="664" t="n"/>
      <c r="AA199" s="664" t="n"/>
    </row>
    <row r="200" hidden="1" outlineLevel="2" ht="15" customHeight="1" s="844">
      <c r="A200" s="670" t="n"/>
      <c r="B200" s="707" t="inlineStr">
        <is>
          <t>Enterprise</t>
        </is>
      </c>
      <c r="C200" s="1203" t="n">
        <v>75312.78</v>
      </c>
      <c r="D200" s="1203" t="n">
        <v>989086.0699999999</v>
      </c>
      <c r="E200" s="1203" t="n">
        <v>1281489.8</v>
      </c>
      <c r="F200" s="1203" t="n">
        <v>516853.24</v>
      </c>
      <c r="G200" s="600" t="n"/>
      <c r="H200" s="1203" t="n">
        <v>148817.17</v>
      </c>
      <c r="I200" s="600" t="n"/>
      <c r="J200" s="1205" t="n"/>
      <c r="K200" s="676" t="n"/>
      <c r="L200" s="676" t="n"/>
      <c r="M200" s="676" t="n"/>
      <c r="N200" s="664" t="n"/>
      <c r="O200" s="664" t="n"/>
      <c r="P200" s="664" t="n"/>
      <c r="Q200" s="664" t="n"/>
      <c r="R200" s="664" t="n"/>
      <c r="S200" s="664" t="n"/>
      <c r="T200" s="664" t="n"/>
      <c r="U200" s="664" t="n"/>
      <c r="V200" s="664" t="n"/>
      <c r="W200" s="664" t="n"/>
      <c r="X200" s="664" t="n"/>
      <c r="Y200" s="664" t="n"/>
      <c r="Z200" s="664" t="n"/>
      <c r="AA200" s="664" t="n"/>
    </row>
    <row r="201" hidden="1" outlineLevel="2" ht="15" customHeight="1" s="844">
      <c r="A201" s="670" t="n"/>
      <c r="B201" s="707" t="inlineStr">
        <is>
          <t>Large</t>
        </is>
      </c>
      <c r="C201" s="1203" t="n">
        <v>0</v>
      </c>
      <c r="D201" s="1203" t="n">
        <v>0</v>
      </c>
      <c r="E201" s="1203" t="n">
        <v>74632</v>
      </c>
      <c r="F201" s="1203" t="n">
        <v>9000</v>
      </c>
      <c r="G201" s="600" t="n"/>
      <c r="H201" s="1203" t="n">
        <v>2250</v>
      </c>
      <c r="I201" s="600" t="n"/>
      <c r="J201" s="1205" t="n"/>
      <c r="K201" s="676" t="n"/>
      <c r="L201" s="676" t="n"/>
      <c r="M201" s="676" t="n"/>
      <c r="N201" s="664" t="n"/>
      <c r="O201" s="664" t="n"/>
      <c r="P201" s="664" t="n"/>
      <c r="Q201" s="664" t="n"/>
      <c r="R201" s="664" t="n"/>
      <c r="S201" s="664" t="n"/>
      <c r="T201" s="664" t="n"/>
      <c r="U201" s="664" t="n"/>
      <c r="V201" s="664" t="n"/>
      <c r="W201" s="664" t="n"/>
      <c r="X201" s="664" t="n"/>
      <c r="Y201" s="664" t="n"/>
      <c r="Z201" s="664" t="n"/>
      <c r="AA201" s="664" t="n"/>
    </row>
    <row r="202" hidden="1" outlineLevel="2" ht="15" customHeight="1" s="844">
      <c r="A202" s="670" t="n"/>
      <c r="B202" s="707" t="inlineStr">
        <is>
          <t>Medium</t>
        </is>
      </c>
      <c r="C202" s="1203" t="n">
        <v>25800.75</v>
      </c>
      <c r="D202" s="1203" t="n">
        <v>9500</v>
      </c>
      <c r="E202" s="1203" t="n">
        <v>289231.34</v>
      </c>
      <c r="F202" s="1203" t="n">
        <v>9623</v>
      </c>
      <c r="G202" s="600" t="n"/>
      <c r="H202" s="1203" t="n">
        <v>0</v>
      </c>
      <c r="I202" s="600" t="n"/>
      <c r="J202" s="1205" t="n"/>
      <c r="K202" s="676" t="n"/>
      <c r="L202" s="676" t="n"/>
      <c r="M202" s="676" t="n"/>
      <c r="N202" s="664" t="n"/>
      <c r="O202" s="664" t="n"/>
      <c r="P202" s="664" t="n"/>
      <c r="Q202" s="664" t="n"/>
      <c r="R202" s="664" t="n"/>
      <c r="S202" s="664" t="n"/>
      <c r="T202" s="664" t="n"/>
      <c r="U202" s="664" t="n"/>
      <c r="V202" s="664" t="n"/>
      <c r="W202" s="664" t="n"/>
      <c r="X202" s="664" t="n"/>
      <c r="Y202" s="664" t="n"/>
      <c r="Z202" s="664" t="n"/>
      <c r="AA202" s="664" t="n"/>
    </row>
    <row r="203" hidden="1" outlineLevel="2" ht="15" customHeight="1" s="844">
      <c r="A203" s="670" t="n"/>
      <c r="B203" s="707" t="inlineStr">
        <is>
          <t>Small</t>
        </is>
      </c>
      <c r="C203" s="1217" t="n">
        <v>0</v>
      </c>
      <c r="D203" s="1217" t="n">
        <v>1680</v>
      </c>
      <c r="E203" s="1217" t="n">
        <v>154101.31</v>
      </c>
      <c r="F203" s="1217" t="n">
        <v>17312.2683333333</v>
      </c>
      <c r="G203" s="600" t="n"/>
      <c r="H203" s="1217" t="n">
        <v>3407.16833333333</v>
      </c>
      <c r="I203" s="600" t="n"/>
      <c r="J203" s="1205" t="n"/>
      <c r="K203" s="676" t="n"/>
      <c r="L203" s="676" t="n"/>
      <c r="M203" s="676" t="n"/>
      <c r="N203" s="664" t="n"/>
      <c r="O203" s="664" t="n"/>
      <c r="P203" s="664" t="n"/>
      <c r="Q203" s="664" t="n"/>
      <c r="R203" s="664" t="n"/>
      <c r="S203" s="664" t="n"/>
      <c r="T203" s="664" t="n"/>
      <c r="U203" s="664" t="n"/>
      <c r="V203" s="664" t="n"/>
      <c r="W203" s="664" t="n"/>
      <c r="X203" s="664" t="n"/>
      <c r="Y203" s="664" t="n"/>
      <c r="Z203" s="664" t="n"/>
      <c r="AA203" s="664" t="n"/>
    </row>
    <row r="204" hidden="1" outlineLevel="1" ht="15" customHeight="1" s="844">
      <c r="A204" s="670" t="n"/>
      <c r="B204" s="677" t="inlineStr">
        <is>
          <t>Others</t>
        </is>
      </c>
      <c r="C204" s="1203">
        <f>SUM(C205:C208)</f>
        <v/>
      </c>
      <c r="D204" s="1203">
        <f>SUM(D205:D208)</f>
        <v/>
      </c>
      <c r="E204" s="1203">
        <f>SUM(E205:E208)</f>
        <v/>
      </c>
      <c r="F204" s="1203">
        <f>SUM(F205:F208)</f>
        <v/>
      </c>
      <c r="G204" s="600" t="n"/>
      <c r="H204" s="1203">
        <f>SUM(H205:H208)</f>
        <v/>
      </c>
      <c r="I204" s="600" t="n"/>
      <c r="J204" s="1205" t="n"/>
      <c r="K204" s="676" t="n"/>
      <c r="L204" s="676" t="n"/>
      <c r="M204" s="676" t="n"/>
      <c r="N204" s="664" t="n"/>
      <c r="O204" s="664" t="n"/>
      <c r="P204" s="664" t="n"/>
      <c r="Q204" s="664" t="n"/>
      <c r="R204" s="664" t="n"/>
      <c r="S204" s="664" t="n"/>
      <c r="T204" s="664" t="n"/>
      <c r="U204" s="664" t="n"/>
      <c r="V204" s="664" t="n"/>
      <c r="W204" s="664" t="n"/>
      <c r="X204" s="664" t="n"/>
      <c r="Y204" s="664" t="n"/>
      <c r="Z204" s="664" t="n"/>
      <c r="AA204" s="664" t="n"/>
    </row>
    <row r="205" hidden="1" outlineLevel="2" ht="15" customHeight="1" s="844">
      <c r="A205" s="670" t="n"/>
      <c r="B205" s="707" t="inlineStr">
        <is>
          <t>Enterprise</t>
        </is>
      </c>
      <c r="C205" s="708" t="n">
        <v>0</v>
      </c>
      <c r="D205" s="708" t="n">
        <v>64580.4299999999</v>
      </c>
      <c r="E205" s="708" t="n">
        <v>1168335.63</v>
      </c>
      <c r="F205" s="708" t="n">
        <v>230526.25</v>
      </c>
      <c r="G205" s="600" t="n"/>
      <c r="H205" s="708" t="n">
        <v>64075</v>
      </c>
      <c r="I205" s="600" t="n"/>
      <c r="J205" s="676" t="n"/>
      <c r="K205" s="676" t="n"/>
      <c r="L205" s="676" t="n"/>
      <c r="M205" s="676" t="n"/>
      <c r="N205" s="664" t="n"/>
      <c r="O205" s="664" t="n"/>
      <c r="P205" s="664" t="n"/>
      <c r="Q205" s="664" t="n"/>
      <c r="R205" s="664" t="n"/>
      <c r="S205" s="664" t="n"/>
      <c r="T205" s="664" t="n"/>
      <c r="U205" s="664" t="n"/>
      <c r="V205" s="664" t="n"/>
      <c r="W205" s="664" t="n"/>
      <c r="X205" s="664" t="n"/>
      <c r="Y205" s="664" t="n"/>
      <c r="Z205" s="664" t="n"/>
      <c r="AA205" s="664" t="n"/>
    </row>
    <row r="206" hidden="1" outlineLevel="2" ht="15" customHeight="1" s="844">
      <c r="A206" s="670" t="n"/>
      <c r="B206" s="707" t="inlineStr">
        <is>
          <t>Large</t>
        </is>
      </c>
      <c r="C206" s="708" t="n">
        <v>0</v>
      </c>
      <c r="D206" s="708" t="n">
        <v>0</v>
      </c>
      <c r="E206" s="708" t="n">
        <v>2.3283064365387e-10</v>
      </c>
      <c r="F206" s="708" t="n">
        <v>0</v>
      </c>
      <c r="G206" s="600" t="n"/>
      <c r="H206" s="708" t="n">
        <v>0</v>
      </c>
      <c r="I206" s="600" t="n"/>
      <c r="J206" s="676" t="n"/>
      <c r="K206" s="676" t="n"/>
      <c r="L206" s="676" t="n"/>
      <c r="M206" s="676" t="n"/>
      <c r="N206" s="664" t="n"/>
      <c r="O206" s="664" t="n"/>
      <c r="P206" s="664" t="n"/>
      <c r="Q206" s="664" t="n"/>
      <c r="R206" s="664" t="n"/>
      <c r="S206" s="664" t="n"/>
      <c r="T206" s="664" t="n"/>
      <c r="U206" s="664" t="n"/>
      <c r="V206" s="664" t="n"/>
      <c r="W206" s="664" t="n"/>
      <c r="X206" s="664" t="n"/>
      <c r="Y206" s="664" t="n"/>
      <c r="Z206" s="664" t="n"/>
      <c r="AA206" s="664" t="n"/>
    </row>
    <row r="207" hidden="1" outlineLevel="2" ht="15" customHeight="1" s="844">
      <c r="A207" s="670" t="n"/>
      <c r="B207" s="707" t="inlineStr">
        <is>
          <t>Medium</t>
        </is>
      </c>
      <c r="C207" s="708" t="n">
        <v>14249.9999999998</v>
      </c>
      <c r="D207" s="708" t="n">
        <v>-5.82076609134674e-11</v>
      </c>
      <c r="E207" s="708" t="n">
        <v>0</v>
      </c>
      <c r="F207" s="708" t="n">
        <v>0</v>
      </c>
      <c r="G207" s="600" t="n"/>
      <c r="H207" s="708" t="n">
        <v>0</v>
      </c>
      <c r="I207" s="600" t="n"/>
      <c r="J207" s="676" t="n"/>
      <c r="K207" s="676" t="n"/>
      <c r="L207" s="676" t="n"/>
      <c r="M207" s="676" t="n"/>
      <c r="N207" s="664" t="n"/>
      <c r="O207" s="664" t="n"/>
      <c r="P207" s="664" t="n"/>
      <c r="Q207" s="664" t="n"/>
      <c r="R207" s="664" t="n"/>
      <c r="S207" s="664" t="n"/>
      <c r="T207" s="664" t="n"/>
      <c r="U207" s="664" t="n"/>
      <c r="V207" s="664" t="n"/>
      <c r="W207" s="664" t="n"/>
      <c r="X207" s="664" t="n"/>
      <c r="Y207" s="664" t="n"/>
      <c r="Z207" s="664" t="n"/>
      <c r="AA207" s="664" t="n"/>
    </row>
    <row r="208" hidden="1" outlineLevel="2" ht="15" customHeight="1" s="844">
      <c r="A208" s="670" t="n"/>
      <c r="B208" s="707" t="inlineStr">
        <is>
          <t>Small</t>
        </is>
      </c>
      <c r="C208" s="708" t="n">
        <v>77587.5</v>
      </c>
      <c r="D208" s="708" t="n">
        <v>151320.833333333</v>
      </c>
      <c r="E208" s="708" t="n">
        <v>98660.3</v>
      </c>
      <c r="F208" s="708" t="n">
        <v>19914.8566666666</v>
      </c>
      <c r="G208" s="600" t="n"/>
      <c r="H208" s="708" t="n">
        <v>8130.58</v>
      </c>
      <c r="I208" s="600" t="n"/>
      <c r="J208" s="676" t="n"/>
      <c r="K208" s="676" t="n"/>
      <c r="L208" s="676" t="n"/>
      <c r="M208" s="676" t="n"/>
      <c r="N208" s="664" t="n"/>
      <c r="O208" s="664" t="n"/>
      <c r="P208" s="664" t="n"/>
      <c r="Q208" s="664" t="n"/>
      <c r="R208" s="664" t="n"/>
      <c r="S208" s="664" t="n"/>
      <c r="T208" s="664" t="n"/>
      <c r="U208" s="664" t="n"/>
      <c r="V208" s="664" t="n"/>
      <c r="W208" s="664" t="n"/>
      <c r="X208" s="664" t="n"/>
      <c r="Y208" s="664" t="n"/>
      <c r="Z208" s="664" t="n"/>
      <c r="AA208" s="664" t="n"/>
    </row>
    <row r="209" hidden="1" outlineLevel="1" ht="15" customHeight="1" s="844">
      <c r="A209" s="670" t="n"/>
      <c r="B209" s="681" t="inlineStr">
        <is>
          <t>Total</t>
        </is>
      </c>
      <c r="C209" s="1218">
        <f>C179+C184+C189+C194+C199+C204</f>
        <v/>
      </c>
      <c r="D209" s="1218">
        <f>D179+D184+D189+D194+D199+D204</f>
        <v/>
      </c>
      <c r="E209" s="1218">
        <f>E179+E184+E189+E194+E199+E204</f>
        <v/>
      </c>
      <c r="F209" s="1218">
        <f>F179+F184+F189+F194+F199+F204</f>
        <v/>
      </c>
      <c r="G209" s="600" t="n"/>
      <c r="H209" s="1218">
        <f>H179+H184+H189+H194+H199+H204</f>
        <v/>
      </c>
      <c r="I209" s="600" t="n"/>
      <c r="J209" s="1224" t="n"/>
      <c r="K209" s="676" t="n"/>
      <c r="L209" s="676" t="n"/>
      <c r="M209" s="676" t="n"/>
      <c r="N209" s="664" t="n"/>
      <c r="O209" s="664" t="n"/>
      <c r="P209" s="664" t="n"/>
      <c r="Q209" s="664" t="n"/>
      <c r="R209" s="664" t="n"/>
      <c r="S209" s="664" t="n"/>
      <c r="T209" s="664" t="n"/>
      <c r="U209" s="664" t="n"/>
      <c r="V209" s="664" t="n"/>
      <c r="W209" s="664" t="n"/>
      <c r="X209" s="664" t="n"/>
      <c r="Y209" s="664" t="n"/>
      <c r="Z209" s="664" t="n"/>
      <c r="AA209" s="664" t="n"/>
    </row>
    <row r="210" hidden="1" outlineLevel="1" ht="15" customHeight="1" s="844">
      <c r="A210" s="670" t="n"/>
      <c r="B210" s="710" t="n"/>
      <c r="C210" s="600" t="n"/>
      <c r="D210" s="600" t="n"/>
      <c r="E210" s="600" t="n"/>
      <c r="F210" s="600" t="n"/>
      <c r="G210" s="600" t="n"/>
      <c r="H210" s="600" t="n"/>
      <c r="I210" s="600" t="n"/>
      <c r="J210" s="676" t="n"/>
      <c r="K210" s="676" t="n"/>
      <c r="L210" s="676" t="n"/>
      <c r="M210" s="676" t="n"/>
      <c r="N210" s="664" t="n"/>
      <c r="O210" s="664" t="n"/>
      <c r="P210" s="664" t="n"/>
      <c r="Q210" s="664" t="n"/>
      <c r="R210" s="664" t="n"/>
      <c r="S210" s="664" t="n"/>
      <c r="T210" s="664" t="n"/>
      <c r="U210" s="664" t="n"/>
      <c r="V210" s="664" t="n"/>
      <c r="W210" s="664" t="n"/>
      <c r="X210" s="664" t="n"/>
      <c r="Y210" s="664" t="n"/>
      <c r="Z210" s="664" t="n"/>
      <c r="AA210" s="664" t="n"/>
    </row>
    <row r="211" hidden="1" outlineLevel="1" ht="15" customHeight="1" s="844">
      <c r="A211" s="670" t="n"/>
      <c r="B211" s="671" t="inlineStr">
        <is>
          <t>Revenue by Sector %</t>
        </is>
      </c>
      <c r="C211" s="689" t="inlineStr">
        <is>
          <t>FY19</t>
        </is>
      </c>
      <c r="D211" s="689" t="inlineStr">
        <is>
          <t>FY20</t>
        </is>
      </c>
      <c r="E211" s="689" t="inlineStr">
        <is>
          <t>FY21</t>
        </is>
      </c>
      <c r="F211" s="672" t="inlineStr">
        <is>
          <t>FY22 YTD</t>
        </is>
      </c>
      <c r="G211" s="600" t="n"/>
      <c r="H211" s="674" t="n">
        <v>44562</v>
      </c>
      <c r="I211" s="676" t="n"/>
      <c r="J211" s="676" t="n"/>
      <c r="K211" s="676" t="n"/>
      <c r="L211" s="676" t="n"/>
      <c r="M211" s="676" t="n"/>
      <c r="N211" s="664" t="n"/>
      <c r="O211" s="664" t="n"/>
      <c r="P211" s="664" t="n"/>
      <c r="Q211" s="664" t="n"/>
      <c r="R211" s="664" t="n"/>
      <c r="S211" s="664" t="n"/>
      <c r="T211" s="664" t="n"/>
      <c r="U211" s="664" t="n"/>
      <c r="V211" s="664" t="n"/>
      <c r="W211" s="664" t="n"/>
      <c r="X211" s="664" t="n"/>
      <c r="Y211" s="664" t="n"/>
      <c r="Z211" s="664" t="n"/>
      <c r="AA211" s="664" t="n"/>
    </row>
    <row r="212" hidden="1" outlineLevel="1" ht="15" customHeight="1" s="844">
      <c r="A212" s="670" t="n"/>
      <c r="B212" s="677" t="inlineStr">
        <is>
          <t>Financial Services</t>
        </is>
      </c>
      <c r="C212" s="690">
        <f>IFERROR(C179/C$209,"--")</f>
        <v/>
      </c>
      <c r="D212" s="690">
        <f>IFERROR(D179/D$209,"--")</f>
        <v/>
      </c>
      <c r="E212" s="690">
        <f>IFERROR(E179/E$209,"--")</f>
        <v/>
      </c>
      <c r="F212" s="690">
        <f>IFERROR(F179/F$209,"--")</f>
        <v/>
      </c>
      <c r="G212" s="600" t="n"/>
      <c r="H212" s="690">
        <f>IFERROR(H179/H$209,"--")</f>
        <v/>
      </c>
      <c r="I212" s="600" t="n"/>
      <c r="J212" s="676" t="n"/>
      <c r="K212" s="676" t="n"/>
      <c r="L212" s="676" t="n"/>
      <c r="M212" s="676" t="n"/>
      <c r="N212" s="664" t="n"/>
      <c r="O212" s="664" t="n"/>
      <c r="P212" s="664" t="n"/>
      <c r="Q212" s="664" t="n"/>
      <c r="R212" s="664" t="n"/>
      <c r="S212" s="664" t="n"/>
      <c r="T212" s="664" t="n"/>
      <c r="U212" s="664" t="n"/>
      <c r="V212" s="664" t="n"/>
      <c r="W212" s="664" t="n"/>
      <c r="X212" s="664" t="n"/>
      <c r="Y212" s="664" t="n"/>
      <c r="Z212" s="664" t="n"/>
      <c r="AA212" s="664" t="n"/>
    </row>
    <row r="213" hidden="1" outlineLevel="2" ht="15" customHeight="1" s="844">
      <c r="A213" s="670" t="n"/>
      <c r="B213" s="707" t="inlineStr">
        <is>
          <t>Enterprise</t>
        </is>
      </c>
      <c r="C213" s="690">
        <f>C180/C$179</f>
        <v/>
      </c>
      <c r="D213" s="690">
        <f>D180/D$179</f>
        <v/>
      </c>
      <c r="E213" s="690">
        <f>E180/E$179</f>
        <v/>
      </c>
      <c r="F213" s="690">
        <f>F180/F$179</f>
        <v/>
      </c>
      <c r="G213" s="600" t="n"/>
      <c r="H213" s="690">
        <f>H180/H$179</f>
        <v/>
      </c>
      <c r="I213" s="600" t="n"/>
      <c r="J213" s="676" t="n"/>
      <c r="K213" s="676" t="n"/>
      <c r="L213" s="676" t="n"/>
      <c r="M213" s="676" t="n"/>
      <c r="N213" s="664" t="n"/>
      <c r="O213" s="664" t="n"/>
      <c r="P213" s="664" t="n"/>
      <c r="Q213" s="664" t="n"/>
      <c r="R213" s="664" t="n"/>
      <c r="S213" s="664" t="n"/>
      <c r="T213" s="664" t="n"/>
      <c r="U213" s="664" t="n"/>
      <c r="V213" s="664" t="n"/>
      <c r="W213" s="664" t="n"/>
      <c r="X213" s="664" t="n"/>
      <c r="Y213" s="664" t="n"/>
      <c r="Z213" s="664" t="n"/>
      <c r="AA213" s="664" t="n"/>
    </row>
    <row r="214" hidden="1" outlineLevel="2" ht="15" customHeight="1" s="844">
      <c r="A214" s="670" t="n"/>
      <c r="B214" s="707" t="inlineStr">
        <is>
          <t>Large</t>
        </is>
      </c>
      <c r="C214" s="690">
        <f>C181/C$179</f>
        <v/>
      </c>
      <c r="D214" s="690">
        <f>D181/D$179</f>
        <v/>
      </c>
      <c r="E214" s="690">
        <f>E181/E$179</f>
        <v/>
      </c>
      <c r="F214" s="690">
        <f>F181/F$179</f>
        <v/>
      </c>
      <c r="G214" s="600" t="n"/>
      <c r="H214" s="690">
        <f>H181/H$179</f>
        <v/>
      </c>
      <c r="I214" s="600" t="n"/>
      <c r="J214" s="676" t="n"/>
      <c r="K214" s="676" t="n"/>
      <c r="L214" s="676" t="n"/>
      <c r="M214" s="676" t="n"/>
      <c r="N214" s="664" t="n"/>
      <c r="O214" s="664" t="n"/>
      <c r="P214" s="664" t="n"/>
      <c r="Q214" s="664" t="n"/>
      <c r="R214" s="664" t="n"/>
      <c r="S214" s="664" t="n"/>
      <c r="T214" s="664" t="n"/>
      <c r="U214" s="664" t="n"/>
      <c r="V214" s="664" t="n"/>
      <c r="W214" s="664" t="n"/>
      <c r="X214" s="664" t="n"/>
      <c r="Y214" s="664" t="n"/>
      <c r="Z214" s="664" t="n"/>
      <c r="AA214" s="664" t="n"/>
    </row>
    <row r="215" hidden="1" outlineLevel="2" ht="15" customHeight="1" s="844">
      <c r="A215" s="670" t="n"/>
      <c r="B215" s="707" t="inlineStr">
        <is>
          <t>Medium</t>
        </is>
      </c>
      <c r="C215" s="690">
        <f>C182/C$179</f>
        <v/>
      </c>
      <c r="D215" s="690">
        <f>D182/D$179</f>
        <v/>
      </c>
      <c r="E215" s="690">
        <f>E182/E$179</f>
        <v/>
      </c>
      <c r="F215" s="690">
        <f>F182/F$179</f>
        <v/>
      </c>
      <c r="G215" s="600" t="n"/>
      <c r="H215" s="690">
        <f>H182/H$179</f>
        <v/>
      </c>
      <c r="I215" s="600" t="n"/>
      <c r="J215" s="676" t="n"/>
      <c r="K215" s="676" t="n"/>
      <c r="L215" s="676" t="n"/>
      <c r="M215" s="676" t="n"/>
      <c r="N215" s="664" t="n"/>
      <c r="O215" s="664" t="n"/>
      <c r="P215" s="664" t="n"/>
      <c r="Q215" s="664" t="n"/>
      <c r="R215" s="664" t="n"/>
      <c r="S215" s="664" t="n"/>
      <c r="T215" s="664" t="n"/>
      <c r="U215" s="664" t="n"/>
      <c r="V215" s="664" t="n"/>
      <c r="W215" s="664" t="n"/>
      <c r="X215" s="664" t="n"/>
      <c r="Y215" s="664" t="n"/>
      <c r="Z215" s="664" t="n"/>
      <c r="AA215" s="664" t="n"/>
    </row>
    <row r="216" hidden="1" outlineLevel="2" ht="15" customHeight="1" s="844">
      <c r="A216" s="670" t="n"/>
      <c r="B216" s="707" t="inlineStr">
        <is>
          <t>Small</t>
        </is>
      </c>
      <c r="C216" s="691">
        <f>C183/C$179</f>
        <v/>
      </c>
      <c r="D216" s="691">
        <f>D183/D$179</f>
        <v/>
      </c>
      <c r="E216" s="691">
        <f>E183/E$179</f>
        <v/>
      </c>
      <c r="F216" s="691">
        <f>F183/F$179</f>
        <v/>
      </c>
      <c r="G216" s="600" t="n"/>
      <c r="H216" s="691">
        <f>H183/H$179</f>
        <v/>
      </c>
      <c r="I216" s="600" t="n"/>
      <c r="J216" s="676" t="n"/>
      <c r="K216" s="676" t="n"/>
      <c r="L216" s="676" t="n"/>
      <c r="M216" s="676" t="n"/>
      <c r="N216" s="664" t="n"/>
      <c r="O216" s="664" t="n"/>
      <c r="P216" s="664" t="n"/>
      <c r="Q216" s="664" t="n"/>
      <c r="R216" s="664" t="n"/>
      <c r="S216" s="664" t="n"/>
      <c r="T216" s="664" t="n"/>
      <c r="U216" s="664" t="n"/>
      <c r="V216" s="664" t="n"/>
      <c r="W216" s="664" t="n"/>
      <c r="X216" s="664" t="n"/>
      <c r="Y216" s="664" t="n"/>
      <c r="Z216" s="664" t="n"/>
      <c r="AA216" s="664" t="n"/>
    </row>
    <row r="217" hidden="1" outlineLevel="1" ht="15" customHeight="1" s="844">
      <c r="A217" s="670" t="n"/>
      <c r="B217" s="677" t="inlineStr">
        <is>
          <t>Insurance</t>
        </is>
      </c>
      <c r="C217" s="690">
        <f>IFERROR(C184/C$209,"--")</f>
        <v/>
      </c>
      <c r="D217" s="690">
        <f>IFERROR(D184/D$209,"--")</f>
        <v/>
      </c>
      <c r="E217" s="690">
        <f>IFERROR(E184/E$209,"--")</f>
        <v/>
      </c>
      <c r="F217" s="690">
        <f>IFERROR(F184/F$209,"--")</f>
        <v/>
      </c>
      <c r="G217" s="600" t="n"/>
      <c r="H217" s="690">
        <f>IFERROR(H184/H$209,"--")</f>
        <v/>
      </c>
      <c r="I217" s="600" t="n"/>
      <c r="J217" s="676" t="n"/>
      <c r="K217" s="676" t="n"/>
      <c r="L217" s="676" t="n"/>
      <c r="M217" s="676" t="n"/>
      <c r="N217" s="664" t="n"/>
      <c r="O217" s="664" t="n"/>
      <c r="P217" s="664" t="n"/>
      <c r="Q217" s="664" t="n"/>
      <c r="R217" s="664" t="n"/>
      <c r="S217" s="664" t="n"/>
      <c r="T217" s="664" t="n"/>
      <c r="U217" s="664" t="n"/>
      <c r="V217" s="664" t="n"/>
      <c r="W217" s="664" t="n"/>
      <c r="X217" s="664" t="n"/>
      <c r="Y217" s="664" t="n"/>
      <c r="Z217" s="664" t="n"/>
      <c r="AA217" s="664" t="n"/>
    </row>
    <row r="218" hidden="1" outlineLevel="2" ht="15" customHeight="1" s="844">
      <c r="A218" s="670" t="n"/>
      <c r="B218" s="707" t="inlineStr">
        <is>
          <t>Enterprise</t>
        </is>
      </c>
      <c r="C218" s="690">
        <f>C185/C$184</f>
        <v/>
      </c>
      <c r="D218" s="690">
        <f>D185/D$184</f>
        <v/>
      </c>
      <c r="E218" s="690">
        <f>E185/E$184</f>
        <v/>
      </c>
      <c r="F218" s="690">
        <f>F185/F$184</f>
        <v/>
      </c>
      <c r="G218" s="600" t="n"/>
      <c r="H218" s="690">
        <f>H185/H$184</f>
        <v/>
      </c>
      <c r="I218" s="600" t="n"/>
      <c r="J218" s="676" t="n"/>
      <c r="K218" s="676" t="n"/>
      <c r="L218" s="676" t="n"/>
      <c r="M218" s="676" t="n"/>
      <c r="N218" s="664" t="n"/>
      <c r="O218" s="664" t="n"/>
      <c r="P218" s="664" t="n"/>
      <c r="Q218" s="664" t="n"/>
      <c r="R218" s="664" t="n"/>
      <c r="S218" s="664" t="n"/>
      <c r="T218" s="664" t="n"/>
      <c r="U218" s="664" t="n"/>
      <c r="V218" s="664" t="n"/>
      <c r="W218" s="664" t="n"/>
      <c r="X218" s="664" t="n"/>
      <c r="Y218" s="664" t="n"/>
      <c r="Z218" s="664" t="n"/>
      <c r="AA218" s="664" t="n"/>
    </row>
    <row r="219" hidden="1" outlineLevel="2" ht="15" customHeight="1" s="844">
      <c r="A219" s="670" t="n"/>
      <c r="B219" s="707" t="inlineStr">
        <is>
          <t>Large</t>
        </is>
      </c>
      <c r="C219" s="690">
        <f>C186/C$184</f>
        <v/>
      </c>
      <c r="D219" s="690">
        <f>D186/D$184</f>
        <v/>
      </c>
      <c r="E219" s="690">
        <f>E186/E$184</f>
        <v/>
      </c>
      <c r="F219" s="690">
        <f>F186/F$184</f>
        <v/>
      </c>
      <c r="G219" s="600" t="n"/>
      <c r="H219" s="690">
        <f>H186/H$184</f>
        <v/>
      </c>
      <c r="I219" s="600" t="n"/>
      <c r="J219" s="676" t="n"/>
      <c r="K219" s="676" t="n"/>
      <c r="L219" s="676" t="n"/>
      <c r="M219" s="676" t="n"/>
      <c r="N219" s="664" t="n"/>
      <c r="O219" s="664" t="n"/>
      <c r="P219" s="664" t="n"/>
      <c r="Q219" s="664" t="n"/>
      <c r="R219" s="664" t="n"/>
      <c r="S219" s="664" t="n"/>
      <c r="T219" s="664" t="n"/>
      <c r="U219" s="664" t="n"/>
      <c r="V219" s="664" t="n"/>
      <c r="W219" s="664" t="n"/>
      <c r="X219" s="664" t="n"/>
      <c r="Y219" s="664" t="n"/>
      <c r="Z219" s="664" t="n"/>
      <c r="AA219" s="664" t="n"/>
    </row>
    <row r="220" hidden="1" outlineLevel="2" ht="15" customHeight="1" s="844">
      <c r="A220" s="670" t="n"/>
      <c r="B220" s="707" t="inlineStr">
        <is>
          <t>Medium</t>
        </is>
      </c>
      <c r="C220" s="690">
        <f>C187/C$184</f>
        <v/>
      </c>
      <c r="D220" s="690">
        <f>D187/D$184</f>
        <v/>
      </c>
      <c r="E220" s="690">
        <f>E187/E$184</f>
        <v/>
      </c>
      <c r="F220" s="690">
        <f>F187/F$184</f>
        <v/>
      </c>
      <c r="G220" s="600" t="n"/>
      <c r="H220" s="690">
        <f>H187/H$184</f>
        <v/>
      </c>
      <c r="I220" s="600" t="n"/>
      <c r="J220" s="676" t="n"/>
      <c r="K220" s="676" t="n"/>
      <c r="L220" s="676" t="n"/>
      <c r="M220" s="676" t="n"/>
      <c r="N220" s="664" t="n"/>
      <c r="O220" s="664" t="n"/>
      <c r="P220" s="664" t="n"/>
      <c r="Q220" s="664" t="n"/>
      <c r="R220" s="664" t="n"/>
      <c r="S220" s="664" t="n"/>
      <c r="T220" s="664" t="n"/>
      <c r="U220" s="664" t="n"/>
      <c r="V220" s="664" t="n"/>
      <c r="W220" s="664" t="n"/>
      <c r="X220" s="664" t="n"/>
      <c r="Y220" s="664" t="n"/>
      <c r="Z220" s="664" t="n"/>
      <c r="AA220" s="664" t="n"/>
    </row>
    <row r="221" hidden="1" outlineLevel="2" ht="15" customHeight="1" s="844">
      <c r="A221" s="670" t="n"/>
      <c r="B221" s="707" t="inlineStr">
        <is>
          <t>Small</t>
        </is>
      </c>
      <c r="C221" s="691">
        <f>C188/C$184</f>
        <v/>
      </c>
      <c r="D221" s="691">
        <f>D188/D$184</f>
        <v/>
      </c>
      <c r="E221" s="691">
        <f>E188/E$184</f>
        <v/>
      </c>
      <c r="F221" s="691">
        <f>F188/F$184</f>
        <v/>
      </c>
      <c r="G221" s="600" t="n"/>
      <c r="H221" s="691">
        <f>H188/H$184</f>
        <v/>
      </c>
      <c r="I221" s="600" t="n"/>
      <c r="J221" s="676" t="n"/>
      <c r="K221" s="676" t="n"/>
      <c r="L221" s="676" t="n"/>
      <c r="M221" s="676" t="n"/>
      <c r="N221" s="664" t="n"/>
      <c r="O221" s="664" t="n"/>
      <c r="P221" s="664" t="n"/>
      <c r="Q221" s="664" t="n"/>
      <c r="R221" s="664" t="n"/>
      <c r="S221" s="664" t="n"/>
      <c r="T221" s="664" t="n"/>
      <c r="U221" s="664" t="n"/>
      <c r="V221" s="664" t="n"/>
      <c r="W221" s="664" t="n"/>
      <c r="X221" s="664" t="n"/>
      <c r="Y221" s="664" t="n"/>
      <c r="Z221" s="664" t="n"/>
      <c r="AA221" s="664" t="n"/>
    </row>
    <row r="222" hidden="1" outlineLevel="1" ht="15" customHeight="1" s="844">
      <c r="A222" s="670" t="n"/>
      <c r="B222" s="677" t="inlineStr">
        <is>
          <t>TMT</t>
        </is>
      </c>
      <c r="C222" s="690">
        <f>IFERROR(C189/C$209,"--")</f>
        <v/>
      </c>
      <c r="D222" s="690">
        <f>IFERROR(D189/D$209,"--")</f>
        <v/>
      </c>
      <c r="E222" s="690">
        <f>IFERROR(E189/E$209,"--")</f>
        <v/>
      </c>
      <c r="F222" s="690">
        <f>IFERROR(F189/F$209,"--")</f>
        <v/>
      </c>
      <c r="G222" s="600" t="n"/>
      <c r="H222" s="690">
        <f>IFERROR(H189/H$209,"--")</f>
        <v/>
      </c>
      <c r="I222" s="600" t="n"/>
      <c r="J222" s="676" t="n"/>
      <c r="K222" s="676" t="n"/>
      <c r="L222" s="676" t="n"/>
      <c r="M222" s="676" t="n"/>
      <c r="N222" s="664" t="n"/>
      <c r="O222" s="664" t="n"/>
      <c r="P222" s="664" t="n"/>
      <c r="Q222" s="664" t="n"/>
      <c r="R222" s="664" t="n"/>
      <c r="S222" s="664" t="n"/>
      <c r="T222" s="664" t="n"/>
      <c r="U222" s="664" t="n"/>
      <c r="V222" s="664" t="n"/>
      <c r="W222" s="664" t="n"/>
      <c r="X222" s="664" t="n"/>
      <c r="Y222" s="664" t="n"/>
      <c r="Z222" s="664" t="n"/>
      <c r="AA222" s="664" t="n"/>
    </row>
    <row r="223" hidden="1" outlineLevel="2" ht="15" customHeight="1" s="844">
      <c r="A223" s="670" t="n"/>
      <c r="B223" s="707" t="inlineStr">
        <is>
          <t>Enterprise</t>
        </is>
      </c>
      <c r="C223" s="690">
        <f>C190/C$189</f>
        <v/>
      </c>
      <c r="D223" s="690">
        <f>D190/D$189</f>
        <v/>
      </c>
      <c r="E223" s="690">
        <f>E190/E$189</f>
        <v/>
      </c>
      <c r="F223" s="690">
        <f>F190/F$189</f>
        <v/>
      </c>
      <c r="G223" s="600" t="n"/>
      <c r="H223" s="690">
        <f>H190/H$189</f>
        <v/>
      </c>
      <c r="I223" s="600" t="n"/>
      <c r="J223" s="676" t="n"/>
      <c r="K223" s="676" t="n"/>
      <c r="L223" s="676" t="n"/>
      <c r="M223" s="676" t="n"/>
      <c r="N223" s="664" t="n"/>
      <c r="O223" s="664" t="n"/>
      <c r="P223" s="664" t="n"/>
      <c r="Q223" s="664" t="n"/>
      <c r="R223" s="664" t="n"/>
      <c r="S223" s="664" t="n"/>
      <c r="T223" s="664" t="n"/>
      <c r="U223" s="664" t="n"/>
      <c r="V223" s="664" t="n"/>
      <c r="W223" s="664" t="n"/>
      <c r="X223" s="664" t="n"/>
      <c r="Y223" s="664" t="n"/>
      <c r="Z223" s="664" t="n"/>
      <c r="AA223" s="664" t="n"/>
    </row>
    <row r="224" hidden="1" outlineLevel="2" ht="15" customHeight="1" s="844">
      <c r="A224" s="670" t="n"/>
      <c r="B224" s="707" t="inlineStr">
        <is>
          <t>Large</t>
        </is>
      </c>
      <c r="C224" s="690">
        <f>C191/C$189</f>
        <v/>
      </c>
      <c r="D224" s="690">
        <f>D191/D$189</f>
        <v/>
      </c>
      <c r="E224" s="690">
        <f>E191/E$189</f>
        <v/>
      </c>
      <c r="F224" s="690">
        <f>F191/F$189</f>
        <v/>
      </c>
      <c r="G224" s="600" t="n"/>
      <c r="H224" s="690">
        <f>H191/H$189</f>
        <v/>
      </c>
      <c r="I224" s="600" t="n"/>
      <c r="J224" s="676" t="n"/>
      <c r="K224" s="676" t="n"/>
      <c r="L224" s="676" t="n"/>
      <c r="M224" s="676" t="n"/>
      <c r="N224" s="664" t="n"/>
      <c r="O224" s="664" t="n"/>
      <c r="P224" s="664" t="n"/>
      <c r="Q224" s="664" t="n"/>
      <c r="R224" s="664" t="n"/>
      <c r="S224" s="664" t="n"/>
      <c r="T224" s="664" t="n"/>
      <c r="U224" s="664" t="n"/>
      <c r="V224" s="664" t="n"/>
      <c r="W224" s="664" t="n"/>
      <c r="X224" s="664" t="n"/>
      <c r="Y224" s="664" t="n"/>
      <c r="Z224" s="664" t="n"/>
      <c r="AA224" s="664" t="n"/>
    </row>
    <row r="225" hidden="1" outlineLevel="2" ht="15" customHeight="1" s="844">
      <c r="A225" s="670" t="n"/>
      <c r="B225" s="707" t="inlineStr">
        <is>
          <t>Medium</t>
        </is>
      </c>
      <c r="C225" s="690">
        <f>C192/C$189</f>
        <v/>
      </c>
      <c r="D225" s="690">
        <f>D192/D$189</f>
        <v/>
      </c>
      <c r="E225" s="690">
        <f>E192/E$189</f>
        <v/>
      </c>
      <c r="F225" s="690">
        <f>F192/F$189</f>
        <v/>
      </c>
      <c r="G225" s="600" t="n"/>
      <c r="H225" s="690">
        <f>H192/H$189</f>
        <v/>
      </c>
      <c r="I225" s="600" t="n"/>
      <c r="J225" s="676" t="n"/>
      <c r="K225" s="676" t="n"/>
      <c r="L225" s="676" t="n"/>
      <c r="M225" s="676" t="n"/>
      <c r="N225" s="664" t="n"/>
      <c r="O225" s="664" t="n"/>
      <c r="P225" s="664" t="n"/>
      <c r="Q225" s="664" t="n"/>
      <c r="R225" s="664" t="n"/>
      <c r="S225" s="664" t="n"/>
      <c r="T225" s="664" t="n"/>
      <c r="U225" s="664" t="n"/>
      <c r="V225" s="664" t="n"/>
      <c r="W225" s="664" t="n"/>
      <c r="X225" s="664" t="n"/>
      <c r="Y225" s="664" t="n"/>
      <c r="Z225" s="664" t="n"/>
      <c r="AA225" s="664" t="n"/>
    </row>
    <row r="226" hidden="1" outlineLevel="2" ht="15" customHeight="1" s="844">
      <c r="A226" s="670" t="n"/>
      <c r="B226" s="707" t="inlineStr">
        <is>
          <t>Small</t>
        </is>
      </c>
      <c r="C226" s="691">
        <f>C193/C$189</f>
        <v/>
      </c>
      <c r="D226" s="691">
        <f>D193/D$189</f>
        <v/>
      </c>
      <c r="E226" s="691">
        <f>E193/E$189</f>
        <v/>
      </c>
      <c r="F226" s="691">
        <f>F193/F$189</f>
        <v/>
      </c>
      <c r="G226" s="600" t="n"/>
      <c r="H226" s="691">
        <f>H193/H$189</f>
        <v/>
      </c>
      <c r="I226" s="600" t="n"/>
      <c r="J226" s="676" t="n"/>
      <c r="K226" s="676" t="n"/>
      <c r="L226" s="676" t="n"/>
      <c r="M226" s="676" t="n"/>
      <c r="N226" s="664" t="n"/>
      <c r="O226" s="664" t="n"/>
      <c r="P226" s="664" t="n"/>
      <c r="Q226" s="664" t="n"/>
      <c r="R226" s="664" t="n"/>
      <c r="S226" s="664" t="n"/>
      <c r="T226" s="664" t="n"/>
      <c r="U226" s="664" t="n"/>
      <c r="V226" s="664" t="n"/>
      <c r="W226" s="664" t="n"/>
      <c r="X226" s="664" t="n"/>
      <c r="Y226" s="664" t="n"/>
      <c r="Z226" s="664" t="n"/>
      <c r="AA226" s="664" t="n"/>
    </row>
    <row r="227" hidden="1" outlineLevel="1" ht="15" customHeight="1" s="844">
      <c r="A227" s="670" t="n"/>
      <c r="B227" s="677" t="inlineStr">
        <is>
          <t>Healthcare &amp; Life Sciences</t>
        </is>
      </c>
      <c r="C227" s="690">
        <f>IFERROR(C194/C$209,"--")</f>
        <v/>
      </c>
      <c r="D227" s="690">
        <f>IFERROR(D194/D$209,"--")</f>
        <v/>
      </c>
      <c r="E227" s="690">
        <f>IFERROR(E194/E$209,"--")</f>
        <v/>
      </c>
      <c r="F227" s="690">
        <f>IFERROR(F194/F$209,"--")</f>
        <v/>
      </c>
      <c r="G227" s="600" t="n"/>
      <c r="H227" s="690">
        <f>IFERROR(H194/H$209,"--")</f>
        <v/>
      </c>
      <c r="I227" s="600" t="n"/>
      <c r="J227" s="676" t="n"/>
      <c r="K227" s="676" t="n"/>
      <c r="L227" s="676" t="n"/>
      <c r="M227" s="676" t="n"/>
      <c r="N227" s="664" t="n"/>
      <c r="O227" s="664" t="n"/>
      <c r="P227" s="664" t="n"/>
      <c r="Q227" s="664" t="n"/>
      <c r="R227" s="664" t="n"/>
      <c r="S227" s="664" t="n"/>
      <c r="T227" s="664" t="n"/>
      <c r="U227" s="664" t="n"/>
      <c r="V227" s="664" t="n"/>
      <c r="W227" s="664" t="n"/>
      <c r="X227" s="664" t="n"/>
      <c r="Y227" s="664" t="n"/>
      <c r="Z227" s="664" t="n"/>
      <c r="AA227" s="664" t="n"/>
    </row>
    <row r="228" hidden="1" outlineLevel="2" ht="15" customHeight="1" s="844">
      <c r="A228" s="670" t="n"/>
      <c r="B228" s="707" t="inlineStr">
        <is>
          <t>Enterprise</t>
        </is>
      </c>
      <c r="C228" s="690">
        <f>C195/C$194</f>
        <v/>
      </c>
      <c r="D228" s="690">
        <f>D195/D$194</f>
        <v/>
      </c>
      <c r="E228" s="690">
        <f>E195/E$194</f>
        <v/>
      </c>
      <c r="F228" s="690">
        <f>F195/F$194</f>
        <v/>
      </c>
      <c r="G228" s="600" t="n"/>
      <c r="H228" s="690">
        <f>H195/H$194</f>
        <v/>
      </c>
      <c r="I228" s="600" t="n"/>
      <c r="J228" s="676" t="n"/>
      <c r="K228" s="676" t="n"/>
      <c r="L228" s="676" t="n"/>
      <c r="M228" s="676" t="n"/>
      <c r="N228" s="664" t="n"/>
      <c r="O228" s="664" t="n"/>
      <c r="P228" s="664" t="n"/>
      <c r="Q228" s="664" t="n"/>
      <c r="R228" s="664" t="n"/>
      <c r="S228" s="664" t="n"/>
      <c r="T228" s="664" t="n"/>
      <c r="U228" s="664" t="n"/>
      <c r="V228" s="664" t="n"/>
      <c r="W228" s="664" t="n"/>
      <c r="X228" s="664" t="n"/>
      <c r="Y228" s="664" t="n"/>
      <c r="Z228" s="664" t="n"/>
      <c r="AA228" s="664" t="n"/>
    </row>
    <row r="229" hidden="1" outlineLevel="2" ht="15" customHeight="1" s="844">
      <c r="A229" s="670" t="n"/>
      <c r="B229" s="707" t="inlineStr">
        <is>
          <t>Large</t>
        </is>
      </c>
      <c r="C229" s="690">
        <f>C196/C$194</f>
        <v/>
      </c>
      <c r="D229" s="690">
        <f>D196/D$194</f>
        <v/>
      </c>
      <c r="E229" s="690">
        <f>E196/E$194</f>
        <v/>
      </c>
      <c r="F229" s="690">
        <f>F196/F$194</f>
        <v/>
      </c>
      <c r="G229" s="600" t="n"/>
      <c r="H229" s="690">
        <f>H196/H$194</f>
        <v/>
      </c>
      <c r="I229" s="600" t="n"/>
      <c r="J229" s="676" t="n"/>
      <c r="K229" s="676" t="n"/>
      <c r="L229" s="676" t="n"/>
      <c r="M229" s="676" t="n"/>
      <c r="N229" s="664" t="n"/>
      <c r="O229" s="664" t="n"/>
      <c r="P229" s="664" t="n"/>
      <c r="Q229" s="664" t="n"/>
      <c r="R229" s="664" t="n"/>
      <c r="S229" s="664" t="n"/>
      <c r="T229" s="664" t="n"/>
      <c r="U229" s="664" t="n"/>
      <c r="V229" s="664" t="n"/>
      <c r="W229" s="664" t="n"/>
      <c r="X229" s="664" t="n"/>
      <c r="Y229" s="664" t="n"/>
      <c r="Z229" s="664" t="n"/>
      <c r="AA229" s="664" t="n"/>
    </row>
    <row r="230" hidden="1" outlineLevel="2" ht="15" customHeight="1" s="844">
      <c r="A230" s="670" t="n"/>
      <c r="B230" s="707" t="inlineStr">
        <is>
          <t>Medium</t>
        </is>
      </c>
      <c r="C230" s="690">
        <f>C197/C$194</f>
        <v/>
      </c>
      <c r="D230" s="690">
        <f>D197/D$194</f>
        <v/>
      </c>
      <c r="E230" s="690">
        <f>E197/E$194</f>
        <v/>
      </c>
      <c r="F230" s="690">
        <f>F197/F$194</f>
        <v/>
      </c>
      <c r="G230" s="600" t="n"/>
      <c r="H230" s="690">
        <f>H197/H$194</f>
        <v/>
      </c>
      <c r="I230" s="600" t="n"/>
      <c r="J230" s="676" t="n"/>
      <c r="K230" s="676" t="n"/>
      <c r="L230" s="676" t="n"/>
      <c r="M230" s="676" t="n"/>
      <c r="N230" s="664" t="n"/>
      <c r="O230" s="664" t="n"/>
      <c r="P230" s="664" t="n"/>
      <c r="Q230" s="664" t="n"/>
      <c r="R230" s="664" t="n"/>
      <c r="S230" s="664" t="n"/>
      <c r="T230" s="664" t="n"/>
      <c r="U230" s="664" t="n"/>
      <c r="V230" s="664" t="n"/>
      <c r="W230" s="664" t="n"/>
      <c r="X230" s="664" t="n"/>
      <c r="Y230" s="664" t="n"/>
      <c r="Z230" s="664" t="n"/>
      <c r="AA230" s="664" t="n"/>
    </row>
    <row r="231" hidden="1" outlineLevel="2" ht="15" customHeight="1" s="844">
      <c r="A231" s="670" t="n"/>
      <c r="B231" s="707" t="inlineStr">
        <is>
          <t>Small</t>
        </is>
      </c>
      <c r="C231" s="691">
        <f>C198/C$194</f>
        <v/>
      </c>
      <c r="D231" s="691">
        <f>D198/D$194</f>
        <v/>
      </c>
      <c r="E231" s="691">
        <f>E198/E$194</f>
        <v/>
      </c>
      <c r="F231" s="691">
        <f>F198/F$194</f>
        <v/>
      </c>
      <c r="G231" s="600" t="n"/>
      <c r="H231" s="691">
        <f>H198/H$194</f>
        <v/>
      </c>
      <c r="I231" s="600" t="n"/>
      <c r="J231" s="676" t="n"/>
      <c r="K231" s="676" t="n"/>
      <c r="L231" s="676" t="n"/>
      <c r="M231" s="676" t="n"/>
      <c r="N231" s="664" t="n"/>
      <c r="O231" s="664" t="n"/>
      <c r="P231" s="664" t="n"/>
      <c r="Q231" s="664" t="n"/>
      <c r="R231" s="664" t="n"/>
      <c r="S231" s="664" t="n"/>
      <c r="T231" s="664" t="n"/>
      <c r="U231" s="664" t="n"/>
      <c r="V231" s="664" t="n"/>
      <c r="W231" s="664" t="n"/>
      <c r="X231" s="664" t="n"/>
      <c r="Y231" s="664" t="n"/>
      <c r="Z231" s="664" t="n"/>
      <c r="AA231" s="664" t="n"/>
    </row>
    <row r="232" hidden="1" outlineLevel="1" ht="15" customHeight="1" s="844">
      <c r="A232" s="670" t="n"/>
      <c r="B232" s="677" t="inlineStr">
        <is>
          <t>Manufacturing &amp; Auto</t>
        </is>
      </c>
      <c r="C232" s="690">
        <f>IFERROR(C199/C$209,"--")</f>
        <v/>
      </c>
      <c r="D232" s="690">
        <f>IFERROR(D199/D$209,"--")</f>
        <v/>
      </c>
      <c r="E232" s="690">
        <f>IFERROR(E199/E$209,"--")</f>
        <v/>
      </c>
      <c r="F232" s="690">
        <f>IFERROR(F199/F$209,"--")</f>
        <v/>
      </c>
      <c r="G232" s="600" t="n"/>
      <c r="H232" s="690">
        <f>IFERROR(H199/H$209,"--")</f>
        <v/>
      </c>
      <c r="I232" s="600" t="n"/>
      <c r="J232" s="676" t="n"/>
      <c r="K232" s="676" t="n"/>
      <c r="L232" s="676" t="n"/>
      <c r="M232" s="676" t="n"/>
      <c r="N232" s="664" t="n"/>
      <c r="O232" s="664" t="n"/>
      <c r="P232" s="664" t="n"/>
      <c r="Q232" s="664" t="n"/>
      <c r="R232" s="664" t="n"/>
      <c r="S232" s="664" t="n"/>
      <c r="T232" s="664" t="n"/>
      <c r="U232" s="664" t="n"/>
      <c r="V232" s="664" t="n"/>
      <c r="W232" s="664" t="n"/>
      <c r="X232" s="664" t="n"/>
      <c r="Y232" s="664" t="n"/>
      <c r="Z232" s="664" t="n"/>
      <c r="AA232" s="664" t="n"/>
    </row>
    <row r="233" hidden="1" outlineLevel="2" ht="15" customHeight="1" s="844">
      <c r="A233" s="670" t="n"/>
      <c r="B233" s="707" t="inlineStr">
        <is>
          <t>Enterprise</t>
        </is>
      </c>
      <c r="C233" s="690">
        <f>C200/C$199</f>
        <v/>
      </c>
      <c r="D233" s="690">
        <f>D200/D$199</f>
        <v/>
      </c>
      <c r="E233" s="690">
        <f>E200/E$199</f>
        <v/>
      </c>
      <c r="F233" s="690">
        <f>F200/F$199</f>
        <v/>
      </c>
      <c r="G233" s="600" t="n"/>
      <c r="H233" s="690">
        <f>H200/H$199</f>
        <v/>
      </c>
      <c r="I233" s="600" t="n"/>
      <c r="J233" s="676" t="n"/>
      <c r="K233" s="676" t="n"/>
      <c r="L233" s="676" t="n"/>
      <c r="M233" s="676" t="n"/>
      <c r="N233" s="664" t="n"/>
      <c r="O233" s="664" t="n"/>
      <c r="P233" s="664" t="n"/>
      <c r="Q233" s="664" t="n"/>
      <c r="R233" s="664" t="n"/>
      <c r="S233" s="664" t="n"/>
      <c r="T233" s="664" t="n"/>
      <c r="U233" s="664" t="n"/>
      <c r="V233" s="664" t="n"/>
      <c r="W233" s="664" t="n"/>
      <c r="X233" s="664" t="n"/>
      <c r="Y233" s="664" t="n"/>
      <c r="Z233" s="664" t="n"/>
      <c r="AA233" s="664" t="n"/>
    </row>
    <row r="234" hidden="1" outlineLevel="2" ht="15" customHeight="1" s="844">
      <c r="A234" s="670" t="n"/>
      <c r="B234" s="707" t="inlineStr">
        <is>
          <t>Large</t>
        </is>
      </c>
      <c r="C234" s="690">
        <f>C201/C$199</f>
        <v/>
      </c>
      <c r="D234" s="690">
        <f>D201/D$199</f>
        <v/>
      </c>
      <c r="E234" s="690">
        <f>E201/E$199</f>
        <v/>
      </c>
      <c r="F234" s="690">
        <f>F201/F$199</f>
        <v/>
      </c>
      <c r="G234" s="600" t="n"/>
      <c r="H234" s="690">
        <f>H201/H$199</f>
        <v/>
      </c>
      <c r="I234" s="600" t="n"/>
      <c r="J234" s="676" t="n"/>
      <c r="K234" s="676" t="n"/>
      <c r="L234" s="676" t="n"/>
      <c r="M234" s="676" t="n"/>
      <c r="N234" s="664" t="n"/>
      <c r="O234" s="664" t="n"/>
      <c r="P234" s="664" t="n"/>
      <c r="Q234" s="664" t="n"/>
      <c r="R234" s="664" t="n"/>
      <c r="S234" s="664" t="n"/>
      <c r="T234" s="664" t="n"/>
      <c r="U234" s="664" t="n"/>
      <c r="V234" s="664" t="n"/>
      <c r="W234" s="664" t="n"/>
      <c r="X234" s="664" t="n"/>
      <c r="Y234" s="664" t="n"/>
      <c r="Z234" s="664" t="n"/>
      <c r="AA234" s="664" t="n"/>
    </row>
    <row r="235" hidden="1" outlineLevel="2" ht="15" customHeight="1" s="844">
      <c r="A235" s="670" t="n"/>
      <c r="B235" s="707" t="inlineStr">
        <is>
          <t>Medium</t>
        </is>
      </c>
      <c r="C235" s="690">
        <f>C202/C$199</f>
        <v/>
      </c>
      <c r="D235" s="690">
        <f>D202/D$199</f>
        <v/>
      </c>
      <c r="E235" s="690">
        <f>E202/E$199</f>
        <v/>
      </c>
      <c r="F235" s="690">
        <f>F202/F$199</f>
        <v/>
      </c>
      <c r="G235" s="600" t="n"/>
      <c r="H235" s="690">
        <f>H202/H$199</f>
        <v/>
      </c>
      <c r="I235" s="600" t="n"/>
      <c r="J235" s="676" t="n"/>
      <c r="K235" s="676" t="n"/>
      <c r="L235" s="676" t="n"/>
      <c r="M235" s="676" t="n"/>
      <c r="N235" s="664" t="n"/>
      <c r="O235" s="664" t="n"/>
      <c r="P235" s="664" t="n"/>
      <c r="Q235" s="664" t="n"/>
      <c r="R235" s="664" t="n"/>
      <c r="S235" s="664" t="n"/>
      <c r="T235" s="664" t="n"/>
      <c r="U235" s="664" t="n"/>
      <c r="V235" s="664" t="n"/>
      <c r="W235" s="664" t="n"/>
      <c r="X235" s="664" t="n"/>
      <c r="Y235" s="664" t="n"/>
      <c r="Z235" s="664" t="n"/>
      <c r="AA235" s="664" t="n"/>
    </row>
    <row r="236" hidden="1" outlineLevel="2" ht="15" customHeight="1" s="844">
      <c r="A236" s="670" t="n"/>
      <c r="B236" s="707" t="inlineStr">
        <is>
          <t>Small</t>
        </is>
      </c>
      <c r="C236" s="691">
        <f>C203/C$199</f>
        <v/>
      </c>
      <c r="D236" s="691">
        <f>D203/D$199</f>
        <v/>
      </c>
      <c r="E236" s="691">
        <f>E203/E$199</f>
        <v/>
      </c>
      <c r="F236" s="691">
        <f>F203/F$199</f>
        <v/>
      </c>
      <c r="G236" s="600" t="n"/>
      <c r="H236" s="691">
        <f>H203/H$199</f>
        <v/>
      </c>
      <c r="I236" s="600" t="n"/>
      <c r="J236" s="676" t="n"/>
      <c r="K236" s="676" t="n"/>
      <c r="L236" s="676" t="n"/>
      <c r="M236" s="676" t="n"/>
      <c r="N236" s="664" t="n"/>
      <c r="O236" s="664" t="n"/>
      <c r="P236" s="664" t="n"/>
      <c r="Q236" s="664" t="n"/>
      <c r="R236" s="664" t="n"/>
      <c r="S236" s="664" t="n"/>
      <c r="T236" s="664" t="n"/>
      <c r="U236" s="664" t="n"/>
      <c r="V236" s="664" t="n"/>
      <c r="W236" s="664" t="n"/>
      <c r="X236" s="664" t="n"/>
      <c r="Y236" s="664" t="n"/>
      <c r="Z236" s="664" t="n"/>
      <c r="AA236" s="664" t="n"/>
    </row>
    <row r="237" hidden="1" outlineLevel="1" ht="15" customHeight="1" s="844">
      <c r="A237" s="670" t="n"/>
      <c r="B237" s="677" t="inlineStr">
        <is>
          <t>Other</t>
        </is>
      </c>
      <c r="C237" s="690">
        <f>IFERROR(C204/C$209,"--")</f>
        <v/>
      </c>
      <c r="D237" s="690">
        <f>IFERROR(D204/D$209,"--")</f>
        <v/>
      </c>
      <c r="E237" s="690">
        <f>IFERROR(E204/E$209,"--")</f>
        <v/>
      </c>
      <c r="F237" s="690">
        <f>IFERROR(F204/F$209,"--")</f>
        <v/>
      </c>
      <c r="G237" s="600" t="n"/>
      <c r="H237" s="690">
        <f>IFERROR(H204/H$209,"--")</f>
        <v/>
      </c>
      <c r="I237" s="600" t="n"/>
      <c r="J237" s="676" t="n"/>
      <c r="K237" s="676" t="n"/>
      <c r="L237" s="676" t="n"/>
      <c r="M237" s="676" t="n"/>
      <c r="N237" s="664" t="n"/>
      <c r="O237" s="664" t="n"/>
      <c r="P237" s="664" t="n"/>
      <c r="Q237" s="664" t="n"/>
      <c r="R237" s="664" t="n"/>
      <c r="S237" s="664" t="n"/>
      <c r="T237" s="664" t="n"/>
      <c r="U237" s="664" t="n"/>
      <c r="V237" s="664" t="n"/>
      <c r="W237" s="664" t="n"/>
      <c r="X237" s="664" t="n"/>
      <c r="Y237" s="664" t="n"/>
      <c r="Z237" s="664" t="n"/>
      <c r="AA237" s="664" t="n"/>
    </row>
    <row r="238" hidden="1" outlineLevel="2" ht="15" customHeight="1" s="844">
      <c r="A238" s="670" t="n"/>
      <c r="B238" s="707" t="inlineStr">
        <is>
          <t>Enterprise</t>
        </is>
      </c>
      <c r="C238" s="690">
        <f>C205/C$204</f>
        <v/>
      </c>
      <c r="D238" s="690">
        <f>D205/D$204</f>
        <v/>
      </c>
      <c r="E238" s="690">
        <f>E205/E$204</f>
        <v/>
      </c>
      <c r="F238" s="690">
        <f>F205/F$204</f>
        <v/>
      </c>
      <c r="G238" s="600" t="n"/>
      <c r="H238" s="690">
        <f>H205/H$204</f>
        <v/>
      </c>
      <c r="I238" s="600" t="n"/>
      <c r="J238" s="676" t="n"/>
      <c r="K238" s="676" t="n"/>
      <c r="L238" s="676" t="n"/>
      <c r="M238" s="676" t="n"/>
      <c r="N238" s="664" t="n"/>
      <c r="O238" s="664" t="n"/>
      <c r="P238" s="664" t="n"/>
      <c r="Q238" s="664" t="n"/>
      <c r="R238" s="664" t="n"/>
      <c r="S238" s="664" t="n"/>
      <c r="T238" s="664" t="n"/>
      <c r="U238" s="664" t="n"/>
      <c r="V238" s="664" t="n"/>
      <c r="W238" s="664" t="n"/>
      <c r="X238" s="664" t="n"/>
      <c r="Y238" s="664" t="n"/>
      <c r="Z238" s="664" t="n"/>
      <c r="AA238" s="664" t="n"/>
    </row>
    <row r="239" hidden="1" outlineLevel="2" ht="15" customHeight="1" s="844">
      <c r="A239" s="670" t="n"/>
      <c r="B239" s="707" t="inlineStr">
        <is>
          <t>Large</t>
        </is>
      </c>
      <c r="C239" s="690">
        <f>C206/C$204</f>
        <v/>
      </c>
      <c r="D239" s="690">
        <f>D206/D$204</f>
        <v/>
      </c>
      <c r="E239" s="690">
        <f>E206/E$204</f>
        <v/>
      </c>
      <c r="F239" s="690">
        <f>F206/F$204</f>
        <v/>
      </c>
      <c r="G239" s="600" t="n"/>
      <c r="H239" s="690">
        <f>H206/H$204</f>
        <v/>
      </c>
      <c r="I239" s="600" t="n"/>
      <c r="J239" s="676" t="n"/>
      <c r="K239" s="676" t="n"/>
      <c r="L239" s="676" t="n"/>
      <c r="M239" s="676" t="n"/>
      <c r="N239" s="664" t="n"/>
      <c r="O239" s="664" t="n"/>
      <c r="P239" s="664" t="n"/>
      <c r="Q239" s="664" t="n"/>
      <c r="R239" s="664" t="n"/>
      <c r="S239" s="664" t="n"/>
      <c r="T239" s="664" t="n"/>
      <c r="U239" s="664" t="n"/>
      <c r="V239" s="664" t="n"/>
      <c r="W239" s="664" t="n"/>
      <c r="X239" s="664" t="n"/>
      <c r="Y239" s="664" t="n"/>
      <c r="Z239" s="664" t="n"/>
      <c r="AA239" s="664" t="n"/>
    </row>
    <row r="240" hidden="1" outlineLevel="2" ht="15" customHeight="1" s="844">
      <c r="A240" s="670" t="n"/>
      <c r="B240" s="707" t="inlineStr">
        <is>
          <t>Medium</t>
        </is>
      </c>
      <c r="C240" s="690">
        <f>C207/C$204</f>
        <v/>
      </c>
      <c r="D240" s="690">
        <f>D207/D$204</f>
        <v/>
      </c>
      <c r="E240" s="690">
        <f>E207/E$204</f>
        <v/>
      </c>
      <c r="F240" s="690">
        <f>F207/F$204</f>
        <v/>
      </c>
      <c r="G240" s="600" t="n"/>
      <c r="H240" s="690">
        <f>H207/H$204</f>
        <v/>
      </c>
      <c r="I240" s="600" t="n"/>
      <c r="J240" s="676" t="n"/>
      <c r="K240" s="676" t="n"/>
      <c r="L240" s="676" t="n"/>
      <c r="M240" s="676" t="n"/>
      <c r="N240" s="664" t="n"/>
      <c r="O240" s="664" t="n"/>
      <c r="P240" s="664" t="n"/>
      <c r="Q240" s="664" t="n"/>
      <c r="R240" s="664" t="n"/>
      <c r="S240" s="664" t="n"/>
      <c r="T240" s="664" t="n"/>
      <c r="U240" s="664" t="n"/>
      <c r="V240" s="664" t="n"/>
      <c r="W240" s="664" t="n"/>
      <c r="X240" s="664" t="n"/>
      <c r="Y240" s="664" t="n"/>
      <c r="Z240" s="664" t="n"/>
      <c r="AA240" s="664" t="n"/>
    </row>
    <row r="241" hidden="1" outlineLevel="2" ht="15" customHeight="1" s="844">
      <c r="A241" s="670" t="n"/>
      <c r="B241" s="707" t="inlineStr">
        <is>
          <t>Small</t>
        </is>
      </c>
      <c r="C241" s="691">
        <f>C208/C$204</f>
        <v/>
      </c>
      <c r="D241" s="691">
        <f>D208/D$204</f>
        <v/>
      </c>
      <c r="E241" s="691">
        <f>E208/E$204</f>
        <v/>
      </c>
      <c r="F241" s="691">
        <f>F208/F$204</f>
        <v/>
      </c>
      <c r="G241" s="600" t="n"/>
      <c r="H241" s="691">
        <f>H208/H$204</f>
        <v/>
      </c>
      <c r="I241" s="600" t="n"/>
      <c r="J241" s="676" t="n"/>
      <c r="K241" s="676" t="n"/>
      <c r="L241" s="676" t="n"/>
      <c r="M241" s="676" t="n"/>
      <c r="N241" s="664" t="n"/>
      <c r="O241" s="664" t="n"/>
      <c r="P241" s="664" t="n"/>
      <c r="Q241" s="664" t="n"/>
      <c r="R241" s="664" t="n"/>
      <c r="S241" s="664" t="n"/>
      <c r="T241" s="664" t="n"/>
      <c r="U241" s="664" t="n"/>
      <c r="V241" s="664" t="n"/>
      <c r="W241" s="664" t="n"/>
      <c r="X241" s="664" t="n"/>
      <c r="Y241" s="664" t="n"/>
      <c r="Z241" s="664" t="n"/>
      <c r="AA241" s="664" t="n"/>
    </row>
    <row r="242" hidden="1" outlineLevel="1" ht="15" customHeight="1" s="844">
      <c r="A242" s="670" t="n"/>
      <c r="B242" s="681" t="inlineStr">
        <is>
          <t>Total</t>
        </is>
      </c>
      <c r="C242" s="692">
        <f>C212+C217+C222+C227+C232+C237</f>
        <v/>
      </c>
      <c r="D242" s="692">
        <f>D212+D217+D222+D227+D232+D237</f>
        <v/>
      </c>
      <c r="E242" s="692">
        <f>E212+E217+E222+E227+E232+E237</f>
        <v/>
      </c>
      <c r="F242" s="692">
        <f>F212+F217+F222+F227+F232+F237</f>
        <v/>
      </c>
      <c r="G242" s="600" t="n"/>
      <c r="H242" s="692">
        <f>H212+H217+H222+H227+H232+H237</f>
        <v/>
      </c>
      <c r="I242" s="600" t="n"/>
      <c r="J242" s="676" t="n"/>
      <c r="K242" s="676" t="n"/>
      <c r="L242" s="676" t="n"/>
      <c r="M242" s="676" t="n"/>
      <c r="N242" s="664" t="n"/>
      <c r="O242" s="664" t="n"/>
      <c r="P242" s="664" t="n"/>
      <c r="Q242" s="664" t="n"/>
      <c r="R242" s="664" t="n"/>
      <c r="S242" s="664" t="n"/>
      <c r="T242" s="664" t="n"/>
      <c r="U242" s="664" t="n"/>
      <c r="V242" s="664" t="n"/>
      <c r="W242" s="664" t="n"/>
      <c r="X242" s="664" t="n"/>
      <c r="Y242" s="664" t="n"/>
      <c r="Z242" s="664" t="n"/>
      <c r="AA242" s="664" t="n"/>
    </row>
    <row r="243" hidden="1" outlineLevel="1" ht="15" customHeight="1" s="844">
      <c r="A243" s="711" t="n"/>
      <c r="B243" s="590" t="n"/>
      <c r="C243" s="600" t="n"/>
      <c r="D243" s="600" t="n"/>
      <c r="E243" s="600" t="n"/>
      <c r="F243" s="600" t="n"/>
      <c r="G243" s="600" t="n"/>
      <c r="H243" s="600" t="n"/>
      <c r="I243" s="600" t="n"/>
      <c r="J243" s="676" t="n"/>
      <c r="K243" s="676" t="n"/>
      <c r="L243" s="676" t="n"/>
      <c r="M243" s="676" t="n"/>
      <c r="N243" s="664" t="n"/>
      <c r="O243" s="664" t="n"/>
      <c r="P243" s="664" t="n"/>
      <c r="Q243" s="664" t="n"/>
      <c r="R243" s="664" t="n"/>
      <c r="S243" s="664" t="n"/>
      <c r="T243" s="664" t="n"/>
      <c r="U243" s="664" t="n"/>
      <c r="V243" s="664" t="n"/>
      <c r="W243" s="664" t="n"/>
      <c r="X243" s="664" t="n"/>
      <c r="Y243" s="664" t="n"/>
      <c r="Z243" s="664" t="n"/>
      <c r="AA243" s="664" t="n"/>
    </row>
    <row r="244" ht="18.75" customHeight="1" s="844">
      <c r="A244" s="712" t="inlineStr">
        <is>
          <t>x</t>
        </is>
      </c>
      <c r="B244" s="667" t="inlineStr">
        <is>
          <t>Revenue breakdown by source</t>
        </is>
      </c>
      <c r="C244" s="1221" t="n"/>
      <c r="D244" s="1221" t="n"/>
      <c r="E244" s="1221" t="n"/>
      <c r="F244" s="1221" t="n"/>
      <c r="G244" s="696" t="n"/>
      <c r="H244" s="1221" t="n"/>
      <c r="I244" s="1221" t="n"/>
      <c r="J244" s="1221" t="n"/>
      <c r="K244" s="1221" t="n"/>
      <c r="L244" s="696" t="n"/>
      <c r="M244" s="1221" t="n"/>
      <c r="N244" s="1216" t="n"/>
      <c r="O244" s="1216" t="n"/>
      <c r="P244" s="1216" t="n"/>
      <c r="Q244" s="669" t="n"/>
      <c r="R244" s="1216" t="n"/>
      <c r="S244" s="1216" t="n"/>
      <c r="T244" s="1216" t="n"/>
      <c r="U244" s="1216" t="n"/>
      <c r="V244" s="669" t="n"/>
      <c r="W244" s="1216" t="n"/>
      <c r="X244" s="1216" t="n"/>
      <c r="Y244" s="1216" t="n"/>
      <c r="Z244" s="1216" t="n"/>
      <c r="AA244" s="665" t="n"/>
    </row>
    <row r="245" ht="15" customHeight="1" s="844">
      <c r="A245" s="590" t="n"/>
      <c r="C245" s="600" t="n"/>
      <c r="D245" s="600" t="n"/>
      <c r="E245" s="600" t="n"/>
      <c r="F245" s="600" t="n"/>
      <c r="G245" s="600" t="n"/>
      <c r="H245" s="600" t="n"/>
      <c r="I245" s="600" t="n"/>
      <c r="J245" s="676" t="n"/>
      <c r="K245" s="676" t="n"/>
      <c r="L245" s="676" t="n"/>
      <c r="M245" s="676" t="n"/>
      <c r="N245" s="664" t="n"/>
      <c r="O245" s="664" t="n"/>
      <c r="P245" s="664" t="n"/>
      <c r="Q245" s="664" t="n"/>
      <c r="R245" s="664" t="n"/>
      <c r="S245" s="664" t="n"/>
      <c r="T245" s="664" t="n"/>
      <c r="U245" s="664" t="n"/>
      <c r="V245" s="664" t="n"/>
      <c r="W245" s="664" t="n"/>
      <c r="X245" s="664" t="n"/>
      <c r="Y245" s="664" t="n"/>
      <c r="Z245" s="664" t="n"/>
      <c r="AA245" s="664" t="n"/>
    </row>
    <row r="246" outlineLevel="1" ht="15" customHeight="1" s="844">
      <c r="A246" s="590" t="n"/>
      <c r="B246" s="671" t="inlineStr">
        <is>
          <t>Source</t>
        </is>
      </c>
      <c r="C246" s="689" t="inlineStr">
        <is>
          <t>FY19</t>
        </is>
      </c>
      <c r="D246" s="689" t="inlineStr">
        <is>
          <t>FY20</t>
        </is>
      </c>
      <c r="E246" s="689" t="inlineStr">
        <is>
          <t>FY21</t>
        </is>
      </c>
      <c r="F246" s="672" t="inlineStr">
        <is>
          <t>FY22 YTD</t>
        </is>
      </c>
      <c r="G246" s="600" t="n"/>
      <c r="H246" s="674" t="n">
        <v>44562</v>
      </c>
      <c r="I246" s="600" t="n"/>
      <c r="J246" s="676" t="n"/>
      <c r="K246" s="676" t="n"/>
      <c r="L246" s="676" t="n"/>
      <c r="M246" s="676" t="n"/>
      <c r="N246" s="664" t="n"/>
      <c r="O246" s="664" t="n"/>
      <c r="P246" s="664" t="n"/>
      <c r="Q246" s="664" t="n"/>
      <c r="R246" s="664" t="n"/>
      <c r="S246" s="664" t="n"/>
      <c r="T246" s="664" t="n"/>
      <c r="U246" s="664" t="n"/>
      <c r="V246" s="664" t="n"/>
      <c r="W246" s="664" t="n"/>
      <c r="X246" s="664" t="n"/>
      <c r="Y246" s="664" t="n"/>
      <c r="Z246" s="664" t="n"/>
      <c r="AA246" s="664" t="n"/>
    </row>
    <row r="247" outlineLevel="1" ht="15" customHeight="1" s="844">
      <c r="A247" s="590" t="n"/>
      <c r="B247" s="677" t="inlineStr">
        <is>
          <t>Outbound</t>
        </is>
      </c>
      <c r="C247" s="1203" t="n">
        <v>2280880.4</v>
      </c>
      <c r="D247" s="1203" t="n">
        <v>2758926.8</v>
      </c>
      <c r="E247" s="1203" t="n">
        <v>4737115.123555</v>
      </c>
      <c r="F247" s="1203" t="n">
        <v>1349961.3</v>
      </c>
      <c r="G247" s="600" t="n"/>
      <c r="H247" s="1203" t="n">
        <v>316246.83</v>
      </c>
      <c r="I247" s="600" t="n"/>
      <c r="J247" s="676" t="n"/>
      <c r="K247" s="676" t="n"/>
      <c r="L247" s="676" t="n"/>
      <c r="M247" s="676" t="n"/>
      <c r="N247" s="664" t="n"/>
      <c r="O247" s="664" t="n"/>
      <c r="P247" s="664" t="n"/>
      <c r="Q247" s="664" t="n"/>
      <c r="R247" s="664" t="n"/>
      <c r="S247" s="664" t="n"/>
      <c r="T247" s="664" t="n"/>
      <c r="U247" s="664" t="n"/>
      <c r="V247" s="664" t="n"/>
      <c r="W247" s="664" t="n"/>
      <c r="X247" s="664" t="n"/>
      <c r="Y247" s="664" t="n"/>
      <c r="Z247" s="664" t="n"/>
      <c r="AA247" s="664" t="n"/>
    </row>
    <row r="248" outlineLevel="1" ht="15" customHeight="1" s="844">
      <c r="A248" s="590" t="n"/>
      <c r="B248" s="677" t="inlineStr">
        <is>
          <t>Inbound</t>
        </is>
      </c>
      <c r="C248" s="1203" t="n">
        <v>2411007.79</v>
      </c>
      <c r="D248" s="1203" t="n">
        <v>4705966.36333333</v>
      </c>
      <c r="E248" s="1203" t="n">
        <v>8358372.88</v>
      </c>
      <c r="F248" s="1203" t="n">
        <v>4095844.88833333</v>
      </c>
      <c r="G248" s="600" t="n"/>
      <c r="H248" s="1203" t="n">
        <v>1185122.33166667</v>
      </c>
      <c r="I248" s="600" t="n"/>
      <c r="J248" s="676" t="n"/>
      <c r="K248" s="676" t="n"/>
      <c r="L248" s="676" t="n"/>
      <c r="M248" s="676" t="n"/>
      <c r="N248" s="664" t="n"/>
      <c r="O248" s="664" t="n"/>
      <c r="P248" s="664" t="n"/>
      <c r="Q248" s="664" t="n"/>
      <c r="R248" s="664" t="n"/>
      <c r="S248" s="664" t="n"/>
      <c r="T248" s="664" t="n"/>
      <c r="U248" s="664" t="n"/>
      <c r="V248" s="664" t="n"/>
      <c r="W248" s="664" t="n"/>
      <c r="X248" s="664" t="n"/>
      <c r="Y248" s="664" t="n"/>
      <c r="Z248" s="664" t="n"/>
      <c r="AA248" s="664" t="n"/>
    </row>
    <row r="249" outlineLevel="1" ht="15" customHeight="1" s="844">
      <c r="A249" s="590" t="n"/>
      <c r="B249" s="677" t="inlineStr">
        <is>
          <t>Sales force</t>
        </is>
      </c>
      <c r="C249" s="1203" t="n">
        <v>1091675.9</v>
      </c>
      <c r="D249" s="1203" t="n">
        <v>312108.25</v>
      </c>
      <c r="E249" s="1203" t="n">
        <v>248960</v>
      </c>
      <c r="F249" s="1203" t="n">
        <v>165521.27</v>
      </c>
      <c r="G249" s="600" t="n"/>
      <c r="H249" s="1203" t="n">
        <v>22027.52</v>
      </c>
      <c r="I249" s="600" t="n"/>
      <c r="J249" s="676" t="n"/>
      <c r="K249" s="676" t="n"/>
      <c r="L249" s="676" t="n"/>
      <c r="M249" s="676" t="n"/>
      <c r="N249" s="664" t="n"/>
      <c r="O249" s="664" t="n"/>
      <c r="P249" s="664" t="n"/>
      <c r="Q249" s="664" t="n"/>
      <c r="R249" s="664" t="n"/>
      <c r="S249" s="664" t="n"/>
      <c r="T249" s="664" t="n"/>
      <c r="U249" s="664" t="n"/>
      <c r="V249" s="664" t="n"/>
      <c r="W249" s="664" t="n"/>
      <c r="X249" s="664" t="n"/>
      <c r="Y249" s="664" t="n"/>
      <c r="Z249" s="664" t="n"/>
      <c r="AA249" s="664" t="n"/>
    </row>
    <row r="250" outlineLevel="1" ht="15" customHeight="1" s="844">
      <c r="A250" s="590" t="n"/>
      <c r="B250" s="677" t="inlineStr">
        <is>
          <t>Leap tree</t>
        </is>
      </c>
      <c r="C250" s="1203" t="n">
        <v>0</v>
      </c>
      <c r="D250" s="1203" t="n">
        <v>0</v>
      </c>
      <c r="E250" s="1203" t="n">
        <v>35275.77</v>
      </c>
      <c r="F250" s="1203" t="n">
        <v>21466.58</v>
      </c>
      <c r="G250" s="600" t="n"/>
      <c r="H250" s="1203" t="n">
        <v>4954.55</v>
      </c>
      <c r="I250" s="600" t="n"/>
      <c r="J250" s="676" t="n"/>
      <c r="K250" s="676" t="n"/>
      <c r="L250" s="676" t="n"/>
      <c r="M250" s="676" t="n"/>
      <c r="N250" s="664" t="n"/>
      <c r="O250" s="664" t="n"/>
      <c r="P250" s="664" t="n"/>
      <c r="Q250" s="664" t="n"/>
      <c r="R250" s="664" t="n"/>
      <c r="S250" s="664" t="n"/>
      <c r="T250" s="664" t="n"/>
      <c r="U250" s="664" t="n"/>
      <c r="V250" s="664" t="n"/>
      <c r="W250" s="664" t="n"/>
      <c r="X250" s="664" t="n"/>
      <c r="Y250" s="664" t="n"/>
      <c r="Z250" s="664" t="n"/>
      <c r="AA250" s="664" t="n"/>
    </row>
    <row r="251" outlineLevel="1" ht="15" customHeight="1" s="844">
      <c r="A251" s="590" t="n"/>
      <c r="B251" s="681" t="inlineStr">
        <is>
          <t>Total</t>
        </is>
      </c>
      <c r="C251" s="1208">
        <f>SUM(C247:C250)</f>
        <v/>
      </c>
      <c r="D251" s="1208">
        <f>SUM(D247:D250)</f>
        <v/>
      </c>
      <c r="E251" s="1208">
        <f>SUM(E247:E250)</f>
        <v/>
      </c>
      <c r="F251" s="1208">
        <f>SUM(F247:F250)</f>
        <v/>
      </c>
      <c r="G251" s="600" t="n"/>
      <c r="H251" s="1208">
        <f>SUM(H247:H250)</f>
        <v/>
      </c>
      <c r="I251" s="600" t="n"/>
      <c r="J251" s="676" t="n"/>
      <c r="K251" s="676" t="n"/>
      <c r="L251" s="676" t="n"/>
      <c r="M251" s="676" t="n"/>
      <c r="N251" s="664" t="n"/>
      <c r="O251" s="664" t="n"/>
      <c r="P251" s="664" t="n"/>
      <c r="Q251" s="664" t="n"/>
      <c r="R251" s="664" t="n"/>
      <c r="S251" s="664" t="n"/>
      <c r="T251" s="664" t="n"/>
      <c r="U251" s="664" t="n"/>
      <c r="V251" s="664" t="n"/>
      <c r="W251" s="664" t="n"/>
      <c r="X251" s="664" t="n"/>
      <c r="Y251" s="664" t="n"/>
      <c r="Z251" s="664" t="n"/>
      <c r="AA251" s="664" t="n"/>
    </row>
    <row r="252" outlineLevel="1" ht="15" customHeight="1" s="844">
      <c r="A252" s="590" t="n"/>
      <c r="B252" s="590" t="n"/>
      <c r="C252" s="600" t="n"/>
      <c r="D252" s="600" t="n"/>
      <c r="E252" s="600" t="n"/>
      <c r="F252" s="600" t="n"/>
      <c r="G252" s="600" t="n"/>
      <c r="H252" s="600" t="n"/>
      <c r="I252" s="600" t="n"/>
      <c r="J252" s="676" t="n"/>
      <c r="K252" s="676" t="n"/>
      <c r="L252" s="676" t="n"/>
      <c r="M252" s="676" t="n"/>
      <c r="N252" s="664" t="n"/>
      <c r="O252" s="664" t="n"/>
      <c r="P252" s="664" t="n"/>
      <c r="Q252" s="664" t="n"/>
      <c r="R252" s="664" t="n"/>
      <c r="S252" s="664" t="n"/>
      <c r="T252" s="664" t="n"/>
      <c r="U252" s="664" t="n"/>
      <c r="V252" s="664" t="n"/>
      <c r="W252" s="664" t="n"/>
      <c r="X252" s="664" t="n"/>
      <c r="Y252" s="664" t="n"/>
      <c r="Z252" s="664" t="n"/>
      <c r="AA252" s="664" t="n"/>
    </row>
    <row r="253" outlineLevel="1" ht="15" customHeight="1" s="844">
      <c r="A253" s="590" t="n"/>
      <c r="B253" s="671" t="inlineStr">
        <is>
          <t>Source %</t>
        </is>
      </c>
      <c r="C253" s="689" t="inlineStr">
        <is>
          <t>FY19</t>
        </is>
      </c>
      <c r="D253" s="689" t="inlineStr">
        <is>
          <t>FY20</t>
        </is>
      </c>
      <c r="E253" s="689" t="inlineStr">
        <is>
          <t>FY21</t>
        </is>
      </c>
      <c r="F253" s="672" t="inlineStr">
        <is>
          <t>FY22 YTD</t>
        </is>
      </c>
      <c r="G253" s="600" t="n"/>
      <c r="H253" s="674" t="n">
        <v>44562</v>
      </c>
      <c r="I253" s="600" t="n"/>
      <c r="J253" s="676" t="n"/>
      <c r="K253" s="676" t="n"/>
      <c r="L253" s="676" t="n"/>
      <c r="M253" s="676" t="n"/>
      <c r="N253" s="664" t="n"/>
      <c r="O253" s="664" t="n"/>
      <c r="P253" s="664" t="n"/>
      <c r="Q253" s="664" t="n"/>
      <c r="R253" s="664" t="n"/>
      <c r="S253" s="664" t="n"/>
      <c r="T253" s="664" t="n"/>
      <c r="U253" s="664" t="n"/>
      <c r="V253" s="664" t="n"/>
      <c r="W253" s="664" t="n"/>
      <c r="X253" s="664" t="n"/>
      <c r="Y253" s="664" t="n"/>
      <c r="Z253" s="664" t="n"/>
      <c r="AA253" s="664" t="n"/>
    </row>
    <row r="254" outlineLevel="1" ht="15" customHeight="1" s="844">
      <c r="A254" s="590" t="n"/>
      <c r="B254" s="677" t="inlineStr">
        <is>
          <t>Outbound</t>
        </is>
      </c>
      <c r="C254" s="690">
        <f>C247/C$251</f>
        <v/>
      </c>
      <c r="D254" s="690">
        <f>D247/D$251</f>
        <v/>
      </c>
      <c r="E254" s="690">
        <f>E247/E$251</f>
        <v/>
      </c>
      <c r="F254" s="690">
        <f>F247/F$251</f>
        <v/>
      </c>
      <c r="G254" s="600" t="n"/>
      <c r="H254" s="690">
        <f>H247/H$251</f>
        <v/>
      </c>
      <c r="I254" s="600" t="n"/>
      <c r="J254" s="676" t="n"/>
      <c r="K254" s="676" t="n"/>
      <c r="L254" s="676" t="n"/>
      <c r="M254" s="676" t="n"/>
      <c r="N254" s="664" t="n"/>
      <c r="O254" s="664" t="n"/>
      <c r="P254" s="664" t="n"/>
      <c r="Q254" s="664" t="n"/>
      <c r="R254" s="664" t="n"/>
      <c r="S254" s="664" t="n"/>
      <c r="T254" s="664" t="n"/>
      <c r="U254" s="664" t="n"/>
      <c r="V254" s="664" t="n"/>
      <c r="W254" s="664" t="n"/>
      <c r="X254" s="664" t="n"/>
      <c r="Y254" s="664" t="n"/>
      <c r="Z254" s="664" t="n"/>
      <c r="AA254" s="664" t="n"/>
    </row>
    <row r="255" outlineLevel="1" ht="15" customHeight="1" s="844">
      <c r="A255" s="590" t="n"/>
      <c r="B255" s="677" t="inlineStr">
        <is>
          <t>Inbound</t>
        </is>
      </c>
      <c r="C255" s="690">
        <f>C248/C$251</f>
        <v/>
      </c>
      <c r="D255" s="690">
        <f>D248/D$251</f>
        <v/>
      </c>
      <c r="E255" s="690">
        <f>E248/E$251</f>
        <v/>
      </c>
      <c r="F255" s="690">
        <f>F248/F$251</f>
        <v/>
      </c>
      <c r="G255" s="600" t="n"/>
      <c r="H255" s="690">
        <f>H248/H$251</f>
        <v/>
      </c>
      <c r="I255" s="600" t="n"/>
      <c r="J255" s="676" t="n"/>
      <c r="K255" s="676" t="n"/>
      <c r="L255" s="676" t="n"/>
      <c r="M255" s="676" t="n"/>
      <c r="N255" s="664" t="n"/>
      <c r="O255" s="664" t="n"/>
      <c r="P255" s="664" t="n"/>
      <c r="Q255" s="664" t="n"/>
      <c r="R255" s="664" t="n"/>
      <c r="S255" s="664" t="n"/>
      <c r="T255" s="664" t="n"/>
      <c r="U255" s="664" t="n"/>
      <c r="V255" s="664" t="n"/>
      <c r="W255" s="664" t="n"/>
      <c r="X255" s="664" t="n"/>
      <c r="Y255" s="664" t="n"/>
      <c r="Z255" s="664" t="n"/>
      <c r="AA255" s="664" t="n"/>
    </row>
    <row r="256" outlineLevel="1" ht="15" customHeight="1" s="844">
      <c r="A256" s="590" t="n"/>
      <c r="B256" s="677" t="inlineStr">
        <is>
          <t>Sales force</t>
        </is>
      </c>
      <c r="C256" s="690">
        <f>C249/C$251</f>
        <v/>
      </c>
      <c r="D256" s="690">
        <f>D249/D$251</f>
        <v/>
      </c>
      <c r="E256" s="690">
        <f>E249/E$251</f>
        <v/>
      </c>
      <c r="F256" s="690">
        <f>F249/F$251</f>
        <v/>
      </c>
      <c r="G256" s="600" t="n"/>
      <c r="H256" s="690">
        <f>H249/H$251</f>
        <v/>
      </c>
      <c r="I256" s="600" t="n"/>
      <c r="J256" s="676" t="n"/>
      <c r="K256" s="676" t="n"/>
      <c r="L256" s="676" t="n"/>
      <c r="M256" s="676" t="n"/>
      <c r="N256" s="664" t="n"/>
      <c r="O256" s="664" t="n"/>
      <c r="P256" s="664" t="n"/>
      <c r="Q256" s="664" t="n"/>
      <c r="R256" s="664" t="n"/>
      <c r="S256" s="664" t="n"/>
      <c r="T256" s="664" t="n"/>
      <c r="U256" s="664" t="n"/>
      <c r="V256" s="664" t="n"/>
      <c r="W256" s="664" t="n"/>
      <c r="X256" s="664" t="n"/>
      <c r="Y256" s="664" t="n"/>
      <c r="Z256" s="664" t="n"/>
      <c r="AA256" s="664" t="n"/>
    </row>
    <row r="257" outlineLevel="1" ht="15" customHeight="1" s="844">
      <c r="A257" s="590" t="n"/>
      <c r="B257" s="677" t="inlineStr">
        <is>
          <t>Leap tree</t>
        </is>
      </c>
      <c r="C257" s="691">
        <f>C250/C$251</f>
        <v/>
      </c>
      <c r="D257" s="691">
        <f>D250/D$251</f>
        <v/>
      </c>
      <c r="E257" s="691">
        <f>E250/E$251</f>
        <v/>
      </c>
      <c r="F257" s="691">
        <f>F250/F$251</f>
        <v/>
      </c>
      <c r="G257" s="600" t="n"/>
      <c r="H257" s="691">
        <f>H250/H$251</f>
        <v/>
      </c>
      <c r="I257" s="600" t="n"/>
      <c r="J257" s="676" t="n"/>
      <c r="K257" s="676" t="n"/>
      <c r="L257" s="676" t="n"/>
      <c r="M257" s="676" t="n"/>
      <c r="N257" s="664" t="n"/>
      <c r="O257" s="664" t="n"/>
      <c r="P257" s="664" t="n"/>
      <c r="Q257" s="664" t="n"/>
      <c r="R257" s="664" t="n"/>
      <c r="S257" s="664" t="n"/>
      <c r="T257" s="664" t="n"/>
      <c r="U257" s="664" t="n"/>
      <c r="V257" s="664" t="n"/>
      <c r="W257" s="664" t="n"/>
      <c r="X257" s="664" t="n"/>
      <c r="Y257" s="664" t="n"/>
      <c r="Z257" s="664" t="n"/>
      <c r="AA257" s="664" t="n"/>
    </row>
    <row r="258" outlineLevel="1" ht="15" customHeight="1" s="844">
      <c r="A258" s="590" t="n"/>
      <c r="B258" s="681" t="inlineStr">
        <is>
          <t>Total</t>
        </is>
      </c>
      <c r="C258" s="698">
        <f>SUM(C254:C257)</f>
        <v/>
      </c>
      <c r="D258" s="698">
        <f>SUM(D254:D257)</f>
        <v/>
      </c>
      <c r="E258" s="698">
        <f>SUM(E254:E257)</f>
        <v/>
      </c>
      <c r="F258" s="698">
        <f>SUM(F254:F257)</f>
        <v/>
      </c>
      <c r="G258" s="600" t="n"/>
      <c r="H258" s="698">
        <f>SUM(H254:H257)</f>
        <v/>
      </c>
      <c r="I258" s="600" t="n"/>
      <c r="J258" s="676" t="n"/>
      <c r="K258" s="676" t="n"/>
      <c r="L258" s="676" t="n"/>
      <c r="M258" s="676" t="n"/>
      <c r="N258" s="664" t="n"/>
      <c r="O258" s="664" t="n"/>
      <c r="P258" s="664" t="n"/>
      <c r="Q258" s="664" t="n"/>
      <c r="R258" s="664" t="n"/>
      <c r="S258" s="664" t="n"/>
      <c r="T258" s="664" t="n"/>
      <c r="U258" s="664" t="n"/>
      <c r="V258" s="664" t="n"/>
      <c r="W258" s="664" t="n"/>
      <c r="X258" s="664" t="n"/>
      <c r="Y258" s="664" t="n"/>
      <c r="Z258" s="664" t="n"/>
      <c r="AA258" s="664" t="n"/>
    </row>
    <row r="259" outlineLevel="1" ht="15" customHeight="1" s="844">
      <c r="A259" s="590" t="n"/>
      <c r="C259" s="600" t="n"/>
      <c r="D259" s="600" t="n"/>
      <c r="E259" s="600" t="n"/>
      <c r="F259" s="600" t="n"/>
      <c r="G259" s="600" t="n"/>
      <c r="H259" s="600" t="n"/>
      <c r="I259" s="600" t="n"/>
      <c r="J259" s="676" t="n"/>
      <c r="K259" s="676" t="n"/>
      <c r="L259" s="676" t="n"/>
      <c r="M259" s="676" t="n"/>
      <c r="N259" s="664" t="n"/>
      <c r="O259" s="664" t="n"/>
      <c r="P259" s="664" t="n"/>
      <c r="Q259" s="664" t="n"/>
      <c r="R259" s="664" t="n"/>
      <c r="S259" s="664" t="n"/>
      <c r="T259" s="664" t="n"/>
      <c r="U259" s="664" t="n"/>
      <c r="V259" s="664" t="n"/>
      <c r="W259" s="664" t="n"/>
      <c r="X259" s="664" t="n"/>
      <c r="Y259" s="664" t="n"/>
      <c r="Z259" s="664" t="n"/>
      <c r="AA259" s="664" t="n"/>
    </row>
    <row r="260" ht="15" customHeight="1" s="844">
      <c r="A260" s="590" t="n"/>
      <c r="B260" s="611" t="n"/>
      <c r="C260" s="694" t="n"/>
      <c r="D260" s="694" t="n"/>
      <c r="E260" s="694" t="n"/>
      <c r="F260" s="694" t="n"/>
      <c r="G260" s="600" t="n"/>
      <c r="H260" s="694" t="n"/>
      <c r="I260" s="600" t="n"/>
      <c r="J260" s="676" t="n"/>
      <c r="K260" s="676" t="n"/>
      <c r="L260" s="676" t="n"/>
      <c r="M260" s="676" t="n"/>
      <c r="N260" s="664" t="n"/>
      <c r="O260" s="664" t="n"/>
      <c r="P260" s="664" t="n"/>
      <c r="Q260" s="664" t="n"/>
      <c r="R260" s="664" t="n"/>
      <c r="S260" s="664" t="n"/>
      <c r="T260" s="664" t="n"/>
      <c r="U260" s="664" t="n"/>
      <c r="V260" s="664" t="n"/>
      <c r="W260" s="664" t="n"/>
      <c r="X260" s="664" t="n"/>
      <c r="Y260" s="664" t="n"/>
      <c r="Z260" s="664" t="n"/>
      <c r="AA260" s="664" t="n"/>
    </row>
    <row r="261" ht="15" customHeight="1" s="844">
      <c r="A261" s="590" t="n"/>
      <c r="B261" s="611" t="n"/>
      <c r="C261" s="694" t="n"/>
      <c r="D261" s="694" t="n"/>
      <c r="E261" s="694" t="n"/>
      <c r="F261" s="694" t="n"/>
      <c r="G261" s="600" t="n"/>
      <c r="H261" s="694" t="n"/>
      <c r="I261" s="600" t="n"/>
      <c r="J261" s="676" t="n"/>
      <c r="K261" s="676" t="n"/>
      <c r="L261" s="676" t="n"/>
      <c r="M261" s="676" t="n"/>
      <c r="N261" s="664" t="n"/>
      <c r="O261" s="664" t="n"/>
      <c r="P261" s="664" t="n"/>
      <c r="Q261" s="664" t="n"/>
      <c r="R261" s="664" t="n"/>
      <c r="S261" s="664" t="n"/>
      <c r="T261" s="664" t="n"/>
      <c r="U261" s="664" t="n"/>
      <c r="V261" s="664" t="n"/>
      <c r="W261" s="664" t="n"/>
      <c r="X261" s="664" t="n"/>
      <c r="Y261" s="664" t="n"/>
      <c r="Z261" s="664" t="n"/>
      <c r="AA261" s="664" t="n"/>
    </row>
    <row r="262" ht="15" customHeight="1" s="844">
      <c r="A262" s="590" t="n"/>
      <c r="B262" s="664" t="n"/>
      <c r="C262" s="676" t="n"/>
      <c r="D262" s="676" t="n"/>
      <c r="E262" s="676" t="n"/>
      <c r="F262" s="676" t="n"/>
      <c r="G262" s="600" t="n"/>
      <c r="H262" s="676" t="n"/>
      <c r="I262" s="600" t="n"/>
      <c r="J262" s="676" t="n"/>
      <c r="K262" s="676" t="n"/>
      <c r="L262" s="676" t="n"/>
      <c r="M262" s="676" t="n"/>
      <c r="N262" s="664" t="n"/>
      <c r="O262" s="664" t="n"/>
      <c r="P262" s="664" t="n"/>
      <c r="Q262" s="664" t="n"/>
      <c r="R262" s="664" t="n"/>
      <c r="S262" s="664" t="n"/>
      <c r="T262" s="664" t="n"/>
      <c r="U262" s="664" t="n"/>
      <c r="V262" s="664" t="n"/>
      <c r="W262" s="664" t="n"/>
      <c r="X262" s="664" t="n"/>
      <c r="Y262" s="664" t="n"/>
      <c r="Z262" s="664" t="n"/>
      <c r="AA262" s="664" t="n"/>
    </row>
    <row r="263" ht="15" customHeight="1" s="844">
      <c r="A263" s="590" t="n"/>
      <c r="B263" s="590" t="n"/>
      <c r="C263" s="600" t="n"/>
      <c r="D263" s="600" t="n"/>
      <c r="E263" s="600" t="n"/>
      <c r="F263" s="600" t="n"/>
      <c r="G263" s="600" t="n"/>
      <c r="H263" s="600" t="n"/>
      <c r="I263" s="600" t="n"/>
      <c r="J263" s="676" t="n"/>
      <c r="K263" s="676" t="n"/>
      <c r="L263" s="676" t="n"/>
      <c r="M263" s="676" t="n"/>
      <c r="N263" s="664" t="n"/>
      <c r="O263" s="664" t="n"/>
      <c r="P263" s="664" t="n"/>
      <c r="Q263" s="664" t="n"/>
      <c r="R263" s="664" t="n"/>
      <c r="S263" s="664" t="n"/>
      <c r="T263" s="664" t="n"/>
      <c r="U263" s="664" t="n"/>
      <c r="V263" s="664" t="n"/>
      <c r="W263" s="664" t="n"/>
      <c r="X263" s="664" t="n"/>
      <c r="Y263" s="664" t="n"/>
      <c r="Z263" s="664" t="n"/>
      <c r="AA263" s="664" t="n"/>
    </row>
    <row r="264" ht="15" customHeight="1" s="844">
      <c r="A264" s="590" t="n"/>
      <c r="B264" s="590" t="n"/>
      <c r="C264" s="600" t="n"/>
      <c r="D264" s="600" t="n"/>
      <c r="E264" s="600" t="n"/>
      <c r="F264" s="600" t="n"/>
      <c r="G264" s="600" t="n"/>
      <c r="H264" s="600" t="n"/>
      <c r="I264" s="600" t="n"/>
      <c r="J264" s="676" t="n"/>
      <c r="K264" s="676" t="n"/>
      <c r="L264" s="676" t="n"/>
      <c r="M264" s="676" t="n"/>
      <c r="N264" s="664" t="n"/>
      <c r="O264" s="664" t="n"/>
      <c r="P264" s="664" t="n"/>
      <c r="Q264" s="664" t="n"/>
      <c r="R264" s="664" t="n"/>
      <c r="S264" s="664" t="n"/>
      <c r="T264" s="664" t="n"/>
      <c r="U264" s="664" t="n"/>
      <c r="V264" s="664" t="n"/>
      <c r="W264" s="664" t="n"/>
      <c r="X264" s="664" t="n"/>
      <c r="Y264" s="664" t="n"/>
      <c r="Z264" s="664" t="n"/>
      <c r="AA264" s="664" t="n"/>
    </row>
    <row r="265" ht="15" customHeight="1" s="844">
      <c r="A265" s="590" t="n"/>
      <c r="B265" s="590" t="n"/>
      <c r="C265" s="600" t="n"/>
      <c r="D265" s="600" t="n"/>
      <c r="E265" s="600" t="n"/>
      <c r="F265" s="600" t="n"/>
      <c r="G265" s="600" t="n"/>
      <c r="H265" s="600" t="n"/>
      <c r="I265" s="600" t="n"/>
      <c r="J265" s="676" t="n"/>
      <c r="K265" s="676" t="n"/>
      <c r="L265" s="676" t="n"/>
      <c r="M265" s="676" t="n"/>
      <c r="N265" s="664" t="n"/>
      <c r="O265" s="664" t="n"/>
      <c r="P265" s="664" t="n"/>
      <c r="Q265" s="664" t="n"/>
      <c r="R265" s="664" t="n"/>
      <c r="S265" s="664" t="n"/>
      <c r="T265" s="664" t="n"/>
      <c r="U265" s="664" t="n"/>
      <c r="V265" s="664" t="n"/>
      <c r="W265" s="664" t="n"/>
      <c r="X265" s="664" t="n"/>
      <c r="Y265" s="664" t="n"/>
      <c r="Z265" s="664" t="n"/>
      <c r="AA265" s="664" t="n"/>
    </row>
    <row r="266" ht="15" customHeight="1" s="844">
      <c r="A266" s="590" t="n"/>
      <c r="B266" s="590" t="n"/>
      <c r="C266" s="600" t="n"/>
      <c r="D266" s="600" t="n"/>
      <c r="E266" s="600" t="n"/>
      <c r="F266" s="600" t="n"/>
      <c r="G266" s="600" t="n"/>
      <c r="H266" s="600" t="n"/>
      <c r="I266" s="600" t="n"/>
      <c r="J266" s="676" t="n"/>
      <c r="K266" s="676" t="n"/>
      <c r="L266" s="676" t="n"/>
      <c r="M266" s="676" t="n"/>
      <c r="N266" s="664" t="n"/>
      <c r="O266" s="664" t="n"/>
      <c r="P266" s="664" t="n"/>
      <c r="Q266" s="664" t="n"/>
      <c r="R266" s="664" t="n"/>
      <c r="S266" s="664" t="n"/>
      <c r="T266" s="664" t="n"/>
      <c r="U266" s="664" t="n"/>
      <c r="V266" s="664" t="n"/>
      <c r="W266" s="664" t="n"/>
      <c r="X266" s="664" t="n"/>
      <c r="Y266" s="664" t="n"/>
      <c r="Z266" s="664" t="n"/>
      <c r="AA266" s="664" t="n"/>
    </row>
    <row r="267" ht="15" customHeight="1" s="844">
      <c r="A267" s="590" t="n"/>
      <c r="B267" s="590" t="n"/>
      <c r="C267" s="600" t="n"/>
      <c r="D267" s="600" t="n"/>
      <c r="E267" s="600" t="n"/>
      <c r="F267" s="600" t="n"/>
      <c r="G267" s="600" t="n"/>
      <c r="H267" s="600" t="n"/>
      <c r="I267" s="600" t="n"/>
      <c r="J267" s="676" t="n"/>
      <c r="K267" s="676" t="n"/>
      <c r="L267" s="676" t="n"/>
      <c r="M267" s="676" t="n"/>
      <c r="N267" s="664" t="n"/>
      <c r="O267" s="664" t="n"/>
      <c r="P267" s="664" t="n"/>
      <c r="Q267" s="664" t="n"/>
      <c r="R267" s="664" t="n"/>
      <c r="S267" s="664" t="n"/>
      <c r="T267" s="664" t="n"/>
      <c r="U267" s="664" t="n"/>
      <c r="V267" s="664" t="n"/>
      <c r="W267" s="664" t="n"/>
      <c r="X267" s="664" t="n"/>
      <c r="Y267" s="664" t="n"/>
      <c r="Z267" s="664" t="n"/>
      <c r="AA267" s="664" t="n"/>
    </row>
    <row r="268" ht="15" customHeight="1" s="844">
      <c r="A268" s="590" t="n"/>
      <c r="B268" s="590" t="n"/>
      <c r="C268" s="600" t="n"/>
      <c r="D268" s="600" t="n"/>
      <c r="E268" s="600" t="n"/>
      <c r="F268" s="600" t="n"/>
      <c r="G268" s="600" t="n"/>
      <c r="H268" s="600" t="n"/>
      <c r="I268" s="600" t="n"/>
      <c r="J268" s="676" t="n"/>
      <c r="K268" s="676" t="n"/>
      <c r="L268" s="676" t="n"/>
      <c r="M268" s="676" t="n"/>
      <c r="N268" s="664" t="n"/>
      <c r="O268" s="664" t="n"/>
      <c r="P268" s="664" t="n"/>
      <c r="Q268" s="664" t="n"/>
      <c r="R268" s="664" t="n"/>
      <c r="S268" s="664" t="n"/>
      <c r="T268" s="664" t="n"/>
      <c r="U268" s="664" t="n"/>
      <c r="V268" s="664" t="n"/>
      <c r="W268" s="664" t="n"/>
      <c r="X268" s="664" t="n"/>
      <c r="Y268" s="664" t="n"/>
      <c r="Z268" s="664" t="n"/>
      <c r="AA268" s="664" t="n"/>
    </row>
    <row r="269" ht="15" customHeight="1" s="844">
      <c r="A269" s="590" t="n"/>
      <c r="B269" s="590" t="n"/>
      <c r="C269" s="600" t="n"/>
      <c r="D269" s="600" t="n"/>
      <c r="E269" s="600" t="n"/>
      <c r="F269" s="600" t="n"/>
      <c r="G269" s="600" t="n"/>
      <c r="H269" s="600" t="n"/>
      <c r="I269" s="600" t="n"/>
      <c r="J269" s="676" t="n"/>
      <c r="K269" s="676" t="n"/>
      <c r="L269" s="676" t="n"/>
      <c r="M269" s="676" t="n"/>
      <c r="N269" s="664" t="n"/>
      <c r="O269" s="664" t="n"/>
      <c r="P269" s="664" t="n"/>
      <c r="Q269" s="664" t="n"/>
      <c r="R269" s="664" t="n"/>
      <c r="S269" s="664" t="n"/>
      <c r="T269" s="664" t="n"/>
      <c r="U269" s="664" t="n"/>
      <c r="V269" s="664" t="n"/>
      <c r="W269" s="664" t="n"/>
      <c r="X269" s="664" t="n"/>
      <c r="Y269" s="664" t="n"/>
      <c r="Z269" s="664" t="n"/>
      <c r="AA269" s="664" t="n"/>
    </row>
    <row r="270" ht="15" customHeight="1" s="844">
      <c r="A270" s="590" t="n"/>
      <c r="B270" s="590" t="n"/>
      <c r="C270" s="600" t="n"/>
      <c r="D270" s="600" t="n"/>
      <c r="E270" s="600" t="n"/>
      <c r="F270" s="600" t="n"/>
      <c r="G270" s="600" t="n"/>
      <c r="H270" s="600" t="n"/>
      <c r="I270" s="600" t="n"/>
      <c r="J270" s="676" t="n"/>
      <c r="K270" s="676" t="n"/>
      <c r="L270" s="676" t="n"/>
      <c r="M270" s="676" t="n"/>
      <c r="N270" s="664" t="n"/>
      <c r="O270" s="664" t="n"/>
      <c r="P270" s="664" t="n"/>
      <c r="Q270" s="664" t="n"/>
      <c r="R270" s="664" t="n"/>
      <c r="S270" s="664" t="n"/>
      <c r="T270" s="664" t="n"/>
      <c r="U270" s="664" t="n"/>
      <c r="V270" s="664" t="n"/>
      <c r="W270" s="664" t="n"/>
      <c r="X270" s="664" t="n"/>
      <c r="Y270" s="664" t="n"/>
      <c r="Z270" s="664" t="n"/>
      <c r="AA270" s="664" t="n"/>
    </row>
    <row r="271" ht="15" customHeight="1" s="844">
      <c r="A271" s="590" t="n"/>
      <c r="B271" s="590" t="n"/>
      <c r="C271" s="600" t="n"/>
      <c r="D271" s="600" t="n"/>
      <c r="E271" s="600" t="n"/>
      <c r="F271" s="600" t="n"/>
      <c r="G271" s="600" t="n"/>
      <c r="H271" s="600" t="n"/>
      <c r="I271" s="600" t="n"/>
      <c r="J271" s="676" t="n"/>
      <c r="K271" s="676" t="n"/>
      <c r="L271" s="676" t="n"/>
      <c r="M271" s="676" t="n"/>
      <c r="N271" s="664" t="n"/>
      <c r="O271" s="664" t="n"/>
      <c r="P271" s="664" t="n"/>
      <c r="Q271" s="664" t="n"/>
      <c r="R271" s="664" t="n"/>
      <c r="S271" s="664" t="n"/>
      <c r="T271" s="664" t="n"/>
      <c r="U271" s="664" t="n"/>
      <c r="V271" s="664" t="n"/>
      <c r="W271" s="664" t="n"/>
      <c r="X271" s="664" t="n"/>
      <c r="Y271" s="664" t="n"/>
      <c r="Z271" s="664" t="n"/>
      <c r="AA271" s="664" t="n"/>
    </row>
    <row r="272" ht="15" customHeight="1" s="844">
      <c r="A272" s="590" t="n"/>
      <c r="B272" s="590" t="n"/>
      <c r="C272" s="600" t="n"/>
      <c r="D272" s="600" t="n"/>
      <c r="E272" s="600" t="n"/>
      <c r="F272" s="600" t="n"/>
      <c r="G272" s="600" t="n"/>
      <c r="H272" s="600" t="n"/>
      <c r="I272" s="600" t="n"/>
      <c r="J272" s="676" t="n"/>
      <c r="K272" s="676" t="n"/>
      <c r="L272" s="676" t="n"/>
      <c r="M272" s="676" t="n"/>
      <c r="N272" s="664" t="n"/>
      <c r="O272" s="664" t="n"/>
      <c r="P272" s="664" t="n"/>
      <c r="Q272" s="664" t="n"/>
      <c r="R272" s="664" t="n"/>
      <c r="S272" s="664" t="n"/>
      <c r="T272" s="664" t="n"/>
      <c r="U272" s="664" t="n"/>
      <c r="V272" s="664" t="n"/>
      <c r="W272" s="664" t="n"/>
      <c r="X272" s="664" t="n"/>
      <c r="Y272" s="664" t="n"/>
      <c r="Z272" s="664" t="n"/>
      <c r="AA272" s="664" t="n"/>
    </row>
    <row r="273" ht="15" customHeight="1" s="844">
      <c r="A273" s="590" t="n"/>
      <c r="B273" s="590" t="n"/>
      <c r="C273" s="600" t="n"/>
      <c r="D273" s="600" t="n"/>
      <c r="E273" s="600" t="n"/>
      <c r="F273" s="600" t="n"/>
      <c r="G273" s="600" t="n"/>
      <c r="H273" s="600" t="n"/>
      <c r="I273" s="600" t="n"/>
      <c r="J273" s="676" t="n"/>
      <c r="K273" s="676" t="n"/>
      <c r="L273" s="676" t="n"/>
      <c r="M273" s="676" t="n"/>
      <c r="N273" s="664" t="n"/>
      <c r="O273" s="664" t="n"/>
      <c r="P273" s="664" t="n"/>
      <c r="Q273" s="664" t="n"/>
      <c r="R273" s="664" t="n"/>
      <c r="S273" s="664" t="n"/>
      <c r="T273" s="664" t="n"/>
      <c r="U273" s="664" t="n"/>
      <c r="V273" s="664" t="n"/>
      <c r="W273" s="664" t="n"/>
      <c r="X273" s="664" t="n"/>
      <c r="Y273" s="664" t="n"/>
      <c r="Z273" s="664" t="n"/>
      <c r="AA273" s="664" t="n"/>
    </row>
    <row r="274" ht="15" customHeight="1" s="844">
      <c r="A274" s="590" t="n"/>
      <c r="B274" s="590" t="n"/>
      <c r="C274" s="590" t="n"/>
      <c r="D274" s="590" t="n"/>
      <c r="E274" s="590" t="n"/>
      <c r="F274" s="590" t="n"/>
      <c r="G274" s="590" t="n"/>
      <c r="H274" s="590" t="n"/>
      <c r="I274" s="590" t="n"/>
      <c r="J274" s="664" t="n"/>
      <c r="K274" s="664" t="n"/>
      <c r="L274" s="664" t="n"/>
      <c r="M274" s="664" t="n"/>
      <c r="N274" s="664" t="n"/>
      <c r="O274" s="664" t="n"/>
      <c r="P274" s="664" t="n"/>
      <c r="Q274" s="664" t="n"/>
      <c r="R274" s="664" t="n"/>
      <c r="S274" s="664" t="n"/>
      <c r="T274" s="664" t="n"/>
      <c r="U274" s="664" t="n"/>
      <c r="V274" s="664" t="n"/>
      <c r="W274" s="664" t="n"/>
      <c r="X274" s="664" t="n"/>
      <c r="Y274" s="664" t="n"/>
      <c r="Z274" s="664" t="n"/>
      <c r="AA274" s="664" t="n"/>
    </row>
    <row r="275" ht="15" customHeight="1" s="844">
      <c r="A275" s="590" t="n"/>
      <c r="B275" s="590" t="n"/>
      <c r="C275" s="590" t="n"/>
      <c r="D275" s="590" t="n"/>
      <c r="E275" s="590" t="n"/>
      <c r="F275" s="590" t="n"/>
      <c r="G275" s="590" t="n"/>
      <c r="H275" s="590" t="n"/>
      <c r="I275" s="590" t="n"/>
      <c r="J275" s="664" t="n"/>
      <c r="K275" s="664" t="n"/>
      <c r="L275" s="664" t="n"/>
      <c r="M275" s="664" t="n"/>
      <c r="N275" s="664" t="n"/>
      <c r="O275" s="664" t="n"/>
      <c r="P275" s="664" t="n"/>
      <c r="Q275" s="664" t="n"/>
      <c r="R275" s="664" t="n"/>
      <c r="S275" s="664" t="n"/>
      <c r="T275" s="664" t="n"/>
      <c r="U275" s="664" t="n"/>
      <c r="V275" s="664" t="n"/>
      <c r="W275" s="664" t="n"/>
      <c r="X275" s="664" t="n"/>
      <c r="Y275" s="664" t="n"/>
      <c r="Z275" s="664" t="n"/>
      <c r="AA275" s="664" t="n"/>
    </row>
    <row r="276" ht="15" customHeight="1" s="844">
      <c r="A276" s="590" t="n"/>
      <c r="B276" s="590" t="n"/>
      <c r="C276" s="590" t="n"/>
      <c r="D276" s="590" t="n"/>
      <c r="E276" s="590" t="n"/>
      <c r="F276" s="590" t="n"/>
      <c r="G276" s="590" t="n"/>
      <c r="H276" s="590" t="n"/>
      <c r="I276" s="590" t="n"/>
      <c r="J276" s="664" t="n"/>
      <c r="K276" s="664" t="n"/>
      <c r="L276" s="664" t="n"/>
      <c r="M276" s="664" t="n"/>
      <c r="N276" s="664" t="n"/>
      <c r="O276" s="664" t="n"/>
      <c r="P276" s="664" t="n"/>
      <c r="Q276" s="664" t="n"/>
      <c r="R276" s="664" t="n"/>
      <c r="S276" s="664" t="n"/>
      <c r="T276" s="664" t="n"/>
      <c r="U276" s="664" t="n"/>
      <c r="V276" s="664" t="n"/>
      <c r="W276" s="664" t="n"/>
      <c r="X276" s="664" t="n"/>
      <c r="Y276" s="664" t="n"/>
      <c r="Z276" s="664" t="n"/>
      <c r="AA276" s="664" t="n"/>
    </row>
    <row r="277" ht="15" customHeight="1" s="844">
      <c r="A277" s="590" t="n"/>
      <c r="B277" s="590" t="n"/>
      <c r="C277" s="590" t="n"/>
      <c r="D277" s="590" t="n"/>
      <c r="E277" s="590" t="n"/>
      <c r="F277" s="590" t="n"/>
      <c r="G277" s="590" t="n"/>
      <c r="H277" s="590" t="n"/>
      <c r="I277" s="590" t="n"/>
      <c r="J277" s="664" t="n"/>
      <c r="K277" s="664" t="n"/>
      <c r="L277" s="664" t="n"/>
      <c r="M277" s="664" t="n"/>
      <c r="N277" s="664" t="n"/>
      <c r="O277" s="664" t="n"/>
      <c r="P277" s="664" t="n"/>
      <c r="Q277" s="664" t="n"/>
      <c r="R277" s="664" t="n"/>
      <c r="S277" s="664" t="n"/>
      <c r="T277" s="664" t="n"/>
      <c r="U277" s="664" t="n"/>
      <c r="V277" s="664" t="n"/>
      <c r="W277" s="664" t="n"/>
      <c r="X277" s="664" t="n"/>
      <c r="Y277" s="664" t="n"/>
      <c r="Z277" s="664" t="n"/>
      <c r="AA277" s="664" t="n"/>
    </row>
    <row r="278" ht="15" customHeight="1" s="844">
      <c r="A278" s="590" t="n"/>
      <c r="B278" s="590" t="n"/>
      <c r="C278" s="590" t="n"/>
      <c r="D278" s="590" t="n"/>
      <c r="E278" s="590" t="n"/>
      <c r="F278" s="590" t="n"/>
      <c r="G278" s="590" t="n"/>
      <c r="H278" s="590" t="n"/>
      <c r="I278" s="590" t="n"/>
      <c r="J278" s="664" t="n"/>
      <c r="K278" s="664" t="n"/>
      <c r="L278" s="664" t="n"/>
      <c r="M278" s="664" t="n"/>
      <c r="N278" s="664" t="n"/>
      <c r="O278" s="664" t="n"/>
      <c r="P278" s="664" t="n"/>
      <c r="Q278" s="664" t="n"/>
      <c r="R278" s="664" t="n"/>
      <c r="S278" s="664" t="n"/>
      <c r="T278" s="664" t="n"/>
      <c r="U278" s="664" t="n"/>
      <c r="V278" s="664" t="n"/>
      <c r="W278" s="664" t="n"/>
      <c r="X278" s="664" t="n"/>
      <c r="Y278" s="664" t="n"/>
      <c r="Z278" s="664" t="n"/>
      <c r="AA278" s="664" t="n"/>
    </row>
    <row r="279" ht="15" customHeight="1" s="844">
      <c r="A279" s="590" t="n"/>
      <c r="B279" s="590" t="n"/>
      <c r="C279" s="590" t="n"/>
      <c r="D279" s="590" t="n"/>
      <c r="E279" s="590" t="n"/>
      <c r="F279" s="590" t="n"/>
      <c r="G279" s="590" t="n"/>
      <c r="H279" s="590" t="n"/>
      <c r="I279" s="590" t="n"/>
      <c r="J279" s="664" t="n"/>
      <c r="K279" s="664" t="n"/>
      <c r="L279" s="664" t="n"/>
      <c r="M279" s="664" t="n"/>
      <c r="N279" s="664" t="n"/>
      <c r="O279" s="664" t="n"/>
      <c r="P279" s="664" t="n"/>
      <c r="Q279" s="664" t="n"/>
      <c r="R279" s="664" t="n"/>
      <c r="S279" s="664" t="n"/>
      <c r="T279" s="664" t="n"/>
      <c r="U279" s="664" t="n"/>
      <c r="V279" s="664" t="n"/>
      <c r="W279" s="664" t="n"/>
      <c r="X279" s="664" t="n"/>
      <c r="Y279" s="664" t="n"/>
      <c r="Z279" s="664" t="n"/>
      <c r="AA279" s="664" t="n"/>
    </row>
    <row r="280" ht="15" customHeight="1" s="844">
      <c r="A280" s="590" t="n"/>
      <c r="B280" s="590" t="n"/>
      <c r="C280" s="590" t="n"/>
      <c r="D280" s="590" t="n"/>
      <c r="E280" s="590" t="n"/>
      <c r="F280" s="590" t="n"/>
      <c r="G280" s="590" t="n"/>
      <c r="H280" s="590" t="n"/>
      <c r="I280" s="590" t="n"/>
      <c r="J280" s="664" t="n"/>
      <c r="K280" s="664" t="n"/>
      <c r="L280" s="664" t="n"/>
      <c r="M280" s="664" t="n"/>
      <c r="N280" s="664" t="n"/>
      <c r="O280" s="664" t="n"/>
      <c r="P280" s="664" t="n"/>
      <c r="Q280" s="664" t="n"/>
      <c r="R280" s="664" t="n"/>
      <c r="S280" s="664" t="n"/>
      <c r="T280" s="664" t="n"/>
      <c r="U280" s="664" t="n"/>
      <c r="V280" s="664" t="n"/>
      <c r="W280" s="664" t="n"/>
      <c r="X280" s="664" t="n"/>
      <c r="Y280" s="664" t="n"/>
      <c r="Z280" s="664" t="n"/>
      <c r="AA280" s="664" t="n"/>
    </row>
    <row r="281" ht="15" customHeight="1" s="844">
      <c r="A281" s="590" t="n"/>
      <c r="B281" s="590" t="n"/>
      <c r="C281" s="590" t="n"/>
      <c r="D281" s="590" t="n"/>
      <c r="E281" s="590" t="n"/>
      <c r="F281" s="590" t="n"/>
      <c r="G281" s="590" t="n"/>
      <c r="H281" s="590" t="n"/>
      <c r="I281" s="590" t="n"/>
      <c r="J281" s="664" t="n"/>
      <c r="K281" s="664" t="n"/>
      <c r="L281" s="664" t="n"/>
      <c r="M281" s="664" t="n"/>
      <c r="N281" s="664" t="n"/>
      <c r="O281" s="664" t="n"/>
      <c r="P281" s="664" t="n"/>
      <c r="Q281" s="664" t="n"/>
      <c r="R281" s="664" t="n"/>
      <c r="S281" s="664" t="n"/>
      <c r="T281" s="664" t="n"/>
      <c r="U281" s="664" t="n"/>
      <c r="V281" s="664" t="n"/>
      <c r="W281" s="664" t="n"/>
      <c r="X281" s="664" t="n"/>
      <c r="Y281" s="664" t="n"/>
      <c r="Z281" s="664" t="n"/>
      <c r="AA281" s="664" t="n"/>
    </row>
    <row r="282" ht="15" customHeight="1" s="844">
      <c r="A282" s="590" t="n"/>
      <c r="B282" s="590" t="n"/>
      <c r="C282" s="590" t="n"/>
      <c r="D282" s="590" t="n"/>
      <c r="E282" s="590" t="n"/>
      <c r="F282" s="590" t="n"/>
      <c r="G282" s="590" t="n"/>
      <c r="H282" s="590" t="n"/>
      <c r="I282" s="590" t="n"/>
      <c r="J282" s="664" t="n"/>
      <c r="K282" s="664" t="n"/>
      <c r="L282" s="664" t="n"/>
      <c r="M282" s="664" t="n"/>
      <c r="N282" s="664" t="n"/>
      <c r="O282" s="664" t="n"/>
      <c r="P282" s="664" t="n"/>
      <c r="Q282" s="664" t="n"/>
      <c r="R282" s="664" t="n"/>
      <c r="S282" s="664" t="n"/>
      <c r="T282" s="664" t="n"/>
      <c r="U282" s="664" t="n"/>
      <c r="V282" s="664" t="n"/>
      <c r="W282" s="664" t="n"/>
      <c r="X282" s="664" t="n"/>
      <c r="Y282" s="664" t="n"/>
      <c r="Z282" s="664" t="n"/>
      <c r="AA282" s="664" t="n"/>
    </row>
    <row r="283" ht="15" customHeight="1" s="844">
      <c r="A283" s="590" t="n"/>
      <c r="B283" s="590" t="n"/>
      <c r="C283" s="590" t="n"/>
      <c r="D283" s="590" t="n"/>
      <c r="E283" s="590" t="n"/>
      <c r="F283" s="590" t="n"/>
      <c r="G283" s="590" t="n"/>
      <c r="H283" s="590" t="n"/>
      <c r="I283" s="590" t="n"/>
      <c r="J283" s="664" t="n"/>
      <c r="K283" s="664" t="n"/>
      <c r="L283" s="664" t="n"/>
      <c r="M283" s="664" t="n"/>
      <c r="N283" s="664" t="n"/>
      <c r="O283" s="664" t="n"/>
      <c r="P283" s="664" t="n"/>
      <c r="Q283" s="664" t="n"/>
      <c r="R283" s="664" t="n"/>
      <c r="S283" s="664" t="n"/>
      <c r="T283" s="664" t="n"/>
      <c r="U283" s="664" t="n"/>
      <c r="V283" s="664" t="n"/>
      <c r="W283" s="664" t="n"/>
      <c r="X283" s="664" t="n"/>
      <c r="Y283" s="664" t="n"/>
      <c r="Z283" s="664" t="n"/>
      <c r="AA283" s="664" t="n"/>
    </row>
    <row r="284" ht="15" customHeight="1" s="844">
      <c r="A284" s="590" t="n"/>
      <c r="B284" s="590" t="n"/>
      <c r="C284" s="590" t="n"/>
      <c r="D284" s="590" t="n"/>
      <c r="E284" s="590" t="n"/>
      <c r="F284" s="590" t="n"/>
      <c r="G284" s="590" t="n"/>
      <c r="H284" s="590" t="n"/>
      <c r="I284" s="590" t="n"/>
      <c r="J284" s="664" t="n"/>
      <c r="K284" s="664" t="n"/>
      <c r="L284" s="664" t="n"/>
      <c r="M284" s="664" t="n"/>
      <c r="N284" s="664" t="n"/>
      <c r="O284" s="664" t="n"/>
      <c r="P284" s="664" t="n"/>
      <c r="Q284" s="664" t="n"/>
      <c r="R284" s="664" t="n"/>
      <c r="S284" s="664" t="n"/>
      <c r="T284" s="664" t="n"/>
      <c r="U284" s="664" t="n"/>
      <c r="V284" s="664" t="n"/>
      <c r="W284" s="664" t="n"/>
      <c r="X284" s="664" t="n"/>
      <c r="Y284" s="664" t="n"/>
      <c r="Z284" s="664" t="n"/>
      <c r="AA284" s="664" t="n"/>
    </row>
    <row r="285" ht="15" customHeight="1" s="844">
      <c r="A285" s="590" t="n"/>
      <c r="B285" s="590" t="n"/>
      <c r="C285" s="590" t="n"/>
      <c r="D285" s="590" t="n"/>
      <c r="E285" s="590" t="n"/>
      <c r="F285" s="590" t="n"/>
      <c r="G285" s="590" t="n"/>
      <c r="H285" s="590" t="n"/>
      <c r="I285" s="590" t="n"/>
      <c r="J285" s="664" t="n"/>
      <c r="K285" s="664" t="n"/>
      <c r="L285" s="664" t="n"/>
      <c r="M285" s="664" t="n"/>
      <c r="N285" s="664" t="n"/>
      <c r="O285" s="664" t="n"/>
      <c r="P285" s="664" t="n"/>
      <c r="Q285" s="664" t="n"/>
      <c r="R285" s="664" t="n"/>
      <c r="S285" s="664" t="n"/>
      <c r="T285" s="664" t="n"/>
      <c r="U285" s="664" t="n"/>
      <c r="V285" s="664" t="n"/>
      <c r="W285" s="664" t="n"/>
      <c r="X285" s="664" t="n"/>
      <c r="Y285" s="664" t="n"/>
      <c r="Z285" s="664" t="n"/>
      <c r="AA285" s="664" t="n"/>
    </row>
    <row r="286" ht="15" customHeight="1" s="844">
      <c r="A286" s="590" t="n"/>
      <c r="B286" s="590" t="n"/>
      <c r="C286" s="590" t="n"/>
      <c r="D286" s="590" t="n"/>
      <c r="E286" s="590" t="n"/>
      <c r="F286" s="590" t="n"/>
      <c r="G286" s="590" t="n"/>
      <c r="H286" s="590" t="n"/>
      <c r="I286" s="590" t="n"/>
      <c r="J286" s="664" t="n"/>
      <c r="K286" s="664" t="n"/>
      <c r="L286" s="664" t="n"/>
      <c r="M286" s="664" t="n"/>
      <c r="N286" s="664" t="n"/>
      <c r="O286" s="664" t="n"/>
      <c r="P286" s="664" t="n"/>
      <c r="Q286" s="664" t="n"/>
      <c r="R286" s="664" t="n"/>
      <c r="S286" s="664" t="n"/>
      <c r="T286" s="664" t="n"/>
      <c r="U286" s="664" t="n"/>
      <c r="V286" s="664" t="n"/>
      <c r="W286" s="664" t="n"/>
      <c r="X286" s="664" t="n"/>
      <c r="Y286" s="664" t="n"/>
      <c r="Z286" s="664" t="n"/>
      <c r="AA286" s="664" t="n"/>
    </row>
    <row r="287" ht="15" customHeight="1" s="844">
      <c r="A287" s="590" t="n"/>
      <c r="B287" s="590" t="n"/>
      <c r="C287" s="590" t="n"/>
      <c r="D287" s="590" t="n"/>
      <c r="E287" s="590" t="n"/>
      <c r="F287" s="590" t="n"/>
      <c r="G287" s="590" t="n"/>
      <c r="H287" s="590" t="n"/>
      <c r="I287" s="590" t="n"/>
      <c r="J287" s="664" t="n"/>
      <c r="K287" s="664" t="n"/>
      <c r="L287" s="664" t="n"/>
      <c r="M287" s="664" t="n"/>
      <c r="N287" s="664" t="n"/>
      <c r="O287" s="664" t="n"/>
      <c r="P287" s="664" t="n"/>
      <c r="Q287" s="664" t="n"/>
      <c r="R287" s="664" t="n"/>
      <c r="S287" s="664" t="n"/>
      <c r="T287" s="664" t="n"/>
      <c r="U287" s="664" t="n"/>
      <c r="V287" s="664" t="n"/>
      <c r="W287" s="664" t="n"/>
      <c r="X287" s="664" t="n"/>
      <c r="Y287" s="664" t="n"/>
      <c r="Z287" s="664" t="n"/>
      <c r="AA287" s="664" t="n"/>
    </row>
    <row r="288" ht="15" customHeight="1" s="844">
      <c r="A288" s="590" t="n"/>
      <c r="B288" s="590" t="n"/>
      <c r="C288" s="590" t="n"/>
      <c r="D288" s="590" t="n"/>
      <c r="E288" s="590" t="n"/>
      <c r="F288" s="590" t="n"/>
      <c r="G288" s="590" t="n"/>
      <c r="H288" s="590" t="n"/>
      <c r="I288" s="590" t="n"/>
      <c r="J288" s="664" t="n"/>
      <c r="K288" s="664" t="n"/>
      <c r="L288" s="664" t="n"/>
      <c r="M288" s="664" t="n"/>
      <c r="N288" s="664" t="n"/>
      <c r="O288" s="664" t="n"/>
      <c r="P288" s="664" t="n"/>
      <c r="Q288" s="664" t="n"/>
      <c r="R288" s="664" t="n"/>
      <c r="S288" s="664" t="n"/>
      <c r="T288" s="664" t="n"/>
      <c r="U288" s="664" t="n"/>
      <c r="V288" s="664" t="n"/>
      <c r="W288" s="664" t="n"/>
      <c r="X288" s="664" t="n"/>
      <c r="Y288" s="664" t="n"/>
      <c r="Z288" s="664" t="n"/>
      <c r="AA288" s="664" t="n"/>
    </row>
    <row r="289" ht="15" customHeight="1" s="844">
      <c r="A289" s="590" t="n"/>
      <c r="B289" s="590" t="n"/>
      <c r="C289" s="590" t="n"/>
      <c r="D289" s="590" t="n"/>
      <c r="E289" s="590" t="n"/>
      <c r="F289" s="590" t="n"/>
      <c r="G289" s="590" t="n"/>
      <c r="H289" s="590" t="n"/>
      <c r="I289" s="590" t="n"/>
      <c r="J289" s="664" t="n"/>
      <c r="K289" s="664" t="n"/>
      <c r="L289" s="664" t="n"/>
      <c r="M289" s="664" t="n"/>
      <c r="N289" s="664" t="n"/>
      <c r="O289" s="664" t="n"/>
      <c r="P289" s="664" t="n"/>
      <c r="Q289" s="664" t="n"/>
      <c r="R289" s="664" t="n"/>
      <c r="S289" s="664" t="n"/>
      <c r="T289" s="664" t="n"/>
      <c r="U289" s="664" t="n"/>
      <c r="V289" s="664" t="n"/>
      <c r="W289" s="664" t="n"/>
      <c r="X289" s="664" t="n"/>
      <c r="Y289" s="664" t="n"/>
      <c r="Z289" s="664" t="n"/>
      <c r="AA289" s="664" t="n"/>
    </row>
    <row r="290" ht="15" customHeight="1" s="844">
      <c r="A290" s="590" t="n"/>
      <c r="B290" s="590" t="n"/>
      <c r="C290" s="590" t="n"/>
      <c r="D290" s="590" t="n"/>
      <c r="E290" s="590" t="n"/>
      <c r="F290" s="590" t="n"/>
      <c r="G290" s="590" t="n"/>
      <c r="H290" s="590" t="n"/>
      <c r="I290" s="590" t="n"/>
      <c r="J290" s="664" t="n"/>
      <c r="K290" s="664" t="n"/>
      <c r="L290" s="664" t="n"/>
      <c r="M290" s="664" t="n"/>
      <c r="N290" s="664" t="n"/>
      <c r="O290" s="664" t="n"/>
      <c r="P290" s="664" t="n"/>
      <c r="Q290" s="664" t="n"/>
      <c r="R290" s="664" t="n"/>
      <c r="S290" s="664" t="n"/>
      <c r="T290" s="664" t="n"/>
      <c r="U290" s="664" t="n"/>
      <c r="V290" s="664" t="n"/>
      <c r="W290" s="664" t="n"/>
      <c r="X290" s="664" t="n"/>
      <c r="Y290" s="664" t="n"/>
      <c r="Z290" s="664" t="n"/>
      <c r="AA290" s="664" t="n"/>
    </row>
    <row r="291" ht="12" customHeight="1" s="844">
      <c r="A291" s="590" t="n"/>
      <c r="B291" s="590" t="n"/>
      <c r="C291" s="590" t="n"/>
      <c r="D291" s="590" t="n"/>
      <c r="E291" s="590" t="n"/>
      <c r="F291" s="590" t="n"/>
      <c r="G291" s="590" t="n"/>
      <c r="H291" s="590" t="n"/>
      <c r="I291" s="590" t="n"/>
      <c r="J291" s="664" t="n"/>
      <c r="K291" s="664" t="n"/>
      <c r="L291" s="664" t="n"/>
      <c r="M291" s="664" t="n"/>
      <c r="N291" s="664" t="n"/>
      <c r="O291" s="664" t="n"/>
      <c r="P291" s="664" t="n"/>
      <c r="Q291" s="664" t="n"/>
      <c r="R291" s="664" t="n"/>
      <c r="S291" s="664" t="n"/>
      <c r="T291" s="664" t="n"/>
      <c r="U291" s="664" t="n"/>
      <c r="V291" s="664" t="n"/>
      <c r="W291" s="664" t="n"/>
      <c r="X291" s="664" t="n"/>
      <c r="Y291" s="664" t="n"/>
      <c r="Z291" s="664" t="n"/>
      <c r="AA291" s="664" t="n"/>
    </row>
    <row r="292" ht="12" customHeight="1" s="844">
      <c r="A292" s="590" t="n"/>
      <c r="B292" s="590" t="n"/>
      <c r="C292" s="590" t="n"/>
      <c r="D292" s="590" t="n"/>
      <c r="E292" s="590" t="n"/>
      <c r="F292" s="590" t="n"/>
      <c r="G292" s="590" t="n"/>
      <c r="H292" s="590" t="n"/>
      <c r="I292" s="590" t="n"/>
      <c r="J292" s="664" t="n"/>
      <c r="K292" s="664" t="n"/>
      <c r="L292" s="664" t="n"/>
      <c r="M292" s="664" t="n"/>
      <c r="N292" s="664" t="n"/>
      <c r="O292" s="664" t="n"/>
      <c r="P292" s="664" t="n"/>
      <c r="Q292" s="664" t="n"/>
      <c r="R292" s="664" t="n"/>
      <c r="S292" s="664" t="n"/>
      <c r="T292" s="664" t="n"/>
      <c r="U292" s="664" t="n"/>
      <c r="V292" s="664" t="n"/>
      <c r="W292" s="664" t="n"/>
      <c r="X292" s="664" t="n"/>
      <c r="Y292" s="664" t="n"/>
      <c r="Z292" s="664" t="n"/>
      <c r="AA292" s="664" t="n"/>
    </row>
    <row r="293" ht="12" customHeight="1" s="844">
      <c r="A293" s="590" t="n"/>
      <c r="B293" s="590" t="n"/>
      <c r="C293" s="590" t="n"/>
      <c r="D293" s="590" t="n"/>
      <c r="E293" s="590" t="n"/>
      <c r="F293" s="590" t="n"/>
      <c r="G293" s="590" t="n"/>
      <c r="H293" s="590" t="n"/>
      <c r="I293" s="590" t="n"/>
      <c r="J293" s="664" t="n"/>
      <c r="K293" s="664" t="n"/>
      <c r="L293" s="664" t="n"/>
      <c r="M293" s="664" t="n"/>
      <c r="N293" s="664" t="n"/>
      <c r="O293" s="664" t="n"/>
      <c r="P293" s="664" t="n"/>
      <c r="Q293" s="664" t="n"/>
      <c r="R293" s="664" t="n"/>
      <c r="S293" s="664" t="n"/>
      <c r="T293" s="664" t="n"/>
      <c r="U293" s="664" t="n"/>
      <c r="V293" s="664" t="n"/>
      <c r="W293" s="664" t="n"/>
      <c r="X293" s="664" t="n"/>
      <c r="Y293" s="664" t="n"/>
      <c r="Z293" s="664" t="n"/>
      <c r="AA293" s="664" t="n"/>
    </row>
    <row r="294" ht="12" customHeight="1" s="844">
      <c r="A294" s="590" t="n"/>
      <c r="B294" s="590" t="n"/>
      <c r="C294" s="590" t="n"/>
      <c r="D294" s="590" t="n"/>
      <c r="E294" s="590" t="n"/>
      <c r="F294" s="590" t="n"/>
      <c r="G294" s="590" t="n"/>
      <c r="H294" s="590" t="n"/>
      <c r="I294" s="590" t="n"/>
      <c r="J294" s="664" t="n"/>
      <c r="K294" s="664" t="n"/>
      <c r="L294" s="664" t="n"/>
      <c r="M294" s="664" t="n"/>
      <c r="N294" s="664" t="n"/>
      <c r="O294" s="664" t="n"/>
      <c r="P294" s="664" t="n"/>
      <c r="Q294" s="664" t="n"/>
      <c r="R294" s="664" t="n"/>
      <c r="S294" s="664" t="n"/>
      <c r="T294" s="664" t="n"/>
      <c r="U294" s="664" t="n"/>
      <c r="V294" s="664" t="n"/>
      <c r="W294" s="664" t="n"/>
      <c r="X294" s="664" t="n"/>
      <c r="Y294" s="664" t="n"/>
      <c r="Z294" s="664" t="n"/>
      <c r="AA294" s="664" t="n"/>
    </row>
    <row r="295" ht="12" customHeight="1" s="844">
      <c r="A295" s="590" t="n"/>
      <c r="B295" s="590" t="n"/>
      <c r="C295" s="590" t="n"/>
      <c r="D295" s="590" t="n"/>
      <c r="E295" s="590" t="n"/>
      <c r="F295" s="590" t="n"/>
      <c r="G295" s="590" t="n"/>
      <c r="H295" s="590" t="n"/>
      <c r="I295" s="590" t="n"/>
      <c r="J295" s="664" t="n"/>
      <c r="K295" s="664" t="n"/>
      <c r="L295" s="664" t="n"/>
      <c r="M295" s="664" t="n"/>
      <c r="N295" s="664" t="n"/>
      <c r="O295" s="664" t="n"/>
      <c r="P295" s="664" t="n"/>
      <c r="Q295" s="664" t="n"/>
      <c r="R295" s="664" t="n"/>
      <c r="S295" s="664" t="n"/>
      <c r="T295" s="664" t="n"/>
      <c r="U295" s="664" t="n"/>
      <c r="V295" s="664" t="n"/>
      <c r="W295" s="664" t="n"/>
      <c r="X295" s="664" t="n"/>
      <c r="Y295" s="664" t="n"/>
      <c r="Z295" s="664" t="n"/>
      <c r="AA295" s="664" t="n"/>
    </row>
    <row r="296" ht="12" customHeight="1" s="844">
      <c r="A296" s="590" t="n"/>
      <c r="B296" s="590" t="n"/>
      <c r="C296" s="590" t="n"/>
      <c r="D296" s="590" t="n"/>
      <c r="E296" s="590" t="n"/>
      <c r="F296" s="590" t="n"/>
      <c r="G296" s="590" t="n"/>
      <c r="H296" s="590" t="n"/>
      <c r="I296" s="590" t="n"/>
      <c r="J296" s="664" t="n"/>
      <c r="K296" s="664" t="n"/>
      <c r="L296" s="664" t="n"/>
      <c r="M296" s="664" t="n"/>
      <c r="N296" s="664" t="n"/>
      <c r="O296" s="664" t="n"/>
      <c r="P296" s="664" t="n"/>
      <c r="Q296" s="664" t="n"/>
      <c r="R296" s="664" t="n"/>
      <c r="S296" s="664" t="n"/>
      <c r="T296" s="664" t="n"/>
      <c r="U296" s="664" t="n"/>
      <c r="V296" s="664" t="n"/>
      <c r="W296" s="664" t="n"/>
      <c r="X296" s="664" t="n"/>
      <c r="Y296" s="664" t="n"/>
      <c r="Z296" s="664" t="n"/>
      <c r="AA296" s="664" t="n"/>
    </row>
    <row r="297" ht="12" customHeight="1" s="844">
      <c r="A297" s="590" t="n"/>
      <c r="B297" s="590" t="n"/>
      <c r="C297" s="590" t="n"/>
      <c r="D297" s="590" t="n"/>
      <c r="E297" s="590" t="n"/>
      <c r="F297" s="590" t="n"/>
      <c r="G297" s="590" t="n"/>
      <c r="H297" s="590" t="n"/>
      <c r="I297" s="590" t="n"/>
      <c r="J297" s="664" t="n"/>
      <c r="K297" s="664" t="n"/>
      <c r="L297" s="664" t="n"/>
      <c r="M297" s="664" t="n"/>
      <c r="N297" s="664" t="n"/>
      <c r="O297" s="664" t="n"/>
      <c r="P297" s="664" t="n"/>
      <c r="Q297" s="664" t="n"/>
      <c r="R297" s="664" t="n"/>
      <c r="S297" s="664" t="n"/>
      <c r="T297" s="664" t="n"/>
      <c r="U297" s="664" t="n"/>
      <c r="V297" s="664" t="n"/>
      <c r="W297" s="664" t="n"/>
      <c r="X297" s="664" t="n"/>
      <c r="Y297" s="664" t="n"/>
      <c r="Z297" s="664" t="n"/>
      <c r="AA297" s="664" t="n"/>
    </row>
    <row r="298" ht="12" customHeight="1" s="844">
      <c r="A298" s="590" t="n"/>
      <c r="B298" s="590" t="n"/>
      <c r="C298" s="590" t="n"/>
      <c r="D298" s="590" t="n"/>
      <c r="E298" s="590" t="n"/>
      <c r="F298" s="590" t="n"/>
      <c r="G298" s="590" t="n"/>
      <c r="H298" s="590" t="n"/>
      <c r="I298" s="590" t="n"/>
      <c r="J298" s="664" t="n"/>
      <c r="K298" s="664" t="n"/>
      <c r="L298" s="664" t="n"/>
      <c r="M298" s="664" t="n"/>
      <c r="N298" s="664" t="n"/>
      <c r="O298" s="664" t="n"/>
      <c r="P298" s="664" t="n"/>
      <c r="Q298" s="664" t="n"/>
      <c r="R298" s="664" t="n"/>
      <c r="S298" s="664" t="n"/>
      <c r="T298" s="664" t="n"/>
      <c r="U298" s="664" t="n"/>
      <c r="V298" s="664" t="n"/>
      <c r="W298" s="664" t="n"/>
      <c r="X298" s="664" t="n"/>
      <c r="Y298" s="664" t="n"/>
      <c r="Z298" s="664" t="n"/>
      <c r="AA298" s="664" t="n"/>
    </row>
    <row r="299" ht="12" customHeight="1" s="844">
      <c r="A299" s="590" t="n"/>
      <c r="B299" s="590" t="n"/>
      <c r="C299" s="590" t="n"/>
      <c r="D299" s="590" t="n"/>
      <c r="E299" s="590" t="n"/>
      <c r="F299" s="590" t="n"/>
      <c r="G299" s="590" t="n"/>
      <c r="H299" s="590" t="n"/>
      <c r="I299" s="590" t="n"/>
      <c r="J299" s="664" t="n"/>
      <c r="K299" s="664" t="n"/>
      <c r="L299" s="664" t="n"/>
      <c r="M299" s="664" t="n"/>
      <c r="N299" s="664" t="n"/>
      <c r="O299" s="664" t="n"/>
      <c r="P299" s="664" t="n"/>
      <c r="Q299" s="664" t="n"/>
      <c r="R299" s="664" t="n"/>
      <c r="S299" s="664" t="n"/>
      <c r="T299" s="664" t="n"/>
      <c r="U299" s="664" t="n"/>
      <c r="V299" s="664" t="n"/>
      <c r="W299" s="664" t="n"/>
      <c r="X299" s="664" t="n"/>
      <c r="Y299" s="664" t="n"/>
      <c r="Z299" s="664" t="n"/>
      <c r="AA299" s="664" t="n"/>
    </row>
    <row r="300" ht="12" customHeight="1" s="844">
      <c r="A300" s="590" t="n"/>
      <c r="B300" s="590" t="n"/>
      <c r="C300" s="590" t="n"/>
      <c r="D300" s="590" t="n"/>
      <c r="E300" s="590" t="n"/>
      <c r="F300" s="590" t="n"/>
      <c r="G300" s="590" t="n"/>
      <c r="H300" s="590" t="n"/>
      <c r="I300" s="590" t="n"/>
      <c r="J300" s="664" t="n"/>
      <c r="K300" s="664" t="n"/>
      <c r="L300" s="664" t="n"/>
      <c r="M300" s="664" t="n"/>
      <c r="N300" s="664" t="n"/>
      <c r="O300" s="664" t="n"/>
      <c r="P300" s="664" t="n"/>
      <c r="Q300" s="664" t="n"/>
      <c r="R300" s="664" t="n"/>
      <c r="S300" s="664" t="n"/>
      <c r="T300" s="664" t="n"/>
      <c r="U300" s="664" t="n"/>
      <c r="V300" s="664" t="n"/>
      <c r="W300" s="664" t="n"/>
      <c r="X300" s="664" t="n"/>
      <c r="Y300" s="664" t="n"/>
      <c r="Z300" s="664" t="n"/>
      <c r="AA300" s="664" t="n"/>
    </row>
    <row r="301" ht="12" customHeight="1" s="844">
      <c r="A301" s="590" t="n"/>
      <c r="B301" s="590" t="n"/>
      <c r="C301" s="590" t="n"/>
      <c r="D301" s="590" t="n"/>
      <c r="E301" s="590" t="n"/>
      <c r="F301" s="590" t="n"/>
      <c r="G301" s="590" t="n"/>
      <c r="H301" s="590" t="n"/>
      <c r="I301" s="590" t="n"/>
      <c r="J301" s="664" t="n"/>
      <c r="K301" s="664" t="n"/>
      <c r="L301" s="664" t="n"/>
      <c r="M301" s="664" t="n"/>
      <c r="N301" s="664" t="n"/>
      <c r="O301" s="664" t="n"/>
      <c r="P301" s="664" t="n"/>
      <c r="Q301" s="664" t="n"/>
      <c r="R301" s="664" t="n"/>
      <c r="S301" s="664" t="n"/>
      <c r="T301" s="664" t="n"/>
      <c r="U301" s="664" t="n"/>
      <c r="V301" s="664" t="n"/>
      <c r="W301" s="664" t="n"/>
      <c r="X301" s="664" t="n"/>
      <c r="Y301" s="664" t="n"/>
      <c r="Z301" s="664" t="n"/>
      <c r="AA301" s="664" t="n"/>
    </row>
    <row r="302" ht="12" customHeight="1" s="844">
      <c r="A302" s="590" t="n"/>
      <c r="B302" s="590" t="n"/>
      <c r="C302" s="590" t="n"/>
      <c r="D302" s="590" t="n"/>
      <c r="E302" s="590" t="n"/>
      <c r="F302" s="590" t="n"/>
      <c r="G302" s="590" t="n"/>
      <c r="H302" s="590" t="n"/>
      <c r="I302" s="590" t="n"/>
      <c r="J302" s="664" t="n"/>
      <c r="K302" s="664" t="n"/>
      <c r="L302" s="664" t="n"/>
      <c r="M302" s="664" t="n"/>
      <c r="N302" s="664" t="n"/>
      <c r="O302" s="664" t="n"/>
      <c r="P302" s="664" t="n"/>
      <c r="Q302" s="664" t="n"/>
      <c r="R302" s="664" t="n"/>
      <c r="S302" s="664" t="n"/>
      <c r="T302" s="664" t="n"/>
      <c r="U302" s="664" t="n"/>
      <c r="V302" s="664" t="n"/>
      <c r="W302" s="664" t="n"/>
      <c r="X302" s="664" t="n"/>
      <c r="Y302" s="664" t="n"/>
      <c r="Z302" s="664" t="n"/>
      <c r="AA302" s="664" t="n"/>
    </row>
    <row r="303" ht="12" customHeight="1" s="844">
      <c r="A303" s="590" t="n"/>
      <c r="B303" s="590" t="n"/>
      <c r="C303" s="590" t="n"/>
      <c r="D303" s="590" t="n"/>
      <c r="E303" s="590" t="n"/>
      <c r="F303" s="590" t="n"/>
      <c r="G303" s="590" t="n"/>
      <c r="H303" s="590" t="n"/>
      <c r="I303" s="590" t="n"/>
      <c r="J303" s="664" t="n"/>
      <c r="K303" s="664" t="n"/>
      <c r="L303" s="664" t="n"/>
      <c r="M303" s="664" t="n"/>
      <c r="N303" s="664" t="n"/>
      <c r="O303" s="664" t="n"/>
      <c r="P303" s="664" t="n"/>
      <c r="Q303" s="664" t="n"/>
      <c r="R303" s="664" t="n"/>
      <c r="S303" s="664" t="n"/>
      <c r="T303" s="664" t="n"/>
      <c r="U303" s="664" t="n"/>
      <c r="V303" s="664" t="n"/>
      <c r="W303" s="664" t="n"/>
      <c r="X303" s="664" t="n"/>
      <c r="Y303" s="664" t="n"/>
      <c r="Z303" s="664" t="n"/>
      <c r="AA303" s="664" t="n"/>
    </row>
    <row r="304" ht="12" customHeight="1" s="844">
      <c r="A304" s="590" t="n"/>
      <c r="B304" s="590" t="n"/>
      <c r="C304" s="590" t="n"/>
      <c r="D304" s="590" t="n"/>
      <c r="E304" s="590" t="n"/>
      <c r="F304" s="590" t="n"/>
      <c r="G304" s="590" t="n"/>
      <c r="H304" s="590" t="n"/>
      <c r="I304" s="590" t="n"/>
      <c r="J304" s="664" t="n"/>
      <c r="K304" s="664" t="n"/>
      <c r="L304" s="664" t="n"/>
      <c r="M304" s="664" t="n"/>
      <c r="N304" s="664" t="n"/>
      <c r="O304" s="664" t="n"/>
      <c r="P304" s="664" t="n"/>
      <c r="Q304" s="664" t="n"/>
      <c r="R304" s="664" t="n"/>
      <c r="S304" s="664" t="n"/>
      <c r="T304" s="664" t="n"/>
      <c r="U304" s="664" t="n"/>
      <c r="V304" s="664" t="n"/>
      <c r="W304" s="664" t="n"/>
      <c r="X304" s="664" t="n"/>
      <c r="Y304" s="664" t="n"/>
      <c r="Z304" s="664" t="n"/>
      <c r="AA304" s="664" t="n"/>
    </row>
    <row r="305" ht="12" customHeight="1" s="844">
      <c r="A305" s="590" t="n"/>
      <c r="B305" s="590" t="n"/>
      <c r="C305" s="590" t="n"/>
      <c r="D305" s="590" t="n"/>
      <c r="E305" s="590" t="n"/>
      <c r="F305" s="590" t="n"/>
      <c r="G305" s="590" t="n"/>
      <c r="H305" s="590" t="n"/>
      <c r="I305" s="590" t="n"/>
      <c r="J305" s="664" t="n"/>
      <c r="K305" s="664" t="n"/>
      <c r="L305" s="664" t="n"/>
      <c r="M305" s="664" t="n"/>
      <c r="N305" s="664" t="n"/>
      <c r="O305" s="664" t="n"/>
      <c r="P305" s="664" t="n"/>
      <c r="Q305" s="664" t="n"/>
      <c r="R305" s="664" t="n"/>
      <c r="S305" s="664" t="n"/>
      <c r="T305" s="664" t="n"/>
      <c r="U305" s="664" t="n"/>
      <c r="V305" s="664" t="n"/>
      <c r="W305" s="664" t="n"/>
      <c r="X305" s="664" t="n"/>
      <c r="Y305" s="664" t="n"/>
      <c r="Z305" s="664" t="n"/>
      <c r="AA305" s="664" t="n"/>
    </row>
    <row r="306" ht="12" customHeight="1" s="844">
      <c r="A306" s="590" t="n"/>
      <c r="B306" s="590" t="n"/>
      <c r="C306" s="590" t="n"/>
      <c r="D306" s="590" t="n"/>
      <c r="E306" s="590" t="n"/>
      <c r="F306" s="590" t="n"/>
      <c r="G306" s="590" t="n"/>
      <c r="H306" s="590" t="n"/>
      <c r="I306" s="590" t="n"/>
      <c r="J306" s="664" t="n"/>
      <c r="K306" s="664" t="n"/>
      <c r="L306" s="664" t="n"/>
      <c r="M306" s="664" t="n"/>
      <c r="N306" s="664" t="n"/>
      <c r="O306" s="664" t="n"/>
      <c r="P306" s="664" t="n"/>
      <c r="Q306" s="664" t="n"/>
      <c r="R306" s="664" t="n"/>
      <c r="S306" s="664" t="n"/>
      <c r="T306" s="664" t="n"/>
      <c r="U306" s="664" t="n"/>
      <c r="V306" s="664" t="n"/>
      <c r="W306" s="664" t="n"/>
      <c r="X306" s="664" t="n"/>
      <c r="Y306" s="664" t="n"/>
      <c r="Z306" s="664" t="n"/>
      <c r="AA306" s="664" t="n"/>
    </row>
    <row r="307" ht="12" customHeight="1" s="844">
      <c r="A307" s="590" t="n"/>
      <c r="B307" s="590" t="n"/>
      <c r="C307" s="590" t="n"/>
      <c r="D307" s="590" t="n"/>
      <c r="E307" s="590" t="n"/>
      <c r="F307" s="590" t="n"/>
      <c r="G307" s="590" t="n"/>
      <c r="H307" s="590" t="n"/>
      <c r="I307" s="590" t="n"/>
      <c r="J307" s="664" t="n"/>
      <c r="K307" s="664" t="n"/>
      <c r="L307" s="664" t="n"/>
      <c r="M307" s="664" t="n"/>
      <c r="N307" s="664" t="n"/>
      <c r="O307" s="664" t="n"/>
      <c r="P307" s="664" t="n"/>
      <c r="Q307" s="664" t="n"/>
      <c r="R307" s="664" t="n"/>
      <c r="S307" s="664" t="n"/>
      <c r="T307" s="664" t="n"/>
      <c r="U307" s="664" t="n"/>
      <c r="V307" s="664" t="n"/>
      <c r="W307" s="664" t="n"/>
      <c r="X307" s="664" t="n"/>
      <c r="Y307" s="664" t="n"/>
      <c r="Z307" s="664" t="n"/>
      <c r="AA307" s="664" t="n"/>
    </row>
    <row r="308" ht="12" customHeight="1" s="844">
      <c r="A308" s="590" t="n"/>
      <c r="B308" s="590" t="n"/>
      <c r="C308" s="590" t="n"/>
      <c r="D308" s="590" t="n"/>
      <c r="E308" s="590" t="n"/>
      <c r="F308" s="590" t="n"/>
      <c r="G308" s="590" t="n"/>
      <c r="H308" s="590" t="n"/>
      <c r="I308" s="590" t="n"/>
      <c r="J308" s="664" t="n"/>
      <c r="K308" s="664" t="n"/>
      <c r="L308" s="664" t="n"/>
      <c r="M308" s="664" t="n"/>
      <c r="N308" s="664" t="n"/>
      <c r="O308" s="664" t="n"/>
      <c r="P308" s="664" t="n"/>
      <c r="Q308" s="664" t="n"/>
      <c r="R308" s="664" t="n"/>
      <c r="S308" s="664" t="n"/>
      <c r="T308" s="664" t="n"/>
      <c r="U308" s="664" t="n"/>
      <c r="V308" s="664" t="n"/>
      <c r="W308" s="664" t="n"/>
      <c r="X308" s="664" t="n"/>
      <c r="Y308" s="664" t="n"/>
      <c r="Z308" s="664" t="n"/>
      <c r="AA308" s="664" t="n"/>
    </row>
    <row r="309" ht="12" customHeight="1" s="844">
      <c r="A309" s="590" t="n"/>
      <c r="B309" s="590" t="n"/>
      <c r="C309" s="590" t="n"/>
      <c r="D309" s="590" t="n"/>
      <c r="E309" s="590" t="n"/>
      <c r="F309" s="590" t="n"/>
      <c r="G309" s="590" t="n"/>
      <c r="H309" s="590" t="n"/>
      <c r="I309" s="590" t="n"/>
      <c r="J309" s="664" t="n"/>
      <c r="K309" s="664" t="n"/>
      <c r="L309" s="664" t="n"/>
      <c r="M309" s="664" t="n"/>
      <c r="N309" s="664" t="n"/>
      <c r="O309" s="664" t="n"/>
      <c r="P309" s="664" t="n"/>
      <c r="Q309" s="664" t="n"/>
      <c r="R309" s="664" t="n"/>
      <c r="S309" s="664" t="n"/>
      <c r="T309" s="664" t="n"/>
      <c r="U309" s="664" t="n"/>
      <c r="V309" s="664" t="n"/>
      <c r="W309" s="664" t="n"/>
      <c r="X309" s="664" t="n"/>
      <c r="Y309" s="664" t="n"/>
      <c r="Z309" s="664" t="n"/>
      <c r="AA309" s="664" t="n"/>
    </row>
    <row r="310" ht="12" customHeight="1" s="844">
      <c r="A310" s="590" t="n"/>
      <c r="B310" s="590" t="n"/>
      <c r="C310" s="590" t="n"/>
      <c r="D310" s="590" t="n"/>
      <c r="E310" s="590" t="n"/>
      <c r="F310" s="590" t="n"/>
      <c r="G310" s="590" t="n"/>
      <c r="H310" s="590" t="n"/>
      <c r="I310" s="590" t="n"/>
      <c r="J310" s="664" t="n"/>
      <c r="K310" s="664" t="n"/>
      <c r="L310" s="664" t="n"/>
      <c r="M310" s="664" t="n"/>
      <c r="N310" s="664" t="n"/>
      <c r="O310" s="664" t="n"/>
      <c r="P310" s="664" t="n"/>
      <c r="Q310" s="664" t="n"/>
      <c r="R310" s="664" t="n"/>
      <c r="S310" s="664" t="n"/>
      <c r="T310" s="664" t="n"/>
      <c r="U310" s="664" t="n"/>
      <c r="V310" s="664" t="n"/>
      <c r="W310" s="664" t="n"/>
      <c r="X310" s="664" t="n"/>
      <c r="Y310" s="664" t="n"/>
      <c r="Z310" s="664" t="n"/>
      <c r="AA310" s="664" t="n"/>
    </row>
    <row r="311" ht="12" customHeight="1" s="844">
      <c r="A311" s="590" t="n"/>
      <c r="B311" s="590" t="n"/>
      <c r="C311" s="590" t="n"/>
      <c r="D311" s="590" t="n"/>
      <c r="E311" s="590" t="n"/>
      <c r="F311" s="590" t="n"/>
      <c r="G311" s="590" t="n"/>
      <c r="H311" s="590" t="n"/>
      <c r="I311" s="590" t="n"/>
      <c r="J311" s="664" t="n"/>
      <c r="K311" s="664" t="n"/>
      <c r="L311" s="664" t="n"/>
      <c r="M311" s="664" t="n"/>
      <c r="N311" s="664" t="n"/>
      <c r="O311" s="664" t="n"/>
      <c r="P311" s="664" t="n"/>
      <c r="Q311" s="664" t="n"/>
      <c r="R311" s="664" t="n"/>
      <c r="S311" s="664" t="n"/>
      <c r="T311" s="664" t="n"/>
      <c r="U311" s="664" t="n"/>
      <c r="V311" s="664" t="n"/>
      <c r="W311" s="664" t="n"/>
      <c r="X311" s="664" t="n"/>
      <c r="Y311" s="664" t="n"/>
      <c r="Z311" s="664" t="n"/>
      <c r="AA311" s="664" t="n"/>
    </row>
    <row r="312" ht="12" customHeight="1" s="844">
      <c r="A312" s="590" t="n"/>
      <c r="B312" s="590" t="n"/>
      <c r="C312" s="590" t="n"/>
      <c r="D312" s="590" t="n"/>
      <c r="E312" s="590" t="n"/>
      <c r="F312" s="590" t="n"/>
      <c r="G312" s="590" t="n"/>
      <c r="H312" s="590" t="n"/>
      <c r="I312" s="590" t="n"/>
      <c r="J312" s="664" t="n"/>
      <c r="K312" s="664" t="n"/>
      <c r="L312" s="664" t="n"/>
      <c r="M312" s="664" t="n"/>
      <c r="N312" s="664" t="n"/>
      <c r="O312" s="664" t="n"/>
      <c r="P312" s="664" t="n"/>
      <c r="Q312" s="664" t="n"/>
      <c r="R312" s="664" t="n"/>
      <c r="S312" s="664" t="n"/>
      <c r="T312" s="664" t="n"/>
      <c r="U312" s="664" t="n"/>
      <c r="V312" s="664" t="n"/>
      <c r="W312" s="664" t="n"/>
      <c r="X312" s="664" t="n"/>
      <c r="Y312" s="664" t="n"/>
      <c r="Z312" s="664" t="n"/>
      <c r="AA312" s="664" t="n"/>
    </row>
    <row r="313" ht="12" customHeight="1" s="844">
      <c r="A313" s="590" t="n"/>
      <c r="B313" s="590" t="n"/>
      <c r="C313" s="590" t="n"/>
      <c r="D313" s="590" t="n"/>
      <c r="E313" s="590" t="n"/>
      <c r="F313" s="590" t="n"/>
      <c r="G313" s="590" t="n"/>
      <c r="H313" s="590" t="n"/>
      <c r="I313" s="590" t="n"/>
      <c r="J313" s="664" t="n"/>
      <c r="K313" s="664" t="n"/>
      <c r="L313" s="664" t="n"/>
      <c r="M313" s="664" t="n"/>
      <c r="N313" s="664" t="n"/>
      <c r="O313" s="664" t="n"/>
      <c r="P313" s="664" t="n"/>
      <c r="Q313" s="664" t="n"/>
      <c r="R313" s="664" t="n"/>
      <c r="S313" s="664" t="n"/>
      <c r="T313" s="664" t="n"/>
      <c r="U313" s="664" t="n"/>
      <c r="V313" s="664" t="n"/>
      <c r="W313" s="664" t="n"/>
      <c r="X313" s="664" t="n"/>
      <c r="Y313" s="664" t="n"/>
      <c r="Z313" s="664" t="n"/>
      <c r="AA313" s="664" t="n"/>
    </row>
    <row r="314" ht="12" customHeight="1" s="844">
      <c r="A314" s="590" t="n"/>
      <c r="B314" s="590" t="n"/>
      <c r="C314" s="590" t="n"/>
      <c r="D314" s="590" t="n"/>
      <c r="E314" s="590" t="n"/>
      <c r="F314" s="590" t="n"/>
      <c r="G314" s="590" t="n"/>
      <c r="H314" s="590" t="n"/>
      <c r="I314" s="590" t="n"/>
      <c r="J314" s="664" t="n"/>
      <c r="K314" s="664" t="n"/>
      <c r="L314" s="664" t="n"/>
      <c r="M314" s="664" t="n"/>
      <c r="N314" s="664" t="n"/>
      <c r="O314" s="664" t="n"/>
      <c r="P314" s="664" t="n"/>
      <c r="Q314" s="664" t="n"/>
      <c r="R314" s="664" t="n"/>
      <c r="S314" s="664" t="n"/>
      <c r="T314" s="664" t="n"/>
      <c r="U314" s="664" t="n"/>
      <c r="V314" s="664" t="n"/>
      <c r="W314" s="664" t="n"/>
      <c r="X314" s="664" t="n"/>
      <c r="Y314" s="664" t="n"/>
      <c r="Z314" s="664" t="n"/>
      <c r="AA314" s="664" t="n"/>
    </row>
    <row r="315" ht="12" customHeight="1" s="844">
      <c r="A315" s="590" t="n"/>
      <c r="B315" s="590" t="n"/>
      <c r="C315" s="590" t="n"/>
      <c r="D315" s="590" t="n"/>
      <c r="E315" s="590" t="n"/>
      <c r="F315" s="590" t="n"/>
      <c r="G315" s="590" t="n"/>
      <c r="H315" s="590" t="n"/>
      <c r="I315" s="590" t="n"/>
      <c r="J315" s="664" t="n"/>
      <c r="K315" s="664" t="n"/>
      <c r="L315" s="664" t="n"/>
      <c r="M315" s="664" t="n"/>
      <c r="N315" s="664" t="n"/>
      <c r="O315" s="664" t="n"/>
      <c r="P315" s="664" t="n"/>
      <c r="Q315" s="664" t="n"/>
      <c r="R315" s="664" t="n"/>
      <c r="S315" s="664" t="n"/>
      <c r="T315" s="664" t="n"/>
      <c r="U315" s="664" t="n"/>
      <c r="V315" s="664" t="n"/>
      <c r="W315" s="664" t="n"/>
      <c r="X315" s="664" t="n"/>
      <c r="Y315" s="664" t="n"/>
      <c r="Z315" s="664" t="n"/>
      <c r="AA315" s="664" t="n"/>
    </row>
    <row r="316" ht="12" customHeight="1" s="844">
      <c r="A316" s="590" t="n"/>
      <c r="B316" s="590" t="n"/>
      <c r="C316" s="590" t="n"/>
      <c r="D316" s="590" t="n"/>
      <c r="E316" s="590" t="n"/>
      <c r="F316" s="590" t="n"/>
      <c r="G316" s="590" t="n"/>
      <c r="H316" s="590" t="n"/>
      <c r="I316" s="590" t="n"/>
      <c r="J316" s="664" t="n"/>
      <c r="K316" s="664" t="n"/>
      <c r="L316" s="664" t="n"/>
      <c r="M316" s="664" t="n"/>
      <c r="N316" s="664" t="n"/>
      <c r="O316" s="664" t="n"/>
      <c r="P316" s="664" t="n"/>
      <c r="Q316" s="664" t="n"/>
      <c r="R316" s="664" t="n"/>
      <c r="S316" s="664" t="n"/>
      <c r="T316" s="664" t="n"/>
      <c r="U316" s="664" t="n"/>
      <c r="V316" s="664" t="n"/>
      <c r="W316" s="664" t="n"/>
      <c r="X316" s="664" t="n"/>
      <c r="Y316" s="664" t="n"/>
      <c r="Z316" s="664" t="n"/>
      <c r="AA316" s="664" t="n"/>
    </row>
    <row r="317" ht="12" customHeight="1" s="844">
      <c r="A317" s="590" t="n"/>
      <c r="B317" s="590" t="n"/>
      <c r="C317" s="590" t="n"/>
      <c r="D317" s="590" t="n"/>
      <c r="E317" s="590" t="n"/>
      <c r="F317" s="590" t="n"/>
      <c r="G317" s="590" t="n"/>
      <c r="H317" s="590" t="n"/>
      <c r="I317" s="590" t="n"/>
      <c r="J317" s="664" t="n"/>
      <c r="K317" s="664" t="n"/>
      <c r="L317" s="664" t="n"/>
      <c r="M317" s="664" t="n"/>
      <c r="N317" s="664" t="n"/>
      <c r="O317" s="664" t="n"/>
      <c r="P317" s="664" t="n"/>
      <c r="Q317" s="664" t="n"/>
      <c r="R317" s="664" t="n"/>
      <c r="S317" s="664" t="n"/>
      <c r="T317" s="664" t="n"/>
      <c r="U317" s="664" t="n"/>
      <c r="V317" s="664" t="n"/>
      <c r="W317" s="664" t="n"/>
      <c r="X317" s="664" t="n"/>
      <c r="Y317" s="664" t="n"/>
      <c r="Z317" s="664" t="n"/>
      <c r="AA317" s="664" t="n"/>
    </row>
    <row r="318" ht="12" customHeight="1" s="844">
      <c r="A318" s="590" t="n"/>
      <c r="B318" s="590" t="n"/>
      <c r="C318" s="590" t="n"/>
      <c r="D318" s="590" t="n"/>
      <c r="E318" s="590" t="n"/>
      <c r="F318" s="590" t="n"/>
      <c r="G318" s="590" t="n"/>
      <c r="H318" s="590" t="n"/>
      <c r="I318" s="590" t="n"/>
      <c r="J318" s="664" t="n"/>
      <c r="K318" s="664" t="n"/>
      <c r="L318" s="664" t="n"/>
      <c r="M318" s="664" t="n"/>
      <c r="N318" s="664" t="n"/>
      <c r="O318" s="664" t="n"/>
      <c r="P318" s="664" t="n"/>
      <c r="Q318" s="664" t="n"/>
      <c r="R318" s="664" t="n"/>
      <c r="S318" s="664" t="n"/>
      <c r="T318" s="664" t="n"/>
      <c r="U318" s="664" t="n"/>
      <c r="V318" s="664" t="n"/>
      <c r="W318" s="664" t="n"/>
      <c r="X318" s="664" t="n"/>
      <c r="Y318" s="664" t="n"/>
      <c r="Z318" s="664" t="n"/>
      <c r="AA318" s="664" t="n"/>
    </row>
    <row r="319" ht="12" customHeight="1" s="844">
      <c r="A319" s="590" t="n"/>
      <c r="B319" s="590" t="n"/>
      <c r="C319" s="590" t="n"/>
      <c r="D319" s="590" t="n"/>
      <c r="E319" s="590" t="n"/>
      <c r="F319" s="590" t="n"/>
      <c r="G319" s="590" t="n"/>
      <c r="H319" s="590" t="n"/>
      <c r="I319" s="590" t="n"/>
      <c r="J319" s="664" t="n"/>
      <c r="K319" s="664" t="n"/>
      <c r="L319" s="664" t="n"/>
      <c r="M319" s="664" t="n"/>
      <c r="N319" s="664" t="n"/>
      <c r="O319" s="664" t="n"/>
      <c r="P319" s="664" t="n"/>
      <c r="Q319" s="664" t="n"/>
      <c r="R319" s="664" t="n"/>
      <c r="S319" s="664" t="n"/>
      <c r="T319" s="664" t="n"/>
      <c r="U319" s="664" t="n"/>
      <c r="V319" s="664" t="n"/>
      <c r="W319" s="664" t="n"/>
      <c r="X319" s="664" t="n"/>
      <c r="Y319" s="664" t="n"/>
      <c r="Z319" s="664" t="n"/>
      <c r="AA319" s="664" t="n"/>
    </row>
    <row r="320" ht="12" customHeight="1" s="844">
      <c r="A320" s="590" t="n"/>
      <c r="B320" s="590" t="n"/>
      <c r="C320" s="590" t="n"/>
      <c r="D320" s="590" t="n"/>
      <c r="E320" s="590" t="n"/>
      <c r="F320" s="590" t="n"/>
      <c r="G320" s="590" t="n"/>
      <c r="H320" s="590" t="n"/>
      <c r="I320" s="590" t="n"/>
      <c r="J320" s="664" t="n"/>
      <c r="K320" s="664" t="n"/>
      <c r="L320" s="664" t="n"/>
      <c r="M320" s="664" t="n"/>
      <c r="N320" s="664" t="n"/>
      <c r="O320" s="664" t="n"/>
      <c r="P320" s="664" t="n"/>
      <c r="Q320" s="664" t="n"/>
      <c r="R320" s="664" t="n"/>
      <c r="S320" s="664" t="n"/>
      <c r="T320" s="664" t="n"/>
      <c r="U320" s="664" t="n"/>
      <c r="V320" s="664" t="n"/>
      <c r="W320" s="664" t="n"/>
      <c r="X320" s="664" t="n"/>
      <c r="Y320" s="664" t="n"/>
      <c r="Z320" s="664" t="n"/>
      <c r="AA320" s="664" t="n"/>
    </row>
    <row r="321" ht="12" customHeight="1" s="844">
      <c r="A321" s="590" t="n"/>
      <c r="B321" s="590" t="n"/>
      <c r="C321" s="590" t="n"/>
      <c r="D321" s="590" t="n"/>
      <c r="E321" s="590" t="n"/>
      <c r="F321" s="590" t="n"/>
      <c r="G321" s="590" t="n"/>
      <c r="H321" s="590" t="n"/>
      <c r="I321" s="590" t="n"/>
      <c r="J321" s="664" t="n"/>
      <c r="K321" s="664" t="n"/>
      <c r="L321" s="664" t="n"/>
      <c r="M321" s="664" t="n"/>
      <c r="N321" s="664" t="n"/>
      <c r="O321" s="664" t="n"/>
      <c r="P321" s="664" t="n"/>
      <c r="Q321" s="664" t="n"/>
      <c r="R321" s="664" t="n"/>
      <c r="S321" s="664" t="n"/>
      <c r="T321" s="664" t="n"/>
      <c r="U321" s="664" t="n"/>
      <c r="V321" s="664" t="n"/>
      <c r="W321" s="664" t="n"/>
      <c r="X321" s="664" t="n"/>
      <c r="Y321" s="664" t="n"/>
      <c r="Z321" s="664" t="n"/>
      <c r="AA321" s="664" t="n"/>
    </row>
    <row r="322" ht="12" customHeight="1" s="844">
      <c r="A322" s="590" t="n"/>
      <c r="B322" s="590" t="n"/>
      <c r="C322" s="590" t="n"/>
      <c r="D322" s="590" t="n"/>
      <c r="E322" s="590" t="n"/>
      <c r="F322" s="590" t="n"/>
      <c r="G322" s="590" t="n"/>
      <c r="H322" s="590" t="n"/>
      <c r="I322" s="590" t="n"/>
      <c r="J322" s="664" t="n"/>
      <c r="K322" s="664" t="n"/>
      <c r="L322" s="664" t="n"/>
      <c r="M322" s="664" t="n"/>
      <c r="N322" s="664" t="n"/>
      <c r="O322" s="664" t="n"/>
      <c r="P322" s="664" t="n"/>
      <c r="Q322" s="664" t="n"/>
      <c r="R322" s="664" t="n"/>
      <c r="S322" s="664" t="n"/>
      <c r="T322" s="664" t="n"/>
      <c r="U322" s="664" t="n"/>
      <c r="V322" s="664" t="n"/>
      <c r="W322" s="664" t="n"/>
      <c r="X322" s="664" t="n"/>
      <c r="Y322" s="664" t="n"/>
      <c r="Z322" s="664" t="n"/>
      <c r="AA322" s="664" t="n"/>
    </row>
    <row r="323" ht="12" customHeight="1" s="844">
      <c r="A323" s="590" t="n"/>
      <c r="B323" s="590" t="n"/>
      <c r="C323" s="590" t="n"/>
      <c r="D323" s="590" t="n"/>
      <c r="E323" s="590" t="n"/>
      <c r="F323" s="590" t="n"/>
      <c r="G323" s="590" t="n"/>
      <c r="H323" s="590" t="n"/>
      <c r="I323" s="590" t="n"/>
      <c r="J323" s="664" t="n"/>
      <c r="K323" s="664" t="n"/>
      <c r="L323" s="664" t="n"/>
      <c r="M323" s="664" t="n"/>
      <c r="N323" s="664" t="n"/>
      <c r="O323" s="664" t="n"/>
      <c r="P323" s="664" t="n"/>
      <c r="Q323" s="664" t="n"/>
      <c r="R323" s="664" t="n"/>
      <c r="S323" s="664" t="n"/>
      <c r="T323" s="664" t="n"/>
      <c r="U323" s="664" t="n"/>
      <c r="V323" s="664" t="n"/>
      <c r="W323" s="664" t="n"/>
      <c r="X323" s="664" t="n"/>
      <c r="Y323" s="664" t="n"/>
      <c r="Z323" s="664" t="n"/>
      <c r="AA323" s="664" t="n"/>
    </row>
    <row r="324" ht="12" customHeight="1" s="844">
      <c r="A324" s="590" t="n"/>
      <c r="B324" s="590" t="n"/>
      <c r="C324" s="590" t="n"/>
      <c r="D324" s="590" t="n"/>
      <c r="E324" s="590" t="n"/>
      <c r="F324" s="590" t="n"/>
      <c r="G324" s="590" t="n"/>
      <c r="H324" s="590" t="n"/>
      <c r="I324" s="590" t="n"/>
      <c r="J324" s="664" t="n"/>
      <c r="K324" s="664" t="n"/>
      <c r="L324" s="664" t="n"/>
      <c r="M324" s="664" t="n"/>
      <c r="N324" s="664" t="n"/>
      <c r="O324" s="664" t="n"/>
      <c r="P324" s="664" t="n"/>
      <c r="Q324" s="664" t="n"/>
      <c r="R324" s="664" t="n"/>
      <c r="S324" s="664" t="n"/>
      <c r="T324" s="664" t="n"/>
      <c r="U324" s="664" t="n"/>
      <c r="V324" s="664" t="n"/>
      <c r="W324" s="664" t="n"/>
      <c r="X324" s="664" t="n"/>
      <c r="Y324" s="664" t="n"/>
      <c r="Z324" s="664" t="n"/>
      <c r="AA324" s="664" t="n"/>
    </row>
    <row r="325" ht="12" customHeight="1" s="844">
      <c r="A325" s="590" t="n"/>
      <c r="B325" s="590" t="n"/>
      <c r="C325" s="590" t="n"/>
      <c r="D325" s="590" t="n"/>
      <c r="E325" s="590" t="n"/>
      <c r="F325" s="590" t="n"/>
      <c r="G325" s="590" t="n"/>
      <c r="H325" s="590" t="n"/>
      <c r="I325" s="590" t="n"/>
      <c r="J325" s="664" t="n"/>
      <c r="K325" s="664" t="n"/>
      <c r="L325" s="664" t="n"/>
      <c r="M325" s="664" t="n"/>
      <c r="N325" s="664" t="n"/>
      <c r="O325" s="664" t="n"/>
      <c r="P325" s="664" t="n"/>
      <c r="Q325" s="664" t="n"/>
      <c r="R325" s="664" t="n"/>
      <c r="S325" s="664" t="n"/>
      <c r="T325" s="664" t="n"/>
      <c r="U325" s="664" t="n"/>
      <c r="V325" s="664" t="n"/>
      <c r="W325" s="664" t="n"/>
      <c r="X325" s="664" t="n"/>
      <c r="Y325" s="664" t="n"/>
      <c r="Z325" s="664" t="n"/>
      <c r="AA325" s="664" t="n"/>
    </row>
    <row r="326" ht="12" customHeight="1" s="844">
      <c r="A326" s="590" t="n"/>
      <c r="B326" s="590" t="n"/>
      <c r="C326" s="590" t="n"/>
      <c r="D326" s="590" t="n"/>
      <c r="E326" s="590" t="n"/>
      <c r="F326" s="590" t="n"/>
      <c r="G326" s="590" t="n"/>
      <c r="H326" s="590" t="n"/>
      <c r="I326" s="590" t="n"/>
      <c r="J326" s="664" t="n"/>
      <c r="K326" s="664" t="n"/>
      <c r="L326" s="664" t="n"/>
      <c r="M326" s="664" t="n"/>
      <c r="N326" s="664" t="n"/>
      <c r="O326" s="664" t="n"/>
      <c r="P326" s="664" t="n"/>
      <c r="Q326" s="664" t="n"/>
      <c r="R326" s="664" t="n"/>
      <c r="S326" s="664" t="n"/>
      <c r="T326" s="664" t="n"/>
      <c r="U326" s="664" t="n"/>
      <c r="V326" s="664" t="n"/>
      <c r="W326" s="664" t="n"/>
      <c r="X326" s="664" t="n"/>
      <c r="Y326" s="664" t="n"/>
      <c r="Z326" s="664" t="n"/>
      <c r="AA326" s="664" t="n"/>
    </row>
    <row r="327" ht="12" customHeight="1" s="844">
      <c r="A327" s="590" t="n"/>
      <c r="B327" s="590" t="n"/>
      <c r="C327" s="590" t="n"/>
      <c r="D327" s="590" t="n"/>
      <c r="E327" s="590" t="n"/>
      <c r="F327" s="590" t="n"/>
      <c r="G327" s="590" t="n"/>
      <c r="H327" s="590" t="n"/>
      <c r="I327" s="590" t="n"/>
      <c r="J327" s="664" t="n"/>
      <c r="K327" s="664" t="n"/>
      <c r="L327" s="664" t="n"/>
      <c r="M327" s="664" t="n"/>
      <c r="N327" s="664" t="n"/>
      <c r="O327" s="664" t="n"/>
      <c r="P327" s="664" t="n"/>
      <c r="Q327" s="664" t="n"/>
      <c r="R327" s="664" t="n"/>
      <c r="S327" s="664" t="n"/>
      <c r="T327" s="664" t="n"/>
      <c r="U327" s="664" t="n"/>
      <c r="V327" s="664" t="n"/>
      <c r="W327" s="664" t="n"/>
      <c r="X327" s="664" t="n"/>
      <c r="Y327" s="664" t="n"/>
      <c r="Z327" s="664" t="n"/>
      <c r="AA327" s="664" t="n"/>
    </row>
    <row r="328" ht="12" customHeight="1" s="844">
      <c r="A328" s="590" t="n"/>
      <c r="B328" s="590" t="n"/>
      <c r="C328" s="590" t="n"/>
      <c r="D328" s="590" t="n"/>
      <c r="E328" s="590" t="n"/>
      <c r="F328" s="590" t="n"/>
      <c r="G328" s="590" t="n"/>
      <c r="H328" s="590" t="n"/>
      <c r="I328" s="590" t="n"/>
      <c r="J328" s="664" t="n"/>
      <c r="K328" s="664" t="n"/>
      <c r="L328" s="664" t="n"/>
      <c r="M328" s="664" t="n"/>
      <c r="N328" s="664" t="n"/>
      <c r="O328" s="664" t="n"/>
      <c r="P328" s="664" t="n"/>
      <c r="Q328" s="664" t="n"/>
      <c r="R328" s="664" t="n"/>
      <c r="S328" s="664" t="n"/>
      <c r="T328" s="664" t="n"/>
      <c r="U328" s="664" t="n"/>
      <c r="V328" s="664" t="n"/>
      <c r="W328" s="664" t="n"/>
      <c r="X328" s="664" t="n"/>
      <c r="Y328" s="664" t="n"/>
      <c r="Z328" s="664" t="n"/>
      <c r="AA328" s="664" t="n"/>
    </row>
    <row r="329" ht="12" customHeight="1" s="844">
      <c r="A329" s="590" t="n"/>
      <c r="B329" s="590" t="n"/>
      <c r="C329" s="590" t="n"/>
      <c r="D329" s="590" t="n"/>
      <c r="E329" s="590" t="n"/>
      <c r="F329" s="590" t="n"/>
      <c r="G329" s="590" t="n"/>
      <c r="H329" s="590" t="n"/>
      <c r="I329" s="590" t="n"/>
      <c r="J329" s="664" t="n"/>
      <c r="K329" s="664" t="n"/>
      <c r="L329" s="664" t="n"/>
      <c r="M329" s="664" t="n"/>
      <c r="N329" s="664" t="n"/>
      <c r="O329" s="664" t="n"/>
      <c r="P329" s="664" t="n"/>
      <c r="Q329" s="664" t="n"/>
      <c r="R329" s="664" t="n"/>
      <c r="S329" s="664" t="n"/>
      <c r="T329" s="664" t="n"/>
      <c r="U329" s="664" t="n"/>
      <c r="V329" s="664" t="n"/>
      <c r="W329" s="664" t="n"/>
      <c r="X329" s="664" t="n"/>
      <c r="Y329" s="664" t="n"/>
      <c r="Z329" s="664" t="n"/>
      <c r="AA329" s="664" t="n"/>
    </row>
    <row r="330" ht="12" customHeight="1" s="844">
      <c r="A330" s="590" t="n"/>
      <c r="B330" s="590" t="n"/>
      <c r="C330" s="590" t="n"/>
      <c r="D330" s="590" t="n"/>
      <c r="E330" s="590" t="n"/>
      <c r="F330" s="590" t="n"/>
      <c r="G330" s="590" t="n"/>
      <c r="H330" s="590" t="n"/>
      <c r="I330" s="590" t="n"/>
      <c r="J330" s="664" t="n"/>
      <c r="K330" s="664" t="n"/>
      <c r="L330" s="664" t="n"/>
      <c r="M330" s="664" t="n"/>
      <c r="N330" s="664" t="n"/>
      <c r="O330" s="664" t="n"/>
      <c r="P330" s="664" t="n"/>
      <c r="Q330" s="664" t="n"/>
      <c r="R330" s="664" t="n"/>
      <c r="S330" s="664" t="n"/>
      <c r="T330" s="664" t="n"/>
      <c r="U330" s="664" t="n"/>
      <c r="V330" s="664" t="n"/>
      <c r="W330" s="664" t="n"/>
      <c r="X330" s="664" t="n"/>
      <c r="Y330" s="664" t="n"/>
      <c r="Z330" s="664" t="n"/>
      <c r="AA330" s="664" t="n"/>
    </row>
    <row r="331" ht="12" customHeight="1" s="844">
      <c r="A331" s="590" t="n"/>
      <c r="B331" s="590" t="n"/>
      <c r="C331" s="590" t="n"/>
      <c r="D331" s="590" t="n"/>
      <c r="E331" s="590" t="n"/>
      <c r="F331" s="590" t="n"/>
      <c r="G331" s="590" t="n"/>
      <c r="H331" s="590" t="n"/>
      <c r="I331" s="590" t="n"/>
      <c r="J331" s="664" t="n"/>
      <c r="K331" s="664" t="n"/>
      <c r="L331" s="664" t="n"/>
      <c r="M331" s="664" t="n"/>
      <c r="N331" s="664" t="n"/>
      <c r="O331" s="664" t="n"/>
      <c r="P331" s="664" t="n"/>
      <c r="Q331" s="664" t="n"/>
      <c r="R331" s="664" t="n"/>
      <c r="S331" s="664" t="n"/>
      <c r="T331" s="664" t="n"/>
      <c r="U331" s="664" t="n"/>
      <c r="V331" s="664" t="n"/>
      <c r="W331" s="664" t="n"/>
      <c r="X331" s="664" t="n"/>
      <c r="Y331" s="664" t="n"/>
      <c r="Z331" s="664" t="n"/>
      <c r="AA331" s="664" t="n"/>
    </row>
    <row r="332" ht="12" customHeight="1" s="844">
      <c r="A332" s="590" t="n"/>
      <c r="B332" s="590" t="n"/>
      <c r="C332" s="590" t="n"/>
      <c r="D332" s="590" t="n"/>
      <c r="E332" s="590" t="n"/>
      <c r="F332" s="590" t="n"/>
      <c r="G332" s="590" t="n"/>
      <c r="H332" s="590" t="n"/>
      <c r="I332" s="590" t="n"/>
      <c r="J332" s="664" t="n"/>
      <c r="K332" s="664" t="n"/>
      <c r="L332" s="664" t="n"/>
      <c r="M332" s="664" t="n"/>
      <c r="N332" s="664" t="n"/>
      <c r="O332" s="664" t="n"/>
      <c r="P332" s="664" t="n"/>
      <c r="Q332" s="664" t="n"/>
      <c r="R332" s="664" t="n"/>
      <c r="S332" s="664" t="n"/>
      <c r="T332" s="664" t="n"/>
      <c r="U332" s="664" t="n"/>
      <c r="V332" s="664" t="n"/>
      <c r="W332" s="664" t="n"/>
      <c r="X332" s="664" t="n"/>
      <c r="Y332" s="664" t="n"/>
      <c r="Z332" s="664" t="n"/>
      <c r="AA332" s="664" t="n"/>
    </row>
    <row r="333" ht="12" customHeight="1" s="844">
      <c r="A333" s="590" t="n"/>
      <c r="B333" s="590" t="n"/>
      <c r="C333" s="590" t="n"/>
      <c r="D333" s="590" t="n"/>
      <c r="E333" s="590" t="n"/>
      <c r="F333" s="590" t="n"/>
      <c r="G333" s="590" t="n"/>
      <c r="H333" s="590" t="n"/>
      <c r="I333" s="590" t="n"/>
      <c r="J333" s="664" t="n"/>
      <c r="K333" s="664" t="n"/>
      <c r="L333" s="664" t="n"/>
      <c r="M333" s="664" t="n"/>
      <c r="N333" s="664" t="n"/>
      <c r="O333" s="664" t="n"/>
      <c r="P333" s="664" t="n"/>
      <c r="Q333" s="664" t="n"/>
      <c r="R333" s="664" t="n"/>
      <c r="S333" s="664" t="n"/>
      <c r="T333" s="664" t="n"/>
      <c r="U333" s="664" t="n"/>
      <c r="V333" s="664" t="n"/>
      <c r="W333" s="664" t="n"/>
      <c r="X333" s="664" t="n"/>
      <c r="Y333" s="664" t="n"/>
      <c r="Z333" s="664" t="n"/>
      <c r="AA333" s="664" t="n"/>
    </row>
    <row r="334" ht="12" customHeight="1" s="844">
      <c r="A334" s="590" t="n"/>
      <c r="B334" s="590" t="n"/>
      <c r="C334" s="590" t="n"/>
      <c r="D334" s="590" t="n"/>
      <c r="E334" s="590" t="n"/>
      <c r="F334" s="590" t="n"/>
      <c r="G334" s="590" t="n"/>
      <c r="H334" s="590" t="n"/>
      <c r="I334" s="590" t="n"/>
      <c r="J334" s="664" t="n"/>
      <c r="K334" s="664" t="n"/>
      <c r="L334" s="664" t="n"/>
      <c r="M334" s="664" t="n"/>
      <c r="N334" s="664" t="n"/>
      <c r="O334" s="664" t="n"/>
      <c r="P334" s="664" t="n"/>
      <c r="Q334" s="664" t="n"/>
      <c r="R334" s="664" t="n"/>
      <c r="S334" s="664" t="n"/>
      <c r="T334" s="664" t="n"/>
      <c r="U334" s="664" t="n"/>
      <c r="V334" s="664" t="n"/>
      <c r="W334" s="664" t="n"/>
      <c r="X334" s="664" t="n"/>
      <c r="Y334" s="664" t="n"/>
      <c r="Z334" s="664" t="n"/>
      <c r="AA334" s="664" t="n"/>
    </row>
    <row r="335" ht="12" customHeight="1" s="844">
      <c r="A335" s="590" t="n"/>
      <c r="B335" s="590" t="n"/>
      <c r="C335" s="590" t="n"/>
      <c r="D335" s="590" t="n"/>
      <c r="E335" s="590" t="n"/>
      <c r="F335" s="590" t="n"/>
      <c r="G335" s="590" t="n"/>
      <c r="H335" s="590" t="n"/>
      <c r="I335" s="590" t="n"/>
      <c r="J335" s="664" t="n"/>
      <c r="K335" s="664" t="n"/>
      <c r="L335" s="664" t="n"/>
      <c r="M335" s="664" t="n"/>
      <c r="N335" s="664" t="n"/>
      <c r="O335" s="664" t="n"/>
      <c r="P335" s="664" t="n"/>
      <c r="Q335" s="664" t="n"/>
      <c r="R335" s="664" t="n"/>
      <c r="S335" s="664" t="n"/>
      <c r="T335" s="664" t="n"/>
      <c r="U335" s="664" t="n"/>
      <c r="V335" s="664" t="n"/>
      <c r="W335" s="664" t="n"/>
      <c r="X335" s="664" t="n"/>
      <c r="Y335" s="664" t="n"/>
      <c r="Z335" s="664" t="n"/>
      <c r="AA335" s="664" t="n"/>
    </row>
    <row r="336" ht="12" customHeight="1" s="844">
      <c r="A336" s="590" t="n"/>
      <c r="B336" s="590" t="n"/>
      <c r="C336" s="590" t="n"/>
      <c r="D336" s="590" t="n"/>
      <c r="E336" s="590" t="n"/>
      <c r="F336" s="590" t="n"/>
      <c r="G336" s="590" t="n"/>
      <c r="H336" s="590" t="n"/>
      <c r="I336" s="590" t="n"/>
      <c r="J336" s="664" t="n"/>
      <c r="K336" s="664" t="n"/>
      <c r="L336" s="664" t="n"/>
      <c r="M336" s="664" t="n"/>
      <c r="N336" s="664" t="n"/>
      <c r="O336" s="664" t="n"/>
      <c r="P336" s="664" t="n"/>
      <c r="Q336" s="664" t="n"/>
      <c r="R336" s="664" t="n"/>
      <c r="S336" s="664" t="n"/>
      <c r="T336" s="664" t="n"/>
      <c r="U336" s="664" t="n"/>
      <c r="V336" s="664" t="n"/>
      <c r="W336" s="664" t="n"/>
      <c r="X336" s="664" t="n"/>
      <c r="Y336" s="664" t="n"/>
      <c r="Z336" s="664" t="n"/>
      <c r="AA336" s="664" t="n"/>
    </row>
    <row r="337" ht="12" customHeight="1" s="844">
      <c r="A337" s="590" t="n"/>
      <c r="B337" s="590" t="n"/>
      <c r="C337" s="590" t="n"/>
      <c r="D337" s="590" t="n"/>
      <c r="E337" s="590" t="n"/>
      <c r="F337" s="590" t="n"/>
      <c r="G337" s="590" t="n"/>
      <c r="H337" s="590" t="n"/>
      <c r="I337" s="590" t="n"/>
      <c r="J337" s="664" t="n"/>
      <c r="K337" s="664" t="n"/>
      <c r="L337" s="664" t="n"/>
      <c r="M337" s="664" t="n"/>
      <c r="N337" s="664" t="n"/>
      <c r="O337" s="664" t="n"/>
      <c r="P337" s="664" t="n"/>
      <c r="Q337" s="664" t="n"/>
      <c r="R337" s="664" t="n"/>
      <c r="S337" s="664" t="n"/>
      <c r="T337" s="664" t="n"/>
      <c r="U337" s="664" t="n"/>
      <c r="V337" s="664" t="n"/>
      <c r="W337" s="664" t="n"/>
      <c r="X337" s="664" t="n"/>
      <c r="Y337" s="664" t="n"/>
      <c r="Z337" s="664" t="n"/>
      <c r="AA337" s="664" t="n"/>
    </row>
    <row r="338" ht="12" customHeight="1" s="844">
      <c r="A338" s="590" t="n"/>
      <c r="B338" s="590" t="n"/>
      <c r="C338" s="590" t="n"/>
      <c r="D338" s="590" t="n"/>
      <c r="E338" s="590" t="n"/>
      <c r="F338" s="590" t="n"/>
      <c r="G338" s="590" t="n"/>
      <c r="H338" s="590" t="n"/>
      <c r="I338" s="590" t="n"/>
      <c r="J338" s="664" t="n"/>
      <c r="K338" s="664" t="n"/>
      <c r="L338" s="664" t="n"/>
      <c r="M338" s="664" t="n"/>
      <c r="N338" s="664" t="n"/>
      <c r="O338" s="664" t="n"/>
      <c r="P338" s="664" t="n"/>
      <c r="Q338" s="664" t="n"/>
      <c r="R338" s="664" t="n"/>
      <c r="S338" s="664" t="n"/>
      <c r="T338" s="664" t="n"/>
      <c r="U338" s="664" t="n"/>
      <c r="V338" s="664" t="n"/>
      <c r="W338" s="664" t="n"/>
      <c r="X338" s="664" t="n"/>
      <c r="Y338" s="664" t="n"/>
      <c r="Z338" s="664" t="n"/>
      <c r="AA338" s="664" t="n"/>
    </row>
    <row r="339" ht="12" customHeight="1" s="844">
      <c r="A339" s="590" t="n"/>
      <c r="B339" s="590" t="n"/>
      <c r="C339" s="590" t="n"/>
      <c r="D339" s="590" t="n"/>
      <c r="E339" s="590" t="n"/>
      <c r="F339" s="590" t="n"/>
      <c r="G339" s="590" t="n"/>
      <c r="H339" s="590" t="n"/>
      <c r="I339" s="590" t="n"/>
      <c r="J339" s="664" t="n"/>
      <c r="K339" s="664" t="n"/>
      <c r="L339" s="664" t="n"/>
      <c r="M339" s="664" t="n"/>
      <c r="N339" s="664" t="n"/>
      <c r="O339" s="664" t="n"/>
      <c r="P339" s="664" t="n"/>
      <c r="Q339" s="664" t="n"/>
      <c r="R339" s="664" t="n"/>
      <c r="S339" s="664" t="n"/>
      <c r="T339" s="664" t="n"/>
      <c r="U339" s="664" t="n"/>
      <c r="V339" s="664" t="n"/>
      <c r="W339" s="664" t="n"/>
      <c r="X339" s="664" t="n"/>
      <c r="Y339" s="664" t="n"/>
      <c r="Z339" s="664" t="n"/>
      <c r="AA339" s="664" t="n"/>
    </row>
    <row r="340" ht="12" customHeight="1" s="844">
      <c r="A340" s="590" t="n"/>
      <c r="B340" s="590" t="n"/>
      <c r="C340" s="590" t="n"/>
      <c r="D340" s="590" t="n"/>
      <c r="E340" s="590" t="n"/>
      <c r="F340" s="590" t="n"/>
      <c r="G340" s="590" t="n"/>
      <c r="H340" s="590" t="n"/>
      <c r="I340" s="590" t="n"/>
      <c r="J340" s="664" t="n"/>
      <c r="K340" s="664" t="n"/>
      <c r="L340" s="664" t="n"/>
      <c r="M340" s="664" t="n"/>
      <c r="N340" s="664" t="n"/>
      <c r="O340" s="664" t="n"/>
      <c r="P340" s="664" t="n"/>
      <c r="Q340" s="664" t="n"/>
      <c r="R340" s="664" t="n"/>
      <c r="S340" s="664" t="n"/>
      <c r="T340" s="664" t="n"/>
      <c r="U340" s="664" t="n"/>
      <c r="V340" s="664" t="n"/>
      <c r="W340" s="664" t="n"/>
      <c r="X340" s="664" t="n"/>
      <c r="Y340" s="664" t="n"/>
      <c r="Z340" s="664" t="n"/>
      <c r="AA340" s="664" t="n"/>
    </row>
    <row r="341" ht="12" customHeight="1" s="844">
      <c r="A341" s="590" t="n"/>
      <c r="B341" s="590" t="n"/>
      <c r="C341" s="590" t="n"/>
      <c r="D341" s="590" t="n"/>
      <c r="E341" s="590" t="n"/>
      <c r="F341" s="590" t="n"/>
      <c r="G341" s="590" t="n"/>
      <c r="H341" s="590" t="n"/>
      <c r="I341" s="590" t="n"/>
      <c r="J341" s="664" t="n"/>
      <c r="K341" s="664" t="n"/>
      <c r="L341" s="664" t="n"/>
      <c r="M341" s="664" t="n"/>
      <c r="N341" s="664" t="n"/>
      <c r="O341" s="664" t="n"/>
      <c r="P341" s="664" t="n"/>
      <c r="Q341" s="664" t="n"/>
      <c r="R341" s="664" t="n"/>
      <c r="S341" s="664" t="n"/>
      <c r="T341" s="664" t="n"/>
      <c r="U341" s="664" t="n"/>
      <c r="V341" s="664" t="n"/>
      <c r="W341" s="664" t="n"/>
      <c r="X341" s="664" t="n"/>
      <c r="Y341" s="664" t="n"/>
      <c r="Z341" s="664" t="n"/>
      <c r="AA341" s="664" t="n"/>
    </row>
    <row r="342" ht="12" customHeight="1" s="844">
      <c r="A342" s="590" t="n"/>
      <c r="B342" s="590" t="n"/>
      <c r="C342" s="590" t="n"/>
      <c r="D342" s="590" t="n"/>
      <c r="E342" s="590" t="n"/>
      <c r="F342" s="590" t="n"/>
      <c r="G342" s="590" t="n"/>
      <c r="H342" s="590" t="n"/>
      <c r="I342" s="590" t="n"/>
      <c r="J342" s="664" t="n"/>
      <c r="K342" s="664" t="n"/>
      <c r="L342" s="664" t="n"/>
      <c r="M342" s="664" t="n"/>
      <c r="N342" s="664" t="n"/>
      <c r="O342" s="664" t="n"/>
      <c r="P342" s="664" t="n"/>
      <c r="Q342" s="664" t="n"/>
      <c r="R342" s="664" t="n"/>
      <c r="S342" s="664" t="n"/>
      <c r="T342" s="664" t="n"/>
      <c r="U342" s="664" t="n"/>
      <c r="V342" s="664" t="n"/>
      <c r="W342" s="664" t="n"/>
      <c r="X342" s="664" t="n"/>
      <c r="Y342" s="664" t="n"/>
      <c r="Z342" s="664" t="n"/>
      <c r="AA342" s="664" t="n"/>
    </row>
    <row r="343" ht="12" customHeight="1" s="844">
      <c r="A343" s="590" t="n"/>
      <c r="B343" s="590" t="n"/>
      <c r="C343" s="590" t="n"/>
      <c r="D343" s="590" t="n"/>
      <c r="E343" s="590" t="n"/>
      <c r="F343" s="590" t="n"/>
      <c r="G343" s="590" t="n"/>
      <c r="H343" s="590" t="n"/>
      <c r="I343" s="590" t="n"/>
      <c r="J343" s="664" t="n"/>
      <c r="K343" s="664" t="n"/>
      <c r="L343" s="664" t="n"/>
      <c r="M343" s="664" t="n"/>
      <c r="N343" s="664" t="n"/>
      <c r="O343" s="664" t="n"/>
      <c r="P343" s="664" t="n"/>
      <c r="Q343" s="664" t="n"/>
      <c r="R343" s="664" t="n"/>
      <c r="S343" s="664" t="n"/>
      <c r="T343" s="664" t="n"/>
      <c r="U343" s="664" t="n"/>
      <c r="V343" s="664" t="n"/>
      <c r="W343" s="664" t="n"/>
      <c r="X343" s="664" t="n"/>
      <c r="Y343" s="664" t="n"/>
      <c r="Z343" s="664" t="n"/>
      <c r="AA343" s="664" t="n"/>
    </row>
    <row r="344" ht="12" customHeight="1" s="844">
      <c r="A344" s="590" t="n"/>
      <c r="B344" s="590" t="n"/>
      <c r="C344" s="590" t="n"/>
      <c r="D344" s="590" t="n"/>
      <c r="E344" s="590" t="n"/>
      <c r="F344" s="590" t="n"/>
      <c r="G344" s="590" t="n"/>
      <c r="H344" s="590" t="n"/>
      <c r="I344" s="590" t="n"/>
      <c r="J344" s="664" t="n"/>
      <c r="K344" s="664" t="n"/>
      <c r="L344" s="664" t="n"/>
      <c r="M344" s="664" t="n"/>
      <c r="N344" s="664" t="n"/>
      <c r="O344" s="664" t="n"/>
      <c r="P344" s="664" t="n"/>
      <c r="Q344" s="664" t="n"/>
      <c r="R344" s="664" t="n"/>
      <c r="S344" s="664" t="n"/>
      <c r="T344" s="664" t="n"/>
      <c r="U344" s="664" t="n"/>
      <c r="V344" s="664" t="n"/>
      <c r="W344" s="664" t="n"/>
      <c r="X344" s="664" t="n"/>
      <c r="Y344" s="664" t="n"/>
      <c r="Z344" s="664" t="n"/>
      <c r="AA344" s="664" t="n"/>
    </row>
    <row r="345" ht="12" customHeight="1" s="844">
      <c r="A345" s="590" t="n"/>
      <c r="B345" s="590" t="n"/>
      <c r="C345" s="590" t="n"/>
      <c r="D345" s="590" t="n"/>
      <c r="E345" s="590" t="n"/>
      <c r="F345" s="590" t="n"/>
      <c r="G345" s="590" t="n"/>
      <c r="H345" s="590" t="n"/>
      <c r="I345" s="590" t="n"/>
      <c r="J345" s="664" t="n"/>
      <c r="K345" s="664" t="n"/>
      <c r="L345" s="664" t="n"/>
      <c r="M345" s="664" t="n"/>
      <c r="N345" s="664" t="n"/>
      <c r="O345" s="664" t="n"/>
      <c r="P345" s="664" t="n"/>
      <c r="Q345" s="664" t="n"/>
      <c r="R345" s="664" t="n"/>
      <c r="S345" s="664" t="n"/>
      <c r="T345" s="664" t="n"/>
      <c r="U345" s="664" t="n"/>
      <c r="V345" s="664" t="n"/>
      <c r="W345" s="664" t="n"/>
      <c r="X345" s="664" t="n"/>
      <c r="Y345" s="664" t="n"/>
      <c r="Z345" s="664" t="n"/>
      <c r="AA345" s="664" t="n"/>
    </row>
    <row r="346" ht="12" customHeight="1" s="844">
      <c r="A346" s="590" t="n"/>
      <c r="B346" s="590" t="n"/>
      <c r="C346" s="590" t="n"/>
      <c r="D346" s="590" t="n"/>
      <c r="E346" s="590" t="n"/>
      <c r="F346" s="590" t="n"/>
      <c r="G346" s="590" t="n"/>
      <c r="H346" s="590" t="n"/>
      <c r="I346" s="590" t="n"/>
      <c r="J346" s="664" t="n"/>
      <c r="K346" s="664" t="n"/>
      <c r="L346" s="664" t="n"/>
      <c r="M346" s="664" t="n"/>
      <c r="N346" s="664" t="n"/>
      <c r="O346" s="664" t="n"/>
      <c r="P346" s="664" t="n"/>
      <c r="Q346" s="664" t="n"/>
      <c r="R346" s="664" t="n"/>
      <c r="S346" s="664" t="n"/>
      <c r="T346" s="664" t="n"/>
      <c r="U346" s="664" t="n"/>
      <c r="V346" s="664" t="n"/>
      <c r="W346" s="664" t="n"/>
      <c r="X346" s="664" t="n"/>
      <c r="Y346" s="664" t="n"/>
      <c r="Z346" s="664" t="n"/>
      <c r="AA346" s="664" t="n"/>
    </row>
    <row r="347" ht="12" customHeight="1" s="844">
      <c r="A347" s="590" t="n"/>
      <c r="B347" s="590" t="n"/>
      <c r="C347" s="590" t="n"/>
      <c r="D347" s="590" t="n"/>
      <c r="E347" s="590" t="n"/>
      <c r="F347" s="590" t="n"/>
      <c r="G347" s="590" t="n"/>
      <c r="H347" s="590" t="n"/>
      <c r="I347" s="590" t="n"/>
      <c r="J347" s="664" t="n"/>
      <c r="K347" s="664" t="n"/>
      <c r="L347" s="664" t="n"/>
      <c r="M347" s="664" t="n"/>
      <c r="N347" s="664" t="n"/>
      <c r="O347" s="664" t="n"/>
      <c r="P347" s="664" t="n"/>
      <c r="Q347" s="664" t="n"/>
      <c r="R347" s="664" t="n"/>
      <c r="S347" s="664" t="n"/>
      <c r="T347" s="664" t="n"/>
      <c r="U347" s="664" t="n"/>
      <c r="V347" s="664" t="n"/>
      <c r="W347" s="664" t="n"/>
      <c r="X347" s="664" t="n"/>
      <c r="Y347" s="664" t="n"/>
      <c r="Z347" s="664" t="n"/>
      <c r="AA347" s="664" t="n"/>
    </row>
    <row r="348" ht="12" customHeight="1" s="844">
      <c r="A348" s="590" t="n"/>
      <c r="B348" s="590" t="n"/>
      <c r="C348" s="590" t="n"/>
      <c r="D348" s="590" t="n"/>
      <c r="E348" s="590" t="n"/>
      <c r="F348" s="590" t="n"/>
      <c r="G348" s="590" t="n"/>
      <c r="H348" s="590" t="n"/>
      <c r="I348" s="590" t="n"/>
      <c r="J348" s="664" t="n"/>
      <c r="K348" s="664" t="n"/>
      <c r="L348" s="664" t="n"/>
      <c r="M348" s="664" t="n"/>
      <c r="N348" s="664" t="n"/>
      <c r="O348" s="664" t="n"/>
      <c r="P348" s="664" t="n"/>
      <c r="Q348" s="664" t="n"/>
      <c r="R348" s="664" t="n"/>
      <c r="S348" s="664" t="n"/>
      <c r="T348" s="664" t="n"/>
      <c r="U348" s="664" t="n"/>
      <c r="V348" s="664" t="n"/>
      <c r="W348" s="664" t="n"/>
      <c r="X348" s="664" t="n"/>
      <c r="Y348" s="664" t="n"/>
      <c r="Z348" s="664" t="n"/>
      <c r="AA348" s="664" t="n"/>
    </row>
    <row r="349" ht="12" customHeight="1" s="844">
      <c r="A349" s="590" t="n"/>
      <c r="B349" s="590" t="n"/>
      <c r="C349" s="590" t="n"/>
      <c r="D349" s="590" t="n"/>
      <c r="E349" s="590" t="n"/>
      <c r="F349" s="590" t="n"/>
      <c r="G349" s="590" t="n"/>
      <c r="H349" s="590" t="n"/>
      <c r="I349" s="590" t="n"/>
      <c r="J349" s="664" t="n"/>
      <c r="K349" s="664" t="n"/>
      <c r="L349" s="664" t="n"/>
      <c r="M349" s="664" t="n"/>
      <c r="N349" s="664" t="n"/>
      <c r="O349" s="664" t="n"/>
      <c r="P349" s="664" t="n"/>
      <c r="Q349" s="664" t="n"/>
      <c r="R349" s="664" t="n"/>
      <c r="S349" s="664" t="n"/>
      <c r="T349" s="664" t="n"/>
      <c r="U349" s="664" t="n"/>
      <c r="V349" s="664" t="n"/>
      <c r="W349" s="664" t="n"/>
      <c r="X349" s="664" t="n"/>
      <c r="Y349" s="664" t="n"/>
      <c r="Z349" s="664" t="n"/>
      <c r="AA349" s="664" t="n"/>
    </row>
    <row r="350" ht="12" customHeight="1" s="844">
      <c r="A350" s="590" t="n"/>
      <c r="B350" s="590" t="n"/>
      <c r="C350" s="590" t="n"/>
      <c r="D350" s="590" t="n"/>
      <c r="E350" s="590" t="n"/>
      <c r="F350" s="590" t="n"/>
      <c r="G350" s="590" t="n"/>
      <c r="H350" s="590" t="n"/>
      <c r="I350" s="590" t="n"/>
      <c r="J350" s="664" t="n"/>
      <c r="K350" s="664" t="n"/>
      <c r="L350" s="664" t="n"/>
      <c r="M350" s="664" t="n"/>
      <c r="N350" s="664" t="n"/>
      <c r="O350" s="664" t="n"/>
      <c r="P350" s="664" t="n"/>
      <c r="Q350" s="664" t="n"/>
      <c r="R350" s="664" t="n"/>
      <c r="S350" s="664" t="n"/>
      <c r="T350" s="664" t="n"/>
      <c r="U350" s="664" t="n"/>
      <c r="V350" s="664" t="n"/>
      <c r="W350" s="664" t="n"/>
      <c r="X350" s="664" t="n"/>
      <c r="Y350" s="664" t="n"/>
      <c r="Z350" s="664" t="n"/>
      <c r="AA350" s="664" t="n"/>
    </row>
    <row r="351" ht="12" customHeight="1" s="844">
      <c r="A351" s="590" t="n"/>
      <c r="B351" s="590" t="n"/>
      <c r="C351" s="590" t="n"/>
      <c r="D351" s="590" t="n"/>
      <c r="E351" s="590" t="n"/>
      <c r="F351" s="590" t="n"/>
      <c r="G351" s="590" t="n"/>
      <c r="H351" s="590" t="n"/>
      <c r="I351" s="590" t="n"/>
      <c r="J351" s="664" t="n"/>
      <c r="K351" s="664" t="n"/>
      <c r="L351" s="664" t="n"/>
      <c r="M351" s="664" t="n"/>
      <c r="N351" s="664" t="n"/>
      <c r="O351" s="664" t="n"/>
      <c r="P351" s="664" t="n"/>
      <c r="Q351" s="664" t="n"/>
      <c r="R351" s="664" t="n"/>
      <c r="S351" s="664" t="n"/>
      <c r="T351" s="664" t="n"/>
      <c r="U351" s="664" t="n"/>
      <c r="V351" s="664" t="n"/>
      <c r="W351" s="664" t="n"/>
      <c r="X351" s="664" t="n"/>
      <c r="Y351" s="664" t="n"/>
      <c r="Z351" s="664" t="n"/>
      <c r="AA351" s="664" t="n"/>
    </row>
    <row r="352" ht="12" customHeight="1" s="844">
      <c r="A352" s="590" t="n"/>
      <c r="B352" s="590" t="n"/>
      <c r="C352" s="590" t="n"/>
      <c r="D352" s="590" t="n"/>
      <c r="E352" s="590" t="n"/>
      <c r="F352" s="590" t="n"/>
      <c r="G352" s="590" t="n"/>
      <c r="H352" s="590" t="n"/>
      <c r="I352" s="590" t="n"/>
      <c r="J352" s="664" t="n"/>
      <c r="K352" s="664" t="n"/>
      <c r="L352" s="664" t="n"/>
      <c r="M352" s="664" t="n"/>
      <c r="N352" s="664" t="n"/>
      <c r="O352" s="664" t="n"/>
      <c r="P352" s="664" t="n"/>
      <c r="Q352" s="664" t="n"/>
      <c r="R352" s="664" t="n"/>
      <c r="S352" s="664" t="n"/>
      <c r="T352" s="664" t="n"/>
      <c r="U352" s="664" t="n"/>
      <c r="V352" s="664" t="n"/>
      <c r="W352" s="664" t="n"/>
      <c r="X352" s="664" t="n"/>
      <c r="Y352" s="664" t="n"/>
      <c r="Z352" s="664" t="n"/>
      <c r="AA352" s="664" t="n"/>
    </row>
    <row r="353" ht="12" customHeight="1" s="844">
      <c r="A353" s="590" t="n"/>
      <c r="B353" s="590" t="n"/>
      <c r="C353" s="590" t="n"/>
      <c r="D353" s="590" t="n"/>
      <c r="E353" s="590" t="n"/>
      <c r="F353" s="590" t="n"/>
      <c r="G353" s="590" t="n"/>
      <c r="H353" s="590" t="n"/>
      <c r="I353" s="590" t="n"/>
      <c r="J353" s="664" t="n"/>
      <c r="K353" s="664" t="n"/>
      <c r="L353" s="664" t="n"/>
      <c r="M353" s="664" t="n"/>
      <c r="N353" s="664" t="n"/>
      <c r="O353" s="664" t="n"/>
      <c r="P353" s="664" t="n"/>
      <c r="Q353" s="664" t="n"/>
      <c r="R353" s="664" t="n"/>
      <c r="S353" s="664" t="n"/>
      <c r="T353" s="664" t="n"/>
      <c r="U353" s="664" t="n"/>
      <c r="V353" s="664" t="n"/>
      <c r="W353" s="664" t="n"/>
      <c r="X353" s="664" t="n"/>
      <c r="Y353" s="664" t="n"/>
      <c r="Z353" s="664" t="n"/>
      <c r="AA353" s="664" t="n"/>
    </row>
    <row r="354" ht="12" customHeight="1" s="844">
      <c r="A354" s="590" t="n"/>
      <c r="B354" s="590" t="n"/>
      <c r="C354" s="590" t="n"/>
      <c r="D354" s="590" t="n"/>
      <c r="E354" s="590" t="n"/>
      <c r="F354" s="590" t="n"/>
      <c r="G354" s="590" t="n"/>
      <c r="H354" s="590" t="n"/>
      <c r="I354" s="590" t="n"/>
      <c r="J354" s="664" t="n"/>
      <c r="K354" s="664" t="n"/>
      <c r="L354" s="664" t="n"/>
      <c r="M354" s="664" t="n"/>
      <c r="N354" s="664" t="n"/>
      <c r="O354" s="664" t="n"/>
      <c r="P354" s="664" t="n"/>
      <c r="Q354" s="664" t="n"/>
      <c r="R354" s="664" t="n"/>
      <c r="S354" s="664" t="n"/>
      <c r="T354" s="664" t="n"/>
      <c r="U354" s="664" t="n"/>
      <c r="V354" s="664" t="n"/>
      <c r="W354" s="664" t="n"/>
      <c r="X354" s="664" t="n"/>
      <c r="Y354" s="664" t="n"/>
      <c r="Z354" s="664" t="n"/>
      <c r="AA354" s="664" t="n"/>
    </row>
    <row r="355" ht="12" customHeight="1" s="844">
      <c r="A355" s="590" t="n"/>
      <c r="B355" s="590" t="n"/>
      <c r="C355" s="590" t="n"/>
      <c r="D355" s="590" t="n"/>
      <c r="E355" s="590" t="n"/>
      <c r="F355" s="590" t="n"/>
      <c r="G355" s="590" t="n"/>
      <c r="H355" s="590" t="n"/>
      <c r="I355" s="590" t="n"/>
      <c r="J355" s="664" t="n"/>
      <c r="K355" s="664" t="n"/>
      <c r="L355" s="664" t="n"/>
      <c r="M355" s="664" t="n"/>
      <c r="N355" s="664" t="n"/>
      <c r="O355" s="664" t="n"/>
      <c r="P355" s="664" t="n"/>
      <c r="Q355" s="664" t="n"/>
      <c r="R355" s="664" t="n"/>
      <c r="S355" s="664" t="n"/>
      <c r="T355" s="664" t="n"/>
      <c r="U355" s="664" t="n"/>
      <c r="V355" s="664" t="n"/>
      <c r="W355" s="664" t="n"/>
      <c r="X355" s="664" t="n"/>
      <c r="Y355" s="664" t="n"/>
      <c r="Z355" s="664" t="n"/>
      <c r="AA355" s="664" t="n"/>
    </row>
    <row r="356" ht="12" customHeight="1" s="844">
      <c r="A356" s="590" t="n"/>
      <c r="B356" s="590" t="n"/>
      <c r="C356" s="590" t="n"/>
      <c r="D356" s="590" t="n"/>
      <c r="E356" s="590" t="n"/>
      <c r="F356" s="590" t="n"/>
      <c r="G356" s="590" t="n"/>
      <c r="H356" s="590" t="n"/>
      <c r="I356" s="590" t="n"/>
      <c r="J356" s="664" t="n"/>
      <c r="K356" s="664" t="n"/>
      <c r="L356" s="664" t="n"/>
      <c r="M356" s="664" t="n"/>
      <c r="N356" s="664" t="n"/>
      <c r="O356" s="664" t="n"/>
      <c r="P356" s="664" t="n"/>
      <c r="Q356" s="664" t="n"/>
      <c r="R356" s="664" t="n"/>
      <c r="S356" s="664" t="n"/>
      <c r="T356" s="664" t="n"/>
      <c r="U356" s="664" t="n"/>
      <c r="V356" s="664" t="n"/>
      <c r="W356" s="664" t="n"/>
      <c r="X356" s="664" t="n"/>
      <c r="Y356" s="664" t="n"/>
      <c r="Z356" s="664" t="n"/>
      <c r="AA356" s="664" t="n"/>
    </row>
    <row r="357" ht="12" customHeight="1" s="844">
      <c r="A357" s="590" t="n"/>
      <c r="B357" s="590" t="n"/>
      <c r="C357" s="590" t="n"/>
      <c r="D357" s="590" t="n"/>
      <c r="E357" s="590" t="n"/>
      <c r="F357" s="590" t="n"/>
      <c r="G357" s="590" t="n"/>
      <c r="H357" s="590" t="n"/>
      <c r="I357" s="590" t="n"/>
      <c r="J357" s="664" t="n"/>
      <c r="K357" s="664" t="n"/>
      <c r="L357" s="664" t="n"/>
      <c r="M357" s="664" t="n"/>
      <c r="N357" s="664" t="n"/>
      <c r="O357" s="664" t="n"/>
      <c r="P357" s="664" t="n"/>
      <c r="Q357" s="664" t="n"/>
      <c r="R357" s="664" t="n"/>
      <c r="S357" s="664" t="n"/>
      <c r="T357" s="664" t="n"/>
      <c r="U357" s="664" t="n"/>
      <c r="V357" s="664" t="n"/>
      <c r="W357" s="664" t="n"/>
      <c r="X357" s="664" t="n"/>
      <c r="Y357" s="664" t="n"/>
      <c r="Z357" s="664" t="n"/>
      <c r="AA357" s="664" t="n"/>
    </row>
    <row r="358" ht="12" customHeight="1" s="844">
      <c r="A358" s="590" t="n"/>
      <c r="B358" s="590" t="n"/>
      <c r="C358" s="590" t="n"/>
      <c r="D358" s="590" t="n"/>
      <c r="E358" s="590" t="n"/>
      <c r="F358" s="590" t="n"/>
      <c r="G358" s="590" t="n"/>
      <c r="H358" s="590" t="n"/>
      <c r="I358" s="590" t="n"/>
      <c r="J358" s="664" t="n"/>
      <c r="K358" s="664" t="n"/>
      <c r="L358" s="664" t="n"/>
      <c r="M358" s="664" t="n"/>
      <c r="N358" s="664" t="n"/>
      <c r="O358" s="664" t="n"/>
      <c r="P358" s="664" t="n"/>
      <c r="Q358" s="664" t="n"/>
      <c r="R358" s="664" t="n"/>
      <c r="S358" s="664" t="n"/>
      <c r="T358" s="664" t="n"/>
      <c r="U358" s="664" t="n"/>
      <c r="V358" s="664" t="n"/>
      <c r="W358" s="664" t="n"/>
      <c r="X358" s="664" t="n"/>
      <c r="Y358" s="664" t="n"/>
      <c r="Z358" s="664" t="n"/>
      <c r="AA358" s="664" t="n"/>
    </row>
    <row r="359" ht="12" customHeight="1" s="844">
      <c r="A359" s="590" t="n"/>
      <c r="B359" s="590" t="n"/>
      <c r="C359" s="590" t="n"/>
      <c r="D359" s="590" t="n"/>
      <c r="E359" s="590" t="n"/>
      <c r="F359" s="590" t="n"/>
      <c r="G359" s="590" t="n"/>
      <c r="H359" s="590" t="n"/>
      <c r="I359" s="590" t="n"/>
      <c r="J359" s="664" t="n"/>
      <c r="K359" s="664" t="n"/>
      <c r="L359" s="664" t="n"/>
      <c r="M359" s="664" t="n"/>
      <c r="N359" s="664" t="n"/>
      <c r="O359" s="664" t="n"/>
      <c r="P359" s="664" t="n"/>
      <c r="Q359" s="664" t="n"/>
      <c r="R359" s="664" t="n"/>
      <c r="S359" s="664" t="n"/>
      <c r="T359" s="664" t="n"/>
      <c r="U359" s="664" t="n"/>
      <c r="V359" s="664" t="n"/>
      <c r="W359" s="664" t="n"/>
      <c r="X359" s="664" t="n"/>
      <c r="Y359" s="664" t="n"/>
      <c r="Z359" s="664" t="n"/>
      <c r="AA359" s="664" t="n"/>
    </row>
    <row r="360" ht="12" customHeight="1" s="844">
      <c r="A360" s="590" t="n"/>
      <c r="B360" s="590" t="n"/>
      <c r="C360" s="590" t="n"/>
      <c r="D360" s="590" t="n"/>
      <c r="E360" s="590" t="n"/>
      <c r="F360" s="590" t="n"/>
      <c r="G360" s="590" t="n"/>
      <c r="H360" s="590" t="n"/>
      <c r="I360" s="590" t="n"/>
      <c r="J360" s="664" t="n"/>
      <c r="K360" s="664" t="n"/>
      <c r="L360" s="664" t="n"/>
      <c r="M360" s="664" t="n"/>
      <c r="N360" s="664" t="n"/>
      <c r="O360" s="664" t="n"/>
      <c r="P360" s="664" t="n"/>
      <c r="Q360" s="664" t="n"/>
      <c r="R360" s="664" t="n"/>
      <c r="S360" s="664" t="n"/>
      <c r="T360" s="664" t="n"/>
      <c r="U360" s="664" t="n"/>
      <c r="V360" s="664" t="n"/>
      <c r="W360" s="664" t="n"/>
      <c r="X360" s="664" t="n"/>
      <c r="Y360" s="664" t="n"/>
      <c r="Z360" s="664" t="n"/>
      <c r="AA360" s="664" t="n"/>
    </row>
    <row r="361" ht="12" customHeight="1" s="844">
      <c r="A361" s="590" t="n"/>
      <c r="B361" s="590" t="n"/>
      <c r="C361" s="590" t="n"/>
      <c r="D361" s="590" t="n"/>
      <c r="E361" s="590" t="n"/>
      <c r="F361" s="590" t="n"/>
      <c r="G361" s="590" t="n"/>
      <c r="H361" s="590" t="n"/>
      <c r="I361" s="590" t="n"/>
      <c r="J361" s="664" t="n"/>
      <c r="K361" s="664" t="n"/>
      <c r="L361" s="664" t="n"/>
      <c r="M361" s="664" t="n"/>
      <c r="N361" s="664" t="n"/>
      <c r="O361" s="664" t="n"/>
      <c r="P361" s="664" t="n"/>
      <c r="Q361" s="664" t="n"/>
      <c r="R361" s="664" t="n"/>
      <c r="S361" s="664" t="n"/>
      <c r="T361" s="664" t="n"/>
      <c r="U361" s="664" t="n"/>
      <c r="V361" s="664" t="n"/>
      <c r="W361" s="664" t="n"/>
      <c r="X361" s="664" t="n"/>
      <c r="Y361" s="664" t="n"/>
      <c r="Z361" s="664" t="n"/>
      <c r="AA361" s="664" t="n"/>
    </row>
    <row r="362" ht="12" customHeight="1" s="844">
      <c r="A362" s="590" t="n"/>
      <c r="B362" s="590" t="n"/>
      <c r="C362" s="590" t="n"/>
      <c r="D362" s="590" t="n"/>
      <c r="E362" s="590" t="n"/>
      <c r="F362" s="590" t="n"/>
      <c r="G362" s="590" t="n"/>
      <c r="H362" s="590" t="n"/>
      <c r="I362" s="590" t="n"/>
      <c r="J362" s="664" t="n"/>
      <c r="K362" s="664" t="n"/>
      <c r="L362" s="664" t="n"/>
      <c r="M362" s="664" t="n"/>
      <c r="N362" s="664" t="n"/>
      <c r="O362" s="664" t="n"/>
      <c r="P362" s="664" t="n"/>
      <c r="Q362" s="664" t="n"/>
      <c r="R362" s="664" t="n"/>
      <c r="S362" s="664" t="n"/>
      <c r="T362" s="664" t="n"/>
      <c r="U362" s="664" t="n"/>
      <c r="V362" s="664" t="n"/>
      <c r="W362" s="664" t="n"/>
      <c r="X362" s="664" t="n"/>
      <c r="Y362" s="664" t="n"/>
      <c r="Z362" s="664" t="n"/>
      <c r="AA362" s="664" t="n"/>
    </row>
    <row r="363" ht="12" customHeight="1" s="844">
      <c r="A363" s="590" t="n"/>
      <c r="B363" s="590" t="n"/>
      <c r="C363" s="590" t="n"/>
      <c r="D363" s="590" t="n"/>
      <c r="E363" s="590" t="n"/>
      <c r="F363" s="590" t="n"/>
      <c r="G363" s="590" t="n"/>
      <c r="H363" s="590" t="n"/>
      <c r="I363" s="590" t="n"/>
      <c r="J363" s="664" t="n"/>
      <c r="K363" s="664" t="n"/>
      <c r="L363" s="664" t="n"/>
      <c r="M363" s="664" t="n"/>
      <c r="N363" s="664" t="n"/>
      <c r="O363" s="664" t="n"/>
      <c r="P363" s="664" t="n"/>
      <c r="Q363" s="664" t="n"/>
      <c r="R363" s="664" t="n"/>
      <c r="S363" s="664" t="n"/>
      <c r="T363" s="664" t="n"/>
      <c r="U363" s="664" t="n"/>
      <c r="V363" s="664" t="n"/>
      <c r="W363" s="664" t="n"/>
      <c r="X363" s="664" t="n"/>
      <c r="Y363" s="664" t="n"/>
      <c r="Z363" s="664" t="n"/>
      <c r="AA363" s="664" t="n"/>
    </row>
    <row r="364" ht="12" customHeight="1" s="844">
      <c r="A364" s="590" t="n"/>
      <c r="B364" s="590" t="n"/>
      <c r="C364" s="590" t="n"/>
      <c r="D364" s="590" t="n"/>
      <c r="E364" s="590" t="n"/>
      <c r="F364" s="590" t="n"/>
      <c r="G364" s="590" t="n"/>
      <c r="H364" s="590" t="n"/>
      <c r="I364" s="590" t="n"/>
      <c r="J364" s="664" t="n"/>
      <c r="K364" s="664" t="n"/>
      <c r="L364" s="664" t="n"/>
      <c r="M364" s="664" t="n"/>
      <c r="N364" s="664" t="n"/>
      <c r="O364" s="664" t="n"/>
      <c r="P364" s="664" t="n"/>
      <c r="Q364" s="664" t="n"/>
      <c r="R364" s="664" t="n"/>
      <c r="S364" s="664" t="n"/>
      <c r="T364" s="664" t="n"/>
      <c r="U364" s="664" t="n"/>
      <c r="V364" s="664" t="n"/>
      <c r="W364" s="664" t="n"/>
      <c r="X364" s="664" t="n"/>
      <c r="Y364" s="664" t="n"/>
      <c r="Z364" s="664" t="n"/>
      <c r="AA364" s="664" t="n"/>
    </row>
    <row r="365" ht="12" customHeight="1" s="844">
      <c r="A365" s="590" t="n"/>
      <c r="B365" s="590" t="n"/>
      <c r="C365" s="590" t="n"/>
      <c r="D365" s="590" t="n"/>
      <c r="E365" s="590" t="n"/>
      <c r="F365" s="590" t="n"/>
      <c r="G365" s="590" t="n"/>
      <c r="H365" s="590" t="n"/>
      <c r="I365" s="590" t="n"/>
      <c r="J365" s="664" t="n"/>
      <c r="K365" s="664" t="n"/>
      <c r="L365" s="664" t="n"/>
      <c r="M365" s="664" t="n"/>
      <c r="N365" s="664" t="n"/>
      <c r="O365" s="664" t="n"/>
      <c r="P365" s="664" t="n"/>
      <c r="Q365" s="664" t="n"/>
      <c r="R365" s="664" t="n"/>
      <c r="S365" s="664" t="n"/>
      <c r="T365" s="664" t="n"/>
      <c r="U365" s="664" t="n"/>
      <c r="V365" s="664" t="n"/>
      <c r="W365" s="664" t="n"/>
      <c r="X365" s="664" t="n"/>
      <c r="Y365" s="664" t="n"/>
      <c r="Z365" s="664" t="n"/>
      <c r="AA365" s="664" t="n"/>
    </row>
    <row r="366" ht="12" customHeight="1" s="844">
      <c r="A366" s="590" t="n"/>
      <c r="B366" s="590" t="n"/>
      <c r="C366" s="590" t="n"/>
      <c r="D366" s="590" t="n"/>
      <c r="E366" s="590" t="n"/>
      <c r="F366" s="590" t="n"/>
      <c r="G366" s="590" t="n"/>
      <c r="H366" s="590" t="n"/>
      <c r="I366" s="590" t="n"/>
      <c r="J366" s="664" t="n"/>
      <c r="K366" s="664" t="n"/>
      <c r="L366" s="664" t="n"/>
      <c r="M366" s="664" t="n"/>
      <c r="N366" s="664" t="n"/>
      <c r="O366" s="664" t="n"/>
      <c r="P366" s="664" t="n"/>
      <c r="Q366" s="664" t="n"/>
      <c r="R366" s="664" t="n"/>
      <c r="S366" s="664" t="n"/>
      <c r="T366" s="664" t="n"/>
      <c r="U366" s="664" t="n"/>
      <c r="V366" s="664" t="n"/>
      <c r="W366" s="664" t="n"/>
      <c r="X366" s="664" t="n"/>
      <c r="Y366" s="664" t="n"/>
      <c r="Z366" s="664" t="n"/>
      <c r="AA366" s="664" t="n"/>
    </row>
    <row r="367" ht="12" customHeight="1" s="844">
      <c r="A367" s="590" t="n"/>
      <c r="B367" s="590" t="n"/>
      <c r="C367" s="590" t="n"/>
      <c r="D367" s="590" t="n"/>
      <c r="E367" s="590" t="n"/>
      <c r="F367" s="590" t="n"/>
      <c r="G367" s="590" t="n"/>
      <c r="H367" s="590" t="n"/>
      <c r="I367" s="590" t="n"/>
      <c r="J367" s="664" t="n"/>
      <c r="K367" s="664" t="n"/>
      <c r="L367" s="664" t="n"/>
      <c r="M367" s="664" t="n"/>
      <c r="N367" s="664" t="n"/>
      <c r="O367" s="664" t="n"/>
      <c r="P367" s="664" t="n"/>
      <c r="Q367" s="664" t="n"/>
      <c r="R367" s="664" t="n"/>
      <c r="S367" s="664" t="n"/>
      <c r="T367" s="664" t="n"/>
      <c r="U367" s="664" t="n"/>
      <c r="V367" s="664" t="n"/>
      <c r="W367" s="664" t="n"/>
      <c r="X367" s="664" t="n"/>
      <c r="Y367" s="664" t="n"/>
      <c r="Z367" s="664" t="n"/>
      <c r="AA367" s="664" t="n"/>
    </row>
    <row r="368" ht="12" customHeight="1" s="844">
      <c r="A368" s="590" t="n"/>
      <c r="B368" s="590" t="n"/>
      <c r="C368" s="590" t="n"/>
      <c r="D368" s="590" t="n"/>
      <c r="E368" s="590" t="n"/>
      <c r="F368" s="590" t="n"/>
      <c r="G368" s="590" t="n"/>
      <c r="H368" s="590" t="n"/>
      <c r="I368" s="590" t="n"/>
      <c r="J368" s="664" t="n"/>
      <c r="K368" s="664" t="n"/>
      <c r="L368" s="664" t="n"/>
      <c r="M368" s="664" t="n"/>
      <c r="N368" s="664" t="n"/>
      <c r="O368" s="664" t="n"/>
      <c r="P368" s="664" t="n"/>
      <c r="Q368" s="664" t="n"/>
      <c r="R368" s="664" t="n"/>
      <c r="S368" s="664" t="n"/>
      <c r="T368" s="664" t="n"/>
      <c r="U368" s="664" t="n"/>
      <c r="V368" s="664" t="n"/>
      <c r="W368" s="664" t="n"/>
      <c r="X368" s="664" t="n"/>
      <c r="Y368" s="664" t="n"/>
      <c r="Z368" s="664" t="n"/>
      <c r="AA368" s="664" t="n"/>
    </row>
    <row r="369" ht="12" customHeight="1" s="844">
      <c r="A369" s="590" t="n"/>
      <c r="B369" s="590" t="n"/>
      <c r="C369" s="590" t="n"/>
      <c r="D369" s="590" t="n"/>
      <c r="E369" s="590" t="n"/>
      <c r="F369" s="590" t="n"/>
      <c r="G369" s="590" t="n"/>
      <c r="H369" s="590" t="n"/>
      <c r="I369" s="590" t="n"/>
      <c r="J369" s="664" t="n"/>
      <c r="K369" s="664" t="n"/>
      <c r="L369" s="664" t="n"/>
      <c r="M369" s="664" t="n"/>
      <c r="N369" s="664" t="n"/>
      <c r="O369" s="664" t="n"/>
      <c r="P369" s="664" t="n"/>
      <c r="Q369" s="664" t="n"/>
      <c r="R369" s="664" t="n"/>
      <c r="S369" s="664" t="n"/>
      <c r="T369" s="664" t="n"/>
      <c r="U369" s="664" t="n"/>
      <c r="V369" s="664" t="n"/>
      <c r="W369" s="664" t="n"/>
      <c r="X369" s="664" t="n"/>
      <c r="Y369" s="664" t="n"/>
      <c r="Z369" s="664" t="n"/>
      <c r="AA369" s="664" t="n"/>
    </row>
    <row r="370" ht="12" customHeight="1" s="844">
      <c r="A370" s="590" t="n"/>
      <c r="B370" s="590" t="n"/>
      <c r="C370" s="590" t="n"/>
      <c r="D370" s="590" t="n"/>
      <c r="E370" s="590" t="n"/>
      <c r="F370" s="590" t="n"/>
      <c r="G370" s="590" t="n"/>
      <c r="H370" s="590" t="n"/>
      <c r="I370" s="590" t="n"/>
      <c r="J370" s="664" t="n"/>
      <c r="K370" s="664" t="n"/>
      <c r="L370" s="664" t="n"/>
      <c r="M370" s="664" t="n"/>
      <c r="N370" s="664" t="n"/>
      <c r="O370" s="664" t="n"/>
      <c r="P370" s="664" t="n"/>
      <c r="Q370" s="664" t="n"/>
      <c r="R370" s="664" t="n"/>
      <c r="S370" s="664" t="n"/>
      <c r="T370" s="664" t="n"/>
      <c r="U370" s="664" t="n"/>
      <c r="V370" s="664" t="n"/>
      <c r="W370" s="664" t="n"/>
      <c r="X370" s="664" t="n"/>
      <c r="Y370" s="664" t="n"/>
      <c r="Z370" s="664" t="n"/>
      <c r="AA370" s="664" t="n"/>
    </row>
    <row r="371" ht="12" customHeight="1" s="844">
      <c r="A371" s="590" t="n"/>
      <c r="B371" s="590" t="n"/>
      <c r="C371" s="590" t="n"/>
      <c r="D371" s="590" t="n"/>
      <c r="E371" s="590" t="n"/>
      <c r="F371" s="590" t="n"/>
      <c r="G371" s="590" t="n"/>
      <c r="H371" s="590" t="n"/>
      <c r="I371" s="590" t="n"/>
      <c r="J371" s="664" t="n"/>
      <c r="K371" s="664" t="n"/>
      <c r="L371" s="664" t="n"/>
      <c r="M371" s="664" t="n"/>
      <c r="N371" s="664" t="n"/>
      <c r="O371" s="664" t="n"/>
      <c r="P371" s="664" t="n"/>
      <c r="Q371" s="664" t="n"/>
      <c r="R371" s="664" t="n"/>
      <c r="S371" s="664" t="n"/>
      <c r="T371" s="664" t="n"/>
      <c r="U371" s="664" t="n"/>
      <c r="V371" s="664" t="n"/>
      <c r="W371" s="664" t="n"/>
      <c r="X371" s="664" t="n"/>
      <c r="Y371" s="664" t="n"/>
      <c r="Z371" s="664" t="n"/>
      <c r="AA371" s="664" t="n"/>
    </row>
    <row r="372" ht="12" customHeight="1" s="844">
      <c r="A372" s="590" t="n"/>
      <c r="B372" s="590" t="n"/>
      <c r="C372" s="590" t="n"/>
      <c r="D372" s="590" t="n"/>
      <c r="E372" s="590" t="n"/>
      <c r="F372" s="590" t="n"/>
      <c r="G372" s="590" t="n"/>
      <c r="H372" s="590" t="n"/>
      <c r="I372" s="590" t="n"/>
      <c r="J372" s="664" t="n"/>
      <c r="K372" s="664" t="n"/>
      <c r="L372" s="664" t="n"/>
      <c r="M372" s="664" t="n"/>
      <c r="N372" s="664" t="n"/>
      <c r="O372" s="664" t="n"/>
      <c r="P372" s="664" t="n"/>
      <c r="Q372" s="664" t="n"/>
      <c r="R372" s="664" t="n"/>
      <c r="S372" s="664" t="n"/>
      <c r="T372" s="664" t="n"/>
      <c r="U372" s="664" t="n"/>
      <c r="V372" s="664" t="n"/>
      <c r="W372" s="664" t="n"/>
      <c r="X372" s="664" t="n"/>
      <c r="Y372" s="664" t="n"/>
      <c r="Z372" s="664" t="n"/>
      <c r="AA372" s="664" t="n"/>
    </row>
    <row r="373" ht="12" customHeight="1" s="844">
      <c r="A373" s="590" t="n"/>
      <c r="B373" s="590" t="n"/>
      <c r="C373" s="590" t="n"/>
      <c r="D373" s="590" t="n"/>
      <c r="E373" s="590" t="n"/>
      <c r="F373" s="590" t="n"/>
      <c r="G373" s="590" t="n"/>
      <c r="H373" s="590" t="n"/>
      <c r="I373" s="590" t="n"/>
      <c r="J373" s="664" t="n"/>
      <c r="K373" s="664" t="n"/>
      <c r="L373" s="664" t="n"/>
      <c r="M373" s="664" t="n"/>
      <c r="N373" s="664" t="n"/>
      <c r="O373" s="664" t="n"/>
      <c r="P373" s="664" t="n"/>
      <c r="Q373" s="664" t="n"/>
      <c r="R373" s="664" t="n"/>
      <c r="S373" s="664" t="n"/>
      <c r="T373" s="664" t="n"/>
      <c r="U373" s="664" t="n"/>
      <c r="V373" s="664" t="n"/>
      <c r="W373" s="664" t="n"/>
      <c r="X373" s="664" t="n"/>
      <c r="Y373" s="664" t="n"/>
      <c r="Z373" s="664" t="n"/>
      <c r="AA373" s="664" t="n"/>
    </row>
    <row r="374" ht="12" customHeight="1" s="844">
      <c r="A374" s="590" t="n"/>
      <c r="B374" s="590" t="n"/>
      <c r="C374" s="590" t="n"/>
      <c r="D374" s="590" t="n"/>
      <c r="E374" s="590" t="n"/>
      <c r="F374" s="590" t="n"/>
      <c r="G374" s="590" t="n"/>
      <c r="H374" s="590" t="n"/>
      <c r="I374" s="590" t="n"/>
      <c r="J374" s="664" t="n"/>
      <c r="K374" s="664" t="n"/>
      <c r="L374" s="664" t="n"/>
      <c r="M374" s="664" t="n"/>
      <c r="N374" s="664" t="n"/>
      <c r="O374" s="664" t="n"/>
      <c r="P374" s="664" t="n"/>
      <c r="Q374" s="664" t="n"/>
      <c r="R374" s="664" t="n"/>
      <c r="S374" s="664" t="n"/>
      <c r="T374" s="664" t="n"/>
      <c r="U374" s="664" t="n"/>
      <c r="V374" s="664" t="n"/>
      <c r="W374" s="664" t="n"/>
      <c r="X374" s="664" t="n"/>
      <c r="Y374" s="664" t="n"/>
      <c r="Z374" s="664" t="n"/>
      <c r="AA374" s="664" t="n"/>
    </row>
    <row r="375" ht="12" customHeight="1" s="844">
      <c r="A375" s="590" t="n"/>
      <c r="B375" s="590" t="n"/>
      <c r="C375" s="590" t="n"/>
      <c r="D375" s="590" t="n"/>
      <c r="E375" s="590" t="n"/>
      <c r="F375" s="590" t="n"/>
      <c r="G375" s="590" t="n"/>
      <c r="H375" s="590" t="n"/>
      <c r="I375" s="590" t="n"/>
      <c r="J375" s="664" t="n"/>
      <c r="K375" s="664" t="n"/>
      <c r="L375" s="664" t="n"/>
      <c r="M375" s="664" t="n"/>
      <c r="N375" s="664" t="n"/>
      <c r="O375" s="664" t="n"/>
      <c r="P375" s="664" t="n"/>
      <c r="Q375" s="664" t="n"/>
      <c r="R375" s="664" t="n"/>
      <c r="S375" s="664" t="n"/>
      <c r="T375" s="664" t="n"/>
      <c r="U375" s="664" t="n"/>
      <c r="V375" s="664" t="n"/>
      <c r="W375" s="664" t="n"/>
      <c r="X375" s="664" t="n"/>
      <c r="Y375" s="664" t="n"/>
      <c r="Z375" s="664" t="n"/>
      <c r="AA375" s="664" t="n"/>
    </row>
    <row r="376" ht="12" customHeight="1" s="844">
      <c r="A376" s="590" t="n"/>
      <c r="B376" s="590" t="n"/>
      <c r="C376" s="590" t="n"/>
      <c r="D376" s="590" t="n"/>
      <c r="E376" s="590" t="n"/>
      <c r="F376" s="590" t="n"/>
      <c r="G376" s="590" t="n"/>
      <c r="H376" s="590" t="n"/>
      <c r="I376" s="590" t="n"/>
      <c r="J376" s="664" t="n"/>
      <c r="K376" s="664" t="n"/>
      <c r="L376" s="664" t="n"/>
      <c r="M376" s="664" t="n"/>
      <c r="N376" s="664" t="n"/>
      <c r="O376" s="664" t="n"/>
      <c r="P376" s="664" t="n"/>
      <c r="Q376" s="664" t="n"/>
      <c r="R376" s="664" t="n"/>
      <c r="S376" s="664" t="n"/>
      <c r="T376" s="664" t="n"/>
      <c r="U376" s="664" t="n"/>
      <c r="V376" s="664" t="n"/>
      <c r="W376" s="664" t="n"/>
      <c r="X376" s="664" t="n"/>
      <c r="Y376" s="664" t="n"/>
      <c r="Z376" s="664" t="n"/>
      <c r="AA376" s="664" t="n"/>
    </row>
    <row r="377" ht="12" customHeight="1" s="844">
      <c r="A377" s="590" t="n"/>
      <c r="B377" s="590" t="n"/>
      <c r="C377" s="590" t="n"/>
      <c r="D377" s="590" t="n"/>
      <c r="E377" s="590" t="n"/>
      <c r="F377" s="590" t="n"/>
      <c r="G377" s="590" t="n"/>
      <c r="H377" s="590" t="n"/>
      <c r="I377" s="590" t="n"/>
      <c r="J377" s="664" t="n"/>
      <c r="K377" s="664" t="n"/>
      <c r="L377" s="664" t="n"/>
      <c r="M377" s="664" t="n"/>
      <c r="N377" s="664" t="n"/>
      <c r="O377" s="664" t="n"/>
      <c r="P377" s="664" t="n"/>
      <c r="Q377" s="664" t="n"/>
      <c r="R377" s="664" t="n"/>
      <c r="S377" s="664" t="n"/>
      <c r="T377" s="664" t="n"/>
      <c r="U377" s="664" t="n"/>
      <c r="V377" s="664" t="n"/>
      <c r="W377" s="664" t="n"/>
      <c r="X377" s="664" t="n"/>
      <c r="Y377" s="664" t="n"/>
      <c r="Z377" s="664" t="n"/>
      <c r="AA377" s="664" t="n"/>
    </row>
    <row r="378" ht="12" customHeight="1" s="844">
      <c r="A378" s="590" t="n"/>
      <c r="B378" s="590" t="n"/>
      <c r="C378" s="590" t="n"/>
      <c r="D378" s="590" t="n"/>
      <c r="E378" s="590" t="n"/>
      <c r="F378" s="590" t="n"/>
      <c r="G378" s="590" t="n"/>
      <c r="H378" s="590" t="n"/>
      <c r="I378" s="590" t="n"/>
      <c r="J378" s="664" t="n"/>
      <c r="K378" s="664" t="n"/>
      <c r="L378" s="664" t="n"/>
      <c r="M378" s="664" t="n"/>
      <c r="N378" s="664" t="n"/>
      <c r="O378" s="664" t="n"/>
      <c r="P378" s="664" t="n"/>
      <c r="Q378" s="664" t="n"/>
      <c r="R378" s="664" t="n"/>
      <c r="S378" s="664" t="n"/>
      <c r="T378" s="664" t="n"/>
      <c r="U378" s="664" t="n"/>
      <c r="V378" s="664" t="n"/>
      <c r="W378" s="664" t="n"/>
      <c r="X378" s="664" t="n"/>
      <c r="Y378" s="664" t="n"/>
      <c r="Z378" s="664" t="n"/>
      <c r="AA378" s="664" t="n"/>
    </row>
    <row r="379" ht="12" customHeight="1" s="844">
      <c r="A379" s="590" t="n"/>
      <c r="B379" s="590" t="n"/>
      <c r="C379" s="590" t="n"/>
      <c r="D379" s="590" t="n"/>
      <c r="E379" s="590" t="n"/>
      <c r="F379" s="590" t="n"/>
      <c r="G379" s="590" t="n"/>
      <c r="H379" s="590" t="n"/>
      <c r="I379" s="590" t="n"/>
      <c r="J379" s="664" t="n"/>
      <c r="K379" s="664" t="n"/>
      <c r="L379" s="664" t="n"/>
      <c r="M379" s="664" t="n"/>
      <c r="N379" s="664" t="n"/>
      <c r="O379" s="664" t="n"/>
      <c r="P379" s="664" t="n"/>
      <c r="Q379" s="664" t="n"/>
      <c r="R379" s="664" t="n"/>
      <c r="S379" s="664" t="n"/>
      <c r="T379" s="664" t="n"/>
      <c r="U379" s="664" t="n"/>
      <c r="V379" s="664" t="n"/>
      <c r="W379" s="664" t="n"/>
      <c r="X379" s="664" t="n"/>
      <c r="Y379" s="664" t="n"/>
      <c r="Z379" s="664" t="n"/>
      <c r="AA379" s="664" t="n"/>
    </row>
    <row r="380" ht="12" customHeight="1" s="844">
      <c r="A380" s="590" t="n"/>
      <c r="B380" s="590" t="n"/>
      <c r="C380" s="590" t="n"/>
      <c r="D380" s="590" t="n"/>
      <c r="E380" s="590" t="n"/>
      <c r="F380" s="590" t="n"/>
      <c r="G380" s="590" t="n"/>
      <c r="H380" s="590" t="n"/>
      <c r="I380" s="590" t="n"/>
      <c r="J380" s="664" t="n"/>
      <c r="K380" s="664" t="n"/>
      <c r="L380" s="664" t="n"/>
      <c r="M380" s="664" t="n"/>
      <c r="N380" s="664" t="n"/>
      <c r="O380" s="664" t="n"/>
      <c r="P380" s="664" t="n"/>
      <c r="Q380" s="664" t="n"/>
      <c r="R380" s="664" t="n"/>
      <c r="S380" s="664" t="n"/>
      <c r="T380" s="664" t="n"/>
      <c r="U380" s="664" t="n"/>
      <c r="V380" s="664" t="n"/>
      <c r="W380" s="664" t="n"/>
      <c r="X380" s="664" t="n"/>
      <c r="Y380" s="664" t="n"/>
      <c r="Z380" s="664" t="n"/>
      <c r="AA380" s="664" t="n"/>
    </row>
    <row r="381" ht="12" customHeight="1" s="844">
      <c r="A381" s="590" t="n"/>
      <c r="B381" s="590" t="n"/>
      <c r="C381" s="590" t="n"/>
      <c r="D381" s="590" t="n"/>
      <c r="E381" s="590" t="n"/>
      <c r="F381" s="590" t="n"/>
      <c r="G381" s="590" t="n"/>
      <c r="H381" s="590" t="n"/>
      <c r="I381" s="590" t="n"/>
      <c r="J381" s="664" t="n"/>
      <c r="K381" s="664" t="n"/>
      <c r="L381" s="664" t="n"/>
      <c r="M381" s="664" t="n"/>
      <c r="N381" s="664" t="n"/>
      <c r="O381" s="664" t="n"/>
      <c r="P381" s="664" t="n"/>
      <c r="Q381" s="664" t="n"/>
      <c r="R381" s="664" t="n"/>
      <c r="S381" s="664" t="n"/>
      <c r="T381" s="664" t="n"/>
      <c r="U381" s="664" t="n"/>
      <c r="V381" s="664" t="n"/>
      <c r="W381" s="664" t="n"/>
      <c r="X381" s="664" t="n"/>
      <c r="Y381" s="664" t="n"/>
      <c r="Z381" s="664" t="n"/>
      <c r="AA381" s="664" t="n"/>
    </row>
    <row r="382" ht="12" customHeight="1" s="844">
      <c r="A382" s="590" t="n"/>
      <c r="B382" s="590" t="n"/>
      <c r="C382" s="590" t="n"/>
      <c r="D382" s="590" t="n"/>
      <c r="E382" s="590" t="n"/>
      <c r="F382" s="590" t="n"/>
      <c r="G382" s="590" t="n"/>
      <c r="H382" s="590" t="n"/>
      <c r="I382" s="590" t="n"/>
      <c r="J382" s="664" t="n"/>
      <c r="K382" s="664" t="n"/>
      <c r="L382" s="664" t="n"/>
      <c r="M382" s="664" t="n"/>
      <c r="N382" s="664" t="n"/>
      <c r="O382" s="664" t="n"/>
      <c r="P382" s="664" t="n"/>
      <c r="Q382" s="664" t="n"/>
      <c r="R382" s="664" t="n"/>
      <c r="S382" s="664" t="n"/>
      <c r="T382" s="664" t="n"/>
      <c r="U382" s="664" t="n"/>
      <c r="V382" s="664" t="n"/>
      <c r="W382" s="664" t="n"/>
      <c r="X382" s="664" t="n"/>
      <c r="Y382" s="664" t="n"/>
      <c r="Z382" s="664" t="n"/>
      <c r="AA382" s="664" t="n"/>
    </row>
    <row r="383" ht="12" customHeight="1" s="844">
      <c r="A383" s="590" t="n"/>
      <c r="B383" s="590" t="n"/>
      <c r="C383" s="590" t="n"/>
      <c r="D383" s="590" t="n"/>
      <c r="E383" s="590" t="n"/>
      <c r="F383" s="590" t="n"/>
      <c r="G383" s="590" t="n"/>
      <c r="H383" s="590" t="n"/>
      <c r="I383" s="590" t="n"/>
      <c r="J383" s="664" t="n"/>
      <c r="K383" s="664" t="n"/>
      <c r="L383" s="664" t="n"/>
      <c r="M383" s="664" t="n"/>
      <c r="N383" s="664" t="n"/>
      <c r="O383" s="664" t="n"/>
      <c r="P383" s="664" t="n"/>
      <c r="Q383" s="664" t="n"/>
      <c r="R383" s="664" t="n"/>
      <c r="S383" s="664" t="n"/>
      <c r="T383" s="664" t="n"/>
      <c r="U383" s="664" t="n"/>
      <c r="V383" s="664" t="n"/>
      <c r="W383" s="664" t="n"/>
      <c r="X383" s="664" t="n"/>
      <c r="Y383" s="664" t="n"/>
      <c r="Z383" s="664" t="n"/>
      <c r="AA383" s="664" t="n"/>
    </row>
    <row r="384" ht="12" customHeight="1" s="844">
      <c r="A384" s="590" t="n"/>
      <c r="B384" s="590" t="n"/>
      <c r="C384" s="590" t="n"/>
      <c r="D384" s="590" t="n"/>
      <c r="E384" s="590" t="n"/>
      <c r="F384" s="590" t="n"/>
      <c r="G384" s="590" t="n"/>
      <c r="H384" s="590" t="n"/>
      <c r="I384" s="590" t="n"/>
      <c r="J384" s="664" t="n"/>
      <c r="K384" s="664" t="n"/>
      <c r="L384" s="664" t="n"/>
      <c r="M384" s="664" t="n"/>
      <c r="N384" s="664" t="n"/>
      <c r="O384" s="664" t="n"/>
      <c r="P384" s="664" t="n"/>
      <c r="Q384" s="664" t="n"/>
      <c r="R384" s="664" t="n"/>
      <c r="S384" s="664" t="n"/>
      <c r="T384" s="664" t="n"/>
      <c r="U384" s="664" t="n"/>
      <c r="V384" s="664" t="n"/>
      <c r="W384" s="664" t="n"/>
      <c r="X384" s="664" t="n"/>
      <c r="Y384" s="664" t="n"/>
      <c r="Z384" s="664" t="n"/>
      <c r="AA384" s="664" t="n"/>
    </row>
    <row r="385" ht="12" customHeight="1" s="844">
      <c r="A385" s="590" t="n"/>
      <c r="B385" s="590" t="n"/>
      <c r="C385" s="590" t="n"/>
      <c r="D385" s="590" t="n"/>
      <c r="E385" s="590" t="n"/>
      <c r="F385" s="590" t="n"/>
      <c r="G385" s="590" t="n"/>
      <c r="H385" s="590" t="n"/>
      <c r="I385" s="590" t="n"/>
      <c r="J385" s="664" t="n"/>
      <c r="K385" s="664" t="n"/>
      <c r="L385" s="664" t="n"/>
      <c r="M385" s="664" t="n"/>
      <c r="N385" s="664" t="n"/>
      <c r="O385" s="664" t="n"/>
      <c r="P385" s="664" t="n"/>
      <c r="Q385" s="664" t="n"/>
      <c r="R385" s="664" t="n"/>
      <c r="S385" s="664" t="n"/>
      <c r="T385" s="664" t="n"/>
      <c r="U385" s="664" t="n"/>
      <c r="V385" s="664" t="n"/>
      <c r="W385" s="664" t="n"/>
      <c r="X385" s="664" t="n"/>
      <c r="Y385" s="664" t="n"/>
      <c r="Z385" s="664" t="n"/>
      <c r="AA385" s="664" t="n"/>
    </row>
    <row r="386" ht="12" customHeight="1" s="844">
      <c r="A386" s="590" t="n"/>
      <c r="B386" s="590" t="n"/>
      <c r="C386" s="590" t="n"/>
      <c r="D386" s="590" t="n"/>
      <c r="E386" s="590" t="n"/>
      <c r="F386" s="590" t="n"/>
      <c r="G386" s="590" t="n"/>
      <c r="H386" s="590" t="n"/>
      <c r="I386" s="590" t="n"/>
      <c r="J386" s="664" t="n"/>
      <c r="K386" s="664" t="n"/>
      <c r="L386" s="664" t="n"/>
      <c r="M386" s="664" t="n"/>
      <c r="N386" s="664" t="n"/>
      <c r="O386" s="664" t="n"/>
      <c r="P386" s="664" t="n"/>
      <c r="Q386" s="664" t="n"/>
      <c r="R386" s="664" t="n"/>
      <c r="S386" s="664" t="n"/>
      <c r="T386" s="664" t="n"/>
      <c r="U386" s="664" t="n"/>
      <c r="V386" s="664" t="n"/>
      <c r="W386" s="664" t="n"/>
      <c r="X386" s="664" t="n"/>
      <c r="Y386" s="664" t="n"/>
      <c r="Z386" s="664" t="n"/>
      <c r="AA386" s="664" t="n"/>
    </row>
    <row r="387" ht="12" customHeight="1" s="844">
      <c r="A387" s="590" t="n"/>
      <c r="B387" s="590" t="n"/>
      <c r="C387" s="590" t="n"/>
      <c r="D387" s="590" t="n"/>
      <c r="E387" s="590" t="n"/>
      <c r="F387" s="590" t="n"/>
      <c r="G387" s="590" t="n"/>
      <c r="H387" s="590" t="n"/>
      <c r="I387" s="590" t="n"/>
      <c r="J387" s="664" t="n"/>
      <c r="K387" s="664" t="n"/>
      <c r="L387" s="664" t="n"/>
      <c r="M387" s="664" t="n"/>
      <c r="N387" s="664" t="n"/>
      <c r="O387" s="664" t="n"/>
      <c r="P387" s="664" t="n"/>
      <c r="Q387" s="664" t="n"/>
      <c r="R387" s="664" t="n"/>
      <c r="S387" s="664" t="n"/>
      <c r="T387" s="664" t="n"/>
      <c r="U387" s="664" t="n"/>
      <c r="V387" s="664" t="n"/>
      <c r="W387" s="664" t="n"/>
      <c r="X387" s="664" t="n"/>
      <c r="Y387" s="664" t="n"/>
      <c r="Z387" s="664" t="n"/>
      <c r="AA387" s="664" t="n"/>
    </row>
    <row r="388" ht="12" customHeight="1" s="844">
      <c r="A388" s="590" t="n"/>
      <c r="B388" s="590" t="n"/>
      <c r="C388" s="590" t="n"/>
      <c r="D388" s="590" t="n"/>
      <c r="E388" s="590" t="n"/>
      <c r="F388" s="590" t="n"/>
      <c r="G388" s="590" t="n"/>
      <c r="H388" s="590" t="n"/>
      <c r="I388" s="590" t="n"/>
      <c r="J388" s="664" t="n"/>
      <c r="K388" s="664" t="n"/>
      <c r="L388" s="664" t="n"/>
      <c r="M388" s="664" t="n"/>
      <c r="N388" s="664" t="n"/>
      <c r="O388" s="664" t="n"/>
      <c r="P388" s="664" t="n"/>
      <c r="Q388" s="664" t="n"/>
      <c r="R388" s="664" t="n"/>
      <c r="S388" s="664" t="n"/>
      <c r="T388" s="664" t="n"/>
      <c r="U388" s="664" t="n"/>
      <c r="V388" s="664" t="n"/>
      <c r="W388" s="664" t="n"/>
      <c r="X388" s="664" t="n"/>
      <c r="Y388" s="664" t="n"/>
      <c r="Z388" s="664" t="n"/>
      <c r="AA388" s="664" t="n"/>
    </row>
    <row r="389" ht="12" customHeight="1" s="844">
      <c r="A389" s="590" t="n"/>
      <c r="B389" s="590" t="n"/>
      <c r="C389" s="590" t="n"/>
      <c r="D389" s="590" t="n"/>
      <c r="E389" s="590" t="n"/>
      <c r="F389" s="590" t="n"/>
      <c r="G389" s="590" t="n"/>
      <c r="H389" s="590" t="n"/>
      <c r="I389" s="590" t="n"/>
      <c r="J389" s="664" t="n"/>
      <c r="K389" s="664" t="n"/>
      <c r="L389" s="664" t="n"/>
      <c r="M389" s="664" t="n"/>
      <c r="N389" s="664" t="n"/>
      <c r="O389" s="664" t="n"/>
      <c r="P389" s="664" t="n"/>
      <c r="Q389" s="664" t="n"/>
      <c r="R389" s="664" t="n"/>
      <c r="S389" s="664" t="n"/>
      <c r="T389" s="664" t="n"/>
      <c r="U389" s="664" t="n"/>
      <c r="V389" s="664" t="n"/>
      <c r="W389" s="664" t="n"/>
      <c r="X389" s="664" t="n"/>
      <c r="Y389" s="664" t="n"/>
      <c r="Z389" s="664" t="n"/>
      <c r="AA389" s="664" t="n"/>
    </row>
    <row r="390" ht="12" customHeight="1" s="844">
      <c r="A390" s="590" t="n"/>
      <c r="B390" s="590" t="n"/>
      <c r="C390" s="590" t="n"/>
      <c r="D390" s="590" t="n"/>
      <c r="E390" s="590" t="n"/>
      <c r="F390" s="590" t="n"/>
      <c r="G390" s="590" t="n"/>
      <c r="H390" s="590" t="n"/>
      <c r="I390" s="590" t="n"/>
      <c r="J390" s="664" t="n"/>
      <c r="K390" s="664" t="n"/>
      <c r="L390" s="664" t="n"/>
      <c r="M390" s="664" t="n"/>
      <c r="N390" s="664" t="n"/>
      <c r="O390" s="664" t="n"/>
      <c r="P390" s="664" t="n"/>
      <c r="Q390" s="664" t="n"/>
      <c r="R390" s="664" t="n"/>
      <c r="S390" s="664" t="n"/>
      <c r="T390" s="664" t="n"/>
      <c r="U390" s="664" t="n"/>
      <c r="V390" s="664" t="n"/>
      <c r="W390" s="664" t="n"/>
      <c r="X390" s="664" t="n"/>
      <c r="Y390" s="664" t="n"/>
      <c r="Z390" s="664" t="n"/>
      <c r="AA390" s="664" t="n"/>
    </row>
    <row r="391" ht="12" customHeight="1" s="844">
      <c r="A391" s="590" t="n"/>
      <c r="B391" s="590" t="n"/>
      <c r="C391" s="590" t="n"/>
      <c r="D391" s="590" t="n"/>
      <c r="E391" s="590" t="n"/>
      <c r="F391" s="590" t="n"/>
      <c r="G391" s="590" t="n"/>
      <c r="H391" s="590" t="n"/>
      <c r="I391" s="590" t="n"/>
      <c r="J391" s="664" t="n"/>
      <c r="K391" s="664" t="n"/>
      <c r="L391" s="664" t="n"/>
      <c r="M391" s="664" t="n"/>
      <c r="N391" s="664" t="n"/>
      <c r="O391" s="664" t="n"/>
      <c r="P391" s="664" t="n"/>
      <c r="Q391" s="664" t="n"/>
      <c r="R391" s="664" t="n"/>
      <c r="S391" s="664" t="n"/>
      <c r="T391" s="664" t="n"/>
      <c r="U391" s="664" t="n"/>
      <c r="V391" s="664" t="n"/>
      <c r="W391" s="664" t="n"/>
      <c r="X391" s="664" t="n"/>
      <c r="Y391" s="664" t="n"/>
      <c r="Z391" s="664" t="n"/>
      <c r="AA391" s="664" t="n"/>
    </row>
    <row r="392" ht="12" customHeight="1" s="844">
      <c r="A392" s="590" t="n"/>
      <c r="B392" s="590" t="n"/>
      <c r="C392" s="590" t="n"/>
      <c r="D392" s="590" t="n"/>
      <c r="E392" s="590" t="n"/>
      <c r="F392" s="590" t="n"/>
      <c r="G392" s="590" t="n"/>
      <c r="H392" s="590" t="n"/>
      <c r="I392" s="590" t="n"/>
      <c r="J392" s="664" t="n"/>
      <c r="K392" s="664" t="n"/>
      <c r="L392" s="664" t="n"/>
      <c r="M392" s="664" t="n"/>
      <c r="N392" s="664" t="n"/>
      <c r="O392" s="664" t="n"/>
      <c r="P392" s="664" t="n"/>
      <c r="Q392" s="664" t="n"/>
      <c r="R392" s="664" t="n"/>
      <c r="S392" s="664" t="n"/>
      <c r="T392" s="664" t="n"/>
      <c r="U392" s="664" t="n"/>
      <c r="V392" s="664" t="n"/>
      <c r="W392" s="664" t="n"/>
      <c r="X392" s="664" t="n"/>
      <c r="Y392" s="664" t="n"/>
      <c r="Z392" s="664" t="n"/>
      <c r="AA392" s="664" t="n"/>
    </row>
    <row r="393" ht="12" customHeight="1" s="844">
      <c r="A393" s="590" t="n"/>
      <c r="B393" s="590" t="n"/>
      <c r="C393" s="590" t="n"/>
      <c r="D393" s="590" t="n"/>
      <c r="E393" s="590" t="n"/>
      <c r="F393" s="590" t="n"/>
      <c r="G393" s="590" t="n"/>
      <c r="H393" s="590" t="n"/>
      <c r="I393" s="590" t="n"/>
      <c r="J393" s="664" t="n"/>
      <c r="K393" s="664" t="n"/>
      <c r="L393" s="664" t="n"/>
      <c r="M393" s="664" t="n"/>
      <c r="N393" s="664" t="n"/>
      <c r="O393" s="664" t="n"/>
      <c r="P393" s="664" t="n"/>
      <c r="Q393" s="664" t="n"/>
      <c r="R393" s="664" t="n"/>
      <c r="S393" s="664" t="n"/>
      <c r="T393" s="664" t="n"/>
      <c r="U393" s="664" t="n"/>
      <c r="V393" s="664" t="n"/>
      <c r="W393" s="664" t="n"/>
      <c r="X393" s="664" t="n"/>
      <c r="Y393" s="664" t="n"/>
      <c r="Z393" s="664" t="n"/>
      <c r="AA393" s="664" t="n"/>
    </row>
    <row r="394" ht="12" customHeight="1" s="844">
      <c r="A394" s="590" t="n"/>
      <c r="B394" s="590" t="n"/>
      <c r="C394" s="590" t="n"/>
      <c r="D394" s="590" t="n"/>
      <c r="E394" s="590" t="n"/>
      <c r="F394" s="590" t="n"/>
      <c r="G394" s="590" t="n"/>
      <c r="H394" s="590" t="n"/>
      <c r="I394" s="590" t="n"/>
      <c r="J394" s="664" t="n"/>
      <c r="K394" s="664" t="n"/>
      <c r="L394" s="664" t="n"/>
      <c r="M394" s="664" t="n"/>
      <c r="N394" s="664" t="n"/>
      <c r="O394" s="664" t="n"/>
      <c r="P394" s="664" t="n"/>
      <c r="Q394" s="664" t="n"/>
      <c r="R394" s="664" t="n"/>
      <c r="S394" s="664" t="n"/>
      <c r="T394" s="664" t="n"/>
      <c r="U394" s="664" t="n"/>
      <c r="V394" s="664" t="n"/>
      <c r="W394" s="664" t="n"/>
      <c r="X394" s="664" t="n"/>
      <c r="Y394" s="664" t="n"/>
      <c r="Z394" s="664" t="n"/>
      <c r="AA394" s="664" t="n"/>
    </row>
    <row r="395" ht="12" customHeight="1" s="844">
      <c r="A395" s="590" t="n"/>
      <c r="B395" s="590" t="n"/>
      <c r="C395" s="590" t="n"/>
      <c r="D395" s="590" t="n"/>
      <c r="E395" s="590" t="n"/>
      <c r="F395" s="590" t="n"/>
      <c r="G395" s="590" t="n"/>
      <c r="H395" s="590" t="n"/>
      <c r="I395" s="590" t="n"/>
      <c r="J395" s="664" t="n"/>
      <c r="K395" s="664" t="n"/>
      <c r="L395" s="664" t="n"/>
      <c r="M395" s="664" t="n"/>
      <c r="N395" s="664" t="n"/>
      <c r="O395" s="664" t="n"/>
      <c r="P395" s="664" t="n"/>
      <c r="Q395" s="664" t="n"/>
      <c r="R395" s="664" t="n"/>
      <c r="S395" s="664" t="n"/>
      <c r="T395" s="664" t="n"/>
      <c r="U395" s="664" t="n"/>
      <c r="V395" s="664" t="n"/>
      <c r="W395" s="664" t="n"/>
      <c r="X395" s="664" t="n"/>
      <c r="Y395" s="664" t="n"/>
      <c r="Z395" s="664" t="n"/>
      <c r="AA395" s="664" t="n"/>
    </row>
    <row r="396" ht="12" customHeight="1" s="844">
      <c r="A396" s="590" t="n"/>
      <c r="B396" s="590" t="n"/>
      <c r="C396" s="590" t="n"/>
      <c r="D396" s="590" t="n"/>
      <c r="E396" s="590" t="n"/>
      <c r="F396" s="590" t="n"/>
      <c r="G396" s="590" t="n"/>
      <c r="H396" s="590" t="n"/>
      <c r="I396" s="590" t="n"/>
      <c r="J396" s="664" t="n"/>
      <c r="K396" s="664" t="n"/>
      <c r="L396" s="664" t="n"/>
      <c r="M396" s="664" t="n"/>
      <c r="N396" s="664" t="n"/>
      <c r="O396" s="664" t="n"/>
      <c r="P396" s="664" t="n"/>
      <c r="Q396" s="664" t="n"/>
      <c r="R396" s="664" t="n"/>
      <c r="S396" s="664" t="n"/>
      <c r="T396" s="664" t="n"/>
      <c r="U396" s="664" t="n"/>
      <c r="V396" s="664" t="n"/>
      <c r="W396" s="664" t="n"/>
      <c r="X396" s="664" t="n"/>
      <c r="Y396" s="664" t="n"/>
      <c r="Z396" s="664" t="n"/>
      <c r="AA396" s="664" t="n"/>
    </row>
    <row r="397" ht="12" customHeight="1" s="844">
      <c r="A397" s="590" t="n"/>
      <c r="B397" s="590" t="n"/>
      <c r="C397" s="590" t="n"/>
      <c r="D397" s="590" t="n"/>
      <c r="E397" s="590" t="n"/>
      <c r="F397" s="590" t="n"/>
      <c r="G397" s="590" t="n"/>
      <c r="H397" s="590" t="n"/>
      <c r="I397" s="590" t="n"/>
      <c r="J397" s="664" t="n"/>
      <c r="K397" s="664" t="n"/>
      <c r="L397" s="664" t="n"/>
      <c r="M397" s="664" t="n"/>
      <c r="N397" s="664" t="n"/>
      <c r="O397" s="664" t="n"/>
      <c r="P397" s="664" t="n"/>
      <c r="Q397" s="664" t="n"/>
      <c r="R397" s="664" t="n"/>
      <c r="S397" s="664" t="n"/>
      <c r="T397" s="664" t="n"/>
      <c r="U397" s="664" t="n"/>
      <c r="V397" s="664" t="n"/>
      <c r="W397" s="664" t="n"/>
      <c r="X397" s="664" t="n"/>
      <c r="Y397" s="664" t="n"/>
      <c r="Z397" s="664" t="n"/>
      <c r="AA397" s="664" t="n"/>
    </row>
    <row r="398" ht="12" customHeight="1" s="844">
      <c r="A398" s="590" t="n"/>
      <c r="B398" s="590" t="n"/>
      <c r="C398" s="590" t="n"/>
      <c r="D398" s="590" t="n"/>
      <c r="E398" s="590" t="n"/>
      <c r="F398" s="590" t="n"/>
      <c r="G398" s="590" t="n"/>
      <c r="H398" s="590" t="n"/>
      <c r="I398" s="590" t="n"/>
      <c r="J398" s="664" t="n"/>
      <c r="K398" s="664" t="n"/>
      <c r="L398" s="664" t="n"/>
      <c r="M398" s="664" t="n"/>
      <c r="N398" s="664" t="n"/>
      <c r="O398" s="664" t="n"/>
      <c r="P398" s="664" t="n"/>
      <c r="Q398" s="664" t="n"/>
      <c r="R398" s="664" t="n"/>
      <c r="S398" s="664" t="n"/>
      <c r="T398" s="664" t="n"/>
      <c r="U398" s="664" t="n"/>
      <c r="V398" s="664" t="n"/>
      <c r="W398" s="664" t="n"/>
      <c r="X398" s="664" t="n"/>
      <c r="Y398" s="664" t="n"/>
      <c r="Z398" s="664" t="n"/>
      <c r="AA398" s="664" t="n"/>
    </row>
    <row r="399" ht="12" customHeight="1" s="844">
      <c r="A399" s="590" t="n"/>
      <c r="B399" s="590" t="n"/>
      <c r="C399" s="590" t="n"/>
      <c r="D399" s="590" t="n"/>
      <c r="E399" s="590" t="n"/>
      <c r="F399" s="590" t="n"/>
      <c r="G399" s="590" t="n"/>
      <c r="H399" s="590" t="n"/>
      <c r="I399" s="590" t="n"/>
      <c r="J399" s="664" t="n"/>
      <c r="K399" s="664" t="n"/>
      <c r="L399" s="664" t="n"/>
      <c r="M399" s="664" t="n"/>
      <c r="N399" s="664" t="n"/>
      <c r="O399" s="664" t="n"/>
      <c r="P399" s="664" t="n"/>
      <c r="Q399" s="664" t="n"/>
      <c r="R399" s="664" t="n"/>
      <c r="S399" s="664" t="n"/>
      <c r="T399" s="664" t="n"/>
      <c r="U399" s="664" t="n"/>
      <c r="V399" s="664" t="n"/>
      <c r="W399" s="664" t="n"/>
      <c r="X399" s="664" t="n"/>
      <c r="Y399" s="664" t="n"/>
      <c r="Z399" s="664" t="n"/>
      <c r="AA399" s="664" t="n"/>
    </row>
    <row r="400" ht="12" customHeight="1" s="844">
      <c r="A400" s="590" t="n"/>
      <c r="B400" s="590" t="n"/>
      <c r="C400" s="590" t="n"/>
      <c r="D400" s="590" t="n"/>
      <c r="E400" s="590" t="n"/>
      <c r="F400" s="590" t="n"/>
      <c r="G400" s="590" t="n"/>
      <c r="H400" s="590" t="n"/>
      <c r="I400" s="590" t="n"/>
      <c r="J400" s="664" t="n"/>
      <c r="K400" s="664" t="n"/>
      <c r="L400" s="664" t="n"/>
      <c r="M400" s="664" t="n"/>
      <c r="N400" s="664" t="n"/>
      <c r="O400" s="664" t="n"/>
      <c r="P400" s="664" t="n"/>
      <c r="Q400" s="664" t="n"/>
      <c r="R400" s="664" t="n"/>
      <c r="S400" s="664" t="n"/>
      <c r="T400" s="664" t="n"/>
      <c r="U400" s="664" t="n"/>
      <c r="V400" s="664" t="n"/>
      <c r="W400" s="664" t="n"/>
      <c r="X400" s="664" t="n"/>
      <c r="Y400" s="664" t="n"/>
      <c r="Z400" s="664" t="n"/>
      <c r="AA400" s="664" t="n"/>
    </row>
    <row r="401" ht="12" customHeight="1" s="844">
      <c r="A401" s="590" t="n"/>
      <c r="B401" s="590" t="n"/>
      <c r="C401" s="590" t="n"/>
      <c r="D401" s="590" t="n"/>
      <c r="E401" s="590" t="n"/>
      <c r="F401" s="590" t="n"/>
      <c r="G401" s="590" t="n"/>
      <c r="H401" s="590" t="n"/>
      <c r="I401" s="590" t="n"/>
      <c r="J401" s="664" t="n"/>
      <c r="K401" s="664" t="n"/>
      <c r="L401" s="664" t="n"/>
      <c r="M401" s="664" t="n"/>
      <c r="N401" s="664" t="n"/>
      <c r="O401" s="664" t="n"/>
      <c r="P401" s="664" t="n"/>
      <c r="Q401" s="664" t="n"/>
      <c r="R401" s="664" t="n"/>
      <c r="S401" s="664" t="n"/>
      <c r="T401" s="664" t="n"/>
      <c r="U401" s="664" t="n"/>
      <c r="V401" s="664" t="n"/>
      <c r="W401" s="664" t="n"/>
      <c r="X401" s="664" t="n"/>
      <c r="Y401" s="664" t="n"/>
      <c r="Z401" s="664" t="n"/>
      <c r="AA401" s="664" t="n"/>
    </row>
    <row r="402" ht="12" customHeight="1" s="844">
      <c r="A402" s="590" t="n"/>
      <c r="B402" s="590" t="n"/>
      <c r="C402" s="590" t="n"/>
      <c r="D402" s="590" t="n"/>
      <c r="E402" s="590" t="n"/>
      <c r="F402" s="590" t="n"/>
      <c r="G402" s="590" t="n"/>
      <c r="H402" s="590" t="n"/>
      <c r="I402" s="590" t="n"/>
      <c r="J402" s="664" t="n"/>
      <c r="K402" s="664" t="n"/>
      <c r="L402" s="664" t="n"/>
      <c r="M402" s="664" t="n"/>
      <c r="N402" s="664" t="n"/>
      <c r="O402" s="664" t="n"/>
      <c r="P402" s="664" t="n"/>
      <c r="Q402" s="664" t="n"/>
      <c r="R402" s="664" t="n"/>
      <c r="S402" s="664" t="n"/>
      <c r="T402" s="664" t="n"/>
      <c r="U402" s="664" t="n"/>
      <c r="V402" s="664" t="n"/>
      <c r="W402" s="664" t="n"/>
      <c r="X402" s="664" t="n"/>
      <c r="Y402" s="664" t="n"/>
      <c r="Z402" s="664" t="n"/>
      <c r="AA402" s="664" t="n"/>
    </row>
    <row r="403" ht="12" customHeight="1" s="844">
      <c r="A403" s="590" t="n"/>
      <c r="B403" s="590" t="n"/>
      <c r="C403" s="590" t="n"/>
      <c r="D403" s="590" t="n"/>
      <c r="E403" s="590" t="n"/>
      <c r="F403" s="590" t="n"/>
      <c r="G403" s="590" t="n"/>
      <c r="H403" s="590" t="n"/>
      <c r="I403" s="590" t="n"/>
      <c r="J403" s="664" t="n"/>
      <c r="K403" s="664" t="n"/>
      <c r="L403" s="664" t="n"/>
      <c r="M403" s="664" t="n"/>
      <c r="N403" s="664" t="n"/>
      <c r="O403" s="664" t="n"/>
      <c r="P403" s="664" t="n"/>
      <c r="Q403" s="664" t="n"/>
      <c r="R403" s="664" t="n"/>
      <c r="S403" s="664" t="n"/>
      <c r="T403" s="664" t="n"/>
      <c r="U403" s="664" t="n"/>
      <c r="V403" s="664" t="n"/>
      <c r="W403" s="664" t="n"/>
      <c r="X403" s="664" t="n"/>
      <c r="Y403" s="664" t="n"/>
      <c r="Z403" s="664" t="n"/>
      <c r="AA403" s="664" t="n"/>
    </row>
    <row r="404" ht="12" customHeight="1" s="844">
      <c r="A404" s="590" t="n"/>
      <c r="B404" s="590" t="n"/>
      <c r="C404" s="590" t="n"/>
      <c r="D404" s="590" t="n"/>
      <c r="E404" s="590" t="n"/>
      <c r="F404" s="590" t="n"/>
      <c r="G404" s="590" t="n"/>
      <c r="H404" s="590" t="n"/>
      <c r="I404" s="590" t="n"/>
      <c r="J404" s="664" t="n"/>
      <c r="K404" s="664" t="n"/>
      <c r="L404" s="664" t="n"/>
      <c r="M404" s="664" t="n"/>
      <c r="N404" s="664" t="n"/>
      <c r="O404" s="664" t="n"/>
      <c r="P404" s="664" t="n"/>
      <c r="Q404" s="664" t="n"/>
      <c r="R404" s="664" t="n"/>
      <c r="S404" s="664" t="n"/>
      <c r="T404" s="664" t="n"/>
      <c r="U404" s="664" t="n"/>
      <c r="V404" s="664" t="n"/>
      <c r="W404" s="664" t="n"/>
      <c r="X404" s="664" t="n"/>
      <c r="Y404" s="664" t="n"/>
      <c r="Z404" s="664" t="n"/>
      <c r="AA404" s="664" t="n"/>
    </row>
    <row r="405" ht="12" customHeight="1" s="844">
      <c r="A405" s="590" t="n"/>
      <c r="B405" s="590" t="n"/>
      <c r="C405" s="590" t="n"/>
      <c r="D405" s="590" t="n"/>
      <c r="E405" s="590" t="n"/>
      <c r="F405" s="590" t="n"/>
      <c r="G405" s="590" t="n"/>
      <c r="H405" s="590" t="n"/>
      <c r="I405" s="590" t="n"/>
      <c r="J405" s="664" t="n"/>
      <c r="K405" s="664" t="n"/>
      <c r="L405" s="664" t="n"/>
      <c r="M405" s="664" t="n"/>
      <c r="N405" s="664" t="n"/>
      <c r="O405" s="664" t="n"/>
      <c r="P405" s="664" t="n"/>
      <c r="Q405" s="664" t="n"/>
      <c r="R405" s="664" t="n"/>
      <c r="S405" s="664" t="n"/>
      <c r="T405" s="664" t="n"/>
      <c r="U405" s="664" t="n"/>
      <c r="V405" s="664" t="n"/>
      <c r="W405" s="664" t="n"/>
      <c r="X405" s="664" t="n"/>
      <c r="Y405" s="664" t="n"/>
      <c r="Z405" s="664" t="n"/>
      <c r="AA405" s="664" t="n"/>
    </row>
    <row r="406" ht="12" customHeight="1" s="844">
      <c r="A406" s="590" t="n"/>
      <c r="B406" s="590" t="n"/>
      <c r="C406" s="590" t="n"/>
      <c r="D406" s="590" t="n"/>
      <c r="E406" s="590" t="n"/>
      <c r="F406" s="590" t="n"/>
      <c r="G406" s="590" t="n"/>
      <c r="H406" s="590" t="n"/>
      <c r="I406" s="590" t="n"/>
      <c r="J406" s="664" t="n"/>
      <c r="K406" s="664" t="n"/>
      <c r="L406" s="664" t="n"/>
      <c r="M406" s="664" t="n"/>
      <c r="N406" s="664" t="n"/>
      <c r="O406" s="664" t="n"/>
      <c r="P406" s="664" t="n"/>
      <c r="Q406" s="664" t="n"/>
      <c r="R406" s="664" t="n"/>
      <c r="S406" s="664" t="n"/>
      <c r="T406" s="664" t="n"/>
      <c r="U406" s="664" t="n"/>
      <c r="V406" s="664" t="n"/>
      <c r="W406" s="664" t="n"/>
      <c r="X406" s="664" t="n"/>
      <c r="Y406" s="664" t="n"/>
      <c r="Z406" s="664" t="n"/>
      <c r="AA406" s="664" t="n"/>
    </row>
    <row r="407" ht="12" customHeight="1" s="844">
      <c r="A407" s="590" t="n"/>
      <c r="B407" s="590" t="n"/>
      <c r="C407" s="590" t="n"/>
      <c r="D407" s="590" t="n"/>
      <c r="E407" s="590" t="n"/>
      <c r="F407" s="590" t="n"/>
      <c r="G407" s="590" t="n"/>
      <c r="H407" s="590" t="n"/>
      <c r="I407" s="590" t="n"/>
      <c r="J407" s="664" t="n"/>
      <c r="K407" s="664" t="n"/>
      <c r="L407" s="664" t="n"/>
      <c r="M407" s="664" t="n"/>
      <c r="N407" s="664" t="n"/>
      <c r="O407" s="664" t="n"/>
      <c r="P407" s="664" t="n"/>
      <c r="Q407" s="664" t="n"/>
      <c r="R407" s="664" t="n"/>
      <c r="S407" s="664" t="n"/>
      <c r="T407" s="664" t="n"/>
      <c r="U407" s="664" t="n"/>
      <c r="V407" s="664" t="n"/>
      <c r="W407" s="664" t="n"/>
      <c r="X407" s="664" t="n"/>
      <c r="Y407" s="664" t="n"/>
      <c r="Z407" s="664" t="n"/>
      <c r="AA407" s="664" t="n"/>
    </row>
    <row r="408" ht="12" customHeight="1" s="844">
      <c r="A408" s="590" t="n"/>
      <c r="B408" s="590" t="n"/>
      <c r="C408" s="590" t="n"/>
      <c r="D408" s="590" t="n"/>
      <c r="E408" s="590" t="n"/>
      <c r="F408" s="590" t="n"/>
      <c r="G408" s="590" t="n"/>
      <c r="H408" s="590" t="n"/>
      <c r="I408" s="590" t="n"/>
      <c r="J408" s="664" t="n"/>
      <c r="K408" s="664" t="n"/>
      <c r="L408" s="664" t="n"/>
      <c r="M408" s="664" t="n"/>
      <c r="N408" s="664" t="n"/>
      <c r="O408" s="664" t="n"/>
      <c r="P408" s="664" t="n"/>
      <c r="Q408" s="664" t="n"/>
      <c r="R408" s="664" t="n"/>
      <c r="S408" s="664" t="n"/>
      <c r="T408" s="664" t="n"/>
      <c r="U408" s="664" t="n"/>
      <c r="V408" s="664" t="n"/>
      <c r="W408" s="664" t="n"/>
      <c r="X408" s="664" t="n"/>
      <c r="Y408" s="664" t="n"/>
      <c r="Z408" s="664" t="n"/>
      <c r="AA408" s="664" t="n"/>
    </row>
    <row r="409" ht="12" customHeight="1" s="844">
      <c r="A409" s="590" t="n"/>
      <c r="B409" s="590" t="n"/>
      <c r="C409" s="590" t="n"/>
      <c r="D409" s="590" t="n"/>
      <c r="E409" s="590" t="n"/>
      <c r="F409" s="590" t="n"/>
      <c r="G409" s="590" t="n"/>
      <c r="H409" s="590" t="n"/>
      <c r="I409" s="590" t="n"/>
      <c r="J409" s="664" t="n"/>
      <c r="K409" s="664" t="n"/>
      <c r="L409" s="664" t="n"/>
      <c r="M409" s="664" t="n"/>
      <c r="N409" s="664" t="n"/>
      <c r="O409" s="664" t="n"/>
      <c r="P409" s="664" t="n"/>
      <c r="Q409" s="664" t="n"/>
      <c r="R409" s="664" t="n"/>
      <c r="S409" s="664" t="n"/>
      <c r="T409" s="664" t="n"/>
      <c r="U409" s="664" t="n"/>
      <c r="V409" s="664" t="n"/>
      <c r="W409" s="664" t="n"/>
      <c r="X409" s="664" t="n"/>
      <c r="Y409" s="664" t="n"/>
      <c r="Z409" s="664" t="n"/>
      <c r="AA409" s="664" t="n"/>
    </row>
    <row r="410" ht="12" customHeight="1" s="844">
      <c r="A410" s="590" t="n"/>
      <c r="B410" s="590" t="n"/>
      <c r="C410" s="590" t="n"/>
      <c r="D410" s="590" t="n"/>
      <c r="E410" s="590" t="n"/>
      <c r="F410" s="590" t="n"/>
      <c r="G410" s="590" t="n"/>
      <c r="H410" s="590" t="n"/>
      <c r="I410" s="590" t="n"/>
      <c r="J410" s="664" t="n"/>
      <c r="K410" s="664" t="n"/>
      <c r="L410" s="664" t="n"/>
      <c r="M410" s="664" t="n"/>
      <c r="N410" s="664" t="n"/>
      <c r="O410" s="664" t="n"/>
      <c r="P410" s="664" t="n"/>
      <c r="Q410" s="664" t="n"/>
      <c r="R410" s="664" t="n"/>
      <c r="S410" s="664" t="n"/>
      <c r="T410" s="664" t="n"/>
      <c r="U410" s="664" t="n"/>
      <c r="V410" s="664" t="n"/>
      <c r="W410" s="664" t="n"/>
      <c r="X410" s="664" t="n"/>
      <c r="Y410" s="664" t="n"/>
      <c r="Z410" s="664" t="n"/>
      <c r="AA410" s="664" t="n"/>
    </row>
    <row r="411" ht="12" customHeight="1" s="844">
      <c r="A411" s="590" t="n"/>
      <c r="B411" s="590" t="n"/>
      <c r="C411" s="590" t="n"/>
      <c r="D411" s="590" t="n"/>
      <c r="E411" s="590" t="n"/>
      <c r="F411" s="590" t="n"/>
      <c r="G411" s="590" t="n"/>
      <c r="H411" s="590" t="n"/>
      <c r="I411" s="590" t="n"/>
      <c r="J411" s="664" t="n"/>
      <c r="K411" s="664" t="n"/>
      <c r="L411" s="664" t="n"/>
      <c r="M411" s="664" t="n"/>
      <c r="N411" s="664" t="n"/>
      <c r="O411" s="664" t="n"/>
      <c r="P411" s="664" t="n"/>
      <c r="Q411" s="664" t="n"/>
      <c r="R411" s="664" t="n"/>
      <c r="S411" s="664" t="n"/>
      <c r="T411" s="664" t="n"/>
      <c r="U411" s="664" t="n"/>
      <c r="V411" s="664" t="n"/>
      <c r="W411" s="664" t="n"/>
      <c r="X411" s="664" t="n"/>
      <c r="Y411" s="664" t="n"/>
      <c r="Z411" s="664" t="n"/>
      <c r="AA411" s="664" t="n"/>
    </row>
    <row r="412" ht="12" customHeight="1" s="844">
      <c r="A412" s="590" t="n"/>
      <c r="B412" s="590" t="n"/>
      <c r="C412" s="590" t="n"/>
      <c r="D412" s="590" t="n"/>
      <c r="E412" s="590" t="n"/>
      <c r="F412" s="590" t="n"/>
      <c r="G412" s="590" t="n"/>
      <c r="H412" s="590" t="n"/>
      <c r="I412" s="590" t="n"/>
      <c r="J412" s="664" t="n"/>
      <c r="K412" s="664" t="n"/>
      <c r="L412" s="664" t="n"/>
      <c r="M412" s="664" t="n"/>
      <c r="N412" s="664" t="n"/>
      <c r="O412" s="664" t="n"/>
      <c r="P412" s="664" t="n"/>
      <c r="Q412" s="664" t="n"/>
      <c r="R412" s="664" t="n"/>
      <c r="S412" s="664" t="n"/>
      <c r="T412" s="664" t="n"/>
      <c r="U412" s="664" t="n"/>
      <c r="V412" s="664" t="n"/>
      <c r="W412" s="664" t="n"/>
      <c r="X412" s="664" t="n"/>
      <c r="Y412" s="664" t="n"/>
      <c r="Z412" s="664" t="n"/>
      <c r="AA412" s="664" t="n"/>
    </row>
    <row r="413" ht="12" customHeight="1" s="844">
      <c r="A413" s="590" t="n"/>
      <c r="B413" s="590" t="n"/>
      <c r="C413" s="590" t="n"/>
      <c r="D413" s="590" t="n"/>
      <c r="E413" s="590" t="n"/>
      <c r="F413" s="590" t="n"/>
      <c r="G413" s="590" t="n"/>
      <c r="H413" s="590" t="n"/>
      <c r="I413" s="590" t="n"/>
      <c r="J413" s="664" t="n"/>
      <c r="K413" s="664" t="n"/>
      <c r="L413" s="664" t="n"/>
      <c r="M413" s="664" t="n"/>
      <c r="N413" s="664" t="n"/>
      <c r="O413" s="664" t="n"/>
      <c r="P413" s="664" t="n"/>
      <c r="Q413" s="664" t="n"/>
      <c r="R413" s="664" t="n"/>
      <c r="S413" s="664" t="n"/>
      <c r="T413" s="664" t="n"/>
      <c r="U413" s="664" t="n"/>
      <c r="V413" s="664" t="n"/>
      <c r="W413" s="664" t="n"/>
      <c r="X413" s="664" t="n"/>
      <c r="Y413" s="664" t="n"/>
      <c r="Z413" s="664" t="n"/>
      <c r="AA413" s="664" t="n"/>
    </row>
    <row r="414" ht="12" customHeight="1" s="844">
      <c r="A414" s="590" t="n"/>
      <c r="B414" s="590" t="n"/>
      <c r="C414" s="590" t="n"/>
      <c r="D414" s="590" t="n"/>
      <c r="E414" s="590" t="n"/>
      <c r="F414" s="590" t="n"/>
      <c r="G414" s="590" t="n"/>
      <c r="H414" s="590" t="n"/>
      <c r="I414" s="590" t="n"/>
      <c r="J414" s="664" t="n"/>
      <c r="K414" s="664" t="n"/>
      <c r="L414" s="664" t="n"/>
      <c r="M414" s="664" t="n"/>
      <c r="N414" s="664" t="n"/>
      <c r="O414" s="664" t="n"/>
      <c r="P414" s="664" t="n"/>
      <c r="Q414" s="664" t="n"/>
      <c r="R414" s="664" t="n"/>
      <c r="S414" s="664" t="n"/>
      <c r="T414" s="664" t="n"/>
      <c r="U414" s="664" t="n"/>
      <c r="V414" s="664" t="n"/>
      <c r="W414" s="664" t="n"/>
      <c r="X414" s="664" t="n"/>
      <c r="Y414" s="664" t="n"/>
      <c r="Z414" s="664" t="n"/>
      <c r="AA414" s="664" t="n"/>
    </row>
    <row r="415" ht="12" customHeight="1" s="844">
      <c r="A415" s="590" t="n"/>
      <c r="B415" s="590" t="n"/>
      <c r="C415" s="590" t="n"/>
      <c r="D415" s="590" t="n"/>
      <c r="E415" s="590" t="n"/>
      <c r="F415" s="590" t="n"/>
      <c r="G415" s="590" t="n"/>
      <c r="H415" s="590" t="n"/>
      <c r="I415" s="590" t="n"/>
      <c r="J415" s="664" t="n"/>
      <c r="K415" s="664" t="n"/>
      <c r="L415" s="664" t="n"/>
      <c r="M415" s="664" t="n"/>
      <c r="N415" s="664" t="n"/>
      <c r="O415" s="664" t="n"/>
      <c r="P415" s="664" t="n"/>
      <c r="Q415" s="664" t="n"/>
      <c r="R415" s="664" t="n"/>
      <c r="S415" s="664" t="n"/>
      <c r="T415" s="664" t="n"/>
      <c r="U415" s="664" t="n"/>
      <c r="V415" s="664" t="n"/>
      <c r="W415" s="664" t="n"/>
      <c r="X415" s="664" t="n"/>
      <c r="Y415" s="664" t="n"/>
      <c r="Z415" s="664" t="n"/>
      <c r="AA415" s="664" t="n"/>
    </row>
    <row r="416" ht="12" customHeight="1" s="844">
      <c r="A416" s="590" t="n"/>
      <c r="B416" s="590" t="n"/>
      <c r="C416" s="590" t="n"/>
      <c r="D416" s="590" t="n"/>
      <c r="E416" s="590" t="n"/>
      <c r="F416" s="590" t="n"/>
      <c r="G416" s="590" t="n"/>
      <c r="H416" s="590" t="n"/>
      <c r="I416" s="590" t="n"/>
      <c r="J416" s="664" t="n"/>
      <c r="K416" s="664" t="n"/>
      <c r="L416" s="664" t="n"/>
      <c r="M416" s="664" t="n"/>
      <c r="N416" s="664" t="n"/>
      <c r="O416" s="664" t="n"/>
      <c r="P416" s="664" t="n"/>
      <c r="Q416" s="664" t="n"/>
      <c r="R416" s="664" t="n"/>
      <c r="S416" s="664" t="n"/>
      <c r="T416" s="664" t="n"/>
      <c r="U416" s="664" t="n"/>
      <c r="V416" s="664" t="n"/>
      <c r="W416" s="664" t="n"/>
      <c r="X416" s="664" t="n"/>
      <c r="Y416" s="664" t="n"/>
      <c r="Z416" s="664" t="n"/>
      <c r="AA416" s="664" t="n"/>
    </row>
    <row r="417" ht="12" customHeight="1" s="844">
      <c r="A417" s="590" t="n"/>
      <c r="B417" s="590" t="n"/>
      <c r="C417" s="590" t="n"/>
      <c r="D417" s="590" t="n"/>
      <c r="E417" s="590" t="n"/>
      <c r="F417" s="590" t="n"/>
      <c r="G417" s="590" t="n"/>
      <c r="H417" s="590" t="n"/>
      <c r="I417" s="590" t="n"/>
      <c r="J417" s="664" t="n"/>
      <c r="K417" s="664" t="n"/>
      <c r="L417" s="664" t="n"/>
      <c r="M417" s="664" t="n"/>
      <c r="N417" s="664" t="n"/>
      <c r="O417" s="664" t="n"/>
      <c r="P417" s="664" t="n"/>
      <c r="Q417" s="664" t="n"/>
      <c r="R417" s="664" t="n"/>
      <c r="S417" s="664" t="n"/>
      <c r="T417" s="664" t="n"/>
      <c r="U417" s="664" t="n"/>
      <c r="V417" s="664" t="n"/>
      <c r="W417" s="664" t="n"/>
      <c r="X417" s="664" t="n"/>
      <c r="Y417" s="664" t="n"/>
      <c r="Z417" s="664" t="n"/>
      <c r="AA417" s="664" t="n"/>
    </row>
    <row r="418" ht="12" customHeight="1" s="844">
      <c r="A418" s="590" t="n"/>
      <c r="B418" s="590" t="n"/>
      <c r="C418" s="590" t="n"/>
      <c r="D418" s="590" t="n"/>
      <c r="E418" s="590" t="n"/>
      <c r="F418" s="590" t="n"/>
      <c r="G418" s="590" t="n"/>
      <c r="H418" s="590" t="n"/>
      <c r="I418" s="590" t="n"/>
      <c r="J418" s="664" t="n"/>
      <c r="K418" s="664" t="n"/>
      <c r="L418" s="664" t="n"/>
      <c r="M418" s="664" t="n"/>
      <c r="N418" s="664" t="n"/>
      <c r="O418" s="664" t="n"/>
      <c r="P418" s="664" t="n"/>
      <c r="Q418" s="664" t="n"/>
      <c r="R418" s="664" t="n"/>
      <c r="S418" s="664" t="n"/>
      <c r="T418" s="664" t="n"/>
      <c r="U418" s="664" t="n"/>
      <c r="V418" s="664" t="n"/>
      <c r="W418" s="664" t="n"/>
      <c r="X418" s="664" t="n"/>
      <c r="Y418" s="664" t="n"/>
      <c r="Z418" s="664" t="n"/>
      <c r="AA418" s="664" t="n"/>
    </row>
    <row r="419" ht="12" customHeight="1" s="844">
      <c r="A419" s="590" t="n"/>
      <c r="B419" s="590" t="n"/>
      <c r="C419" s="590" t="n"/>
      <c r="D419" s="590" t="n"/>
      <c r="E419" s="590" t="n"/>
      <c r="F419" s="590" t="n"/>
      <c r="G419" s="590" t="n"/>
      <c r="H419" s="590" t="n"/>
      <c r="I419" s="590" t="n"/>
      <c r="J419" s="664" t="n"/>
      <c r="K419" s="664" t="n"/>
      <c r="L419" s="664" t="n"/>
      <c r="M419" s="664" t="n"/>
      <c r="N419" s="664" t="n"/>
      <c r="O419" s="664" t="n"/>
      <c r="P419" s="664" t="n"/>
      <c r="Q419" s="664" t="n"/>
      <c r="R419" s="664" t="n"/>
      <c r="S419" s="664" t="n"/>
      <c r="T419" s="664" t="n"/>
      <c r="U419" s="664" t="n"/>
      <c r="V419" s="664" t="n"/>
      <c r="W419" s="664" t="n"/>
      <c r="X419" s="664" t="n"/>
      <c r="Y419" s="664" t="n"/>
      <c r="Z419" s="664" t="n"/>
      <c r="AA419" s="664" t="n"/>
    </row>
    <row r="420" ht="12" customHeight="1" s="844">
      <c r="A420" s="590" t="n"/>
      <c r="B420" s="590" t="n"/>
      <c r="C420" s="590" t="n"/>
      <c r="D420" s="590" t="n"/>
      <c r="E420" s="590" t="n"/>
      <c r="F420" s="590" t="n"/>
      <c r="G420" s="590" t="n"/>
      <c r="H420" s="590" t="n"/>
      <c r="I420" s="590" t="n"/>
      <c r="J420" s="664" t="n"/>
      <c r="K420" s="664" t="n"/>
      <c r="L420" s="664" t="n"/>
      <c r="M420" s="664" t="n"/>
      <c r="N420" s="664" t="n"/>
      <c r="O420" s="664" t="n"/>
      <c r="P420" s="664" t="n"/>
      <c r="Q420" s="664" t="n"/>
      <c r="R420" s="664" t="n"/>
      <c r="S420" s="664" t="n"/>
      <c r="T420" s="664" t="n"/>
      <c r="U420" s="664" t="n"/>
      <c r="V420" s="664" t="n"/>
      <c r="W420" s="664" t="n"/>
      <c r="X420" s="664" t="n"/>
      <c r="Y420" s="664" t="n"/>
      <c r="Z420" s="664" t="n"/>
      <c r="AA420" s="664" t="n"/>
    </row>
    <row r="421" ht="12" customHeight="1" s="844">
      <c r="A421" s="590" t="n"/>
      <c r="B421" s="590" t="n"/>
      <c r="C421" s="590" t="n"/>
      <c r="D421" s="590" t="n"/>
      <c r="E421" s="590" t="n"/>
      <c r="F421" s="590" t="n"/>
      <c r="G421" s="590" t="n"/>
      <c r="H421" s="590" t="n"/>
      <c r="I421" s="590" t="n"/>
      <c r="J421" s="664" t="n"/>
      <c r="K421" s="664" t="n"/>
      <c r="L421" s="664" t="n"/>
      <c r="M421" s="664" t="n"/>
      <c r="N421" s="664" t="n"/>
      <c r="O421" s="664" t="n"/>
      <c r="P421" s="664" t="n"/>
      <c r="Q421" s="664" t="n"/>
      <c r="R421" s="664" t="n"/>
      <c r="S421" s="664" t="n"/>
      <c r="T421" s="664" t="n"/>
      <c r="U421" s="664" t="n"/>
      <c r="V421" s="664" t="n"/>
      <c r="W421" s="664" t="n"/>
      <c r="X421" s="664" t="n"/>
      <c r="Y421" s="664" t="n"/>
      <c r="Z421" s="664" t="n"/>
      <c r="AA421" s="664" t="n"/>
    </row>
    <row r="422" ht="12" customHeight="1" s="844">
      <c r="A422" s="590" t="n"/>
      <c r="B422" s="590" t="n"/>
      <c r="C422" s="590" t="n"/>
      <c r="D422" s="590" t="n"/>
      <c r="E422" s="590" t="n"/>
      <c r="F422" s="590" t="n"/>
      <c r="G422" s="590" t="n"/>
      <c r="H422" s="590" t="n"/>
      <c r="I422" s="590" t="n"/>
      <c r="J422" s="664" t="n"/>
      <c r="K422" s="664" t="n"/>
      <c r="L422" s="664" t="n"/>
      <c r="M422" s="664" t="n"/>
      <c r="N422" s="664" t="n"/>
      <c r="O422" s="664" t="n"/>
      <c r="P422" s="664" t="n"/>
      <c r="Q422" s="664" t="n"/>
      <c r="R422" s="664" t="n"/>
      <c r="S422" s="664" t="n"/>
      <c r="T422" s="664" t="n"/>
      <c r="U422" s="664" t="n"/>
      <c r="V422" s="664" t="n"/>
      <c r="W422" s="664" t="n"/>
      <c r="X422" s="664" t="n"/>
      <c r="Y422" s="664" t="n"/>
      <c r="Z422" s="664" t="n"/>
      <c r="AA422" s="664" t="n"/>
    </row>
    <row r="423" ht="12" customHeight="1" s="844">
      <c r="A423" s="590" t="n"/>
      <c r="B423" s="590" t="n"/>
      <c r="C423" s="590" t="n"/>
      <c r="D423" s="590" t="n"/>
      <c r="E423" s="590" t="n"/>
      <c r="F423" s="590" t="n"/>
      <c r="G423" s="590" t="n"/>
      <c r="H423" s="590" t="n"/>
      <c r="I423" s="590" t="n"/>
      <c r="J423" s="664" t="n"/>
      <c r="K423" s="664" t="n"/>
      <c r="L423" s="664" t="n"/>
      <c r="M423" s="664" t="n"/>
      <c r="N423" s="664" t="n"/>
      <c r="O423" s="664" t="n"/>
      <c r="P423" s="664" t="n"/>
      <c r="Q423" s="664" t="n"/>
      <c r="R423" s="664" t="n"/>
      <c r="S423" s="664" t="n"/>
      <c r="T423" s="664" t="n"/>
      <c r="U423" s="664" t="n"/>
      <c r="V423" s="664" t="n"/>
      <c r="W423" s="664" t="n"/>
      <c r="X423" s="664" t="n"/>
      <c r="Y423" s="664" t="n"/>
      <c r="Z423" s="664" t="n"/>
      <c r="AA423" s="664" t="n"/>
    </row>
    <row r="424" ht="12" customHeight="1" s="844">
      <c r="A424" s="590" t="n"/>
      <c r="B424" s="590" t="n"/>
      <c r="C424" s="590" t="n"/>
      <c r="D424" s="590" t="n"/>
      <c r="E424" s="590" t="n"/>
      <c r="F424" s="590" t="n"/>
      <c r="G424" s="590" t="n"/>
      <c r="H424" s="590" t="n"/>
      <c r="I424" s="590" t="n"/>
      <c r="J424" s="664" t="n"/>
      <c r="K424" s="664" t="n"/>
      <c r="L424" s="664" t="n"/>
      <c r="M424" s="664" t="n"/>
      <c r="N424" s="664" t="n"/>
      <c r="O424" s="664" t="n"/>
      <c r="P424" s="664" t="n"/>
      <c r="Q424" s="664" t="n"/>
      <c r="R424" s="664" t="n"/>
      <c r="S424" s="664" t="n"/>
      <c r="T424" s="664" t="n"/>
      <c r="U424" s="664" t="n"/>
      <c r="V424" s="664" t="n"/>
      <c r="W424" s="664" t="n"/>
      <c r="X424" s="664" t="n"/>
      <c r="Y424" s="664" t="n"/>
      <c r="Z424" s="664" t="n"/>
      <c r="AA424" s="664" t="n"/>
    </row>
    <row r="425" ht="12" customHeight="1" s="844">
      <c r="A425" s="590" t="n"/>
      <c r="B425" s="590" t="n"/>
      <c r="C425" s="590" t="n"/>
      <c r="D425" s="590" t="n"/>
      <c r="E425" s="590" t="n"/>
      <c r="F425" s="590" t="n"/>
      <c r="G425" s="590" t="n"/>
      <c r="H425" s="590" t="n"/>
      <c r="I425" s="590" t="n"/>
      <c r="J425" s="664" t="n"/>
      <c r="K425" s="664" t="n"/>
      <c r="L425" s="664" t="n"/>
      <c r="M425" s="664" t="n"/>
      <c r="N425" s="664" t="n"/>
      <c r="O425" s="664" t="n"/>
      <c r="P425" s="664" t="n"/>
      <c r="Q425" s="664" t="n"/>
      <c r="R425" s="664" t="n"/>
      <c r="S425" s="664" t="n"/>
      <c r="T425" s="664" t="n"/>
      <c r="U425" s="664" t="n"/>
      <c r="V425" s="664" t="n"/>
      <c r="W425" s="664" t="n"/>
      <c r="X425" s="664" t="n"/>
      <c r="Y425" s="664" t="n"/>
      <c r="Z425" s="664" t="n"/>
      <c r="AA425" s="664" t="n"/>
    </row>
    <row r="426" ht="12" customHeight="1" s="844">
      <c r="A426" s="590" t="n"/>
      <c r="B426" s="590" t="n"/>
      <c r="C426" s="590" t="n"/>
      <c r="D426" s="590" t="n"/>
      <c r="E426" s="590" t="n"/>
      <c r="F426" s="590" t="n"/>
      <c r="G426" s="590" t="n"/>
      <c r="H426" s="590" t="n"/>
      <c r="I426" s="590" t="n"/>
      <c r="J426" s="664" t="n"/>
      <c r="K426" s="664" t="n"/>
      <c r="L426" s="664" t="n"/>
      <c r="M426" s="664" t="n"/>
      <c r="N426" s="664" t="n"/>
      <c r="O426" s="664" t="n"/>
      <c r="P426" s="664" t="n"/>
      <c r="Q426" s="664" t="n"/>
      <c r="R426" s="664" t="n"/>
      <c r="S426" s="664" t="n"/>
      <c r="T426" s="664" t="n"/>
      <c r="U426" s="664" t="n"/>
      <c r="V426" s="664" t="n"/>
      <c r="W426" s="664" t="n"/>
      <c r="X426" s="664" t="n"/>
      <c r="Y426" s="664" t="n"/>
      <c r="Z426" s="664" t="n"/>
      <c r="AA426" s="664" t="n"/>
    </row>
    <row r="427" ht="12" customHeight="1" s="844">
      <c r="A427" s="590" t="n"/>
      <c r="B427" s="590" t="n"/>
      <c r="C427" s="590" t="n"/>
      <c r="D427" s="590" t="n"/>
      <c r="E427" s="590" t="n"/>
      <c r="F427" s="590" t="n"/>
      <c r="G427" s="590" t="n"/>
      <c r="H427" s="590" t="n"/>
      <c r="I427" s="590" t="n"/>
      <c r="J427" s="664" t="n"/>
      <c r="K427" s="664" t="n"/>
      <c r="L427" s="664" t="n"/>
      <c r="M427" s="664" t="n"/>
      <c r="N427" s="664" t="n"/>
      <c r="O427" s="664" t="n"/>
      <c r="P427" s="664" t="n"/>
      <c r="Q427" s="664" t="n"/>
      <c r="R427" s="664" t="n"/>
      <c r="S427" s="664" t="n"/>
      <c r="T427" s="664" t="n"/>
      <c r="U427" s="664" t="n"/>
      <c r="V427" s="664" t="n"/>
      <c r="W427" s="664" t="n"/>
      <c r="X427" s="664" t="n"/>
      <c r="Y427" s="664" t="n"/>
      <c r="Z427" s="664" t="n"/>
      <c r="AA427" s="664" t="n"/>
    </row>
    <row r="428" ht="12" customHeight="1" s="844">
      <c r="A428" s="590" t="n"/>
      <c r="B428" s="590" t="n"/>
      <c r="C428" s="590" t="n"/>
      <c r="D428" s="590" t="n"/>
      <c r="E428" s="590" t="n"/>
      <c r="F428" s="590" t="n"/>
      <c r="G428" s="590" t="n"/>
      <c r="H428" s="590" t="n"/>
      <c r="I428" s="590" t="n"/>
      <c r="J428" s="664" t="n"/>
      <c r="K428" s="664" t="n"/>
      <c r="L428" s="664" t="n"/>
      <c r="M428" s="664" t="n"/>
      <c r="N428" s="664" t="n"/>
      <c r="O428" s="664" t="n"/>
      <c r="P428" s="664" t="n"/>
      <c r="Q428" s="664" t="n"/>
      <c r="R428" s="664" t="n"/>
      <c r="S428" s="664" t="n"/>
      <c r="T428" s="664" t="n"/>
      <c r="U428" s="664" t="n"/>
      <c r="V428" s="664" t="n"/>
      <c r="W428" s="664" t="n"/>
      <c r="X428" s="664" t="n"/>
      <c r="Y428" s="664" t="n"/>
      <c r="Z428" s="664" t="n"/>
      <c r="AA428" s="664" t="n"/>
    </row>
    <row r="429" ht="12" customHeight="1" s="844">
      <c r="A429" s="590" t="n"/>
      <c r="B429" s="590" t="n"/>
      <c r="C429" s="590" t="n"/>
      <c r="D429" s="590" t="n"/>
      <c r="E429" s="590" t="n"/>
      <c r="F429" s="590" t="n"/>
      <c r="G429" s="590" t="n"/>
      <c r="H429" s="590" t="n"/>
      <c r="I429" s="590" t="n"/>
      <c r="J429" s="664" t="n"/>
      <c r="K429" s="664" t="n"/>
      <c r="L429" s="664" t="n"/>
      <c r="M429" s="664" t="n"/>
      <c r="N429" s="664" t="n"/>
      <c r="O429" s="664" t="n"/>
      <c r="P429" s="664" t="n"/>
      <c r="Q429" s="664" t="n"/>
      <c r="R429" s="664" t="n"/>
      <c r="S429" s="664" t="n"/>
      <c r="T429" s="664" t="n"/>
      <c r="U429" s="664" t="n"/>
      <c r="V429" s="664" t="n"/>
      <c r="W429" s="664" t="n"/>
      <c r="X429" s="664" t="n"/>
      <c r="Y429" s="664" t="n"/>
      <c r="Z429" s="664" t="n"/>
      <c r="AA429" s="664" t="n"/>
    </row>
    <row r="430" ht="12" customHeight="1" s="844">
      <c r="A430" s="590" t="n"/>
      <c r="B430" s="590" t="n"/>
      <c r="C430" s="590" t="n"/>
      <c r="D430" s="590" t="n"/>
      <c r="E430" s="590" t="n"/>
      <c r="F430" s="590" t="n"/>
      <c r="G430" s="590" t="n"/>
      <c r="H430" s="590" t="n"/>
      <c r="I430" s="590" t="n"/>
      <c r="J430" s="664" t="n"/>
      <c r="K430" s="664" t="n"/>
      <c r="L430" s="664" t="n"/>
      <c r="M430" s="664" t="n"/>
      <c r="N430" s="664" t="n"/>
      <c r="O430" s="664" t="n"/>
      <c r="P430" s="664" t="n"/>
      <c r="Q430" s="664" t="n"/>
      <c r="R430" s="664" t="n"/>
      <c r="S430" s="664" t="n"/>
      <c r="T430" s="664" t="n"/>
      <c r="U430" s="664" t="n"/>
      <c r="V430" s="664" t="n"/>
      <c r="W430" s="664" t="n"/>
      <c r="X430" s="664" t="n"/>
      <c r="Y430" s="664" t="n"/>
      <c r="Z430" s="664" t="n"/>
      <c r="AA430" s="664" t="n"/>
    </row>
    <row r="431" ht="12" customHeight="1" s="844">
      <c r="A431" s="590" t="n"/>
      <c r="B431" s="590" t="n"/>
      <c r="C431" s="590" t="n"/>
      <c r="D431" s="590" t="n"/>
      <c r="E431" s="590" t="n"/>
      <c r="F431" s="590" t="n"/>
      <c r="G431" s="590" t="n"/>
      <c r="H431" s="590" t="n"/>
      <c r="I431" s="590" t="n"/>
      <c r="J431" s="664" t="n"/>
      <c r="K431" s="664" t="n"/>
      <c r="L431" s="664" t="n"/>
      <c r="M431" s="664" t="n"/>
      <c r="N431" s="664" t="n"/>
      <c r="O431" s="664" t="n"/>
      <c r="P431" s="664" t="n"/>
      <c r="Q431" s="664" t="n"/>
      <c r="R431" s="664" t="n"/>
      <c r="S431" s="664" t="n"/>
      <c r="T431" s="664" t="n"/>
      <c r="U431" s="664" t="n"/>
      <c r="V431" s="664" t="n"/>
      <c r="W431" s="664" t="n"/>
      <c r="X431" s="664" t="n"/>
      <c r="Y431" s="664" t="n"/>
      <c r="Z431" s="664" t="n"/>
      <c r="AA431" s="664" t="n"/>
    </row>
    <row r="432" ht="12" customHeight="1" s="844">
      <c r="A432" s="590" t="n"/>
      <c r="B432" s="590" t="n"/>
      <c r="C432" s="590" t="n"/>
      <c r="D432" s="590" t="n"/>
      <c r="E432" s="590" t="n"/>
      <c r="F432" s="590" t="n"/>
      <c r="G432" s="590" t="n"/>
      <c r="H432" s="590" t="n"/>
      <c r="I432" s="590" t="n"/>
      <c r="J432" s="664" t="n"/>
      <c r="K432" s="664" t="n"/>
      <c r="L432" s="664" t="n"/>
      <c r="M432" s="664" t="n"/>
      <c r="N432" s="664" t="n"/>
      <c r="O432" s="664" t="n"/>
      <c r="P432" s="664" t="n"/>
      <c r="Q432" s="664" t="n"/>
      <c r="R432" s="664" t="n"/>
      <c r="S432" s="664" t="n"/>
      <c r="T432" s="664" t="n"/>
      <c r="U432" s="664" t="n"/>
      <c r="V432" s="664" t="n"/>
      <c r="W432" s="664" t="n"/>
      <c r="X432" s="664" t="n"/>
      <c r="Y432" s="664" t="n"/>
      <c r="Z432" s="664" t="n"/>
      <c r="AA432" s="664" t="n"/>
    </row>
    <row r="433" ht="12" customHeight="1" s="844">
      <c r="A433" s="590" t="n"/>
      <c r="B433" s="590" t="n"/>
      <c r="C433" s="590" t="n"/>
      <c r="D433" s="590" t="n"/>
      <c r="E433" s="590" t="n"/>
      <c r="F433" s="590" t="n"/>
      <c r="G433" s="590" t="n"/>
      <c r="H433" s="590" t="n"/>
      <c r="I433" s="590" t="n"/>
      <c r="J433" s="664" t="n"/>
      <c r="K433" s="664" t="n"/>
      <c r="L433" s="664" t="n"/>
      <c r="M433" s="664" t="n"/>
      <c r="N433" s="664" t="n"/>
      <c r="O433" s="664" t="n"/>
      <c r="P433" s="664" t="n"/>
      <c r="Q433" s="664" t="n"/>
      <c r="R433" s="664" t="n"/>
      <c r="S433" s="664" t="n"/>
      <c r="T433" s="664" t="n"/>
      <c r="U433" s="664" t="n"/>
      <c r="V433" s="664" t="n"/>
      <c r="W433" s="664" t="n"/>
      <c r="X433" s="664" t="n"/>
      <c r="Y433" s="664" t="n"/>
      <c r="Z433" s="664" t="n"/>
      <c r="AA433" s="664" t="n"/>
    </row>
    <row r="434" ht="12" customHeight="1" s="844">
      <c r="A434" s="590" t="n"/>
      <c r="B434" s="590" t="n"/>
      <c r="C434" s="590" t="n"/>
      <c r="D434" s="590" t="n"/>
      <c r="E434" s="590" t="n"/>
      <c r="F434" s="590" t="n"/>
      <c r="G434" s="590" t="n"/>
      <c r="H434" s="590" t="n"/>
      <c r="I434" s="590" t="n"/>
      <c r="J434" s="664" t="n"/>
      <c r="K434" s="664" t="n"/>
      <c r="L434" s="664" t="n"/>
      <c r="M434" s="664" t="n"/>
      <c r="N434" s="664" t="n"/>
      <c r="O434" s="664" t="n"/>
      <c r="P434" s="664" t="n"/>
      <c r="Q434" s="664" t="n"/>
      <c r="R434" s="664" t="n"/>
      <c r="S434" s="664" t="n"/>
      <c r="T434" s="664" t="n"/>
      <c r="U434" s="664" t="n"/>
      <c r="V434" s="664" t="n"/>
      <c r="W434" s="664" t="n"/>
      <c r="X434" s="664" t="n"/>
      <c r="Y434" s="664" t="n"/>
      <c r="Z434" s="664" t="n"/>
      <c r="AA434" s="664" t="n"/>
    </row>
    <row r="435" ht="12" customHeight="1" s="844">
      <c r="A435" s="590" t="n"/>
      <c r="B435" s="590" t="n"/>
      <c r="C435" s="590" t="n"/>
      <c r="D435" s="590" t="n"/>
      <c r="E435" s="590" t="n"/>
      <c r="F435" s="590" t="n"/>
      <c r="G435" s="590" t="n"/>
      <c r="H435" s="590" t="n"/>
      <c r="I435" s="590" t="n"/>
      <c r="J435" s="664" t="n"/>
      <c r="K435" s="664" t="n"/>
      <c r="L435" s="664" t="n"/>
      <c r="M435" s="664" t="n"/>
      <c r="N435" s="664" t="n"/>
      <c r="O435" s="664" t="n"/>
      <c r="P435" s="664" t="n"/>
      <c r="Q435" s="664" t="n"/>
      <c r="R435" s="664" t="n"/>
      <c r="S435" s="664" t="n"/>
      <c r="T435" s="664" t="n"/>
      <c r="U435" s="664" t="n"/>
      <c r="V435" s="664" t="n"/>
      <c r="W435" s="664" t="n"/>
      <c r="X435" s="664" t="n"/>
      <c r="Y435" s="664" t="n"/>
      <c r="Z435" s="664" t="n"/>
      <c r="AA435" s="664" t="n"/>
    </row>
    <row r="436" ht="12" customHeight="1" s="844">
      <c r="A436" s="590" t="n"/>
      <c r="B436" s="590" t="n"/>
      <c r="C436" s="590" t="n"/>
      <c r="D436" s="590" t="n"/>
      <c r="E436" s="590" t="n"/>
      <c r="F436" s="590" t="n"/>
      <c r="G436" s="590" t="n"/>
      <c r="H436" s="590" t="n"/>
      <c r="I436" s="590" t="n"/>
      <c r="J436" s="664" t="n"/>
      <c r="K436" s="664" t="n"/>
      <c r="L436" s="664" t="n"/>
      <c r="M436" s="664" t="n"/>
      <c r="N436" s="664" t="n"/>
      <c r="O436" s="664" t="n"/>
      <c r="P436" s="664" t="n"/>
      <c r="Q436" s="664" t="n"/>
      <c r="R436" s="664" t="n"/>
      <c r="S436" s="664" t="n"/>
      <c r="T436" s="664" t="n"/>
      <c r="U436" s="664" t="n"/>
      <c r="V436" s="664" t="n"/>
      <c r="W436" s="664" t="n"/>
      <c r="X436" s="664" t="n"/>
      <c r="Y436" s="664" t="n"/>
      <c r="Z436" s="664" t="n"/>
      <c r="AA436" s="664" t="n"/>
    </row>
    <row r="437" ht="12" customHeight="1" s="844">
      <c r="A437" s="590" t="n"/>
      <c r="B437" s="590" t="n"/>
      <c r="C437" s="590" t="n"/>
      <c r="D437" s="590" t="n"/>
      <c r="E437" s="590" t="n"/>
      <c r="F437" s="590" t="n"/>
      <c r="G437" s="590" t="n"/>
      <c r="H437" s="590" t="n"/>
      <c r="I437" s="590" t="n"/>
      <c r="J437" s="664" t="n"/>
      <c r="K437" s="664" t="n"/>
      <c r="L437" s="664" t="n"/>
      <c r="M437" s="664" t="n"/>
      <c r="N437" s="664" t="n"/>
      <c r="O437" s="664" t="n"/>
      <c r="P437" s="664" t="n"/>
      <c r="Q437" s="664" t="n"/>
      <c r="R437" s="664" t="n"/>
      <c r="S437" s="664" t="n"/>
      <c r="T437" s="664" t="n"/>
      <c r="U437" s="664" t="n"/>
      <c r="V437" s="664" t="n"/>
      <c r="W437" s="664" t="n"/>
      <c r="X437" s="664" t="n"/>
      <c r="Y437" s="664" t="n"/>
      <c r="Z437" s="664" t="n"/>
      <c r="AA437" s="664" t="n"/>
    </row>
    <row r="438" ht="12" customHeight="1" s="844">
      <c r="A438" s="590" t="n"/>
      <c r="B438" s="590" t="n"/>
      <c r="C438" s="590" t="n"/>
      <c r="D438" s="590" t="n"/>
      <c r="E438" s="590" t="n"/>
      <c r="F438" s="590" t="n"/>
      <c r="G438" s="590" t="n"/>
      <c r="H438" s="590" t="n"/>
      <c r="I438" s="590" t="n"/>
      <c r="J438" s="664" t="n"/>
      <c r="K438" s="664" t="n"/>
      <c r="L438" s="664" t="n"/>
      <c r="M438" s="664" t="n"/>
      <c r="N438" s="664" t="n"/>
      <c r="O438" s="664" t="n"/>
      <c r="P438" s="664" t="n"/>
      <c r="Q438" s="664" t="n"/>
      <c r="R438" s="664" t="n"/>
      <c r="S438" s="664" t="n"/>
      <c r="T438" s="664" t="n"/>
      <c r="U438" s="664" t="n"/>
      <c r="V438" s="664" t="n"/>
      <c r="W438" s="664" t="n"/>
      <c r="X438" s="664" t="n"/>
      <c r="Y438" s="664" t="n"/>
      <c r="Z438" s="664" t="n"/>
      <c r="AA438" s="664" t="n"/>
    </row>
    <row r="439" ht="12" customHeight="1" s="844">
      <c r="A439" s="590" t="n"/>
      <c r="B439" s="590" t="n"/>
      <c r="C439" s="590" t="n"/>
      <c r="D439" s="590" t="n"/>
      <c r="E439" s="590" t="n"/>
      <c r="F439" s="590" t="n"/>
      <c r="G439" s="590" t="n"/>
      <c r="H439" s="590" t="n"/>
      <c r="I439" s="590" t="n"/>
      <c r="J439" s="664" t="n"/>
      <c r="K439" s="664" t="n"/>
      <c r="L439" s="664" t="n"/>
      <c r="M439" s="664" t="n"/>
      <c r="N439" s="664" t="n"/>
      <c r="O439" s="664" t="n"/>
      <c r="P439" s="664" t="n"/>
      <c r="Q439" s="664" t="n"/>
      <c r="R439" s="664" t="n"/>
      <c r="S439" s="664" t="n"/>
      <c r="T439" s="664" t="n"/>
      <c r="U439" s="664" t="n"/>
      <c r="V439" s="664" t="n"/>
      <c r="W439" s="664" t="n"/>
      <c r="X439" s="664" t="n"/>
      <c r="Y439" s="664" t="n"/>
      <c r="Z439" s="664" t="n"/>
      <c r="AA439" s="664" t="n"/>
    </row>
    <row r="440" ht="12" customHeight="1" s="844">
      <c r="A440" s="590" t="n"/>
      <c r="B440" s="590" t="n"/>
      <c r="C440" s="590" t="n"/>
      <c r="D440" s="590" t="n"/>
      <c r="E440" s="590" t="n"/>
      <c r="F440" s="590" t="n"/>
      <c r="G440" s="590" t="n"/>
      <c r="H440" s="590" t="n"/>
      <c r="I440" s="590" t="n"/>
      <c r="J440" s="664" t="n"/>
      <c r="K440" s="664" t="n"/>
      <c r="L440" s="664" t="n"/>
      <c r="M440" s="664" t="n"/>
      <c r="N440" s="664" t="n"/>
      <c r="O440" s="664" t="n"/>
      <c r="P440" s="664" t="n"/>
      <c r="Q440" s="664" t="n"/>
      <c r="R440" s="664" t="n"/>
      <c r="S440" s="664" t="n"/>
      <c r="T440" s="664" t="n"/>
      <c r="U440" s="664" t="n"/>
      <c r="V440" s="664" t="n"/>
      <c r="W440" s="664" t="n"/>
      <c r="X440" s="664" t="n"/>
      <c r="Y440" s="664" t="n"/>
      <c r="Z440" s="664" t="n"/>
      <c r="AA440" s="664" t="n"/>
    </row>
    <row r="441" ht="12" customHeight="1" s="844">
      <c r="A441" s="590" t="n"/>
      <c r="B441" s="590" t="n"/>
      <c r="C441" s="590" t="n"/>
      <c r="D441" s="590" t="n"/>
      <c r="E441" s="590" t="n"/>
      <c r="F441" s="590" t="n"/>
      <c r="G441" s="590" t="n"/>
      <c r="H441" s="590" t="n"/>
      <c r="I441" s="590" t="n"/>
      <c r="J441" s="664" t="n"/>
      <c r="K441" s="664" t="n"/>
      <c r="L441" s="664" t="n"/>
      <c r="M441" s="664" t="n"/>
      <c r="N441" s="664" t="n"/>
      <c r="O441" s="664" t="n"/>
      <c r="P441" s="664" t="n"/>
      <c r="Q441" s="664" t="n"/>
      <c r="R441" s="664" t="n"/>
      <c r="S441" s="664" t="n"/>
      <c r="T441" s="664" t="n"/>
      <c r="U441" s="664" t="n"/>
      <c r="V441" s="664" t="n"/>
      <c r="W441" s="664" t="n"/>
      <c r="X441" s="664" t="n"/>
      <c r="Y441" s="664" t="n"/>
      <c r="Z441" s="664" t="n"/>
      <c r="AA441" s="664" t="n"/>
    </row>
    <row r="442" ht="12" customHeight="1" s="844">
      <c r="A442" s="590" t="n"/>
      <c r="B442" s="590" t="n"/>
      <c r="C442" s="590" t="n"/>
      <c r="D442" s="590" t="n"/>
      <c r="E442" s="590" t="n"/>
      <c r="F442" s="590" t="n"/>
      <c r="G442" s="590" t="n"/>
      <c r="H442" s="590" t="n"/>
      <c r="I442" s="590" t="n"/>
      <c r="J442" s="664" t="n"/>
      <c r="K442" s="664" t="n"/>
      <c r="L442" s="664" t="n"/>
      <c r="M442" s="664" t="n"/>
      <c r="N442" s="664" t="n"/>
      <c r="O442" s="664" t="n"/>
      <c r="P442" s="664" t="n"/>
      <c r="Q442" s="664" t="n"/>
      <c r="R442" s="664" t="n"/>
      <c r="S442" s="664" t="n"/>
      <c r="T442" s="664" t="n"/>
      <c r="U442" s="664" t="n"/>
      <c r="V442" s="664" t="n"/>
      <c r="W442" s="664" t="n"/>
      <c r="X442" s="664" t="n"/>
      <c r="Y442" s="664" t="n"/>
      <c r="Z442" s="664" t="n"/>
      <c r="AA442" s="664" t="n"/>
    </row>
    <row r="443" ht="12" customHeight="1" s="844">
      <c r="A443" s="590" t="n"/>
      <c r="B443" s="590" t="n"/>
      <c r="C443" s="590" t="n"/>
      <c r="D443" s="590" t="n"/>
      <c r="E443" s="590" t="n"/>
      <c r="F443" s="590" t="n"/>
      <c r="G443" s="590" t="n"/>
      <c r="H443" s="590" t="n"/>
      <c r="I443" s="590" t="n"/>
      <c r="J443" s="664" t="n"/>
      <c r="K443" s="664" t="n"/>
      <c r="L443" s="664" t="n"/>
      <c r="M443" s="664" t="n"/>
      <c r="N443" s="664" t="n"/>
      <c r="O443" s="664" t="n"/>
      <c r="P443" s="664" t="n"/>
      <c r="Q443" s="664" t="n"/>
      <c r="R443" s="664" t="n"/>
      <c r="S443" s="664" t="n"/>
      <c r="T443" s="664" t="n"/>
      <c r="U443" s="664" t="n"/>
      <c r="V443" s="664" t="n"/>
      <c r="W443" s="664" t="n"/>
      <c r="X443" s="664" t="n"/>
      <c r="Y443" s="664" t="n"/>
      <c r="Z443" s="664" t="n"/>
      <c r="AA443" s="664" t="n"/>
    </row>
    <row r="444" ht="12" customHeight="1" s="844">
      <c r="A444" s="590" t="n"/>
      <c r="B444" s="590" t="n"/>
      <c r="C444" s="590" t="n"/>
      <c r="D444" s="590" t="n"/>
      <c r="E444" s="590" t="n"/>
      <c r="F444" s="590" t="n"/>
      <c r="G444" s="590" t="n"/>
      <c r="H444" s="590" t="n"/>
      <c r="I444" s="590" t="n"/>
      <c r="J444" s="664" t="n"/>
      <c r="K444" s="664" t="n"/>
      <c r="L444" s="664" t="n"/>
      <c r="M444" s="664" t="n"/>
      <c r="N444" s="664" t="n"/>
      <c r="O444" s="664" t="n"/>
      <c r="P444" s="664" t="n"/>
      <c r="Q444" s="664" t="n"/>
      <c r="R444" s="664" t="n"/>
      <c r="S444" s="664" t="n"/>
      <c r="T444" s="664" t="n"/>
      <c r="U444" s="664" t="n"/>
      <c r="V444" s="664" t="n"/>
      <c r="W444" s="664" t="n"/>
      <c r="X444" s="664" t="n"/>
      <c r="Y444" s="664" t="n"/>
      <c r="Z444" s="664" t="n"/>
      <c r="AA444" s="664" t="n"/>
    </row>
    <row r="445" ht="12" customHeight="1" s="844">
      <c r="A445" s="590" t="n"/>
      <c r="B445" s="590" t="n"/>
      <c r="C445" s="590" t="n"/>
      <c r="D445" s="590" t="n"/>
      <c r="E445" s="590" t="n"/>
      <c r="F445" s="590" t="n"/>
      <c r="G445" s="590" t="n"/>
      <c r="H445" s="590" t="n"/>
      <c r="I445" s="590" t="n"/>
      <c r="J445" s="664" t="n"/>
      <c r="K445" s="664" t="n"/>
      <c r="L445" s="664" t="n"/>
      <c r="M445" s="664" t="n"/>
      <c r="N445" s="664" t="n"/>
      <c r="O445" s="664" t="n"/>
      <c r="P445" s="664" t="n"/>
      <c r="Q445" s="664" t="n"/>
      <c r="R445" s="664" t="n"/>
      <c r="S445" s="664" t="n"/>
      <c r="T445" s="664" t="n"/>
      <c r="U445" s="664" t="n"/>
      <c r="V445" s="664" t="n"/>
      <c r="W445" s="664" t="n"/>
      <c r="X445" s="664" t="n"/>
      <c r="Y445" s="664" t="n"/>
      <c r="Z445" s="664" t="n"/>
      <c r="AA445" s="664" t="n"/>
    </row>
    <row r="446" ht="12" customHeight="1" s="844">
      <c r="A446" s="590" t="n"/>
      <c r="B446" s="590" t="n"/>
      <c r="C446" s="590" t="n"/>
      <c r="D446" s="590" t="n"/>
      <c r="E446" s="590" t="n"/>
      <c r="F446" s="590" t="n"/>
      <c r="G446" s="590" t="n"/>
      <c r="H446" s="590" t="n"/>
      <c r="I446" s="590" t="n"/>
      <c r="J446" s="664" t="n"/>
      <c r="K446" s="664" t="n"/>
      <c r="L446" s="664" t="n"/>
      <c r="M446" s="664" t="n"/>
      <c r="N446" s="664" t="n"/>
      <c r="O446" s="664" t="n"/>
      <c r="P446" s="664" t="n"/>
      <c r="Q446" s="664" t="n"/>
      <c r="R446" s="664" t="n"/>
      <c r="S446" s="664" t="n"/>
      <c r="T446" s="664" t="n"/>
      <c r="U446" s="664" t="n"/>
      <c r="V446" s="664" t="n"/>
      <c r="W446" s="664" t="n"/>
      <c r="X446" s="664" t="n"/>
      <c r="Y446" s="664" t="n"/>
      <c r="Z446" s="664" t="n"/>
      <c r="AA446" s="664" t="n"/>
    </row>
    <row r="447" ht="12" customHeight="1" s="844">
      <c r="A447" s="590" t="n"/>
      <c r="B447" s="590" t="n"/>
      <c r="C447" s="590" t="n"/>
      <c r="D447" s="590" t="n"/>
      <c r="E447" s="590" t="n"/>
      <c r="F447" s="590" t="n"/>
      <c r="G447" s="590" t="n"/>
      <c r="H447" s="590" t="n"/>
      <c r="I447" s="590" t="n"/>
      <c r="J447" s="664" t="n"/>
      <c r="K447" s="664" t="n"/>
      <c r="L447" s="664" t="n"/>
      <c r="M447" s="664" t="n"/>
      <c r="N447" s="664" t="n"/>
      <c r="O447" s="664" t="n"/>
      <c r="P447" s="664" t="n"/>
      <c r="Q447" s="664" t="n"/>
      <c r="R447" s="664" t="n"/>
      <c r="S447" s="664" t="n"/>
      <c r="T447" s="664" t="n"/>
      <c r="U447" s="664" t="n"/>
      <c r="V447" s="664" t="n"/>
      <c r="W447" s="664" t="n"/>
      <c r="X447" s="664" t="n"/>
      <c r="Y447" s="664" t="n"/>
      <c r="Z447" s="664" t="n"/>
      <c r="AA447" s="664" t="n"/>
    </row>
    <row r="448" ht="12" customHeight="1" s="844">
      <c r="A448" s="590" t="n"/>
      <c r="B448" s="590" t="n"/>
      <c r="C448" s="590" t="n"/>
      <c r="D448" s="590" t="n"/>
      <c r="E448" s="590" t="n"/>
      <c r="F448" s="590" t="n"/>
      <c r="G448" s="590" t="n"/>
      <c r="H448" s="590" t="n"/>
      <c r="I448" s="590" t="n"/>
      <c r="J448" s="664" t="n"/>
      <c r="K448" s="664" t="n"/>
      <c r="L448" s="664" t="n"/>
      <c r="M448" s="664" t="n"/>
      <c r="N448" s="664" t="n"/>
      <c r="O448" s="664" t="n"/>
      <c r="P448" s="664" t="n"/>
      <c r="Q448" s="664" t="n"/>
      <c r="R448" s="664" t="n"/>
      <c r="S448" s="664" t="n"/>
      <c r="T448" s="664" t="n"/>
      <c r="U448" s="664" t="n"/>
      <c r="V448" s="664" t="n"/>
      <c r="W448" s="664" t="n"/>
      <c r="X448" s="664" t="n"/>
      <c r="Y448" s="664" t="n"/>
      <c r="Z448" s="664" t="n"/>
      <c r="AA448" s="664" t="n"/>
    </row>
    <row r="449" ht="12" customHeight="1" s="844">
      <c r="A449" s="590" t="n"/>
      <c r="B449" s="590" t="n"/>
      <c r="C449" s="590" t="n"/>
      <c r="D449" s="590" t="n"/>
      <c r="E449" s="590" t="n"/>
      <c r="F449" s="590" t="n"/>
      <c r="G449" s="590" t="n"/>
      <c r="H449" s="590" t="n"/>
      <c r="I449" s="590" t="n"/>
      <c r="J449" s="664" t="n"/>
      <c r="K449" s="664" t="n"/>
      <c r="L449" s="664" t="n"/>
      <c r="M449" s="664" t="n"/>
      <c r="N449" s="664" t="n"/>
      <c r="O449" s="664" t="n"/>
      <c r="P449" s="664" t="n"/>
      <c r="Q449" s="664" t="n"/>
      <c r="R449" s="664" t="n"/>
      <c r="S449" s="664" t="n"/>
      <c r="T449" s="664" t="n"/>
      <c r="U449" s="664" t="n"/>
      <c r="V449" s="664" t="n"/>
      <c r="W449" s="664" t="n"/>
      <c r="X449" s="664" t="n"/>
      <c r="Y449" s="664" t="n"/>
      <c r="Z449" s="664" t="n"/>
      <c r="AA449" s="664" t="n"/>
    </row>
    <row r="450" ht="12" customHeight="1" s="844">
      <c r="A450" s="590" t="n"/>
      <c r="B450" s="590" t="n"/>
      <c r="C450" s="590" t="n"/>
      <c r="D450" s="590" t="n"/>
      <c r="E450" s="590" t="n"/>
      <c r="F450" s="590" t="n"/>
      <c r="G450" s="590" t="n"/>
      <c r="H450" s="590" t="n"/>
      <c r="I450" s="590" t="n"/>
      <c r="J450" s="664" t="n"/>
      <c r="K450" s="664" t="n"/>
      <c r="L450" s="664" t="n"/>
      <c r="M450" s="664" t="n"/>
      <c r="N450" s="664" t="n"/>
      <c r="O450" s="664" t="n"/>
      <c r="P450" s="664" t="n"/>
      <c r="Q450" s="664" t="n"/>
      <c r="R450" s="664" t="n"/>
      <c r="S450" s="664" t="n"/>
      <c r="T450" s="664" t="n"/>
      <c r="U450" s="664" t="n"/>
      <c r="V450" s="664" t="n"/>
      <c r="W450" s="664" t="n"/>
      <c r="X450" s="664" t="n"/>
      <c r="Y450" s="664" t="n"/>
      <c r="Z450" s="664" t="n"/>
      <c r="AA450" s="664" t="n"/>
    </row>
    <row r="451" ht="12" customHeight="1" s="844">
      <c r="A451" s="590" t="n"/>
      <c r="B451" s="590" t="n"/>
      <c r="C451" s="590" t="n"/>
      <c r="D451" s="590" t="n"/>
      <c r="E451" s="590" t="n"/>
      <c r="F451" s="590" t="n"/>
      <c r="G451" s="590" t="n"/>
      <c r="H451" s="590" t="n"/>
      <c r="I451" s="590" t="n"/>
      <c r="J451" s="664" t="n"/>
      <c r="K451" s="664" t="n"/>
      <c r="L451" s="664" t="n"/>
      <c r="M451" s="664" t="n"/>
      <c r="N451" s="664" t="n"/>
      <c r="O451" s="664" t="n"/>
      <c r="P451" s="664" t="n"/>
      <c r="Q451" s="664" t="n"/>
      <c r="R451" s="664" t="n"/>
      <c r="S451" s="664" t="n"/>
      <c r="T451" s="664" t="n"/>
      <c r="U451" s="664" t="n"/>
      <c r="V451" s="664" t="n"/>
      <c r="W451" s="664" t="n"/>
      <c r="X451" s="664" t="n"/>
      <c r="Y451" s="664" t="n"/>
      <c r="Z451" s="664" t="n"/>
      <c r="AA451" s="664" t="n"/>
    </row>
    <row r="452" ht="12" customHeight="1" s="844">
      <c r="A452" s="590" t="n"/>
      <c r="B452" s="590" t="n"/>
      <c r="C452" s="590" t="n"/>
      <c r="D452" s="590" t="n"/>
      <c r="E452" s="590" t="n"/>
      <c r="F452" s="590" t="n"/>
      <c r="G452" s="590" t="n"/>
      <c r="H452" s="590" t="n"/>
      <c r="I452" s="590" t="n"/>
      <c r="J452" s="664" t="n"/>
      <c r="K452" s="664" t="n"/>
      <c r="L452" s="664" t="n"/>
      <c r="M452" s="664" t="n"/>
      <c r="N452" s="664" t="n"/>
      <c r="O452" s="664" t="n"/>
      <c r="P452" s="664" t="n"/>
      <c r="Q452" s="664" t="n"/>
      <c r="R452" s="664" t="n"/>
      <c r="S452" s="664" t="n"/>
      <c r="T452" s="664" t="n"/>
      <c r="U452" s="664" t="n"/>
      <c r="V452" s="664" t="n"/>
      <c r="W452" s="664" t="n"/>
      <c r="X452" s="664" t="n"/>
      <c r="Y452" s="664" t="n"/>
      <c r="Z452" s="664" t="n"/>
      <c r="AA452" s="664" t="n"/>
    </row>
    <row r="453" ht="12" customHeight="1" s="844">
      <c r="A453" s="590" t="n"/>
      <c r="B453" s="590" t="n"/>
      <c r="C453" s="590" t="n"/>
      <c r="D453" s="590" t="n"/>
      <c r="E453" s="590" t="n"/>
      <c r="F453" s="590" t="n"/>
      <c r="G453" s="590" t="n"/>
      <c r="H453" s="590" t="n"/>
      <c r="I453" s="590" t="n"/>
      <c r="J453" s="664" t="n"/>
      <c r="K453" s="664" t="n"/>
      <c r="L453" s="664" t="n"/>
      <c r="M453" s="664" t="n"/>
      <c r="N453" s="664" t="n"/>
      <c r="O453" s="664" t="n"/>
      <c r="P453" s="664" t="n"/>
      <c r="Q453" s="664" t="n"/>
      <c r="R453" s="664" t="n"/>
      <c r="S453" s="664" t="n"/>
      <c r="T453" s="664" t="n"/>
      <c r="U453" s="664" t="n"/>
      <c r="V453" s="664" t="n"/>
      <c r="W453" s="664" t="n"/>
      <c r="X453" s="664" t="n"/>
      <c r="Y453" s="664" t="n"/>
      <c r="Z453" s="664" t="n"/>
      <c r="AA453" s="664" t="n"/>
    </row>
    <row r="454" ht="12" customHeight="1" s="844">
      <c r="A454" s="590" t="n"/>
      <c r="B454" s="590" t="n"/>
      <c r="C454" s="590" t="n"/>
      <c r="D454" s="590" t="n"/>
      <c r="E454" s="590" t="n"/>
      <c r="F454" s="590" t="n"/>
      <c r="G454" s="590" t="n"/>
      <c r="H454" s="590" t="n"/>
      <c r="I454" s="590" t="n"/>
      <c r="J454" s="664" t="n"/>
      <c r="K454" s="664" t="n"/>
      <c r="L454" s="664" t="n"/>
      <c r="M454" s="664" t="n"/>
      <c r="N454" s="664" t="n"/>
      <c r="O454" s="664" t="n"/>
      <c r="P454" s="664" t="n"/>
      <c r="Q454" s="664" t="n"/>
      <c r="R454" s="664" t="n"/>
      <c r="S454" s="664" t="n"/>
      <c r="T454" s="664" t="n"/>
      <c r="U454" s="664" t="n"/>
      <c r="V454" s="664" t="n"/>
      <c r="W454" s="664" t="n"/>
      <c r="X454" s="664" t="n"/>
      <c r="Y454" s="664" t="n"/>
      <c r="Z454" s="664" t="n"/>
      <c r="AA454" s="664" t="n"/>
    </row>
    <row r="455" ht="12" customHeight="1" s="844">
      <c r="A455" s="590" t="n"/>
      <c r="B455" s="590" t="n"/>
      <c r="C455" s="590" t="n"/>
      <c r="D455" s="590" t="n"/>
      <c r="E455" s="590" t="n"/>
      <c r="F455" s="590" t="n"/>
      <c r="G455" s="590" t="n"/>
      <c r="H455" s="590" t="n"/>
      <c r="I455" s="590" t="n"/>
      <c r="J455" s="664" t="n"/>
      <c r="K455" s="664" t="n"/>
      <c r="L455" s="664" t="n"/>
      <c r="M455" s="664" t="n"/>
      <c r="N455" s="664" t="n"/>
      <c r="O455" s="664" t="n"/>
      <c r="P455" s="664" t="n"/>
      <c r="Q455" s="664" t="n"/>
      <c r="R455" s="664" t="n"/>
      <c r="S455" s="664" t="n"/>
      <c r="T455" s="664" t="n"/>
      <c r="U455" s="664" t="n"/>
      <c r="V455" s="664" t="n"/>
      <c r="W455" s="664" t="n"/>
      <c r="X455" s="664" t="n"/>
      <c r="Y455" s="664" t="n"/>
      <c r="Z455" s="664" t="n"/>
      <c r="AA455" s="664" t="n"/>
    </row>
    <row r="456" ht="12" customHeight="1" s="844">
      <c r="A456" s="590" t="n"/>
      <c r="B456" s="590" t="n"/>
      <c r="C456" s="590" t="n"/>
      <c r="D456" s="590" t="n"/>
      <c r="E456" s="590" t="n"/>
      <c r="F456" s="590" t="n"/>
      <c r="G456" s="590" t="n"/>
      <c r="H456" s="590" t="n"/>
      <c r="I456" s="590" t="n"/>
      <c r="J456" s="664" t="n"/>
      <c r="K456" s="664" t="n"/>
      <c r="L456" s="664" t="n"/>
      <c r="M456" s="664" t="n"/>
      <c r="N456" s="664" t="n"/>
      <c r="O456" s="664" t="n"/>
      <c r="P456" s="664" t="n"/>
      <c r="Q456" s="664" t="n"/>
      <c r="R456" s="664" t="n"/>
      <c r="S456" s="664" t="n"/>
      <c r="T456" s="664" t="n"/>
      <c r="U456" s="664" t="n"/>
      <c r="V456" s="664" t="n"/>
      <c r="W456" s="664" t="n"/>
      <c r="X456" s="664" t="n"/>
      <c r="Y456" s="664" t="n"/>
      <c r="Z456" s="664" t="n"/>
      <c r="AA456" s="664" t="n"/>
    </row>
    <row r="457" ht="12" customHeight="1" s="844">
      <c r="A457" s="590" t="n"/>
      <c r="B457" s="590" t="n"/>
      <c r="C457" s="590" t="n"/>
      <c r="D457" s="590" t="n"/>
      <c r="E457" s="590" t="n"/>
      <c r="F457" s="590" t="n"/>
      <c r="G457" s="590" t="n"/>
      <c r="H457" s="590" t="n"/>
      <c r="I457" s="590" t="n"/>
      <c r="J457" s="664" t="n"/>
      <c r="K457" s="664" t="n"/>
      <c r="L457" s="664" t="n"/>
      <c r="M457" s="664" t="n"/>
      <c r="N457" s="664" t="n"/>
      <c r="O457" s="664" t="n"/>
      <c r="P457" s="664" t="n"/>
      <c r="Q457" s="664" t="n"/>
      <c r="R457" s="664" t="n"/>
      <c r="S457" s="664" t="n"/>
      <c r="T457" s="664" t="n"/>
      <c r="U457" s="664" t="n"/>
      <c r="V457" s="664" t="n"/>
      <c r="W457" s="664" t="n"/>
      <c r="X457" s="664" t="n"/>
      <c r="Y457" s="664" t="n"/>
      <c r="Z457" s="664" t="n"/>
      <c r="AA457" s="664" t="n"/>
    </row>
    <row r="458" ht="12" customHeight="1" s="844">
      <c r="A458" s="590" t="n"/>
      <c r="B458" s="590" t="n"/>
      <c r="C458" s="590" t="n"/>
      <c r="D458" s="590" t="n"/>
      <c r="E458" s="590" t="n"/>
      <c r="F458" s="590" t="n"/>
      <c r="G458" s="590" t="n"/>
      <c r="H458" s="590" t="n"/>
      <c r="I458" s="590" t="n"/>
      <c r="J458" s="664" t="n"/>
      <c r="K458" s="664" t="n"/>
      <c r="L458" s="664" t="n"/>
      <c r="M458" s="664" t="n"/>
      <c r="N458" s="664" t="n"/>
      <c r="O458" s="664" t="n"/>
      <c r="P458" s="664" t="n"/>
      <c r="Q458" s="664" t="n"/>
      <c r="R458" s="664" t="n"/>
      <c r="S458" s="664" t="n"/>
      <c r="T458" s="664" t="n"/>
      <c r="U458" s="664" t="n"/>
      <c r="V458" s="664" t="n"/>
      <c r="W458" s="664" t="n"/>
      <c r="X458" s="664" t="n"/>
      <c r="Y458" s="664" t="n"/>
      <c r="Z458" s="664" t="n"/>
      <c r="AA458" s="664" t="n"/>
    </row>
    <row r="459" ht="12" customHeight="1" s="844">
      <c r="A459" s="590" t="n"/>
      <c r="B459" s="590" t="n"/>
      <c r="C459" s="590" t="n"/>
      <c r="D459" s="590" t="n"/>
      <c r="E459" s="590" t="n"/>
      <c r="F459" s="590" t="n"/>
      <c r="G459" s="590" t="n"/>
      <c r="H459" s="590" t="n"/>
      <c r="I459" s="590" t="n"/>
      <c r="J459" s="664" t="n"/>
      <c r="K459" s="664" t="n"/>
      <c r="L459" s="664" t="n"/>
      <c r="M459" s="664" t="n"/>
      <c r="N459" s="664" t="n"/>
      <c r="O459" s="664" t="n"/>
      <c r="P459" s="664" t="n"/>
      <c r="Q459" s="664" t="n"/>
      <c r="R459" s="664" t="n"/>
      <c r="S459" s="664" t="n"/>
      <c r="T459" s="664" t="n"/>
      <c r="U459" s="664" t="n"/>
      <c r="V459" s="664" t="n"/>
      <c r="W459" s="664" t="n"/>
      <c r="X459" s="664" t="n"/>
      <c r="Y459" s="664" t="n"/>
      <c r="Z459" s="664" t="n"/>
      <c r="AA459" s="664" t="n"/>
    </row>
    <row r="460" ht="12" customHeight="1" s="844">
      <c r="A460" s="590" t="n"/>
      <c r="B460" s="590" t="n"/>
      <c r="C460" s="590" t="n"/>
      <c r="D460" s="590" t="n"/>
      <c r="E460" s="590" t="n"/>
      <c r="F460" s="590" t="n"/>
      <c r="G460" s="590" t="n"/>
      <c r="H460" s="590" t="n"/>
      <c r="I460" s="590" t="n"/>
      <c r="J460" s="664" t="n"/>
      <c r="K460" s="664" t="n"/>
      <c r="L460" s="664" t="n"/>
      <c r="M460" s="664" t="n"/>
      <c r="N460" s="664" t="n"/>
      <c r="O460" s="664" t="n"/>
      <c r="P460" s="664" t="n"/>
      <c r="Q460" s="664" t="n"/>
      <c r="R460" s="664" t="n"/>
      <c r="S460" s="664" t="n"/>
      <c r="T460" s="664" t="n"/>
      <c r="U460" s="664" t="n"/>
      <c r="V460" s="664" t="n"/>
      <c r="W460" s="664" t="n"/>
      <c r="X460" s="664" t="n"/>
      <c r="Y460" s="664" t="n"/>
      <c r="Z460" s="664" t="n"/>
      <c r="AA460" s="664" t="n"/>
    </row>
    <row r="461" ht="12" customHeight="1" s="844">
      <c r="A461" s="590" t="n"/>
      <c r="B461" s="590" t="n"/>
      <c r="C461" s="590" t="n"/>
      <c r="D461" s="590" t="n"/>
      <c r="E461" s="590" t="n"/>
      <c r="F461" s="590" t="n"/>
      <c r="G461" s="590" t="n"/>
      <c r="H461" s="590" t="n"/>
      <c r="I461" s="590" t="n"/>
      <c r="J461" s="664" t="n"/>
      <c r="K461" s="664" t="n"/>
      <c r="L461" s="664" t="n"/>
      <c r="M461" s="664" t="n"/>
      <c r="N461" s="664" t="n"/>
      <c r="O461" s="664" t="n"/>
      <c r="P461" s="664" t="n"/>
      <c r="Q461" s="664" t="n"/>
      <c r="R461" s="664" t="n"/>
      <c r="S461" s="664" t="n"/>
      <c r="T461" s="664" t="n"/>
      <c r="U461" s="664" t="n"/>
      <c r="V461" s="664" t="n"/>
      <c r="W461" s="664" t="n"/>
      <c r="X461" s="664" t="n"/>
      <c r="Y461" s="664" t="n"/>
      <c r="Z461" s="664" t="n"/>
      <c r="AA461" s="664" t="n"/>
    </row>
    <row r="462" ht="12" customHeight="1" s="844">
      <c r="A462" s="590" t="n"/>
      <c r="B462" s="590" t="n"/>
      <c r="C462" s="590" t="n"/>
      <c r="D462" s="590" t="n"/>
      <c r="E462" s="590" t="n"/>
      <c r="F462" s="590" t="n"/>
      <c r="G462" s="590" t="n"/>
      <c r="H462" s="590" t="n"/>
      <c r="I462" s="590" t="n"/>
      <c r="J462" s="664" t="n"/>
      <c r="K462" s="664" t="n"/>
      <c r="L462" s="664" t="n"/>
      <c r="M462" s="664" t="n"/>
      <c r="N462" s="664" t="n"/>
      <c r="O462" s="664" t="n"/>
      <c r="P462" s="664" t="n"/>
      <c r="Q462" s="664" t="n"/>
      <c r="R462" s="664" t="n"/>
      <c r="S462" s="664" t="n"/>
      <c r="T462" s="664" t="n"/>
      <c r="U462" s="664" t="n"/>
      <c r="V462" s="664" t="n"/>
      <c r="W462" s="664" t="n"/>
      <c r="X462" s="664" t="n"/>
      <c r="Y462" s="664" t="n"/>
      <c r="Z462" s="664" t="n"/>
      <c r="AA462" s="664" t="n"/>
    </row>
    <row r="463" ht="12" customHeight="1" s="844">
      <c r="A463" s="590" t="n"/>
      <c r="B463" s="590" t="n"/>
      <c r="C463" s="590" t="n"/>
      <c r="D463" s="590" t="n"/>
      <c r="E463" s="590" t="n"/>
      <c r="F463" s="590" t="n"/>
      <c r="G463" s="590" t="n"/>
      <c r="H463" s="590" t="n"/>
      <c r="I463" s="590" t="n"/>
      <c r="J463" s="664" t="n"/>
      <c r="K463" s="664" t="n"/>
      <c r="L463" s="664" t="n"/>
      <c r="M463" s="664" t="n"/>
      <c r="N463" s="664" t="n"/>
      <c r="O463" s="664" t="n"/>
      <c r="P463" s="664" t="n"/>
      <c r="Q463" s="664" t="n"/>
      <c r="R463" s="664" t="n"/>
      <c r="S463" s="664" t="n"/>
      <c r="T463" s="664" t="n"/>
      <c r="U463" s="664" t="n"/>
      <c r="V463" s="664" t="n"/>
      <c r="W463" s="664" t="n"/>
      <c r="X463" s="664" t="n"/>
      <c r="Y463" s="664" t="n"/>
      <c r="Z463" s="664" t="n"/>
      <c r="AA463" s="664" t="n"/>
    </row>
    <row r="464" ht="12" customHeight="1" s="844">
      <c r="A464" s="590" t="n"/>
      <c r="B464" s="590" t="n"/>
      <c r="C464" s="590" t="n"/>
      <c r="D464" s="590" t="n"/>
      <c r="E464" s="590" t="n"/>
      <c r="F464" s="590" t="n"/>
      <c r="G464" s="590" t="n"/>
      <c r="H464" s="590" t="n"/>
      <c r="I464" s="590" t="n"/>
      <c r="J464" s="664" t="n"/>
      <c r="K464" s="664" t="n"/>
      <c r="L464" s="664" t="n"/>
      <c r="M464" s="664" t="n"/>
      <c r="N464" s="664" t="n"/>
      <c r="O464" s="664" t="n"/>
      <c r="P464" s="664" t="n"/>
      <c r="Q464" s="664" t="n"/>
      <c r="R464" s="664" t="n"/>
      <c r="S464" s="664" t="n"/>
      <c r="T464" s="664" t="n"/>
      <c r="U464" s="664" t="n"/>
      <c r="V464" s="664" t="n"/>
      <c r="W464" s="664" t="n"/>
      <c r="X464" s="664" t="n"/>
      <c r="Y464" s="664" t="n"/>
      <c r="Z464" s="664" t="n"/>
      <c r="AA464" s="664" t="n"/>
    </row>
    <row r="465" ht="12" customHeight="1" s="844">
      <c r="A465" s="590" t="n"/>
      <c r="B465" s="590" t="n"/>
      <c r="C465" s="590" t="n"/>
      <c r="D465" s="590" t="n"/>
      <c r="E465" s="590" t="n"/>
      <c r="F465" s="590" t="n"/>
      <c r="G465" s="590" t="n"/>
      <c r="H465" s="590" t="n"/>
      <c r="I465" s="590" t="n"/>
      <c r="J465" s="664" t="n"/>
      <c r="K465" s="664" t="n"/>
      <c r="L465" s="664" t="n"/>
      <c r="M465" s="664" t="n"/>
      <c r="N465" s="664" t="n"/>
      <c r="O465" s="664" t="n"/>
      <c r="P465" s="664" t="n"/>
      <c r="Q465" s="664" t="n"/>
      <c r="R465" s="664" t="n"/>
      <c r="S465" s="664" t="n"/>
      <c r="T465" s="664" t="n"/>
      <c r="U465" s="664" t="n"/>
      <c r="V465" s="664" t="n"/>
      <c r="W465" s="664" t="n"/>
      <c r="X465" s="664" t="n"/>
      <c r="Y465" s="664" t="n"/>
      <c r="Z465" s="664" t="n"/>
      <c r="AA465" s="664" t="n"/>
    </row>
    <row r="466" ht="12" customHeight="1" s="844">
      <c r="A466" s="590" t="n"/>
      <c r="B466" s="590" t="n"/>
      <c r="C466" s="590" t="n"/>
      <c r="D466" s="590" t="n"/>
      <c r="E466" s="590" t="n"/>
      <c r="F466" s="590" t="n"/>
      <c r="G466" s="590" t="n"/>
      <c r="H466" s="590" t="n"/>
      <c r="I466" s="590" t="n"/>
      <c r="J466" s="664" t="n"/>
      <c r="K466" s="664" t="n"/>
      <c r="L466" s="664" t="n"/>
      <c r="M466" s="664" t="n"/>
      <c r="N466" s="664" t="n"/>
      <c r="O466" s="664" t="n"/>
      <c r="P466" s="664" t="n"/>
      <c r="Q466" s="664" t="n"/>
      <c r="R466" s="664" t="n"/>
      <c r="S466" s="664" t="n"/>
      <c r="T466" s="664" t="n"/>
      <c r="U466" s="664" t="n"/>
      <c r="V466" s="664" t="n"/>
      <c r="W466" s="664" t="n"/>
      <c r="X466" s="664" t="n"/>
      <c r="Y466" s="664" t="n"/>
      <c r="Z466" s="664" t="n"/>
      <c r="AA466" s="664" t="n"/>
    </row>
    <row r="467" ht="12" customHeight="1" s="844">
      <c r="A467" s="590" t="n"/>
      <c r="B467" s="590" t="n"/>
      <c r="C467" s="590" t="n"/>
      <c r="D467" s="590" t="n"/>
      <c r="E467" s="590" t="n"/>
      <c r="F467" s="590" t="n"/>
      <c r="G467" s="590" t="n"/>
      <c r="H467" s="590" t="n"/>
      <c r="I467" s="590" t="n"/>
      <c r="J467" s="664" t="n"/>
      <c r="K467" s="664" t="n"/>
      <c r="L467" s="664" t="n"/>
      <c r="M467" s="664" t="n"/>
      <c r="N467" s="664" t="n"/>
      <c r="O467" s="664" t="n"/>
      <c r="P467" s="664" t="n"/>
      <c r="Q467" s="664" t="n"/>
      <c r="R467" s="664" t="n"/>
      <c r="S467" s="664" t="n"/>
      <c r="T467" s="664" t="n"/>
      <c r="U467" s="664" t="n"/>
      <c r="V467" s="664" t="n"/>
      <c r="W467" s="664" t="n"/>
      <c r="X467" s="664" t="n"/>
      <c r="Y467" s="664" t="n"/>
      <c r="Z467" s="664" t="n"/>
      <c r="AA467" s="664" t="n"/>
    </row>
    <row r="468" ht="12" customHeight="1" s="844">
      <c r="A468" s="590" t="n"/>
      <c r="B468" s="590" t="n"/>
      <c r="C468" s="590" t="n"/>
      <c r="D468" s="590" t="n"/>
      <c r="E468" s="590" t="n"/>
      <c r="F468" s="590" t="n"/>
      <c r="G468" s="590" t="n"/>
      <c r="H468" s="590" t="n"/>
      <c r="I468" s="590" t="n"/>
      <c r="J468" s="664" t="n"/>
      <c r="K468" s="664" t="n"/>
      <c r="L468" s="664" t="n"/>
      <c r="M468" s="664" t="n"/>
      <c r="N468" s="664" t="n"/>
      <c r="O468" s="664" t="n"/>
      <c r="P468" s="664" t="n"/>
      <c r="Q468" s="664" t="n"/>
      <c r="R468" s="664" t="n"/>
      <c r="S468" s="664" t="n"/>
      <c r="T468" s="664" t="n"/>
      <c r="U468" s="664" t="n"/>
      <c r="V468" s="664" t="n"/>
      <c r="W468" s="664" t="n"/>
      <c r="X468" s="664" t="n"/>
      <c r="Y468" s="664" t="n"/>
      <c r="Z468" s="664" t="n"/>
      <c r="AA468" s="664" t="n"/>
    </row>
    <row r="469" ht="12" customHeight="1" s="844">
      <c r="A469" s="590" t="n"/>
      <c r="B469" s="590" t="n"/>
      <c r="C469" s="590" t="n"/>
      <c r="D469" s="590" t="n"/>
      <c r="E469" s="590" t="n"/>
      <c r="F469" s="590" t="n"/>
      <c r="G469" s="590" t="n"/>
      <c r="H469" s="590" t="n"/>
      <c r="I469" s="590" t="n"/>
      <c r="J469" s="664" t="n"/>
      <c r="K469" s="664" t="n"/>
      <c r="L469" s="664" t="n"/>
      <c r="M469" s="664" t="n"/>
      <c r="N469" s="664" t="n"/>
      <c r="O469" s="664" t="n"/>
      <c r="P469" s="664" t="n"/>
      <c r="Q469" s="664" t="n"/>
      <c r="R469" s="664" t="n"/>
      <c r="S469" s="664" t="n"/>
      <c r="T469" s="664" t="n"/>
      <c r="U469" s="664" t="n"/>
      <c r="V469" s="664" t="n"/>
      <c r="W469" s="664" t="n"/>
      <c r="X469" s="664" t="n"/>
      <c r="Y469" s="664" t="n"/>
      <c r="Z469" s="664" t="n"/>
      <c r="AA469" s="664" t="n"/>
    </row>
    <row r="470" ht="12" customHeight="1" s="844">
      <c r="A470" s="590" t="n"/>
      <c r="B470" s="590" t="n"/>
      <c r="C470" s="590" t="n"/>
      <c r="D470" s="590" t="n"/>
      <c r="E470" s="590" t="n"/>
      <c r="F470" s="590" t="n"/>
      <c r="G470" s="590" t="n"/>
      <c r="H470" s="590" t="n"/>
      <c r="I470" s="590" t="n"/>
      <c r="J470" s="664" t="n"/>
      <c r="K470" s="664" t="n"/>
      <c r="L470" s="664" t="n"/>
      <c r="M470" s="664" t="n"/>
      <c r="N470" s="664" t="n"/>
      <c r="O470" s="664" t="n"/>
      <c r="P470" s="664" t="n"/>
      <c r="Q470" s="664" t="n"/>
      <c r="R470" s="664" t="n"/>
      <c r="S470" s="664" t="n"/>
      <c r="T470" s="664" t="n"/>
      <c r="U470" s="664" t="n"/>
      <c r="V470" s="664" t="n"/>
      <c r="W470" s="664" t="n"/>
      <c r="X470" s="664" t="n"/>
      <c r="Y470" s="664" t="n"/>
      <c r="Z470" s="664" t="n"/>
      <c r="AA470" s="664" t="n"/>
    </row>
    <row r="471" ht="12" customHeight="1" s="844">
      <c r="A471" s="590" t="n"/>
      <c r="B471" s="590" t="n"/>
      <c r="C471" s="590" t="n"/>
      <c r="D471" s="590" t="n"/>
      <c r="E471" s="590" t="n"/>
      <c r="F471" s="590" t="n"/>
      <c r="G471" s="590" t="n"/>
      <c r="H471" s="590" t="n"/>
      <c r="I471" s="590" t="n"/>
      <c r="J471" s="664" t="n"/>
      <c r="K471" s="664" t="n"/>
      <c r="L471" s="664" t="n"/>
      <c r="M471" s="664" t="n"/>
      <c r="N471" s="664" t="n"/>
      <c r="O471" s="664" t="n"/>
      <c r="P471" s="664" t="n"/>
      <c r="Q471" s="664" t="n"/>
      <c r="R471" s="664" t="n"/>
      <c r="S471" s="664" t="n"/>
      <c r="T471" s="664" t="n"/>
      <c r="U471" s="664" t="n"/>
      <c r="V471" s="664" t="n"/>
      <c r="W471" s="664" t="n"/>
      <c r="X471" s="664" t="n"/>
      <c r="Y471" s="664" t="n"/>
      <c r="Z471" s="664" t="n"/>
      <c r="AA471" s="664" t="n"/>
    </row>
    <row r="472" ht="12" customHeight="1" s="844">
      <c r="A472" s="590" t="n"/>
      <c r="B472" s="590" t="n"/>
      <c r="C472" s="590" t="n"/>
      <c r="D472" s="590" t="n"/>
      <c r="E472" s="590" t="n"/>
      <c r="F472" s="590" t="n"/>
      <c r="G472" s="590" t="n"/>
      <c r="H472" s="590" t="n"/>
      <c r="I472" s="590" t="n"/>
      <c r="J472" s="664" t="n"/>
      <c r="K472" s="664" t="n"/>
      <c r="L472" s="664" t="n"/>
      <c r="M472" s="664" t="n"/>
      <c r="N472" s="664" t="n"/>
      <c r="O472" s="664" t="n"/>
      <c r="P472" s="664" t="n"/>
      <c r="Q472" s="664" t="n"/>
      <c r="R472" s="664" t="n"/>
      <c r="S472" s="664" t="n"/>
      <c r="T472" s="664" t="n"/>
      <c r="U472" s="664" t="n"/>
      <c r="V472" s="664" t="n"/>
      <c r="W472" s="664" t="n"/>
      <c r="X472" s="664" t="n"/>
      <c r="Y472" s="664" t="n"/>
      <c r="Z472" s="664" t="n"/>
      <c r="AA472" s="664" t="n"/>
    </row>
    <row r="473" ht="12" customHeight="1" s="844">
      <c r="A473" s="590" t="n"/>
      <c r="B473" s="590" t="n"/>
      <c r="C473" s="590" t="n"/>
      <c r="D473" s="590" t="n"/>
      <c r="E473" s="590" t="n"/>
      <c r="F473" s="590" t="n"/>
      <c r="G473" s="590" t="n"/>
      <c r="H473" s="590" t="n"/>
      <c r="I473" s="590" t="n"/>
      <c r="J473" s="664" t="n"/>
      <c r="K473" s="664" t="n"/>
      <c r="L473" s="664" t="n"/>
      <c r="M473" s="664" t="n"/>
      <c r="N473" s="664" t="n"/>
      <c r="O473" s="664" t="n"/>
      <c r="P473" s="664" t="n"/>
      <c r="Q473" s="664" t="n"/>
      <c r="R473" s="664" t="n"/>
      <c r="S473" s="664" t="n"/>
      <c r="T473" s="664" t="n"/>
      <c r="U473" s="664" t="n"/>
      <c r="V473" s="664" t="n"/>
      <c r="W473" s="664" t="n"/>
      <c r="X473" s="664" t="n"/>
      <c r="Y473" s="664" t="n"/>
      <c r="Z473" s="664" t="n"/>
      <c r="AA473" s="664" t="n"/>
    </row>
    <row r="474" ht="12" customHeight="1" s="844">
      <c r="A474" s="590" t="n"/>
      <c r="B474" s="590" t="n"/>
      <c r="C474" s="590" t="n"/>
      <c r="D474" s="590" t="n"/>
      <c r="E474" s="590" t="n"/>
      <c r="F474" s="590" t="n"/>
      <c r="G474" s="590" t="n"/>
      <c r="H474" s="590" t="n"/>
      <c r="I474" s="590" t="n"/>
      <c r="J474" s="664" t="n"/>
      <c r="K474" s="664" t="n"/>
      <c r="L474" s="664" t="n"/>
      <c r="M474" s="664" t="n"/>
      <c r="N474" s="664" t="n"/>
      <c r="O474" s="664" t="n"/>
      <c r="P474" s="664" t="n"/>
      <c r="Q474" s="664" t="n"/>
      <c r="R474" s="664" t="n"/>
      <c r="S474" s="664" t="n"/>
      <c r="T474" s="664" t="n"/>
      <c r="U474" s="664" t="n"/>
      <c r="V474" s="664" t="n"/>
      <c r="W474" s="664" t="n"/>
      <c r="X474" s="664" t="n"/>
      <c r="Y474" s="664" t="n"/>
      <c r="Z474" s="664" t="n"/>
      <c r="AA474" s="664" t="n"/>
    </row>
    <row r="475" ht="12" customHeight="1" s="844">
      <c r="A475" s="590" t="n"/>
      <c r="B475" s="590" t="n"/>
      <c r="C475" s="590" t="n"/>
      <c r="D475" s="590" t="n"/>
      <c r="E475" s="590" t="n"/>
      <c r="F475" s="590" t="n"/>
      <c r="G475" s="590" t="n"/>
      <c r="H475" s="590" t="n"/>
      <c r="I475" s="590" t="n"/>
      <c r="J475" s="664" t="n"/>
      <c r="K475" s="664" t="n"/>
      <c r="L475" s="664" t="n"/>
      <c r="M475" s="664" t="n"/>
      <c r="N475" s="664" t="n"/>
      <c r="O475" s="664" t="n"/>
      <c r="P475" s="664" t="n"/>
      <c r="Q475" s="664" t="n"/>
      <c r="R475" s="664" t="n"/>
      <c r="S475" s="664" t="n"/>
      <c r="T475" s="664" t="n"/>
      <c r="U475" s="664" t="n"/>
      <c r="V475" s="664" t="n"/>
      <c r="W475" s="664" t="n"/>
      <c r="X475" s="664" t="n"/>
      <c r="Y475" s="664" t="n"/>
      <c r="Z475" s="664" t="n"/>
      <c r="AA475" s="664" t="n"/>
    </row>
    <row r="476" ht="12" customHeight="1" s="844">
      <c r="A476" s="590" t="n"/>
      <c r="B476" s="590" t="n"/>
      <c r="C476" s="590" t="n"/>
      <c r="D476" s="590" t="n"/>
      <c r="E476" s="590" t="n"/>
      <c r="F476" s="590" t="n"/>
      <c r="G476" s="590" t="n"/>
      <c r="H476" s="590" t="n"/>
      <c r="I476" s="590" t="n"/>
      <c r="J476" s="664" t="n"/>
      <c r="K476" s="664" t="n"/>
      <c r="L476" s="664" t="n"/>
      <c r="M476" s="664" t="n"/>
      <c r="N476" s="664" t="n"/>
      <c r="O476" s="664" t="n"/>
      <c r="P476" s="664" t="n"/>
      <c r="Q476" s="664" t="n"/>
      <c r="R476" s="664" t="n"/>
      <c r="S476" s="664" t="n"/>
      <c r="T476" s="664" t="n"/>
      <c r="U476" s="664" t="n"/>
      <c r="V476" s="664" t="n"/>
      <c r="W476" s="664" t="n"/>
      <c r="X476" s="664" t="n"/>
      <c r="Y476" s="664" t="n"/>
      <c r="Z476" s="664" t="n"/>
      <c r="AA476" s="664" t="n"/>
    </row>
    <row r="477" ht="12" customHeight="1" s="844">
      <c r="A477" s="590" t="n"/>
      <c r="B477" s="590" t="n"/>
      <c r="C477" s="590" t="n"/>
      <c r="D477" s="590" t="n"/>
      <c r="E477" s="590" t="n"/>
      <c r="F477" s="590" t="n"/>
      <c r="G477" s="590" t="n"/>
      <c r="H477" s="590" t="n"/>
      <c r="I477" s="590" t="n"/>
      <c r="J477" s="664" t="n"/>
      <c r="K477" s="664" t="n"/>
      <c r="L477" s="664" t="n"/>
      <c r="M477" s="664" t="n"/>
      <c r="N477" s="664" t="n"/>
      <c r="O477" s="664" t="n"/>
      <c r="P477" s="664" t="n"/>
      <c r="Q477" s="664" t="n"/>
      <c r="R477" s="664" t="n"/>
      <c r="S477" s="664" t="n"/>
      <c r="T477" s="664" t="n"/>
      <c r="U477" s="664" t="n"/>
      <c r="V477" s="664" t="n"/>
      <c r="W477" s="664" t="n"/>
      <c r="X477" s="664" t="n"/>
      <c r="Y477" s="664" t="n"/>
      <c r="Z477" s="664" t="n"/>
      <c r="AA477" s="664" t="n"/>
    </row>
    <row r="478" ht="12" customHeight="1" s="844">
      <c r="A478" s="590" t="n"/>
      <c r="B478" s="590" t="n"/>
      <c r="C478" s="590" t="n"/>
      <c r="D478" s="590" t="n"/>
      <c r="E478" s="590" t="n"/>
      <c r="F478" s="590" t="n"/>
      <c r="G478" s="590" t="n"/>
      <c r="H478" s="590" t="n"/>
      <c r="I478" s="590" t="n"/>
      <c r="J478" s="664" t="n"/>
      <c r="K478" s="664" t="n"/>
      <c r="L478" s="664" t="n"/>
      <c r="M478" s="664" t="n"/>
      <c r="N478" s="664" t="n"/>
      <c r="O478" s="664" t="n"/>
      <c r="P478" s="664" t="n"/>
      <c r="Q478" s="664" t="n"/>
      <c r="R478" s="664" t="n"/>
      <c r="S478" s="664" t="n"/>
      <c r="T478" s="664" t="n"/>
      <c r="U478" s="664" t="n"/>
      <c r="V478" s="664" t="n"/>
      <c r="W478" s="664" t="n"/>
      <c r="X478" s="664" t="n"/>
      <c r="Y478" s="664" t="n"/>
      <c r="Z478" s="664" t="n"/>
      <c r="AA478" s="664" t="n"/>
    </row>
    <row r="479" ht="12" customHeight="1" s="844">
      <c r="A479" s="590" t="n"/>
      <c r="B479" s="590" t="n"/>
      <c r="C479" s="590" t="n"/>
      <c r="D479" s="590" t="n"/>
      <c r="E479" s="590" t="n"/>
      <c r="F479" s="590" t="n"/>
      <c r="G479" s="590" t="n"/>
      <c r="H479" s="590" t="n"/>
      <c r="I479" s="590" t="n"/>
      <c r="J479" s="664" t="n"/>
      <c r="K479" s="664" t="n"/>
      <c r="L479" s="664" t="n"/>
      <c r="M479" s="664" t="n"/>
      <c r="N479" s="664" t="n"/>
      <c r="O479" s="664" t="n"/>
      <c r="P479" s="664" t="n"/>
      <c r="Q479" s="664" t="n"/>
      <c r="R479" s="664" t="n"/>
      <c r="S479" s="664" t="n"/>
      <c r="T479" s="664" t="n"/>
      <c r="U479" s="664" t="n"/>
      <c r="V479" s="664" t="n"/>
      <c r="W479" s="664" t="n"/>
      <c r="X479" s="664" t="n"/>
      <c r="Y479" s="664" t="n"/>
      <c r="Z479" s="664" t="n"/>
      <c r="AA479" s="664" t="n"/>
    </row>
    <row r="480" ht="12" customHeight="1" s="844">
      <c r="A480" s="590" t="n"/>
      <c r="B480" s="590" t="n"/>
      <c r="C480" s="590" t="n"/>
      <c r="D480" s="590" t="n"/>
      <c r="E480" s="590" t="n"/>
      <c r="F480" s="590" t="n"/>
      <c r="G480" s="590" t="n"/>
      <c r="H480" s="590" t="n"/>
      <c r="I480" s="590" t="n"/>
      <c r="J480" s="664" t="n"/>
      <c r="K480" s="664" t="n"/>
      <c r="L480" s="664" t="n"/>
      <c r="M480" s="664" t="n"/>
      <c r="N480" s="664" t="n"/>
      <c r="O480" s="664" t="n"/>
      <c r="P480" s="664" t="n"/>
      <c r="Q480" s="664" t="n"/>
      <c r="R480" s="664" t="n"/>
      <c r="S480" s="664" t="n"/>
      <c r="T480" s="664" t="n"/>
      <c r="U480" s="664" t="n"/>
      <c r="V480" s="664" t="n"/>
      <c r="W480" s="664" t="n"/>
      <c r="X480" s="664" t="n"/>
      <c r="Y480" s="664" t="n"/>
      <c r="Z480" s="664" t="n"/>
      <c r="AA480" s="664" t="n"/>
    </row>
    <row r="481" ht="12" customHeight="1" s="844">
      <c r="A481" s="590" t="n"/>
      <c r="B481" s="590" t="n"/>
      <c r="C481" s="590" t="n"/>
      <c r="D481" s="590" t="n"/>
      <c r="E481" s="590" t="n"/>
      <c r="F481" s="590" t="n"/>
      <c r="G481" s="590" t="n"/>
      <c r="H481" s="590" t="n"/>
      <c r="I481" s="590" t="n"/>
      <c r="J481" s="664" t="n"/>
      <c r="K481" s="664" t="n"/>
      <c r="L481" s="664" t="n"/>
      <c r="M481" s="664" t="n"/>
      <c r="N481" s="664" t="n"/>
      <c r="O481" s="664" t="n"/>
      <c r="P481" s="664" t="n"/>
      <c r="Q481" s="664" t="n"/>
      <c r="R481" s="664" t="n"/>
      <c r="S481" s="664" t="n"/>
      <c r="T481" s="664" t="n"/>
      <c r="U481" s="664" t="n"/>
      <c r="V481" s="664" t="n"/>
      <c r="W481" s="664" t="n"/>
      <c r="X481" s="664" t="n"/>
      <c r="Y481" s="664" t="n"/>
      <c r="Z481" s="664" t="n"/>
      <c r="AA481" s="664" t="n"/>
    </row>
    <row r="482" ht="12" customHeight="1" s="844">
      <c r="A482" s="590" t="n"/>
      <c r="B482" s="590" t="n"/>
      <c r="C482" s="590" t="n"/>
      <c r="D482" s="590" t="n"/>
      <c r="E482" s="590" t="n"/>
      <c r="F482" s="590" t="n"/>
      <c r="G482" s="590" t="n"/>
      <c r="H482" s="590" t="n"/>
      <c r="I482" s="590" t="n"/>
      <c r="J482" s="664" t="n"/>
      <c r="K482" s="664" t="n"/>
      <c r="L482" s="664" t="n"/>
      <c r="M482" s="664" t="n"/>
      <c r="N482" s="664" t="n"/>
      <c r="O482" s="664" t="n"/>
      <c r="P482" s="664" t="n"/>
      <c r="Q482" s="664" t="n"/>
      <c r="R482" s="664" t="n"/>
      <c r="S482" s="664" t="n"/>
      <c r="T482" s="664" t="n"/>
      <c r="U482" s="664" t="n"/>
      <c r="V482" s="664" t="n"/>
      <c r="W482" s="664" t="n"/>
      <c r="X482" s="664" t="n"/>
      <c r="Y482" s="664" t="n"/>
      <c r="Z482" s="664" t="n"/>
      <c r="AA482" s="664" t="n"/>
    </row>
    <row r="483" ht="12" customHeight="1" s="844">
      <c r="A483" s="590" t="n"/>
      <c r="B483" s="590" t="n"/>
      <c r="C483" s="590" t="n"/>
      <c r="D483" s="590" t="n"/>
      <c r="E483" s="590" t="n"/>
      <c r="F483" s="590" t="n"/>
      <c r="G483" s="590" t="n"/>
      <c r="H483" s="590" t="n"/>
      <c r="I483" s="590" t="n"/>
      <c r="J483" s="664" t="n"/>
      <c r="K483" s="664" t="n"/>
      <c r="L483" s="664" t="n"/>
      <c r="M483" s="664" t="n"/>
      <c r="N483" s="664" t="n"/>
      <c r="O483" s="664" t="n"/>
      <c r="P483" s="664" t="n"/>
      <c r="Q483" s="664" t="n"/>
      <c r="R483" s="664" t="n"/>
      <c r="S483" s="664" t="n"/>
      <c r="T483" s="664" t="n"/>
      <c r="U483" s="664" t="n"/>
      <c r="V483" s="664" t="n"/>
      <c r="W483" s="664" t="n"/>
      <c r="X483" s="664" t="n"/>
      <c r="Y483" s="664" t="n"/>
      <c r="Z483" s="664" t="n"/>
      <c r="AA483" s="664" t="n"/>
    </row>
    <row r="484" ht="12" customHeight="1" s="844">
      <c r="A484" s="590" t="n"/>
      <c r="B484" s="590" t="n"/>
      <c r="C484" s="590" t="n"/>
      <c r="D484" s="590" t="n"/>
      <c r="E484" s="590" t="n"/>
      <c r="F484" s="590" t="n"/>
      <c r="G484" s="590" t="n"/>
      <c r="H484" s="590" t="n"/>
      <c r="I484" s="590" t="n"/>
      <c r="J484" s="664" t="n"/>
      <c r="K484" s="664" t="n"/>
      <c r="L484" s="664" t="n"/>
      <c r="M484" s="664" t="n"/>
      <c r="N484" s="664" t="n"/>
      <c r="O484" s="664" t="n"/>
      <c r="P484" s="664" t="n"/>
      <c r="Q484" s="664" t="n"/>
      <c r="R484" s="664" t="n"/>
      <c r="S484" s="664" t="n"/>
      <c r="T484" s="664" t="n"/>
      <c r="U484" s="664" t="n"/>
      <c r="V484" s="664" t="n"/>
      <c r="W484" s="664" t="n"/>
      <c r="X484" s="664" t="n"/>
      <c r="Y484" s="664" t="n"/>
      <c r="Z484" s="664" t="n"/>
      <c r="AA484" s="664" t="n"/>
    </row>
    <row r="485" ht="12" customHeight="1" s="844">
      <c r="A485" s="590" t="n"/>
      <c r="B485" s="590" t="n"/>
      <c r="C485" s="590" t="n"/>
      <c r="D485" s="590" t="n"/>
      <c r="E485" s="590" t="n"/>
      <c r="F485" s="590" t="n"/>
      <c r="G485" s="590" t="n"/>
      <c r="H485" s="590" t="n"/>
      <c r="I485" s="590" t="n"/>
      <c r="J485" s="664" t="n"/>
      <c r="K485" s="664" t="n"/>
      <c r="L485" s="664" t="n"/>
      <c r="M485" s="664" t="n"/>
      <c r="N485" s="664" t="n"/>
      <c r="O485" s="664" t="n"/>
      <c r="P485" s="664" t="n"/>
      <c r="Q485" s="664" t="n"/>
      <c r="R485" s="664" t="n"/>
      <c r="S485" s="664" t="n"/>
      <c r="T485" s="664" t="n"/>
      <c r="U485" s="664" t="n"/>
      <c r="V485" s="664" t="n"/>
      <c r="W485" s="664" t="n"/>
      <c r="X485" s="664" t="n"/>
      <c r="Y485" s="664" t="n"/>
      <c r="Z485" s="664" t="n"/>
      <c r="AA485" s="664" t="n"/>
    </row>
    <row r="486" ht="12" customHeight="1" s="844">
      <c r="A486" s="590" t="n"/>
      <c r="B486" s="590" t="n"/>
      <c r="C486" s="590" t="n"/>
      <c r="D486" s="590" t="n"/>
      <c r="E486" s="590" t="n"/>
      <c r="F486" s="590" t="n"/>
      <c r="G486" s="590" t="n"/>
      <c r="H486" s="590" t="n"/>
      <c r="I486" s="590" t="n"/>
      <c r="J486" s="664" t="n"/>
      <c r="K486" s="664" t="n"/>
      <c r="L486" s="664" t="n"/>
      <c r="M486" s="664" t="n"/>
      <c r="N486" s="664" t="n"/>
      <c r="O486" s="664" t="n"/>
      <c r="P486" s="664" t="n"/>
      <c r="Q486" s="664" t="n"/>
      <c r="R486" s="664" t="n"/>
      <c r="S486" s="664" t="n"/>
      <c r="T486" s="664" t="n"/>
      <c r="U486" s="664" t="n"/>
      <c r="V486" s="664" t="n"/>
      <c r="W486" s="664" t="n"/>
      <c r="X486" s="664" t="n"/>
      <c r="Y486" s="664" t="n"/>
      <c r="Z486" s="664" t="n"/>
      <c r="AA486" s="664" t="n"/>
    </row>
    <row r="487" ht="12" customHeight="1" s="844">
      <c r="A487" s="590" t="n"/>
      <c r="B487" s="590" t="n"/>
      <c r="C487" s="590" t="n"/>
      <c r="D487" s="590" t="n"/>
      <c r="E487" s="590" t="n"/>
      <c r="F487" s="590" t="n"/>
      <c r="G487" s="590" t="n"/>
      <c r="H487" s="590" t="n"/>
      <c r="I487" s="590" t="n"/>
      <c r="J487" s="664" t="n"/>
      <c r="K487" s="664" t="n"/>
      <c r="L487" s="664" t="n"/>
      <c r="M487" s="664" t="n"/>
      <c r="N487" s="664" t="n"/>
      <c r="O487" s="664" t="n"/>
      <c r="P487" s="664" t="n"/>
      <c r="Q487" s="664" t="n"/>
      <c r="R487" s="664" t="n"/>
      <c r="S487" s="664" t="n"/>
      <c r="T487" s="664" t="n"/>
      <c r="U487" s="664" t="n"/>
      <c r="V487" s="664" t="n"/>
      <c r="W487" s="664" t="n"/>
      <c r="X487" s="664" t="n"/>
      <c r="Y487" s="664" t="n"/>
      <c r="Z487" s="664" t="n"/>
      <c r="AA487" s="664" t="n"/>
    </row>
    <row r="488" ht="12" customHeight="1" s="844">
      <c r="A488" s="590" t="n"/>
      <c r="B488" s="590" t="n"/>
      <c r="C488" s="590" t="n"/>
      <c r="D488" s="590" t="n"/>
      <c r="E488" s="590" t="n"/>
      <c r="F488" s="590" t="n"/>
      <c r="G488" s="590" t="n"/>
      <c r="H488" s="590" t="n"/>
      <c r="I488" s="590" t="n"/>
      <c r="J488" s="664" t="n"/>
      <c r="K488" s="664" t="n"/>
      <c r="L488" s="664" t="n"/>
      <c r="M488" s="664" t="n"/>
      <c r="N488" s="664" t="n"/>
      <c r="O488" s="664" t="n"/>
      <c r="P488" s="664" t="n"/>
      <c r="Q488" s="664" t="n"/>
      <c r="R488" s="664" t="n"/>
      <c r="S488" s="664" t="n"/>
      <c r="T488" s="664" t="n"/>
      <c r="U488" s="664" t="n"/>
      <c r="V488" s="664" t="n"/>
      <c r="W488" s="664" t="n"/>
      <c r="X488" s="664" t="n"/>
      <c r="Y488" s="664" t="n"/>
      <c r="Z488" s="664" t="n"/>
      <c r="AA488" s="664" t="n"/>
    </row>
    <row r="489" ht="12" customHeight="1" s="844">
      <c r="A489" s="590" t="n"/>
      <c r="B489" s="590" t="n"/>
      <c r="C489" s="590" t="n"/>
      <c r="D489" s="590" t="n"/>
      <c r="E489" s="590" t="n"/>
      <c r="F489" s="590" t="n"/>
      <c r="G489" s="590" t="n"/>
      <c r="H489" s="590" t="n"/>
      <c r="I489" s="590" t="n"/>
      <c r="J489" s="664" t="n"/>
      <c r="K489" s="664" t="n"/>
      <c r="L489" s="664" t="n"/>
      <c r="M489" s="664" t="n"/>
      <c r="N489" s="664" t="n"/>
      <c r="O489" s="664" t="n"/>
      <c r="P489" s="664" t="n"/>
      <c r="Q489" s="664" t="n"/>
      <c r="R489" s="664" t="n"/>
      <c r="S489" s="664" t="n"/>
      <c r="T489" s="664" t="n"/>
      <c r="U489" s="664" t="n"/>
      <c r="V489" s="664" t="n"/>
      <c r="W489" s="664" t="n"/>
      <c r="X489" s="664" t="n"/>
      <c r="Y489" s="664" t="n"/>
      <c r="Z489" s="664" t="n"/>
      <c r="AA489" s="664" t="n"/>
    </row>
    <row r="490" ht="12" customHeight="1" s="844">
      <c r="A490" s="590" t="n"/>
      <c r="B490" s="590" t="n"/>
      <c r="C490" s="590" t="n"/>
      <c r="D490" s="590" t="n"/>
      <c r="E490" s="590" t="n"/>
      <c r="F490" s="590" t="n"/>
      <c r="G490" s="590" t="n"/>
      <c r="H490" s="590" t="n"/>
      <c r="I490" s="590" t="n"/>
      <c r="J490" s="664" t="n"/>
      <c r="K490" s="664" t="n"/>
      <c r="L490" s="664" t="n"/>
      <c r="M490" s="664" t="n"/>
      <c r="N490" s="664" t="n"/>
      <c r="O490" s="664" t="n"/>
      <c r="P490" s="664" t="n"/>
      <c r="Q490" s="664" t="n"/>
      <c r="R490" s="664" t="n"/>
      <c r="S490" s="664" t="n"/>
      <c r="T490" s="664" t="n"/>
      <c r="U490" s="664" t="n"/>
      <c r="V490" s="664" t="n"/>
      <c r="W490" s="664" t="n"/>
      <c r="X490" s="664" t="n"/>
      <c r="Y490" s="664" t="n"/>
      <c r="Z490" s="664" t="n"/>
      <c r="AA490" s="664" t="n"/>
    </row>
    <row r="491" ht="12" customHeight="1" s="844">
      <c r="A491" s="590" t="n"/>
      <c r="B491" s="590" t="n"/>
      <c r="C491" s="590" t="n"/>
      <c r="D491" s="590" t="n"/>
      <c r="E491" s="590" t="n"/>
      <c r="F491" s="590" t="n"/>
      <c r="G491" s="590" t="n"/>
      <c r="H491" s="590" t="n"/>
      <c r="I491" s="590" t="n"/>
      <c r="J491" s="664" t="n"/>
      <c r="K491" s="664" t="n"/>
      <c r="L491" s="664" t="n"/>
      <c r="M491" s="664" t="n"/>
      <c r="N491" s="664" t="n"/>
      <c r="O491" s="664" t="n"/>
      <c r="P491" s="664" t="n"/>
      <c r="Q491" s="664" t="n"/>
      <c r="R491" s="664" t="n"/>
      <c r="S491" s="664" t="n"/>
      <c r="T491" s="664" t="n"/>
      <c r="U491" s="664" t="n"/>
      <c r="V491" s="664" t="n"/>
      <c r="W491" s="664" t="n"/>
      <c r="X491" s="664" t="n"/>
      <c r="Y491" s="664" t="n"/>
      <c r="Z491" s="664" t="n"/>
      <c r="AA491" s="664" t="n"/>
    </row>
    <row r="492" ht="12" customHeight="1" s="844">
      <c r="A492" s="590" t="n"/>
      <c r="B492" s="590" t="n"/>
      <c r="C492" s="590" t="n"/>
      <c r="D492" s="590" t="n"/>
      <c r="E492" s="590" t="n"/>
      <c r="F492" s="590" t="n"/>
      <c r="G492" s="590" t="n"/>
      <c r="H492" s="590" t="n"/>
      <c r="I492" s="590" t="n"/>
      <c r="J492" s="664" t="n"/>
      <c r="K492" s="664" t="n"/>
      <c r="L492" s="664" t="n"/>
      <c r="M492" s="664" t="n"/>
      <c r="N492" s="664" t="n"/>
      <c r="O492" s="664" t="n"/>
      <c r="P492" s="664" t="n"/>
      <c r="Q492" s="664" t="n"/>
      <c r="R492" s="664" t="n"/>
      <c r="S492" s="664" t="n"/>
      <c r="T492" s="664" t="n"/>
      <c r="U492" s="664" t="n"/>
      <c r="V492" s="664" t="n"/>
      <c r="W492" s="664" t="n"/>
      <c r="X492" s="664" t="n"/>
      <c r="Y492" s="664" t="n"/>
      <c r="Z492" s="664" t="n"/>
      <c r="AA492" s="664" t="n"/>
    </row>
    <row r="493" ht="12" customHeight="1" s="844">
      <c r="A493" s="590" t="n"/>
      <c r="B493" s="590" t="n"/>
      <c r="C493" s="590" t="n"/>
      <c r="D493" s="590" t="n"/>
      <c r="E493" s="590" t="n"/>
      <c r="F493" s="590" t="n"/>
      <c r="G493" s="590" t="n"/>
      <c r="H493" s="590" t="n"/>
      <c r="I493" s="590" t="n"/>
      <c r="J493" s="664" t="n"/>
      <c r="K493" s="664" t="n"/>
      <c r="L493" s="664" t="n"/>
      <c r="M493" s="664" t="n"/>
      <c r="N493" s="664" t="n"/>
      <c r="O493" s="664" t="n"/>
      <c r="P493" s="664" t="n"/>
      <c r="Q493" s="664" t="n"/>
      <c r="R493" s="664" t="n"/>
      <c r="S493" s="664" t="n"/>
      <c r="T493" s="664" t="n"/>
      <c r="U493" s="664" t="n"/>
      <c r="V493" s="664" t="n"/>
      <c r="W493" s="664" t="n"/>
      <c r="X493" s="664" t="n"/>
      <c r="Y493" s="664" t="n"/>
      <c r="Z493" s="664" t="n"/>
      <c r="AA493" s="664" t="n"/>
    </row>
    <row r="494" ht="12" customHeight="1" s="844">
      <c r="A494" s="590" t="n"/>
      <c r="B494" s="590" t="n"/>
      <c r="C494" s="590" t="n"/>
      <c r="D494" s="590" t="n"/>
      <c r="E494" s="590" t="n"/>
      <c r="F494" s="590" t="n"/>
      <c r="G494" s="590" t="n"/>
      <c r="H494" s="590" t="n"/>
      <c r="I494" s="590" t="n"/>
      <c r="J494" s="664" t="n"/>
      <c r="K494" s="664" t="n"/>
      <c r="L494" s="664" t="n"/>
      <c r="M494" s="664" t="n"/>
      <c r="N494" s="664" t="n"/>
      <c r="O494" s="664" t="n"/>
      <c r="P494" s="664" t="n"/>
      <c r="Q494" s="664" t="n"/>
      <c r="R494" s="664" t="n"/>
      <c r="S494" s="664" t="n"/>
      <c r="T494" s="664" t="n"/>
      <c r="U494" s="664" t="n"/>
      <c r="V494" s="664" t="n"/>
      <c r="W494" s="664" t="n"/>
      <c r="X494" s="664" t="n"/>
      <c r="Y494" s="664" t="n"/>
      <c r="Z494" s="664" t="n"/>
      <c r="AA494" s="664" t="n"/>
    </row>
    <row r="495" ht="12" customHeight="1" s="844">
      <c r="A495" s="590" t="n"/>
      <c r="B495" s="590" t="n"/>
      <c r="C495" s="590" t="n"/>
      <c r="D495" s="590" t="n"/>
      <c r="E495" s="590" t="n"/>
      <c r="F495" s="590" t="n"/>
      <c r="G495" s="590" t="n"/>
      <c r="H495" s="590" t="n"/>
      <c r="I495" s="590" t="n"/>
      <c r="J495" s="664" t="n"/>
      <c r="K495" s="664" t="n"/>
      <c r="L495" s="664" t="n"/>
      <c r="M495" s="664" t="n"/>
      <c r="N495" s="664" t="n"/>
      <c r="O495" s="664" t="n"/>
      <c r="P495" s="664" t="n"/>
      <c r="Q495" s="664" t="n"/>
      <c r="R495" s="664" t="n"/>
      <c r="S495" s="664" t="n"/>
      <c r="T495" s="664" t="n"/>
      <c r="U495" s="664" t="n"/>
      <c r="V495" s="664" t="n"/>
      <c r="W495" s="664" t="n"/>
      <c r="X495" s="664" t="n"/>
      <c r="Y495" s="664" t="n"/>
      <c r="Z495" s="664" t="n"/>
      <c r="AA495" s="664" t="n"/>
    </row>
    <row r="496" ht="12" customHeight="1" s="844">
      <c r="A496" s="590" t="n"/>
      <c r="B496" s="590" t="n"/>
      <c r="C496" s="590" t="n"/>
      <c r="D496" s="590" t="n"/>
      <c r="E496" s="590" t="n"/>
      <c r="F496" s="590" t="n"/>
      <c r="G496" s="590" t="n"/>
      <c r="H496" s="590" t="n"/>
      <c r="I496" s="590" t="n"/>
      <c r="J496" s="664" t="n"/>
      <c r="K496" s="664" t="n"/>
      <c r="L496" s="664" t="n"/>
      <c r="M496" s="664" t="n"/>
      <c r="N496" s="664" t="n"/>
      <c r="O496" s="664" t="n"/>
      <c r="P496" s="664" t="n"/>
      <c r="Q496" s="664" t="n"/>
      <c r="R496" s="664" t="n"/>
      <c r="S496" s="664" t="n"/>
      <c r="T496" s="664" t="n"/>
      <c r="U496" s="664" t="n"/>
      <c r="V496" s="664" t="n"/>
      <c r="W496" s="664" t="n"/>
      <c r="X496" s="664" t="n"/>
      <c r="Y496" s="664" t="n"/>
      <c r="Z496" s="664" t="n"/>
      <c r="AA496" s="664" t="n"/>
    </row>
    <row r="497" ht="12" customHeight="1" s="844">
      <c r="A497" s="590" t="n"/>
      <c r="B497" s="590" t="n"/>
      <c r="C497" s="590" t="n"/>
      <c r="D497" s="590" t="n"/>
      <c r="E497" s="590" t="n"/>
      <c r="F497" s="590" t="n"/>
      <c r="G497" s="590" t="n"/>
      <c r="H497" s="590" t="n"/>
      <c r="I497" s="590" t="n"/>
      <c r="J497" s="664" t="n"/>
      <c r="K497" s="664" t="n"/>
      <c r="L497" s="664" t="n"/>
      <c r="M497" s="664" t="n"/>
      <c r="N497" s="664" t="n"/>
      <c r="O497" s="664" t="n"/>
      <c r="P497" s="664" t="n"/>
      <c r="Q497" s="664" t="n"/>
      <c r="R497" s="664" t="n"/>
      <c r="S497" s="664" t="n"/>
      <c r="T497" s="664" t="n"/>
      <c r="U497" s="664" t="n"/>
      <c r="V497" s="664" t="n"/>
      <c r="W497" s="664" t="n"/>
      <c r="X497" s="664" t="n"/>
      <c r="Y497" s="664" t="n"/>
      <c r="Z497" s="664" t="n"/>
      <c r="AA497" s="664" t="n"/>
    </row>
    <row r="498" ht="12" customHeight="1" s="844">
      <c r="A498" s="590" t="n"/>
      <c r="B498" s="590" t="n"/>
      <c r="C498" s="590" t="n"/>
      <c r="D498" s="590" t="n"/>
      <c r="E498" s="590" t="n"/>
      <c r="F498" s="590" t="n"/>
      <c r="G498" s="590" t="n"/>
      <c r="H498" s="590" t="n"/>
      <c r="I498" s="590" t="n"/>
      <c r="J498" s="664" t="n"/>
      <c r="K498" s="664" t="n"/>
      <c r="L498" s="664" t="n"/>
      <c r="M498" s="664" t="n"/>
      <c r="N498" s="664" t="n"/>
      <c r="O498" s="664" t="n"/>
      <c r="P498" s="664" t="n"/>
      <c r="Q498" s="664" t="n"/>
      <c r="R498" s="664" t="n"/>
      <c r="S498" s="664" t="n"/>
      <c r="T498" s="664" t="n"/>
      <c r="U498" s="664" t="n"/>
      <c r="V498" s="664" t="n"/>
      <c r="W498" s="664" t="n"/>
      <c r="X498" s="664" t="n"/>
      <c r="Y498" s="664" t="n"/>
      <c r="Z498" s="664" t="n"/>
      <c r="AA498" s="664" t="n"/>
    </row>
    <row r="499" ht="12" customHeight="1" s="844">
      <c r="A499" s="590" t="n"/>
      <c r="B499" s="590" t="n"/>
      <c r="C499" s="590" t="n"/>
      <c r="D499" s="590" t="n"/>
      <c r="E499" s="590" t="n"/>
      <c r="F499" s="590" t="n"/>
      <c r="G499" s="590" t="n"/>
      <c r="H499" s="590" t="n"/>
      <c r="I499" s="590" t="n"/>
      <c r="J499" s="664" t="n"/>
      <c r="K499" s="664" t="n"/>
      <c r="L499" s="664" t="n"/>
      <c r="M499" s="664" t="n"/>
      <c r="N499" s="664" t="n"/>
      <c r="O499" s="664" t="n"/>
      <c r="P499" s="664" t="n"/>
      <c r="Q499" s="664" t="n"/>
      <c r="R499" s="664" t="n"/>
      <c r="S499" s="664" t="n"/>
      <c r="T499" s="664" t="n"/>
      <c r="U499" s="664" t="n"/>
      <c r="V499" s="664" t="n"/>
      <c r="W499" s="664" t="n"/>
      <c r="X499" s="664" t="n"/>
      <c r="Y499" s="664" t="n"/>
      <c r="Z499" s="664" t="n"/>
      <c r="AA499" s="664" t="n"/>
    </row>
    <row r="500" ht="12" customHeight="1" s="844">
      <c r="A500" s="590" t="n"/>
      <c r="B500" s="590" t="n"/>
      <c r="C500" s="590" t="n"/>
      <c r="D500" s="590" t="n"/>
      <c r="E500" s="590" t="n"/>
      <c r="F500" s="590" t="n"/>
      <c r="G500" s="590" t="n"/>
      <c r="H500" s="590" t="n"/>
      <c r="I500" s="590" t="n"/>
      <c r="J500" s="664" t="n"/>
      <c r="K500" s="664" t="n"/>
      <c r="L500" s="664" t="n"/>
      <c r="M500" s="664" t="n"/>
      <c r="N500" s="664" t="n"/>
      <c r="O500" s="664" t="n"/>
      <c r="P500" s="664" t="n"/>
      <c r="Q500" s="664" t="n"/>
      <c r="R500" s="664" t="n"/>
      <c r="S500" s="664" t="n"/>
      <c r="T500" s="664" t="n"/>
      <c r="U500" s="664" t="n"/>
      <c r="V500" s="664" t="n"/>
      <c r="W500" s="664" t="n"/>
      <c r="X500" s="664" t="n"/>
      <c r="Y500" s="664" t="n"/>
      <c r="Z500" s="664" t="n"/>
      <c r="AA500" s="664" t="n"/>
    </row>
    <row r="501" ht="12" customHeight="1" s="844">
      <c r="A501" s="590" t="n"/>
      <c r="B501" s="590" t="n"/>
      <c r="C501" s="590" t="n"/>
      <c r="D501" s="590" t="n"/>
      <c r="E501" s="590" t="n"/>
      <c r="F501" s="590" t="n"/>
      <c r="G501" s="590" t="n"/>
      <c r="H501" s="590" t="n"/>
      <c r="I501" s="590" t="n"/>
      <c r="J501" s="664" t="n"/>
      <c r="K501" s="664" t="n"/>
      <c r="L501" s="664" t="n"/>
      <c r="M501" s="664" t="n"/>
      <c r="N501" s="664" t="n"/>
      <c r="O501" s="664" t="n"/>
      <c r="P501" s="664" t="n"/>
      <c r="Q501" s="664" t="n"/>
      <c r="R501" s="664" t="n"/>
      <c r="S501" s="664" t="n"/>
      <c r="T501" s="664" t="n"/>
      <c r="U501" s="664" t="n"/>
      <c r="V501" s="664" t="n"/>
      <c r="W501" s="664" t="n"/>
      <c r="X501" s="664" t="n"/>
      <c r="Y501" s="664" t="n"/>
      <c r="Z501" s="664" t="n"/>
      <c r="AA501" s="664" t="n"/>
    </row>
    <row r="502" ht="12" customHeight="1" s="844">
      <c r="A502" s="590" t="n"/>
      <c r="B502" s="590" t="n"/>
      <c r="C502" s="590" t="n"/>
      <c r="D502" s="590" t="n"/>
      <c r="E502" s="590" t="n"/>
      <c r="F502" s="590" t="n"/>
      <c r="G502" s="590" t="n"/>
      <c r="H502" s="590" t="n"/>
      <c r="I502" s="590" t="n"/>
      <c r="J502" s="664" t="n"/>
      <c r="K502" s="664" t="n"/>
      <c r="L502" s="664" t="n"/>
      <c r="M502" s="664" t="n"/>
      <c r="N502" s="664" t="n"/>
      <c r="O502" s="664" t="n"/>
      <c r="P502" s="664" t="n"/>
      <c r="Q502" s="664" t="n"/>
      <c r="R502" s="664" t="n"/>
      <c r="S502" s="664" t="n"/>
      <c r="T502" s="664" t="n"/>
      <c r="U502" s="664" t="n"/>
      <c r="V502" s="664" t="n"/>
      <c r="W502" s="664" t="n"/>
      <c r="X502" s="664" t="n"/>
      <c r="Y502" s="664" t="n"/>
      <c r="Z502" s="664" t="n"/>
      <c r="AA502" s="664" t="n"/>
    </row>
    <row r="503" ht="12" customHeight="1" s="844">
      <c r="A503" s="590" t="n"/>
      <c r="B503" s="590" t="n"/>
      <c r="C503" s="590" t="n"/>
      <c r="D503" s="590" t="n"/>
      <c r="E503" s="590" t="n"/>
      <c r="F503" s="590" t="n"/>
      <c r="G503" s="590" t="n"/>
      <c r="H503" s="590" t="n"/>
      <c r="I503" s="590" t="n"/>
      <c r="J503" s="664" t="n"/>
      <c r="K503" s="664" t="n"/>
      <c r="L503" s="664" t="n"/>
      <c r="M503" s="664" t="n"/>
      <c r="N503" s="664" t="n"/>
      <c r="O503" s="664" t="n"/>
      <c r="P503" s="664" t="n"/>
      <c r="Q503" s="664" t="n"/>
      <c r="R503" s="664" t="n"/>
      <c r="S503" s="664" t="n"/>
      <c r="T503" s="664" t="n"/>
      <c r="U503" s="664" t="n"/>
      <c r="V503" s="664" t="n"/>
      <c r="W503" s="664" t="n"/>
      <c r="X503" s="664" t="n"/>
      <c r="Y503" s="664" t="n"/>
      <c r="Z503" s="664" t="n"/>
      <c r="AA503" s="664" t="n"/>
    </row>
    <row r="504" ht="12" customHeight="1" s="844">
      <c r="A504" s="590" t="n"/>
      <c r="B504" s="590" t="n"/>
      <c r="C504" s="590" t="n"/>
      <c r="D504" s="590" t="n"/>
      <c r="E504" s="590" t="n"/>
      <c r="F504" s="590" t="n"/>
      <c r="G504" s="590" t="n"/>
      <c r="H504" s="590" t="n"/>
      <c r="I504" s="590" t="n"/>
      <c r="J504" s="664" t="n"/>
      <c r="K504" s="664" t="n"/>
      <c r="L504" s="664" t="n"/>
      <c r="M504" s="664" t="n"/>
      <c r="N504" s="664" t="n"/>
      <c r="O504" s="664" t="n"/>
      <c r="P504" s="664" t="n"/>
      <c r="Q504" s="664" t="n"/>
      <c r="R504" s="664" t="n"/>
      <c r="S504" s="664" t="n"/>
      <c r="T504" s="664" t="n"/>
      <c r="U504" s="664" t="n"/>
      <c r="V504" s="664" t="n"/>
      <c r="W504" s="664" t="n"/>
      <c r="X504" s="664" t="n"/>
      <c r="Y504" s="664" t="n"/>
      <c r="Z504" s="664" t="n"/>
      <c r="AA504" s="664" t="n"/>
    </row>
    <row r="505" ht="12" customHeight="1" s="844">
      <c r="A505" s="590" t="n"/>
      <c r="B505" s="590" t="n"/>
      <c r="C505" s="590" t="n"/>
      <c r="D505" s="590" t="n"/>
      <c r="E505" s="590" t="n"/>
      <c r="F505" s="590" t="n"/>
      <c r="G505" s="590" t="n"/>
      <c r="H505" s="590" t="n"/>
      <c r="I505" s="590" t="n"/>
      <c r="J505" s="664" t="n"/>
      <c r="K505" s="664" t="n"/>
      <c r="L505" s="664" t="n"/>
      <c r="M505" s="664" t="n"/>
      <c r="N505" s="664" t="n"/>
      <c r="O505" s="664" t="n"/>
      <c r="P505" s="664" t="n"/>
      <c r="Q505" s="664" t="n"/>
      <c r="R505" s="664" t="n"/>
      <c r="S505" s="664" t="n"/>
      <c r="T505" s="664" t="n"/>
      <c r="U505" s="664" t="n"/>
      <c r="V505" s="664" t="n"/>
      <c r="W505" s="664" t="n"/>
      <c r="X505" s="664" t="n"/>
      <c r="Y505" s="664" t="n"/>
      <c r="Z505" s="664" t="n"/>
      <c r="AA505" s="664" t="n"/>
    </row>
    <row r="506" ht="12" customHeight="1" s="844">
      <c r="A506" s="590" t="n"/>
      <c r="B506" s="590" t="n"/>
      <c r="C506" s="590" t="n"/>
      <c r="D506" s="590" t="n"/>
      <c r="E506" s="590" t="n"/>
      <c r="F506" s="590" t="n"/>
      <c r="G506" s="590" t="n"/>
      <c r="H506" s="590" t="n"/>
      <c r="I506" s="590" t="n"/>
      <c r="J506" s="664" t="n"/>
      <c r="K506" s="664" t="n"/>
      <c r="L506" s="664" t="n"/>
      <c r="M506" s="664" t="n"/>
      <c r="N506" s="664" t="n"/>
      <c r="O506" s="664" t="n"/>
      <c r="P506" s="664" t="n"/>
      <c r="Q506" s="664" t="n"/>
      <c r="R506" s="664" t="n"/>
      <c r="S506" s="664" t="n"/>
      <c r="T506" s="664" t="n"/>
      <c r="U506" s="664" t="n"/>
      <c r="V506" s="664" t="n"/>
      <c r="W506" s="664" t="n"/>
      <c r="X506" s="664" t="n"/>
      <c r="Y506" s="664" t="n"/>
      <c r="Z506" s="664" t="n"/>
      <c r="AA506" s="664" t="n"/>
    </row>
    <row r="507" ht="12" customHeight="1" s="844">
      <c r="A507" s="590" t="n"/>
      <c r="B507" s="590" t="n"/>
      <c r="C507" s="590" t="n"/>
      <c r="D507" s="590" t="n"/>
      <c r="E507" s="590" t="n"/>
      <c r="F507" s="590" t="n"/>
      <c r="G507" s="590" t="n"/>
      <c r="H507" s="590" t="n"/>
      <c r="I507" s="590" t="n"/>
      <c r="J507" s="664" t="n"/>
      <c r="K507" s="664" t="n"/>
      <c r="L507" s="664" t="n"/>
      <c r="M507" s="664" t="n"/>
      <c r="N507" s="664" t="n"/>
      <c r="O507" s="664" t="n"/>
      <c r="P507" s="664" t="n"/>
      <c r="Q507" s="664" t="n"/>
      <c r="R507" s="664" t="n"/>
      <c r="S507" s="664" t="n"/>
      <c r="T507" s="664" t="n"/>
      <c r="U507" s="664" t="n"/>
      <c r="V507" s="664" t="n"/>
      <c r="W507" s="664" t="n"/>
      <c r="X507" s="664" t="n"/>
      <c r="Y507" s="664" t="n"/>
      <c r="Z507" s="664" t="n"/>
      <c r="AA507" s="664" t="n"/>
    </row>
    <row r="508" ht="12" customHeight="1" s="844">
      <c r="A508" s="590" t="n"/>
      <c r="B508" s="590" t="n"/>
      <c r="C508" s="590" t="n"/>
      <c r="D508" s="590" t="n"/>
      <c r="E508" s="590" t="n"/>
      <c r="F508" s="590" t="n"/>
      <c r="G508" s="590" t="n"/>
      <c r="H508" s="590" t="n"/>
      <c r="I508" s="590" t="n"/>
      <c r="J508" s="664" t="n"/>
      <c r="K508" s="664" t="n"/>
      <c r="L508" s="664" t="n"/>
      <c r="M508" s="664" t="n"/>
      <c r="N508" s="664" t="n"/>
      <c r="O508" s="664" t="n"/>
      <c r="P508" s="664" t="n"/>
      <c r="Q508" s="664" t="n"/>
      <c r="R508" s="664" t="n"/>
      <c r="S508" s="664" t="n"/>
      <c r="T508" s="664" t="n"/>
      <c r="U508" s="664" t="n"/>
      <c r="V508" s="664" t="n"/>
      <c r="W508" s="664" t="n"/>
      <c r="X508" s="664" t="n"/>
      <c r="Y508" s="664" t="n"/>
      <c r="Z508" s="664" t="n"/>
      <c r="AA508" s="664" t="n"/>
    </row>
    <row r="509" ht="12" customHeight="1" s="844">
      <c r="A509" s="590" t="n"/>
      <c r="B509" s="590" t="n"/>
      <c r="C509" s="590" t="n"/>
      <c r="D509" s="590" t="n"/>
      <c r="E509" s="590" t="n"/>
      <c r="F509" s="590" t="n"/>
      <c r="G509" s="590" t="n"/>
      <c r="H509" s="590" t="n"/>
      <c r="I509" s="590" t="n"/>
      <c r="J509" s="664" t="n"/>
      <c r="K509" s="664" t="n"/>
      <c r="L509" s="664" t="n"/>
      <c r="M509" s="664" t="n"/>
      <c r="N509" s="664" t="n"/>
      <c r="O509" s="664" t="n"/>
      <c r="P509" s="664" t="n"/>
      <c r="Q509" s="664" t="n"/>
      <c r="R509" s="664" t="n"/>
      <c r="S509" s="664" t="n"/>
      <c r="T509" s="664" t="n"/>
      <c r="U509" s="664" t="n"/>
      <c r="V509" s="664" t="n"/>
      <c r="W509" s="664" t="n"/>
      <c r="X509" s="664" t="n"/>
      <c r="Y509" s="664" t="n"/>
      <c r="Z509" s="664" t="n"/>
      <c r="AA509" s="664" t="n"/>
    </row>
    <row r="510" ht="12" customHeight="1" s="844">
      <c r="A510" s="590" t="n"/>
      <c r="B510" s="590" t="n"/>
      <c r="C510" s="590" t="n"/>
      <c r="D510" s="590" t="n"/>
      <c r="E510" s="590" t="n"/>
      <c r="F510" s="590" t="n"/>
      <c r="G510" s="590" t="n"/>
      <c r="H510" s="590" t="n"/>
      <c r="I510" s="590" t="n"/>
      <c r="J510" s="664" t="n"/>
      <c r="K510" s="664" t="n"/>
      <c r="L510" s="664" t="n"/>
      <c r="M510" s="664" t="n"/>
      <c r="N510" s="664" t="n"/>
      <c r="O510" s="664" t="n"/>
      <c r="P510" s="664" t="n"/>
      <c r="Q510" s="664" t="n"/>
      <c r="R510" s="664" t="n"/>
      <c r="S510" s="664" t="n"/>
      <c r="T510" s="664" t="n"/>
      <c r="U510" s="664" t="n"/>
      <c r="V510" s="664" t="n"/>
      <c r="W510" s="664" t="n"/>
      <c r="X510" s="664" t="n"/>
      <c r="Y510" s="664" t="n"/>
      <c r="Z510" s="664" t="n"/>
      <c r="AA510" s="664" t="n"/>
    </row>
    <row r="511" ht="12" customHeight="1" s="844">
      <c r="A511" s="590" t="n"/>
      <c r="B511" s="590" t="n"/>
      <c r="C511" s="590" t="n"/>
      <c r="D511" s="590" t="n"/>
      <c r="E511" s="590" t="n"/>
      <c r="F511" s="590" t="n"/>
      <c r="G511" s="590" t="n"/>
      <c r="H511" s="590" t="n"/>
      <c r="I511" s="590" t="n"/>
      <c r="J511" s="664" t="n"/>
      <c r="K511" s="664" t="n"/>
      <c r="L511" s="664" t="n"/>
      <c r="M511" s="664" t="n"/>
      <c r="N511" s="664" t="n"/>
      <c r="O511" s="664" t="n"/>
      <c r="P511" s="664" t="n"/>
      <c r="Q511" s="664" t="n"/>
      <c r="R511" s="664" t="n"/>
      <c r="S511" s="664" t="n"/>
      <c r="T511" s="664" t="n"/>
      <c r="U511" s="664" t="n"/>
      <c r="V511" s="664" t="n"/>
      <c r="W511" s="664" t="n"/>
      <c r="X511" s="664" t="n"/>
      <c r="Y511" s="664" t="n"/>
      <c r="Z511" s="664" t="n"/>
      <c r="AA511" s="664" t="n"/>
    </row>
    <row r="512" ht="12" customHeight="1" s="844">
      <c r="A512" s="590" t="n"/>
      <c r="B512" s="590" t="n"/>
      <c r="C512" s="590" t="n"/>
      <c r="D512" s="590" t="n"/>
      <c r="E512" s="590" t="n"/>
      <c r="F512" s="590" t="n"/>
      <c r="G512" s="590" t="n"/>
      <c r="H512" s="590" t="n"/>
      <c r="I512" s="590" t="n"/>
      <c r="J512" s="664" t="n"/>
      <c r="K512" s="664" t="n"/>
      <c r="L512" s="664" t="n"/>
      <c r="M512" s="664" t="n"/>
      <c r="N512" s="664" t="n"/>
      <c r="O512" s="664" t="n"/>
      <c r="P512" s="664" t="n"/>
      <c r="Q512" s="664" t="n"/>
      <c r="R512" s="664" t="n"/>
      <c r="S512" s="664" t="n"/>
      <c r="T512" s="664" t="n"/>
      <c r="U512" s="664" t="n"/>
      <c r="V512" s="664" t="n"/>
      <c r="W512" s="664" t="n"/>
      <c r="X512" s="664" t="n"/>
      <c r="Y512" s="664" t="n"/>
      <c r="Z512" s="664" t="n"/>
      <c r="AA512" s="664" t="n"/>
    </row>
    <row r="513" ht="12" customHeight="1" s="844">
      <c r="A513" s="590" t="n"/>
      <c r="B513" s="590" t="n"/>
      <c r="C513" s="590" t="n"/>
      <c r="D513" s="590" t="n"/>
      <c r="E513" s="590" t="n"/>
      <c r="F513" s="590" t="n"/>
      <c r="G513" s="590" t="n"/>
      <c r="H513" s="590" t="n"/>
      <c r="I513" s="590" t="n"/>
      <c r="J513" s="664" t="n"/>
      <c r="K513" s="664" t="n"/>
      <c r="L513" s="664" t="n"/>
      <c r="M513" s="664" t="n"/>
      <c r="N513" s="664" t="n"/>
      <c r="O513" s="664" t="n"/>
      <c r="P513" s="664" t="n"/>
      <c r="Q513" s="664" t="n"/>
      <c r="R513" s="664" t="n"/>
      <c r="S513" s="664" t="n"/>
      <c r="T513" s="664" t="n"/>
      <c r="U513" s="664" t="n"/>
      <c r="V513" s="664" t="n"/>
      <c r="W513" s="664" t="n"/>
      <c r="X513" s="664" t="n"/>
      <c r="Y513" s="664" t="n"/>
      <c r="Z513" s="664" t="n"/>
      <c r="AA513" s="664" t="n"/>
    </row>
    <row r="514" ht="12" customHeight="1" s="844">
      <c r="A514" s="590" t="n"/>
      <c r="B514" s="590" t="n"/>
      <c r="C514" s="590" t="n"/>
      <c r="D514" s="590" t="n"/>
      <c r="E514" s="590" t="n"/>
      <c r="F514" s="590" t="n"/>
      <c r="G514" s="590" t="n"/>
      <c r="H514" s="590" t="n"/>
      <c r="I514" s="590" t="n"/>
      <c r="J514" s="664" t="n"/>
      <c r="K514" s="664" t="n"/>
      <c r="L514" s="664" t="n"/>
      <c r="M514" s="664" t="n"/>
      <c r="N514" s="664" t="n"/>
      <c r="O514" s="664" t="n"/>
      <c r="P514" s="664" t="n"/>
      <c r="Q514" s="664" t="n"/>
      <c r="R514" s="664" t="n"/>
      <c r="S514" s="664" t="n"/>
      <c r="T514" s="664" t="n"/>
      <c r="U514" s="664" t="n"/>
      <c r="V514" s="664" t="n"/>
      <c r="W514" s="664" t="n"/>
      <c r="X514" s="664" t="n"/>
      <c r="Y514" s="664" t="n"/>
      <c r="Z514" s="664" t="n"/>
      <c r="AA514" s="664" t="n"/>
    </row>
    <row r="515" ht="12" customHeight="1" s="844">
      <c r="A515" s="590" t="n"/>
      <c r="B515" s="590" t="n"/>
      <c r="C515" s="590" t="n"/>
      <c r="D515" s="590" t="n"/>
      <c r="E515" s="590" t="n"/>
      <c r="F515" s="590" t="n"/>
      <c r="G515" s="590" t="n"/>
      <c r="H515" s="590" t="n"/>
      <c r="I515" s="590" t="n"/>
      <c r="J515" s="664" t="n"/>
      <c r="K515" s="664" t="n"/>
      <c r="L515" s="664" t="n"/>
      <c r="M515" s="664" t="n"/>
      <c r="N515" s="664" t="n"/>
      <c r="O515" s="664" t="n"/>
      <c r="P515" s="664" t="n"/>
      <c r="Q515" s="664" t="n"/>
      <c r="R515" s="664" t="n"/>
      <c r="S515" s="664" t="n"/>
      <c r="T515" s="664" t="n"/>
      <c r="U515" s="664" t="n"/>
      <c r="V515" s="664" t="n"/>
      <c r="W515" s="664" t="n"/>
      <c r="X515" s="664" t="n"/>
      <c r="Y515" s="664" t="n"/>
      <c r="Z515" s="664" t="n"/>
      <c r="AA515" s="664" t="n"/>
    </row>
    <row r="516" ht="12" customHeight="1" s="844">
      <c r="A516" s="590" t="n"/>
      <c r="B516" s="590" t="n"/>
      <c r="C516" s="590" t="n"/>
      <c r="D516" s="590" t="n"/>
      <c r="E516" s="590" t="n"/>
      <c r="F516" s="590" t="n"/>
      <c r="G516" s="590" t="n"/>
      <c r="H516" s="590" t="n"/>
      <c r="I516" s="590" t="n"/>
      <c r="J516" s="664" t="n"/>
      <c r="K516" s="664" t="n"/>
      <c r="L516" s="664" t="n"/>
      <c r="M516" s="664" t="n"/>
      <c r="N516" s="664" t="n"/>
      <c r="O516" s="664" t="n"/>
      <c r="P516" s="664" t="n"/>
      <c r="Q516" s="664" t="n"/>
      <c r="R516" s="664" t="n"/>
      <c r="S516" s="664" t="n"/>
      <c r="T516" s="664" t="n"/>
      <c r="U516" s="664" t="n"/>
      <c r="V516" s="664" t="n"/>
      <c r="W516" s="664" t="n"/>
      <c r="X516" s="664" t="n"/>
      <c r="Y516" s="664" t="n"/>
      <c r="Z516" s="664" t="n"/>
      <c r="AA516" s="664" t="n"/>
    </row>
    <row r="517" ht="12" customHeight="1" s="844">
      <c r="A517" s="590" t="n"/>
      <c r="B517" s="590" t="n"/>
      <c r="C517" s="590" t="n"/>
      <c r="D517" s="590" t="n"/>
      <c r="E517" s="590" t="n"/>
      <c r="F517" s="590" t="n"/>
      <c r="G517" s="590" t="n"/>
      <c r="H517" s="590" t="n"/>
      <c r="I517" s="590" t="n"/>
      <c r="J517" s="664" t="n"/>
      <c r="K517" s="664" t="n"/>
      <c r="L517" s="664" t="n"/>
      <c r="M517" s="664" t="n"/>
      <c r="N517" s="664" t="n"/>
      <c r="O517" s="664" t="n"/>
      <c r="P517" s="664" t="n"/>
      <c r="Q517" s="664" t="n"/>
      <c r="R517" s="664" t="n"/>
      <c r="S517" s="664" t="n"/>
      <c r="T517" s="664" t="n"/>
      <c r="U517" s="664" t="n"/>
      <c r="V517" s="664" t="n"/>
      <c r="W517" s="664" t="n"/>
      <c r="X517" s="664" t="n"/>
      <c r="Y517" s="664" t="n"/>
      <c r="Z517" s="664" t="n"/>
      <c r="AA517" s="664" t="n"/>
    </row>
    <row r="518" ht="12" customHeight="1" s="844">
      <c r="A518" s="590" t="n"/>
      <c r="B518" s="590" t="n"/>
      <c r="C518" s="590" t="n"/>
      <c r="D518" s="590" t="n"/>
      <c r="E518" s="590" t="n"/>
      <c r="F518" s="590" t="n"/>
      <c r="G518" s="590" t="n"/>
      <c r="H518" s="590" t="n"/>
      <c r="I518" s="590" t="n"/>
      <c r="J518" s="664" t="n"/>
      <c r="K518" s="664" t="n"/>
      <c r="L518" s="664" t="n"/>
      <c r="M518" s="664" t="n"/>
      <c r="N518" s="664" t="n"/>
      <c r="O518" s="664" t="n"/>
      <c r="P518" s="664" t="n"/>
      <c r="Q518" s="664" t="n"/>
      <c r="R518" s="664" t="n"/>
      <c r="S518" s="664" t="n"/>
      <c r="T518" s="664" t="n"/>
      <c r="U518" s="664" t="n"/>
      <c r="V518" s="664" t="n"/>
      <c r="W518" s="664" t="n"/>
      <c r="X518" s="664" t="n"/>
      <c r="Y518" s="664" t="n"/>
      <c r="Z518" s="664" t="n"/>
      <c r="AA518" s="664" t="n"/>
    </row>
    <row r="519" ht="12" customHeight="1" s="844">
      <c r="A519" s="590" t="n"/>
      <c r="B519" s="590" t="n"/>
      <c r="C519" s="590" t="n"/>
      <c r="D519" s="590" t="n"/>
      <c r="E519" s="590" t="n"/>
      <c r="F519" s="590" t="n"/>
      <c r="G519" s="590" t="n"/>
      <c r="H519" s="590" t="n"/>
      <c r="I519" s="590" t="n"/>
      <c r="J519" s="664" t="n"/>
      <c r="K519" s="664" t="n"/>
      <c r="L519" s="664" t="n"/>
      <c r="M519" s="664" t="n"/>
      <c r="N519" s="664" t="n"/>
      <c r="O519" s="664" t="n"/>
      <c r="P519" s="664" t="n"/>
      <c r="Q519" s="664" t="n"/>
      <c r="R519" s="664" t="n"/>
      <c r="S519" s="664" t="n"/>
      <c r="T519" s="664" t="n"/>
      <c r="U519" s="664" t="n"/>
      <c r="V519" s="664" t="n"/>
      <c r="W519" s="664" t="n"/>
      <c r="X519" s="664" t="n"/>
      <c r="Y519" s="664" t="n"/>
      <c r="Z519" s="664" t="n"/>
      <c r="AA519" s="664" t="n"/>
    </row>
    <row r="520" ht="12" customHeight="1" s="844">
      <c r="A520" s="590" t="n"/>
      <c r="B520" s="590" t="n"/>
      <c r="C520" s="590" t="n"/>
      <c r="D520" s="590" t="n"/>
      <c r="E520" s="590" t="n"/>
      <c r="F520" s="590" t="n"/>
      <c r="G520" s="590" t="n"/>
      <c r="H520" s="590" t="n"/>
      <c r="I520" s="590" t="n"/>
      <c r="J520" s="664" t="n"/>
      <c r="K520" s="664" t="n"/>
      <c r="L520" s="664" t="n"/>
      <c r="M520" s="664" t="n"/>
      <c r="N520" s="664" t="n"/>
      <c r="O520" s="664" t="n"/>
      <c r="P520" s="664" t="n"/>
      <c r="Q520" s="664" t="n"/>
      <c r="R520" s="664" t="n"/>
      <c r="S520" s="664" t="n"/>
      <c r="T520" s="664" t="n"/>
      <c r="U520" s="664" t="n"/>
      <c r="V520" s="664" t="n"/>
      <c r="W520" s="664" t="n"/>
      <c r="X520" s="664" t="n"/>
      <c r="Y520" s="664" t="n"/>
      <c r="Z520" s="664" t="n"/>
      <c r="AA520" s="664" t="n"/>
    </row>
    <row r="521" ht="12" customHeight="1" s="844">
      <c r="A521" s="590" t="n"/>
      <c r="B521" s="590" t="n"/>
      <c r="C521" s="590" t="n"/>
      <c r="D521" s="590" t="n"/>
      <c r="E521" s="590" t="n"/>
      <c r="F521" s="590" t="n"/>
      <c r="G521" s="590" t="n"/>
      <c r="H521" s="590" t="n"/>
      <c r="I521" s="590" t="n"/>
      <c r="J521" s="664" t="n"/>
      <c r="K521" s="664" t="n"/>
      <c r="L521" s="664" t="n"/>
      <c r="M521" s="664" t="n"/>
      <c r="N521" s="664" t="n"/>
      <c r="O521" s="664" t="n"/>
      <c r="P521" s="664" t="n"/>
      <c r="Q521" s="664" t="n"/>
      <c r="R521" s="664" t="n"/>
      <c r="S521" s="664" t="n"/>
      <c r="T521" s="664" t="n"/>
      <c r="U521" s="664" t="n"/>
      <c r="V521" s="664" t="n"/>
      <c r="W521" s="664" t="n"/>
      <c r="X521" s="664" t="n"/>
      <c r="Y521" s="664" t="n"/>
      <c r="Z521" s="664" t="n"/>
      <c r="AA521" s="664" t="n"/>
    </row>
    <row r="522" ht="12" customHeight="1" s="844">
      <c r="A522" s="590" t="n"/>
      <c r="B522" s="590" t="n"/>
      <c r="C522" s="590" t="n"/>
      <c r="D522" s="590" t="n"/>
      <c r="E522" s="590" t="n"/>
      <c r="F522" s="590" t="n"/>
      <c r="G522" s="590" t="n"/>
      <c r="H522" s="590" t="n"/>
      <c r="I522" s="590" t="n"/>
      <c r="J522" s="664" t="n"/>
      <c r="K522" s="664" t="n"/>
      <c r="L522" s="664" t="n"/>
      <c r="M522" s="664" t="n"/>
      <c r="N522" s="664" t="n"/>
      <c r="O522" s="664" t="n"/>
      <c r="P522" s="664" t="n"/>
      <c r="Q522" s="664" t="n"/>
      <c r="R522" s="664" t="n"/>
      <c r="S522" s="664" t="n"/>
      <c r="T522" s="664" t="n"/>
      <c r="U522" s="664" t="n"/>
      <c r="V522" s="664" t="n"/>
      <c r="W522" s="664" t="n"/>
      <c r="X522" s="664" t="n"/>
      <c r="Y522" s="664" t="n"/>
      <c r="Z522" s="664" t="n"/>
      <c r="AA522" s="664" t="n"/>
    </row>
    <row r="523" ht="12" customHeight="1" s="844">
      <c r="A523" s="590" t="n"/>
      <c r="B523" s="590" t="n"/>
      <c r="C523" s="590" t="n"/>
      <c r="D523" s="590" t="n"/>
      <c r="E523" s="590" t="n"/>
      <c r="F523" s="590" t="n"/>
      <c r="G523" s="590" t="n"/>
      <c r="H523" s="590" t="n"/>
      <c r="I523" s="590" t="n"/>
      <c r="J523" s="664" t="n"/>
      <c r="K523" s="664" t="n"/>
      <c r="L523" s="664" t="n"/>
      <c r="M523" s="664" t="n"/>
      <c r="N523" s="664" t="n"/>
      <c r="O523" s="664" t="n"/>
      <c r="P523" s="664" t="n"/>
      <c r="Q523" s="664" t="n"/>
      <c r="R523" s="664" t="n"/>
      <c r="S523" s="664" t="n"/>
      <c r="T523" s="664" t="n"/>
      <c r="U523" s="664" t="n"/>
      <c r="V523" s="664" t="n"/>
      <c r="W523" s="664" t="n"/>
      <c r="X523" s="664" t="n"/>
      <c r="Y523" s="664" t="n"/>
      <c r="Z523" s="664" t="n"/>
      <c r="AA523" s="664" t="n"/>
    </row>
    <row r="524" ht="12" customHeight="1" s="844">
      <c r="A524" s="590" t="n"/>
      <c r="B524" s="590" t="n"/>
      <c r="C524" s="590" t="n"/>
      <c r="D524" s="590" t="n"/>
      <c r="E524" s="590" t="n"/>
      <c r="F524" s="590" t="n"/>
      <c r="G524" s="590" t="n"/>
      <c r="H524" s="590" t="n"/>
      <c r="I524" s="590" t="n"/>
      <c r="J524" s="664" t="n"/>
      <c r="K524" s="664" t="n"/>
      <c r="L524" s="664" t="n"/>
      <c r="M524" s="664" t="n"/>
      <c r="N524" s="664" t="n"/>
      <c r="O524" s="664" t="n"/>
      <c r="P524" s="664" t="n"/>
      <c r="Q524" s="664" t="n"/>
      <c r="R524" s="664" t="n"/>
      <c r="S524" s="664" t="n"/>
      <c r="T524" s="664" t="n"/>
      <c r="U524" s="664" t="n"/>
      <c r="V524" s="664" t="n"/>
      <c r="W524" s="664" t="n"/>
      <c r="X524" s="664" t="n"/>
      <c r="Y524" s="664" t="n"/>
      <c r="Z524" s="664" t="n"/>
      <c r="AA524" s="664" t="n"/>
    </row>
    <row r="525" ht="12" customHeight="1" s="844">
      <c r="A525" s="590" t="n"/>
      <c r="B525" s="590" t="n"/>
      <c r="C525" s="590" t="n"/>
      <c r="D525" s="590" t="n"/>
      <c r="E525" s="590" t="n"/>
      <c r="F525" s="590" t="n"/>
      <c r="G525" s="590" t="n"/>
      <c r="H525" s="590" t="n"/>
      <c r="I525" s="590" t="n"/>
      <c r="J525" s="664" t="n"/>
      <c r="K525" s="664" t="n"/>
      <c r="L525" s="664" t="n"/>
      <c r="M525" s="664" t="n"/>
      <c r="N525" s="664" t="n"/>
      <c r="O525" s="664" t="n"/>
      <c r="P525" s="664" t="n"/>
      <c r="Q525" s="664" t="n"/>
      <c r="R525" s="664" t="n"/>
      <c r="S525" s="664" t="n"/>
      <c r="T525" s="664" t="n"/>
      <c r="U525" s="664" t="n"/>
      <c r="V525" s="664" t="n"/>
      <c r="W525" s="664" t="n"/>
      <c r="X525" s="664" t="n"/>
      <c r="Y525" s="664" t="n"/>
      <c r="Z525" s="664" t="n"/>
      <c r="AA525" s="664" t="n"/>
    </row>
    <row r="526" ht="12" customHeight="1" s="844">
      <c r="A526" s="590" t="n"/>
      <c r="B526" s="590" t="n"/>
      <c r="C526" s="590" t="n"/>
      <c r="D526" s="590" t="n"/>
      <c r="E526" s="590" t="n"/>
      <c r="F526" s="590" t="n"/>
      <c r="G526" s="590" t="n"/>
      <c r="H526" s="590" t="n"/>
      <c r="I526" s="590" t="n"/>
      <c r="J526" s="664" t="n"/>
      <c r="K526" s="664" t="n"/>
      <c r="L526" s="664" t="n"/>
      <c r="M526" s="664" t="n"/>
      <c r="N526" s="664" t="n"/>
      <c r="O526" s="664" t="n"/>
      <c r="P526" s="664" t="n"/>
      <c r="Q526" s="664" t="n"/>
      <c r="R526" s="664" t="n"/>
      <c r="S526" s="664" t="n"/>
      <c r="T526" s="664" t="n"/>
      <c r="U526" s="664" t="n"/>
      <c r="V526" s="664" t="n"/>
      <c r="W526" s="664" t="n"/>
      <c r="X526" s="664" t="n"/>
      <c r="Y526" s="664" t="n"/>
      <c r="Z526" s="664" t="n"/>
      <c r="AA526" s="664" t="n"/>
    </row>
    <row r="527" ht="12" customHeight="1" s="844">
      <c r="A527" s="590" t="n"/>
      <c r="B527" s="590" t="n"/>
      <c r="C527" s="590" t="n"/>
      <c r="D527" s="590" t="n"/>
      <c r="E527" s="590" t="n"/>
      <c r="F527" s="590" t="n"/>
      <c r="G527" s="590" t="n"/>
      <c r="H527" s="590" t="n"/>
      <c r="I527" s="590" t="n"/>
      <c r="J527" s="664" t="n"/>
      <c r="K527" s="664" t="n"/>
      <c r="L527" s="664" t="n"/>
      <c r="M527" s="664" t="n"/>
      <c r="N527" s="664" t="n"/>
      <c r="O527" s="664" t="n"/>
      <c r="P527" s="664" t="n"/>
      <c r="Q527" s="664" t="n"/>
      <c r="R527" s="664" t="n"/>
      <c r="S527" s="664" t="n"/>
      <c r="T527" s="664" t="n"/>
      <c r="U527" s="664" t="n"/>
      <c r="V527" s="664" t="n"/>
      <c r="W527" s="664" t="n"/>
      <c r="X527" s="664" t="n"/>
      <c r="Y527" s="664" t="n"/>
      <c r="Z527" s="664" t="n"/>
      <c r="AA527" s="664" t="n"/>
    </row>
    <row r="528" ht="12" customHeight="1" s="844">
      <c r="A528" s="590" t="n"/>
      <c r="B528" s="590" t="n"/>
      <c r="C528" s="590" t="n"/>
      <c r="D528" s="590" t="n"/>
      <c r="E528" s="590" t="n"/>
      <c r="F528" s="590" t="n"/>
      <c r="G528" s="590" t="n"/>
      <c r="H528" s="590" t="n"/>
      <c r="I528" s="590" t="n"/>
      <c r="J528" s="664" t="n"/>
      <c r="K528" s="664" t="n"/>
      <c r="L528" s="664" t="n"/>
      <c r="M528" s="664" t="n"/>
      <c r="N528" s="664" t="n"/>
      <c r="O528" s="664" t="n"/>
      <c r="P528" s="664" t="n"/>
      <c r="Q528" s="664" t="n"/>
      <c r="R528" s="664" t="n"/>
      <c r="S528" s="664" t="n"/>
      <c r="T528" s="664" t="n"/>
      <c r="U528" s="664" t="n"/>
      <c r="V528" s="664" t="n"/>
      <c r="W528" s="664" t="n"/>
      <c r="X528" s="664" t="n"/>
      <c r="Y528" s="664" t="n"/>
      <c r="Z528" s="664" t="n"/>
      <c r="AA528" s="664" t="n"/>
    </row>
    <row r="529" ht="12" customHeight="1" s="844">
      <c r="A529" s="590" t="n"/>
      <c r="B529" s="590" t="n"/>
      <c r="C529" s="590" t="n"/>
      <c r="D529" s="590" t="n"/>
      <c r="E529" s="590" t="n"/>
      <c r="F529" s="590" t="n"/>
      <c r="G529" s="590" t="n"/>
      <c r="H529" s="590" t="n"/>
      <c r="I529" s="590" t="n"/>
      <c r="J529" s="664" t="n"/>
      <c r="K529" s="664" t="n"/>
      <c r="L529" s="664" t="n"/>
      <c r="M529" s="664" t="n"/>
      <c r="N529" s="664" t="n"/>
      <c r="O529" s="664" t="n"/>
      <c r="P529" s="664" t="n"/>
      <c r="Q529" s="664" t="n"/>
      <c r="R529" s="664" t="n"/>
      <c r="S529" s="664" t="n"/>
      <c r="T529" s="664" t="n"/>
      <c r="U529" s="664" t="n"/>
      <c r="V529" s="664" t="n"/>
      <c r="W529" s="664" t="n"/>
      <c r="X529" s="664" t="n"/>
      <c r="Y529" s="664" t="n"/>
      <c r="Z529" s="664" t="n"/>
      <c r="AA529" s="664" t="n"/>
    </row>
    <row r="530" ht="12" customHeight="1" s="844">
      <c r="A530" s="590" t="n"/>
      <c r="B530" s="590" t="n"/>
      <c r="C530" s="590" t="n"/>
      <c r="D530" s="590" t="n"/>
      <c r="E530" s="590" t="n"/>
      <c r="F530" s="590" t="n"/>
      <c r="G530" s="590" t="n"/>
      <c r="H530" s="590" t="n"/>
      <c r="I530" s="590" t="n"/>
      <c r="J530" s="664" t="n"/>
      <c r="K530" s="664" t="n"/>
      <c r="L530" s="664" t="n"/>
      <c r="M530" s="664" t="n"/>
      <c r="N530" s="664" t="n"/>
      <c r="O530" s="664" t="n"/>
      <c r="P530" s="664" t="n"/>
      <c r="Q530" s="664" t="n"/>
      <c r="R530" s="664" t="n"/>
      <c r="S530" s="664" t="n"/>
      <c r="T530" s="664" t="n"/>
      <c r="U530" s="664" t="n"/>
      <c r="V530" s="664" t="n"/>
      <c r="W530" s="664" t="n"/>
      <c r="X530" s="664" t="n"/>
      <c r="Y530" s="664" t="n"/>
      <c r="Z530" s="664" t="n"/>
      <c r="AA530" s="664" t="n"/>
    </row>
    <row r="531" ht="12" customHeight="1" s="844">
      <c r="A531" s="590" t="n"/>
      <c r="B531" s="590" t="n"/>
      <c r="C531" s="590" t="n"/>
      <c r="D531" s="590" t="n"/>
      <c r="E531" s="590" t="n"/>
      <c r="F531" s="590" t="n"/>
      <c r="G531" s="590" t="n"/>
      <c r="H531" s="590" t="n"/>
      <c r="I531" s="590" t="n"/>
      <c r="J531" s="664" t="n"/>
      <c r="K531" s="664" t="n"/>
      <c r="L531" s="664" t="n"/>
      <c r="M531" s="664" t="n"/>
      <c r="N531" s="664" t="n"/>
      <c r="O531" s="664" t="n"/>
      <c r="P531" s="664" t="n"/>
      <c r="Q531" s="664" t="n"/>
      <c r="R531" s="664" t="n"/>
      <c r="S531" s="664" t="n"/>
      <c r="T531" s="664" t="n"/>
      <c r="U531" s="664" t="n"/>
      <c r="V531" s="664" t="n"/>
      <c r="W531" s="664" t="n"/>
      <c r="X531" s="664" t="n"/>
      <c r="Y531" s="664" t="n"/>
      <c r="Z531" s="664" t="n"/>
      <c r="AA531" s="664" t="n"/>
    </row>
    <row r="532" ht="12" customHeight="1" s="844">
      <c r="A532" s="590" t="n"/>
      <c r="B532" s="590" t="n"/>
      <c r="C532" s="590" t="n"/>
      <c r="D532" s="590" t="n"/>
      <c r="E532" s="590" t="n"/>
      <c r="F532" s="590" t="n"/>
      <c r="G532" s="590" t="n"/>
      <c r="H532" s="590" t="n"/>
      <c r="I532" s="590" t="n"/>
      <c r="J532" s="664" t="n"/>
      <c r="K532" s="664" t="n"/>
      <c r="L532" s="664" t="n"/>
      <c r="M532" s="664" t="n"/>
      <c r="N532" s="664" t="n"/>
      <c r="O532" s="664" t="n"/>
      <c r="P532" s="664" t="n"/>
      <c r="Q532" s="664" t="n"/>
      <c r="R532" s="664" t="n"/>
      <c r="S532" s="664" t="n"/>
      <c r="T532" s="664" t="n"/>
      <c r="U532" s="664" t="n"/>
      <c r="V532" s="664" t="n"/>
      <c r="W532" s="664" t="n"/>
      <c r="X532" s="664" t="n"/>
      <c r="Y532" s="664" t="n"/>
      <c r="Z532" s="664" t="n"/>
      <c r="AA532" s="664" t="n"/>
    </row>
    <row r="533" ht="12" customHeight="1" s="844">
      <c r="A533" s="590" t="n"/>
      <c r="B533" s="590" t="n"/>
      <c r="C533" s="590" t="n"/>
      <c r="D533" s="590" t="n"/>
      <c r="E533" s="590" t="n"/>
      <c r="F533" s="590" t="n"/>
      <c r="G533" s="590" t="n"/>
      <c r="H533" s="590" t="n"/>
      <c r="I533" s="590" t="n"/>
      <c r="J533" s="664" t="n"/>
      <c r="K533" s="664" t="n"/>
      <c r="L533" s="664" t="n"/>
      <c r="M533" s="664" t="n"/>
      <c r="N533" s="664" t="n"/>
      <c r="O533" s="664" t="n"/>
      <c r="P533" s="664" t="n"/>
      <c r="Q533" s="664" t="n"/>
      <c r="R533" s="664" t="n"/>
      <c r="S533" s="664" t="n"/>
      <c r="T533" s="664" t="n"/>
      <c r="U533" s="664" t="n"/>
      <c r="V533" s="664" t="n"/>
      <c r="W533" s="664" t="n"/>
      <c r="X533" s="664" t="n"/>
      <c r="Y533" s="664" t="n"/>
      <c r="Z533" s="664" t="n"/>
      <c r="AA533" s="664" t="n"/>
    </row>
    <row r="534" ht="12" customHeight="1" s="844">
      <c r="A534" s="590" t="n"/>
      <c r="B534" s="590" t="n"/>
      <c r="C534" s="590" t="n"/>
      <c r="D534" s="590" t="n"/>
      <c r="E534" s="590" t="n"/>
      <c r="F534" s="590" t="n"/>
      <c r="G534" s="590" t="n"/>
      <c r="H534" s="590" t="n"/>
      <c r="I534" s="590" t="n"/>
      <c r="J534" s="664" t="n"/>
      <c r="K534" s="664" t="n"/>
      <c r="L534" s="664" t="n"/>
      <c r="M534" s="664" t="n"/>
      <c r="N534" s="664" t="n"/>
      <c r="O534" s="664" t="n"/>
      <c r="P534" s="664" t="n"/>
      <c r="Q534" s="664" t="n"/>
      <c r="R534" s="664" t="n"/>
      <c r="S534" s="664" t="n"/>
      <c r="T534" s="664" t="n"/>
      <c r="U534" s="664" t="n"/>
      <c r="V534" s="664" t="n"/>
      <c r="W534" s="664" t="n"/>
      <c r="X534" s="664" t="n"/>
      <c r="Y534" s="664" t="n"/>
      <c r="Z534" s="664" t="n"/>
      <c r="AA534" s="664" t="n"/>
    </row>
    <row r="535" ht="12" customHeight="1" s="844">
      <c r="A535" s="590" t="n"/>
      <c r="B535" s="590" t="n"/>
      <c r="C535" s="590" t="n"/>
      <c r="D535" s="590" t="n"/>
      <c r="E535" s="590" t="n"/>
      <c r="F535" s="590" t="n"/>
      <c r="G535" s="590" t="n"/>
      <c r="H535" s="590" t="n"/>
      <c r="I535" s="590" t="n"/>
      <c r="J535" s="664" t="n"/>
      <c r="K535" s="664" t="n"/>
      <c r="L535" s="664" t="n"/>
      <c r="M535" s="664" t="n"/>
      <c r="N535" s="664" t="n"/>
      <c r="O535" s="664" t="n"/>
      <c r="P535" s="664" t="n"/>
      <c r="Q535" s="664" t="n"/>
      <c r="R535" s="664" t="n"/>
      <c r="S535" s="664" t="n"/>
      <c r="T535" s="664" t="n"/>
      <c r="U535" s="664" t="n"/>
      <c r="V535" s="664" t="n"/>
      <c r="W535" s="664" t="n"/>
      <c r="X535" s="664" t="n"/>
      <c r="Y535" s="664" t="n"/>
      <c r="Z535" s="664" t="n"/>
      <c r="AA535" s="664" t="n"/>
    </row>
    <row r="536" ht="12" customHeight="1" s="844">
      <c r="A536" s="590" t="n"/>
      <c r="B536" s="590" t="n"/>
      <c r="C536" s="590" t="n"/>
      <c r="D536" s="590" t="n"/>
      <c r="E536" s="590" t="n"/>
      <c r="F536" s="590" t="n"/>
      <c r="G536" s="590" t="n"/>
      <c r="H536" s="590" t="n"/>
      <c r="I536" s="590" t="n"/>
      <c r="J536" s="664" t="n"/>
      <c r="K536" s="664" t="n"/>
      <c r="L536" s="664" t="n"/>
      <c r="M536" s="664" t="n"/>
      <c r="N536" s="664" t="n"/>
      <c r="O536" s="664" t="n"/>
      <c r="P536" s="664" t="n"/>
      <c r="Q536" s="664" t="n"/>
      <c r="R536" s="664" t="n"/>
      <c r="S536" s="664" t="n"/>
      <c r="T536" s="664" t="n"/>
      <c r="U536" s="664" t="n"/>
      <c r="V536" s="664" t="n"/>
      <c r="W536" s="664" t="n"/>
      <c r="X536" s="664" t="n"/>
      <c r="Y536" s="664" t="n"/>
      <c r="Z536" s="664" t="n"/>
      <c r="AA536" s="664" t="n"/>
    </row>
    <row r="537" ht="12" customHeight="1" s="844">
      <c r="A537" s="590" t="n"/>
      <c r="B537" s="590" t="n"/>
      <c r="C537" s="590" t="n"/>
      <c r="D537" s="590" t="n"/>
      <c r="E537" s="590" t="n"/>
      <c r="F537" s="590" t="n"/>
      <c r="G537" s="590" t="n"/>
      <c r="H537" s="590" t="n"/>
      <c r="I537" s="590" t="n"/>
      <c r="J537" s="664" t="n"/>
      <c r="K537" s="664" t="n"/>
      <c r="L537" s="664" t="n"/>
      <c r="M537" s="664" t="n"/>
      <c r="N537" s="664" t="n"/>
      <c r="O537" s="664" t="n"/>
      <c r="P537" s="664" t="n"/>
      <c r="Q537" s="664" t="n"/>
      <c r="R537" s="664" t="n"/>
      <c r="S537" s="664" t="n"/>
      <c r="T537" s="664" t="n"/>
      <c r="U537" s="664" t="n"/>
      <c r="V537" s="664" t="n"/>
      <c r="W537" s="664" t="n"/>
      <c r="X537" s="664" t="n"/>
      <c r="Y537" s="664" t="n"/>
      <c r="Z537" s="664" t="n"/>
      <c r="AA537" s="664" t="n"/>
    </row>
    <row r="538" ht="12" customHeight="1" s="844">
      <c r="A538" s="590" t="n"/>
      <c r="B538" s="590" t="n"/>
      <c r="C538" s="590" t="n"/>
      <c r="D538" s="590" t="n"/>
      <c r="E538" s="590" t="n"/>
      <c r="F538" s="590" t="n"/>
      <c r="G538" s="590" t="n"/>
      <c r="H538" s="590" t="n"/>
      <c r="I538" s="590" t="n"/>
      <c r="J538" s="664" t="n"/>
      <c r="K538" s="664" t="n"/>
      <c r="L538" s="664" t="n"/>
      <c r="M538" s="664" t="n"/>
      <c r="N538" s="664" t="n"/>
      <c r="O538" s="664" t="n"/>
      <c r="P538" s="664" t="n"/>
      <c r="Q538" s="664" t="n"/>
      <c r="R538" s="664" t="n"/>
      <c r="S538" s="664" t="n"/>
      <c r="T538" s="664" t="n"/>
      <c r="U538" s="664" t="n"/>
      <c r="V538" s="664" t="n"/>
      <c r="W538" s="664" t="n"/>
      <c r="X538" s="664" t="n"/>
      <c r="Y538" s="664" t="n"/>
      <c r="Z538" s="664" t="n"/>
      <c r="AA538" s="664" t="n"/>
    </row>
    <row r="539" ht="12" customHeight="1" s="844">
      <c r="A539" s="590" t="n"/>
      <c r="B539" s="590" t="n"/>
      <c r="C539" s="590" t="n"/>
      <c r="D539" s="590" t="n"/>
      <c r="E539" s="590" t="n"/>
      <c r="F539" s="590" t="n"/>
      <c r="G539" s="590" t="n"/>
      <c r="H539" s="590" t="n"/>
      <c r="I539" s="590" t="n"/>
      <c r="J539" s="664" t="n"/>
      <c r="K539" s="664" t="n"/>
      <c r="L539" s="664" t="n"/>
      <c r="M539" s="664" t="n"/>
      <c r="N539" s="664" t="n"/>
      <c r="O539" s="664" t="n"/>
      <c r="P539" s="664" t="n"/>
      <c r="Q539" s="664" t="n"/>
      <c r="R539" s="664" t="n"/>
      <c r="S539" s="664" t="n"/>
      <c r="T539" s="664" t="n"/>
      <c r="U539" s="664" t="n"/>
      <c r="V539" s="664" t="n"/>
      <c r="W539" s="664" t="n"/>
      <c r="X539" s="664" t="n"/>
      <c r="Y539" s="664" t="n"/>
      <c r="Z539" s="664" t="n"/>
      <c r="AA539" s="664" t="n"/>
    </row>
    <row r="540" ht="12" customHeight="1" s="844">
      <c r="A540" s="590" t="n"/>
      <c r="B540" s="590" t="n"/>
      <c r="C540" s="590" t="n"/>
      <c r="D540" s="590" t="n"/>
      <c r="E540" s="590" t="n"/>
      <c r="F540" s="590" t="n"/>
      <c r="G540" s="590" t="n"/>
      <c r="H540" s="590" t="n"/>
      <c r="I540" s="590" t="n"/>
      <c r="J540" s="664" t="n"/>
      <c r="K540" s="664" t="n"/>
      <c r="L540" s="664" t="n"/>
      <c r="M540" s="664" t="n"/>
      <c r="N540" s="664" t="n"/>
      <c r="O540" s="664" t="n"/>
      <c r="P540" s="664" t="n"/>
      <c r="Q540" s="664" t="n"/>
      <c r="R540" s="664" t="n"/>
      <c r="S540" s="664" t="n"/>
      <c r="T540" s="664" t="n"/>
      <c r="U540" s="664" t="n"/>
      <c r="V540" s="664" t="n"/>
      <c r="W540" s="664" t="n"/>
      <c r="X540" s="664" t="n"/>
      <c r="Y540" s="664" t="n"/>
      <c r="Z540" s="664" t="n"/>
      <c r="AA540" s="664" t="n"/>
    </row>
    <row r="541" ht="12" customHeight="1" s="844">
      <c r="A541" s="590" t="n"/>
      <c r="B541" s="590" t="n"/>
      <c r="C541" s="590" t="n"/>
      <c r="D541" s="590" t="n"/>
      <c r="E541" s="590" t="n"/>
      <c r="F541" s="590" t="n"/>
      <c r="G541" s="590" t="n"/>
      <c r="H541" s="590" t="n"/>
      <c r="I541" s="590" t="n"/>
      <c r="J541" s="664" t="n"/>
      <c r="K541" s="664" t="n"/>
      <c r="L541" s="664" t="n"/>
      <c r="M541" s="664" t="n"/>
      <c r="N541" s="664" t="n"/>
      <c r="O541" s="664" t="n"/>
      <c r="P541" s="664" t="n"/>
      <c r="Q541" s="664" t="n"/>
      <c r="R541" s="664" t="n"/>
      <c r="S541" s="664" t="n"/>
      <c r="T541" s="664" t="n"/>
      <c r="U541" s="664" t="n"/>
      <c r="V541" s="664" t="n"/>
      <c r="W541" s="664" t="n"/>
      <c r="X541" s="664" t="n"/>
      <c r="Y541" s="664" t="n"/>
      <c r="Z541" s="664" t="n"/>
      <c r="AA541" s="664" t="n"/>
    </row>
    <row r="542" ht="12" customHeight="1" s="844">
      <c r="A542" s="590" t="n"/>
      <c r="B542" s="590" t="n"/>
      <c r="C542" s="590" t="n"/>
      <c r="D542" s="590" t="n"/>
      <c r="E542" s="590" t="n"/>
      <c r="F542" s="590" t="n"/>
      <c r="G542" s="590" t="n"/>
      <c r="H542" s="590" t="n"/>
      <c r="I542" s="590" t="n"/>
      <c r="J542" s="664" t="n"/>
      <c r="K542" s="664" t="n"/>
      <c r="L542" s="664" t="n"/>
      <c r="M542" s="664" t="n"/>
      <c r="N542" s="664" t="n"/>
      <c r="O542" s="664" t="n"/>
      <c r="P542" s="664" t="n"/>
      <c r="Q542" s="664" t="n"/>
      <c r="R542" s="664" t="n"/>
      <c r="S542" s="664" t="n"/>
      <c r="T542" s="664" t="n"/>
      <c r="U542" s="664" t="n"/>
      <c r="V542" s="664" t="n"/>
      <c r="W542" s="664" t="n"/>
      <c r="X542" s="664" t="n"/>
      <c r="Y542" s="664" t="n"/>
      <c r="Z542" s="664" t="n"/>
      <c r="AA542" s="664" t="n"/>
    </row>
    <row r="543" ht="12" customHeight="1" s="844">
      <c r="A543" s="590" t="n"/>
      <c r="B543" s="590" t="n"/>
      <c r="C543" s="590" t="n"/>
      <c r="D543" s="590" t="n"/>
      <c r="E543" s="590" t="n"/>
      <c r="F543" s="590" t="n"/>
      <c r="G543" s="590" t="n"/>
      <c r="H543" s="590" t="n"/>
      <c r="I543" s="590" t="n"/>
      <c r="J543" s="664" t="n"/>
      <c r="K543" s="664" t="n"/>
      <c r="L543" s="664" t="n"/>
      <c r="M543" s="664" t="n"/>
      <c r="N543" s="664" t="n"/>
      <c r="O543" s="664" t="n"/>
      <c r="P543" s="664" t="n"/>
      <c r="Q543" s="664" t="n"/>
      <c r="R543" s="664" t="n"/>
      <c r="S543" s="664" t="n"/>
      <c r="T543" s="664" t="n"/>
      <c r="U543" s="664" t="n"/>
      <c r="V543" s="664" t="n"/>
      <c r="W543" s="664" t="n"/>
      <c r="X543" s="664" t="n"/>
      <c r="Y543" s="664" t="n"/>
      <c r="Z543" s="664" t="n"/>
      <c r="AA543" s="664" t="n"/>
    </row>
    <row r="544" ht="12" customHeight="1" s="844">
      <c r="A544" s="590" t="n"/>
      <c r="B544" s="590" t="n"/>
      <c r="C544" s="590" t="n"/>
      <c r="D544" s="590" t="n"/>
      <c r="E544" s="590" t="n"/>
      <c r="F544" s="590" t="n"/>
      <c r="G544" s="590" t="n"/>
      <c r="H544" s="590" t="n"/>
      <c r="I544" s="590" t="n"/>
      <c r="J544" s="664" t="n"/>
      <c r="K544" s="664" t="n"/>
      <c r="L544" s="664" t="n"/>
      <c r="M544" s="664" t="n"/>
      <c r="N544" s="664" t="n"/>
      <c r="O544" s="664" t="n"/>
      <c r="P544" s="664" t="n"/>
      <c r="Q544" s="664" t="n"/>
      <c r="R544" s="664" t="n"/>
      <c r="S544" s="664" t="n"/>
      <c r="T544" s="664" t="n"/>
      <c r="U544" s="664" t="n"/>
      <c r="V544" s="664" t="n"/>
      <c r="W544" s="664" t="n"/>
      <c r="X544" s="664" t="n"/>
      <c r="Y544" s="664" t="n"/>
      <c r="Z544" s="664" t="n"/>
      <c r="AA544" s="664" t="n"/>
    </row>
    <row r="545" ht="12" customHeight="1" s="844">
      <c r="A545" s="590" t="n"/>
      <c r="B545" s="590" t="n"/>
      <c r="C545" s="590" t="n"/>
      <c r="D545" s="590" t="n"/>
      <c r="E545" s="590" t="n"/>
      <c r="F545" s="590" t="n"/>
      <c r="G545" s="590" t="n"/>
      <c r="H545" s="590" t="n"/>
      <c r="I545" s="590" t="n"/>
      <c r="J545" s="664" t="n"/>
      <c r="K545" s="664" t="n"/>
      <c r="L545" s="664" t="n"/>
      <c r="M545" s="664" t="n"/>
      <c r="N545" s="664" t="n"/>
      <c r="O545" s="664" t="n"/>
      <c r="P545" s="664" t="n"/>
      <c r="Q545" s="664" t="n"/>
      <c r="R545" s="664" t="n"/>
      <c r="S545" s="664" t="n"/>
      <c r="T545" s="664" t="n"/>
      <c r="U545" s="664" t="n"/>
      <c r="V545" s="664" t="n"/>
      <c r="W545" s="664" t="n"/>
      <c r="X545" s="664" t="n"/>
      <c r="Y545" s="664" t="n"/>
      <c r="Z545" s="664" t="n"/>
      <c r="AA545" s="664" t="n"/>
    </row>
    <row r="546" ht="12" customHeight="1" s="844">
      <c r="A546" s="590" t="n"/>
      <c r="B546" s="590" t="n"/>
      <c r="C546" s="590" t="n"/>
      <c r="D546" s="590" t="n"/>
      <c r="E546" s="590" t="n"/>
      <c r="F546" s="590" t="n"/>
      <c r="G546" s="590" t="n"/>
      <c r="H546" s="590" t="n"/>
      <c r="I546" s="590" t="n"/>
      <c r="J546" s="664" t="n"/>
      <c r="K546" s="664" t="n"/>
      <c r="L546" s="664" t="n"/>
      <c r="M546" s="664" t="n"/>
      <c r="N546" s="664" t="n"/>
      <c r="O546" s="664" t="n"/>
      <c r="P546" s="664" t="n"/>
      <c r="Q546" s="664" t="n"/>
      <c r="R546" s="664" t="n"/>
      <c r="S546" s="664" t="n"/>
      <c r="T546" s="664" t="n"/>
      <c r="U546" s="664" t="n"/>
      <c r="V546" s="664" t="n"/>
      <c r="W546" s="664" t="n"/>
      <c r="X546" s="664" t="n"/>
      <c r="Y546" s="664" t="n"/>
      <c r="Z546" s="664" t="n"/>
      <c r="AA546" s="664" t="n"/>
    </row>
    <row r="547" ht="12" customHeight="1" s="844">
      <c r="A547" s="590" t="n"/>
      <c r="B547" s="590" t="n"/>
      <c r="C547" s="590" t="n"/>
      <c r="D547" s="590" t="n"/>
      <c r="E547" s="590" t="n"/>
      <c r="F547" s="590" t="n"/>
      <c r="G547" s="590" t="n"/>
      <c r="H547" s="590" t="n"/>
      <c r="I547" s="590" t="n"/>
      <c r="J547" s="664" t="n"/>
      <c r="K547" s="664" t="n"/>
      <c r="L547" s="664" t="n"/>
      <c r="M547" s="664" t="n"/>
      <c r="N547" s="664" t="n"/>
      <c r="O547" s="664" t="n"/>
      <c r="P547" s="664" t="n"/>
      <c r="Q547" s="664" t="n"/>
      <c r="R547" s="664" t="n"/>
      <c r="S547" s="664" t="n"/>
      <c r="T547" s="664" t="n"/>
      <c r="U547" s="664" t="n"/>
      <c r="V547" s="664" t="n"/>
      <c r="W547" s="664" t="n"/>
      <c r="X547" s="664" t="n"/>
      <c r="Y547" s="664" t="n"/>
      <c r="Z547" s="664" t="n"/>
      <c r="AA547" s="664" t="n"/>
    </row>
    <row r="548" ht="12" customHeight="1" s="844">
      <c r="A548" s="590" t="n"/>
      <c r="B548" s="590" t="n"/>
      <c r="C548" s="590" t="n"/>
      <c r="D548" s="590" t="n"/>
      <c r="E548" s="590" t="n"/>
      <c r="F548" s="590" t="n"/>
      <c r="G548" s="590" t="n"/>
      <c r="H548" s="590" t="n"/>
      <c r="I548" s="590" t="n"/>
      <c r="J548" s="664" t="n"/>
      <c r="K548" s="664" t="n"/>
      <c r="L548" s="664" t="n"/>
      <c r="M548" s="664" t="n"/>
      <c r="N548" s="664" t="n"/>
      <c r="O548" s="664" t="n"/>
      <c r="P548" s="664" t="n"/>
      <c r="Q548" s="664" t="n"/>
      <c r="R548" s="664" t="n"/>
      <c r="S548" s="664" t="n"/>
      <c r="T548" s="664" t="n"/>
      <c r="U548" s="664" t="n"/>
      <c r="V548" s="664" t="n"/>
      <c r="W548" s="664" t="n"/>
      <c r="X548" s="664" t="n"/>
      <c r="Y548" s="664" t="n"/>
      <c r="Z548" s="664" t="n"/>
      <c r="AA548" s="664" t="n"/>
    </row>
    <row r="549" ht="12" customHeight="1" s="844">
      <c r="A549" s="590" t="n"/>
      <c r="B549" s="590" t="n"/>
      <c r="C549" s="590" t="n"/>
      <c r="D549" s="590" t="n"/>
      <c r="E549" s="590" t="n"/>
      <c r="F549" s="590" t="n"/>
      <c r="G549" s="590" t="n"/>
      <c r="H549" s="590" t="n"/>
      <c r="I549" s="590" t="n"/>
      <c r="J549" s="664" t="n"/>
      <c r="K549" s="664" t="n"/>
      <c r="L549" s="664" t="n"/>
      <c r="M549" s="664" t="n"/>
      <c r="N549" s="664" t="n"/>
      <c r="O549" s="664" t="n"/>
      <c r="P549" s="664" t="n"/>
      <c r="Q549" s="664" t="n"/>
      <c r="R549" s="664" t="n"/>
      <c r="S549" s="664" t="n"/>
      <c r="T549" s="664" t="n"/>
      <c r="U549" s="664" t="n"/>
      <c r="V549" s="664" t="n"/>
      <c r="W549" s="664" t="n"/>
      <c r="X549" s="664" t="n"/>
      <c r="Y549" s="664" t="n"/>
      <c r="Z549" s="664" t="n"/>
      <c r="AA549" s="664" t="n"/>
    </row>
    <row r="550" ht="12" customHeight="1" s="844">
      <c r="A550" s="590" t="n"/>
      <c r="B550" s="590" t="n"/>
      <c r="C550" s="590" t="n"/>
      <c r="D550" s="590" t="n"/>
      <c r="E550" s="590" t="n"/>
      <c r="F550" s="590" t="n"/>
      <c r="G550" s="590" t="n"/>
      <c r="H550" s="590" t="n"/>
      <c r="I550" s="590" t="n"/>
      <c r="J550" s="664" t="n"/>
      <c r="K550" s="664" t="n"/>
      <c r="L550" s="664" t="n"/>
      <c r="M550" s="664" t="n"/>
      <c r="N550" s="664" t="n"/>
      <c r="O550" s="664" t="n"/>
      <c r="P550" s="664" t="n"/>
      <c r="Q550" s="664" t="n"/>
      <c r="R550" s="664" t="n"/>
      <c r="S550" s="664" t="n"/>
      <c r="T550" s="664" t="n"/>
      <c r="U550" s="664" t="n"/>
      <c r="V550" s="664" t="n"/>
      <c r="W550" s="664" t="n"/>
      <c r="X550" s="664" t="n"/>
      <c r="Y550" s="664" t="n"/>
      <c r="Z550" s="664" t="n"/>
      <c r="AA550" s="664" t="n"/>
    </row>
    <row r="551" ht="12" customHeight="1" s="844">
      <c r="A551" s="590" t="n"/>
      <c r="B551" s="590" t="n"/>
      <c r="C551" s="590" t="n"/>
      <c r="D551" s="590" t="n"/>
      <c r="E551" s="590" t="n"/>
      <c r="F551" s="590" t="n"/>
      <c r="G551" s="590" t="n"/>
      <c r="H551" s="590" t="n"/>
      <c r="I551" s="590" t="n"/>
      <c r="J551" s="664" t="n"/>
      <c r="K551" s="664" t="n"/>
      <c r="L551" s="664" t="n"/>
      <c r="M551" s="664" t="n"/>
      <c r="N551" s="664" t="n"/>
      <c r="O551" s="664" t="n"/>
      <c r="P551" s="664" t="n"/>
      <c r="Q551" s="664" t="n"/>
      <c r="R551" s="664" t="n"/>
      <c r="S551" s="664" t="n"/>
      <c r="T551" s="664" t="n"/>
      <c r="U551" s="664" t="n"/>
      <c r="V551" s="664" t="n"/>
      <c r="W551" s="664" t="n"/>
      <c r="X551" s="664" t="n"/>
      <c r="Y551" s="664" t="n"/>
      <c r="Z551" s="664" t="n"/>
      <c r="AA551" s="664" t="n"/>
    </row>
    <row r="552" ht="12" customHeight="1" s="844">
      <c r="A552" s="590" t="n"/>
      <c r="B552" s="590" t="n"/>
      <c r="C552" s="590" t="n"/>
      <c r="D552" s="590" t="n"/>
      <c r="E552" s="590" t="n"/>
      <c r="F552" s="590" t="n"/>
      <c r="G552" s="590" t="n"/>
      <c r="H552" s="590" t="n"/>
      <c r="I552" s="590" t="n"/>
      <c r="J552" s="664" t="n"/>
      <c r="K552" s="664" t="n"/>
      <c r="L552" s="664" t="n"/>
      <c r="M552" s="664" t="n"/>
      <c r="N552" s="664" t="n"/>
      <c r="O552" s="664" t="n"/>
      <c r="P552" s="664" t="n"/>
      <c r="Q552" s="664" t="n"/>
      <c r="R552" s="664" t="n"/>
      <c r="S552" s="664" t="n"/>
      <c r="T552" s="664" t="n"/>
      <c r="U552" s="664" t="n"/>
      <c r="V552" s="664" t="n"/>
      <c r="W552" s="664" t="n"/>
      <c r="X552" s="664" t="n"/>
      <c r="Y552" s="664" t="n"/>
      <c r="Z552" s="664" t="n"/>
      <c r="AA552" s="664" t="n"/>
    </row>
    <row r="553" ht="12" customHeight="1" s="844">
      <c r="A553" s="590" t="n"/>
      <c r="B553" s="590" t="n"/>
      <c r="C553" s="590" t="n"/>
      <c r="D553" s="590" t="n"/>
      <c r="E553" s="590" t="n"/>
      <c r="F553" s="590" t="n"/>
      <c r="G553" s="590" t="n"/>
      <c r="H553" s="590" t="n"/>
      <c r="I553" s="590" t="n"/>
      <c r="J553" s="664" t="n"/>
      <c r="K553" s="664" t="n"/>
      <c r="L553" s="664" t="n"/>
      <c r="M553" s="664" t="n"/>
      <c r="N553" s="664" t="n"/>
      <c r="O553" s="664" t="n"/>
      <c r="P553" s="664" t="n"/>
      <c r="Q553" s="664" t="n"/>
      <c r="R553" s="664" t="n"/>
      <c r="S553" s="664" t="n"/>
      <c r="T553" s="664" t="n"/>
      <c r="U553" s="664" t="n"/>
      <c r="V553" s="664" t="n"/>
      <c r="W553" s="664" t="n"/>
      <c r="X553" s="664" t="n"/>
      <c r="Y553" s="664" t="n"/>
      <c r="Z553" s="664" t="n"/>
      <c r="AA553" s="664" t="n"/>
    </row>
    <row r="554" ht="12" customHeight="1" s="844">
      <c r="A554" s="590" t="n"/>
      <c r="B554" s="590" t="n"/>
      <c r="C554" s="590" t="n"/>
      <c r="D554" s="590" t="n"/>
      <c r="E554" s="590" t="n"/>
      <c r="F554" s="590" t="n"/>
      <c r="G554" s="590" t="n"/>
      <c r="H554" s="590" t="n"/>
      <c r="I554" s="590" t="n"/>
      <c r="J554" s="664" t="n"/>
      <c r="K554" s="664" t="n"/>
      <c r="L554" s="664" t="n"/>
      <c r="M554" s="664" t="n"/>
      <c r="N554" s="664" t="n"/>
      <c r="O554" s="664" t="n"/>
      <c r="P554" s="664" t="n"/>
      <c r="Q554" s="664" t="n"/>
      <c r="R554" s="664" t="n"/>
      <c r="S554" s="664" t="n"/>
      <c r="T554" s="664" t="n"/>
      <c r="U554" s="664" t="n"/>
      <c r="V554" s="664" t="n"/>
      <c r="W554" s="664" t="n"/>
      <c r="X554" s="664" t="n"/>
      <c r="Y554" s="664" t="n"/>
      <c r="Z554" s="664" t="n"/>
      <c r="AA554" s="664" t="n"/>
    </row>
    <row r="555" ht="12" customHeight="1" s="844">
      <c r="A555" s="590" t="n"/>
      <c r="B555" s="590" t="n"/>
      <c r="C555" s="590" t="n"/>
      <c r="D555" s="590" t="n"/>
      <c r="E555" s="590" t="n"/>
      <c r="F555" s="590" t="n"/>
      <c r="G555" s="590" t="n"/>
      <c r="H555" s="590" t="n"/>
      <c r="I555" s="590" t="n"/>
      <c r="J555" s="664" t="n"/>
      <c r="K555" s="664" t="n"/>
      <c r="L555" s="664" t="n"/>
      <c r="M555" s="664" t="n"/>
      <c r="N555" s="664" t="n"/>
      <c r="O555" s="664" t="n"/>
      <c r="P555" s="664" t="n"/>
      <c r="Q555" s="664" t="n"/>
      <c r="R555" s="664" t="n"/>
      <c r="S555" s="664" t="n"/>
      <c r="T555" s="664" t="n"/>
      <c r="U555" s="664" t="n"/>
      <c r="V555" s="664" t="n"/>
      <c r="W555" s="664" t="n"/>
      <c r="X555" s="664" t="n"/>
      <c r="Y555" s="664" t="n"/>
      <c r="Z555" s="664" t="n"/>
      <c r="AA555" s="664" t="n"/>
    </row>
    <row r="556" ht="12" customHeight="1" s="844">
      <c r="A556" s="590" t="n"/>
      <c r="B556" s="590" t="n"/>
      <c r="C556" s="590" t="n"/>
      <c r="D556" s="590" t="n"/>
      <c r="E556" s="590" t="n"/>
      <c r="F556" s="590" t="n"/>
      <c r="G556" s="590" t="n"/>
      <c r="H556" s="590" t="n"/>
      <c r="I556" s="590" t="n"/>
      <c r="J556" s="664" t="n"/>
      <c r="K556" s="664" t="n"/>
      <c r="L556" s="664" t="n"/>
      <c r="M556" s="664" t="n"/>
      <c r="N556" s="664" t="n"/>
      <c r="O556" s="664" t="n"/>
      <c r="P556" s="664" t="n"/>
      <c r="Q556" s="664" t="n"/>
      <c r="R556" s="664" t="n"/>
      <c r="S556" s="664" t="n"/>
      <c r="T556" s="664" t="n"/>
      <c r="U556" s="664" t="n"/>
      <c r="V556" s="664" t="n"/>
      <c r="W556" s="664" t="n"/>
      <c r="X556" s="664" t="n"/>
      <c r="Y556" s="664" t="n"/>
      <c r="Z556" s="664" t="n"/>
      <c r="AA556" s="664" t="n"/>
    </row>
    <row r="557" ht="12" customHeight="1" s="844">
      <c r="A557" s="590" t="n"/>
      <c r="B557" s="590" t="n"/>
      <c r="C557" s="590" t="n"/>
      <c r="D557" s="590" t="n"/>
      <c r="E557" s="590" t="n"/>
      <c r="F557" s="590" t="n"/>
      <c r="G557" s="590" t="n"/>
      <c r="H557" s="590" t="n"/>
      <c r="I557" s="590" t="n"/>
      <c r="J557" s="664" t="n"/>
      <c r="K557" s="664" t="n"/>
      <c r="L557" s="664" t="n"/>
      <c r="M557" s="664" t="n"/>
      <c r="N557" s="664" t="n"/>
      <c r="O557" s="664" t="n"/>
      <c r="P557" s="664" t="n"/>
      <c r="Q557" s="664" t="n"/>
      <c r="R557" s="664" t="n"/>
      <c r="S557" s="664" t="n"/>
      <c r="T557" s="664" t="n"/>
      <c r="U557" s="664" t="n"/>
      <c r="V557" s="664" t="n"/>
      <c r="W557" s="664" t="n"/>
      <c r="X557" s="664" t="n"/>
      <c r="Y557" s="664" t="n"/>
      <c r="Z557" s="664" t="n"/>
      <c r="AA557" s="664" t="n"/>
    </row>
    <row r="558" ht="12" customHeight="1" s="844">
      <c r="A558" s="590" t="n"/>
      <c r="B558" s="590" t="n"/>
      <c r="C558" s="590" t="n"/>
      <c r="D558" s="590" t="n"/>
      <c r="E558" s="590" t="n"/>
      <c r="F558" s="590" t="n"/>
      <c r="G558" s="590" t="n"/>
      <c r="H558" s="590" t="n"/>
      <c r="I558" s="590" t="n"/>
      <c r="J558" s="664" t="n"/>
      <c r="K558" s="664" t="n"/>
      <c r="L558" s="664" t="n"/>
      <c r="M558" s="664" t="n"/>
      <c r="N558" s="664" t="n"/>
      <c r="O558" s="664" t="n"/>
      <c r="P558" s="664" t="n"/>
      <c r="Q558" s="664" t="n"/>
      <c r="R558" s="664" t="n"/>
      <c r="S558" s="664" t="n"/>
      <c r="T558" s="664" t="n"/>
      <c r="U558" s="664" t="n"/>
      <c r="V558" s="664" t="n"/>
      <c r="W558" s="664" t="n"/>
      <c r="X558" s="664" t="n"/>
      <c r="Y558" s="664" t="n"/>
      <c r="Z558" s="664" t="n"/>
      <c r="AA558" s="664" t="n"/>
    </row>
    <row r="559" ht="12" customHeight="1" s="844">
      <c r="A559" s="590" t="n"/>
      <c r="B559" s="590" t="n"/>
      <c r="C559" s="590" t="n"/>
      <c r="D559" s="590" t="n"/>
      <c r="E559" s="590" t="n"/>
      <c r="F559" s="590" t="n"/>
      <c r="G559" s="590" t="n"/>
      <c r="H559" s="590" t="n"/>
      <c r="I559" s="590" t="n"/>
      <c r="J559" s="664" t="n"/>
      <c r="K559" s="664" t="n"/>
      <c r="L559" s="664" t="n"/>
      <c r="M559" s="664" t="n"/>
      <c r="N559" s="664" t="n"/>
      <c r="O559" s="664" t="n"/>
      <c r="P559" s="664" t="n"/>
      <c r="Q559" s="664" t="n"/>
      <c r="R559" s="664" t="n"/>
      <c r="S559" s="664" t="n"/>
      <c r="T559" s="664" t="n"/>
      <c r="U559" s="664" t="n"/>
      <c r="V559" s="664" t="n"/>
      <c r="W559" s="664" t="n"/>
      <c r="X559" s="664" t="n"/>
      <c r="Y559" s="664" t="n"/>
      <c r="Z559" s="664" t="n"/>
      <c r="AA559" s="664" t="n"/>
    </row>
    <row r="560" ht="12" customHeight="1" s="844">
      <c r="A560" s="590" t="n"/>
      <c r="B560" s="590" t="n"/>
      <c r="C560" s="590" t="n"/>
      <c r="D560" s="590" t="n"/>
      <c r="E560" s="590" t="n"/>
      <c r="F560" s="590" t="n"/>
      <c r="G560" s="590" t="n"/>
      <c r="H560" s="590" t="n"/>
      <c r="I560" s="590" t="n"/>
      <c r="J560" s="664" t="n"/>
      <c r="K560" s="664" t="n"/>
      <c r="L560" s="664" t="n"/>
      <c r="M560" s="664" t="n"/>
      <c r="N560" s="664" t="n"/>
      <c r="O560" s="664" t="n"/>
      <c r="P560" s="664" t="n"/>
      <c r="Q560" s="664" t="n"/>
      <c r="R560" s="664" t="n"/>
      <c r="S560" s="664" t="n"/>
      <c r="T560" s="664" t="n"/>
      <c r="U560" s="664" t="n"/>
      <c r="V560" s="664" t="n"/>
      <c r="W560" s="664" t="n"/>
      <c r="X560" s="664" t="n"/>
      <c r="Y560" s="664" t="n"/>
      <c r="Z560" s="664" t="n"/>
      <c r="AA560" s="664" t="n"/>
    </row>
    <row r="561" ht="12" customHeight="1" s="844">
      <c r="A561" s="590" t="n"/>
      <c r="B561" s="590" t="n"/>
      <c r="C561" s="590" t="n"/>
      <c r="D561" s="590" t="n"/>
      <c r="E561" s="590" t="n"/>
      <c r="F561" s="590" t="n"/>
      <c r="G561" s="590" t="n"/>
      <c r="H561" s="590" t="n"/>
      <c r="I561" s="590" t="n"/>
      <c r="J561" s="664" t="n"/>
      <c r="K561" s="664" t="n"/>
      <c r="L561" s="664" t="n"/>
      <c r="M561" s="664" t="n"/>
      <c r="N561" s="664" t="n"/>
      <c r="O561" s="664" t="n"/>
      <c r="P561" s="664" t="n"/>
      <c r="Q561" s="664" t="n"/>
      <c r="R561" s="664" t="n"/>
      <c r="S561" s="664" t="n"/>
      <c r="T561" s="664" t="n"/>
      <c r="U561" s="664" t="n"/>
      <c r="V561" s="664" t="n"/>
      <c r="W561" s="664" t="n"/>
      <c r="X561" s="664" t="n"/>
      <c r="Y561" s="664" t="n"/>
      <c r="Z561" s="664" t="n"/>
      <c r="AA561" s="664" t="n"/>
    </row>
    <row r="562" ht="12" customHeight="1" s="844">
      <c r="A562" s="590" t="n"/>
      <c r="B562" s="590" t="n"/>
      <c r="C562" s="590" t="n"/>
      <c r="D562" s="590" t="n"/>
      <c r="E562" s="590" t="n"/>
      <c r="F562" s="590" t="n"/>
      <c r="G562" s="590" t="n"/>
      <c r="H562" s="590" t="n"/>
      <c r="I562" s="590" t="n"/>
      <c r="J562" s="664" t="n"/>
      <c r="K562" s="664" t="n"/>
      <c r="L562" s="664" t="n"/>
      <c r="M562" s="664" t="n"/>
      <c r="N562" s="664" t="n"/>
      <c r="O562" s="664" t="n"/>
      <c r="P562" s="664" t="n"/>
      <c r="Q562" s="664" t="n"/>
      <c r="R562" s="664" t="n"/>
      <c r="S562" s="664" t="n"/>
      <c r="T562" s="664" t="n"/>
      <c r="U562" s="664" t="n"/>
      <c r="V562" s="664" t="n"/>
      <c r="W562" s="664" t="n"/>
      <c r="X562" s="664" t="n"/>
      <c r="Y562" s="664" t="n"/>
      <c r="Z562" s="664" t="n"/>
      <c r="AA562" s="664" t="n"/>
    </row>
    <row r="563" ht="12" customHeight="1" s="844">
      <c r="A563" s="590" t="n"/>
      <c r="B563" s="590" t="n"/>
      <c r="C563" s="590" t="n"/>
      <c r="D563" s="590" t="n"/>
      <c r="E563" s="590" t="n"/>
      <c r="F563" s="590" t="n"/>
      <c r="G563" s="590" t="n"/>
      <c r="H563" s="590" t="n"/>
      <c r="I563" s="590" t="n"/>
      <c r="J563" s="664" t="n"/>
      <c r="K563" s="664" t="n"/>
      <c r="L563" s="664" t="n"/>
      <c r="M563" s="664" t="n"/>
      <c r="N563" s="664" t="n"/>
      <c r="O563" s="664" t="n"/>
      <c r="P563" s="664" t="n"/>
      <c r="Q563" s="664" t="n"/>
      <c r="R563" s="664" t="n"/>
      <c r="S563" s="664" t="n"/>
      <c r="T563" s="664" t="n"/>
      <c r="U563" s="664" t="n"/>
      <c r="V563" s="664" t="n"/>
      <c r="W563" s="664" t="n"/>
      <c r="X563" s="664" t="n"/>
      <c r="Y563" s="664" t="n"/>
      <c r="Z563" s="664" t="n"/>
      <c r="AA563" s="664" t="n"/>
    </row>
    <row r="564" ht="12" customHeight="1" s="844">
      <c r="A564" s="590" t="n"/>
      <c r="B564" s="590" t="n"/>
      <c r="C564" s="590" t="n"/>
      <c r="D564" s="590" t="n"/>
      <c r="E564" s="590" t="n"/>
      <c r="F564" s="590" t="n"/>
      <c r="G564" s="590" t="n"/>
      <c r="H564" s="590" t="n"/>
      <c r="I564" s="590" t="n"/>
      <c r="J564" s="664" t="n"/>
      <c r="K564" s="664" t="n"/>
      <c r="L564" s="664" t="n"/>
      <c r="M564" s="664" t="n"/>
      <c r="N564" s="664" t="n"/>
      <c r="O564" s="664" t="n"/>
      <c r="P564" s="664" t="n"/>
      <c r="Q564" s="664" t="n"/>
      <c r="R564" s="664" t="n"/>
      <c r="S564" s="664" t="n"/>
      <c r="T564" s="664" t="n"/>
      <c r="U564" s="664" t="n"/>
      <c r="V564" s="664" t="n"/>
      <c r="W564" s="664" t="n"/>
      <c r="X564" s="664" t="n"/>
      <c r="Y564" s="664" t="n"/>
      <c r="Z564" s="664" t="n"/>
      <c r="AA564" s="664" t="n"/>
    </row>
    <row r="565" ht="12" customHeight="1" s="844">
      <c r="A565" s="590" t="n"/>
      <c r="B565" s="590" t="n"/>
      <c r="C565" s="590" t="n"/>
      <c r="D565" s="590" t="n"/>
      <c r="E565" s="590" t="n"/>
      <c r="F565" s="590" t="n"/>
      <c r="G565" s="590" t="n"/>
      <c r="H565" s="590" t="n"/>
      <c r="I565" s="590" t="n"/>
      <c r="J565" s="664" t="n"/>
      <c r="K565" s="664" t="n"/>
      <c r="L565" s="664" t="n"/>
      <c r="M565" s="664" t="n"/>
      <c r="N565" s="664" t="n"/>
      <c r="O565" s="664" t="n"/>
      <c r="P565" s="664" t="n"/>
      <c r="Q565" s="664" t="n"/>
      <c r="R565" s="664" t="n"/>
      <c r="S565" s="664" t="n"/>
      <c r="T565" s="664" t="n"/>
      <c r="U565" s="664" t="n"/>
      <c r="V565" s="664" t="n"/>
      <c r="W565" s="664" t="n"/>
      <c r="X565" s="664" t="n"/>
      <c r="Y565" s="664" t="n"/>
      <c r="Z565" s="664" t="n"/>
      <c r="AA565" s="664" t="n"/>
    </row>
    <row r="566" ht="12" customHeight="1" s="844">
      <c r="A566" s="590" t="n"/>
      <c r="B566" s="590" t="n"/>
      <c r="C566" s="590" t="n"/>
      <c r="D566" s="590" t="n"/>
      <c r="E566" s="590" t="n"/>
      <c r="F566" s="590" t="n"/>
      <c r="G566" s="590" t="n"/>
      <c r="H566" s="590" t="n"/>
      <c r="I566" s="590" t="n"/>
      <c r="J566" s="664" t="n"/>
      <c r="K566" s="664" t="n"/>
      <c r="L566" s="664" t="n"/>
      <c r="M566" s="664" t="n"/>
      <c r="N566" s="664" t="n"/>
      <c r="O566" s="664" t="n"/>
      <c r="P566" s="664" t="n"/>
      <c r="Q566" s="664" t="n"/>
      <c r="R566" s="664" t="n"/>
      <c r="S566" s="664" t="n"/>
      <c r="T566" s="664" t="n"/>
      <c r="U566" s="664" t="n"/>
      <c r="V566" s="664" t="n"/>
      <c r="W566" s="664" t="n"/>
      <c r="X566" s="664" t="n"/>
      <c r="Y566" s="664" t="n"/>
      <c r="Z566" s="664" t="n"/>
      <c r="AA566" s="664" t="n"/>
    </row>
    <row r="567" ht="12" customHeight="1" s="844">
      <c r="A567" s="590" t="n"/>
      <c r="B567" s="590" t="n"/>
      <c r="C567" s="590" t="n"/>
      <c r="D567" s="590" t="n"/>
      <c r="E567" s="590" t="n"/>
      <c r="F567" s="590" t="n"/>
      <c r="G567" s="590" t="n"/>
      <c r="H567" s="590" t="n"/>
      <c r="I567" s="590" t="n"/>
      <c r="J567" s="664" t="n"/>
      <c r="K567" s="664" t="n"/>
      <c r="L567" s="664" t="n"/>
      <c r="M567" s="664" t="n"/>
      <c r="N567" s="664" t="n"/>
      <c r="O567" s="664" t="n"/>
      <c r="P567" s="664" t="n"/>
      <c r="Q567" s="664" t="n"/>
      <c r="R567" s="664" t="n"/>
      <c r="S567" s="664" t="n"/>
      <c r="T567" s="664" t="n"/>
      <c r="U567" s="664" t="n"/>
      <c r="V567" s="664" t="n"/>
      <c r="W567" s="664" t="n"/>
      <c r="X567" s="664" t="n"/>
      <c r="Y567" s="664" t="n"/>
      <c r="Z567" s="664" t="n"/>
      <c r="AA567" s="664" t="n"/>
    </row>
    <row r="568" ht="12" customHeight="1" s="844">
      <c r="A568" s="590" t="n"/>
      <c r="B568" s="590" t="n"/>
      <c r="C568" s="590" t="n"/>
      <c r="D568" s="590" t="n"/>
      <c r="E568" s="590" t="n"/>
      <c r="F568" s="590" t="n"/>
      <c r="G568" s="590" t="n"/>
      <c r="H568" s="590" t="n"/>
      <c r="I568" s="590" t="n"/>
      <c r="J568" s="664" t="n"/>
      <c r="K568" s="664" t="n"/>
      <c r="L568" s="664" t="n"/>
      <c r="M568" s="664" t="n"/>
      <c r="N568" s="664" t="n"/>
      <c r="O568" s="664" t="n"/>
      <c r="P568" s="664" t="n"/>
      <c r="Q568" s="664" t="n"/>
      <c r="R568" s="664" t="n"/>
      <c r="S568" s="664" t="n"/>
      <c r="T568" s="664" t="n"/>
      <c r="U568" s="664" t="n"/>
      <c r="V568" s="664" t="n"/>
      <c r="W568" s="664" t="n"/>
      <c r="X568" s="664" t="n"/>
      <c r="Y568" s="664" t="n"/>
      <c r="Z568" s="664" t="n"/>
      <c r="AA568" s="664" t="n"/>
    </row>
    <row r="569" ht="12" customHeight="1" s="844">
      <c r="A569" s="590" t="n"/>
      <c r="B569" s="590" t="n"/>
      <c r="C569" s="590" t="n"/>
      <c r="D569" s="590" t="n"/>
      <c r="E569" s="590" t="n"/>
      <c r="F569" s="590" t="n"/>
      <c r="G569" s="590" t="n"/>
      <c r="H569" s="590" t="n"/>
      <c r="I569" s="590" t="n"/>
      <c r="J569" s="664" t="n"/>
      <c r="K569" s="664" t="n"/>
      <c r="L569" s="664" t="n"/>
      <c r="M569" s="664" t="n"/>
      <c r="N569" s="664" t="n"/>
      <c r="O569" s="664" t="n"/>
      <c r="P569" s="664" t="n"/>
      <c r="Q569" s="664" t="n"/>
      <c r="R569" s="664" t="n"/>
      <c r="S569" s="664" t="n"/>
      <c r="T569" s="664" t="n"/>
      <c r="U569" s="664" t="n"/>
      <c r="V569" s="664" t="n"/>
      <c r="W569" s="664" t="n"/>
      <c r="X569" s="664" t="n"/>
      <c r="Y569" s="664" t="n"/>
      <c r="Z569" s="664" t="n"/>
      <c r="AA569" s="664" t="n"/>
    </row>
    <row r="570" ht="12" customHeight="1" s="844">
      <c r="A570" s="590" t="n"/>
      <c r="B570" s="590" t="n"/>
      <c r="C570" s="590" t="n"/>
      <c r="D570" s="590" t="n"/>
      <c r="E570" s="590" t="n"/>
      <c r="F570" s="590" t="n"/>
      <c r="G570" s="590" t="n"/>
      <c r="H570" s="590" t="n"/>
      <c r="I570" s="590" t="n"/>
      <c r="J570" s="664" t="n"/>
      <c r="K570" s="664" t="n"/>
      <c r="L570" s="664" t="n"/>
      <c r="M570" s="664" t="n"/>
      <c r="N570" s="664" t="n"/>
      <c r="O570" s="664" t="n"/>
      <c r="P570" s="664" t="n"/>
      <c r="Q570" s="664" t="n"/>
      <c r="R570" s="664" t="n"/>
      <c r="S570" s="664" t="n"/>
      <c r="T570" s="664" t="n"/>
      <c r="U570" s="664" t="n"/>
      <c r="V570" s="664" t="n"/>
      <c r="W570" s="664" t="n"/>
      <c r="X570" s="664" t="n"/>
      <c r="Y570" s="664" t="n"/>
      <c r="Z570" s="664" t="n"/>
      <c r="AA570" s="664" t="n"/>
    </row>
    <row r="571" ht="12" customHeight="1" s="844">
      <c r="A571" s="590" t="n"/>
      <c r="B571" s="590" t="n"/>
      <c r="C571" s="590" t="n"/>
      <c r="D571" s="590" t="n"/>
      <c r="E571" s="590" t="n"/>
      <c r="F571" s="590" t="n"/>
      <c r="G571" s="590" t="n"/>
      <c r="H571" s="590" t="n"/>
      <c r="I571" s="590" t="n"/>
      <c r="J571" s="664" t="n"/>
      <c r="K571" s="664" t="n"/>
      <c r="L571" s="664" t="n"/>
      <c r="M571" s="664" t="n"/>
      <c r="N571" s="664" t="n"/>
      <c r="O571" s="664" t="n"/>
      <c r="P571" s="664" t="n"/>
      <c r="Q571" s="664" t="n"/>
      <c r="R571" s="664" t="n"/>
      <c r="S571" s="664" t="n"/>
      <c r="T571" s="664" t="n"/>
      <c r="U571" s="664" t="n"/>
      <c r="V571" s="664" t="n"/>
      <c r="W571" s="664" t="n"/>
      <c r="X571" s="664" t="n"/>
      <c r="Y571" s="664" t="n"/>
      <c r="Z571" s="664" t="n"/>
      <c r="AA571" s="664" t="n"/>
    </row>
    <row r="572" ht="12" customHeight="1" s="844">
      <c r="A572" s="590" t="n"/>
      <c r="B572" s="590" t="n"/>
      <c r="C572" s="590" t="n"/>
      <c r="D572" s="590" t="n"/>
      <c r="E572" s="590" t="n"/>
      <c r="F572" s="590" t="n"/>
      <c r="G572" s="590" t="n"/>
      <c r="H572" s="590" t="n"/>
      <c r="I572" s="590" t="n"/>
      <c r="J572" s="664" t="n"/>
      <c r="K572" s="664" t="n"/>
      <c r="L572" s="664" t="n"/>
      <c r="M572" s="664" t="n"/>
      <c r="N572" s="664" t="n"/>
      <c r="O572" s="664" t="n"/>
      <c r="P572" s="664" t="n"/>
      <c r="Q572" s="664" t="n"/>
      <c r="R572" s="664" t="n"/>
      <c r="S572" s="664" t="n"/>
      <c r="T572" s="664" t="n"/>
      <c r="U572" s="664" t="n"/>
      <c r="V572" s="664" t="n"/>
      <c r="W572" s="664" t="n"/>
      <c r="X572" s="664" t="n"/>
      <c r="Y572" s="664" t="n"/>
      <c r="Z572" s="664" t="n"/>
      <c r="AA572" s="664" t="n"/>
    </row>
    <row r="573" ht="12" customHeight="1" s="844">
      <c r="A573" s="590" t="n"/>
      <c r="B573" s="590" t="n"/>
      <c r="C573" s="590" t="n"/>
      <c r="D573" s="590" t="n"/>
      <c r="E573" s="590" t="n"/>
      <c r="F573" s="590" t="n"/>
      <c r="G573" s="590" t="n"/>
      <c r="H573" s="590" t="n"/>
      <c r="I573" s="590" t="n"/>
      <c r="J573" s="664" t="n"/>
      <c r="K573" s="664" t="n"/>
      <c r="L573" s="664" t="n"/>
      <c r="M573" s="664" t="n"/>
      <c r="N573" s="664" t="n"/>
      <c r="O573" s="664" t="n"/>
      <c r="P573" s="664" t="n"/>
      <c r="Q573" s="664" t="n"/>
      <c r="R573" s="664" t="n"/>
      <c r="S573" s="664" t="n"/>
      <c r="T573" s="664" t="n"/>
      <c r="U573" s="664" t="n"/>
      <c r="V573" s="664" t="n"/>
      <c r="W573" s="664" t="n"/>
      <c r="X573" s="664" t="n"/>
      <c r="Y573" s="664" t="n"/>
      <c r="Z573" s="664" t="n"/>
      <c r="AA573" s="664" t="n"/>
    </row>
    <row r="574" ht="12" customHeight="1" s="844">
      <c r="A574" s="590" t="n"/>
      <c r="B574" s="590" t="n"/>
      <c r="C574" s="590" t="n"/>
      <c r="D574" s="590" t="n"/>
      <c r="E574" s="590" t="n"/>
      <c r="F574" s="590" t="n"/>
      <c r="G574" s="590" t="n"/>
      <c r="H574" s="590" t="n"/>
      <c r="I574" s="590" t="n"/>
      <c r="J574" s="664" t="n"/>
      <c r="K574" s="664" t="n"/>
      <c r="L574" s="664" t="n"/>
      <c r="M574" s="664" t="n"/>
      <c r="N574" s="664" t="n"/>
      <c r="O574" s="664" t="n"/>
      <c r="P574" s="664" t="n"/>
      <c r="Q574" s="664" t="n"/>
      <c r="R574" s="664" t="n"/>
      <c r="S574" s="664" t="n"/>
      <c r="T574" s="664" t="n"/>
      <c r="U574" s="664" t="n"/>
      <c r="V574" s="664" t="n"/>
      <c r="W574" s="664" t="n"/>
      <c r="X574" s="664" t="n"/>
      <c r="Y574" s="664" t="n"/>
      <c r="Z574" s="664" t="n"/>
      <c r="AA574" s="664" t="n"/>
    </row>
    <row r="575" ht="12" customHeight="1" s="844">
      <c r="A575" s="590" t="n"/>
      <c r="B575" s="590" t="n"/>
      <c r="C575" s="590" t="n"/>
      <c r="D575" s="590" t="n"/>
      <c r="E575" s="590" t="n"/>
      <c r="F575" s="590" t="n"/>
      <c r="G575" s="590" t="n"/>
      <c r="H575" s="590" t="n"/>
      <c r="I575" s="590" t="n"/>
      <c r="J575" s="664" t="n"/>
      <c r="K575" s="664" t="n"/>
      <c r="L575" s="664" t="n"/>
      <c r="M575" s="664" t="n"/>
      <c r="N575" s="664" t="n"/>
      <c r="O575" s="664" t="n"/>
      <c r="P575" s="664" t="n"/>
      <c r="Q575" s="664" t="n"/>
      <c r="R575" s="664" t="n"/>
      <c r="S575" s="664" t="n"/>
      <c r="T575" s="664" t="n"/>
      <c r="U575" s="664" t="n"/>
      <c r="V575" s="664" t="n"/>
      <c r="W575" s="664" t="n"/>
      <c r="X575" s="664" t="n"/>
      <c r="Y575" s="664" t="n"/>
      <c r="Z575" s="664" t="n"/>
      <c r="AA575" s="664" t="n"/>
    </row>
    <row r="576" ht="12" customHeight="1" s="844">
      <c r="A576" s="590" t="n"/>
      <c r="B576" s="590" t="n"/>
      <c r="C576" s="590" t="n"/>
      <c r="D576" s="590" t="n"/>
      <c r="E576" s="590" t="n"/>
      <c r="F576" s="590" t="n"/>
      <c r="G576" s="590" t="n"/>
      <c r="H576" s="590" t="n"/>
      <c r="I576" s="590" t="n"/>
      <c r="J576" s="664" t="n"/>
      <c r="K576" s="664" t="n"/>
      <c r="L576" s="664" t="n"/>
      <c r="M576" s="664" t="n"/>
      <c r="N576" s="664" t="n"/>
      <c r="O576" s="664" t="n"/>
      <c r="P576" s="664" t="n"/>
      <c r="Q576" s="664" t="n"/>
      <c r="R576" s="664" t="n"/>
      <c r="S576" s="664" t="n"/>
      <c r="T576" s="664" t="n"/>
      <c r="U576" s="664" t="n"/>
      <c r="V576" s="664" t="n"/>
      <c r="W576" s="664" t="n"/>
      <c r="X576" s="664" t="n"/>
      <c r="Y576" s="664" t="n"/>
      <c r="Z576" s="664" t="n"/>
      <c r="AA576" s="664" t="n"/>
    </row>
    <row r="577" ht="12" customHeight="1" s="844">
      <c r="A577" s="590" t="n"/>
      <c r="B577" s="590" t="n"/>
      <c r="C577" s="590" t="n"/>
      <c r="D577" s="590" t="n"/>
      <c r="E577" s="590" t="n"/>
      <c r="F577" s="590" t="n"/>
      <c r="G577" s="590" t="n"/>
      <c r="H577" s="590" t="n"/>
      <c r="I577" s="590" t="n"/>
      <c r="J577" s="664" t="n"/>
      <c r="K577" s="664" t="n"/>
      <c r="L577" s="664" t="n"/>
      <c r="M577" s="664" t="n"/>
      <c r="N577" s="664" t="n"/>
      <c r="O577" s="664" t="n"/>
      <c r="P577" s="664" t="n"/>
      <c r="Q577" s="664" t="n"/>
      <c r="R577" s="664" t="n"/>
      <c r="S577" s="664" t="n"/>
      <c r="T577" s="664" t="n"/>
      <c r="U577" s="664" t="n"/>
      <c r="V577" s="664" t="n"/>
      <c r="W577" s="664" t="n"/>
      <c r="X577" s="664" t="n"/>
      <c r="Y577" s="664" t="n"/>
      <c r="Z577" s="664" t="n"/>
      <c r="AA577" s="664" t="n"/>
    </row>
    <row r="578" ht="12" customHeight="1" s="844">
      <c r="A578" s="590" t="n"/>
      <c r="B578" s="590" t="n"/>
      <c r="C578" s="590" t="n"/>
      <c r="D578" s="590" t="n"/>
      <c r="E578" s="590" t="n"/>
      <c r="F578" s="590" t="n"/>
      <c r="G578" s="590" t="n"/>
      <c r="H578" s="590" t="n"/>
      <c r="I578" s="590" t="n"/>
      <c r="J578" s="664" t="n"/>
      <c r="K578" s="664" t="n"/>
      <c r="L578" s="664" t="n"/>
      <c r="M578" s="664" t="n"/>
      <c r="N578" s="664" t="n"/>
      <c r="O578" s="664" t="n"/>
      <c r="P578" s="664" t="n"/>
      <c r="Q578" s="664" t="n"/>
      <c r="R578" s="664" t="n"/>
      <c r="S578" s="664" t="n"/>
      <c r="T578" s="664" t="n"/>
      <c r="U578" s="664" t="n"/>
      <c r="V578" s="664" t="n"/>
      <c r="W578" s="664" t="n"/>
      <c r="X578" s="664" t="n"/>
      <c r="Y578" s="664" t="n"/>
      <c r="Z578" s="664" t="n"/>
      <c r="AA578" s="664" t="n"/>
    </row>
    <row r="579" ht="12" customHeight="1" s="844">
      <c r="A579" s="590" t="n"/>
      <c r="B579" s="590" t="n"/>
      <c r="C579" s="590" t="n"/>
      <c r="D579" s="590" t="n"/>
      <c r="E579" s="590" t="n"/>
      <c r="F579" s="590" t="n"/>
      <c r="G579" s="590" t="n"/>
      <c r="H579" s="590" t="n"/>
      <c r="I579" s="590" t="n"/>
      <c r="J579" s="664" t="n"/>
      <c r="K579" s="664" t="n"/>
      <c r="L579" s="664" t="n"/>
      <c r="M579" s="664" t="n"/>
      <c r="N579" s="664" t="n"/>
      <c r="O579" s="664" t="n"/>
      <c r="P579" s="664" t="n"/>
      <c r="Q579" s="664" t="n"/>
      <c r="R579" s="664" t="n"/>
      <c r="S579" s="664" t="n"/>
      <c r="T579" s="664" t="n"/>
      <c r="U579" s="664" t="n"/>
      <c r="V579" s="664" t="n"/>
      <c r="W579" s="664" t="n"/>
      <c r="X579" s="664" t="n"/>
      <c r="Y579" s="664" t="n"/>
      <c r="Z579" s="664" t="n"/>
      <c r="AA579" s="664" t="n"/>
    </row>
    <row r="580" ht="12" customHeight="1" s="844">
      <c r="A580" s="590" t="n"/>
      <c r="B580" s="590" t="n"/>
      <c r="C580" s="590" t="n"/>
      <c r="D580" s="590" t="n"/>
      <c r="E580" s="590" t="n"/>
      <c r="F580" s="590" t="n"/>
      <c r="G580" s="590" t="n"/>
      <c r="H580" s="590" t="n"/>
      <c r="I580" s="590" t="n"/>
      <c r="J580" s="664" t="n"/>
      <c r="K580" s="664" t="n"/>
      <c r="L580" s="664" t="n"/>
      <c r="M580" s="664" t="n"/>
      <c r="N580" s="664" t="n"/>
      <c r="O580" s="664" t="n"/>
      <c r="P580" s="664" t="n"/>
      <c r="Q580" s="664" t="n"/>
      <c r="R580" s="664" t="n"/>
      <c r="S580" s="664" t="n"/>
      <c r="T580" s="664" t="n"/>
      <c r="U580" s="664" t="n"/>
      <c r="V580" s="664" t="n"/>
      <c r="W580" s="664" t="n"/>
      <c r="X580" s="664" t="n"/>
      <c r="Y580" s="664" t="n"/>
      <c r="Z580" s="664" t="n"/>
      <c r="AA580" s="664" t="n"/>
    </row>
    <row r="581" ht="12" customHeight="1" s="844">
      <c r="A581" s="590" t="n"/>
      <c r="B581" s="590" t="n"/>
      <c r="C581" s="590" t="n"/>
      <c r="D581" s="590" t="n"/>
      <c r="E581" s="590" t="n"/>
      <c r="F581" s="590" t="n"/>
      <c r="G581" s="590" t="n"/>
      <c r="H581" s="590" t="n"/>
      <c r="I581" s="590" t="n"/>
      <c r="J581" s="664" t="n"/>
      <c r="K581" s="664" t="n"/>
      <c r="L581" s="664" t="n"/>
      <c r="M581" s="664" t="n"/>
      <c r="N581" s="664" t="n"/>
      <c r="O581" s="664" t="n"/>
      <c r="P581" s="664" t="n"/>
      <c r="Q581" s="664" t="n"/>
      <c r="R581" s="664" t="n"/>
      <c r="S581" s="664" t="n"/>
      <c r="T581" s="664" t="n"/>
      <c r="U581" s="664" t="n"/>
      <c r="V581" s="664" t="n"/>
      <c r="W581" s="664" t="n"/>
      <c r="X581" s="664" t="n"/>
      <c r="Y581" s="664" t="n"/>
      <c r="Z581" s="664" t="n"/>
      <c r="AA581" s="664" t="n"/>
    </row>
    <row r="582" ht="12" customHeight="1" s="844">
      <c r="A582" s="590" t="n"/>
      <c r="B582" s="590" t="n"/>
      <c r="C582" s="590" t="n"/>
      <c r="D582" s="590" t="n"/>
      <c r="E582" s="590" t="n"/>
      <c r="F582" s="590" t="n"/>
      <c r="G582" s="590" t="n"/>
      <c r="H582" s="590" t="n"/>
      <c r="I582" s="590" t="n"/>
      <c r="J582" s="664" t="n"/>
      <c r="K582" s="664" t="n"/>
      <c r="L582" s="664" t="n"/>
      <c r="M582" s="664" t="n"/>
      <c r="N582" s="664" t="n"/>
      <c r="O582" s="664" t="n"/>
      <c r="P582" s="664" t="n"/>
      <c r="Q582" s="664" t="n"/>
      <c r="R582" s="664" t="n"/>
      <c r="S582" s="664" t="n"/>
      <c r="T582" s="664" t="n"/>
      <c r="U582" s="664" t="n"/>
      <c r="V582" s="664" t="n"/>
      <c r="W582" s="664" t="n"/>
      <c r="X582" s="664" t="n"/>
      <c r="Y582" s="664" t="n"/>
      <c r="Z582" s="664" t="n"/>
      <c r="AA582" s="664" t="n"/>
    </row>
    <row r="583" ht="12" customHeight="1" s="844">
      <c r="A583" s="590" t="n"/>
      <c r="B583" s="590" t="n"/>
      <c r="C583" s="590" t="n"/>
      <c r="D583" s="590" t="n"/>
      <c r="E583" s="590" t="n"/>
      <c r="F583" s="590" t="n"/>
      <c r="G583" s="590" t="n"/>
      <c r="H583" s="590" t="n"/>
      <c r="I583" s="590" t="n"/>
      <c r="J583" s="664" t="n"/>
      <c r="K583" s="664" t="n"/>
      <c r="L583" s="664" t="n"/>
      <c r="M583" s="664" t="n"/>
      <c r="N583" s="664" t="n"/>
      <c r="O583" s="664" t="n"/>
      <c r="P583" s="664" t="n"/>
      <c r="Q583" s="664" t="n"/>
      <c r="R583" s="664" t="n"/>
      <c r="S583" s="664" t="n"/>
      <c r="T583" s="664" t="n"/>
      <c r="U583" s="664" t="n"/>
      <c r="V583" s="664" t="n"/>
      <c r="W583" s="664" t="n"/>
      <c r="X583" s="664" t="n"/>
      <c r="Y583" s="664" t="n"/>
      <c r="Z583" s="664" t="n"/>
      <c r="AA583" s="664" t="n"/>
    </row>
    <row r="584" ht="12" customHeight="1" s="844">
      <c r="A584" s="590" t="n"/>
      <c r="B584" s="590" t="n"/>
      <c r="C584" s="590" t="n"/>
      <c r="D584" s="590" t="n"/>
      <c r="E584" s="590" t="n"/>
      <c r="F584" s="590" t="n"/>
      <c r="G584" s="590" t="n"/>
      <c r="H584" s="590" t="n"/>
      <c r="I584" s="590" t="n"/>
      <c r="J584" s="664" t="n"/>
      <c r="K584" s="664" t="n"/>
      <c r="L584" s="664" t="n"/>
      <c r="M584" s="664" t="n"/>
      <c r="N584" s="664" t="n"/>
      <c r="O584" s="664" t="n"/>
      <c r="P584" s="664" t="n"/>
      <c r="Q584" s="664" t="n"/>
      <c r="R584" s="664" t="n"/>
      <c r="S584" s="664" t="n"/>
      <c r="T584" s="664" t="n"/>
      <c r="U584" s="664" t="n"/>
      <c r="V584" s="664" t="n"/>
      <c r="W584" s="664" t="n"/>
      <c r="X584" s="664" t="n"/>
      <c r="Y584" s="664" t="n"/>
      <c r="Z584" s="664" t="n"/>
      <c r="AA584" s="664" t="n"/>
    </row>
    <row r="585" ht="12" customHeight="1" s="844">
      <c r="A585" s="590" t="n"/>
      <c r="B585" s="590" t="n"/>
      <c r="C585" s="590" t="n"/>
      <c r="D585" s="590" t="n"/>
      <c r="E585" s="590" t="n"/>
      <c r="F585" s="590" t="n"/>
      <c r="G585" s="590" t="n"/>
      <c r="H585" s="590" t="n"/>
      <c r="I585" s="590" t="n"/>
      <c r="J585" s="664" t="n"/>
      <c r="K585" s="664" t="n"/>
      <c r="L585" s="664" t="n"/>
      <c r="M585" s="664" t="n"/>
      <c r="N585" s="664" t="n"/>
      <c r="O585" s="664" t="n"/>
      <c r="P585" s="664" t="n"/>
      <c r="Q585" s="664" t="n"/>
      <c r="R585" s="664" t="n"/>
      <c r="S585" s="664" t="n"/>
      <c r="T585" s="664" t="n"/>
      <c r="U585" s="664" t="n"/>
      <c r="V585" s="664" t="n"/>
      <c r="W585" s="664" t="n"/>
      <c r="X585" s="664" t="n"/>
      <c r="Y585" s="664" t="n"/>
      <c r="Z585" s="664" t="n"/>
      <c r="AA585" s="664" t="n"/>
    </row>
    <row r="586" ht="12" customHeight="1" s="844">
      <c r="A586" s="590" t="n"/>
      <c r="B586" s="590" t="n"/>
      <c r="C586" s="590" t="n"/>
      <c r="D586" s="590" t="n"/>
      <c r="E586" s="590" t="n"/>
      <c r="F586" s="590" t="n"/>
      <c r="G586" s="590" t="n"/>
      <c r="H586" s="590" t="n"/>
      <c r="I586" s="590" t="n"/>
      <c r="J586" s="664" t="n"/>
      <c r="K586" s="664" t="n"/>
      <c r="L586" s="664" t="n"/>
      <c r="M586" s="664" t="n"/>
      <c r="N586" s="664" t="n"/>
      <c r="O586" s="664" t="n"/>
      <c r="P586" s="664" t="n"/>
      <c r="Q586" s="664" t="n"/>
      <c r="R586" s="664" t="n"/>
      <c r="S586" s="664" t="n"/>
      <c r="T586" s="664" t="n"/>
      <c r="U586" s="664" t="n"/>
      <c r="V586" s="664" t="n"/>
      <c r="W586" s="664" t="n"/>
      <c r="X586" s="664" t="n"/>
      <c r="Y586" s="664" t="n"/>
      <c r="Z586" s="664" t="n"/>
      <c r="AA586" s="664" t="n"/>
    </row>
    <row r="587" ht="12" customHeight="1" s="844">
      <c r="A587" s="590" t="n"/>
      <c r="B587" s="590" t="n"/>
      <c r="C587" s="590" t="n"/>
      <c r="D587" s="590" t="n"/>
      <c r="E587" s="590" t="n"/>
      <c r="F587" s="590" t="n"/>
      <c r="G587" s="590" t="n"/>
      <c r="H587" s="590" t="n"/>
      <c r="I587" s="590" t="n"/>
      <c r="J587" s="664" t="n"/>
      <c r="K587" s="664" t="n"/>
      <c r="L587" s="664" t="n"/>
      <c r="M587" s="664" t="n"/>
      <c r="N587" s="664" t="n"/>
      <c r="O587" s="664" t="n"/>
      <c r="P587" s="664" t="n"/>
      <c r="Q587" s="664" t="n"/>
      <c r="R587" s="664" t="n"/>
      <c r="S587" s="664" t="n"/>
      <c r="T587" s="664" t="n"/>
      <c r="U587" s="664" t="n"/>
      <c r="V587" s="664" t="n"/>
      <c r="W587" s="664" t="n"/>
      <c r="X587" s="664" t="n"/>
      <c r="Y587" s="664" t="n"/>
      <c r="Z587" s="664" t="n"/>
      <c r="AA587" s="664" t="n"/>
    </row>
    <row r="588" ht="12" customHeight="1" s="844">
      <c r="A588" s="590" t="n"/>
      <c r="B588" s="590" t="n"/>
      <c r="C588" s="590" t="n"/>
      <c r="D588" s="590" t="n"/>
      <c r="E588" s="590" t="n"/>
      <c r="F588" s="590" t="n"/>
      <c r="G588" s="590" t="n"/>
      <c r="H588" s="590" t="n"/>
      <c r="I588" s="590" t="n"/>
      <c r="J588" s="664" t="n"/>
      <c r="K588" s="664" t="n"/>
      <c r="L588" s="664" t="n"/>
      <c r="M588" s="664" t="n"/>
      <c r="N588" s="664" t="n"/>
      <c r="O588" s="664" t="n"/>
      <c r="P588" s="664" t="n"/>
      <c r="Q588" s="664" t="n"/>
      <c r="R588" s="664" t="n"/>
      <c r="S588" s="664" t="n"/>
      <c r="T588" s="664" t="n"/>
      <c r="U588" s="664" t="n"/>
      <c r="V588" s="664" t="n"/>
      <c r="W588" s="664" t="n"/>
      <c r="X588" s="664" t="n"/>
      <c r="Y588" s="664" t="n"/>
      <c r="Z588" s="664" t="n"/>
      <c r="AA588" s="664" t="n"/>
    </row>
    <row r="589" ht="12" customHeight="1" s="844">
      <c r="A589" s="590" t="n"/>
      <c r="B589" s="590" t="n"/>
      <c r="C589" s="590" t="n"/>
      <c r="D589" s="590" t="n"/>
      <c r="E589" s="590" t="n"/>
      <c r="F589" s="590" t="n"/>
      <c r="G589" s="590" t="n"/>
      <c r="H589" s="590" t="n"/>
      <c r="I589" s="590" t="n"/>
      <c r="J589" s="664" t="n"/>
      <c r="K589" s="664" t="n"/>
      <c r="L589" s="664" t="n"/>
      <c r="M589" s="664" t="n"/>
      <c r="N589" s="664" t="n"/>
      <c r="O589" s="664" t="n"/>
      <c r="P589" s="664" t="n"/>
      <c r="Q589" s="664" t="n"/>
      <c r="R589" s="664" t="n"/>
      <c r="S589" s="664" t="n"/>
      <c r="T589" s="664" t="n"/>
      <c r="U589" s="664" t="n"/>
      <c r="V589" s="664" t="n"/>
      <c r="W589" s="664" t="n"/>
      <c r="X589" s="664" t="n"/>
      <c r="Y589" s="664" t="n"/>
      <c r="Z589" s="664" t="n"/>
      <c r="AA589" s="664" t="n"/>
    </row>
    <row r="590" ht="12" customHeight="1" s="844">
      <c r="A590" s="590" t="n"/>
      <c r="B590" s="590" t="n"/>
      <c r="C590" s="590" t="n"/>
      <c r="D590" s="590" t="n"/>
      <c r="E590" s="590" t="n"/>
      <c r="F590" s="590" t="n"/>
      <c r="G590" s="590" t="n"/>
      <c r="H590" s="590" t="n"/>
      <c r="I590" s="590" t="n"/>
      <c r="J590" s="664" t="n"/>
      <c r="K590" s="664" t="n"/>
      <c r="L590" s="664" t="n"/>
      <c r="M590" s="664" t="n"/>
      <c r="N590" s="664" t="n"/>
      <c r="O590" s="664" t="n"/>
      <c r="P590" s="664" t="n"/>
      <c r="Q590" s="664" t="n"/>
      <c r="R590" s="664" t="n"/>
      <c r="S590" s="664" t="n"/>
      <c r="T590" s="664" t="n"/>
      <c r="U590" s="664" t="n"/>
      <c r="V590" s="664" t="n"/>
      <c r="W590" s="664" t="n"/>
      <c r="X590" s="664" t="n"/>
      <c r="Y590" s="664" t="n"/>
      <c r="Z590" s="664" t="n"/>
      <c r="AA590" s="664" t="n"/>
    </row>
    <row r="591" ht="12" customHeight="1" s="844">
      <c r="A591" s="590" t="n"/>
      <c r="B591" s="590" t="n"/>
      <c r="C591" s="590" t="n"/>
      <c r="D591" s="590" t="n"/>
      <c r="E591" s="590" t="n"/>
      <c r="F591" s="590" t="n"/>
      <c r="G591" s="590" t="n"/>
      <c r="H591" s="590" t="n"/>
      <c r="I591" s="590" t="n"/>
      <c r="J591" s="664" t="n"/>
      <c r="K591" s="664" t="n"/>
      <c r="L591" s="664" t="n"/>
      <c r="M591" s="664" t="n"/>
      <c r="N591" s="664" t="n"/>
      <c r="O591" s="664" t="n"/>
      <c r="P591" s="664" t="n"/>
      <c r="Q591" s="664" t="n"/>
      <c r="R591" s="664" t="n"/>
      <c r="S591" s="664" t="n"/>
      <c r="T591" s="664" t="n"/>
      <c r="U591" s="664" t="n"/>
      <c r="V591" s="664" t="n"/>
      <c r="W591" s="664" t="n"/>
      <c r="X591" s="664" t="n"/>
      <c r="Y591" s="664" t="n"/>
      <c r="Z591" s="664" t="n"/>
      <c r="AA591" s="664" t="n"/>
    </row>
    <row r="592" ht="12" customHeight="1" s="844">
      <c r="A592" s="590" t="n"/>
      <c r="B592" s="590" t="n"/>
      <c r="C592" s="590" t="n"/>
      <c r="D592" s="590" t="n"/>
      <c r="E592" s="590" t="n"/>
      <c r="F592" s="590" t="n"/>
      <c r="G592" s="590" t="n"/>
      <c r="H592" s="590" t="n"/>
      <c r="I592" s="590" t="n"/>
      <c r="J592" s="664" t="n"/>
      <c r="K592" s="664" t="n"/>
      <c r="L592" s="664" t="n"/>
      <c r="M592" s="664" t="n"/>
      <c r="N592" s="664" t="n"/>
      <c r="O592" s="664" t="n"/>
      <c r="P592" s="664" t="n"/>
      <c r="Q592" s="664" t="n"/>
      <c r="R592" s="664" t="n"/>
      <c r="S592" s="664" t="n"/>
      <c r="T592" s="664" t="n"/>
      <c r="U592" s="664" t="n"/>
      <c r="V592" s="664" t="n"/>
      <c r="W592" s="664" t="n"/>
      <c r="X592" s="664" t="n"/>
      <c r="Y592" s="664" t="n"/>
      <c r="Z592" s="664" t="n"/>
      <c r="AA592" s="664" t="n"/>
    </row>
    <row r="593" ht="12" customHeight="1" s="844">
      <c r="A593" s="590" t="n"/>
      <c r="B593" s="590" t="n"/>
      <c r="C593" s="590" t="n"/>
      <c r="D593" s="590" t="n"/>
      <c r="E593" s="590" t="n"/>
      <c r="F593" s="590" t="n"/>
      <c r="G593" s="590" t="n"/>
      <c r="H593" s="590" t="n"/>
      <c r="I593" s="590" t="n"/>
      <c r="J593" s="664" t="n"/>
      <c r="K593" s="664" t="n"/>
      <c r="L593" s="664" t="n"/>
      <c r="M593" s="664" t="n"/>
      <c r="N593" s="664" t="n"/>
      <c r="O593" s="664" t="n"/>
      <c r="P593" s="664" t="n"/>
      <c r="Q593" s="664" t="n"/>
      <c r="R593" s="664" t="n"/>
      <c r="S593" s="664" t="n"/>
      <c r="T593" s="664" t="n"/>
      <c r="U593" s="664" t="n"/>
      <c r="V593" s="664" t="n"/>
      <c r="W593" s="664" t="n"/>
      <c r="X593" s="664" t="n"/>
      <c r="Y593" s="664" t="n"/>
      <c r="Z593" s="664" t="n"/>
      <c r="AA593" s="664" t="n"/>
    </row>
    <row r="594" ht="12" customHeight="1" s="844">
      <c r="A594" s="590" t="n"/>
      <c r="B594" s="590" t="n"/>
      <c r="C594" s="590" t="n"/>
      <c r="D594" s="590" t="n"/>
      <c r="E594" s="590" t="n"/>
      <c r="F594" s="590" t="n"/>
      <c r="G594" s="590" t="n"/>
      <c r="H594" s="590" t="n"/>
      <c r="I594" s="590" t="n"/>
      <c r="J594" s="664" t="n"/>
      <c r="K594" s="664" t="n"/>
      <c r="L594" s="664" t="n"/>
      <c r="M594" s="664" t="n"/>
      <c r="N594" s="664" t="n"/>
      <c r="O594" s="664" t="n"/>
      <c r="P594" s="664" t="n"/>
      <c r="Q594" s="664" t="n"/>
      <c r="R594" s="664" t="n"/>
      <c r="S594" s="664" t="n"/>
      <c r="T594" s="664" t="n"/>
      <c r="U594" s="664" t="n"/>
      <c r="V594" s="664" t="n"/>
      <c r="W594" s="664" t="n"/>
      <c r="X594" s="664" t="n"/>
      <c r="Y594" s="664" t="n"/>
      <c r="Z594" s="664" t="n"/>
      <c r="AA594" s="664" t="n"/>
    </row>
    <row r="595" ht="12" customHeight="1" s="844">
      <c r="A595" s="590" t="n"/>
      <c r="B595" s="590" t="n"/>
      <c r="C595" s="590" t="n"/>
      <c r="D595" s="590" t="n"/>
      <c r="E595" s="590" t="n"/>
      <c r="F595" s="590" t="n"/>
      <c r="G595" s="590" t="n"/>
      <c r="H595" s="590" t="n"/>
      <c r="I595" s="590" t="n"/>
      <c r="J595" s="664" t="n"/>
      <c r="K595" s="664" t="n"/>
      <c r="L595" s="664" t="n"/>
      <c r="M595" s="664" t="n"/>
      <c r="N595" s="664" t="n"/>
      <c r="O595" s="664" t="n"/>
      <c r="P595" s="664" t="n"/>
      <c r="Q595" s="664" t="n"/>
      <c r="R595" s="664" t="n"/>
      <c r="S595" s="664" t="n"/>
      <c r="T595" s="664" t="n"/>
      <c r="U595" s="664" t="n"/>
      <c r="V595" s="664" t="n"/>
      <c r="W595" s="664" t="n"/>
      <c r="X595" s="664" t="n"/>
      <c r="Y595" s="664" t="n"/>
      <c r="Z595" s="664" t="n"/>
      <c r="AA595" s="664" t="n"/>
    </row>
    <row r="596" ht="12" customHeight="1" s="844">
      <c r="A596" s="590" t="n"/>
      <c r="B596" s="590" t="n"/>
      <c r="C596" s="590" t="n"/>
      <c r="D596" s="590" t="n"/>
      <c r="E596" s="590" t="n"/>
      <c r="F596" s="590" t="n"/>
      <c r="G596" s="590" t="n"/>
      <c r="H596" s="590" t="n"/>
      <c r="I596" s="590" t="n"/>
      <c r="J596" s="664" t="n"/>
      <c r="K596" s="664" t="n"/>
      <c r="L596" s="664" t="n"/>
      <c r="M596" s="664" t="n"/>
      <c r="N596" s="664" t="n"/>
      <c r="O596" s="664" t="n"/>
      <c r="P596" s="664" t="n"/>
      <c r="Q596" s="664" t="n"/>
      <c r="R596" s="664" t="n"/>
      <c r="S596" s="664" t="n"/>
      <c r="T596" s="664" t="n"/>
      <c r="U596" s="664" t="n"/>
      <c r="V596" s="664" t="n"/>
      <c r="W596" s="664" t="n"/>
      <c r="X596" s="664" t="n"/>
      <c r="Y596" s="664" t="n"/>
      <c r="Z596" s="664" t="n"/>
      <c r="AA596" s="664" t="n"/>
    </row>
    <row r="597" ht="12" customHeight="1" s="844">
      <c r="A597" s="590" t="n"/>
      <c r="B597" s="590" t="n"/>
      <c r="C597" s="590" t="n"/>
      <c r="D597" s="590" t="n"/>
      <c r="E597" s="590" t="n"/>
      <c r="F597" s="590" t="n"/>
      <c r="G597" s="590" t="n"/>
      <c r="H597" s="590" t="n"/>
      <c r="I597" s="590" t="n"/>
      <c r="J597" s="664" t="n"/>
      <c r="K597" s="664" t="n"/>
      <c r="L597" s="664" t="n"/>
      <c r="M597" s="664" t="n"/>
      <c r="N597" s="664" t="n"/>
      <c r="O597" s="664" t="n"/>
      <c r="P597" s="664" t="n"/>
      <c r="Q597" s="664" t="n"/>
      <c r="R597" s="664" t="n"/>
      <c r="S597" s="664" t="n"/>
      <c r="T597" s="664" t="n"/>
      <c r="U597" s="664" t="n"/>
      <c r="V597" s="664" t="n"/>
      <c r="W597" s="664" t="n"/>
      <c r="X597" s="664" t="n"/>
      <c r="Y597" s="664" t="n"/>
      <c r="Z597" s="664" t="n"/>
      <c r="AA597" s="664" t="n"/>
    </row>
    <row r="598" ht="12" customHeight="1" s="844">
      <c r="A598" s="590" t="n"/>
      <c r="B598" s="590" t="n"/>
      <c r="C598" s="590" t="n"/>
      <c r="D598" s="590" t="n"/>
      <c r="E598" s="590" t="n"/>
      <c r="F598" s="590" t="n"/>
      <c r="G598" s="590" t="n"/>
      <c r="H598" s="590" t="n"/>
      <c r="I598" s="590" t="n"/>
      <c r="J598" s="664" t="n"/>
      <c r="K598" s="664" t="n"/>
      <c r="L598" s="664" t="n"/>
      <c r="M598" s="664" t="n"/>
      <c r="N598" s="664" t="n"/>
      <c r="O598" s="664" t="n"/>
      <c r="P598" s="664" t="n"/>
      <c r="Q598" s="664" t="n"/>
      <c r="R598" s="664" t="n"/>
      <c r="S598" s="664" t="n"/>
      <c r="T598" s="664" t="n"/>
      <c r="U598" s="664" t="n"/>
      <c r="V598" s="664" t="n"/>
      <c r="W598" s="664" t="n"/>
      <c r="X598" s="664" t="n"/>
      <c r="Y598" s="664" t="n"/>
      <c r="Z598" s="664" t="n"/>
      <c r="AA598" s="664" t="n"/>
    </row>
    <row r="599" ht="12" customHeight="1" s="844">
      <c r="A599" s="590" t="n"/>
      <c r="B599" s="590" t="n"/>
      <c r="C599" s="590" t="n"/>
      <c r="D599" s="590" t="n"/>
      <c r="E599" s="590" t="n"/>
      <c r="F599" s="590" t="n"/>
      <c r="G599" s="590" t="n"/>
      <c r="H599" s="590" t="n"/>
      <c r="I599" s="590" t="n"/>
      <c r="J599" s="664" t="n"/>
      <c r="K599" s="664" t="n"/>
      <c r="L599" s="664" t="n"/>
      <c r="M599" s="664" t="n"/>
      <c r="N599" s="664" t="n"/>
      <c r="O599" s="664" t="n"/>
      <c r="P599" s="664" t="n"/>
      <c r="Q599" s="664" t="n"/>
      <c r="R599" s="664" t="n"/>
      <c r="S599" s="664" t="n"/>
      <c r="T599" s="664" t="n"/>
      <c r="U599" s="664" t="n"/>
      <c r="V599" s="664" t="n"/>
      <c r="W599" s="664" t="n"/>
      <c r="X599" s="664" t="n"/>
      <c r="Y599" s="664" t="n"/>
      <c r="Z599" s="664" t="n"/>
      <c r="AA599" s="664" t="n"/>
    </row>
    <row r="600" ht="12" customHeight="1" s="844">
      <c r="A600" s="590" t="n"/>
      <c r="B600" s="590" t="n"/>
      <c r="C600" s="590" t="n"/>
      <c r="D600" s="590" t="n"/>
      <c r="E600" s="590" t="n"/>
      <c r="F600" s="590" t="n"/>
      <c r="G600" s="590" t="n"/>
      <c r="H600" s="590" t="n"/>
      <c r="I600" s="590" t="n"/>
      <c r="J600" s="664" t="n"/>
      <c r="K600" s="664" t="n"/>
      <c r="L600" s="664" t="n"/>
      <c r="M600" s="664" t="n"/>
      <c r="N600" s="664" t="n"/>
      <c r="O600" s="664" t="n"/>
      <c r="P600" s="664" t="n"/>
      <c r="Q600" s="664" t="n"/>
      <c r="R600" s="664" t="n"/>
      <c r="S600" s="664" t="n"/>
      <c r="T600" s="664" t="n"/>
      <c r="U600" s="664" t="n"/>
      <c r="V600" s="664" t="n"/>
      <c r="W600" s="664" t="n"/>
      <c r="X600" s="664" t="n"/>
      <c r="Y600" s="664" t="n"/>
      <c r="Z600" s="664" t="n"/>
      <c r="AA600" s="664" t="n"/>
    </row>
    <row r="601" ht="12" customHeight="1" s="844">
      <c r="A601" s="590" t="n"/>
      <c r="B601" s="590" t="n"/>
      <c r="C601" s="590" t="n"/>
      <c r="D601" s="590" t="n"/>
      <c r="E601" s="590" t="n"/>
      <c r="F601" s="590" t="n"/>
      <c r="G601" s="590" t="n"/>
      <c r="H601" s="590" t="n"/>
      <c r="I601" s="590" t="n"/>
      <c r="J601" s="664" t="n"/>
      <c r="K601" s="664" t="n"/>
      <c r="L601" s="664" t="n"/>
      <c r="M601" s="664" t="n"/>
      <c r="N601" s="664" t="n"/>
      <c r="O601" s="664" t="n"/>
      <c r="P601" s="664" t="n"/>
      <c r="Q601" s="664" t="n"/>
      <c r="R601" s="664" t="n"/>
      <c r="S601" s="664" t="n"/>
      <c r="T601" s="664" t="n"/>
      <c r="U601" s="664" t="n"/>
      <c r="V601" s="664" t="n"/>
      <c r="W601" s="664" t="n"/>
      <c r="X601" s="664" t="n"/>
      <c r="Y601" s="664" t="n"/>
      <c r="Z601" s="664" t="n"/>
      <c r="AA601" s="664" t="n"/>
    </row>
    <row r="602" ht="12" customHeight="1" s="844">
      <c r="A602" s="590" t="n"/>
      <c r="B602" s="590" t="n"/>
      <c r="C602" s="590" t="n"/>
      <c r="D602" s="590" t="n"/>
      <c r="E602" s="590" t="n"/>
      <c r="F602" s="590" t="n"/>
      <c r="G602" s="590" t="n"/>
      <c r="H602" s="590" t="n"/>
      <c r="I602" s="590" t="n"/>
      <c r="J602" s="664" t="n"/>
      <c r="K602" s="664" t="n"/>
      <c r="L602" s="664" t="n"/>
      <c r="M602" s="664" t="n"/>
      <c r="N602" s="664" t="n"/>
      <c r="O602" s="664" t="n"/>
      <c r="P602" s="664" t="n"/>
      <c r="Q602" s="664" t="n"/>
      <c r="R602" s="664" t="n"/>
      <c r="S602" s="664" t="n"/>
      <c r="T602" s="664" t="n"/>
      <c r="U602" s="664" t="n"/>
      <c r="V602" s="664" t="n"/>
      <c r="W602" s="664" t="n"/>
      <c r="X602" s="664" t="n"/>
      <c r="Y602" s="664" t="n"/>
      <c r="Z602" s="664" t="n"/>
      <c r="AA602" s="664" t="n"/>
    </row>
    <row r="603" ht="12" customHeight="1" s="844">
      <c r="A603" s="590" t="n"/>
      <c r="B603" s="590" t="n"/>
      <c r="C603" s="590" t="n"/>
      <c r="D603" s="590" t="n"/>
      <c r="E603" s="590" t="n"/>
      <c r="F603" s="590" t="n"/>
      <c r="G603" s="590" t="n"/>
      <c r="H603" s="590" t="n"/>
      <c r="I603" s="590" t="n"/>
      <c r="J603" s="664" t="n"/>
      <c r="K603" s="664" t="n"/>
      <c r="L603" s="664" t="n"/>
      <c r="M603" s="664" t="n"/>
      <c r="N603" s="664" t="n"/>
      <c r="O603" s="664" t="n"/>
      <c r="P603" s="664" t="n"/>
      <c r="Q603" s="664" t="n"/>
      <c r="R603" s="664" t="n"/>
      <c r="S603" s="664" t="n"/>
      <c r="T603" s="664" t="n"/>
      <c r="U603" s="664" t="n"/>
      <c r="V603" s="664" t="n"/>
      <c r="W603" s="664" t="n"/>
      <c r="X603" s="664" t="n"/>
      <c r="Y603" s="664" t="n"/>
      <c r="Z603" s="664" t="n"/>
      <c r="AA603" s="664" t="n"/>
    </row>
    <row r="604" ht="12" customHeight="1" s="844">
      <c r="A604" s="590" t="n"/>
      <c r="B604" s="590" t="n"/>
      <c r="C604" s="590" t="n"/>
      <c r="D604" s="590" t="n"/>
      <c r="E604" s="590" t="n"/>
      <c r="F604" s="590" t="n"/>
      <c r="G604" s="590" t="n"/>
      <c r="H604" s="590" t="n"/>
      <c r="I604" s="590" t="n"/>
      <c r="J604" s="664" t="n"/>
      <c r="K604" s="664" t="n"/>
      <c r="L604" s="664" t="n"/>
      <c r="M604" s="664" t="n"/>
      <c r="N604" s="664" t="n"/>
      <c r="O604" s="664" t="n"/>
      <c r="P604" s="664" t="n"/>
      <c r="Q604" s="664" t="n"/>
      <c r="R604" s="664" t="n"/>
      <c r="S604" s="664" t="n"/>
      <c r="T604" s="664" t="n"/>
      <c r="U604" s="664" t="n"/>
      <c r="V604" s="664" t="n"/>
      <c r="W604" s="664" t="n"/>
      <c r="X604" s="664" t="n"/>
      <c r="Y604" s="664" t="n"/>
      <c r="Z604" s="664" t="n"/>
      <c r="AA604" s="664" t="n"/>
    </row>
    <row r="605" ht="12" customHeight="1" s="844">
      <c r="A605" s="590" t="n"/>
      <c r="B605" s="590" t="n"/>
      <c r="C605" s="590" t="n"/>
      <c r="D605" s="590" t="n"/>
      <c r="E605" s="590" t="n"/>
      <c r="F605" s="590" t="n"/>
      <c r="G605" s="590" t="n"/>
      <c r="H605" s="590" t="n"/>
      <c r="I605" s="590" t="n"/>
      <c r="J605" s="664" t="n"/>
      <c r="K605" s="664" t="n"/>
      <c r="L605" s="664" t="n"/>
      <c r="M605" s="664" t="n"/>
      <c r="N605" s="664" t="n"/>
      <c r="O605" s="664" t="n"/>
      <c r="P605" s="664" t="n"/>
      <c r="Q605" s="664" t="n"/>
      <c r="R605" s="664" t="n"/>
      <c r="S605" s="664" t="n"/>
      <c r="T605" s="664" t="n"/>
      <c r="U605" s="664" t="n"/>
      <c r="V605" s="664" t="n"/>
      <c r="W605" s="664" t="n"/>
      <c r="X605" s="664" t="n"/>
      <c r="Y605" s="664" t="n"/>
      <c r="Z605" s="664" t="n"/>
      <c r="AA605" s="664" t="n"/>
    </row>
    <row r="606" ht="12" customHeight="1" s="844">
      <c r="A606" s="590" t="n"/>
      <c r="B606" s="590" t="n"/>
      <c r="C606" s="590" t="n"/>
      <c r="D606" s="590" t="n"/>
      <c r="E606" s="590" t="n"/>
      <c r="F606" s="590" t="n"/>
      <c r="G606" s="590" t="n"/>
      <c r="H606" s="590" t="n"/>
      <c r="I606" s="590" t="n"/>
      <c r="J606" s="664" t="n"/>
      <c r="K606" s="664" t="n"/>
      <c r="L606" s="664" t="n"/>
      <c r="M606" s="664" t="n"/>
      <c r="N606" s="664" t="n"/>
      <c r="O606" s="664" t="n"/>
      <c r="P606" s="664" t="n"/>
      <c r="Q606" s="664" t="n"/>
      <c r="R606" s="664" t="n"/>
      <c r="S606" s="664" t="n"/>
      <c r="T606" s="664" t="n"/>
      <c r="U606" s="664" t="n"/>
      <c r="V606" s="664" t="n"/>
      <c r="W606" s="664" t="n"/>
      <c r="X606" s="664" t="n"/>
      <c r="Y606" s="664" t="n"/>
      <c r="Z606" s="664" t="n"/>
      <c r="AA606" s="664" t="n"/>
    </row>
    <row r="607" ht="12" customHeight="1" s="844">
      <c r="A607" s="590" t="n"/>
      <c r="B607" s="590" t="n"/>
      <c r="C607" s="590" t="n"/>
      <c r="D607" s="590" t="n"/>
      <c r="E607" s="590" t="n"/>
      <c r="F607" s="590" t="n"/>
      <c r="G607" s="590" t="n"/>
      <c r="H607" s="590" t="n"/>
      <c r="I607" s="590" t="n"/>
      <c r="J607" s="664" t="n"/>
      <c r="K607" s="664" t="n"/>
      <c r="L607" s="664" t="n"/>
      <c r="M607" s="664" t="n"/>
      <c r="N607" s="664" t="n"/>
      <c r="O607" s="664" t="n"/>
      <c r="P607" s="664" t="n"/>
      <c r="Q607" s="664" t="n"/>
      <c r="R607" s="664" t="n"/>
      <c r="S607" s="664" t="n"/>
      <c r="T607" s="664" t="n"/>
      <c r="U607" s="664" t="n"/>
      <c r="V607" s="664" t="n"/>
      <c r="W607" s="664" t="n"/>
      <c r="X607" s="664" t="n"/>
      <c r="Y607" s="664" t="n"/>
      <c r="Z607" s="664" t="n"/>
      <c r="AA607" s="664" t="n"/>
    </row>
    <row r="608" ht="12" customHeight="1" s="844">
      <c r="A608" s="590" t="n"/>
      <c r="B608" s="590" t="n"/>
      <c r="C608" s="590" t="n"/>
      <c r="D608" s="590" t="n"/>
      <c r="E608" s="590" t="n"/>
      <c r="F608" s="590" t="n"/>
      <c r="G608" s="590" t="n"/>
      <c r="H608" s="590" t="n"/>
      <c r="I608" s="590" t="n"/>
      <c r="J608" s="664" t="n"/>
      <c r="K608" s="664" t="n"/>
      <c r="L608" s="664" t="n"/>
      <c r="M608" s="664" t="n"/>
      <c r="N608" s="664" t="n"/>
      <c r="O608" s="664" t="n"/>
      <c r="P608" s="664" t="n"/>
      <c r="Q608" s="664" t="n"/>
      <c r="R608" s="664" t="n"/>
      <c r="S608" s="664" t="n"/>
      <c r="T608" s="664" t="n"/>
      <c r="U608" s="664" t="n"/>
      <c r="V608" s="664" t="n"/>
      <c r="W608" s="664" t="n"/>
      <c r="X608" s="664" t="n"/>
      <c r="Y608" s="664" t="n"/>
      <c r="Z608" s="664" t="n"/>
      <c r="AA608" s="664" t="n"/>
    </row>
    <row r="609" ht="12" customHeight="1" s="844">
      <c r="A609" s="590" t="n"/>
      <c r="B609" s="590" t="n"/>
      <c r="C609" s="590" t="n"/>
      <c r="D609" s="590" t="n"/>
      <c r="E609" s="590" t="n"/>
      <c r="F609" s="590" t="n"/>
      <c r="G609" s="590" t="n"/>
      <c r="H609" s="590" t="n"/>
      <c r="I609" s="590" t="n"/>
      <c r="J609" s="664" t="n"/>
      <c r="K609" s="664" t="n"/>
      <c r="L609" s="664" t="n"/>
      <c r="M609" s="664" t="n"/>
      <c r="N609" s="664" t="n"/>
      <c r="O609" s="664" t="n"/>
      <c r="P609" s="664" t="n"/>
      <c r="Q609" s="664" t="n"/>
      <c r="R609" s="664" t="n"/>
      <c r="S609" s="664" t="n"/>
      <c r="T609" s="664" t="n"/>
      <c r="U609" s="664" t="n"/>
      <c r="V609" s="664" t="n"/>
      <c r="W609" s="664" t="n"/>
      <c r="X609" s="664" t="n"/>
      <c r="Y609" s="664" t="n"/>
      <c r="Z609" s="664" t="n"/>
      <c r="AA609" s="664" t="n"/>
    </row>
    <row r="610" ht="12" customHeight="1" s="844">
      <c r="A610" s="590" t="n"/>
      <c r="B610" s="590" t="n"/>
      <c r="C610" s="590" t="n"/>
      <c r="D610" s="590" t="n"/>
      <c r="E610" s="590" t="n"/>
      <c r="F610" s="590" t="n"/>
      <c r="G610" s="590" t="n"/>
      <c r="H610" s="590" t="n"/>
      <c r="I610" s="590" t="n"/>
      <c r="J610" s="664" t="n"/>
      <c r="K610" s="664" t="n"/>
      <c r="L610" s="664" t="n"/>
      <c r="M610" s="664" t="n"/>
      <c r="N610" s="664" t="n"/>
      <c r="O610" s="664" t="n"/>
      <c r="P610" s="664" t="n"/>
      <c r="Q610" s="664" t="n"/>
      <c r="R610" s="664" t="n"/>
      <c r="S610" s="664" t="n"/>
      <c r="T610" s="664" t="n"/>
      <c r="U610" s="664" t="n"/>
      <c r="V610" s="664" t="n"/>
      <c r="W610" s="664" t="n"/>
      <c r="X610" s="664" t="n"/>
      <c r="Y610" s="664" t="n"/>
      <c r="Z610" s="664" t="n"/>
      <c r="AA610" s="664" t="n"/>
    </row>
    <row r="611" ht="12" customHeight="1" s="844">
      <c r="A611" s="590" t="n"/>
      <c r="B611" s="590" t="n"/>
      <c r="C611" s="590" t="n"/>
      <c r="D611" s="590" t="n"/>
      <c r="E611" s="590" t="n"/>
      <c r="F611" s="590" t="n"/>
      <c r="G611" s="590" t="n"/>
      <c r="H611" s="590" t="n"/>
      <c r="I611" s="590" t="n"/>
      <c r="J611" s="664" t="n"/>
      <c r="K611" s="664" t="n"/>
      <c r="L611" s="664" t="n"/>
      <c r="M611" s="664" t="n"/>
      <c r="N611" s="664" t="n"/>
      <c r="O611" s="664" t="n"/>
      <c r="P611" s="664" t="n"/>
      <c r="Q611" s="664" t="n"/>
      <c r="R611" s="664" t="n"/>
      <c r="S611" s="664" t="n"/>
      <c r="T611" s="664" t="n"/>
      <c r="U611" s="664" t="n"/>
      <c r="V611" s="664" t="n"/>
      <c r="W611" s="664" t="n"/>
      <c r="X611" s="664" t="n"/>
      <c r="Y611" s="664" t="n"/>
      <c r="Z611" s="664" t="n"/>
      <c r="AA611" s="664" t="n"/>
    </row>
    <row r="612" ht="12" customHeight="1" s="844">
      <c r="A612" s="590" t="n"/>
      <c r="B612" s="590" t="n"/>
      <c r="C612" s="590" t="n"/>
      <c r="D612" s="590" t="n"/>
      <c r="E612" s="590" t="n"/>
      <c r="F612" s="590" t="n"/>
      <c r="G612" s="590" t="n"/>
      <c r="H612" s="590" t="n"/>
      <c r="I612" s="590" t="n"/>
      <c r="J612" s="664" t="n"/>
      <c r="K612" s="664" t="n"/>
      <c r="L612" s="664" t="n"/>
      <c r="M612" s="664" t="n"/>
      <c r="N612" s="664" t="n"/>
      <c r="O612" s="664" t="n"/>
      <c r="P612" s="664" t="n"/>
      <c r="Q612" s="664" t="n"/>
      <c r="R612" s="664" t="n"/>
      <c r="S612" s="664" t="n"/>
      <c r="T612" s="664" t="n"/>
      <c r="U612" s="664" t="n"/>
      <c r="V612" s="664" t="n"/>
      <c r="W612" s="664" t="n"/>
      <c r="X612" s="664" t="n"/>
      <c r="Y612" s="664" t="n"/>
      <c r="Z612" s="664" t="n"/>
      <c r="AA612" s="664" t="n"/>
    </row>
    <row r="613" ht="12" customHeight="1" s="844">
      <c r="A613" s="590" t="n"/>
      <c r="B613" s="590" t="n"/>
      <c r="C613" s="590" t="n"/>
      <c r="D613" s="590" t="n"/>
      <c r="E613" s="590" t="n"/>
      <c r="F613" s="590" t="n"/>
      <c r="G613" s="590" t="n"/>
      <c r="H613" s="590" t="n"/>
      <c r="I613" s="590" t="n"/>
      <c r="J613" s="664" t="n"/>
      <c r="K613" s="664" t="n"/>
      <c r="L613" s="664" t="n"/>
      <c r="M613" s="664" t="n"/>
      <c r="N613" s="664" t="n"/>
      <c r="O613" s="664" t="n"/>
      <c r="P613" s="664" t="n"/>
      <c r="Q613" s="664" t="n"/>
      <c r="R613" s="664" t="n"/>
      <c r="S613" s="664" t="n"/>
      <c r="T613" s="664" t="n"/>
      <c r="U613" s="664" t="n"/>
      <c r="V613" s="664" t="n"/>
      <c r="W613" s="664" t="n"/>
      <c r="X613" s="664" t="n"/>
      <c r="Y613" s="664" t="n"/>
      <c r="Z613" s="664" t="n"/>
      <c r="AA613" s="664" t="n"/>
    </row>
    <row r="614" ht="12" customHeight="1" s="844">
      <c r="A614" s="590" t="n"/>
      <c r="B614" s="590" t="n"/>
      <c r="C614" s="590" t="n"/>
      <c r="D614" s="590" t="n"/>
      <c r="E614" s="590" t="n"/>
      <c r="F614" s="590" t="n"/>
      <c r="G614" s="590" t="n"/>
      <c r="H614" s="590" t="n"/>
      <c r="I614" s="590" t="n"/>
      <c r="J614" s="664" t="n"/>
      <c r="K614" s="664" t="n"/>
      <c r="L614" s="664" t="n"/>
      <c r="M614" s="664" t="n"/>
      <c r="N614" s="664" t="n"/>
      <c r="O614" s="664" t="n"/>
      <c r="P614" s="664" t="n"/>
      <c r="Q614" s="664" t="n"/>
      <c r="R614" s="664" t="n"/>
      <c r="S614" s="664" t="n"/>
      <c r="T614" s="664" t="n"/>
      <c r="U614" s="664" t="n"/>
      <c r="V614" s="664" t="n"/>
      <c r="W614" s="664" t="n"/>
      <c r="X614" s="664" t="n"/>
      <c r="Y614" s="664" t="n"/>
      <c r="Z614" s="664" t="n"/>
      <c r="AA614" s="664" t="n"/>
    </row>
    <row r="615" ht="12" customHeight="1" s="844">
      <c r="A615" s="590" t="n"/>
      <c r="B615" s="590" t="n"/>
      <c r="C615" s="590" t="n"/>
      <c r="D615" s="590" t="n"/>
      <c r="E615" s="590" t="n"/>
      <c r="F615" s="590" t="n"/>
      <c r="G615" s="590" t="n"/>
      <c r="H615" s="590" t="n"/>
      <c r="I615" s="590" t="n"/>
      <c r="J615" s="664" t="n"/>
      <c r="K615" s="664" t="n"/>
      <c r="L615" s="664" t="n"/>
      <c r="M615" s="664" t="n"/>
      <c r="N615" s="664" t="n"/>
      <c r="O615" s="664" t="n"/>
      <c r="P615" s="664" t="n"/>
      <c r="Q615" s="664" t="n"/>
      <c r="R615" s="664" t="n"/>
      <c r="S615" s="664" t="n"/>
      <c r="T615" s="664" t="n"/>
      <c r="U615" s="664" t="n"/>
      <c r="V615" s="664" t="n"/>
      <c r="W615" s="664" t="n"/>
      <c r="X615" s="664" t="n"/>
      <c r="Y615" s="664" t="n"/>
      <c r="Z615" s="664" t="n"/>
      <c r="AA615" s="664" t="n"/>
    </row>
    <row r="616" ht="12" customHeight="1" s="844">
      <c r="A616" s="590" t="n"/>
      <c r="B616" s="590" t="n"/>
      <c r="C616" s="590" t="n"/>
      <c r="D616" s="590" t="n"/>
      <c r="E616" s="590" t="n"/>
      <c r="F616" s="590" t="n"/>
      <c r="G616" s="590" t="n"/>
      <c r="H616" s="590" t="n"/>
      <c r="I616" s="590" t="n"/>
      <c r="J616" s="664" t="n"/>
      <c r="K616" s="664" t="n"/>
      <c r="L616" s="664" t="n"/>
      <c r="M616" s="664" t="n"/>
      <c r="N616" s="664" t="n"/>
      <c r="O616" s="664" t="n"/>
      <c r="P616" s="664" t="n"/>
      <c r="Q616" s="664" t="n"/>
      <c r="R616" s="664" t="n"/>
      <c r="S616" s="664" t="n"/>
      <c r="T616" s="664" t="n"/>
      <c r="U616" s="664" t="n"/>
      <c r="V616" s="664" t="n"/>
      <c r="W616" s="664" t="n"/>
      <c r="X616" s="664" t="n"/>
      <c r="Y616" s="664" t="n"/>
      <c r="Z616" s="664" t="n"/>
      <c r="AA616" s="664" t="n"/>
    </row>
    <row r="617" ht="12" customHeight="1" s="844">
      <c r="A617" s="590" t="n"/>
      <c r="B617" s="590" t="n"/>
      <c r="C617" s="590" t="n"/>
      <c r="D617" s="590" t="n"/>
      <c r="E617" s="590" t="n"/>
      <c r="F617" s="590" t="n"/>
      <c r="G617" s="590" t="n"/>
      <c r="H617" s="590" t="n"/>
      <c r="I617" s="590" t="n"/>
      <c r="J617" s="664" t="n"/>
      <c r="K617" s="664" t="n"/>
      <c r="L617" s="664" t="n"/>
      <c r="M617" s="664" t="n"/>
      <c r="N617" s="664" t="n"/>
      <c r="O617" s="664" t="n"/>
      <c r="P617" s="664" t="n"/>
      <c r="Q617" s="664" t="n"/>
      <c r="R617" s="664" t="n"/>
      <c r="S617" s="664" t="n"/>
      <c r="T617" s="664" t="n"/>
      <c r="U617" s="664" t="n"/>
      <c r="V617" s="664" t="n"/>
      <c r="W617" s="664" t="n"/>
      <c r="X617" s="664" t="n"/>
      <c r="Y617" s="664" t="n"/>
      <c r="Z617" s="664" t="n"/>
      <c r="AA617" s="664" t="n"/>
    </row>
    <row r="618" ht="12" customHeight="1" s="844">
      <c r="A618" s="590" t="n"/>
      <c r="B618" s="590" t="n"/>
      <c r="C618" s="590" t="n"/>
      <c r="D618" s="590" t="n"/>
      <c r="E618" s="590" t="n"/>
      <c r="F618" s="590" t="n"/>
      <c r="G618" s="590" t="n"/>
      <c r="H618" s="590" t="n"/>
      <c r="I618" s="590" t="n"/>
      <c r="J618" s="664" t="n"/>
      <c r="K618" s="664" t="n"/>
      <c r="L618" s="664" t="n"/>
      <c r="M618" s="664" t="n"/>
      <c r="N618" s="664" t="n"/>
      <c r="O618" s="664" t="n"/>
      <c r="P618" s="664" t="n"/>
      <c r="Q618" s="664" t="n"/>
      <c r="R618" s="664" t="n"/>
      <c r="S618" s="664" t="n"/>
      <c r="T618" s="664" t="n"/>
      <c r="U618" s="664" t="n"/>
      <c r="V618" s="664" t="n"/>
      <c r="W618" s="664" t="n"/>
      <c r="X618" s="664" t="n"/>
      <c r="Y618" s="664" t="n"/>
      <c r="Z618" s="664" t="n"/>
      <c r="AA618" s="664" t="n"/>
    </row>
    <row r="619" ht="12" customHeight="1" s="844">
      <c r="A619" s="590" t="n"/>
      <c r="B619" s="590" t="n"/>
      <c r="C619" s="590" t="n"/>
      <c r="D619" s="590" t="n"/>
      <c r="E619" s="590" t="n"/>
      <c r="F619" s="590" t="n"/>
      <c r="G619" s="590" t="n"/>
      <c r="H619" s="590" t="n"/>
      <c r="I619" s="590" t="n"/>
      <c r="J619" s="664" t="n"/>
      <c r="K619" s="664" t="n"/>
      <c r="L619" s="664" t="n"/>
      <c r="M619" s="664" t="n"/>
      <c r="N619" s="664" t="n"/>
      <c r="O619" s="664" t="n"/>
      <c r="P619" s="664" t="n"/>
      <c r="Q619" s="664" t="n"/>
      <c r="R619" s="664" t="n"/>
      <c r="S619" s="664" t="n"/>
      <c r="T619" s="664" t="n"/>
      <c r="U619" s="664" t="n"/>
      <c r="V619" s="664" t="n"/>
      <c r="W619" s="664" t="n"/>
      <c r="X619" s="664" t="n"/>
      <c r="Y619" s="664" t="n"/>
      <c r="Z619" s="664" t="n"/>
      <c r="AA619" s="664" t="n"/>
    </row>
    <row r="620" ht="12" customHeight="1" s="844">
      <c r="A620" s="590" t="n"/>
      <c r="B620" s="590" t="n"/>
      <c r="C620" s="590" t="n"/>
      <c r="D620" s="590" t="n"/>
      <c r="E620" s="590" t="n"/>
      <c r="F620" s="590" t="n"/>
      <c r="G620" s="590" t="n"/>
      <c r="H620" s="590" t="n"/>
      <c r="I620" s="590" t="n"/>
      <c r="J620" s="664" t="n"/>
      <c r="K620" s="664" t="n"/>
      <c r="L620" s="664" t="n"/>
      <c r="M620" s="664" t="n"/>
      <c r="N620" s="664" t="n"/>
      <c r="O620" s="664" t="n"/>
      <c r="P620" s="664" t="n"/>
      <c r="Q620" s="664" t="n"/>
      <c r="R620" s="664" t="n"/>
      <c r="S620" s="664" t="n"/>
      <c r="T620" s="664" t="n"/>
      <c r="U620" s="664" t="n"/>
      <c r="V620" s="664" t="n"/>
      <c r="W620" s="664" t="n"/>
      <c r="X620" s="664" t="n"/>
      <c r="Y620" s="664" t="n"/>
      <c r="Z620" s="664" t="n"/>
      <c r="AA620" s="664" t="n"/>
    </row>
    <row r="621" ht="12" customHeight="1" s="844">
      <c r="A621" s="590" t="n"/>
      <c r="B621" s="590" t="n"/>
      <c r="C621" s="590" t="n"/>
      <c r="D621" s="590" t="n"/>
      <c r="E621" s="590" t="n"/>
      <c r="F621" s="590" t="n"/>
      <c r="G621" s="590" t="n"/>
      <c r="H621" s="590" t="n"/>
      <c r="I621" s="590" t="n"/>
      <c r="J621" s="664" t="n"/>
      <c r="K621" s="664" t="n"/>
      <c r="L621" s="664" t="n"/>
      <c r="M621" s="664" t="n"/>
      <c r="N621" s="664" t="n"/>
      <c r="O621" s="664" t="n"/>
      <c r="P621" s="664" t="n"/>
      <c r="Q621" s="664" t="n"/>
      <c r="R621" s="664" t="n"/>
      <c r="S621" s="664" t="n"/>
      <c r="T621" s="664" t="n"/>
      <c r="U621" s="664" t="n"/>
      <c r="V621" s="664" t="n"/>
      <c r="W621" s="664" t="n"/>
      <c r="X621" s="664" t="n"/>
      <c r="Y621" s="664" t="n"/>
      <c r="Z621" s="664" t="n"/>
      <c r="AA621" s="664" t="n"/>
    </row>
    <row r="622" ht="12" customHeight="1" s="844">
      <c r="A622" s="590" t="n"/>
      <c r="B622" s="590" t="n"/>
      <c r="C622" s="590" t="n"/>
      <c r="D622" s="590" t="n"/>
      <c r="E622" s="590" t="n"/>
      <c r="F622" s="590" t="n"/>
      <c r="G622" s="590" t="n"/>
      <c r="H622" s="590" t="n"/>
      <c r="I622" s="590" t="n"/>
      <c r="J622" s="664" t="n"/>
      <c r="K622" s="664" t="n"/>
      <c r="L622" s="664" t="n"/>
      <c r="M622" s="664" t="n"/>
      <c r="N622" s="664" t="n"/>
      <c r="O622" s="664" t="n"/>
      <c r="P622" s="664" t="n"/>
      <c r="Q622" s="664" t="n"/>
      <c r="R622" s="664" t="n"/>
      <c r="S622" s="664" t="n"/>
      <c r="T622" s="664" t="n"/>
      <c r="U622" s="664" t="n"/>
      <c r="V622" s="664" t="n"/>
      <c r="W622" s="664" t="n"/>
      <c r="X622" s="664" t="n"/>
      <c r="Y622" s="664" t="n"/>
      <c r="Z622" s="664" t="n"/>
      <c r="AA622" s="664" t="n"/>
    </row>
    <row r="623" ht="12" customHeight="1" s="844">
      <c r="A623" s="590" t="n"/>
      <c r="B623" s="590" t="n"/>
      <c r="C623" s="590" t="n"/>
      <c r="D623" s="590" t="n"/>
      <c r="E623" s="590" t="n"/>
      <c r="F623" s="590" t="n"/>
      <c r="G623" s="590" t="n"/>
      <c r="H623" s="590" t="n"/>
      <c r="I623" s="590" t="n"/>
      <c r="J623" s="664" t="n"/>
      <c r="K623" s="664" t="n"/>
      <c r="L623" s="664" t="n"/>
      <c r="M623" s="664" t="n"/>
      <c r="N623" s="664" t="n"/>
      <c r="O623" s="664" t="n"/>
      <c r="P623" s="664" t="n"/>
      <c r="Q623" s="664" t="n"/>
      <c r="R623" s="664" t="n"/>
      <c r="S623" s="664" t="n"/>
      <c r="T623" s="664" t="n"/>
      <c r="U623" s="664" t="n"/>
      <c r="V623" s="664" t="n"/>
      <c r="W623" s="664" t="n"/>
      <c r="X623" s="664" t="n"/>
      <c r="Y623" s="664" t="n"/>
      <c r="Z623" s="664" t="n"/>
      <c r="AA623" s="664" t="n"/>
    </row>
    <row r="624" ht="12" customHeight="1" s="844">
      <c r="A624" s="590" t="n"/>
      <c r="B624" s="590" t="n"/>
      <c r="C624" s="590" t="n"/>
      <c r="D624" s="590" t="n"/>
      <c r="E624" s="590" t="n"/>
      <c r="F624" s="590" t="n"/>
      <c r="G624" s="590" t="n"/>
      <c r="H624" s="590" t="n"/>
      <c r="I624" s="590" t="n"/>
      <c r="J624" s="664" t="n"/>
      <c r="K624" s="664" t="n"/>
      <c r="L624" s="664" t="n"/>
      <c r="M624" s="664" t="n"/>
      <c r="N624" s="664" t="n"/>
      <c r="O624" s="664" t="n"/>
      <c r="P624" s="664" t="n"/>
      <c r="Q624" s="664" t="n"/>
      <c r="R624" s="664" t="n"/>
      <c r="S624" s="664" t="n"/>
      <c r="T624" s="664" t="n"/>
      <c r="U624" s="664" t="n"/>
      <c r="V624" s="664" t="n"/>
      <c r="W624" s="664" t="n"/>
      <c r="X624" s="664" t="n"/>
      <c r="Y624" s="664" t="n"/>
      <c r="Z624" s="664" t="n"/>
      <c r="AA624" s="664" t="n"/>
    </row>
    <row r="625" ht="12" customHeight="1" s="844">
      <c r="A625" s="590" t="n"/>
      <c r="B625" s="590" t="n"/>
      <c r="C625" s="590" t="n"/>
      <c r="D625" s="590" t="n"/>
      <c r="E625" s="590" t="n"/>
      <c r="F625" s="590" t="n"/>
      <c r="G625" s="590" t="n"/>
      <c r="H625" s="590" t="n"/>
      <c r="I625" s="590" t="n"/>
      <c r="J625" s="664" t="n"/>
      <c r="K625" s="664" t="n"/>
      <c r="L625" s="664" t="n"/>
      <c r="M625" s="664" t="n"/>
      <c r="N625" s="664" t="n"/>
      <c r="O625" s="664" t="n"/>
      <c r="P625" s="664" t="n"/>
      <c r="Q625" s="664" t="n"/>
      <c r="R625" s="664" t="n"/>
      <c r="S625" s="664" t="n"/>
      <c r="T625" s="664" t="n"/>
      <c r="U625" s="664" t="n"/>
      <c r="V625" s="664" t="n"/>
      <c r="W625" s="664" t="n"/>
      <c r="X625" s="664" t="n"/>
      <c r="Y625" s="664" t="n"/>
      <c r="Z625" s="664" t="n"/>
      <c r="AA625" s="664" t="n"/>
    </row>
    <row r="626" ht="12" customHeight="1" s="844">
      <c r="A626" s="590" t="n"/>
      <c r="B626" s="590" t="n"/>
      <c r="C626" s="590" t="n"/>
      <c r="D626" s="590" t="n"/>
      <c r="E626" s="590" t="n"/>
      <c r="F626" s="590" t="n"/>
      <c r="G626" s="590" t="n"/>
      <c r="H626" s="590" t="n"/>
      <c r="I626" s="590" t="n"/>
      <c r="J626" s="664" t="n"/>
      <c r="K626" s="664" t="n"/>
      <c r="L626" s="664" t="n"/>
      <c r="M626" s="664" t="n"/>
      <c r="N626" s="664" t="n"/>
      <c r="O626" s="664" t="n"/>
      <c r="P626" s="664" t="n"/>
      <c r="Q626" s="664" t="n"/>
      <c r="R626" s="664" t="n"/>
      <c r="S626" s="664" t="n"/>
      <c r="T626" s="664" t="n"/>
      <c r="U626" s="664" t="n"/>
      <c r="V626" s="664" t="n"/>
      <c r="W626" s="664" t="n"/>
      <c r="X626" s="664" t="n"/>
      <c r="Y626" s="664" t="n"/>
      <c r="Z626" s="664" t="n"/>
      <c r="AA626" s="664" t="n"/>
    </row>
    <row r="627" ht="12" customHeight="1" s="844">
      <c r="A627" s="590" t="n"/>
      <c r="B627" s="590" t="n"/>
      <c r="C627" s="590" t="n"/>
      <c r="D627" s="590" t="n"/>
      <c r="E627" s="590" t="n"/>
      <c r="F627" s="590" t="n"/>
      <c r="G627" s="590" t="n"/>
      <c r="H627" s="590" t="n"/>
      <c r="I627" s="590" t="n"/>
      <c r="J627" s="664" t="n"/>
      <c r="K627" s="664" t="n"/>
      <c r="L627" s="664" t="n"/>
      <c r="M627" s="664" t="n"/>
      <c r="N627" s="664" t="n"/>
      <c r="O627" s="664" t="n"/>
      <c r="P627" s="664" t="n"/>
      <c r="Q627" s="664" t="n"/>
      <c r="R627" s="664" t="n"/>
      <c r="S627" s="664" t="n"/>
      <c r="T627" s="664" t="n"/>
      <c r="U627" s="664" t="n"/>
      <c r="V627" s="664" t="n"/>
      <c r="W627" s="664" t="n"/>
      <c r="X627" s="664" t="n"/>
      <c r="Y627" s="664" t="n"/>
      <c r="Z627" s="664" t="n"/>
      <c r="AA627" s="664" t="n"/>
    </row>
    <row r="628" ht="12" customHeight="1" s="844">
      <c r="A628" s="590" t="n"/>
      <c r="B628" s="590" t="n"/>
      <c r="C628" s="590" t="n"/>
      <c r="D628" s="590" t="n"/>
      <c r="E628" s="590" t="n"/>
      <c r="F628" s="590" t="n"/>
      <c r="G628" s="590" t="n"/>
      <c r="H628" s="590" t="n"/>
      <c r="I628" s="590" t="n"/>
      <c r="J628" s="664" t="n"/>
      <c r="K628" s="664" t="n"/>
      <c r="L628" s="664" t="n"/>
      <c r="M628" s="664" t="n"/>
      <c r="N628" s="664" t="n"/>
      <c r="O628" s="664" t="n"/>
      <c r="P628" s="664" t="n"/>
      <c r="Q628" s="664" t="n"/>
      <c r="R628" s="664" t="n"/>
      <c r="S628" s="664" t="n"/>
      <c r="T628" s="664" t="n"/>
      <c r="U628" s="664" t="n"/>
      <c r="V628" s="664" t="n"/>
      <c r="W628" s="664" t="n"/>
      <c r="X628" s="664" t="n"/>
      <c r="Y628" s="664" t="n"/>
      <c r="Z628" s="664" t="n"/>
      <c r="AA628" s="664" t="n"/>
    </row>
    <row r="629" ht="12" customHeight="1" s="844">
      <c r="A629" s="590" t="n"/>
      <c r="B629" s="590" t="n"/>
      <c r="C629" s="590" t="n"/>
      <c r="D629" s="590" t="n"/>
      <c r="E629" s="590" t="n"/>
      <c r="F629" s="590" t="n"/>
      <c r="G629" s="590" t="n"/>
      <c r="H629" s="590" t="n"/>
      <c r="I629" s="590" t="n"/>
      <c r="J629" s="664" t="n"/>
      <c r="K629" s="664" t="n"/>
      <c r="L629" s="664" t="n"/>
      <c r="M629" s="664" t="n"/>
      <c r="N629" s="664" t="n"/>
      <c r="O629" s="664" t="n"/>
      <c r="P629" s="664" t="n"/>
      <c r="Q629" s="664" t="n"/>
      <c r="R629" s="664" t="n"/>
      <c r="S629" s="664" t="n"/>
      <c r="T629" s="664" t="n"/>
      <c r="U629" s="664" t="n"/>
      <c r="V629" s="664" t="n"/>
      <c r="W629" s="664" t="n"/>
      <c r="X629" s="664" t="n"/>
      <c r="Y629" s="664" t="n"/>
      <c r="Z629" s="664" t="n"/>
      <c r="AA629" s="664" t="n"/>
    </row>
    <row r="630" ht="12" customHeight="1" s="844">
      <c r="A630" s="590" t="n"/>
      <c r="B630" s="590" t="n"/>
      <c r="C630" s="590" t="n"/>
      <c r="D630" s="590" t="n"/>
      <c r="E630" s="590" t="n"/>
      <c r="F630" s="590" t="n"/>
      <c r="G630" s="590" t="n"/>
      <c r="H630" s="590" t="n"/>
      <c r="I630" s="590" t="n"/>
      <c r="J630" s="664" t="n"/>
      <c r="K630" s="664" t="n"/>
      <c r="L630" s="664" t="n"/>
      <c r="M630" s="664" t="n"/>
      <c r="N630" s="664" t="n"/>
      <c r="O630" s="664" t="n"/>
      <c r="P630" s="664" t="n"/>
      <c r="Q630" s="664" t="n"/>
      <c r="R630" s="664" t="n"/>
      <c r="S630" s="664" t="n"/>
      <c r="T630" s="664" t="n"/>
      <c r="U630" s="664" t="n"/>
      <c r="V630" s="664" t="n"/>
      <c r="W630" s="664" t="n"/>
      <c r="X630" s="664" t="n"/>
      <c r="Y630" s="664" t="n"/>
      <c r="Z630" s="664" t="n"/>
      <c r="AA630" s="664" t="n"/>
    </row>
    <row r="631" ht="12" customHeight="1" s="844">
      <c r="A631" s="590" t="n"/>
      <c r="B631" s="590" t="n"/>
      <c r="C631" s="590" t="n"/>
      <c r="D631" s="590" t="n"/>
      <c r="E631" s="590" t="n"/>
      <c r="F631" s="590" t="n"/>
      <c r="G631" s="590" t="n"/>
      <c r="H631" s="590" t="n"/>
      <c r="I631" s="590" t="n"/>
      <c r="J631" s="664" t="n"/>
      <c r="K631" s="664" t="n"/>
      <c r="L631" s="664" t="n"/>
      <c r="M631" s="664" t="n"/>
      <c r="N631" s="664" t="n"/>
      <c r="O631" s="664" t="n"/>
      <c r="P631" s="664" t="n"/>
      <c r="Q631" s="664" t="n"/>
      <c r="R631" s="664" t="n"/>
      <c r="S631" s="664" t="n"/>
      <c r="T631" s="664" t="n"/>
      <c r="U631" s="664" t="n"/>
      <c r="V631" s="664" t="n"/>
      <c r="W631" s="664" t="n"/>
      <c r="X631" s="664" t="n"/>
      <c r="Y631" s="664" t="n"/>
      <c r="Z631" s="664" t="n"/>
      <c r="AA631" s="664" t="n"/>
    </row>
    <row r="632" ht="12" customHeight="1" s="844">
      <c r="A632" s="590" t="n"/>
      <c r="B632" s="590" t="n"/>
      <c r="C632" s="590" t="n"/>
      <c r="D632" s="590" t="n"/>
      <c r="E632" s="590" t="n"/>
      <c r="F632" s="590" t="n"/>
      <c r="G632" s="590" t="n"/>
      <c r="H632" s="590" t="n"/>
      <c r="I632" s="590" t="n"/>
      <c r="J632" s="664" t="n"/>
      <c r="K632" s="664" t="n"/>
      <c r="L632" s="664" t="n"/>
      <c r="M632" s="664" t="n"/>
      <c r="N632" s="664" t="n"/>
      <c r="O632" s="664" t="n"/>
      <c r="P632" s="664" t="n"/>
      <c r="Q632" s="664" t="n"/>
      <c r="R632" s="664" t="n"/>
      <c r="S632" s="664" t="n"/>
      <c r="T632" s="664" t="n"/>
      <c r="U632" s="664" t="n"/>
      <c r="V632" s="664" t="n"/>
      <c r="W632" s="664" t="n"/>
      <c r="X632" s="664" t="n"/>
      <c r="Y632" s="664" t="n"/>
      <c r="Z632" s="664" t="n"/>
      <c r="AA632" s="664" t="n"/>
    </row>
    <row r="633" ht="12" customHeight="1" s="844">
      <c r="A633" s="590" t="n"/>
      <c r="B633" s="590" t="n"/>
      <c r="C633" s="590" t="n"/>
      <c r="D633" s="590" t="n"/>
      <c r="E633" s="590" t="n"/>
      <c r="F633" s="590" t="n"/>
      <c r="G633" s="590" t="n"/>
      <c r="H633" s="590" t="n"/>
      <c r="I633" s="590" t="n"/>
      <c r="J633" s="664" t="n"/>
      <c r="K633" s="664" t="n"/>
      <c r="L633" s="664" t="n"/>
      <c r="M633" s="664" t="n"/>
      <c r="N633" s="664" t="n"/>
      <c r="O633" s="664" t="n"/>
      <c r="P633" s="664" t="n"/>
      <c r="Q633" s="664" t="n"/>
      <c r="R633" s="664" t="n"/>
      <c r="S633" s="664" t="n"/>
      <c r="T633" s="664" t="n"/>
      <c r="U633" s="664" t="n"/>
      <c r="V633" s="664" t="n"/>
      <c r="W633" s="664" t="n"/>
      <c r="X633" s="664" t="n"/>
      <c r="Y633" s="664" t="n"/>
      <c r="Z633" s="664" t="n"/>
      <c r="AA633" s="664" t="n"/>
    </row>
    <row r="634" ht="12" customHeight="1" s="844">
      <c r="A634" s="590" t="n"/>
      <c r="B634" s="590" t="n"/>
      <c r="C634" s="590" t="n"/>
      <c r="D634" s="590" t="n"/>
      <c r="E634" s="590" t="n"/>
      <c r="F634" s="590" t="n"/>
      <c r="G634" s="590" t="n"/>
      <c r="H634" s="590" t="n"/>
      <c r="I634" s="590" t="n"/>
      <c r="J634" s="664" t="n"/>
      <c r="K634" s="664" t="n"/>
      <c r="L634" s="664" t="n"/>
      <c r="M634" s="664" t="n"/>
      <c r="N634" s="664" t="n"/>
      <c r="O634" s="664" t="n"/>
      <c r="P634" s="664" t="n"/>
      <c r="Q634" s="664" t="n"/>
      <c r="R634" s="664" t="n"/>
      <c r="S634" s="664" t="n"/>
      <c r="T634" s="664" t="n"/>
      <c r="U634" s="664" t="n"/>
      <c r="V634" s="664" t="n"/>
      <c r="W634" s="664" t="n"/>
      <c r="X634" s="664" t="n"/>
      <c r="Y634" s="664" t="n"/>
      <c r="Z634" s="664" t="n"/>
      <c r="AA634" s="664" t="n"/>
    </row>
    <row r="635" ht="12" customHeight="1" s="844">
      <c r="A635" s="590" t="n"/>
      <c r="B635" s="590" t="n"/>
      <c r="C635" s="590" t="n"/>
      <c r="D635" s="590" t="n"/>
      <c r="E635" s="590" t="n"/>
      <c r="F635" s="590" t="n"/>
      <c r="G635" s="590" t="n"/>
      <c r="H635" s="590" t="n"/>
      <c r="I635" s="590" t="n"/>
      <c r="J635" s="664" t="n"/>
      <c r="K635" s="664" t="n"/>
      <c r="L635" s="664" t="n"/>
      <c r="M635" s="664" t="n"/>
      <c r="N635" s="664" t="n"/>
      <c r="O635" s="664" t="n"/>
      <c r="P635" s="664" t="n"/>
      <c r="Q635" s="664" t="n"/>
      <c r="R635" s="664" t="n"/>
      <c r="S635" s="664" t="n"/>
      <c r="T635" s="664" t="n"/>
      <c r="U635" s="664" t="n"/>
      <c r="V635" s="664" t="n"/>
      <c r="W635" s="664" t="n"/>
      <c r="X635" s="664" t="n"/>
      <c r="Y635" s="664" t="n"/>
      <c r="Z635" s="664" t="n"/>
      <c r="AA635" s="664" t="n"/>
    </row>
    <row r="636" ht="12" customHeight="1" s="844">
      <c r="A636" s="590" t="n"/>
      <c r="B636" s="590" t="n"/>
      <c r="C636" s="590" t="n"/>
      <c r="D636" s="590" t="n"/>
      <c r="E636" s="590" t="n"/>
      <c r="F636" s="590" t="n"/>
      <c r="G636" s="590" t="n"/>
      <c r="H636" s="590" t="n"/>
      <c r="I636" s="590" t="n"/>
      <c r="J636" s="664" t="n"/>
      <c r="K636" s="664" t="n"/>
      <c r="L636" s="664" t="n"/>
      <c r="M636" s="664" t="n"/>
      <c r="N636" s="664" t="n"/>
      <c r="O636" s="664" t="n"/>
      <c r="P636" s="664" t="n"/>
      <c r="Q636" s="664" t="n"/>
      <c r="R636" s="664" t="n"/>
      <c r="S636" s="664" t="n"/>
      <c r="T636" s="664" t="n"/>
      <c r="U636" s="664" t="n"/>
      <c r="V636" s="664" t="n"/>
      <c r="W636" s="664" t="n"/>
      <c r="X636" s="664" t="n"/>
      <c r="Y636" s="664" t="n"/>
      <c r="Z636" s="664" t="n"/>
      <c r="AA636" s="664" t="n"/>
    </row>
    <row r="637" ht="12" customHeight="1" s="844">
      <c r="A637" s="590" t="n"/>
      <c r="B637" s="590" t="n"/>
      <c r="C637" s="590" t="n"/>
      <c r="D637" s="590" t="n"/>
      <c r="E637" s="590" t="n"/>
      <c r="F637" s="590" t="n"/>
      <c r="G637" s="590" t="n"/>
      <c r="H637" s="590" t="n"/>
      <c r="I637" s="590" t="n"/>
      <c r="J637" s="664" t="n"/>
      <c r="K637" s="664" t="n"/>
      <c r="L637" s="664" t="n"/>
      <c r="M637" s="664" t="n"/>
      <c r="N637" s="664" t="n"/>
      <c r="O637" s="664" t="n"/>
      <c r="P637" s="664" t="n"/>
      <c r="Q637" s="664" t="n"/>
      <c r="R637" s="664" t="n"/>
      <c r="S637" s="664" t="n"/>
      <c r="T637" s="664" t="n"/>
      <c r="U637" s="664" t="n"/>
      <c r="V637" s="664" t="n"/>
      <c r="W637" s="664" t="n"/>
      <c r="X637" s="664" t="n"/>
      <c r="Y637" s="664" t="n"/>
      <c r="Z637" s="664" t="n"/>
      <c r="AA637" s="664" t="n"/>
    </row>
    <row r="638" ht="12" customHeight="1" s="844">
      <c r="A638" s="590" t="n"/>
      <c r="B638" s="590" t="n"/>
      <c r="C638" s="590" t="n"/>
      <c r="D638" s="590" t="n"/>
      <c r="E638" s="590" t="n"/>
      <c r="F638" s="590" t="n"/>
      <c r="G638" s="590" t="n"/>
      <c r="H638" s="590" t="n"/>
      <c r="I638" s="590" t="n"/>
      <c r="J638" s="664" t="n"/>
      <c r="K638" s="664" t="n"/>
      <c r="L638" s="664" t="n"/>
      <c r="M638" s="664" t="n"/>
      <c r="N638" s="664" t="n"/>
      <c r="O638" s="664" t="n"/>
      <c r="P638" s="664" t="n"/>
      <c r="Q638" s="664" t="n"/>
      <c r="R638" s="664" t="n"/>
      <c r="S638" s="664" t="n"/>
      <c r="T638" s="664" t="n"/>
      <c r="U638" s="664" t="n"/>
      <c r="V638" s="664" t="n"/>
      <c r="W638" s="664" t="n"/>
      <c r="X638" s="664" t="n"/>
      <c r="Y638" s="664" t="n"/>
      <c r="Z638" s="664" t="n"/>
      <c r="AA638" s="664" t="n"/>
    </row>
    <row r="639" ht="12" customHeight="1" s="844">
      <c r="A639" s="590" t="n"/>
      <c r="B639" s="590" t="n"/>
      <c r="C639" s="590" t="n"/>
      <c r="D639" s="590" t="n"/>
      <c r="E639" s="590" t="n"/>
      <c r="F639" s="590" t="n"/>
      <c r="G639" s="590" t="n"/>
      <c r="H639" s="590" t="n"/>
      <c r="I639" s="590" t="n"/>
      <c r="J639" s="664" t="n"/>
      <c r="K639" s="664" t="n"/>
      <c r="L639" s="664" t="n"/>
      <c r="M639" s="664" t="n"/>
      <c r="N639" s="664" t="n"/>
      <c r="O639" s="664" t="n"/>
      <c r="P639" s="664" t="n"/>
      <c r="Q639" s="664" t="n"/>
      <c r="R639" s="664" t="n"/>
      <c r="S639" s="664" t="n"/>
      <c r="T639" s="664" t="n"/>
      <c r="U639" s="664" t="n"/>
      <c r="V639" s="664" t="n"/>
      <c r="W639" s="664" t="n"/>
      <c r="X639" s="664" t="n"/>
      <c r="Y639" s="664" t="n"/>
      <c r="Z639" s="664" t="n"/>
      <c r="AA639" s="664" t="n"/>
    </row>
    <row r="640" ht="12" customHeight="1" s="844">
      <c r="A640" s="590" t="n"/>
      <c r="B640" s="590" t="n"/>
      <c r="C640" s="590" t="n"/>
      <c r="D640" s="590" t="n"/>
      <c r="E640" s="590" t="n"/>
      <c r="F640" s="590" t="n"/>
      <c r="G640" s="590" t="n"/>
      <c r="H640" s="590" t="n"/>
      <c r="I640" s="590" t="n"/>
      <c r="J640" s="664" t="n"/>
      <c r="K640" s="664" t="n"/>
      <c r="L640" s="664" t="n"/>
      <c r="M640" s="664" t="n"/>
      <c r="N640" s="664" t="n"/>
      <c r="O640" s="664" t="n"/>
      <c r="P640" s="664" t="n"/>
      <c r="Q640" s="664" t="n"/>
      <c r="R640" s="664" t="n"/>
      <c r="S640" s="664" t="n"/>
      <c r="T640" s="664" t="n"/>
      <c r="U640" s="664" t="n"/>
      <c r="V640" s="664" t="n"/>
      <c r="W640" s="664" t="n"/>
      <c r="X640" s="664" t="n"/>
      <c r="Y640" s="664" t="n"/>
      <c r="Z640" s="664" t="n"/>
      <c r="AA640" s="664" t="n"/>
    </row>
    <row r="641" ht="12" customHeight="1" s="844">
      <c r="A641" s="590" t="n"/>
      <c r="B641" s="590" t="n"/>
      <c r="C641" s="590" t="n"/>
      <c r="D641" s="590" t="n"/>
      <c r="E641" s="590" t="n"/>
      <c r="F641" s="590" t="n"/>
      <c r="G641" s="590" t="n"/>
      <c r="H641" s="590" t="n"/>
      <c r="I641" s="590" t="n"/>
      <c r="J641" s="664" t="n"/>
      <c r="K641" s="664" t="n"/>
      <c r="L641" s="664" t="n"/>
      <c r="M641" s="664" t="n"/>
      <c r="N641" s="664" t="n"/>
      <c r="O641" s="664" t="n"/>
      <c r="P641" s="664" t="n"/>
      <c r="Q641" s="664" t="n"/>
      <c r="R641" s="664" t="n"/>
      <c r="S641" s="664" t="n"/>
      <c r="T641" s="664" t="n"/>
      <c r="U641" s="664" t="n"/>
      <c r="V641" s="664" t="n"/>
      <c r="W641" s="664" t="n"/>
      <c r="X641" s="664" t="n"/>
      <c r="Y641" s="664" t="n"/>
      <c r="Z641" s="664" t="n"/>
      <c r="AA641" s="664" t="n"/>
    </row>
    <row r="642" ht="12" customHeight="1" s="844">
      <c r="A642" s="590" t="n"/>
      <c r="B642" s="590" t="n"/>
      <c r="C642" s="590" t="n"/>
      <c r="D642" s="590" t="n"/>
      <c r="E642" s="590" t="n"/>
      <c r="F642" s="590" t="n"/>
      <c r="G642" s="590" t="n"/>
      <c r="H642" s="590" t="n"/>
      <c r="I642" s="590" t="n"/>
      <c r="J642" s="664" t="n"/>
      <c r="K642" s="664" t="n"/>
      <c r="L642" s="664" t="n"/>
      <c r="M642" s="664" t="n"/>
      <c r="N642" s="664" t="n"/>
      <c r="O642" s="664" t="n"/>
      <c r="P642" s="664" t="n"/>
      <c r="Q642" s="664" t="n"/>
      <c r="R642" s="664" t="n"/>
      <c r="S642" s="664" t="n"/>
      <c r="T642" s="664" t="n"/>
      <c r="U642" s="664" t="n"/>
      <c r="V642" s="664" t="n"/>
      <c r="W642" s="664" t="n"/>
      <c r="X642" s="664" t="n"/>
      <c r="Y642" s="664" t="n"/>
      <c r="Z642" s="664" t="n"/>
      <c r="AA642" s="664" t="n"/>
    </row>
    <row r="643" ht="12" customHeight="1" s="844">
      <c r="A643" s="590" t="n"/>
      <c r="B643" s="590" t="n"/>
      <c r="C643" s="590" t="n"/>
      <c r="D643" s="590" t="n"/>
      <c r="E643" s="590" t="n"/>
      <c r="F643" s="590" t="n"/>
      <c r="G643" s="590" t="n"/>
      <c r="H643" s="590" t="n"/>
      <c r="I643" s="590" t="n"/>
      <c r="J643" s="664" t="n"/>
      <c r="K643" s="664" t="n"/>
      <c r="L643" s="664" t="n"/>
      <c r="M643" s="664" t="n"/>
      <c r="N643" s="664" t="n"/>
      <c r="O643" s="664" t="n"/>
      <c r="P643" s="664" t="n"/>
      <c r="Q643" s="664" t="n"/>
      <c r="R643" s="664" t="n"/>
      <c r="S643" s="664" t="n"/>
      <c r="T643" s="664" t="n"/>
      <c r="U643" s="664" t="n"/>
      <c r="V643" s="664" t="n"/>
      <c r="W643" s="664" t="n"/>
      <c r="X643" s="664" t="n"/>
      <c r="Y643" s="664" t="n"/>
      <c r="Z643" s="664" t="n"/>
      <c r="AA643" s="664" t="n"/>
    </row>
    <row r="644" ht="12" customHeight="1" s="844">
      <c r="A644" s="590" t="n"/>
      <c r="B644" s="590" t="n"/>
      <c r="C644" s="590" t="n"/>
      <c r="D644" s="590" t="n"/>
      <c r="E644" s="590" t="n"/>
      <c r="F644" s="590" t="n"/>
      <c r="G644" s="590" t="n"/>
      <c r="H644" s="590" t="n"/>
      <c r="I644" s="590" t="n"/>
      <c r="J644" s="664" t="n"/>
      <c r="K644" s="664" t="n"/>
      <c r="L644" s="664" t="n"/>
      <c r="M644" s="664" t="n"/>
      <c r="N644" s="664" t="n"/>
      <c r="O644" s="664" t="n"/>
      <c r="P644" s="664" t="n"/>
      <c r="Q644" s="664" t="n"/>
      <c r="R644" s="664" t="n"/>
      <c r="S644" s="664" t="n"/>
      <c r="T644" s="664" t="n"/>
      <c r="U644" s="664" t="n"/>
      <c r="V644" s="664" t="n"/>
      <c r="W644" s="664" t="n"/>
      <c r="X644" s="664" t="n"/>
      <c r="Y644" s="664" t="n"/>
      <c r="Z644" s="664" t="n"/>
      <c r="AA644" s="664" t="n"/>
    </row>
    <row r="645" ht="12" customHeight="1" s="844">
      <c r="A645" s="590" t="n"/>
      <c r="B645" s="590" t="n"/>
      <c r="C645" s="590" t="n"/>
      <c r="D645" s="590" t="n"/>
      <c r="E645" s="590" t="n"/>
      <c r="F645" s="590" t="n"/>
      <c r="G645" s="590" t="n"/>
      <c r="H645" s="590" t="n"/>
      <c r="I645" s="590" t="n"/>
      <c r="J645" s="664" t="n"/>
      <c r="K645" s="664" t="n"/>
      <c r="L645" s="664" t="n"/>
      <c r="M645" s="664" t="n"/>
      <c r="N645" s="664" t="n"/>
      <c r="O645" s="664" t="n"/>
      <c r="P645" s="664" t="n"/>
      <c r="Q645" s="664" t="n"/>
      <c r="R645" s="664" t="n"/>
      <c r="S645" s="664" t="n"/>
      <c r="T645" s="664" t="n"/>
      <c r="U645" s="664" t="n"/>
      <c r="V645" s="664" t="n"/>
      <c r="W645" s="664" t="n"/>
      <c r="X645" s="664" t="n"/>
      <c r="Y645" s="664" t="n"/>
      <c r="Z645" s="664" t="n"/>
      <c r="AA645" s="664" t="n"/>
    </row>
    <row r="646" ht="12" customHeight="1" s="844">
      <c r="A646" s="590" t="n"/>
      <c r="B646" s="590" t="n"/>
      <c r="C646" s="590" t="n"/>
      <c r="D646" s="590" t="n"/>
      <c r="E646" s="590" t="n"/>
      <c r="F646" s="590" t="n"/>
      <c r="G646" s="590" t="n"/>
      <c r="H646" s="590" t="n"/>
      <c r="I646" s="590" t="n"/>
      <c r="J646" s="664" t="n"/>
      <c r="K646" s="664" t="n"/>
      <c r="L646" s="664" t="n"/>
      <c r="M646" s="664" t="n"/>
      <c r="N646" s="664" t="n"/>
      <c r="O646" s="664" t="n"/>
      <c r="P646" s="664" t="n"/>
      <c r="Q646" s="664" t="n"/>
      <c r="R646" s="664" t="n"/>
      <c r="S646" s="664" t="n"/>
      <c r="T646" s="664" t="n"/>
      <c r="U646" s="664" t="n"/>
      <c r="V646" s="664" t="n"/>
      <c r="W646" s="664" t="n"/>
      <c r="X646" s="664" t="n"/>
      <c r="Y646" s="664" t="n"/>
      <c r="Z646" s="664" t="n"/>
      <c r="AA646" s="664" t="n"/>
    </row>
    <row r="647" ht="12" customHeight="1" s="844">
      <c r="A647" s="590" t="n"/>
      <c r="B647" s="590" t="n"/>
      <c r="C647" s="590" t="n"/>
      <c r="D647" s="590" t="n"/>
      <c r="E647" s="590" t="n"/>
      <c r="F647" s="590" t="n"/>
      <c r="G647" s="590" t="n"/>
      <c r="H647" s="590" t="n"/>
      <c r="I647" s="590" t="n"/>
      <c r="J647" s="664" t="n"/>
      <c r="K647" s="664" t="n"/>
      <c r="L647" s="664" t="n"/>
      <c r="M647" s="664" t="n"/>
      <c r="N647" s="664" t="n"/>
      <c r="O647" s="664" t="n"/>
      <c r="P647" s="664" t="n"/>
      <c r="Q647" s="664" t="n"/>
      <c r="R647" s="664" t="n"/>
      <c r="S647" s="664" t="n"/>
      <c r="T647" s="664" t="n"/>
      <c r="U647" s="664" t="n"/>
      <c r="V647" s="664" t="n"/>
      <c r="W647" s="664" t="n"/>
      <c r="X647" s="664" t="n"/>
      <c r="Y647" s="664" t="n"/>
      <c r="Z647" s="664" t="n"/>
      <c r="AA647" s="664" t="n"/>
    </row>
    <row r="648" ht="12" customHeight="1" s="844">
      <c r="A648" s="590" t="n"/>
      <c r="B648" s="590" t="n"/>
      <c r="C648" s="590" t="n"/>
      <c r="D648" s="590" t="n"/>
      <c r="E648" s="590" t="n"/>
      <c r="F648" s="590" t="n"/>
      <c r="G648" s="590" t="n"/>
      <c r="H648" s="590" t="n"/>
      <c r="I648" s="590" t="n"/>
      <c r="J648" s="664" t="n"/>
      <c r="K648" s="664" t="n"/>
      <c r="L648" s="664" t="n"/>
      <c r="M648" s="664" t="n"/>
      <c r="N648" s="664" t="n"/>
      <c r="O648" s="664" t="n"/>
      <c r="P648" s="664" t="n"/>
      <c r="Q648" s="664" t="n"/>
      <c r="R648" s="664" t="n"/>
      <c r="S648" s="664" t="n"/>
      <c r="T648" s="664" t="n"/>
      <c r="U648" s="664" t="n"/>
      <c r="V648" s="664" t="n"/>
      <c r="W648" s="664" t="n"/>
      <c r="X648" s="664" t="n"/>
      <c r="Y648" s="664" t="n"/>
      <c r="Z648" s="664" t="n"/>
      <c r="AA648" s="664" t="n"/>
    </row>
    <row r="649" ht="12" customHeight="1" s="844">
      <c r="A649" s="590" t="n"/>
      <c r="B649" s="590" t="n"/>
      <c r="C649" s="590" t="n"/>
      <c r="D649" s="590" t="n"/>
      <c r="E649" s="590" t="n"/>
      <c r="F649" s="590" t="n"/>
      <c r="G649" s="590" t="n"/>
      <c r="H649" s="590" t="n"/>
      <c r="I649" s="590" t="n"/>
      <c r="J649" s="664" t="n"/>
      <c r="K649" s="664" t="n"/>
      <c r="L649" s="664" t="n"/>
      <c r="M649" s="664" t="n"/>
      <c r="N649" s="664" t="n"/>
      <c r="O649" s="664" t="n"/>
      <c r="P649" s="664" t="n"/>
      <c r="Q649" s="664" t="n"/>
      <c r="R649" s="664" t="n"/>
      <c r="S649" s="664" t="n"/>
      <c r="T649" s="664" t="n"/>
      <c r="U649" s="664" t="n"/>
      <c r="V649" s="664" t="n"/>
      <c r="W649" s="664" t="n"/>
      <c r="X649" s="664" t="n"/>
      <c r="Y649" s="664" t="n"/>
      <c r="Z649" s="664" t="n"/>
      <c r="AA649" s="664" t="n"/>
    </row>
    <row r="650" ht="12" customHeight="1" s="844">
      <c r="A650" s="590" t="n"/>
      <c r="B650" s="590" t="n"/>
      <c r="C650" s="590" t="n"/>
      <c r="D650" s="590" t="n"/>
      <c r="E650" s="590" t="n"/>
      <c r="F650" s="590" t="n"/>
      <c r="G650" s="590" t="n"/>
      <c r="H650" s="590" t="n"/>
      <c r="I650" s="590" t="n"/>
      <c r="J650" s="664" t="n"/>
      <c r="K650" s="664" t="n"/>
      <c r="L650" s="664" t="n"/>
      <c r="M650" s="664" t="n"/>
      <c r="N650" s="664" t="n"/>
      <c r="O650" s="664" t="n"/>
      <c r="P650" s="664" t="n"/>
      <c r="Q650" s="664" t="n"/>
      <c r="R650" s="664" t="n"/>
      <c r="S650" s="664" t="n"/>
      <c r="T650" s="664" t="n"/>
      <c r="U650" s="664" t="n"/>
      <c r="V650" s="664" t="n"/>
      <c r="W650" s="664" t="n"/>
      <c r="X650" s="664" t="n"/>
      <c r="Y650" s="664" t="n"/>
      <c r="Z650" s="664" t="n"/>
      <c r="AA650" s="664" t="n"/>
    </row>
    <row r="651" ht="12" customHeight="1" s="844">
      <c r="A651" s="590" t="n"/>
      <c r="B651" s="590" t="n"/>
      <c r="C651" s="590" t="n"/>
      <c r="D651" s="590" t="n"/>
      <c r="E651" s="590" t="n"/>
      <c r="F651" s="590" t="n"/>
      <c r="G651" s="590" t="n"/>
      <c r="H651" s="590" t="n"/>
      <c r="I651" s="590" t="n"/>
      <c r="J651" s="664" t="n"/>
      <c r="K651" s="664" t="n"/>
      <c r="L651" s="664" t="n"/>
      <c r="M651" s="664" t="n"/>
      <c r="N651" s="664" t="n"/>
      <c r="O651" s="664" t="n"/>
      <c r="P651" s="664" t="n"/>
      <c r="Q651" s="664" t="n"/>
      <c r="R651" s="664" t="n"/>
      <c r="S651" s="664" t="n"/>
      <c r="T651" s="664" t="n"/>
      <c r="U651" s="664" t="n"/>
      <c r="V651" s="664" t="n"/>
      <c r="W651" s="664" t="n"/>
      <c r="X651" s="664" t="n"/>
      <c r="Y651" s="664" t="n"/>
      <c r="Z651" s="664" t="n"/>
      <c r="AA651" s="664" t="n"/>
    </row>
    <row r="652" ht="12" customHeight="1" s="844">
      <c r="A652" s="590" t="n"/>
      <c r="B652" s="590" t="n"/>
      <c r="C652" s="590" t="n"/>
      <c r="D652" s="590" t="n"/>
      <c r="E652" s="590" t="n"/>
      <c r="F652" s="590" t="n"/>
      <c r="G652" s="590" t="n"/>
      <c r="H652" s="590" t="n"/>
      <c r="I652" s="590" t="n"/>
      <c r="J652" s="664" t="n"/>
      <c r="K652" s="664" t="n"/>
      <c r="L652" s="664" t="n"/>
      <c r="M652" s="664" t="n"/>
      <c r="N652" s="664" t="n"/>
      <c r="O652" s="664" t="n"/>
      <c r="P652" s="664" t="n"/>
      <c r="Q652" s="664" t="n"/>
      <c r="R652" s="664" t="n"/>
      <c r="S652" s="664" t="n"/>
      <c r="T652" s="664" t="n"/>
      <c r="U652" s="664" t="n"/>
      <c r="V652" s="664" t="n"/>
      <c r="W652" s="664" t="n"/>
      <c r="X652" s="664" t="n"/>
      <c r="Y652" s="664" t="n"/>
      <c r="Z652" s="664" t="n"/>
      <c r="AA652" s="664" t="n"/>
    </row>
    <row r="653" ht="12" customHeight="1" s="844">
      <c r="A653" s="590" t="n"/>
      <c r="B653" s="590" t="n"/>
      <c r="C653" s="590" t="n"/>
      <c r="D653" s="590" t="n"/>
      <c r="E653" s="590" t="n"/>
      <c r="F653" s="590" t="n"/>
      <c r="G653" s="590" t="n"/>
      <c r="H653" s="590" t="n"/>
      <c r="I653" s="590" t="n"/>
      <c r="J653" s="664" t="n"/>
      <c r="K653" s="664" t="n"/>
      <c r="L653" s="664" t="n"/>
      <c r="M653" s="664" t="n"/>
      <c r="N653" s="664" t="n"/>
      <c r="O653" s="664" t="n"/>
      <c r="P653" s="664" t="n"/>
      <c r="Q653" s="664" t="n"/>
      <c r="R653" s="664" t="n"/>
      <c r="S653" s="664" t="n"/>
      <c r="T653" s="664" t="n"/>
      <c r="U653" s="664" t="n"/>
      <c r="V653" s="664" t="n"/>
      <c r="W653" s="664" t="n"/>
      <c r="X653" s="664" t="n"/>
      <c r="Y653" s="664" t="n"/>
      <c r="Z653" s="664" t="n"/>
      <c r="AA653" s="664" t="n"/>
    </row>
    <row r="654" ht="12" customHeight="1" s="844">
      <c r="A654" s="590" t="n"/>
      <c r="B654" s="590" t="n"/>
      <c r="C654" s="590" t="n"/>
      <c r="D654" s="590" t="n"/>
      <c r="E654" s="590" t="n"/>
      <c r="F654" s="590" t="n"/>
      <c r="G654" s="590" t="n"/>
      <c r="H654" s="590" t="n"/>
      <c r="I654" s="590" t="n"/>
      <c r="J654" s="664" t="n"/>
      <c r="K654" s="664" t="n"/>
      <c r="L654" s="664" t="n"/>
      <c r="M654" s="664" t="n"/>
      <c r="N654" s="664" t="n"/>
      <c r="O654" s="664" t="n"/>
      <c r="P654" s="664" t="n"/>
      <c r="Q654" s="664" t="n"/>
      <c r="R654" s="664" t="n"/>
      <c r="S654" s="664" t="n"/>
      <c r="T654" s="664" t="n"/>
      <c r="U654" s="664" t="n"/>
      <c r="V654" s="664" t="n"/>
      <c r="W654" s="664" t="n"/>
      <c r="X654" s="664" t="n"/>
      <c r="Y654" s="664" t="n"/>
      <c r="Z654" s="664" t="n"/>
      <c r="AA654" s="664" t="n"/>
    </row>
    <row r="655" ht="12" customHeight="1" s="844">
      <c r="A655" s="590" t="n"/>
      <c r="B655" s="590" t="n"/>
      <c r="C655" s="590" t="n"/>
      <c r="D655" s="590" t="n"/>
      <c r="E655" s="590" t="n"/>
      <c r="F655" s="590" t="n"/>
      <c r="G655" s="590" t="n"/>
      <c r="H655" s="590" t="n"/>
      <c r="I655" s="590" t="n"/>
      <c r="J655" s="664" t="n"/>
      <c r="K655" s="664" t="n"/>
      <c r="L655" s="664" t="n"/>
      <c r="M655" s="664" t="n"/>
      <c r="N655" s="664" t="n"/>
      <c r="O655" s="664" t="n"/>
      <c r="P655" s="664" t="n"/>
      <c r="Q655" s="664" t="n"/>
      <c r="R655" s="664" t="n"/>
      <c r="S655" s="664" t="n"/>
      <c r="T655" s="664" t="n"/>
      <c r="U655" s="664" t="n"/>
      <c r="V655" s="664" t="n"/>
      <c r="W655" s="664" t="n"/>
      <c r="X655" s="664" t="n"/>
      <c r="Y655" s="664" t="n"/>
      <c r="Z655" s="664" t="n"/>
      <c r="AA655" s="664" t="n"/>
    </row>
    <row r="656" ht="12" customHeight="1" s="844">
      <c r="A656" s="590" t="n"/>
      <c r="B656" s="590" t="n"/>
      <c r="C656" s="590" t="n"/>
      <c r="D656" s="590" t="n"/>
      <c r="E656" s="590" t="n"/>
      <c r="F656" s="590" t="n"/>
      <c r="G656" s="590" t="n"/>
      <c r="H656" s="590" t="n"/>
      <c r="I656" s="590" t="n"/>
      <c r="J656" s="664" t="n"/>
      <c r="K656" s="664" t="n"/>
      <c r="L656" s="664" t="n"/>
      <c r="M656" s="664" t="n"/>
      <c r="N656" s="664" t="n"/>
      <c r="O656" s="664" t="n"/>
      <c r="P656" s="664" t="n"/>
      <c r="Q656" s="664" t="n"/>
      <c r="R656" s="664" t="n"/>
      <c r="S656" s="664" t="n"/>
      <c r="T656" s="664" t="n"/>
      <c r="U656" s="664" t="n"/>
      <c r="V656" s="664" t="n"/>
      <c r="W656" s="664" t="n"/>
      <c r="X656" s="664" t="n"/>
      <c r="Y656" s="664" t="n"/>
      <c r="Z656" s="664" t="n"/>
      <c r="AA656" s="664" t="n"/>
    </row>
    <row r="657" ht="12" customHeight="1" s="844">
      <c r="A657" s="590" t="n"/>
      <c r="B657" s="590" t="n"/>
      <c r="C657" s="590" t="n"/>
      <c r="D657" s="590" t="n"/>
      <c r="E657" s="590" t="n"/>
      <c r="F657" s="590" t="n"/>
      <c r="G657" s="590" t="n"/>
      <c r="H657" s="590" t="n"/>
      <c r="I657" s="590" t="n"/>
      <c r="J657" s="664" t="n"/>
      <c r="K657" s="664" t="n"/>
      <c r="L657" s="664" t="n"/>
      <c r="M657" s="664" t="n"/>
      <c r="N657" s="664" t="n"/>
      <c r="O657" s="664" t="n"/>
      <c r="P657" s="664" t="n"/>
      <c r="Q657" s="664" t="n"/>
      <c r="R657" s="664" t="n"/>
      <c r="S657" s="664" t="n"/>
      <c r="T657" s="664" t="n"/>
      <c r="U657" s="664" t="n"/>
      <c r="V657" s="664" t="n"/>
      <c r="W657" s="664" t="n"/>
      <c r="X657" s="664" t="n"/>
      <c r="Y657" s="664" t="n"/>
      <c r="Z657" s="664" t="n"/>
      <c r="AA657" s="664" t="n"/>
    </row>
    <row r="658" ht="12" customHeight="1" s="844">
      <c r="A658" s="590" t="n"/>
      <c r="B658" s="590" t="n"/>
      <c r="C658" s="590" t="n"/>
      <c r="D658" s="590" t="n"/>
      <c r="E658" s="590" t="n"/>
      <c r="F658" s="590" t="n"/>
      <c r="G658" s="590" t="n"/>
      <c r="H658" s="590" t="n"/>
      <c r="I658" s="590" t="n"/>
      <c r="J658" s="664" t="n"/>
      <c r="K658" s="664" t="n"/>
      <c r="L658" s="664" t="n"/>
      <c r="M658" s="664" t="n"/>
      <c r="N658" s="664" t="n"/>
      <c r="O658" s="664" t="n"/>
      <c r="P658" s="664" t="n"/>
      <c r="Q658" s="664" t="n"/>
      <c r="R658" s="664" t="n"/>
      <c r="S658" s="664" t="n"/>
      <c r="T658" s="664" t="n"/>
      <c r="U658" s="664" t="n"/>
      <c r="V658" s="664" t="n"/>
      <c r="W658" s="664" t="n"/>
      <c r="X658" s="664" t="n"/>
      <c r="Y658" s="664" t="n"/>
      <c r="Z658" s="664" t="n"/>
      <c r="AA658" s="664" t="n"/>
    </row>
    <row r="659" ht="12" customHeight="1" s="844">
      <c r="A659" s="590" t="n"/>
      <c r="B659" s="590" t="n"/>
      <c r="C659" s="590" t="n"/>
      <c r="D659" s="590" t="n"/>
      <c r="E659" s="590" t="n"/>
      <c r="F659" s="590" t="n"/>
      <c r="G659" s="590" t="n"/>
      <c r="H659" s="590" t="n"/>
      <c r="I659" s="590" t="n"/>
      <c r="J659" s="664" t="n"/>
      <c r="K659" s="664" t="n"/>
      <c r="L659" s="664" t="n"/>
      <c r="M659" s="664" t="n"/>
      <c r="N659" s="664" t="n"/>
      <c r="O659" s="664" t="n"/>
      <c r="P659" s="664" t="n"/>
      <c r="Q659" s="664" t="n"/>
      <c r="R659" s="664" t="n"/>
      <c r="S659" s="664" t="n"/>
      <c r="T659" s="664" t="n"/>
      <c r="U659" s="664" t="n"/>
      <c r="V659" s="664" t="n"/>
      <c r="W659" s="664" t="n"/>
      <c r="X659" s="664" t="n"/>
      <c r="Y659" s="664" t="n"/>
      <c r="Z659" s="664" t="n"/>
      <c r="AA659" s="664" t="n"/>
    </row>
    <row r="660" ht="12" customHeight="1" s="844">
      <c r="A660" s="590" t="n"/>
      <c r="B660" s="590" t="n"/>
      <c r="C660" s="590" t="n"/>
      <c r="D660" s="590" t="n"/>
      <c r="E660" s="590" t="n"/>
      <c r="F660" s="590" t="n"/>
      <c r="G660" s="590" t="n"/>
      <c r="H660" s="590" t="n"/>
      <c r="I660" s="590" t="n"/>
      <c r="J660" s="664" t="n"/>
      <c r="K660" s="664" t="n"/>
      <c r="L660" s="664" t="n"/>
      <c r="M660" s="664" t="n"/>
      <c r="N660" s="664" t="n"/>
      <c r="O660" s="664" t="n"/>
      <c r="P660" s="664" t="n"/>
      <c r="Q660" s="664" t="n"/>
      <c r="R660" s="664" t="n"/>
      <c r="S660" s="664" t="n"/>
      <c r="T660" s="664" t="n"/>
      <c r="U660" s="664" t="n"/>
      <c r="V660" s="664" t="n"/>
      <c r="W660" s="664" t="n"/>
      <c r="X660" s="664" t="n"/>
      <c r="Y660" s="664" t="n"/>
      <c r="Z660" s="664" t="n"/>
      <c r="AA660" s="664" t="n"/>
    </row>
    <row r="661" ht="12" customHeight="1" s="844">
      <c r="A661" s="590" t="n"/>
      <c r="B661" s="590" t="n"/>
      <c r="C661" s="590" t="n"/>
      <c r="D661" s="590" t="n"/>
      <c r="E661" s="590" t="n"/>
      <c r="F661" s="590" t="n"/>
      <c r="G661" s="590" t="n"/>
      <c r="H661" s="590" t="n"/>
      <c r="I661" s="590" t="n"/>
      <c r="J661" s="664" t="n"/>
      <c r="K661" s="664" t="n"/>
      <c r="L661" s="664" t="n"/>
      <c r="M661" s="664" t="n"/>
      <c r="N661" s="664" t="n"/>
      <c r="O661" s="664" t="n"/>
      <c r="P661" s="664" t="n"/>
      <c r="Q661" s="664" t="n"/>
      <c r="R661" s="664" t="n"/>
      <c r="S661" s="664" t="n"/>
      <c r="T661" s="664" t="n"/>
      <c r="U661" s="664" t="n"/>
      <c r="V661" s="664" t="n"/>
      <c r="W661" s="664" t="n"/>
      <c r="X661" s="664" t="n"/>
      <c r="Y661" s="664" t="n"/>
      <c r="Z661" s="664" t="n"/>
      <c r="AA661" s="664" t="n"/>
    </row>
    <row r="662" ht="12" customHeight="1" s="844">
      <c r="A662" s="590" t="n"/>
      <c r="B662" s="590" t="n"/>
      <c r="C662" s="590" t="n"/>
      <c r="D662" s="590" t="n"/>
      <c r="E662" s="590" t="n"/>
      <c r="F662" s="590" t="n"/>
      <c r="G662" s="590" t="n"/>
      <c r="H662" s="590" t="n"/>
      <c r="I662" s="590" t="n"/>
      <c r="J662" s="664" t="n"/>
      <c r="K662" s="664" t="n"/>
      <c r="L662" s="664" t="n"/>
      <c r="M662" s="664" t="n"/>
      <c r="N662" s="664" t="n"/>
      <c r="O662" s="664" t="n"/>
      <c r="P662" s="664" t="n"/>
      <c r="Q662" s="664" t="n"/>
      <c r="R662" s="664" t="n"/>
      <c r="S662" s="664" t="n"/>
      <c r="T662" s="664" t="n"/>
      <c r="U662" s="664" t="n"/>
      <c r="V662" s="664" t="n"/>
      <c r="W662" s="664" t="n"/>
      <c r="X662" s="664" t="n"/>
      <c r="Y662" s="664" t="n"/>
      <c r="Z662" s="664" t="n"/>
      <c r="AA662" s="664" t="n"/>
    </row>
    <row r="663" ht="12" customHeight="1" s="844">
      <c r="A663" s="590" t="n"/>
      <c r="B663" s="590" t="n"/>
      <c r="C663" s="590" t="n"/>
      <c r="D663" s="590" t="n"/>
      <c r="E663" s="590" t="n"/>
      <c r="F663" s="590" t="n"/>
      <c r="G663" s="590" t="n"/>
      <c r="H663" s="590" t="n"/>
      <c r="I663" s="590" t="n"/>
      <c r="J663" s="664" t="n"/>
      <c r="K663" s="664" t="n"/>
      <c r="L663" s="664" t="n"/>
      <c r="M663" s="664" t="n"/>
      <c r="N663" s="664" t="n"/>
      <c r="O663" s="664" t="n"/>
      <c r="P663" s="664" t="n"/>
      <c r="Q663" s="664" t="n"/>
      <c r="R663" s="664" t="n"/>
      <c r="S663" s="664" t="n"/>
      <c r="T663" s="664" t="n"/>
      <c r="U663" s="664" t="n"/>
      <c r="V663" s="664" t="n"/>
      <c r="W663" s="664" t="n"/>
      <c r="X663" s="664" t="n"/>
      <c r="Y663" s="664" t="n"/>
      <c r="Z663" s="664" t="n"/>
      <c r="AA663" s="664" t="n"/>
    </row>
    <row r="664" ht="12" customHeight="1" s="844">
      <c r="A664" s="590" t="n"/>
      <c r="B664" s="590" t="n"/>
      <c r="C664" s="590" t="n"/>
      <c r="D664" s="590" t="n"/>
      <c r="E664" s="590" t="n"/>
      <c r="F664" s="590" t="n"/>
      <c r="G664" s="590" t="n"/>
      <c r="H664" s="590" t="n"/>
      <c r="I664" s="590" t="n"/>
      <c r="J664" s="664" t="n"/>
      <c r="K664" s="664" t="n"/>
      <c r="L664" s="664" t="n"/>
      <c r="M664" s="664" t="n"/>
      <c r="N664" s="664" t="n"/>
      <c r="O664" s="664" t="n"/>
      <c r="P664" s="664" t="n"/>
      <c r="Q664" s="664" t="n"/>
      <c r="R664" s="664" t="n"/>
      <c r="S664" s="664" t="n"/>
      <c r="T664" s="664" t="n"/>
      <c r="U664" s="664" t="n"/>
      <c r="V664" s="664" t="n"/>
      <c r="W664" s="664" t="n"/>
      <c r="X664" s="664" t="n"/>
      <c r="Y664" s="664" t="n"/>
      <c r="Z664" s="664" t="n"/>
      <c r="AA664" s="664" t="n"/>
    </row>
    <row r="665" ht="12" customHeight="1" s="844">
      <c r="A665" s="590" t="n"/>
      <c r="B665" s="590" t="n"/>
      <c r="C665" s="590" t="n"/>
      <c r="D665" s="590" t="n"/>
      <c r="E665" s="590" t="n"/>
      <c r="F665" s="590" t="n"/>
      <c r="G665" s="590" t="n"/>
      <c r="H665" s="590" t="n"/>
      <c r="I665" s="590" t="n"/>
      <c r="J665" s="664" t="n"/>
      <c r="K665" s="664" t="n"/>
      <c r="L665" s="664" t="n"/>
      <c r="M665" s="664" t="n"/>
      <c r="N665" s="664" t="n"/>
      <c r="O665" s="664" t="n"/>
      <c r="P665" s="664" t="n"/>
      <c r="Q665" s="664" t="n"/>
      <c r="R665" s="664" t="n"/>
      <c r="S665" s="664" t="n"/>
      <c r="T665" s="664" t="n"/>
      <c r="U665" s="664" t="n"/>
      <c r="V665" s="664" t="n"/>
      <c r="W665" s="664" t="n"/>
      <c r="X665" s="664" t="n"/>
      <c r="Y665" s="664" t="n"/>
      <c r="Z665" s="664" t="n"/>
      <c r="AA665" s="664" t="n"/>
    </row>
    <row r="666" ht="12" customHeight="1" s="844">
      <c r="A666" s="590" t="n"/>
      <c r="B666" s="590" t="n"/>
      <c r="C666" s="590" t="n"/>
      <c r="D666" s="590" t="n"/>
      <c r="E666" s="590" t="n"/>
      <c r="F666" s="590" t="n"/>
      <c r="G666" s="590" t="n"/>
      <c r="H666" s="590" t="n"/>
      <c r="I666" s="590" t="n"/>
      <c r="J666" s="664" t="n"/>
      <c r="K666" s="664" t="n"/>
      <c r="L666" s="664" t="n"/>
      <c r="M666" s="664" t="n"/>
      <c r="N666" s="664" t="n"/>
      <c r="O666" s="664" t="n"/>
      <c r="P666" s="664" t="n"/>
      <c r="Q666" s="664" t="n"/>
      <c r="R666" s="664" t="n"/>
      <c r="S666" s="664" t="n"/>
      <c r="T666" s="664" t="n"/>
      <c r="U666" s="664" t="n"/>
      <c r="V666" s="664" t="n"/>
      <c r="W666" s="664" t="n"/>
      <c r="X666" s="664" t="n"/>
      <c r="Y666" s="664" t="n"/>
      <c r="Z666" s="664" t="n"/>
      <c r="AA666" s="664" t="n"/>
    </row>
    <row r="667" ht="12" customHeight="1" s="844">
      <c r="A667" s="590" t="n"/>
      <c r="B667" s="590" t="n"/>
      <c r="C667" s="590" t="n"/>
      <c r="D667" s="590" t="n"/>
      <c r="E667" s="590" t="n"/>
      <c r="F667" s="590" t="n"/>
      <c r="G667" s="590" t="n"/>
      <c r="H667" s="590" t="n"/>
      <c r="I667" s="590" t="n"/>
      <c r="J667" s="664" t="n"/>
      <c r="K667" s="664" t="n"/>
      <c r="L667" s="664" t="n"/>
      <c r="M667" s="664" t="n"/>
      <c r="N667" s="664" t="n"/>
      <c r="O667" s="664" t="n"/>
      <c r="P667" s="664" t="n"/>
      <c r="Q667" s="664" t="n"/>
      <c r="R667" s="664" t="n"/>
      <c r="S667" s="664" t="n"/>
      <c r="T667" s="664" t="n"/>
      <c r="U667" s="664" t="n"/>
      <c r="V667" s="664" t="n"/>
      <c r="W667" s="664" t="n"/>
      <c r="X667" s="664" t="n"/>
      <c r="Y667" s="664" t="n"/>
      <c r="Z667" s="664" t="n"/>
      <c r="AA667" s="664" t="n"/>
    </row>
    <row r="668" ht="12" customHeight="1" s="844">
      <c r="A668" s="590" t="n"/>
      <c r="B668" s="590" t="n"/>
      <c r="C668" s="590" t="n"/>
      <c r="D668" s="590" t="n"/>
      <c r="E668" s="590" t="n"/>
      <c r="F668" s="590" t="n"/>
      <c r="G668" s="590" t="n"/>
      <c r="H668" s="590" t="n"/>
      <c r="I668" s="590" t="n"/>
      <c r="J668" s="664" t="n"/>
      <c r="K668" s="664" t="n"/>
      <c r="L668" s="664" t="n"/>
      <c r="M668" s="664" t="n"/>
      <c r="N668" s="664" t="n"/>
      <c r="O668" s="664" t="n"/>
      <c r="P668" s="664" t="n"/>
      <c r="Q668" s="664" t="n"/>
      <c r="R668" s="664" t="n"/>
      <c r="S668" s="664" t="n"/>
      <c r="T668" s="664" t="n"/>
      <c r="U668" s="664" t="n"/>
      <c r="V668" s="664" t="n"/>
      <c r="W668" s="664" t="n"/>
      <c r="X668" s="664" t="n"/>
      <c r="Y668" s="664" t="n"/>
      <c r="Z668" s="664" t="n"/>
      <c r="AA668" s="664" t="n"/>
    </row>
    <row r="669" ht="12" customHeight="1" s="844">
      <c r="A669" s="590" t="n"/>
      <c r="B669" s="590" t="n"/>
      <c r="C669" s="590" t="n"/>
      <c r="D669" s="590" t="n"/>
      <c r="E669" s="590" t="n"/>
      <c r="F669" s="590" t="n"/>
      <c r="G669" s="590" t="n"/>
      <c r="H669" s="590" t="n"/>
      <c r="I669" s="590" t="n"/>
      <c r="J669" s="664" t="n"/>
      <c r="K669" s="664" t="n"/>
      <c r="L669" s="664" t="n"/>
      <c r="M669" s="664" t="n"/>
      <c r="N669" s="664" t="n"/>
      <c r="O669" s="664" t="n"/>
      <c r="P669" s="664" t="n"/>
      <c r="Q669" s="664" t="n"/>
      <c r="R669" s="664" t="n"/>
      <c r="S669" s="664" t="n"/>
      <c r="T669" s="664" t="n"/>
      <c r="U669" s="664" t="n"/>
      <c r="V669" s="664" t="n"/>
      <c r="W669" s="664" t="n"/>
      <c r="X669" s="664" t="n"/>
      <c r="Y669" s="664" t="n"/>
      <c r="Z669" s="664" t="n"/>
      <c r="AA669" s="664" t="n"/>
    </row>
    <row r="670" ht="12" customHeight="1" s="844">
      <c r="A670" s="590" t="n"/>
      <c r="B670" s="590" t="n"/>
      <c r="C670" s="590" t="n"/>
      <c r="D670" s="590" t="n"/>
      <c r="E670" s="590" t="n"/>
      <c r="F670" s="590" t="n"/>
      <c r="G670" s="590" t="n"/>
      <c r="H670" s="590" t="n"/>
      <c r="I670" s="590" t="n"/>
      <c r="J670" s="664" t="n"/>
      <c r="K670" s="664" t="n"/>
      <c r="L670" s="664" t="n"/>
      <c r="M670" s="664" t="n"/>
      <c r="N670" s="664" t="n"/>
      <c r="O670" s="664" t="n"/>
      <c r="P670" s="664" t="n"/>
      <c r="Q670" s="664" t="n"/>
      <c r="R670" s="664" t="n"/>
      <c r="S670" s="664" t="n"/>
      <c r="T670" s="664" t="n"/>
      <c r="U670" s="664" t="n"/>
      <c r="V670" s="664" t="n"/>
      <c r="W670" s="664" t="n"/>
      <c r="X670" s="664" t="n"/>
      <c r="Y670" s="664" t="n"/>
      <c r="Z670" s="664" t="n"/>
      <c r="AA670" s="664" t="n"/>
    </row>
    <row r="671" ht="12" customHeight="1" s="844">
      <c r="A671" s="590" t="n"/>
      <c r="B671" s="590" t="n"/>
      <c r="C671" s="590" t="n"/>
      <c r="D671" s="590" t="n"/>
      <c r="E671" s="590" t="n"/>
      <c r="F671" s="590" t="n"/>
      <c r="G671" s="590" t="n"/>
      <c r="H671" s="590" t="n"/>
      <c r="I671" s="590" t="n"/>
      <c r="J671" s="664" t="n"/>
      <c r="K671" s="664" t="n"/>
      <c r="L671" s="664" t="n"/>
      <c r="M671" s="664" t="n"/>
      <c r="N671" s="664" t="n"/>
      <c r="O671" s="664" t="n"/>
      <c r="P671" s="664" t="n"/>
      <c r="Q671" s="664" t="n"/>
      <c r="R671" s="664" t="n"/>
      <c r="S671" s="664" t="n"/>
      <c r="T671" s="664" t="n"/>
      <c r="U671" s="664" t="n"/>
      <c r="V671" s="664" t="n"/>
      <c r="W671" s="664" t="n"/>
      <c r="X671" s="664" t="n"/>
      <c r="Y671" s="664" t="n"/>
      <c r="Z671" s="664" t="n"/>
      <c r="AA671" s="664" t="n"/>
    </row>
    <row r="672" ht="12" customHeight="1" s="844">
      <c r="A672" s="590" t="n"/>
      <c r="B672" s="590" t="n"/>
      <c r="C672" s="590" t="n"/>
      <c r="D672" s="590" t="n"/>
      <c r="E672" s="590" t="n"/>
      <c r="F672" s="590" t="n"/>
      <c r="G672" s="590" t="n"/>
      <c r="H672" s="590" t="n"/>
      <c r="I672" s="590" t="n"/>
      <c r="J672" s="664" t="n"/>
      <c r="K672" s="664" t="n"/>
      <c r="L672" s="664" t="n"/>
      <c r="M672" s="664" t="n"/>
      <c r="N672" s="664" t="n"/>
      <c r="O672" s="664" t="n"/>
      <c r="P672" s="664" t="n"/>
      <c r="Q672" s="664" t="n"/>
      <c r="R672" s="664" t="n"/>
      <c r="S672" s="664" t="n"/>
      <c r="T672" s="664" t="n"/>
      <c r="U672" s="664" t="n"/>
      <c r="V672" s="664" t="n"/>
      <c r="W672" s="664" t="n"/>
      <c r="X672" s="664" t="n"/>
      <c r="Y672" s="664" t="n"/>
      <c r="Z672" s="664" t="n"/>
      <c r="AA672" s="664" t="n"/>
    </row>
    <row r="673" ht="12" customHeight="1" s="844">
      <c r="A673" s="590" t="n"/>
      <c r="B673" s="590" t="n"/>
      <c r="C673" s="590" t="n"/>
      <c r="D673" s="590" t="n"/>
      <c r="E673" s="590" t="n"/>
      <c r="F673" s="590" t="n"/>
      <c r="G673" s="590" t="n"/>
      <c r="H673" s="590" t="n"/>
      <c r="I673" s="590" t="n"/>
      <c r="J673" s="664" t="n"/>
      <c r="K673" s="664" t="n"/>
      <c r="L673" s="664" t="n"/>
      <c r="M673" s="664" t="n"/>
      <c r="N673" s="664" t="n"/>
      <c r="O673" s="664" t="n"/>
      <c r="P673" s="664" t="n"/>
      <c r="Q673" s="664" t="n"/>
      <c r="R673" s="664" t="n"/>
      <c r="S673" s="664" t="n"/>
      <c r="T673" s="664" t="n"/>
      <c r="U673" s="664" t="n"/>
      <c r="V673" s="664" t="n"/>
      <c r="W673" s="664" t="n"/>
      <c r="X673" s="664" t="n"/>
      <c r="Y673" s="664" t="n"/>
      <c r="Z673" s="664" t="n"/>
      <c r="AA673" s="664" t="n"/>
    </row>
    <row r="674" ht="12" customHeight="1" s="844">
      <c r="A674" s="590" t="n"/>
      <c r="B674" s="590" t="n"/>
      <c r="C674" s="590" t="n"/>
      <c r="D674" s="590" t="n"/>
      <c r="E674" s="590" t="n"/>
      <c r="F674" s="590" t="n"/>
      <c r="G674" s="590" t="n"/>
      <c r="H674" s="590" t="n"/>
      <c r="I674" s="590" t="n"/>
      <c r="J674" s="664" t="n"/>
      <c r="K674" s="664" t="n"/>
      <c r="L674" s="664" t="n"/>
      <c r="M674" s="664" t="n"/>
      <c r="N674" s="664" t="n"/>
      <c r="O674" s="664" t="n"/>
      <c r="P674" s="664" t="n"/>
      <c r="Q674" s="664" t="n"/>
      <c r="R674" s="664" t="n"/>
      <c r="S674" s="664" t="n"/>
      <c r="T674" s="664" t="n"/>
      <c r="U674" s="664" t="n"/>
      <c r="V674" s="664" t="n"/>
      <c r="W674" s="664" t="n"/>
      <c r="X674" s="664" t="n"/>
      <c r="Y674" s="664" t="n"/>
      <c r="Z674" s="664" t="n"/>
      <c r="AA674" s="664" t="n"/>
    </row>
    <row r="675" ht="12" customHeight="1" s="844">
      <c r="A675" s="590" t="n"/>
      <c r="B675" s="590" t="n"/>
      <c r="C675" s="590" t="n"/>
      <c r="D675" s="590" t="n"/>
      <c r="E675" s="590" t="n"/>
      <c r="F675" s="590" t="n"/>
      <c r="G675" s="590" t="n"/>
      <c r="H675" s="590" t="n"/>
      <c r="I675" s="590" t="n"/>
      <c r="J675" s="664" t="n"/>
      <c r="K675" s="664" t="n"/>
      <c r="L675" s="664" t="n"/>
      <c r="M675" s="664" t="n"/>
      <c r="N675" s="664" t="n"/>
      <c r="O675" s="664" t="n"/>
      <c r="P675" s="664" t="n"/>
      <c r="Q675" s="664" t="n"/>
      <c r="R675" s="664" t="n"/>
      <c r="S675" s="664" t="n"/>
      <c r="T675" s="664" t="n"/>
      <c r="U675" s="664" t="n"/>
      <c r="V675" s="664" t="n"/>
      <c r="W675" s="664" t="n"/>
      <c r="X675" s="664" t="n"/>
      <c r="Y675" s="664" t="n"/>
      <c r="Z675" s="664" t="n"/>
      <c r="AA675" s="664" t="n"/>
    </row>
    <row r="676" ht="12" customHeight="1" s="844">
      <c r="A676" s="590" t="n"/>
      <c r="B676" s="590" t="n"/>
      <c r="C676" s="590" t="n"/>
      <c r="D676" s="590" t="n"/>
      <c r="E676" s="590" t="n"/>
      <c r="F676" s="590" t="n"/>
      <c r="G676" s="590" t="n"/>
      <c r="H676" s="590" t="n"/>
      <c r="I676" s="590" t="n"/>
      <c r="J676" s="664" t="n"/>
      <c r="K676" s="664" t="n"/>
      <c r="L676" s="664" t="n"/>
      <c r="M676" s="664" t="n"/>
      <c r="N676" s="664" t="n"/>
      <c r="O676" s="664" t="n"/>
      <c r="P676" s="664" t="n"/>
      <c r="Q676" s="664" t="n"/>
      <c r="R676" s="664" t="n"/>
      <c r="S676" s="664" t="n"/>
      <c r="T676" s="664" t="n"/>
      <c r="U676" s="664" t="n"/>
      <c r="V676" s="664" t="n"/>
      <c r="W676" s="664" t="n"/>
      <c r="X676" s="664" t="n"/>
      <c r="Y676" s="664" t="n"/>
      <c r="Z676" s="664" t="n"/>
      <c r="AA676" s="664" t="n"/>
    </row>
    <row r="677" ht="12" customHeight="1" s="844">
      <c r="A677" s="590" t="n"/>
      <c r="B677" s="590" t="n"/>
      <c r="C677" s="590" t="n"/>
      <c r="D677" s="590" t="n"/>
      <c r="E677" s="590" t="n"/>
      <c r="F677" s="590" t="n"/>
      <c r="G677" s="590" t="n"/>
      <c r="H677" s="590" t="n"/>
      <c r="I677" s="590" t="n"/>
      <c r="J677" s="664" t="n"/>
      <c r="K677" s="664" t="n"/>
      <c r="L677" s="664" t="n"/>
      <c r="M677" s="664" t="n"/>
      <c r="N677" s="664" t="n"/>
      <c r="O677" s="664" t="n"/>
      <c r="P677" s="664" t="n"/>
      <c r="Q677" s="664" t="n"/>
      <c r="R677" s="664" t="n"/>
      <c r="S677" s="664" t="n"/>
      <c r="T677" s="664" t="n"/>
      <c r="U677" s="664" t="n"/>
      <c r="V677" s="664" t="n"/>
      <c r="W677" s="664" t="n"/>
      <c r="X677" s="664" t="n"/>
      <c r="Y677" s="664" t="n"/>
      <c r="Z677" s="664" t="n"/>
      <c r="AA677" s="664" t="n"/>
    </row>
    <row r="678" ht="12" customHeight="1" s="844">
      <c r="A678" s="590" t="n"/>
      <c r="B678" s="590" t="n"/>
      <c r="C678" s="590" t="n"/>
      <c r="D678" s="590" t="n"/>
      <c r="E678" s="590" t="n"/>
      <c r="F678" s="590" t="n"/>
      <c r="G678" s="590" t="n"/>
      <c r="H678" s="590" t="n"/>
      <c r="I678" s="590" t="n"/>
      <c r="J678" s="664" t="n"/>
      <c r="K678" s="664" t="n"/>
      <c r="L678" s="664" t="n"/>
      <c r="M678" s="664" t="n"/>
      <c r="N678" s="664" t="n"/>
      <c r="O678" s="664" t="n"/>
      <c r="P678" s="664" t="n"/>
      <c r="Q678" s="664" t="n"/>
      <c r="R678" s="664" t="n"/>
      <c r="S678" s="664" t="n"/>
      <c r="T678" s="664" t="n"/>
      <c r="U678" s="664" t="n"/>
      <c r="V678" s="664" t="n"/>
      <c r="W678" s="664" t="n"/>
      <c r="X678" s="664" t="n"/>
      <c r="Y678" s="664" t="n"/>
      <c r="Z678" s="664" t="n"/>
      <c r="AA678" s="664" t="n"/>
    </row>
    <row r="679" ht="12" customHeight="1" s="844">
      <c r="A679" s="590" t="n"/>
      <c r="B679" s="590" t="n"/>
      <c r="C679" s="590" t="n"/>
      <c r="D679" s="590" t="n"/>
      <c r="E679" s="590" t="n"/>
      <c r="F679" s="590" t="n"/>
      <c r="G679" s="590" t="n"/>
      <c r="H679" s="590" t="n"/>
      <c r="I679" s="590" t="n"/>
      <c r="J679" s="664" t="n"/>
      <c r="K679" s="664" t="n"/>
      <c r="L679" s="664" t="n"/>
      <c r="M679" s="664" t="n"/>
      <c r="N679" s="664" t="n"/>
      <c r="O679" s="664" t="n"/>
      <c r="P679" s="664" t="n"/>
      <c r="Q679" s="664" t="n"/>
      <c r="R679" s="664" t="n"/>
      <c r="S679" s="664" t="n"/>
      <c r="T679" s="664" t="n"/>
      <c r="U679" s="664" t="n"/>
      <c r="V679" s="664" t="n"/>
      <c r="W679" s="664" t="n"/>
      <c r="X679" s="664" t="n"/>
      <c r="Y679" s="664" t="n"/>
      <c r="Z679" s="664" t="n"/>
      <c r="AA679" s="664" t="n"/>
    </row>
    <row r="680" ht="12" customHeight="1" s="844">
      <c r="A680" s="590" t="n"/>
      <c r="B680" s="590" t="n"/>
      <c r="C680" s="590" t="n"/>
      <c r="D680" s="590" t="n"/>
      <c r="E680" s="590" t="n"/>
      <c r="F680" s="590" t="n"/>
      <c r="G680" s="590" t="n"/>
      <c r="H680" s="590" t="n"/>
      <c r="I680" s="590" t="n"/>
      <c r="J680" s="664" t="n"/>
      <c r="K680" s="664" t="n"/>
      <c r="L680" s="664" t="n"/>
      <c r="M680" s="664" t="n"/>
      <c r="N680" s="664" t="n"/>
      <c r="O680" s="664" t="n"/>
      <c r="P680" s="664" t="n"/>
      <c r="Q680" s="664" t="n"/>
      <c r="R680" s="664" t="n"/>
      <c r="S680" s="664" t="n"/>
      <c r="T680" s="664" t="n"/>
      <c r="U680" s="664" t="n"/>
      <c r="V680" s="664" t="n"/>
      <c r="W680" s="664" t="n"/>
      <c r="X680" s="664" t="n"/>
      <c r="Y680" s="664" t="n"/>
      <c r="Z680" s="664" t="n"/>
      <c r="AA680" s="664" t="n"/>
    </row>
    <row r="681" ht="12" customHeight="1" s="844">
      <c r="A681" s="590" t="n"/>
      <c r="B681" s="590" t="n"/>
      <c r="C681" s="590" t="n"/>
      <c r="D681" s="590" t="n"/>
      <c r="E681" s="590" t="n"/>
      <c r="F681" s="590" t="n"/>
      <c r="G681" s="590" t="n"/>
      <c r="H681" s="590" t="n"/>
      <c r="I681" s="590" t="n"/>
      <c r="J681" s="664" t="n"/>
      <c r="K681" s="664" t="n"/>
      <c r="L681" s="664" t="n"/>
      <c r="M681" s="664" t="n"/>
      <c r="N681" s="664" t="n"/>
      <c r="O681" s="664" t="n"/>
      <c r="P681" s="664" t="n"/>
      <c r="Q681" s="664" t="n"/>
      <c r="R681" s="664" t="n"/>
      <c r="S681" s="664" t="n"/>
      <c r="T681" s="664" t="n"/>
      <c r="U681" s="664" t="n"/>
      <c r="V681" s="664" t="n"/>
      <c r="W681" s="664" t="n"/>
      <c r="X681" s="664" t="n"/>
      <c r="Y681" s="664" t="n"/>
      <c r="Z681" s="664" t="n"/>
      <c r="AA681" s="664" t="n"/>
    </row>
    <row r="682" ht="12" customHeight="1" s="844">
      <c r="A682" s="590" t="n"/>
      <c r="B682" s="590" t="n"/>
      <c r="C682" s="590" t="n"/>
      <c r="D682" s="590" t="n"/>
      <c r="E682" s="590" t="n"/>
      <c r="F682" s="590" t="n"/>
      <c r="G682" s="590" t="n"/>
      <c r="H682" s="590" t="n"/>
      <c r="I682" s="590" t="n"/>
      <c r="J682" s="664" t="n"/>
      <c r="K682" s="664" t="n"/>
      <c r="L682" s="664" t="n"/>
      <c r="M682" s="664" t="n"/>
      <c r="N682" s="664" t="n"/>
      <c r="O682" s="664" t="n"/>
      <c r="P682" s="664" t="n"/>
      <c r="Q682" s="664" t="n"/>
      <c r="R682" s="664" t="n"/>
      <c r="S682" s="664" t="n"/>
      <c r="T682" s="664" t="n"/>
      <c r="U682" s="664" t="n"/>
      <c r="V682" s="664" t="n"/>
      <c r="W682" s="664" t="n"/>
      <c r="X682" s="664" t="n"/>
      <c r="Y682" s="664" t="n"/>
      <c r="Z682" s="664" t="n"/>
      <c r="AA682" s="664" t="n"/>
    </row>
    <row r="683" ht="12" customHeight="1" s="844">
      <c r="A683" s="590" t="n"/>
      <c r="B683" s="590" t="n"/>
      <c r="C683" s="590" t="n"/>
      <c r="D683" s="590" t="n"/>
      <c r="E683" s="590" t="n"/>
      <c r="F683" s="590" t="n"/>
      <c r="G683" s="590" t="n"/>
      <c r="H683" s="590" t="n"/>
      <c r="I683" s="590" t="n"/>
      <c r="J683" s="664" t="n"/>
      <c r="K683" s="664" t="n"/>
      <c r="L683" s="664" t="n"/>
      <c r="M683" s="664" t="n"/>
      <c r="N683" s="664" t="n"/>
      <c r="O683" s="664" t="n"/>
      <c r="P683" s="664" t="n"/>
      <c r="Q683" s="664" t="n"/>
      <c r="R683" s="664" t="n"/>
      <c r="S683" s="664" t="n"/>
      <c r="T683" s="664" t="n"/>
      <c r="U683" s="664" t="n"/>
      <c r="V683" s="664" t="n"/>
      <c r="W683" s="664" t="n"/>
      <c r="X683" s="664" t="n"/>
      <c r="Y683" s="664" t="n"/>
      <c r="Z683" s="664" t="n"/>
      <c r="AA683" s="664" t="n"/>
    </row>
    <row r="684" ht="12" customHeight="1" s="844">
      <c r="A684" s="590" t="n"/>
      <c r="B684" s="590" t="n"/>
      <c r="C684" s="590" t="n"/>
      <c r="D684" s="590" t="n"/>
      <c r="E684" s="590" t="n"/>
      <c r="F684" s="590" t="n"/>
      <c r="G684" s="590" t="n"/>
      <c r="H684" s="590" t="n"/>
      <c r="I684" s="590" t="n"/>
      <c r="J684" s="664" t="n"/>
      <c r="K684" s="664" t="n"/>
      <c r="L684" s="664" t="n"/>
      <c r="M684" s="664" t="n"/>
      <c r="N684" s="664" t="n"/>
      <c r="O684" s="664" t="n"/>
      <c r="P684" s="664" t="n"/>
      <c r="Q684" s="664" t="n"/>
      <c r="R684" s="664" t="n"/>
      <c r="S684" s="664" t="n"/>
      <c r="T684" s="664" t="n"/>
      <c r="U684" s="664" t="n"/>
      <c r="V684" s="664" t="n"/>
      <c r="W684" s="664" t="n"/>
      <c r="X684" s="664" t="n"/>
      <c r="Y684" s="664" t="n"/>
      <c r="Z684" s="664" t="n"/>
      <c r="AA684" s="664" t="n"/>
    </row>
    <row r="685" ht="12" customHeight="1" s="844">
      <c r="A685" s="590" t="n"/>
      <c r="B685" s="590" t="n"/>
      <c r="C685" s="590" t="n"/>
      <c r="D685" s="590" t="n"/>
      <c r="E685" s="590" t="n"/>
      <c r="F685" s="590" t="n"/>
      <c r="G685" s="590" t="n"/>
      <c r="H685" s="590" t="n"/>
      <c r="I685" s="590" t="n"/>
      <c r="J685" s="664" t="n"/>
      <c r="K685" s="664" t="n"/>
      <c r="L685" s="664" t="n"/>
      <c r="M685" s="664" t="n"/>
      <c r="N685" s="664" t="n"/>
      <c r="O685" s="664" t="n"/>
      <c r="P685" s="664" t="n"/>
      <c r="Q685" s="664" t="n"/>
      <c r="R685" s="664" t="n"/>
      <c r="S685" s="664" t="n"/>
      <c r="T685" s="664" t="n"/>
      <c r="U685" s="664" t="n"/>
      <c r="V685" s="664" t="n"/>
      <c r="W685" s="664" t="n"/>
      <c r="X685" s="664" t="n"/>
      <c r="Y685" s="664" t="n"/>
      <c r="Z685" s="664" t="n"/>
      <c r="AA685" s="664" t="n"/>
    </row>
    <row r="686" ht="12" customHeight="1" s="844">
      <c r="A686" s="590" t="n"/>
      <c r="B686" s="590" t="n"/>
      <c r="C686" s="590" t="n"/>
      <c r="D686" s="590" t="n"/>
      <c r="E686" s="590" t="n"/>
      <c r="F686" s="590" t="n"/>
      <c r="G686" s="590" t="n"/>
      <c r="H686" s="590" t="n"/>
      <c r="I686" s="590" t="n"/>
      <c r="J686" s="664" t="n"/>
      <c r="K686" s="664" t="n"/>
      <c r="L686" s="664" t="n"/>
      <c r="M686" s="664" t="n"/>
      <c r="N686" s="664" t="n"/>
      <c r="O686" s="664" t="n"/>
      <c r="P686" s="664" t="n"/>
      <c r="Q686" s="664" t="n"/>
      <c r="R686" s="664" t="n"/>
      <c r="S686" s="664" t="n"/>
      <c r="T686" s="664" t="n"/>
      <c r="U686" s="664" t="n"/>
      <c r="V686" s="664" t="n"/>
      <c r="W686" s="664" t="n"/>
      <c r="X686" s="664" t="n"/>
      <c r="Y686" s="664" t="n"/>
      <c r="Z686" s="664" t="n"/>
      <c r="AA686" s="664" t="n"/>
    </row>
    <row r="687" ht="12" customHeight="1" s="844">
      <c r="A687" s="590" t="n"/>
      <c r="B687" s="590" t="n"/>
      <c r="C687" s="590" t="n"/>
      <c r="D687" s="590" t="n"/>
      <c r="E687" s="590" t="n"/>
      <c r="F687" s="590" t="n"/>
      <c r="G687" s="590" t="n"/>
      <c r="H687" s="590" t="n"/>
      <c r="I687" s="590" t="n"/>
      <c r="J687" s="664" t="n"/>
      <c r="K687" s="664" t="n"/>
      <c r="L687" s="664" t="n"/>
      <c r="M687" s="664" t="n"/>
      <c r="N687" s="664" t="n"/>
      <c r="O687" s="664" t="n"/>
      <c r="P687" s="664" t="n"/>
      <c r="Q687" s="664" t="n"/>
      <c r="R687" s="664" t="n"/>
      <c r="S687" s="664" t="n"/>
      <c r="T687" s="664" t="n"/>
      <c r="U687" s="664" t="n"/>
      <c r="V687" s="664" t="n"/>
      <c r="W687" s="664" t="n"/>
      <c r="X687" s="664" t="n"/>
      <c r="Y687" s="664" t="n"/>
      <c r="Z687" s="664" t="n"/>
      <c r="AA687" s="664" t="n"/>
    </row>
    <row r="688" ht="12" customHeight="1" s="844">
      <c r="A688" s="590" t="n"/>
      <c r="B688" s="590" t="n"/>
      <c r="C688" s="590" t="n"/>
      <c r="D688" s="590" t="n"/>
      <c r="E688" s="590" t="n"/>
      <c r="F688" s="590" t="n"/>
      <c r="G688" s="590" t="n"/>
      <c r="H688" s="590" t="n"/>
      <c r="I688" s="590" t="n"/>
      <c r="J688" s="664" t="n"/>
      <c r="K688" s="664" t="n"/>
      <c r="L688" s="664" t="n"/>
      <c r="M688" s="664" t="n"/>
      <c r="N688" s="664" t="n"/>
      <c r="O688" s="664" t="n"/>
      <c r="P688" s="664" t="n"/>
      <c r="Q688" s="664" t="n"/>
      <c r="R688" s="664" t="n"/>
      <c r="S688" s="664" t="n"/>
      <c r="T688" s="664" t="n"/>
      <c r="U688" s="664" t="n"/>
      <c r="V688" s="664" t="n"/>
      <c r="W688" s="664" t="n"/>
      <c r="X688" s="664" t="n"/>
      <c r="Y688" s="664" t="n"/>
      <c r="Z688" s="664" t="n"/>
      <c r="AA688" s="664" t="n"/>
    </row>
    <row r="689" ht="12" customHeight="1" s="844">
      <c r="A689" s="590" t="n"/>
      <c r="B689" s="590" t="n"/>
      <c r="C689" s="590" t="n"/>
      <c r="D689" s="590" t="n"/>
      <c r="E689" s="590" t="n"/>
      <c r="F689" s="590" t="n"/>
      <c r="G689" s="590" t="n"/>
      <c r="H689" s="590" t="n"/>
      <c r="I689" s="590" t="n"/>
      <c r="J689" s="664" t="n"/>
      <c r="K689" s="664" t="n"/>
      <c r="L689" s="664" t="n"/>
      <c r="M689" s="664" t="n"/>
      <c r="N689" s="664" t="n"/>
      <c r="O689" s="664" t="n"/>
      <c r="P689" s="664" t="n"/>
      <c r="Q689" s="664" t="n"/>
      <c r="R689" s="664" t="n"/>
      <c r="S689" s="664" t="n"/>
      <c r="T689" s="664" t="n"/>
      <c r="U689" s="664" t="n"/>
      <c r="V689" s="664" t="n"/>
      <c r="W689" s="664" t="n"/>
      <c r="X689" s="664" t="n"/>
      <c r="Y689" s="664" t="n"/>
      <c r="Z689" s="664" t="n"/>
      <c r="AA689" s="664" t="n"/>
    </row>
    <row r="690" ht="12" customHeight="1" s="844">
      <c r="A690" s="590" t="n"/>
      <c r="B690" s="590" t="n"/>
      <c r="C690" s="590" t="n"/>
      <c r="D690" s="590" t="n"/>
      <c r="E690" s="590" t="n"/>
      <c r="F690" s="590" t="n"/>
      <c r="G690" s="590" t="n"/>
      <c r="H690" s="590" t="n"/>
      <c r="I690" s="590" t="n"/>
      <c r="J690" s="664" t="n"/>
      <c r="K690" s="664" t="n"/>
      <c r="L690" s="664" t="n"/>
      <c r="M690" s="664" t="n"/>
      <c r="N690" s="664" t="n"/>
      <c r="O690" s="664" t="n"/>
      <c r="P690" s="664" t="n"/>
      <c r="Q690" s="664" t="n"/>
      <c r="R690" s="664" t="n"/>
      <c r="S690" s="664" t="n"/>
      <c r="T690" s="664" t="n"/>
      <c r="U690" s="664" t="n"/>
      <c r="V690" s="664" t="n"/>
      <c r="W690" s="664" t="n"/>
      <c r="X690" s="664" t="n"/>
      <c r="Y690" s="664" t="n"/>
      <c r="Z690" s="664" t="n"/>
      <c r="AA690" s="664" t="n"/>
    </row>
    <row r="691" ht="12" customHeight="1" s="844">
      <c r="A691" s="590" t="n"/>
      <c r="B691" s="590" t="n"/>
      <c r="C691" s="590" t="n"/>
      <c r="D691" s="590" t="n"/>
      <c r="E691" s="590" t="n"/>
      <c r="F691" s="590" t="n"/>
      <c r="G691" s="590" t="n"/>
      <c r="H691" s="590" t="n"/>
      <c r="I691" s="590" t="n"/>
      <c r="J691" s="664" t="n"/>
      <c r="K691" s="664" t="n"/>
      <c r="L691" s="664" t="n"/>
      <c r="M691" s="664" t="n"/>
      <c r="N691" s="664" t="n"/>
      <c r="O691" s="664" t="n"/>
      <c r="P691" s="664" t="n"/>
      <c r="Q691" s="664" t="n"/>
      <c r="R691" s="664" t="n"/>
      <c r="S691" s="664" t="n"/>
      <c r="T691" s="664" t="n"/>
      <c r="U691" s="664" t="n"/>
      <c r="V691" s="664" t="n"/>
      <c r="W691" s="664" t="n"/>
      <c r="X691" s="664" t="n"/>
      <c r="Y691" s="664" t="n"/>
      <c r="Z691" s="664" t="n"/>
      <c r="AA691" s="664" t="n"/>
    </row>
    <row r="692" ht="12" customHeight="1" s="844">
      <c r="A692" s="590" t="n"/>
      <c r="B692" s="590" t="n"/>
      <c r="C692" s="590" t="n"/>
      <c r="D692" s="590" t="n"/>
      <c r="E692" s="590" t="n"/>
      <c r="F692" s="590" t="n"/>
      <c r="G692" s="590" t="n"/>
      <c r="H692" s="590" t="n"/>
      <c r="I692" s="590" t="n"/>
      <c r="J692" s="664" t="n"/>
      <c r="K692" s="664" t="n"/>
      <c r="L692" s="664" t="n"/>
      <c r="M692" s="664" t="n"/>
      <c r="N692" s="664" t="n"/>
      <c r="O692" s="664" t="n"/>
      <c r="P692" s="664" t="n"/>
      <c r="Q692" s="664" t="n"/>
      <c r="R692" s="664" t="n"/>
      <c r="S692" s="664" t="n"/>
      <c r="T692" s="664" t="n"/>
      <c r="U692" s="664" t="n"/>
      <c r="V692" s="664" t="n"/>
      <c r="W692" s="664" t="n"/>
      <c r="X692" s="664" t="n"/>
      <c r="Y692" s="664" t="n"/>
      <c r="Z692" s="664" t="n"/>
      <c r="AA692" s="664" t="n"/>
    </row>
    <row r="693" ht="12" customHeight="1" s="844">
      <c r="A693" s="590" t="n"/>
      <c r="B693" s="590" t="n"/>
      <c r="C693" s="590" t="n"/>
      <c r="D693" s="590" t="n"/>
      <c r="E693" s="590" t="n"/>
      <c r="F693" s="590" t="n"/>
      <c r="G693" s="590" t="n"/>
      <c r="H693" s="590" t="n"/>
      <c r="I693" s="590" t="n"/>
      <c r="J693" s="664" t="n"/>
      <c r="K693" s="664" t="n"/>
      <c r="L693" s="664" t="n"/>
      <c r="M693" s="664" t="n"/>
      <c r="N693" s="664" t="n"/>
      <c r="O693" s="664" t="n"/>
      <c r="P693" s="664" t="n"/>
      <c r="Q693" s="664" t="n"/>
      <c r="R693" s="664" t="n"/>
      <c r="S693" s="664" t="n"/>
      <c r="T693" s="664" t="n"/>
      <c r="U693" s="664" t="n"/>
      <c r="V693" s="664" t="n"/>
      <c r="W693" s="664" t="n"/>
      <c r="X693" s="664" t="n"/>
      <c r="Y693" s="664" t="n"/>
      <c r="Z693" s="664" t="n"/>
      <c r="AA693" s="664" t="n"/>
    </row>
    <row r="694" ht="12" customHeight="1" s="844">
      <c r="A694" s="590" t="n"/>
      <c r="B694" s="590" t="n"/>
      <c r="C694" s="590" t="n"/>
      <c r="D694" s="590" t="n"/>
      <c r="E694" s="590" t="n"/>
      <c r="F694" s="590" t="n"/>
      <c r="G694" s="590" t="n"/>
      <c r="H694" s="590" t="n"/>
      <c r="I694" s="590" t="n"/>
      <c r="J694" s="664" t="n"/>
      <c r="K694" s="664" t="n"/>
      <c r="L694" s="664" t="n"/>
      <c r="M694" s="664" t="n"/>
      <c r="N694" s="664" t="n"/>
      <c r="O694" s="664" t="n"/>
      <c r="P694" s="664" t="n"/>
      <c r="Q694" s="664" t="n"/>
      <c r="R694" s="664" t="n"/>
      <c r="S694" s="664" t="n"/>
      <c r="T694" s="664" t="n"/>
      <c r="U694" s="664" t="n"/>
      <c r="V694" s="664" t="n"/>
      <c r="W694" s="664" t="n"/>
      <c r="X694" s="664" t="n"/>
      <c r="Y694" s="664" t="n"/>
      <c r="Z694" s="664" t="n"/>
      <c r="AA694" s="664" t="n"/>
    </row>
    <row r="695" ht="12" customHeight="1" s="844">
      <c r="A695" s="590" t="n"/>
      <c r="B695" s="590" t="n"/>
      <c r="C695" s="590" t="n"/>
      <c r="D695" s="590" t="n"/>
      <c r="E695" s="590" t="n"/>
      <c r="F695" s="590" t="n"/>
      <c r="G695" s="590" t="n"/>
      <c r="H695" s="590" t="n"/>
      <c r="I695" s="590" t="n"/>
      <c r="J695" s="664" t="n"/>
      <c r="K695" s="664" t="n"/>
      <c r="L695" s="664" t="n"/>
      <c r="M695" s="664" t="n"/>
      <c r="N695" s="664" t="n"/>
      <c r="O695" s="664" t="n"/>
      <c r="P695" s="664" t="n"/>
      <c r="Q695" s="664" t="n"/>
      <c r="R695" s="664" t="n"/>
      <c r="S695" s="664" t="n"/>
      <c r="T695" s="664" t="n"/>
      <c r="U695" s="664" t="n"/>
      <c r="V695" s="664" t="n"/>
      <c r="W695" s="664" t="n"/>
      <c r="X695" s="664" t="n"/>
      <c r="Y695" s="664" t="n"/>
      <c r="Z695" s="664" t="n"/>
      <c r="AA695" s="664" t="n"/>
    </row>
    <row r="696" ht="12" customHeight="1" s="844">
      <c r="A696" s="590" t="n"/>
      <c r="B696" s="590" t="n"/>
      <c r="C696" s="590" t="n"/>
      <c r="D696" s="590" t="n"/>
      <c r="E696" s="590" t="n"/>
      <c r="F696" s="590" t="n"/>
      <c r="G696" s="590" t="n"/>
      <c r="H696" s="590" t="n"/>
      <c r="I696" s="590" t="n"/>
      <c r="J696" s="664" t="n"/>
      <c r="K696" s="664" t="n"/>
      <c r="L696" s="664" t="n"/>
      <c r="M696" s="664" t="n"/>
      <c r="N696" s="664" t="n"/>
      <c r="O696" s="664" t="n"/>
      <c r="P696" s="664" t="n"/>
      <c r="Q696" s="664" t="n"/>
      <c r="R696" s="664" t="n"/>
      <c r="S696" s="664" t="n"/>
      <c r="T696" s="664" t="n"/>
      <c r="U696" s="664" t="n"/>
      <c r="V696" s="664" t="n"/>
      <c r="W696" s="664" t="n"/>
      <c r="X696" s="664" t="n"/>
      <c r="Y696" s="664" t="n"/>
      <c r="Z696" s="664" t="n"/>
      <c r="AA696" s="664" t="n"/>
    </row>
    <row r="697" ht="12" customHeight="1" s="844">
      <c r="A697" s="590" t="n"/>
      <c r="B697" s="590" t="n"/>
      <c r="C697" s="590" t="n"/>
      <c r="D697" s="590" t="n"/>
      <c r="E697" s="590" t="n"/>
      <c r="F697" s="590" t="n"/>
      <c r="G697" s="590" t="n"/>
      <c r="H697" s="590" t="n"/>
      <c r="I697" s="590" t="n"/>
      <c r="J697" s="664" t="n"/>
      <c r="K697" s="664" t="n"/>
      <c r="L697" s="664" t="n"/>
      <c r="M697" s="664" t="n"/>
      <c r="N697" s="664" t="n"/>
      <c r="O697" s="664" t="n"/>
      <c r="P697" s="664" t="n"/>
      <c r="Q697" s="664" t="n"/>
      <c r="R697" s="664" t="n"/>
      <c r="S697" s="664" t="n"/>
      <c r="T697" s="664" t="n"/>
      <c r="U697" s="664" t="n"/>
      <c r="V697" s="664" t="n"/>
      <c r="W697" s="664" t="n"/>
      <c r="X697" s="664" t="n"/>
      <c r="Y697" s="664" t="n"/>
      <c r="Z697" s="664" t="n"/>
      <c r="AA697" s="664" t="n"/>
    </row>
    <row r="698" ht="12" customHeight="1" s="844">
      <c r="A698" s="590" t="n"/>
      <c r="B698" s="590" t="n"/>
      <c r="C698" s="590" t="n"/>
      <c r="D698" s="590" t="n"/>
      <c r="E698" s="590" t="n"/>
      <c r="F698" s="590" t="n"/>
      <c r="G698" s="590" t="n"/>
      <c r="H698" s="590" t="n"/>
      <c r="I698" s="590" t="n"/>
      <c r="J698" s="664" t="n"/>
      <c r="K698" s="664" t="n"/>
      <c r="L698" s="664" t="n"/>
      <c r="M698" s="664" t="n"/>
      <c r="N698" s="664" t="n"/>
      <c r="O698" s="664" t="n"/>
      <c r="P698" s="664" t="n"/>
      <c r="Q698" s="664" t="n"/>
      <c r="R698" s="664" t="n"/>
      <c r="S698" s="664" t="n"/>
      <c r="T698" s="664" t="n"/>
      <c r="U698" s="664" t="n"/>
      <c r="V698" s="664" t="n"/>
      <c r="W698" s="664" t="n"/>
      <c r="X698" s="664" t="n"/>
      <c r="Y698" s="664" t="n"/>
      <c r="Z698" s="664" t="n"/>
      <c r="AA698" s="664" t="n"/>
    </row>
    <row r="699" ht="12" customHeight="1" s="844">
      <c r="A699" s="590" t="n"/>
      <c r="B699" s="590" t="n"/>
      <c r="C699" s="590" t="n"/>
      <c r="D699" s="590" t="n"/>
      <c r="E699" s="590" t="n"/>
      <c r="F699" s="590" t="n"/>
      <c r="G699" s="590" t="n"/>
      <c r="H699" s="590" t="n"/>
      <c r="I699" s="590" t="n"/>
      <c r="J699" s="664" t="n"/>
      <c r="K699" s="664" t="n"/>
      <c r="L699" s="664" t="n"/>
      <c r="M699" s="664" t="n"/>
      <c r="N699" s="664" t="n"/>
      <c r="O699" s="664" t="n"/>
      <c r="P699" s="664" t="n"/>
      <c r="Q699" s="664" t="n"/>
      <c r="R699" s="664" t="n"/>
      <c r="S699" s="664" t="n"/>
      <c r="T699" s="664" t="n"/>
      <c r="U699" s="664" t="n"/>
      <c r="V699" s="664" t="n"/>
      <c r="W699" s="664" t="n"/>
      <c r="X699" s="664" t="n"/>
      <c r="Y699" s="664" t="n"/>
      <c r="Z699" s="664" t="n"/>
      <c r="AA699" s="664" t="n"/>
    </row>
    <row r="700" ht="12" customHeight="1" s="844">
      <c r="A700" s="590" t="n"/>
      <c r="B700" s="590" t="n"/>
      <c r="C700" s="590" t="n"/>
      <c r="D700" s="590" t="n"/>
      <c r="E700" s="590" t="n"/>
      <c r="F700" s="590" t="n"/>
      <c r="G700" s="590" t="n"/>
      <c r="H700" s="590" t="n"/>
      <c r="I700" s="590" t="n"/>
      <c r="J700" s="664" t="n"/>
      <c r="K700" s="664" t="n"/>
      <c r="L700" s="664" t="n"/>
      <c r="M700" s="664" t="n"/>
      <c r="N700" s="664" t="n"/>
      <c r="O700" s="664" t="n"/>
      <c r="P700" s="664" t="n"/>
      <c r="Q700" s="664" t="n"/>
      <c r="R700" s="664" t="n"/>
      <c r="S700" s="664" t="n"/>
      <c r="T700" s="664" t="n"/>
      <c r="U700" s="664" t="n"/>
      <c r="V700" s="664" t="n"/>
      <c r="W700" s="664" t="n"/>
      <c r="X700" s="664" t="n"/>
      <c r="Y700" s="664" t="n"/>
      <c r="Z700" s="664" t="n"/>
      <c r="AA700" s="664" t="n"/>
    </row>
    <row r="701" ht="12" customHeight="1" s="844">
      <c r="A701" s="590" t="n"/>
      <c r="B701" s="590" t="n"/>
      <c r="C701" s="590" t="n"/>
      <c r="D701" s="590" t="n"/>
      <c r="E701" s="590" t="n"/>
      <c r="F701" s="590" t="n"/>
      <c r="G701" s="590" t="n"/>
      <c r="H701" s="590" t="n"/>
      <c r="I701" s="590" t="n"/>
      <c r="J701" s="664" t="n"/>
      <c r="K701" s="664" t="n"/>
      <c r="L701" s="664" t="n"/>
      <c r="M701" s="664" t="n"/>
      <c r="N701" s="664" t="n"/>
      <c r="O701" s="664" t="n"/>
      <c r="P701" s="664" t="n"/>
      <c r="Q701" s="664" t="n"/>
      <c r="R701" s="664" t="n"/>
      <c r="S701" s="664" t="n"/>
      <c r="T701" s="664" t="n"/>
      <c r="U701" s="664" t="n"/>
      <c r="V701" s="664" t="n"/>
      <c r="W701" s="664" t="n"/>
      <c r="X701" s="664" t="n"/>
      <c r="Y701" s="664" t="n"/>
      <c r="Z701" s="664" t="n"/>
      <c r="AA701" s="664" t="n"/>
    </row>
    <row r="702" ht="12" customHeight="1" s="844">
      <c r="A702" s="590" t="n"/>
      <c r="B702" s="590" t="n"/>
      <c r="C702" s="590" t="n"/>
      <c r="D702" s="590" t="n"/>
      <c r="E702" s="590" t="n"/>
      <c r="F702" s="590" t="n"/>
      <c r="G702" s="590" t="n"/>
      <c r="H702" s="590" t="n"/>
      <c r="I702" s="590" t="n"/>
      <c r="J702" s="664" t="n"/>
      <c r="K702" s="664" t="n"/>
      <c r="L702" s="664" t="n"/>
      <c r="M702" s="664" t="n"/>
      <c r="N702" s="664" t="n"/>
      <c r="O702" s="664" t="n"/>
      <c r="P702" s="664" t="n"/>
      <c r="Q702" s="664" t="n"/>
      <c r="R702" s="664" t="n"/>
      <c r="S702" s="664" t="n"/>
      <c r="T702" s="664" t="n"/>
      <c r="U702" s="664" t="n"/>
      <c r="V702" s="664" t="n"/>
      <c r="W702" s="664" t="n"/>
      <c r="X702" s="664" t="n"/>
      <c r="Y702" s="664" t="n"/>
      <c r="Z702" s="664" t="n"/>
      <c r="AA702" s="664" t="n"/>
    </row>
    <row r="703" ht="12" customHeight="1" s="844">
      <c r="A703" s="590" t="n"/>
      <c r="B703" s="590" t="n"/>
      <c r="C703" s="590" t="n"/>
      <c r="D703" s="590" t="n"/>
      <c r="E703" s="590" t="n"/>
      <c r="F703" s="590" t="n"/>
      <c r="G703" s="590" t="n"/>
      <c r="H703" s="590" t="n"/>
      <c r="I703" s="590" t="n"/>
      <c r="J703" s="664" t="n"/>
      <c r="K703" s="664" t="n"/>
      <c r="L703" s="664" t="n"/>
      <c r="M703" s="664" t="n"/>
      <c r="N703" s="664" t="n"/>
      <c r="O703" s="664" t="n"/>
      <c r="P703" s="664" t="n"/>
      <c r="Q703" s="664" t="n"/>
      <c r="R703" s="664" t="n"/>
      <c r="S703" s="664" t="n"/>
      <c r="T703" s="664" t="n"/>
      <c r="U703" s="664" t="n"/>
      <c r="V703" s="664" t="n"/>
      <c r="W703" s="664" t="n"/>
      <c r="X703" s="664" t="n"/>
      <c r="Y703" s="664" t="n"/>
      <c r="Z703" s="664" t="n"/>
      <c r="AA703" s="664" t="n"/>
    </row>
    <row r="704" ht="12" customHeight="1" s="844">
      <c r="A704" s="590" t="n"/>
      <c r="B704" s="590" t="n"/>
      <c r="C704" s="590" t="n"/>
      <c r="D704" s="590" t="n"/>
      <c r="E704" s="590" t="n"/>
      <c r="F704" s="590" t="n"/>
      <c r="G704" s="590" t="n"/>
      <c r="H704" s="590" t="n"/>
      <c r="I704" s="590" t="n"/>
      <c r="J704" s="664" t="n"/>
      <c r="K704" s="664" t="n"/>
      <c r="L704" s="664" t="n"/>
      <c r="M704" s="664" t="n"/>
      <c r="N704" s="664" t="n"/>
      <c r="O704" s="664" t="n"/>
      <c r="P704" s="664" t="n"/>
      <c r="Q704" s="664" t="n"/>
      <c r="R704" s="664" t="n"/>
      <c r="S704" s="664" t="n"/>
      <c r="T704" s="664" t="n"/>
      <c r="U704" s="664" t="n"/>
      <c r="V704" s="664" t="n"/>
      <c r="W704" s="664" t="n"/>
      <c r="X704" s="664" t="n"/>
      <c r="Y704" s="664" t="n"/>
      <c r="Z704" s="664" t="n"/>
      <c r="AA704" s="664" t="n"/>
    </row>
    <row r="705" ht="12" customHeight="1" s="844">
      <c r="A705" s="590" t="n"/>
      <c r="B705" s="590" t="n"/>
      <c r="C705" s="590" t="n"/>
      <c r="D705" s="590" t="n"/>
      <c r="E705" s="590" t="n"/>
      <c r="F705" s="590" t="n"/>
      <c r="G705" s="590" t="n"/>
      <c r="H705" s="590" t="n"/>
      <c r="I705" s="590" t="n"/>
      <c r="J705" s="664" t="n"/>
      <c r="K705" s="664" t="n"/>
      <c r="L705" s="664" t="n"/>
      <c r="M705" s="664" t="n"/>
      <c r="N705" s="664" t="n"/>
      <c r="O705" s="664" t="n"/>
      <c r="P705" s="664" t="n"/>
      <c r="Q705" s="664" t="n"/>
      <c r="R705" s="664" t="n"/>
      <c r="S705" s="664" t="n"/>
      <c r="T705" s="664" t="n"/>
      <c r="U705" s="664" t="n"/>
      <c r="V705" s="664" t="n"/>
      <c r="W705" s="664" t="n"/>
      <c r="X705" s="664" t="n"/>
      <c r="Y705" s="664" t="n"/>
      <c r="Z705" s="664" t="n"/>
      <c r="AA705" s="664" t="n"/>
    </row>
    <row r="706" ht="12" customHeight="1" s="844">
      <c r="A706" s="590" t="n"/>
      <c r="B706" s="590" t="n"/>
      <c r="C706" s="590" t="n"/>
      <c r="D706" s="590" t="n"/>
      <c r="E706" s="590" t="n"/>
      <c r="F706" s="590" t="n"/>
      <c r="G706" s="590" t="n"/>
      <c r="H706" s="590" t="n"/>
      <c r="I706" s="590" t="n"/>
      <c r="J706" s="664" t="n"/>
      <c r="K706" s="664" t="n"/>
      <c r="L706" s="664" t="n"/>
      <c r="M706" s="664" t="n"/>
      <c r="N706" s="664" t="n"/>
      <c r="O706" s="664" t="n"/>
      <c r="P706" s="664" t="n"/>
      <c r="Q706" s="664" t="n"/>
      <c r="R706" s="664" t="n"/>
      <c r="S706" s="664" t="n"/>
      <c r="T706" s="664" t="n"/>
      <c r="U706" s="664" t="n"/>
      <c r="V706" s="664" t="n"/>
      <c r="W706" s="664" t="n"/>
      <c r="X706" s="664" t="n"/>
      <c r="Y706" s="664" t="n"/>
      <c r="Z706" s="664" t="n"/>
      <c r="AA706" s="664" t="n"/>
    </row>
    <row r="707" ht="12" customHeight="1" s="844">
      <c r="A707" s="590" t="n"/>
      <c r="B707" s="590" t="n"/>
      <c r="C707" s="590" t="n"/>
      <c r="D707" s="590" t="n"/>
      <c r="E707" s="590" t="n"/>
      <c r="F707" s="590" t="n"/>
      <c r="G707" s="590" t="n"/>
      <c r="H707" s="590" t="n"/>
      <c r="I707" s="590" t="n"/>
      <c r="J707" s="664" t="n"/>
      <c r="K707" s="664" t="n"/>
      <c r="L707" s="664" t="n"/>
      <c r="M707" s="664" t="n"/>
      <c r="N707" s="664" t="n"/>
      <c r="O707" s="664" t="n"/>
      <c r="P707" s="664" t="n"/>
      <c r="Q707" s="664" t="n"/>
      <c r="R707" s="664" t="n"/>
      <c r="S707" s="664" t="n"/>
      <c r="T707" s="664" t="n"/>
      <c r="U707" s="664" t="n"/>
      <c r="V707" s="664" t="n"/>
      <c r="W707" s="664" t="n"/>
      <c r="X707" s="664" t="n"/>
      <c r="Y707" s="664" t="n"/>
      <c r="Z707" s="664" t="n"/>
      <c r="AA707" s="664" t="n"/>
    </row>
    <row r="708" ht="12" customHeight="1" s="844">
      <c r="A708" s="590" t="n"/>
      <c r="B708" s="590" t="n"/>
      <c r="C708" s="590" t="n"/>
      <c r="D708" s="590" t="n"/>
      <c r="E708" s="590" t="n"/>
      <c r="F708" s="590" t="n"/>
      <c r="G708" s="590" t="n"/>
      <c r="H708" s="590" t="n"/>
      <c r="I708" s="590" t="n"/>
      <c r="J708" s="664" t="n"/>
      <c r="K708" s="664" t="n"/>
      <c r="L708" s="664" t="n"/>
      <c r="M708" s="664" t="n"/>
      <c r="N708" s="664" t="n"/>
      <c r="O708" s="664" t="n"/>
      <c r="P708" s="664" t="n"/>
      <c r="Q708" s="664" t="n"/>
      <c r="R708" s="664" t="n"/>
      <c r="S708" s="664" t="n"/>
      <c r="T708" s="664" t="n"/>
      <c r="U708" s="664" t="n"/>
      <c r="V708" s="664" t="n"/>
      <c r="W708" s="664" t="n"/>
      <c r="X708" s="664" t="n"/>
      <c r="Y708" s="664" t="n"/>
      <c r="Z708" s="664" t="n"/>
      <c r="AA708" s="664" t="n"/>
    </row>
    <row r="709" ht="12" customHeight="1" s="844">
      <c r="A709" s="590" t="n"/>
      <c r="B709" s="590" t="n"/>
      <c r="C709" s="590" t="n"/>
      <c r="D709" s="590" t="n"/>
      <c r="E709" s="590" t="n"/>
      <c r="F709" s="590" t="n"/>
      <c r="G709" s="590" t="n"/>
      <c r="H709" s="590" t="n"/>
      <c r="I709" s="590" t="n"/>
      <c r="J709" s="664" t="n"/>
      <c r="K709" s="664" t="n"/>
      <c r="L709" s="664" t="n"/>
      <c r="M709" s="664" t="n"/>
      <c r="N709" s="664" t="n"/>
      <c r="O709" s="664" t="n"/>
      <c r="P709" s="664" t="n"/>
      <c r="Q709" s="664" t="n"/>
      <c r="R709" s="664" t="n"/>
      <c r="S709" s="664" t="n"/>
      <c r="T709" s="664" t="n"/>
      <c r="U709" s="664" t="n"/>
      <c r="V709" s="664" t="n"/>
      <c r="W709" s="664" t="n"/>
      <c r="X709" s="664" t="n"/>
      <c r="Y709" s="664" t="n"/>
      <c r="Z709" s="664" t="n"/>
      <c r="AA709" s="664" t="n"/>
    </row>
    <row r="710" ht="12" customHeight="1" s="844">
      <c r="A710" s="590" t="n"/>
      <c r="B710" s="590" t="n"/>
      <c r="C710" s="590" t="n"/>
      <c r="D710" s="590" t="n"/>
      <c r="E710" s="590" t="n"/>
      <c r="F710" s="590" t="n"/>
      <c r="G710" s="590" t="n"/>
      <c r="H710" s="590" t="n"/>
      <c r="I710" s="590" t="n"/>
      <c r="J710" s="664" t="n"/>
      <c r="K710" s="664" t="n"/>
      <c r="L710" s="664" t="n"/>
      <c r="M710" s="664" t="n"/>
      <c r="N710" s="664" t="n"/>
      <c r="O710" s="664" t="n"/>
      <c r="P710" s="664" t="n"/>
      <c r="Q710" s="664" t="n"/>
      <c r="R710" s="664" t="n"/>
      <c r="S710" s="664" t="n"/>
      <c r="T710" s="664" t="n"/>
      <c r="U710" s="664" t="n"/>
      <c r="V710" s="664" t="n"/>
      <c r="W710" s="664" t="n"/>
      <c r="X710" s="664" t="n"/>
      <c r="Y710" s="664" t="n"/>
      <c r="Z710" s="664" t="n"/>
      <c r="AA710" s="664" t="n"/>
    </row>
    <row r="711" ht="12" customHeight="1" s="844">
      <c r="A711" s="590" t="n"/>
      <c r="B711" s="590" t="n"/>
      <c r="C711" s="590" t="n"/>
      <c r="D711" s="590" t="n"/>
      <c r="E711" s="590" t="n"/>
      <c r="F711" s="590" t="n"/>
      <c r="G711" s="590" t="n"/>
      <c r="H711" s="590" t="n"/>
      <c r="I711" s="590" t="n"/>
      <c r="J711" s="664" t="n"/>
      <c r="K711" s="664" t="n"/>
      <c r="L711" s="664" t="n"/>
      <c r="M711" s="664" t="n"/>
      <c r="N711" s="664" t="n"/>
      <c r="O711" s="664" t="n"/>
      <c r="P711" s="664" t="n"/>
      <c r="Q711" s="664" t="n"/>
      <c r="R711" s="664" t="n"/>
      <c r="S711" s="664" t="n"/>
      <c r="T711" s="664" t="n"/>
      <c r="U711" s="664" t="n"/>
      <c r="V711" s="664" t="n"/>
      <c r="W711" s="664" t="n"/>
      <c r="X711" s="664" t="n"/>
      <c r="Y711" s="664" t="n"/>
      <c r="Z711" s="664" t="n"/>
      <c r="AA711" s="664" t="n"/>
    </row>
    <row r="712" ht="12" customHeight="1" s="844">
      <c r="A712" s="590" t="n"/>
      <c r="B712" s="590" t="n"/>
      <c r="C712" s="590" t="n"/>
      <c r="D712" s="590" t="n"/>
      <c r="E712" s="590" t="n"/>
      <c r="F712" s="590" t="n"/>
      <c r="G712" s="590" t="n"/>
      <c r="H712" s="590" t="n"/>
      <c r="I712" s="590" t="n"/>
      <c r="J712" s="664" t="n"/>
      <c r="K712" s="664" t="n"/>
      <c r="L712" s="664" t="n"/>
      <c r="M712" s="664" t="n"/>
      <c r="N712" s="664" t="n"/>
      <c r="O712" s="664" t="n"/>
      <c r="P712" s="664" t="n"/>
      <c r="Q712" s="664" t="n"/>
      <c r="R712" s="664" t="n"/>
      <c r="S712" s="664" t="n"/>
      <c r="T712" s="664" t="n"/>
      <c r="U712" s="664" t="n"/>
      <c r="V712" s="664" t="n"/>
      <c r="W712" s="664" t="n"/>
      <c r="X712" s="664" t="n"/>
      <c r="Y712" s="664" t="n"/>
      <c r="Z712" s="664" t="n"/>
      <c r="AA712" s="664" t="n"/>
    </row>
    <row r="713" ht="12" customHeight="1" s="844">
      <c r="A713" s="590" t="n"/>
      <c r="B713" s="590" t="n"/>
      <c r="C713" s="590" t="n"/>
      <c r="D713" s="590" t="n"/>
      <c r="E713" s="590" t="n"/>
      <c r="F713" s="590" t="n"/>
      <c r="G713" s="590" t="n"/>
      <c r="H713" s="590" t="n"/>
      <c r="I713" s="590" t="n"/>
      <c r="J713" s="664" t="n"/>
      <c r="K713" s="664" t="n"/>
      <c r="L713" s="664" t="n"/>
      <c r="M713" s="664" t="n"/>
      <c r="N713" s="664" t="n"/>
      <c r="O713" s="664" t="n"/>
      <c r="P713" s="664" t="n"/>
      <c r="Q713" s="664" t="n"/>
      <c r="R713" s="664" t="n"/>
      <c r="S713" s="664" t="n"/>
      <c r="T713" s="664" t="n"/>
      <c r="U713" s="664" t="n"/>
      <c r="V713" s="664" t="n"/>
      <c r="W713" s="664" t="n"/>
      <c r="X713" s="664" t="n"/>
      <c r="Y713" s="664" t="n"/>
      <c r="Z713" s="664" t="n"/>
      <c r="AA713" s="664" t="n"/>
    </row>
    <row r="714" ht="12" customHeight="1" s="844">
      <c r="A714" s="590" t="n"/>
      <c r="B714" s="590" t="n"/>
      <c r="C714" s="590" t="n"/>
      <c r="D714" s="590" t="n"/>
      <c r="E714" s="590" t="n"/>
      <c r="F714" s="590" t="n"/>
      <c r="G714" s="590" t="n"/>
      <c r="H714" s="590" t="n"/>
      <c r="I714" s="590" t="n"/>
      <c r="J714" s="664" t="n"/>
      <c r="K714" s="664" t="n"/>
      <c r="L714" s="664" t="n"/>
      <c r="M714" s="664" t="n"/>
      <c r="N714" s="664" t="n"/>
      <c r="O714" s="664" t="n"/>
      <c r="P714" s="664" t="n"/>
      <c r="Q714" s="664" t="n"/>
      <c r="R714" s="664" t="n"/>
      <c r="S714" s="664" t="n"/>
      <c r="T714" s="664" t="n"/>
      <c r="U714" s="664" t="n"/>
      <c r="V714" s="664" t="n"/>
      <c r="W714" s="664" t="n"/>
      <c r="X714" s="664" t="n"/>
      <c r="Y714" s="664" t="n"/>
      <c r="Z714" s="664" t="n"/>
      <c r="AA714" s="664" t="n"/>
    </row>
    <row r="715" ht="12" customHeight="1" s="844">
      <c r="A715" s="590" t="n"/>
      <c r="B715" s="590" t="n"/>
      <c r="C715" s="590" t="n"/>
      <c r="D715" s="590" t="n"/>
      <c r="E715" s="590" t="n"/>
      <c r="F715" s="590" t="n"/>
      <c r="G715" s="590" t="n"/>
      <c r="H715" s="590" t="n"/>
      <c r="I715" s="590" t="n"/>
      <c r="J715" s="664" t="n"/>
      <c r="K715" s="664" t="n"/>
      <c r="L715" s="664" t="n"/>
      <c r="M715" s="664" t="n"/>
      <c r="N715" s="664" t="n"/>
      <c r="O715" s="664" t="n"/>
      <c r="P715" s="664" t="n"/>
      <c r="Q715" s="664" t="n"/>
      <c r="R715" s="664" t="n"/>
      <c r="S715" s="664" t="n"/>
      <c r="T715" s="664" t="n"/>
      <c r="U715" s="664" t="n"/>
      <c r="V715" s="664" t="n"/>
      <c r="W715" s="664" t="n"/>
      <c r="X715" s="664" t="n"/>
      <c r="Y715" s="664" t="n"/>
      <c r="Z715" s="664" t="n"/>
      <c r="AA715" s="664" t="n"/>
    </row>
    <row r="716" ht="12" customHeight="1" s="844">
      <c r="A716" s="590" t="n"/>
      <c r="B716" s="590" t="n"/>
      <c r="C716" s="590" t="n"/>
      <c r="D716" s="590" t="n"/>
      <c r="E716" s="590" t="n"/>
      <c r="F716" s="590" t="n"/>
      <c r="G716" s="590" t="n"/>
      <c r="H716" s="590" t="n"/>
      <c r="I716" s="590" t="n"/>
      <c r="J716" s="664" t="n"/>
      <c r="K716" s="664" t="n"/>
      <c r="L716" s="664" t="n"/>
      <c r="M716" s="664" t="n"/>
      <c r="N716" s="664" t="n"/>
      <c r="O716" s="664" t="n"/>
      <c r="P716" s="664" t="n"/>
      <c r="Q716" s="664" t="n"/>
      <c r="R716" s="664" t="n"/>
      <c r="S716" s="664" t="n"/>
      <c r="T716" s="664" t="n"/>
      <c r="U716" s="664" t="n"/>
      <c r="V716" s="664" t="n"/>
      <c r="W716" s="664" t="n"/>
      <c r="X716" s="664" t="n"/>
      <c r="Y716" s="664" t="n"/>
      <c r="Z716" s="664" t="n"/>
      <c r="AA716" s="664" t="n"/>
    </row>
    <row r="717" ht="12" customHeight="1" s="844">
      <c r="A717" s="590" t="n"/>
      <c r="B717" s="590" t="n"/>
      <c r="C717" s="590" t="n"/>
      <c r="D717" s="590" t="n"/>
      <c r="E717" s="590" t="n"/>
      <c r="F717" s="590" t="n"/>
      <c r="G717" s="590" t="n"/>
      <c r="H717" s="590" t="n"/>
      <c r="I717" s="590" t="n"/>
      <c r="J717" s="664" t="n"/>
      <c r="K717" s="664" t="n"/>
      <c r="L717" s="664" t="n"/>
      <c r="M717" s="664" t="n"/>
      <c r="N717" s="664" t="n"/>
      <c r="O717" s="664" t="n"/>
      <c r="P717" s="664" t="n"/>
      <c r="Q717" s="664" t="n"/>
      <c r="R717" s="664" t="n"/>
      <c r="S717" s="664" t="n"/>
      <c r="T717" s="664" t="n"/>
      <c r="U717" s="664" t="n"/>
      <c r="V717" s="664" t="n"/>
      <c r="W717" s="664" t="n"/>
      <c r="X717" s="664" t="n"/>
      <c r="Y717" s="664" t="n"/>
      <c r="Z717" s="664" t="n"/>
      <c r="AA717" s="664" t="n"/>
    </row>
    <row r="718" ht="12" customHeight="1" s="844">
      <c r="A718" s="590" t="n"/>
      <c r="B718" s="590" t="n"/>
      <c r="C718" s="590" t="n"/>
      <c r="D718" s="590" t="n"/>
      <c r="E718" s="590" t="n"/>
      <c r="F718" s="590" t="n"/>
      <c r="G718" s="590" t="n"/>
      <c r="H718" s="590" t="n"/>
      <c r="I718" s="590" t="n"/>
      <c r="J718" s="664" t="n"/>
      <c r="K718" s="664" t="n"/>
      <c r="L718" s="664" t="n"/>
      <c r="M718" s="664" t="n"/>
      <c r="N718" s="664" t="n"/>
      <c r="O718" s="664" t="n"/>
      <c r="P718" s="664" t="n"/>
      <c r="Q718" s="664" t="n"/>
      <c r="R718" s="664" t="n"/>
      <c r="S718" s="664" t="n"/>
      <c r="T718" s="664" t="n"/>
      <c r="U718" s="664" t="n"/>
      <c r="V718" s="664" t="n"/>
      <c r="W718" s="664" t="n"/>
      <c r="X718" s="664" t="n"/>
      <c r="Y718" s="664" t="n"/>
      <c r="Z718" s="664" t="n"/>
      <c r="AA718" s="664" t="n"/>
    </row>
    <row r="719" ht="12" customHeight="1" s="844">
      <c r="A719" s="590" t="n"/>
      <c r="B719" s="590" t="n"/>
      <c r="C719" s="590" t="n"/>
      <c r="D719" s="590" t="n"/>
      <c r="E719" s="590" t="n"/>
      <c r="F719" s="590" t="n"/>
      <c r="G719" s="590" t="n"/>
      <c r="H719" s="590" t="n"/>
      <c r="I719" s="590" t="n"/>
      <c r="J719" s="664" t="n"/>
      <c r="K719" s="664" t="n"/>
      <c r="L719" s="664" t="n"/>
      <c r="M719" s="664" t="n"/>
      <c r="N719" s="664" t="n"/>
      <c r="O719" s="664" t="n"/>
      <c r="P719" s="664" t="n"/>
      <c r="Q719" s="664" t="n"/>
      <c r="R719" s="664" t="n"/>
      <c r="S719" s="664" t="n"/>
      <c r="T719" s="664" t="n"/>
      <c r="U719" s="664" t="n"/>
      <c r="V719" s="664" t="n"/>
      <c r="W719" s="664" t="n"/>
      <c r="X719" s="664" t="n"/>
      <c r="Y719" s="664" t="n"/>
      <c r="Z719" s="664" t="n"/>
      <c r="AA719" s="664" t="n"/>
    </row>
    <row r="720" ht="12" customHeight="1" s="844">
      <c r="A720" s="590" t="n"/>
      <c r="B720" s="590" t="n"/>
      <c r="C720" s="590" t="n"/>
      <c r="D720" s="590" t="n"/>
      <c r="E720" s="590" t="n"/>
      <c r="F720" s="590" t="n"/>
      <c r="G720" s="590" t="n"/>
      <c r="H720" s="590" t="n"/>
      <c r="I720" s="590" t="n"/>
      <c r="J720" s="664" t="n"/>
      <c r="K720" s="664" t="n"/>
      <c r="L720" s="664" t="n"/>
      <c r="M720" s="664" t="n"/>
      <c r="N720" s="664" t="n"/>
      <c r="O720" s="664" t="n"/>
      <c r="P720" s="664" t="n"/>
      <c r="Q720" s="664" t="n"/>
      <c r="R720" s="664" t="n"/>
      <c r="S720" s="664" t="n"/>
      <c r="T720" s="664" t="n"/>
      <c r="U720" s="664" t="n"/>
      <c r="V720" s="664" t="n"/>
      <c r="W720" s="664" t="n"/>
      <c r="X720" s="664" t="n"/>
      <c r="Y720" s="664" t="n"/>
      <c r="Z720" s="664" t="n"/>
      <c r="AA720" s="664" t="n"/>
    </row>
    <row r="721" ht="12" customHeight="1" s="844">
      <c r="A721" s="590" t="n"/>
      <c r="B721" s="590" t="n"/>
      <c r="C721" s="590" t="n"/>
      <c r="D721" s="590" t="n"/>
      <c r="E721" s="590" t="n"/>
      <c r="F721" s="590" t="n"/>
      <c r="G721" s="590" t="n"/>
      <c r="H721" s="590" t="n"/>
      <c r="I721" s="590" t="n"/>
      <c r="J721" s="664" t="n"/>
      <c r="K721" s="664" t="n"/>
      <c r="L721" s="664" t="n"/>
      <c r="M721" s="664" t="n"/>
      <c r="N721" s="664" t="n"/>
      <c r="O721" s="664" t="n"/>
      <c r="P721" s="664" t="n"/>
      <c r="Q721" s="664" t="n"/>
      <c r="R721" s="664" t="n"/>
      <c r="S721" s="664" t="n"/>
      <c r="T721" s="664" t="n"/>
      <c r="U721" s="664" t="n"/>
      <c r="V721" s="664" t="n"/>
      <c r="W721" s="664" t="n"/>
      <c r="X721" s="664" t="n"/>
      <c r="Y721" s="664" t="n"/>
      <c r="Z721" s="664" t="n"/>
      <c r="AA721" s="664" t="n"/>
    </row>
    <row r="722" ht="12" customHeight="1" s="844">
      <c r="A722" s="590" t="n"/>
      <c r="B722" s="590" t="n"/>
      <c r="C722" s="590" t="n"/>
      <c r="D722" s="590" t="n"/>
      <c r="E722" s="590" t="n"/>
      <c r="F722" s="590" t="n"/>
      <c r="G722" s="590" t="n"/>
      <c r="H722" s="590" t="n"/>
      <c r="I722" s="590" t="n"/>
      <c r="J722" s="664" t="n"/>
      <c r="K722" s="664" t="n"/>
      <c r="L722" s="664" t="n"/>
      <c r="M722" s="664" t="n"/>
      <c r="N722" s="664" t="n"/>
      <c r="O722" s="664" t="n"/>
      <c r="P722" s="664" t="n"/>
      <c r="Q722" s="664" t="n"/>
      <c r="R722" s="664" t="n"/>
      <c r="S722" s="664" t="n"/>
      <c r="T722" s="664" t="n"/>
      <c r="U722" s="664" t="n"/>
      <c r="V722" s="664" t="n"/>
      <c r="W722" s="664" t="n"/>
      <c r="X722" s="664" t="n"/>
      <c r="Y722" s="664" t="n"/>
      <c r="Z722" s="664" t="n"/>
      <c r="AA722" s="664" t="n"/>
    </row>
    <row r="723" ht="12" customHeight="1" s="844">
      <c r="A723" s="590" t="n"/>
      <c r="B723" s="590" t="n"/>
      <c r="C723" s="590" t="n"/>
      <c r="D723" s="590" t="n"/>
      <c r="E723" s="590" t="n"/>
      <c r="F723" s="590" t="n"/>
      <c r="G723" s="590" t="n"/>
      <c r="H723" s="590" t="n"/>
      <c r="I723" s="590" t="n"/>
      <c r="J723" s="664" t="n"/>
      <c r="K723" s="664" t="n"/>
      <c r="L723" s="664" t="n"/>
      <c r="M723" s="664" t="n"/>
      <c r="N723" s="664" t="n"/>
      <c r="O723" s="664" t="n"/>
      <c r="P723" s="664" t="n"/>
      <c r="Q723" s="664" t="n"/>
      <c r="R723" s="664" t="n"/>
      <c r="S723" s="664" t="n"/>
      <c r="T723" s="664" t="n"/>
      <c r="U723" s="664" t="n"/>
      <c r="V723" s="664" t="n"/>
      <c r="W723" s="664" t="n"/>
      <c r="X723" s="664" t="n"/>
      <c r="Y723" s="664" t="n"/>
      <c r="Z723" s="664" t="n"/>
      <c r="AA723" s="664" t="n"/>
    </row>
    <row r="724" ht="12" customHeight="1" s="844">
      <c r="A724" s="590" t="n"/>
      <c r="B724" s="590" t="n"/>
      <c r="C724" s="590" t="n"/>
      <c r="D724" s="590" t="n"/>
      <c r="E724" s="590" t="n"/>
      <c r="F724" s="590" t="n"/>
      <c r="G724" s="590" t="n"/>
      <c r="H724" s="590" t="n"/>
      <c r="I724" s="590" t="n"/>
      <c r="J724" s="664" t="n"/>
      <c r="K724" s="664" t="n"/>
      <c r="L724" s="664" t="n"/>
      <c r="M724" s="664" t="n"/>
      <c r="N724" s="664" t="n"/>
      <c r="O724" s="664" t="n"/>
      <c r="P724" s="664" t="n"/>
      <c r="Q724" s="664" t="n"/>
      <c r="R724" s="664" t="n"/>
      <c r="S724" s="664" t="n"/>
      <c r="T724" s="664" t="n"/>
      <c r="U724" s="664" t="n"/>
      <c r="V724" s="664" t="n"/>
      <c r="W724" s="664" t="n"/>
      <c r="X724" s="664" t="n"/>
      <c r="Y724" s="664" t="n"/>
      <c r="Z724" s="664" t="n"/>
      <c r="AA724" s="664" t="n"/>
    </row>
    <row r="725" ht="12" customHeight="1" s="844">
      <c r="A725" s="590" t="n"/>
      <c r="B725" s="590" t="n"/>
      <c r="C725" s="590" t="n"/>
      <c r="D725" s="590" t="n"/>
      <c r="E725" s="590" t="n"/>
      <c r="F725" s="590" t="n"/>
      <c r="G725" s="590" t="n"/>
      <c r="H725" s="590" t="n"/>
      <c r="I725" s="590" t="n"/>
      <c r="J725" s="664" t="n"/>
      <c r="K725" s="664" t="n"/>
      <c r="L725" s="664" t="n"/>
      <c r="M725" s="664" t="n"/>
      <c r="N725" s="664" t="n"/>
      <c r="O725" s="664" t="n"/>
      <c r="P725" s="664" t="n"/>
      <c r="Q725" s="664" t="n"/>
      <c r="R725" s="664" t="n"/>
      <c r="S725" s="664" t="n"/>
      <c r="T725" s="664" t="n"/>
      <c r="U725" s="664" t="n"/>
      <c r="V725" s="664" t="n"/>
      <c r="W725" s="664" t="n"/>
      <c r="X725" s="664" t="n"/>
      <c r="Y725" s="664" t="n"/>
      <c r="Z725" s="664" t="n"/>
      <c r="AA725" s="664" t="n"/>
    </row>
    <row r="726" ht="12" customHeight="1" s="844">
      <c r="A726" s="590" t="n"/>
      <c r="B726" s="590" t="n"/>
      <c r="C726" s="590" t="n"/>
      <c r="D726" s="590" t="n"/>
      <c r="E726" s="590" t="n"/>
      <c r="F726" s="590" t="n"/>
      <c r="G726" s="590" t="n"/>
      <c r="H726" s="590" t="n"/>
      <c r="I726" s="590" t="n"/>
      <c r="J726" s="664" t="n"/>
      <c r="K726" s="664" t="n"/>
      <c r="L726" s="664" t="n"/>
      <c r="M726" s="664" t="n"/>
      <c r="N726" s="664" t="n"/>
      <c r="O726" s="664" t="n"/>
      <c r="P726" s="664" t="n"/>
      <c r="Q726" s="664" t="n"/>
      <c r="R726" s="664" t="n"/>
      <c r="S726" s="664" t="n"/>
      <c r="T726" s="664" t="n"/>
      <c r="U726" s="664" t="n"/>
      <c r="V726" s="664" t="n"/>
      <c r="W726" s="664" t="n"/>
      <c r="X726" s="664" t="n"/>
      <c r="Y726" s="664" t="n"/>
      <c r="Z726" s="664" t="n"/>
      <c r="AA726" s="664" t="n"/>
    </row>
    <row r="727" ht="12" customHeight="1" s="844">
      <c r="A727" s="590" t="n"/>
      <c r="B727" s="590" t="n"/>
      <c r="C727" s="590" t="n"/>
      <c r="D727" s="590" t="n"/>
      <c r="E727" s="590" t="n"/>
      <c r="F727" s="590" t="n"/>
      <c r="G727" s="590" t="n"/>
      <c r="H727" s="590" t="n"/>
      <c r="I727" s="590" t="n"/>
      <c r="J727" s="664" t="n"/>
      <c r="K727" s="664" t="n"/>
      <c r="L727" s="664" t="n"/>
      <c r="M727" s="664" t="n"/>
      <c r="N727" s="664" t="n"/>
      <c r="O727" s="664" t="n"/>
      <c r="P727" s="664" t="n"/>
      <c r="Q727" s="664" t="n"/>
      <c r="R727" s="664" t="n"/>
      <c r="S727" s="664" t="n"/>
      <c r="T727" s="664" t="n"/>
      <c r="U727" s="664" t="n"/>
      <c r="V727" s="664" t="n"/>
      <c r="W727" s="664" t="n"/>
      <c r="X727" s="664" t="n"/>
      <c r="Y727" s="664" t="n"/>
      <c r="Z727" s="664" t="n"/>
      <c r="AA727" s="664" t="n"/>
    </row>
    <row r="728" ht="12" customHeight="1" s="844">
      <c r="A728" s="590" t="n"/>
      <c r="B728" s="590" t="n"/>
      <c r="C728" s="590" t="n"/>
      <c r="D728" s="590" t="n"/>
      <c r="E728" s="590" t="n"/>
      <c r="F728" s="590" t="n"/>
      <c r="G728" s="590" t="n"/>
      <c r="H728" s="590" t="n"/>
      <c r="I728" s="590" t="n"/>
      <c r="J728" s="664" t="n"/>
      <c r="K728" s="664" t="n"/>
      <c r="L728" s="664" t="n"/>
      <c r="M728" s="664" t="n"/>
      <c r="N728" s="664" t="n"/>
      <c r="O728" s="664" t="n"/>
      <c r="P728" s="664" t="n"/>
      <c r="Q728" s="664" t="n"/>
      <c r="R728" s="664" t="n"/>
      <c r="S728" s="664" t="n"/>
      <c r="T728" s="664" t="n"/>
      <c r="U728" s="664" t="n"/>
      <c r="V728" s="664" t="n"/>
      <c r="W728" s="664" t="n"/>
      <c r="X728" s="664" t="n"/>
      <c r="Y728" s="664" t="n"/>
      <c r="Z728" s="664" t="n"/>
      <c r="AA728" s="664" t="n"/>
    </row>
    <row r="729" ht="12" customHeight="1" s="844">
      <c r="A729" s="590" t="n"/>
      <c r="B729" s="590" t="n"/>
      <c r="C729" s="590" t="n"/>
      <c r="D729" s="590" t="n"/>
      <c r="E729" s="590" t="n"/>
      <c r="F729" s="590" t="n"/>
      <c r="G729" s="590" t="n"/>
      <c r="H729" s="590" t="n"/>
      <c r="I729" s="590" t="n"/>
      <c r="J729" s="664" t="n"/>
      <c r="K729" s="664" t="n"/>
      <c r="L729" s="664" t="n"/>
      <c r="M729" s="664" t="n"/>
      <c r="N729" s="664" t="n"/>
      <c r="O729" s="664" t="n"/>
      <c r="P729" s="664" t="n"/>
      <c r="Q729" s="664" t="n"/>
      <c r="R729" s="664" t="n"/>
      <c r="S729" s="664" t="n"/>
      <c r="T729" s="664" t="n"/>
      <c r="U729" s="664" t="n"/>
      <c r="V729" s="664" t="n"/>
      <c r="W729" s="664" t="n"/>
      <c r="X729" s="664" t="n"/>
      <c r="Y729" s="664" t="n"/>
      <c r="Z729" s="664" t="n"/>
      <c r="AA729" s="664" t="n"/>
    </row>
    <row r="730" ht="12" customHeight="1" s="844">
      <c r="A730" s="590" t="n"/>
      <c r="B730" s="590" t="n"/>
      <c r="C730" s="590" t="n"/>
      <c r="D730" s="590" t="n"/>
      <c r="E730" s="590" t="n"/>
      <c r="F730" s="590" t="n"/>
      <c r="G730" s="590" t="n"/>
      <c r="H730" s="590" t="n"/>
      <c r="I730" s="590" t="n"/>
      <c r="J730" s="664" t="n"/>
      <c r="K730" s="664" t="n"/>
      <c r="L730" s="664" t="n"/>
      <c r="M730" s="664" t="n"/>
      <c r="N730" s="664" t="n"/>
      <c r="O730" s="664" t="n"/>
      <c r="P730" s="664" t="n"/>
      <c r="Q730" s="664" t="n"/>
      <c r="R730" s="664" t="n"/>
      <c r="S730" s="664" t="n"/>
      <c r="T730" s="664" t="n"/>
      <c r="U730" s="664" t="n"/>
      <c r="V730" s="664" t="n"/>
      <c r="W730" s="664" t="n"/>
      <c r="X730" s="664" t="n"/>
      <c r="Y730" s="664" t="n"/>
      <c r="Z730" s="664" t="n"/>
      <c r="AA730" s="664" t="n"/>
    </row>
    <row r="731" ht="12" customHeight="1" s="844">
      <c r="A731" s="590" t="n"/>
      <c r="B731" s="590" t="n"/>
      <c r="C731" s="590" t="n"/>
      <c r="D731" s="590" t="n"/>
      <c r="E731" s="590" t="n"/>
      <c r="F731" s="590" t="n"/>
      <c r="G731" s="590" t="n"/>
      <c r="H731" s="590" t="n"/>
      <c r="I731" s="590" t="n"/>
      <c r="J731" s="664" t="n"/>
      <c r="K731" s="664" t="n"/>
      <c r="L731" s="664" t="n"/>
      <c r="M731" s="664" t="n"/>
      <c r="N731" s="664" t="n"/>
      <c r="O731" s="664" t="n"/>
      <c r="P731" s="664" t="n"/>
      <c r="Q731" s="664" t="n"/>
      <c r="R731" s="664" t="n"/>
      <c r="S731" s="664" t="n"/>
      <c r="T731" s="664" t="n"/>
      <c r="U731" s="664" t="n"/>
      <c r="V731" s="664" t="n"/>
      <c r="W731" s="664" t="n"/>
      <c r="X731" s="664" t="n"/>
      <c r="Y731" s="664" t="n"/>
      <c r="Z731" s="664" t="n"/>
      <c r="AA731" s="664" t="n"/>
    </row>
    <row r="732" ht="12" customHeight="1" s="844">
      <c r="A732" s="590" t="n"/>
      <c r="B732" s="590" t="n"/>
      <c r="C732" s="590" t="n"/>
      <c r="D732" s="590" t="n"/>
      <c r="E732" s="590" t="n"/>
      <c r="F732" s="590" t="n"/>
      <c r="G732" s="590" t="n"/>
      <c r="H732" s="590" t="n"/>
      <c r="I732" s="590" t="n"/>
      <c r="J732" s="664" t="n"/>
      <c r="K732" s="664" t="n"/>
      <c r="L732" s="664" t="n"/>
      <c r="M732" s="664" t="n"/>
      <c r="N732" s="664" t="n"/>
      <c r="O732" s="664" t="n"/>
      <c r="P732" s="664" t="n"/>
      <c r="Q732" s="664" t="n"/>
      <c r="R732" s="664" t="n"/>
      <c r="S732" s="664" t="n"/>
      <c r="T732" s="664" t="n"/>
      <c r="U732" s="664" t="n"/>
      <c r="V732" s="664" t="n"/>
      <c r="W732" s="664" t="n"/>
      <c r="X732" s="664" t="n"/>
      <c r="Y732" s="664" t="n"/>
      <c r="Z732" s="664" t="n"/>
      <c r="AA732" s="664" t="n"/>
    </row>
    <row r="733" ht="12" customHeight="1" s="844">
      <c r="A733" s="590" t="n"/>
      <c r="B733" s="590" t="n"/>
      <c r="C733" s="590" t="n"/>
      <c r="D733" s="590" t="n"/>
      <c r="E733" s="590" t="n"/>
      <c r="F733" s="590" t="n"/>
      <c r="G733" s="590" t="n"/>
      <c r="H733" s="590" t="n"/>
      <c r="I733" s="590" t="n"/>
      <c r="J733" s="664" t="n"/>
      <c r="K733" s="664" t="n"/>
      <c r="L733" s="664" t="n"/>
      <c r="M733" s="664" t="n"/>
      <c r="N733" s="664" t="n"/>
      <c r="O733" s="664" t="n"/>
      <c r="P733" s="664" t="n"/>
      <c r="Q733" s="664" t="n"/>
      <c r="R733" s="664" t="n"/>
      <c r="S733" s="664" t="n"/>
      <c r="T733" s="664" t="n"/>
      <c r="U733" s="664" t="n"/>
      <c r="V733" s="664" t="n"/>
      <c r="W733" s="664" t="n"/>
      <c r="X733" s="664" t="n"/>
      <c r="Y733" s="664" t="n"/>
      <c r="Z733" s="664" t="n"/>
      <c r="AA733" s="664" t="n"/>
    </row>
    <row r="734" ht="12" customHeight="1" s="844">
      <c r="A734" s="590" t="n"/>
      <c r="B734" s="590" t="n"/>
      <c r="C734" s="590" t="n"/>
      <c r="D734" s="590" t="n"/>
      <c r="E734" s="590" t="n"/>
      <c r="F734" s="590" t="n"/>
      <c r="G734" s="590" t="n"/>
      <c r="H734" s="590" t="n"/>
      <c r="I734" s="590" t="n"/>
      <c r="J734" s="664" t="n"/>
      <c r="K734" s="664" t="n"/>
      <c r="L734" s="664" t="n"/>
      <c r="M734" s="664" t="n"/>
      <c r="N734" s="664" t="n"/>
      <c r="O734" s="664" t="n"/>
      <c r="P734" s="664" t="n"/>
      <c r="Q734" s="664" t="n"/>
      <c r="R734" s="664" t="n"/>
      <c r="S734" s="664" t="n"/>
      <c r="T734" s="664" t="n"/>
      <c r="U734" s="664" t="n"/>
      <c r="V734" s="664" t="n"/>
      <c r="W734" s="664" t="n"/>
      <c r="X734" s="664" t="n"/>
      <c r="Y734" s="664" t="n"/>
      <c r="Z734" s="664" t="n"/>
      <c r="AA734" s="664" t="n"/>
    </row>
    <row r="735" ht="12" customHeight="1" s="844">
      <c r="A735" s="590" t="n"/>
      <c r="B735" s="590" t="n"/>
      <c r="C735" s="590" t="n"/>
      <c r="D735" s="590" t="n"/>
      <c r="E735" s="590" t="n"/>
      <c r="F735" s="590" t="n"/>
      <c r="G735" s="590" t="n"/>
      <c r="H735" s="590" t="n"/>
      <c r="I735" s="590" t="n"/>
      <c r="J735" s="664" t="n"/>
      <c r="K735" s="664" t="n"/>
      <c r="L735" s="664" t="n"/>
      <c r="M735" s="664" t="n"/>
      <c r="N735" s="664" t="n"/>
      <c r="O735" s="664" t="n"/>
      <c r="P735" s="664" t="n"/>
      <c r="Q735" s="664" t="n"/>
      <c r="R735" s="664" t="n"/>
      <c r="S735" s="664" t="n"/>
      <c r="T735" s="664" t="n"/>
      <c r="U735" s="664" t="n"/>
      <c r="V735" s="664" t="n"/>
      <c r="W735" s="664" t="n"/>
      <c r="X735" s="664" t="n"/>
      <c r="Y735" s="664" t="n"/>
      <c r="Z735" s="664" t="n"/>
      <c r="AA735" s="664" t="n"/>
    </row>
    <row r="736" ht="12" customHeight="1" s="844">
      <c r="A736" s="590" t="n"/>
      <c r="B736" s="590" t="n"/>
      <c r="C736" s="590" t="n"/>
      <c r="D736" s="590" t="n"/>
      <c r="E736" s="590" t="n"/>
      <c r="F736" s="590" t="n"/>
      <c r="G736" s="590" t="n"/>
      <c r="H736" s="590" t="n"/>
      <c r="I736" s="590" t="n"/>
      <c r="J736" s="664" t="n"/>
      <c r="K736" s="664" t="n"/>
      <c r="L736" s="664" t="n"/>
      <c r="M736" s="664" t="n"/>
      <c r="N736" s="664" t="n"/>
      <c r="O736" s="664" t="n"/>
      <c r="P736" s="664" t="n"/>
      <c r="Q736" s="664" t="n"/>
      <c r="R736" s="664" t="n"/>
      <c r="S736" s="664" t="n"/>
      <c r="T736" s="664" t="n"/>
      <c r="U736" s="664" t="n"/>
      <c r="V736" s="664" t="n"/>
      <c r="W736" s="664" t="n"/>
      <c r="X736" s="664" t="n"/>
      <c r="Y736" s="664" t="n"/>
      <c r="Z736" s="664" t="n"/>
      <c r="AA736" s="664" t="n"/>
    </row>
    <row r="737" ht="12" customHeight="1" s="844">
      <c r="A737" s="590" t="n"/>
      <c r="B737" s="590" t="n"/>
      <c r="C737" s="590" t="n"/>
      <c r="D737" s="590" t="n"/>
      <c r="E737" s="590" t="n"/>
      <c r="F737" s="590" t="n"/>
      <c r="G737" s="590" t="n"/>
      <c r="H737" s="590" t="n"/>
      <c r="I737" s="590" t="n"/>
      <c r="J737" s="664" t="n"/>
      <c r="K737" s="664" t="n"/>
      <c r="L737" s="664" t="n"/>
      <c r="M737" s="664" t="n"/>
      <c r="N737" s="664" t="n"/>
      <c r="O737" s="664" t="n"/>
      <c r="P737" s="664" t="n"/>
      <c r="Q737" s="664" t="n"/>
      <c r="R737" s="664" t="n"/>
      <c r="S737" s="664" t="n"/>
      <c r="T737" s="664" t="n"/>
      <c r="U737" s="664" t="n"/>
      <c r="V737" s="664" t="n"/>
      <c r="W737" s="664" t="n"/>
      <c r="X737" s="664" t="n"/>
      <c r="Y737" s="664" t="n"/>
      <c r="Z737" s="664" t="n"/>
      <c r="AA737" s="664" t="n"/>
    </row>
    <row r="738" ht="12" customHeight="1" s="844">
      <c r="A738" s="590" t="n"/>
      <c r="B738" s="590" t="n"/>
      <c r="C738" s="590" t="n"/>
      <c r="D738" s="590" t="n"/>
      <c r="E738" s="590" t="n"/>
      <c r="F738" s="590" t="n"/>
      <c r="G738" s="590" t="n"/>
      <c r="H738" s="590" t="n"/>
      <c r="I738" s="590" t="n"/>
      <c r="J738" s="664" t="n"/>
      <c r="K738" s="664" t="n"/>
      <c r="L738" s="664" t="n"/>
      <c r="M738" s="664" t="n"/>
      <c r="N738" s="664" t="n"/>
      <c r="O738" s="664" t="n"/>
      <c r="P738" s="664" t="n"/>
      <c r="Q738" s="664" t="n"/>
      <c r="R738" s="664" t="n"/>
      <c r="S738" s="664" t="n"/>
      <c r="T738" s="664" t="n"/>
      <c r="U738" s="664" t="n"/>
      <c r="V738" s="664" t="n"/>
      <c r="W738" s="664" t="n"/>
      <c r="X738" s="664" t="n"/>
      <c r="Y738" s="664" t="n"/>
      <c r="Z738" s="664" t="n"/>
      <c r="AA738" s="664" t="n"/>
    </row>
    <row r="739" ht="12" customHeight="1" s="844">
      <c r="A739" s="590" t="n"/>
      <c r="B739" s="590" t="n"/>
      <c r="C739" s="590" t="n"/>
      <c r="D739" s="590" t="n"/>
      <c r="E739" s="590" t="n"/>
      <c r="F739" s="590" t="n"/>
      <c r="G739" s="590" t="n"/>
      <c r="H739" s="590" t="n"/>
      <c r="I739" s="590" t="n"/>
      <c r="J739" s="664" t="n"/>
      <c r="K739" s="664" t="n"/>
      <c r="L739" s="664" t="n"/>
      <c r="M739" s="664" t="n"/>
      <c r="N739" s="664" t="n"/>
      <c r="O739" s="664" t="n"/>
      <c r="P739" s="664" t="n"/>
      <c r="Q739" s="664" t="n"/>
      <c r="R739" s="664" t="n"/>
      <c r="S739" s="664" t="n"/>
      <c r="T739" s="664" t="n"/>
      <c r="U739" s="664" t="n"/>
      <c r="V739" s="664" t="n"/>
      <c r="W739" s="664" t="n"/>
      <c r="X739" s="664" t="n"/>
      <c r="Y739" s="664" t="n"/>
      <c r="Z739" s="664" t="n"/>
      <c r="AA739" s="664" t="n"/>
    </row>
    <row r="740" ht="12" customHeight="1" s="844">
      <c r="A740" s="590" t="n"/>
      <c r="B740" s="590" t="n"/>
      <c r="C740" s="590" t="n"/>
      <c r="D740" s="590" t="n"/>
      <c r="E740" s="590" t="n"/>
      <c r="F740" s="590" t="n"/>
      <c r="G740" s="590" t="n"/>
      <c r="H740" s="590" t="n"/>
      <c r="I740" s="590" t="n"/>
      <c r="J740" s="664" t="n"/>
      <c r="K740" s="664" t="n"/>
      <c r="L740" s="664" t="n"/>
      <c r="M740" s="664" t="n"/>
      <c r="N740" s="664" t="n"/>
      <c r="O740" s="664" t="n"/>
      <c r="P740" s="664" t="n"/>
      <c r="Q740" s="664" t="n"/>
      <c r="R740" s="664" t="n"/>
      <c r="S740" s="664" t="n"/>
      <c r="T740" s="664" t="n"/>
      <c r="U740" s="664" t="n"/>
      <c r="V740" s="664" t="n"/>
      <c r="W740" s="664" t="n"/>
      <c r="X740" s="664" t="n"/>
      <c r="Y740" s="664" t="n"/>
      <c r="Z740" s="664" t="n"/>
      <c r="AA740" s="664" t="n"/>
    </row>
    <row r="741" ht="12" customHeight="1" s="844">
      <c r="A741" s="590" t="n"/>
      <c r="B741" s="590" t="n"/>
      <c r="C741" s="590" t="n"/>
      <c r="D741" s="590" t="n"/>
      <c r="E741" s="590" t="n"/>
      <c r="F741" s="590" t="n"/>
      <c r="G741" s="590" t="n"/>
      <c r="H741" s="590" t="n"/>
      <c r="I741" s="590" t="n"/>
      <c r="J741" s="664" t="n"/>
      <c r="K741" s="664" t="n"/>
      <c r="L741" s="664" t="n"/>
      <c r="M741" s="664" t="n"/>
      <c r="N741" s="664" t="n"/>
      <c r="O741" s="664" t="n"/>
      <c r="P741" s="664" t="n"/>
      <c r="Q741" s="664" t="n"/>
      <c r="R741" s="664" t="n"/>
      <c r="S741" s="664" t="n"/>
      <c r="T741" s="664" t="n"/>
      <c r="U741" s="664" t="n"/>
      <c r="V741" s="664" t="n"/>
      <c r="W741" s="664" t="n"/>
      <c r="X741" s="664" t="n"/>
      <c r="Y741" s="664" t="n"/>
      <c r="Z741" s="664" t="n"/>
      <c r="AA741" s="664" t="n"/>
    </row>
    <row r="742" ht="12" customHeight="1" s="844">
      <c r="A742" s="590" t="n"/>
      <c r="B742" s="590" t="n"/>
      <c r="C742" s="590" t="n"/>
      <c r="D742" s="590" t="n"/>
      <c r="E742" s="590" t="n"/>
      <c r="F742" s="590" t="n"/>
      <c r="G742" s="590" t="n"/>
      <c r="H742" s="590" t="n"/>
      <c r="I742" s="590" t="n"/>
      <c r="J742" s="664" t="n"/>
      <c r="K742" s="664" t="n"/>
      <c r="L742" s="664" t="n"/>
      <c r="M742" s="664" t="n"/>
      <c r="N742" s="664" t="n"/>
      <c r="O742" s="664" t="n"/>
      <c r="P742" s="664" t="n"/>
      <c r="Q742" s="664" t="n"/>
      <c r="R742" s="664" t="n"/>
      <c r="S742" s="664" t="n"/>
      <c r="T742" s="664" t="n"/>
      <c r="U742" s="664" t="n"/>
      <c r="V742" s="664" t="n"/>
      <c r="W742" s="664" t="n"/>
      <c r="X742" s="664" t="n"/>
      <c r="Y742" s="664" t="n"/>
      <c r="Z742" s="664" t="n"/>
      <c r="AA742" s="664" t="n"/>
    </row>
    <row r="743" ht="12" customHeight="1" s="844">
      <c r="A743" s="590" t="n"/>
      <c r="B743" s="590" t="n"/>
      <c r="C743" s="590" t="n"/>
      <c r="D743" s="590" t="n"/>
      <c r="E743" s="590" t="n"/>
      <c r="F743" s="590" t="n"/>
      <c r="G743" s="590" t="n"/>
      <c r="H743" s="590" t="n"/>
      <c r="I743" s="590" t="n"/>
      <c r="J743" s="664" t="n"/>
      <c r="K743" s="664" t="n"/>
      <c r="L743" s="664" t="n"/>
      <c r="M743" s="664" t="n"/>
      <c r="N743" s="664" t="n"/>
      <c r="O743" s="664" t="n"/>
      <c r="P743" s="664" t="n"/>
      <c r="Q743" s="664" t="n"/>
      <c r="R743" s="664" t="n"/>
      <c r="S743" s="664" t="n"/>
      <c r="T743" s="664" t="n"/>
      <c r="U743" s="664" t="n"/>
      <c r="V743" s="664" t="n"/>
      <c r="W743" s="664" t="n"/>
      <c r="X743" s="664" t="n"/>
      <c r="Y743" s="664" t="n"/>
      <c r="Z743" s="664" t="n"/>
      <c r="AA743" s="664" t="n"/>
    </row>
    <row r="744" ht="12" customHeight="1" s="844">
      <c r="A744" s="590" t="n"/>
      <c r="B744" s="590" t="n"/>
      <c r="C744" s="590" t="n"/>
      <c r="D744" s="590" t="n"/>
      <c r="E744" s="590" t="n"/>
      <c r="F744" s="590" t="n"/>
      <c r="G744" s="590" t="n"/>
      <c r="H744" s="590" t="n"/>
      <c r="I744" s="590" t="n"/>
      <c r="J744" s="664" t="n"/>
      <c r="K744" s="664" t="n"/>
      <c r="L744" s="664" t="n"/>
      <c r="M744" s="664" t="n"/>
      <c r="N744" s="664" t="n"/>
      <c r="O744" s="664" t="n"/>
      <c r="P744" s="664" t="n"/>
      <c r="Q744" s="664" t="n"/>
      <c r="R744" s="664" t="n"/>
      <c r="S744" s="664" t="n"/>
      <c r="T744" s="664" t="n"/>
      <c r="U744" s="664" t="n"/>
      <c r="V744" s="664" t="n"/>
      <c r="W744" s="664" t="n"/>
      <c r="X744" s="664" t="n"/>
      <c r="Y744" s="664" t="n"/>
      <c r="Z744" s="664" t="n"/>
      <c r="AA744" s="664" t="n"/>
    </row>
    <row r="745" ht="12" customHeight="1" s="844">
      <c r="A745" s="590" t="n"/>
      <c r="B745" s="590" t="n"/>
      <c r="C745" s="590" t="n"/>
      <c r="D745" s="590" t="n"/>
      <c r="E745" s="590" t="n"/>
      <c r="F745" s="590" t="n"/>
      <c r="G745" s="590" t="n"/>
      <c r="H745" s="590" t="n"/>
      <c r="I745" s="590" t="n"/>
      <c r="J745" s="664" t="n"/>
      <c r="K745" s="664" t="n"/>
      <c r="L745" s="664" t="n"/>
      <c r="M745" s="664" t="n"/>
      <c r="N745" s="664" t="n"/>
      <c r="O745" s="664" t="n"/>
      <c r="P745" s="664" t="n"/>
      <c r="Q745" s="664" t="n"/>
      <c r="R745" s="664" t="n"/>
      <c r="S745" s="664" t="n"/>
      <c r="T745" s="664" t="n"/>
      <c r="U745" s="664" t="n"/>
      <c r="V745" s="664" t="n"/>
      <c r="W745" s="664" t="n"/>
      <c r="X745" s="664" t="n"/>
      <c r="Y745" s="664" t="n"/>
      <c r="Z745" s="664" t="n"/>
      <c r="AA745" s="664" t="n"/>
    </row>
    <row r="746" ht="12" customHeight="1" s="844">
      <c r="A746" s="590" t="n"/>
      <c r="B746" s="590" t="n"/>
      <c r="C746" s="590" t="n"/>
      <c r="D746" s="590" t="n"/>
      <c r="E746" s="590" t="n"/>
      <c r="F746" s="590" t="n"/>
      <c r="G746" s="590" t="n"/>
      <c r="H746" s="590" t="n"/>
      <c r="I746" s="590" t="n"/>
      <c r="J746" s="664" t="n"/>
      <c r="K746" s="664" t="n"/>
      <c r="L746" s="664" t="n"/>
      <c r="M746" s="664" t="n"/>
      <c r="N746" s="664" t="n"/>
      <c r="O746" s="664" t="n"/>
      <c r="P746" s="664" t="n"/>
      <c r="Q746" s="664" t="n"/>
      <c r="R746" s="664" t="n"/>
      <c r="S746" s="664" t="n"/>
      <c r="T746" s="664" t="n"/>
      <c r="U746" s="664" t="n"/>
      <c r="V746" s="664" t="n"/>
      <c r="W746" s="664" t="n"/>
      <c r="X746" s="664" t="n"/>
      <c r="Y746" s="664" t="n"/>
      <c r="Z746" s="664" t="n"/>
      <c r="AA746" s="664" t="n"/>
    </row>
    <row r="747" ht="12" customHeight="1" s="844">
      <c r="A747" s="590" t="n"/>
      <c r="B747" s="590" t="n"/>
      <c r="C747" s="590" t="n"/>
      <c r="D747" s="590" t="n"/>
      <c r="E747" s="590" t="n"/>
      <c r="F747" s="590" t="n"/>
      <c r="G747" s="590" t="n"/>
      <c r="H747" s="590" t="n"/>
      <c r="I747" s="590" t="n"/>
      <c r="J747" s="664" t="n"/>
      <c r="K747" s="664" t="n"/>
      <c r="L747" s="664" t="n"/>
      <c r="M747" s="664" t="n"/>
      <c r="N747" s="664" t="n"/>
      <c r="O747" s="664" t="n"/>
      <c r="P747" s="664" t="n"/>
      <c r="Q747" s="664" t="n"/>
      <c r="R747" s="664" t="n"/>
      <c r="S747" s="664" t="n"/>
      <c r="T747" s="664" t="n"/>
      <c r="U747" s="664" t="n"/>
      <c r="V747" s="664" t="n"/>
      <c r="W747" s="664" t="n"/>
      <c r="X747" s="664" t="n"/>
      <c r="Y747" s="664" t="n"/>
      <c r="Z747" s="664" t="n"/>
      <c r="AA747" s="664" t="n"/>
    </row>
    <row r="748" ht="12" customHeight="1" s="844">
      <c r="A748" s="590" t="n"/>
      <c r="B748" s="590" t="n"/>
      <c r="C748" s="590" t="n"/>
      <c r="D748" s="590" t="n"/>
      <c r="E748" s="590" t="n"/>
      <c r="F748" s="590" t="n"/>
      <c r="G748" s="590" t="n"/>
      <c r="H748" s="590" t="n"/>
      <c r="I748" s="590" t="n"/>
      <c r="J748" s="664" t="n"/>
      <c r="K748" s="664" t="n"/>
      <c r="L748" s="664" t="n"/>
      <c r="M748" s="664" t="n"/>
      <c r="N748" s="664" t="n"/>
      <c r="O748" s="664" t="n"/>
      <c r="P748" s="664" t="n"/>
      <c r="Q748" s="664" t="n"/>
      <c r="R748" s="664" t="n"/>
      <c r="S748" s="664" t="n"/>
      <c r="T748" s="664" t="n"/>
      <c r="U748" s="664" t="n"/>
      <c r="V748" s="664" t="n"/>
      <c r="W748" s="664" t="n"/>
      <c r="X748" s="664" t="n"/>
      <c r="Y748" s="664" t="n"/>
      <c r="Z748" s="664" t="n"/>
      <c r="AA748" s="664" t="n"/>
    </row>
    <row r="749" ht="12" customHeight="1" s="844">
      <c r="A749" s="590" t="n"/>
      <c r="B749" s="590" t="n"/>
      <c r="C749" s="590" t="n"/>
      <c r="D749" s="590" t="n"/>
      <c r="E749" s="590" t="n"/>
      <c r="F749" s="590" t="n"/>
      <c r="G749" s="590" t="n"/>
      <c r="H749" s="590" t="n"/>
      <c r="I749" s="590" t="n"/>
      <c r="J749" s="664" t="n"/>
      <c r="K749" s="664" t="n"/>
      <c r="L749" s="664" t="n"/>
      <c r="M749" s="664" t="n"/>
      <c r="N749" s="664" t="n"/>
      <c r="O749" s="664" t="n"/>
      <c r="P749" s="664" t="n"/>
      <c r="Q749" s="664" t="n"/>
      <c r="R749" s="664" t="n"/>
      <c r="S749" s="664" t="n"/>
      <c r="T749" s="664" t="n"/>
      <c r="U749" s="664" t="n"/>
      <c r="V749" s="664" t="n"/>
      <c r="W749" s="664" t="n"/>
      <c r="X749" s="664" t="n"/>
      <c r="Y749" s="664" t="n"/>
      <c r="Z749" s="664" t="n"/>
      <c r="AA749" s="664" t="n"/>
    </row>
    <row r="750" ht="12" customHeight="1" s="844">
      <c r="A750" s="590" t="n"/>
      <c r="B750" s="590" t="n"/>
      <c r="C750" s="590" t="n"/>
      <c r="D750" s="590" t="n"/>
      <c r="E750" s="590" t="n"/>
      <c r="F750" s="590" t="n"/>
      <c r="G750" s="590" t="n"/>
      <c r="H750" s="590" t="n"/>
      <c r="I750" s="590" t="n"/>
      <c r="J750" s="664" t="n"/>
      <c r="K750" s="664" t="n"/>
      <c r="L750" s="664" t="n"/>
      <c r="M750" s="664" t="n"/>
      <c r="N750" s="664" t="n"/>
      <c r="O750" s="664" t="n"/>
      <c r="P750" s="664" t="n"/>
      <c r="Q750" s="664" t="n"/>
      <c r="R750" s="664" t="n"/>
      <c r="S750" s="664" t="n"/>
      <c r="T750" s="664" t="n"/>
      <c r="U750" s="664" t="n"/>
      <c r="V750" s="664" t="n"/>
      <c r="W750" s="664" t="n"/>
      <c r="X750" s="664" t="n"/>
      <c r="Y750" s="664" t="n"/>
      <c r="Z750" s="664" t="n"/>
      <c r="AA750" s="664" t="n"/>
    </row>
    <row r="751" ht="12" customHeight="1" s="844">
      <c r="A751" s="590" t="n"/>
      <c r="B751" s="590" t="n"/>
      <c r="C751" s="590" t="n"/>
      <c r="D751" s="590" t="n"/>
      <c r="E751" s="590" t="n"/>
      <c r="F751" s="590" t="n"/>
      <c r="G751" s="590" t="n"/>
      <c r="H751" s="590" t="n"/>
      <c r="I751" s="590" t="n"/>
      <c r="J751" s="664" t="n"/>
      <c r="K751" s="664" t="n"/>
      <c r="L751" s="664" t="n"/>
      <c r="M751" s="664" t="n"/>
      <c r="N751" s="664" t="n"/>
      <c r="O751" s="664" t="n"/>
      <c r="P751" s="664" t="n"/>
      <c r="Q751" s="664" t="n"/>
      <c r="R751" s="664" t="n"/>
      <c r="S751" s="664" t="n"/>
      <c r="T751" s="664" t="n"/>
      <c r="U751" s="664" t="n"/>
      <c r="V751" s="664" t="n"/>
      <c r="W751" s="664" t="n"/>
      <c r="X751" s="664" t="n"/>
      <c r="Y751" s="664" t="n"/>
      <c r="Z751" s="664" t="n"/>
      <c r="AA751" s="664" t="n"/>
    </row>
    <row r="752" ht="12" customHeight="1" s="844">
      <c r="A752" s="590" t="n"/>
      <c r="B752" s="590" t="n"/>
      <c r="C752" s="590" t="n"/>
      <c r="D752" s="590" t="n"/>
      <c r="E752" s="590" t="n"/>
      <c r="F752" s="590" t="n"/>
      <c r="G752" s="590" t="n"/>
      <c r="H752" s="590" t="n"/>
      <c r="I752" s="590" t="n"/>
      <c r="J752" s="664" t="n"/>
      <c r="K752" s="664" t="n"/>
      <c r="L752" s="664" t="n"/>
      <c r="M752" s="664" t="n"/>
      <c r="N752" s="664" t="n"/>
      <c r="O752" s="664" t="n"/>
      <c r="P752" s="664" t="n"/>
      <c r="Q752" s="664" t="n"/>
      <c r="R752" s="664" t="n"/>
      <c r="S752" s="664" t="n"/>
      <c r="T752" s="664" t="n"/>
      <c r="U752" s="664" t="n"/>
      <c r="V752" s="664" t="n"/>
      <c r="W752" s="664" t="n"/>
      <c r="X752" s="664" t="n"/>
      <c r="Y752" s="664" t="n"/>
      <c r="Z752" s="664" t="n"/>
      <c r="AA752" s="664" t="n"/>
    </row>
    <row r="753" ht="12" customHeight="1" s="844">
      <c r="A753" s="590" t="n"/>
      <c r="B753" s="590" t="n"/>
      <c r="C753" s="590" t="n"/>
      <c r="D753" s="590" t="n"/>
      <c r="E753" s="590" t="n"/>
      <c r="F753" s="590" t="n"/>
      <c r="G753" s="590" t="n"/>
      <c r="H753" s="590" t="n"/>
      <c r="I753" s="590" t="n"/>
      <c r="J753" s="664" t="n"/>
      <c r="K753" s="664" t="n"/>
      <c r="L753" s="664" t="n"/>
      <c r="M753" s="664" t="n"/>
      <c r="N753" s="664" t="n"/>
      <c r="O753" s="664" t="n"/>
      <c r="P753" s="664" t="n"/>
      <c r="Q753" s="664" t="n"/>
      <c r="R753" s="664" t="n"/>
      <c r="S753" s="664" t="n"/>
      <c r="T753" s="664" t="n"/>
      <c r="U753" s="664" t="n"/>
      <c r="V753" s="664" t="n"/>
      <c r="W753" s="664" t="n"/>
      <c r="X753" s="664" t="n"/>
      <c r="Y753" s="664" t="n"/>
      <c r="Z753" s="664" t="n"/>
      <c r="AA753" s="664" t="n"/>
    </row>
    <row r="754" ht="12" customHeight="1" s="844">
      <c r="A754" s="590" t="n"/>
      <c r="B754" s="590" t="n"/>
      <c r="C754" s="590" t="n"/>
      <c r="D754" s="590" t="n"/>
      <c r="E754" s="590" t="n"/>
      <c r="F754" s="590" t="n"/>
      <c r="G754" s="590" t="n"/>
      <c r="H754" s="590" t="n"/>
      <c r="I754" s="590" t="n"/>
      <c r="J754" s="664" t="n"/>
      <c r="K754" s="664" t="n"/>
      <c r="L754" s="664" t="n"/>
      <c r="M754" s="664" t="n"/>
      <c r="N754" s="664" t="n"/>
      <c r="O754" s="664" t="n"/>
      <c r="P754" s="664" t="n"/>
      <c r="Q754" s="664" t="n"/>
      <c r="R754" s="664" t="n"/>
      <c r="S754" s="664" t="n"/>
      <c r="T754" s="664" t="n"/>
      <c r="U754" s="664" t="n"/>
      <c r="V754" s="664" t="n"/>
      <c r="W754" s="664" t="n"/>
      <c r="X754" s="664" t="n"/>
      <c r="Y754" s="664" t="n"/>
      <c r="Z754" s="664" t="n"/>
      <c r="AA754" s="664" t="n"/>
    </row>
    <row r="755" ht="12" customHeight="1" s="844">
      <c r="A755" s="590" t="n"/>
      <c r="B755" s="590" t="n"/>
      <c r="C755" s="590" t="n"/>
      <c r="D755" s="590" t="n"/>
      <c r="E755" s="590" t="n"/>
      <c r="F755" s="590" t="n"/>
      <c r="G755" s="590" t="n"/>
      <c r="H755" s="590" t="n"/>
      <c r="I755" s="590" t="n"/>
      <c r="J755" s="664" t="n"/>
      <c r="K755" s="664" t="n"/>
      <c r="L755" s="664" t="n"/>
      <c r="M755" s="664" t="n"/>
      <c r="N755" s="664" t="n"/>
      <c r="O755" s="664" t="n"/>
      <c r="P755" s="664" t="n"/>
      <c r="Q755" s="664" t="n"/>
      <c r="R755" s="664" t="n"/>
      <c r="S755" s="664" t="n"/>
      <c r="T755" s="664" t="n"/>
      <c r="U755" s="664" t="n"/>
      <c r="V755" s="664" t="n"/>
      <c r="W755" s="664" t="n"/>
      <c r="X755" s="664" t="n"/>
      <c r="Y755" s="664" t="n"/>
      <c r="Z755" s="664" t="n"/>
      <c r="AA755" s="664" t="n"/>
    </row>
    <row r="756" ht="12" customHeight="1" s="844">
      <c r="A756" s="590" t="n"/>
      <c r="B756" s="590" t="n"/>
      <c r="C756" s="590" t="n"/>
      <c r="D756" s="590" t="n"/>
      <c r="E756" s="590" t="n"/>
      <c r="F756" s="590" t="n"/>
      <c r="G756" s="590" t="n"/>
      <c r="H756" s="590" t="n"/>
      <c r="I756" s="590" t="n"/>
      <c r="J756" s="664" t="n"/>
      <c r="K756" s="664" t="n"/>
      <c r="L756" s="664" t="n"/>
      <c r="M756" s="664" t="n"/>
      <c r="N756" s="664" t="n"/>
      <c r="O756" s="664" t="n"/>
      <c r="P756" s="664" t="n"/>
      <c r="Q756" s="664" t="n"/>
      <c r="R756" s="664" t="n"/>
      <c r="S756" s="664" t="n"/>
      <c r="T756" s="664" t="n"/>
      <c r="U756" s="664" t="n"/>
      <c r="V756" s="664" t="n"/>
      <c r="W756" s="664" t="n"/>
      <c r="X756" s="664" t="n"/>
      <c r="Y756" s="664" t="n"/>
      <c r="Z756" s="664" t="n"/>
      <c r="AA756" s="664" t="n"/>
    </row>
    <row r="757" ht="12" customHeight="1" s="844">
      <c r="A757" s="590" t="n"/>
      <c r="B757" s="590" t="n"/>
      <c r="C757" s="590" t="n"/>
      <c r="D757" s="590" t="n"/>
      <c r="E757" s="590" t="n"/>
      <c r="F757" s="590" t="n"/>
      <c r="G757" s="590" t="n"/>
      <c r="H757" s="590" t="n"/>
      <c r="I757" s="590" t="n"/>
      <c r="J757" s="664" t="n"/>
      <c r="K757" s="664" t="n"/>
      <c r="L757" s="664" t="n"/>
      <c r="M757" s="664" t="n"/>
      <c r="N757" s="664" t="n"/>
      <c r="O757" s="664" t="n"/>
      <c r="P757" s="664" t="n"/>
      <c r="Q757" s="664" t="n"/>
      <c r="R757" s="664" t="n"/>
      <c r="S757" s="664" t="n"/>
      <c r="T757" s="664" t="n"/>
      <c r="U757" s="664" t="n"/>
      <c r="V757" s="664" t="n"/>
      <c r="W757" s="664" t="n"/>
      <c r="X757" s="664" t="n"/>
      <c r="Y757" s="664" t="n"/>
      <c r="Z757" s="664" t="n"/>
      <c r="AA757" s="664" t="n"/>
    </row>
    <row r="758" ht="12" customHeight="1" s="844">
      <c r="A758" s="590" t="n"/>
      <c r="B758" s="590" t="n"/>
      <c r="C758" s="590" t="n"/>
      <c r="D758" s="590" t="n"/>
      <c r="E758" s="590" t="n"/>
      <c r="F758" s="590" t="n"/>
      <c r="G758" s="590" t="n"/>
      <c r="H758" s="590" t="n"/>
      <c r="I758" s="590" t="n"/>
      <c r="J758" s="664" t="n"/>
      <c r="K758" s="664" t="n"/>
      <c r="L758" s="664" t="n"/>
      <c r="M758" s="664" t="n"/>
      <c r="N758" s="664" t="n"/>
      <c r="O758" s="664" t="n"/>
      <c r="P758" s="664" t="n"/>
      <c r="Q758" s="664" t="n"/>
      <c r="R758" s="664" t="n"/>
      <c r="S758" s="664" t="n"/>
      <c r="T758" s="664" t="n"/>
      <c r="U758" s="664" t="n"/>
      <c r="V758" s="664" t="n"/>
      <c r="W758" s="664" t="n"/>
      <c r="X758" s="664" t="n"/>
      <c r="Y758" s="664" t="n"/>
      <c r="Z758" s="664" t="n"/>
      <c r="AA758" s="664" t="n"/>
    </row>
    <row r="759" ht="12" customHeight="1" s="844">
      <c r="A759" s="590" t="n"/>
      <c r="B759" s="590" t="n"/>
      <c r="C759" s="590" t="n"/>
      <c r="D759" s="590" t="n"/>
      <c r="E759" s="590" t="n"/>
      <c r="F759" s="590" t="n"/>
      <c r="G759" s="590" t="n"/>
      <c r="H759" s="590" t="n"/>
      <c r="I759" s="590" t="n"/>
      <c r="J759" s="664" t="n"/>
      <c r="K759" s="664" t="n"/>
      <c r="L759" s="664" t="n"/>
      <c r="M759" s="664" t="n"/>
      <c r="N759" s="664" t="n"/>
      <c r="O759" s="664" t="n"/>
      <c r="P759" s="664" t="n"/>
      <c r="Q759" s="664" t="n"/>
      <c r="R759" s="664" t="n"/>
      <c r="S759" s="664" t="n"/>
      <c r="T759" s="664" t="n"/>
      <c r="U759" s="664" t="n"/>
      <c r="V759" s="664" t="n"/>
      <c r="W759" s="664" t="n"/>
      <c r="X759" s="664" t="n"/>
      <c r="Y759" s="664" t="n"/>
      <c r="Z759" s="664" t="n"/>
      <c r="AA759" s="664" t="n"/>
    </row>
    <row r="760" ht="12" customHeight="1" s="844">
      <c r="A760" s="590" t="n"/>
      <c r="B760" s="590" t="n"/>
      <c r="C760" s="590" t="n"/>
      <c r="D760" s="590" t="n"/>
      <c r="E760" s="590" t="n"/>
      <c r="F760" s="590" t="n"/>
      <c r="G760" s="590" t="n"/>
      <c r="H760" s="590" t="n"/>
      <c r="I760" s="590" t="n"/>
      <c r="J760" s="664" t="n"/>
      <c r="K760" s="664" t="n"/>
      <c r="L760" s="664" t="n"/>
      <c r="M760" s="664" t="n"/>
      <c r="N760" s="664" t="n"/>
      <c r="O760" s="664" t="n"/>
      <c r="P760" s="664" t="n"/>
      <c r="Q760" s="664" t="n"/>
      <c r="R760" s="664" t="n"/>
      <c r="S760" s="664" t="n"/>
      <c r="T760" s="664" t="n"/>
      <c r="U760" s="664" t="n"/>
      <c r="V760" s="664" t="n"/>
      <c r="W760" s="664" t="n"/>
      <c r="X760" s="664" t="n"/>
      <c r="Y760" s="664" t="n"/>
      <c r="Z760" s="664" t="n"/>
      <c r="AA760" s="664" t="n"/>
    </row>
    <row r="761" ht="12" customHeight="1" s="844">
      <c r="A761" s="590" t="n"/>
      <c r="B761" s="590" t="n"/>
      <c r="C761" s="590" t="n"/>
      <c r="D761" s="590" t="n"/>
      <c r="E761" s="590" t="n"/>
      <c r="F761" s="590" t="n"/>
      <c r="G761" s="590" t="n"/>
      <c r="H761" s="590" t="n"/>
      <c r="I761" s="590" t="n"/>
      <c r="J761" s="664" t="n"/>
      <c r="K761" s="664" t="n"/>
      <c r="L761" s="664" t="n"/>
      <c r="M761" s="664" t="n"/>
      <c r="N761" s="664" t="n"/>
      <c r="O761" s="664" t="n"/>
      <c r="P761" s="664" t="n"/>
      <c r="Q761" s="664" t="n"/>
      <c r="R761" s="664" t="n"/>
      <c r="S761" s="664" t="n"/>
      <c r="T761" s="664" t="n"/>
      <c r="U761" s="664" t="n"/>
      <c r="V761" s="664" t="n"/>
      <c r="W761" s="664" t="n"/>
      <c r="X761" s="664" t="n"/>
      <c r="Y761" s="664" t="n"/>
      <c r="Z761" s="664" t="n"/>
      <c r="AA761" s="664" t="n"/>
    </row>
    <row r="762" ht="12" customHeight="1" s="844">
      <c r="A762" s="590" t="n"/>
      <c r="B762" s="590" t="n"/>
      <c r="C762" s="590" t="n"/>
      <c r="D762" s="590" t="n"/>
      <c r="E762" s="590" t="n"/>
      <c r="F762" s="590" t="n"/>
      <c r="G762" s="590" t="n"/>
      <c r="H762" s="590" t="n"/>
      <c r="I762" s="590" t="n"/>
      <c r="J762" s="664" t="n"/>
      <c r="K762" s="664" t="n"/>
      <c r="L762" s="664" t="n"/>
      <c r="M762" s="664" t="n"/>
      <c r="N762" s="664" t="n"/>
      <c r="O762" s="664" t="n"/>
      <c r="P762" s="664" t="n"/>
      <c r="Q762" s="664" t="n"/>
      <c r="R762" s="664" t="n"/>
      <c r="S762" s="664" t="n"/>
      <c r="T762" s="664" t="n"/>
      <c r="U762" s="664" t="n"/>
      <c r="V762" s="664" t="n"/>
      <c r="W762" s="664" t="n"/>
      <c r="X762" s="664" t="n"/>
      <c r="Y762" s="664" t="n"/>
      <c r="Z762" s="664" t="n"/>
      <c r="AA762" s="664" t="n"/>
    </row>
    <row r="763" ht="12" customHeight="1" s="844">
      <c r="A763" s="590" t="n"/>
      <c r="B763" s="590" t="n"/>
      <c r="C763" s="590" t="n"/>
      <c r="D763" s="590" t="n"/>
      <c r="E763" s="590" t="n"/>
      <c r="F763" s="590" t="n"/>
      <c r="G763" s="590" t="n"/>
      <c r="H763" s="590" t="n"/>
      <c r="I763" s="590" t="n"/>
      <c r="J763" s="664" t="n"/>
      <c r="K763" s="664" t="n"/>
      <c r="L763" s="664" t="n"/>
      <c r="M763" s="664" t="n"/>
      <c r="N763" s="664" t="n"/>
      <c r="O763" s="664" t="n"/>
      <c r="P763" s="664" t="n"/>
      <c r="Q763" s="664" t="n"/>
      <c r="R763" s="664" t="n"/>
      <c r="S763" s="664" t="n"/>
      <c r="T763" s="664" t="n"/>
      <c r="U763" s="664" t="n"/>
      <c r="V763" s="664" t="n"/>
      <c r="W763" s="664" t="n"/>
      <c r="X763" s="664" t="n"/>
      <c r="Y763" s="664" t="n"/>
      <c r="Z763" s="664" t="n"/>
      <c r="AA763" s="664" t="n"/>
    </row>
    <row r="764" ht="12" customHeight="1" s="844">
      <c r="A764" s="590" t="n"/>
      <c r="B764" s="590" t="n"/>
      <c r="C764" s="590" t="n"/>
      <c r="D764" s="590" t="n"/>
      <c r="E764" s="590" t="n"/>
      <c r="F764" s="590" t="n"/>
      <c r="G764" s="590" t="n"/>
      <c r="H764" s="590" t="n"/>
      <c r="I764" s="590" t="n"/>
      <c r="J764" s="664" t="n"/>
      <c r="K764" s="664" t="n"/>
      <c r="L764" s="664" t="n"/>
      <c r="M764" s="664" t="n"/>
      <c r="N764" s="664" t="n"/>
      <c r="O764" s="664" t="n"/>
      <c r="P764" s="664" t="n"/>
      <c r="Q764" s="664" t="n"/>
      <c r="R764" s="664" t="n"/>
      <c r="S764" s="664" t="n"/>
      <c r="T764" s="664" t="n"/>
      <c r="U764" s="664" t="n"/>
      <c r="V764" s="664" t="n"/>
      <c r="W764" s="664" t="n"/>
      <c r="X764" s="664" t="n"/>
      <c r="Y764" s="664" t="n"/>
      <c r="Z764" s="664" t="n"/>
      <c r="AA764" s="664" t="n"/>
    </row>
    <row r="765" ht="12" customHeight="1" s="844">
      <c r="A765" s="590" t="n"/>
      <c r="B765" s="590" t="n"/>
      <c r="C765" s="590" t="n"/>
      <c r="D765" s="590" t="n"/>
      <c r="E765" s="590" t="n"/>
      <c r="F765" s="590" t="n"/>
      <c r="G765" s="590" t="n"/>
      <c r="H765" s="590" t="n"/>
      <c r="I765" s="590" t="n"/>
      <c r="J765" s="664" t="n"/>
      <c r="K765" s="664" t="n"/>
      <c r="L765" s="664" t="n"/>
      <c r="M765" s="664" t="n"/>
      <c r="N765" s="664" t="n"/>
      <c r="O765" s="664" t="n"/>
      <c r="P765" s="664" t="n"/>
      <c r="Q765" s="664" t="n"/>
      <c r="R765" s="664" t="n"/>
      <c r="S765" s="664" t="n"/>
      <c r="T765" s="664" t="n"/>
      <c r="U765" s="664" t="n"/>
      <c r="V765" s="664" t="n"/>
      <c r="W765" s="664" t="n"/>
      <c r="X765" s="664" t="n"/>
      <c r="Y765" s="664" t="n"/>
      <c r="Z765" s="664" t="n"/>
      <c r="AA765" s="664" t="n"/>
    </row>
    <row r="766" ht="12" customHeight="1" s="844">
      <c r="A766" s="590" t="n"/>
      <c r="B766" s="590" t="n"/>
      <c r="C766" s="590" t="n"/>
      <c r="D766" s="590" t="n"/>
      <c r="E766" s="590" t="n"/>
      <c r="F766" s="590" t="n"/>
      <c r="G766" s="590" t="n"/>
      <c r="H766" s="590" t="n"/>
      <c r="I766" s="590" t="n"/>
      <c r="J766" s="664" t="n"/>
      <c r="K766" s="664" t="n"/>
      <c r="L766" s="664" t="n"/>
      <c r="M766" s="664" t="n"/>
      <c r="N766" s="664" t="n"/>
      <c r="O766" s="664" t="n"/>
      <c r="P766" s="664" t="n"/>
      <c r="Q766" s="664" t="n"/>
      <c r="R766" s="664" t="n"/>
      <c r="S766" s="664" t="n"/>
      <c r="T766" s="664" t="n"/>
      <c r="U766" s="664" t="n"/>
      <c r="V766" s="664" t="n"/>
      <c r="W766" s="664" t="n"/>
      <c r="X766" s="664" t="n"/>
      <c r="Y766" s="664" t="n"/>
      <c r="Z766" s="664" t="n"/>
      <c r="AA766" s="664" t="n"/>
    </row>
    <row r="767" ht="12" customHeight="1" s="844">
      <c r="A767" s="590" t="n"/>
      <c r="B767" s="590" t="n"/>
      <c r="C767" s="590" t="n"/>
      <c r="D767" s="590" t="n"/>
      <c r="E767" s="590" t="n"/>
      <c r="F767" s="590" t="n"/>
      <c r="G767" s="590" t="n"/>
      <c r="H767" s="590" t="n"/>
      <c r="I767" s="590" t="n"/>
      <c r="J767" s="664" t="n"/>
      <c r="K767" s="664" t="n"/>
      <c r="L767" s="664" t="n"/>
      <c r="M767" s="664" t="n"/>
      <c r="N767" s="664" t="n"/>
      <c r="O767" s="664" t="n"/>
      <c r="P767" s="664" t="n"/>
      <c r="Q767" s="664" t="n"/>
      <c r="R767" s="664" t="n"/>
      <c r="S767" s="664" t="n"/>
      <c r="T767" s="664" t="n"/>
      <c r="U767" s="664" t="n"/>
      <c r="V767" s="664" t="n"/>
      <c r="W767" s="664" t="n"/>
      <c r="X767" s="664" t="n"/>
      <c r="Y767" s="664" t="n"/>
      <c r="Z767" s="664" t="n"/>
      <c r="AA767" s="664" t="n"/>
    </row>
    <row r="768" ht="12" customHeight="1" s="844">
      <c r="A768" s="590" t="n"/>
      <c r="B768" s="590" t="n"/>
      <c r="C768" s="590" t="n"/>
      <c r="D768" s="590" t="n"/>
      <c r="E768" s="590" t="n"/>
      <c r="F768" s="590" t="n"/>
      <c r="G768" s="590" t="n"/>
      <c r="H768" s="590" t="n"/>
      <c r="I768" s="590" t="n"/>
      <c r="J768" s="664" t="n"/>
      <c r="K768" s="664" t="n"/>
      <c r="L768" s="664" t="n"/>
      <c r="M768" s="664" t="n"/>
      <c r="N768" s="664" t="n"/>
      <c r="O768" s="664" t="n"/>
      <c r="P768" s="664" t="n"/>
      <c r="Q768" s="664" t="n"/>
      <c r="R768" s="664" t="n"/>
      <c r="S768" s="664" t="n"/>
      <c r="T768" s="664" t="n"/>
      <c r="U768" s="664" t="n"/>
      <c r="V768" s="664" t="n"/>
      <c r="W768" s="664" t="n"/>
      <c r="X768" s="664" t="n"/>
      <c r="Y768" s="664" t="n"/>
      <c r="Z768" s="664" t="n"/>
      <c r="AA768" s="664" t="n"/>
    </row>
    <row r="769" ht="12" customHeight="1" s="844">
      <c r="A769" s="590" t="n"/>
      <c r="B769" s="590" t="n"/>
      <c r="C769" s="590" t="n"/>
      <c r="D769" s="590" t="n"/>
      <c r="E769" s="590" t="n"/>
      <c r="F769" s="590" t="n"/>
      <c r="G769" s="590" t="n"/>
      <c r="H769" s="590" t="n"/>
      <c r="I769" s="590" t="n"/>
      <c r="J769" s="664" t="n"/>
      <c r="K769" s="664" t="n"/>
      <c r="L769" s="664" t="n"/>
      <c r="M769" s="664" t="n"/>
      <c r="N769" s="664" t="n"/>
      <c r="O769" s="664" t="n"/>
      <c r="P769" s="664" t="n"/>
      <c r="Q769" s="664" t="n"/>
      <c r="R769" s="664" t="n"/>
      <c r="S769" s="664" t="n"/>
      <c r="T769" s="664" t="n"/>
      <c r="U769" s="664" t="n"/>
      <c r="V769" s="664" t="n"/>
      <c r="W769" s="664" t="n"/>
      <c r="X769" s="664" t="n"/>
      <c r="Y769" s="664" t="n"/>
      <c r="Z769" s="664" t="n"/>
      <c r="AA769" s="664" t="n"/>
    </row>
    <row r="770" ht="12" customHeight="1" s="844">
      <c r="A770" s="590" t="n"/>
      <c r="B770" s="590" t="n"/>
      <c r="C770" s="590" t="n"/>
      <c r="D770" s="590" t="n"/>
      <c r="E770" s="590" t="n"/>
      <c r="F770" s="590" t="n"/>
      <c r="G770" s="590" t="n"/>
      <c r="H770" s="590" t="n"/>
      <c r="I770" s="590" t="n"/>
      <c r="J770" s="664" t="n"/>
      <c r="K770" s="664" t="n"/>
      <c r="L770" s="664" t="n"/>
      <c r="M770" s="664" t="n"/>
      <c r="N770" s="664" t="n"/>
      <c r="O770" s="664" t="n"/>
      <c r="P770" s="664" t="n"/>
      <c r="Q770" s="664" t="n"/>
      <c r="R770" s="664" t="n"/>
      <c r="S770" s="664" t="n"/>
      <c r="T770" s="664" t="n"/>
      <c r="U770" s="664" t="n"/>
      <c r="V770" s="664" t="n"/>
      <c r="W770" s="664" t="n"/>
      <c r="X770" s="664" t="n"/>
      <c r="Y770" s="664" t="n"/>
      <c r="Z770" s="664" t="n"/>
      <c r="AA770" s="664" t="n"/>
    </row>
    <row r="771" ht="12" customHeight="1" s="844">
      <c r="A771" s="590" t="n"/>
      <c r="B771" s="590" t="n"/>
      <c r="C771" s="590" t="n"/>
      <c r="D771" s="590" t="n"/>
      <c r="E771" s="590" t="n"/>
      <c r="F771" s="590" t="n"/>
      <c r="G771" s="590" t="n"/>
      <c r="H771" s="590" t="n"/>
      <c r="I771" s="590" t="n"/>
      <c r="J771" s="664" t="n"/>
      <c r="K771" s="664" t="n"/>
      <c r="L771" s="664" t="n"/>
      <c r="M771" s="664" t="n"/>
      <c r="N771" s="664" t="n"/>
      <c r="O771" s="664" t="n"/>
      <c r="P771" s="664" t="n"/>
      <c r="Q771" s="664" t="n"/>
      <c r="R771" s="664" t="n"/>
      <c r="S771" s="664" t="n"/>
      <c r="T771" s="664" t="n"/>
      <c r="U771" s="664" t="n"/>
      <c r="V771" s="664" t="n"/>
      <c r="W771" s="664" t="n"/>
      <c r="X771" s="664" t="n"/>
      <c r="Y771" s="664" t="n"/>
      <c r="Z771" s="664" t="n"/>
      <c r="AA771" s="664" t="n"/>
    </row>
    <row r="772" ht="12" customHeight="1" s="844">
      <c r="A772" s="590" t="n"/>
      <c r="B772" s="590" t="n"/>
      <c r="C772" s="590" t="n"/>
      <c r="D772" s="590" t="n"/>
      <c r="E772" s="590" t="n"/>
      <c r="F772" s="590" t="n"/>
      <c r="G772" s="590" t="n"/>
      <c r="H772" s="590" t="n"/>
      <c r="I772" s="590" t="n"/>
      <c r="J772" s="664" t="n"/>
      <c r="K772" s="664" t="n"/>
      <c r="L772" s="664" t="n"/>
      <c r="M772" s="664" t="n"/>
      <c r="N772" s="664" t="n"/>
      <c r="O772" s="664" t="n"/>
      <c r="P772" s="664" t="n"/>
      <c r="Q772" s="664" t="n"/>
      <c r="R772" s="664" t="n"/>
      <c r="S772" s="664" t="n"/>
      <c r="T772" s="664" t="n"/>
      <c r="U772" s="664" t="n"/>
      <c r="V772" s="664" t="n"/>
      <c r="W772" s="664" t="n"/>
      <c r="X772" s="664" t="n"/>
      <c r="Y772" s="664" t="n"/>
      <c r="Z772" s="664" t="n"/>
      <c r="AA772" s="664" t="n"/>
    </row>
    <row r="773" ht="12" customHeight="1" s="844">
      <c r="A773" s="590" t="n"/>
      <c r="B773" s="590" t="n"/>
      <c r="C773" s="590" t="n"/>
      <c r="D773" s="590" t="n"/>
      <c r="E773" s="590" t="n"/>
      <c r="F773" s="590" t="n"/>
      <c r="G773" s="590" t="n"/>
      <c r="H773" s="590" t="n"/>
      <c r="I773" s="590" t="n"/>
      <c r="J773" s="664" t="n"/>
      <c r="K773" s="664" t="n"/>
      <c r="L773" s="664" t="n"/>
      <c r="M773" s="664" t="n"/>
      <c r="N773" s="664" t="n"/>
      <c r="O773" s="664" t="n"/>
      <c r="P773" s="664" t="n"/>
      <c r="Q773" s="664" t="n"/>
      <c r="R773" s="664" t="n"/>
      <c r="S773" s="664" t="n"/>
      <c r="T773" s="664" t="n"/>
      <c r="U773" s="664" t="n"/>
      <c r="V773" s="664" t="n"/>
      <c r="W773" s="664" t="n"/>
      <c r="X773" s="664" t="n"/>
      <c r="Y773" s="664" t="n"/>
      <c r="Z773" s="664" t="n"/>
      <c r="AA773" s="664" t="n"/>
    </row>
    <row r="774" ht="12" customHeight="1" s="844">
      <c r="A774" s="590" t="n"/>
      <c r="B774" s="590" t="n"/>
      <c r="C774" s="590" t="n"/>
      <c r="D774" s="590" t="n"/>
      <c r="E774" s="590" t="n"/>
      <c r="F774" s="590" t="n"/>
      <c r="G774" s="590" t="n"/>
      <c r="H774" s="590" t="n"/>
      <c r="I774" s="590" t="n"/>
      <c r="J774" s="664" t="n"/>
      <c r="K774" s="664" t="n"/>
      <c r="L774" s="664" t="n"/>
      <c r="M774" s="664" t="n"/>
      <c r="N774" s="664" t="n"/>
      <c r="O774" s="664" t="n"/>
      <c r="P774" s="664" t="n"/>
      <c r="Q774" s="664" t="n"/>
      <c r="R774" s="664" t="n"/>
      <c r="S774" s="664" t="n"/>
      <c r="T774" s="664" t="n"/>
      <c r="U774" s="664" t="n"/>
      <c r="V774" s="664" t="n"/>
      <c r="W774" s="664" t="n"/>
      <c r="X774" s="664" t="n"/>
      <c r="Y774" s="664" t="n"/>
      <c r="Z774" s="664" t="n"/>
      <c r="AA774" s="664" t="n"/>
    </row>
    <row r="775" ht="12" customHeight="1" s="844">
      <c r="A775" s="590" t="n"/>
      <c r="B775" s="590" t="n"/>
      <c r="C775" s="590" t="n"/>
      <c r="D775" s="590" t="n"/>
      <c r="E775" s="590" t="n"/>
      <c r="F775" s="590" t="n"/>
      <c r="G775" s="590" t="n"/>
      <c r="H775" s="590" t="n"/>
      <c r="I775" s="590" t="n"/>
      <c r="J775" s="664" t="n"/>
      <c r="K775" s="664" t="n"/>
      <c r="L775" s="664" t="n"/>
      <c r="M775" s="664" t="n"/>
      <c r="N775" s="664" t="n"/>
      <c r="O775" s="664" t="n"/>
      <c r="P775" s="664" t="n"/>
      <c r="Q775" s="664" t="n"/>
      <c r="R775" s="664" t="n"/>
      <c r="S775" s="664" t="n"/>
      <c r="T775" s="664" t="n"/>
      <c r="U775" s="664" t="n"/>
      <c r="V775" s="664" t="n"/>
      <c r="W775" s="664" t="n"/>
      <c r="X775" s="664" t="n"/>
      <c r="Y775" s="664" t="n"/>
      <c r="Z775" s="664" t="n"/>
      <c r="AA775" s="664" t="n"/>
    </row>
    <row r="776" ht="12" customHeight="1" s="844">
      <c r="A776" s="590" t="n"/>
      <c r="B776" s="590" t="n"/>
      <c r="C776" s="590" t="n"/>
      <c r="D776" s="590" t="n"/>
      <c r="E776" s="590" t="n"/>
      <c r="F776" s="590" t="n"/>
      <c r="G776" s="590" t="n"/>
      <c r="H776" s="590" t="n"/>
      <c r="I776" s="590" t="n"/>
      <c r="J776" s="664" t="n"/>
      <c r="K776" s="664" t="n"/>
      <c r="L776" s="664" t="n"/>
      <c r="M776" s="664" t="n"/>
      <c r="N776" s="664" t="n"/>
      <c r="O776" s="664" t="n"/>
      <c r="P776" s="664" t="n"/>
      <c r="Q776" s="664" t="n"/>
      <c r="R776" s="664" t="n"/>
      <c r="S776" s="664" t="n"/>
      <c r="T776" s="664" t="n"/>
      <c r="U776" s="664" t="n"/>
      <c r="V776" s="664" t="n"/>
      <c r="W776" s="664" t="n"/>
      <c r="X776" s="664" t="n"/>
      <c r="Y776" s="664" t="n"/>
      <c r="Z776" s="664" t="n"/>
      <c r="AA776" s="664" t="n"/>
    </row>
    <row r="777" ht="12" customHeight="1" s="844">
      <c r="A777" s="590" t="n"/>
      <c r="B777" s="590" t="n"/>
      <c r="C777" s="590" t="n"/>
      <c r="D777" s="590" t="n"/>
      <c r="E777" s="590" t="n"/>
      <c r="F777" s="590" t="n"/>
      <c r="G777" s="590" t="n"/>
      <c r="H777" s="590" t="n"/>
      <c r="I777" s="590" t="n"/>
      <c r="J777" s="664" t="n"/>
      <c r="K777" s="664" t="n"/>
      <c r="L777" s="664" t="n"/>
      <c r="M777" s="664" t="n"/>
      <c r="N777" s="664" t="n"/>
      <c r="O777" s="664" t="n"/>
      <c r="P777" s="664" t="n"/>
      <c r="Q777" s="664" t="n"/>
      <c r="R777" s="664" t="n"/>
      <c r="S777" s="664" t="n"/>
      <c r="T777" s="664" t="n"/>
      <c r="U777" s="664" t="n"/>
      <c r="V777" s="664" t="n"/>
      <c r="W777" s="664" t="n"/>
      <c r="X777" s="664" t="n"/>
      <c r="Y777" s="664" t="n"/>
      <c r="Z777" s="664" t="n"/>
      <c r="AA777" s="664" t="n"/>
    </row>
    <row r="778" ht="12" customHeight="1" s="844">
      <c r="A778" s="590" t="n"/>
      <c r="B778" s="590" t="n"/>
      <c r="C778" s="590" t="n"/>
      <c r="D778" s="590" t="n"/>
      <c r="E778" s="590" t="n"/>
      <c r="F778" s="590" t="n"/>
      <c r="G778" s="590" t="n"/>
      <c r="H778" s="590" t="n"/>
      <c r="I778" s="590" t="n"/>
      <c r="J778" s="664" t="n"/>
      <c r="K778" s="664" t="n"/>
      <c r="L778" s="664" t="n"/>
      <c r="M778" s="664" t="n"/>
      <c r="N778" s="664" t="n"/>
      <c r="O778" s="664" t="n"/>
      <c r="P778" s="664" t="n"/>
      <c r="Q778" s="664" t="n"/>
      <c r="R778" s="664" t="n"/>
      <c r="S778" s="664" t="n"/>
      <c r="T778" s="664" t="n"/>
      <c r="U778" s="664" t="n"/>
      <c r="V778" s="664" t="n"/>
      <c r="W778" s="664" t="n"/>
      <c r="X778" s="664" t="n"/>
      <c r="Y778" s="664" t="n"/>
      <c r="Z778" s="664" t="n"/>
      <c r="AA778" s="664" t="n"/>
    </row>
    <row r="779" ht="12" customHeight="1" s="844">
      <c r="A779" s="590" t="n"/>
      <c r="B779" s="590" t="n"/>
      <c r="C779" s="590" t="n"/>
      <c r="D779" s="590" t="n"/>
      <c r="E779" s="590" t="n"/>
      <c r="F779" s="590" t="n"/>
      <c r="G779" s="590" t="n"/>
      <c r="H779" s="590" t="n"/>
      <c r="I779" s="590" t="n"/>
      <c r="J779" s="664" t="n"/>
      <c r="K779" s="664" t="n"/>
      <c r="L779" s="664" t="n"/>
      <c r="M779" s="664" t="n"/>
      <c r="N779" s="664" t="n"/>
      <c r="O779" s="664" t="n"/>
      <c r="P779" s="664" t="n"/>
      <c r="Q779" s="664" t="n"/>
      <c r="R779" s="664" t="n"/>
      <c r="S779" s="664" t="n"/>
      <c r="T779" s="664" t="n"/>
      <c r="U779" s="664" t="n"/>
      <c r="V779" s="664" t="n"/>
      <c r="W779" s="664" t="n"/>
      <c r="X779" s="664" t="n"/>
      <c r="Y779" s="664" t="n"/>
      <c r="Z779" s="664" t="n"/>
      <c r="AA779" s="664" t="n"/>
    </row>
    <row r="780" ht="12" customHeight="1" s="844">
      <c r="A780" s="590" t="n"/>
      <c r="B780" s="590" t="n"/>
      <c r="C780" s="590" t="n"/>
      <c r="D780" s="590" t="n"/>
      <c r="E780" s="590" t="n"/>
      <c r="F780" s="590" t="n"/>
      <c r="G780" s="590" t="n"/>
      <c r="H780" s="590" t="n"/>
      <c r="I780" s="590" t="n"/>
      <c r="J780" s="664" t="n"/>
      <c r="K780" s="664" t="n"/>
      <c r="L780" s="664" t="n"/>
      <c r="M780" s="664" t="n"/>
      <c r="N780" s="664" t="n"/>
      <c r="O780" s="664" t="n"/>
      <c r="P780" s="664" t="n"/>
      <c r="Q780" s="664" t="n"/>
      <c r="R780" s="664" t="n"/>
      <c r="S780" s="664" t="n"/>
      <c r="T780" s="664" t="n"/>
      <c r="U780" s="664" t="n"/>
      <c r="V780" s="664" t="n"/>
      <c r="W780" s="664" t="n"/>
      <c r="X780" s="664" t="n"/>
      <c r="Y780" s="664" t="n"/>
      <c r="Z780" s="664" t="n"/>
      <c r="AA780" s="664" t="n"/>
    </row>
    <row r="781" ht="12" customHeight="1" s="844">
      <c r="A781" s="590" t="n"/>
      <c r="B781" s="590" t="n"/>
      <c r="C781" s="590" t="n"/>
      <c r="D781" s="590" t="n"/>
      <c r="E781" s="590" t="n"/>
      <c r="F781" s="590" t="n"/>
      <c r="G781" s="590" t="n"/>
      <c r="H781" s="590" t="n"/>
      <c r="I781" s="590" t="n"/>
      <c r="J781" s="664" t="n"/>
      <c r="K781" s="664" t="n"/>
      <c r="L781" s="664" t="n"/>
      <c r="M781" s="664" t="n"/>
      <c r="N781" s="664" t="n"/>
      <c r="O781" s="664" t="n"/>
      <c r="P781" s="664" t="n"/>
      <c r="Q781" s="664" t="n"/>
      <c r="R781" s="664" t="n"/>
      <c r="S781" s="664" t="n"/>
      <c r="T781" s="664" t="n"/>
      <c r="U781" s="664" t="n"/>
      <c r="V781" s="664" t="n"/>
      <c r="W781" s="664" t="n"/>
      <c r="X781" s="664" t="n"/>
      <c r="Y781" s="664" t="n"/>
      <c r="Z781" s="664" t="n"/>
      <c r="AA781" s="664" t="n"/>
    </row>
    <row r="782" ht="12" customHeight="1" s="844">
      <c r="A782" s="590" t="n"/>
      <c r="B782" s="590" t="n"/>
      <c r="C782" s="590" t="n"/>
      <c r="D782" s="590" t="n"/>
      <c r="E782" s="590" t="n"/>
      <c r="F782" s="590" t="n"/>
      <c r="G782" s="590" t="n"/>
      <c r="H782" s="590" t="n"/>
      <c r="I782" s="590" t="n"/>
      <c r="J782" s="664" t="n"/>
      <c r="K782" s="664" t="n"/>
      <c r="L782" s="664" t="n"/>
      <c r="M782" s="664" t="n"/>
      <c r="N782" s="664" t="n"/>
      <c r="O782" s="664" t="n"/>
      <c r="P782" s="664" t="n"/>
      <c r="Q782" s="664" t="n"/>
      <c r="R782" s="664" t="n"/>
      <c r="S782" s="664" t="n"/>
      <c r="T782" s="664" t="n"/>
      <c r="U782" s="664" t="n"/>
      <c r="V782" s="664" t="n"/>
      <c r="W782" s="664" t="n"/>
      <c r="X782" s="664" t="n"/>
      <c r="Y782" s="664" t="n"/>
      <c r="Z782" s="664" t="n"/>
      <c r="AA782" s="664" t="n"/>
    </row>
    <row r="783" ht="12" customHeight="1" s="844">
      <c r="A783" s="590" t="n"/>
      <c r="B783" s="590" t="n"/>
      <c r="C783" s="590" t="n"/>
      <c r="D783" s="590" t="n"/>
      <c r="E783" s="590" t="n"/>
      <c r="F783" s="590" t="n"/>
      <c r="G783" s="590" t="n"/>
      <c r="H783" s="590" t="n"/>
      <c r="I783" s="590" t="n"/>
      <c r="J783" s="664" t="n"/>
      <c r="K783" s="664" t="n"/>
      <c r="L783" s="664" t="n"/>
      <c r="M783" s="664" t="n"/>
      <c r="N783" s="664" t="n"/>
      <c r="O783" s="664" t="n"/>
      <c r="P783" s="664" t="n"/>
      <c r="Q783" s="664" t="n"/>
      <c r="R783" s="664" t="n"/>
      <c r="S783" s="664" t="n"/>
      <c r="T783" s="664" t="n"/>
      <c r="U783" s="664" t="n"/>
      <c r="V783" s="664" t="n"/>
      <c r="W783" s="664" t="n"/>
      <c r="X783" s="664" t="n"/>
      <c r="Y783" s="664" t="n"/>
      <c r="Z783" s="664" t="n"/>
      <c r="AA783" s="664" t="n"/>
    </row>
    <row r="784" ht="12" customHeight="1" s="844">
      <c r="A784" s="590" t="n"/>
      <c r="B784" s="590" t="n"/>
      <c r="C784" s="590" t="n"/>
      <c r="D784" s="590" t="n"/>
      <c r="E784" s="590" t="n"/>
      <c r="F784" s="590" t="n"/>
      <c r="G784" s="590" t="n"/>
      <c r="H784" s="590" t="n"/>
      <c r="I784" s="590" t="n"/>
      <c r="J784" s="664" t="n"/>
      <c r="K784" s="664" t="n"/>
      <c r="L784" s="664" t="n"/>
      <c r="M784" s="664" t="n"/>
      <c r="N784" s="664" t="n"/>
      <c r="O784" s="664" t="n"/>
      <c r="P784" s="664" t="n"/>
      <c r="Q784" s="664" t="n"/>
      <c r="R784" s="664" t="n"/>
      <c r="S784" s="664" t="n"/>
      <c r="T784" s="664" t="n"/>
      <c r="U784" s="664" t="n"/>
      <c r="V784" s="664" t="n"/>
      <c r="W784" s="664" t="n"/>
      <c r="X784" s="664" t="n"/>
      <c r="Y784" s="664" t="n"/>
      <c r="Z784" s="664" t="n"/>
      <c r="AA784" s="664" t="n"/>
    </row>
    <row r="785" ht="12" customHeight="1" s="844">
      <c r="A785" s="590" t="n"/>
      <c r="B785" s="590" t="n"/>
      <c r="C785" s="590" t="n"/>
      <c r="D785" s="590" t="n"/>
      <c r="E785" s="590" t="n"/>
      <c r="F785" s="590" t="n"/>
      <c r="G785" s="590" t="n"/>
      <c r="H785" s="590" t="n"/>
      <c r="I785" s="590" t="n"/>
      <c r="J785" s="664" t="n"/>
      <c r="K785" s="664" t="n"/>
      <c r="L785" s="664" t="n"/>
      <c r="M785" s="664" t="n"/>
      <c r="N785" s="664" t="n"/>
      <c r="O785" s="664" t="n"/>
      <c r="P785" s="664" t="n"/>
      <c r="Q785" s="664" t="n"/>
      <c r="R785" s="664" t="n"/>
      <c r="S785" s="664" t="n"/>
      <c r="T785" s="664" t="n"/>
      <c r="U785" s="664" t="n"/>
      <c r="V785" s="664" t="n"/>
      <c r="W785" s="664" t="n"/>
      <c r="X785" s="664" t="n"/>
      <c r="Y785" s="664" t="n"/>
      <c r="Z785" s="664" t="n"/>
      <c r="AA785" s="664" t="n"/>
    </row>
    <row r="786" ht="12" customHeight="1" s="844">
      <c r="A786" s="590" t="n"/>
      <c r="B786" s="590" t="n"/>
      <c r="C786" s="590" t="n"/>
      <c r="D786" s="590" t="n"/>
      <c r="E786" s="590" t="n"/>
      <c r="F786" s="590" t="n"/>
      <c r="G786" s="590" t="n"/>
      <c r="H786" s="590" t="n"/>
      <c r="I786" s="590" t="n"/>
      <c r="J786" s="664" t="n"/>
      <c r="K786" s="664" t="n"/>
      <c r="L786" s="664" t="n"/>
      <c r="M786" s="664" t="n"/>
      <c r="N786" s="664" t="n"/>
      <c r="O786" s="664" t="n"/>
      <c r="P786" s="664" t="n"/>
      <c r="Q786" s="664" t="n"/>
      <c r="R786" s="664" t="n"/>
      <c r="S786" s="664" t="n"/>
      <c r="T786" s="664" t="n"/>
      <c r="U786" s="664" t="n"/>
      <c r="V786" s="664" t="n"/>
      <c r="W786" s="664" t="n"/>
      <c r="X786" s="664" t="n"/>
      <c r="Y786" s="664" t="n"/>
      <c r="Z786" s="664" t="n"/>
      <c r="AA786" s="664" t="n"/>
    </row>
    <row r="787" ht="12" customHeight="1" s="844">
      <c r="A787" s="590" t="n"/>
      <c r="B787" s="590" t="n"/>
      <c r="C787" s="590" t="n"/>
      <c r="D787" s="590" t="n"/>
      <c r="E787" s="590" t="n"/>
      <c r="F787" s="590" t="n"/>
      <c r="G787" s="590" t="n"/>
      <c r="H787" s="590" t="n"/>
      <c r="I787" s="590" t="n"/>
      <c r="J787" s="664" t="n"/>
      <c r="K787" s="664" t="n"/>
      <c r="L787" s="664" t="n"/>
      <c r="M787" s="664" t="n"/>
      <c r="N787" s="664" t="n"/>
      <c r="O787" s="664" t="n"/>
      <c r="P787" s="664" t="n"/>
      <c r="Q787" s="664" t="n"/>
      <c r="R787" s="664" t="n"/>
      <c r="S787" s="664" t="n"/>
      <c r="T787" s="664" t="n"/>
      <c r="U787" s="664" t="n"/>
      <c r="V787" s="664" t="n"/>
      <c r="W787" s="664" t="n"/>
      <c r="X787" s="664" t="n"/>
      <c r="Y787" s="664" t="n"/>
      <c r="Z787" s="664" t="n"/>
      <c r="AA787" s="664" t="n"/>
    </row>
    <row r="788" ht="12" customHeight="1" s="844">
      <c r="A788" s="590" t="n"/>
      <c r="B788" s="590" t="n"/>
      <c r="C788" s="590" t="n"/>
      <c r="D788" s="590" t="n"/>
      <c r="E788" s="590" t="n"/>
      <c r="F788" s="590" t="n"/>
      <c r="G788" s="590" t="n"/>
      <c r="H788" s="590" t="n"/>
      <c r="I788" s="590" t="n"/>
      <c r="J788" s="664" t="n"/>
      <c r="K788" s="664" t="n"/>
      <c r="L788" s="664" t="n"/>
      <c r="M788" s="664" t="n"/>
      <c r="N788" s="664" t="n"/>
      <c r="O788" s="664" t="n"/>
      <c r="P788" s="664" t="n"/>
      <c r="Q788" s="664" t="n"/>
      <c r="R788" s="664" t="n"/>
      <c r="S788" s="664" t="n"/>
      <c r="T788" s="664" t="n"/>
      <c r="U788" s="664" t="n"/>
      <c r="V788" s="664" t="n"/>
      <c r="W788" s="664" t="n"/>
      <c r="X788" s="664" t="n"/>
      <c r="Y788" s="664" t="n"/>
      <c r="Z788" s="664" t="n"/>
      <c r="AA788" s="664" t="n"/>
    </row>
    <row r="789" ht="12" customHeight="1" s="844">
      <c r="A789" s="590" t="n"/>
      <c r="B789" s="590" t="n"/>
      <c r="C789" s="590" t="n"/>
      <c r="D789" s="590" t="n"/>
      <c r="E789" s="590" t="n"/>
      <c r="F789" s="590" t="n"/>
      <c r="G789" s="590" t="n"/>
      <c r="H789" s="590" t="n"/>
      <c r="I789" s="590" t="n"/>
      <c r="J789" s="664" t="n"/>
      <c r="K789" s="664" t="n"/>
      <c r="L789" s="664" t="n"/>
      <c r="M789" s="664" t="n"/>
      <c r="N789" s="664" t="n"/>
      <c r="O789" s="664" t="n"/>
      <c r="P789" s="664" t="n"/>
      <c r="Q789" s="664" t="n"/>
      <c r="R789" s="664" t="n"/>
      <c r="S789" s="664" t="n"/>
      <c r="T789" s="664" t="n"/>
      <c r="U789" s="664" t="n"/>
      <c r="V789" s="664" t="n"/>
      <c r="W789" s="664" t="n"/>
      <c r="X789" s="664" t="n"/>
      <c r="Y789" s="664" t="n"/>
      <c r="Z789" s="664" t="n"/>
      <c r="AA789" s="664" t="n"/>
    </row>
    <row r="790" ht="12" customHeight="1" s="844">
      <c r="A790" s="590" t="n"/>
      <c r="B790" s="590" t="n"/>
      <c r="C790" s="590" t="n"/>
      <c r="D790" s="590" t="n"/>
      <c r="E790" s="590" t="n"/>
      <c r="F790" s="590" t="n"/>
      <c r="G790" s="590" t="n"/>
      <c r="H790" s="590" t="n"/>
      <c r="I790" s="590" t="n"/>
      <c r="J790" s="664" t="n"/>
      <c r="K790" s="664" t="n"/>
      <c r="L790" s="664" t="n"/>
      <c r="M790" s="664" t="n"/>
      <c r="N790" s="664" t="n"/>
      <c r="O790" s="664" t="n"/>
      <c r="P790" s="664" t="n"/>
      <c r="Q790" s="664" t="n"/>
      <c r="R790" s="664" t="n"/>
      <c r="S790" s="664" t="n"/>
      <c r="T790" s="664" t="n"/>
      <c r="U790" s="664" t="n"/>
      <c r="V790" s="664" t="n"/>
      <c r="W790" s="664" t="n"/>
      <c r="X790" s="664" t="n"/>
      <c r="Y790" s="664" t="n"/>
      <c r="Z790" s="664" t="n"/>
      <c r="AA790" s="664" t="n"/>
    </row>
    <row r="791" ht="12" customHeight="1" s="844">
      <c r="A791" s="590" t="n"/>
      <c r="B791" s="590" t="n"/>
      <c r="C791" s="590" t="n"/>
      <c r="D791" s="590" t="n"/>
      <c r="E791" s="590" t="n"/>
      <c r="F791" s="590" t="n"/>
      <c r="G791" s="590" t="n"/>
      <c r="H791" s="590" t="n"/>
      <c r="I791" s="590" t="n"/>
      <c r="J791" s="664" t="n"/>
      <c r="K791" s="664" t="n"/>
      <c r="L791" s="664" t="n"/>
      <c r="M791" s="664" t="n"/>
      <c r="N791" s="664" t="n"/>
      <c r="O791" s="664" t="n"/>
      <c r="P791" s="664" t="n"/>
      <c r="Q791" s="664" t="n"/>
      <c r="R791" s="664" t="n"/>
      <c r="S791" s="664" t="n"/>
      <c r="T791" s="664" t="n"/>
      <c r="U791" s="664" t="n"/>
      <c r="V791" s="664" t="n"/>
      <c r="W791" s="664" t="n"/>
      <c r="X791" s="664" t="n"/>
      <c r="Y791" s="664" t="n"/>
      <c r="Z791" s="664" t="n"/>
      <c r="AA791" s="664" t="n"/>
    </row>
    <row r="792" ht="12" customHeight="1" s="844">
      <c r="A792" s="590" t="n"/>
      <c r="B792" s="590" t="n"/>
      <c r="C792" s="590" t="n"/>
      <c r="D792" s="590" t="n"/>
      <c r="E792" s="590" t="n"/>
      <c r="F792" s="590" t="n"/>
      <c r="G792" s="590" t="n"/>
      <c r="H792" s="590" t="n"/>
      <c r="I792" s="590" t="n"/>
      <c r="J792" s="664" t="n"/>
      <c r="K792" s="664" t="n"/>
      <c r="L792" s="664" t="n"/>
      <c r="M792" s="664" t="n"/>
      <c r="N792" s="664" t="n"/>
      <c r="O792" s="664" t="n"/>
      <c r="P792" s="664" t="n"/>
      <c r="Q792" s="664" t="n"/>
      <c r="R792" s="664" t="n"/>
      <c r="S792" s="664" t="n"/>
      <c r="T792" s="664" t="n"/>
      <c r="U792" s="664" t="n"/>
      <c r="V792" s="664" t="n"/>
      <c r="W792" s="664" t="n"/>
      <c r="X792" s="664" t="n"/>
      <c r="Y792" s="664" t="n"/>
      <c r="Z792" s="664" t="n"/>
      <c r="AA792" s="664" t="n"/>
    </row>
    <row r="793" ht="12" customHeight="1" s="844">
      <c r="A793" s="590" t="n"/>
      <c r="B793" s="590" t="n"/>
      <c r="C793" s="590" t="n"/>
      <c r="D793" s="590" t="n"/>
      <c r="E793" s="590" t="n"/>
      <c r="F793" s="590" t="n"/>
      <c r="G793" s="590" t="n"/>
      <c r="H793" s="590" t="n"/>
      <c r="I793" s="590" t="n"/>
      <c r="J793" s="664" t="n"/>
      <c r="K793" s="664" t="n"/>
      <c r="L793" s="664" t="n"/>
      <c r="M793" s="664" t="n"/>
      <c r="N793" s="664" t="n"/>
      <c r="O793" s="664" t="n"/>
      <c r="P793" s="664" t="n"/>
      <c r="Q793" s="664" t="n"/>
      <c r="R793" s="664" t="n"/>
      <c r="S793" s="664" t="n"/>
      <c r="T793" s="664" t="n"/>
      <c r="U793" s="664" t="n"/>
      <c r="V793" s="664" t="n"/>
      <c r="W793" s="664" t="n"/>
      <c r="X793" s="664" t="n"/>
      <c r="Y793" s="664" t="n"/>
      <c r="Z793" s="664" t="n"/>
      <c r="AA793" s="664" t="n"/>
    </row>
    <row r="794" ht="12" customHeight="1" s="844">
      <c r="A794" s="590" t="n"/>
      <c r="B794" s="590" t="n"/>
      <c r="C794" s="590" t="n"/>
      <c r="D794" s="590" t="n"/>
      <c r="E794" s="590" t="n"/>
      <c r="F794" s="590" t="n"/>
      <c r="G794" s="590" t="n"/>
      <c r="H794" s="590" t="n"/>
      <c r="I794" s="590" t="n"/>
      <c r="J794" s="664" t="n"/>
      <c r="K794" s="664" t="n"/>
      <c r="L794" s="664" t="n"/>
      <c r="M794" s="664" t="n"/>
      <c r="N794" s="664" t="n"/>
      <c r="O794" s="664" t="n"/>
      <c r="P794" s="664" t="n"/>
      <c r="Q794" s="664" t="n"/>
      <c r="R794" s="664" t="n"/>
      <c r="S794" s="664" t="n"/>
      <c r="T794" s="664" t="n"/>
      <c r="U794" s="664" t="n"/>
      <c r="V794" s="664" t="n"/>
      <c r="W794" s="664" t="n"/>
      <c r="X794" s="664" t="n"/>
      <c r="Y794" s="664" t="n"/>
      <c r="Z794" s="664" t="n"/>
      <c r="AA794" s="664" t="n"/>
    </row>
    <row r="795" ht="12" customHeight="1" s="844">
      <c r="A795" s="590" t="n"/>
      <c r="B795" s="590" t="n"/>
      <c r="C795" s="590" t="n"/>
      <c r="D795" s="590" t="n"/>
      <c r="E795" s="590" t="n"/>
      <c r="F795" s="590" t="n"/>
      <c r="G795" s="590" t="n"/>
      <c r="H795" s="590" t="n"/>
      <c r="I795" s="590" t="n"/>
      <c r="J795" s="664" t="n"/>
      <c r="K795" s="664" t="n"/>
      <c r="L795" s="664" t="n"/>
      <c r="M795" s="664" t="n"/>
      <c r="N795" s="664" t="n"/>
      <c r="O795" s="664" t="n"/>
      <c r="P795" s="664" t="n"/>
      <c r="Q795" s="664" t="n"/>
      <c r="R795" s="664" t="n"/>
      <c r="S795" s="664" t="n"/>
      <c r="T795" s="664" t="n"/>
      <c r="U795" s="664" t="n"/>
      <c r="V795" s="664" t="n"/>
      <c r="W795" s="664" t="n"/>
      <c r="X795" s="664" t="n"/>
      <c r="Y795" s="664" t="n"/>
      <c r="Z795" s="664" t="n"/>
      <c r="AA795" s="664" t="n"/>
    </row>
    <row r="796" ht="12" customHeight="1" s="844">
      <c r="A796" s="590" t="n"/>
      <c r="B796" s="590" t="n"/>
      <c r="C796" s="590" t="n"/>
      <c r="D796" s="590" t="n"/>
      <c r="E796" s="590" t="n"/>
      <c r="F796" s="590" t="n"/>
      <c r="G796" s="590" t="n"/>
      <c r="H796" s="590" t="n"/>
      <c r="I796" s="590" t="n"/>
      <c r="J796" s="664" t="n"/>
      <c r="K796" s="664" t="n"/>
      <c r="L796" s="664" t="n"/>
      <c r="M796" s="664" t="n"/>
      <c r="N796" s="664" t="n"/>
      <c r="O796" s="664" t="n"/>
      <c r="P796" s="664" t="n"/>
      <c r="Q796" s="664" t="n"/>
      <c r="R796" s="664" t="n"/>
      <c r="S796" s="664" t="n"/>
      <c r="T796" s="664" t="n"/>
      <c r="U796" s="664" t="n"/>
      <c r="V796" s="664" t="n"/>
      <c r="W796" s="664" t="n"/>
      <c r="X796" s="664" t="n"/>
      <c r="Y796" s="664" t="n"/>
      <c r="Z796" s="664" t="n"/>
      <c r="AA796" s="664" t="n"/>
    </row>
    <row r="797" ht="12" customHeight="1" s="844">
      <c r="A797" s="590" t="n"/>
      <c r="B797" s="590" t="n"/>
      <c r="C797" s="590" t="n"/>
      <c r="D797" s="590" t="n"/>
      <c r="E797" s="590" t="n"/>
      <c r="F797" s="590" t="n"/>
      <c r="G797" s="590" t="n"/>
      <c r="H797" s="590" t="n"/>
      <c r="I797" s="590" t="n"/>
      <c r="J797" s="664" t="n"/>
      <c r="K797" s="664" t="n"/>
      <c r="L797" s="664" t="n"/>
      <c r="M797" s="664" t="n"/>
      <c r="N797" s="664" t="n"/>
      <c r="O797" s="664" t="n"/>
      <c r="P797" s="664" t="n"/>
      <c r="Q797" s="664" t="n"/>
      <c r="R797" s="664" t="n"/>
      <c r="S797" s="664" t="n"/>
      <c r="T797" s="664" t="n"/>
      <c r="U797" s="664" t="n"/>
      <c r="V797" s="664" t="n"/>
      <c r="W797" s="664" t="n"/>
      <c r="X797" s="664" t="n"/>
      <c r="Y797" s="664" t="n"/>
      <c r="Z797" s="664" t="n"/>
      <c r="AA797" s="664" t="n"/>
    </row>
    <row r="798" ht="12" customHeight="1" s="844">
      <c r="A798" s="590" t="n"/>
      <c r="B798" s="590" t="n"/>
      <c r="C798" s="590" t="n"/>
      <c r="D798" s="590" t="n"/>
      <c r="E798" s="590" t="n"/>
      <c r="F798" s="590" t="n"/>
      <c r="G798" s="590" t="n"/>
      <c r="H798" s="590" t="n"/>
      <c r="I798" s="590" t="n"/>
      <c r="J798" s="664" t="n"/>
      <c r="K798" s="664" t="n"/>
      <c r="L798" s="664" t="n"/>
      <c r="M798" s="664" t="n"/>
      <c r="N798" s="664" t="n"/>
      <c r="O798" s="664" t="n"/>
      <c r="P798" s="664" t="n"/>
      <c r="Q798" s="664" t="n"/>
      <c r="R798" s="664" t="n"/>
      <c r="S798" s="664" t="n"/>
      <c r="T798" s="664" t="n"/>
      <c r="U798" s="664" t="n"/>
      <c r="V798" s="664" t="n"/>
      <c r="W798" s="664" t="n"/>
      <c r="X798" s="664" t="n"/>
      <c r="Y798" s="664" t="n"/>
      <c r="Z798" s="664" t="n"/>
      <c r="AA798" s="664" t="n"/>
    </row>
    <row r="799" ht="12" customHeight="1" s="844">
      <c r="A799" s="590" t="n"/>
      <c r="B799" s="590" t="n"/>
      <c r="C799" s="590" t="n"/>
      <c r="D799" s="590" t="n"/>
      <c r="E799" s="590" t="n"/>
      <c r="F799" s="590" t="n"/>
      <c r="G799" s="590" t="n"/>
      <c r="H799" s="590" t="n"/>
      <c r="I799" s="590" t="n"/>
      <c r="J799" s="664" t="n"/>
      <c r="K799" s="664" t="n"/>
      <c r="L799" s="664" t="n"/>
      <c r="M799" s="664" t="n"/>
      <c r="N799" s="664" t="n"/>
      <c r="O799" s="664" t="n"/>
      <c r="P799" s="664" t="n"/>
      <c r="Q799" s="664" t="n"/>
      <c r="R799" s="664" t="n"/>
      <c r="S799" s="664" t="n"/>
      <c r="T799" s="664" t="n"/>
      <c r="U799" s="664" t="n"/>
      <c r="V799" s="664" t="n"/>
      <c r="W799" s="664" t="n"/>
      <c r="X799" s="664" t="n"/>
      <c r="Y799" s="664" t="n"/>
      <c r="Z799" s="664" t="n"/>
      <c r="AA799" s="664" t="n"/>
    </row>
    <row r="800" ht="12" customHeight="1" s="844">
      <c r="A800" s="590" t="n"/>
      <c r="B800" s="590" t="n"/>
      <c r="C800" s="590" t="n"/>
      <c r="D800" s="590" t="n"/>
      <c r="E800" s="590" t="n"/>
      <c r="F800" s="590" t="n"/>
      <c r="G800" s="590" t="n"/>
      <c r="H800" s="590" t="n"/>
      <c r="I800" s="590" t="n"/>
      <c r="J800" s="664" t="n"/>
      <c r="K800" s="664" t="n"/>
      <c r="L800" s="664" t="n"/>
      <c r="M800" s="664" t="n"/>
      <c r="N800" s="664" t="n"/>
      <c r="O800" s="664" t="n"/>
      <c r="P800" s="664" t="n"/>
      <c r="Q800" s="664" t="n"/>
      <c r="R800" s="664" t="n"/>
      <c r="S800" s="664" t="n"/>
      <c r="T800" s="664" t="n"/>
      <c r="U800" s="664" t="n"/>
      <c r="V800" s="664" t="n"/>
      <c r="W800" s="664" t="n"/>
      <c r="X800" s="664" t="n"/>
      <c r="Y800" s="664" t="n"/>
      <c r="Z800" s="664" t="n"/>
      <c r="AA800" s="664" t="n"/>
    </row>
    <row r="801" ht="12" customHeight="1" s="844">
      <c r="A801" s="590" t="n"/>
      <c r="B801" s="590" t="n"/>
      <c r="C801" s="590" t="n"/>
      <c r="D801" s="590" t="n"/>
      <c r="E801" s="590" t="n"/>
      <c r="F801" s="590" t="n"/>
      <c r="G801" s="590" t="n"/>
      <c r="H801" s="590" t="n"/>
      <c r="I801" s="590" t="n"/>
      <c r="J801" s="664" t="n"/>
      <c r="K801" s="664" t="n"/>
      <c r="L801" s="664" t="n"/>
      <c r="M801" s="664" t="n"/>
      <c r="N801" s="664" t="n"/>
      <c r="O801" s="664" t="n"/>
      <c r="P801" s="664" t="n"/>
      <c r="Q801" s="664" t="n"/>
      <c r="R801" s="664" t="n"/>
      <c r="S801" s="664" t="n"/>
      <c r="T801" s="664" t="n"/>
      <c r="U801" s="664" t="n"/>
      <c r="V801" s="664" t="n"/>
      <c r="W801" s="664" t="n"/>
      <c r="X801" s="664" t="n"/>
      <c r="Y801" s="664" t="n"/>
      <c r="Z801" s="664" t="n"/>
      <c r="AA801" s="664" t="n"/>
    </row>
    <row r="802" ht="12" customHeight="1" s="844">
      <c r="A802" s="590" t="n"/>
      <c r="B802" s="590" t="n"/>
      <c r="C802" s="590" t="n"/>
      <c r="D802" s="590" t="n"/>
      <c r="E802" s="590" t="n"/>
      <c r="F802" s="590" t="n"/>
      <c r="G802" s="590" t="n"/>
      <c r="H802" s="590" t="n"/>
      <c r="I802" s="590" t="n"/>
      <c r="J802" s="664" t="n"/>
      <c r="K802" s="664" t="n"/>
      <c r="L802" s="664" t="n"/>
      <c r="M802" s="664" t="n"/>
      <c r="N802" s="664" t="n"/>
      <c r="O802" s="664" t="n"/>
      <c r="P802" s="664" t="n"/>
      <c r="Q802" s="664" t="n"/>
      <c r="R802" s="664" t="n"/>
      <c r="S802" s="664" t="n"/>
      <c r="T802" s="664" t="n"/>
      <c r="U802" s="664" t="n"/>
      <c r="V802" s="664" t="n"/>
      <c r="W802" s="664" t="n"/>
      <c r="X802" s="664" t="n"/>
      <c r="Y802" s="664" t="n"/>
      <c r="Z802" s="664" t="n"/>
      <c r="AA802" s="664" t="n"/>
    </row>
    <row r="803" ht="12" customHeight="1" s="844">
      <c r="A803" s="590" t="n"/>
      <c r="B803" s="590" t="n"/>
      <c r="C803" s="590" t="n"/>
      <c r="D803" s="590" t="n"/>
      <c r="E803" s="590" t="n"/>
      <c r="F803" s="590" t="n"/>
      <c r="G803" s="590" t="n"/>
      <c r="H803" s="590" t="n"/>
      <c r="I803" s="590" t="n"/>
      <c r="J803" s="664" t="n"/>
      <c r="K803" s="664" t="n"/>
      <c r="L803" s="664" t="n"/>
      <c r="M803" s="664" t="n"/>
      <c r="N803" s="664" t="n"/>
      <c r="O803" s="664" t="n"/>
      <c r="P803" s="664" t="n"/>
      <c r="Q803" s="664" t="n"/>
      <c r="R803" s="664" t="n"/>
      <c r="S803" s="664" t="n"/>
      <c r="T803" s="664" t="n"/>
      <c r="U803" s="664" t="n"/>
      <c r="V803" s="664" t="n"/>
      <c r="W803" s="664" t="n"/>
      <c r="X803" s="664" t="n"/>
      <c r="Y803" s="664" t="n"/>
      <c r="Z803" s="664" t="n"/>
      <c r="AA803" s="664" t="n"/>
    </row>
    <row r="804" ht="12" customHeight="1" s="844">
      <c r="A804" s="590" t="n"/>
      <c r="B804" s="590" t="n"/>
      <c r="C804" s="590" t="n"/>
      <c r="D804" s="590" t="n"/>
      <c r="E804" s="590" t="n"/>
      <c r="F804" s="590" t="n"/>
      <c r="G804" s="590" t="n"/>
      <c r="H804" s="590" t="n"/>
      <c r="I804" s="590" t="n"/>
      <c r="J804" s="664" t="n"/>
      <c r="K804" s="664" t="n"/>
      <c r="L804" s="664" t="n"/>
      <c r="M804" s="664" t="n"/>
      <c r="N804" s="664" t="n"/>
      <c r="O804" s="664" t="n"/>
      <c r="P804" s="664" t="n"/>
      <c r="Q804" s="664" t="n"/>
      <c r="R804" s="664" t="n"/>
      <c r="S804" s="664" t="n"/>
      <c r="T804" s="664" t="n"/>
      <c r="U804" s="664" t="n"/>
      <c r="V804" s="664" t="n"/>
      <c r="W804" s="664" t="n"/>
      <c r="X804" s="664" t="n"/>
      <c r="Y804" s="664" t="n"/>
      <c r="Z804" s="664" t="n"/>
      <c r="AA804" s="664" t="n"/>
    </row>
    <row r="805" ht="12" customHeight="1" s="844">
      <c r="A805" s="590" t="n"/>
      <c r="B805" s="590" t="n"/>
      <c r="C805" s="590" t="n"/>
      <c r="D805" s="590" t="n"/>
      <c r="E805" s="590" t="n"/>
      <c r="F805" s="590" t="n"/>
      <c r="G805" s="590" t="n"/>
      <c r="H805" s="590" t="n"/>
      <c r="I805" s="590" t="n"/>
      <c r="J805" s="664" t="n"/>
      <c r="K805" s="664" t="n"/>
      <c r="L805" s="664" t="n"/>
      <c r="M805" s="664" t="n"/>
      <c r="N805" s="664" t="n"/>
      <c r="O805" s="664" t="n"/>
      <c r="P805" s="664" t="n"/>
      <c r="Q805" s="664" t="n"/>
      <c r="R805" s="664" t="n"/>
      <c r="S805" s="664" t="n"/>
      <c r="T805" s="664" t="n"/>
      <c r="U805" s="664" t="n"/>
      <c r="V805" s="664" t="n"/>
      <c r="W805" s="664" t="n"/>
      <c r="X805" s="664" t="n"/>
      <c r="Y805" s="664" t="n"/>
      <c r="Z805" s="664" t="n"/>
      <c r="AA805" s="664" t="n"/>
    </row>
    <row r="806" ht="12" customHeight="1" s="844">
      <c r="A806" s="590" t="n"/>
      <c r="B806" s="590" t="n"/>
      <c r="C806" s="590" t="n"/>
      <c r="D806" s="590" t="n"/>
      <c r="E806" s="590" t="n"/>
      <c r="F806" s="590" t="n"/>
      <c r="G806" s="590" t="n"/>
      <c r="H806" s="590" t="n"/>
      <c r="I806" s="590" t="n"/>
      <c r="J806" s="664" t="n"/>
      <c r="K806" s="664" t="n"/>
      <c r="L806" s="664" t="n"/>
      <c r="M806" s="664" t="n"/>
      <c r="N806" s="664" t="n"/>
      <c r="O806" s="664" t="n"/>
      <c r="P806" s="664" t="n"/>
      <c r="Q806" s="664" t="n"/>
      <c r="R806" s="664" t="n"/>
      <c r="S806" s="664" t="n"/>
      <c r="T806" s="664" t="n"/>
      <c r="U806" s="664" t="n"/>
      <c r="V806" s="664" t="n"/>
      <c r="W806" s="664" t="n"/>
      <c r="X806" s="664" t="n"/>
      <c r="Y806" s="664" t="n"/>
      <c r="Z806" s="664" t="n"/>
      <c r="AA806" s="664" t="n"/>
    </row>
    <row r="807" ht="12" customHeight="1" s="844">
      <c r="A807" s="590" t="n"/>
      <c r="B807" s="590" t="n"/>
      <c r="C807" s="590" t="n"/>
      <c r="D807" s="590" t="n"/>
      <c r="E807" s="590" t="n"/>
      <c r="F807" s="590" t="n"/>
      <c r="G807" s="590" t="n"/>
      <c r="H807" s="590" t="n"/>
      <c r="I807" s="590" t="n"/>
      <c r="J807" s="664" t="n"/>
      <c r="K807" s="664" t="n"/>
      <c r="L807" s="664" t="n"/>
      <c r="M807" s="664" t="n"/>
      <c r="N807" s="664" t="n"/>
      <c r="O807" s="664" t="n"/>
      <c r="P807" s="664" t="n"/>
      <c r="Q807" s="664" t="n"/>
      <c r="R807" s="664" t="n"/>
      <c r="S807" s="664" t="n"/>
      <c r="T807" s="664" t="n"/>
      <c r="U807" s="664" t="n"/>
      <c r="V807" s="664" t="n"/>
      <c r="W807" s="664" t="n"/>
      <c r="X807" s="664" t="n"/>
      <c r="Y807" s="664" t="n"/>
      <c r="Z807" s="664" t="n"/>
      <c r="AA807" s="664" t="n"/>
    </row>
    <row r="808" ht="12" customHeight="1" s="844">
      <c r="A808" s="590" t="n"/>
      <c r="B808" s="590" t="n"/>
      <c r="C808" s="590" t="n"/>
      <c r="D808" s="590" t="n"/>
      <c r="E808" s="590" t="n"/>
      <c r="F808" s="590" t="n"/>
      <c r="G808" s="590" t="n"/>
      <c r="H808" s="590" t="n"/>
      <c r="I808" s="590" t="n"/>
      <c r="J808" s="664" t="n"/>
      <c r="K808" s="664" t="n"/>
      <c r="L808" s="664" t="n"/>
      <c r="M808" s="664" t="n"/>
      <c r="N808" s="664" t="n"/>
      <c r="O808" s="664" t="n"/>
      <c r="P808" s="664" t="n"/>
      <c r="Q808" s="664" t="n"/>
      <c r="R808" s="664" t="n"/>
      <c r="S808" s="664" t="n"/>
      <c r="T808" s="664" t="n"/>
      <c r="U808" s="664" t="n"/>
      <c r="V808" s="664" t="n"/>
      <c r="W808" s="664" t="n"/>
      <c r="X808" s="664" t="n"/>
      <c r="Y808" s="664" t="n"/>
      <c r="Z808" s="664" t="n"/>
      <c r="AA808" s="664" t="n"/>
    </row>
    <row r="809" ht="12" customHeight="1" s="844">
      <c r="A809" s="590" t="n"/>
      <c r="B809" s="590" t="n"/>
      <c r="C809" s="590" t="n"/>
      <c r="D809" s="590" t="n"/>
      <c r="E809" s="590" t="n"/>
      <c r="F809" s="590" t="n"/>
      <c r="G809" s="590" t="n"/>
      <c r="H809" s="590" t="n"/>
      <c r="I809" s="590" t="n"/>
      <c r="J809" s="664" t="n"/>
      <c r="K809" s="664" t="n"/>
      <c r="L809" s="664" t="n"/>
      <c r="M809" s="664" t="n"/>
      <c r="N809" s="664" t="n"/>
      <c r="O809" s="664" t="n"/>
      <c r="P809" s="664" t="n"/>
      <c r="Q809" s="664" t="n"/>
      <c r="R809" s="664" t="n"/>
      <c r="S809" s="664" t="n"/>
      <c r="T809" s="664" t="n"/>
      <c r="U809" s="664" t="n"/>
      <c r="V809" s="664" t="n"/>
      <c r="W809" s="664" t="n"/>
      <c r="X809" s="664" t="n"/>
      <c r="Y809" s="664" t="n"/>
      <c r="Z809" s="664" t="n"/>
      <c r="AA809" s="664" t="n"/>
    </row>
    <row r="810" ht="12" customHeight="1" s="844">
      <c r="A810" s="590" t="n"/>
      <c r="B810" s="590" t="n"/>
      <c r="C810" s="590" t="n"/>
      <c r="D810" s="590" t="n"/>
      <c r="E810" s="590" t="n"/>
      <c r="F810" s="590" t="n"/>
      <c r="G810" s="590" t="n"/>
      <c r="H810" s="590" t="n"/>
      <c r="I810" s="590" t="n"/>
      <c r="J810" s="664" t="n"/>
      <c r="K810" s="664" t="n"/>
      <c r="L810" s="664" t="n"/>
      <c r="M810" s="664" t="n"/>
      <c r="N810" s="664" t="n"/>
      <c r="O810" s="664" t="n"/>
      <c r="P810" s="664" t="n"/>
      <c r="Q810" s="664" t="n"/>
      <c r="R810" s="664" t="n"/>
      <c r="S810" s="664" t="n"/>
      <c r="T810" s="664" t="n"/>
      <c r="U810" s="664" t="n"/>
      <c r="V810" s="664" t="n"/>
      <c r="W810" s="664" t="n"/>
      <c r="X810" s="664" t="n"/>
      <c r="Y810" s="664" t="n"/>
      <c r="Z810" s="664" t="n"/>
      <c r="AA810" s="664" t="n"/>
    </row>
    <row r="811" ht="12" customHeight="1" s="844">
      <c r="A811" s="590" t="n"/>
      <c r="B811" s="590" t="n"/>
      <c r="C811" s="590" t="n"/>
      <c r="D811" s="590" t="n"/>
      <c r="E811" s="590" t="n"/>
      <c r="F811" s="590" t="n"/>
      <c r="G811" s="590" t="n"/>
      <c r="H811" s="590" t="n"/>
      <c r="I811" s="590" t="n"/>
      <c r="J811" s="664" t="n"/>
      <c r="K811" s="664" t="n"/>
      <c r="L811" s="664" t="n"/>
      <c r="M811" s="664" t="n"/>
      <c r="N811" s="664" t="n"/>
      <c r="O811" s="664" t="n"/>
      <c r="P811" s="664" t="n"/>
      <c r="Q811" s="664" t="n"/>
      <c r="R811" s="664" t="n"/>
      <c r="S811" s="664" t="n"/>
      <c r="T811" s="664" t="n"/>
      <c r="U811" s="664" t="n"/>
      <c r="V811" s="664" t="n"/>
      <c r="W811" s="664" t="n"/>
      <c r="X811" s="664" t="n"/>
      <c r="Y811" s="664" t="n"/>
      <c r="Z811" s="664" t="n"/>
      <c r="AA811" s="664" t="n"/>
    </row>
    <row r="812" ht="12" customHeight="1" s="844">
      <c r="A812" s="590" t="n"/>
      <c r="B812" s="590" t="n"/>
      <c r="C812" s="590" t="n"/>
      <c r="D812" s="590" t="n"/>
      <c r="E812" s="590" t="n"/>
      <c r="F812" s="590" t="n"/>
      <c r="G812" s="590" t="n"/>
      <c r="H812" s="590" t="n"/>
      <c r="I812" s="590" t="n"/>
      <c r="J812" s="664" t="n"/>
      <c r="K812" s="664" t="n"/>
      <c r="L812" s="664" t="n"/>
      <c r="M812" s="664" t="n"/>
      <c r="N812" s="664" t="n"/>
      <c r="O812" s="664" t="n"/>
      <c r="P812" s="664" t="n"/>
      <c r="Q812" s="664" t="n"/>
      <c r="R812" s="664" t="n"/>
      <c r="S812" s="664" t="n"/>
      <c r="T812" s="664" t="n"/>
      <c r="U812" s="664" t="n"/>
      <c r="V812" s="664" t="n"/>
      <c r="W812" s="664" t="n"/>
      <c r="X812" s="664" t="n"/>
      <c r="Y812" s="664" t="n"/>
      <c r="Z812" s="664" t="n"/>
      <c r="AA812" s="664" t="n"/>
    </row>
    <row r="813" ht="12" customHeight="1" s="844">
      <c r="A813" s="590" t="n"/>
      <c r="B813" s="590" t="n"/>
      <c r="C813" s="590" t="n"/>
      <c r="D813" s="590" t="n"/>
      <c r="E813" s="590" t="n"/>
      <c r="F813" s="590" t="n"/>
      <c r="G813" s="590" t="n"/>
      <c r="H813" s="590" t="n"/>
      <c r="I813" s="590" t="n"/>
      <c r="J813" s="664" t="n"/>
      <c r="K813" s="664" t="n"/>
      <c r="L813" s="664" t="n"/>
      <c r="M813" s="664" t="n"/>
      <c r="N813" s="664" t="n"/>
      <c r="O813" s="664" t="n"/>
      <c r="P813" s="664" t="n"/>
      <c r="Q813" s="664" t="n"/>
      <c r="R813" s="664" t="n"/>
      <c r="S813" s="664" t="n"/>
      <c r="T813" s="664" t="n"/>
      <c r="U813" s="664" t="n"/>
      <c r="V813" s="664" t="n"/>
      <c r="W813" s="664" t="n"/>
      <c r="X813" s="664" t="n"/>
      <c r="Y813" s="664" t="n"/>
      <c r="Z813" s="664" t="n"/>
      <c r="AA813" s="664" t="n"/>
    </row>
    <row r="814" ht="12" customHeight="1" s="844">
      <c r="A814" s="590" t="n"/>
      <c r="B814" s="590" t="n"/>
      <c r="C814" s="590" t="n"/>
      <c r="D814" s="590" t="n"/>
      <c r="E814" s="590" t="n"/>
      <c r="F814" s="590" t="n"/>
      <c r="G814" s="590" t="n"/>
      <c r="H814" s="590" t="n"/>
      <c r="I814" s="590" t="n"/>
      <c r="J814" s="664" t="n"/>
      <c r="K814" s="664" t="n"/>
      <c r="L814" s="664" t="n"/>
      <c r="M814" s="664" t="n"/>
      <c r="N814" s="664" t="n"/>
      <c r="O814" s="664" t="n"/>
      <c r="P814" s="664" t="n"/>
      <c r="Q814" s="664" t="n"/>
      <c r="R814" s="664" t="n"/>
      <c r="S814" s="664" t="n"/>
      <c r="T814" s="664" t="n"/>
      <c r="U814" s="664" t="n"/>
      <c r="V814" s="664" t="n"/>
      <c r="W814" s="664" t="n"/>
      <c r="X814" s="664" t="n"/>
      <c r="Y814" s="664" t="n"/>
      <c r="Z814" s="664" t="n"/>
      <c r="AA814" s="664" t="n"/>
    </row>
    <row r="815" ht="12" customHeight="1" s="844">
      <c r="A815" s="590" t="n"/>
      <c r="B815" s="590" t="n"/>
      <c r="C815" s="590" t="n"/>
      <c r="D815" s="590" t="n"/>
      <c r="E815" s="590" t="n"/>
      <c r="F815" s="590" t="n"/>
      <c r="G815" s="590" t="n"/>
      <c r="H815" s="590" t="n"/>
      <c r="I815" s="590" t="n"/>
      <c r="J815" s="664" t="n"/>
      <c r="K815" s="664" t="n"/>
      <c r="L815" s="664" t="n"/>
      <c r="M815" s="664" t="n"/>
      <c r="N815" s="664" t="n"/>
      <c r="O815" s="664" t="n"/>
      <c r="P815" s="664" t="n"/>
      <c r="Q815" s="664" t="n"/>
      <c r="R815" s="664" t="n"/>
      <c r="S815" s="664" t="n"/>
      <c r="T815" s="664" t="n"/>
      <c r="U815" s="664" t="n"/>
      <c r="V815" s="664" t="n"/>
      <c r="W815" s="664" t="n"/>
      <c r="X815" s="664" t="n"/>
      <c r="Y815" s="664" t="n"/>
      <c r="Z815" s="664" t="n"/>
      <c r="AA815" s="664" t="n"/>
    </row>
    <row r="816" ht="12" customHeight="1" s="844">
      <c r="A816" s="590" t="n"/>
      <c r="B816" s="590" t="n"/>
      <c r="C816" s="590" t="n"/>
      <c r="D816" s="590" t="n"/>
      <c r="E816" s="590" t="n"/>
      <c r="F816" s="590" t="n"/>
      <c r="G816" s="590" t="n"/>
      <c r="H816" s="590" t="n"/>
      <c r="I816" s="590" t="n"/>
      <c r="J816" s="664" t="n"/>
      <c r="K816" s="664" t="n"/>
      <c r="L816" s="664" t="n"/>
      <c r="M816" s="664" t="n"/>
      <c r="N816" s="664" t="n"/>
      <c r="O816" s="664" t="n"/>
      <c r="P816" s="664" t="n"/>
      <c r="Q816" s="664" t="n"/>
      <c r="R816" s="664" t="n"/>
      <c r="S816" s="664" t="n"/>
      <c r="T816" s="664" t="n"/>
      <c r="U816" s="664" t="n"/>
      <c r="V816" s="664" t="n"/>
      <c r="W816" s="664" t="n"/>
      <c r="X816" s="664" t="n"/>
      <c r="Y816" s="664" t="n"/>
      <c r="Z816" s="664" t="n"/>
      <c r="AA816" s="664" t="n"/>
    </row>
    <row r="817" ht="12" customHeight="1" s="844">
      <c r="A817" s="590" t="n"/>
      <c r="B817" s="590" t="n"/>
      <c r="C817" s="590" t="n"/>
      <c r="D817" s="590" t="n"/>
      <c r="E817" s="590" t="n"/>
      <c r="F817" s="590" t="n"/>
      <c r="G817" s="590" t="n"/>
      <c r="H817" s="590" t="n"/>
      <c r="I817" s="590" t="n"/>
      <c r="J817" s="664" t="n"/>
      <c r="K817" s="664" t="n"/>
      <c r="L817" s="664" t="n"/>
      <c r="M817" s="664" t="n"/>
      <c r="N817" s="664" t="n"/>
      <c r="O817" s="664" t="n"/>
      <c r="P817" s="664" t="n"/>
      <c r="Q817" s="664" t="n"/>
      <c r="R817" s="664" t="n"/>
      <c r="S817" s="664" t="n"/>
      <c r="T817" s="664" t="n"/>
      <c r="U817" s="664" t="n"/>
      <c r="V817" s="664" t="n"/>
      <c r="W817" s="664" t="n"/>
      <c r="X817" s="664" t="n"/>
      <c r="Y817" s="664" t="n"/>
      <c r="Z817" s="664" t="n"/>
      <c r="AA817" s="664" t="n"/>
    </row>
    <row r="818" ht="12" customHeight="1" s="844">
      <c r="A818" s="590" t="n"/>
      <c r="B818" s="590" t="n"/>
      <c r="C818" s="590" t="n"/>
      <c r="D818" s="590" t="n"/>
      <c r="E818" s="590" t="n"/>
      <c r="F818" s="590" t="n"/>
      <c r="G818" s="590" t="n"/>
      <c r="H818" s="590" t="n"/>
      <c r="I818" s="590" t="n"/>
      <c r="J818" s="664" t="n"/>
      <c r="K818" s="664" t="n"/>
      <c r="L818" s="664" t="n"/>
      <c r="M818" s="664" t="n"/>
      <c r="N818" s="664" t="n"/>
      <c r="O818" s="664" t="n"/>
      <c r="P818" s="664" t="n"/>
      <c r="Q818" s="664" t="n"/>
      <c r="R818" s="664" t="n"/>
      <c r="S818" s="664" t="n"/>
      <c r="T818" s="664" t="n"/>
      <c r="U818" s="664" t="n"/>
      <c r="V818" s="664" t="n"/>
      <c r="W818" s="664" t="n"/>
      <c r="X818" s="664" t="n"/>
      <c r="Y818" s="664" t="n"/>
      <c r="Z818" s="664" t="n"/>
      <c r="AA818" s="664" t="n"/>
    </row>
    <row r="819" ht="12" customHeight="1" s="844">
      <c r="A819" s="590" t="n"/>
      <c r="B819" s="590" t="n"/>
      <c r="C819" s="590" t="n"/>
      <c r="D819" s="590" t="n"/>
      <c r="E819" s="590" t="n"/>
      <c r="F819" s="590" t="n"/>
      <c r="G819" s="590" t="n"/>
      <c r="H819" s="590" t="n"/>
      <c r="I819" s="590" t="n"/>
      <c r="J819" s="664" t="n"/>
      <c r="K819" s="664" t="n"/>
      <c r="L819" s="664" t="n"/>
      <c r="M819" s="664" t="n"/>
      <c r="N819" s="664" t="n"/>
      <c r="O819" s="664" t="n"/>
      <c r="P819" s="664" t="n"/>
      <c r="Q819" s="664" t="n"/>
      <c r="R819" s="664" t="n"/>
      <c r="S819" s="664" t="n"/>
      <c r="T819" s="664" t="n"/>
      <c r="U819" s="664" t="n"/>
      <c r="V819" s="664" t="n"/>
      <c r="W819" s="664" t="n"/>
      <c r="X819" s="664" t="n"/>
      <c r="Y819" s="664" t="n"/>
      <c r="Z819" s="664" t="n"/>
      <c r="AA819" s="664" t="n"/>
    </row>
    <row r="820" ht="12" customHeight="1" s="844">
      <c r="A820" s="590" t="n"/>
      <c r="B820" s="590" t="n"/>
      <c r="C820" s="590" t="n"/>
      <c r="D820" s="590" t="n"/>
      <c r="E820" s="590" t="n"/>
      <c r="F820" s="590" t="n"/>
      <c r="G820" s="590" t="n"/>
      <c r="H820" s="590" t="n"/>
      <c r="I820" s="590" t="n"/>
      <c r="J820" s="664" t="n"/>
      <c r="K820" s="664" t="n"/>
      <c r="L820" s="664" t="n"/>
      <c r="M820" s="664" t="n"/>
      <c r="N820" s="664" t="n"/>
      <c r="O820" s="664" t="n"/>
      <c r="P820" s="664" t="n"/>
      <c r="Q820" s="664" t="n"/>
      <c r="R820" s="664" t="n"/>
      <c r="S820" s="664" t="n"/>
      <c r="T820" s="664" t="n"/>
      <c r="U820" s="664" t="n"/>
      <c r="V820" s="664" t="n"/>
      <c r="W820" s="664" t="n"/>
      <c r="X820" s="664" t="n"/>
      <c r="Y820" s="664" t="n"/>
      <c r="Z820" s="664" t="n"/>
      <c r="AA820" s="664" t="n"/>
    </row>
    <row r="821" ht="12" customHeight="1" s="844">
      <c r="A821" s="590" t="n"/>
      <c r="B821" s="590" t="n"/>
      <c r="C821" s="590" t="n"/>
      <c r="D821" s="590" t="n"/>
      <c r="E821" s="590" t="n"/>
      <c r="F821" s="590" t="n"/>
      <c r="G821" s="590" t="n"/>
      <c r="H821" s="590" t="n"/>
      <c r="I821" s="590" t="n"/>
      <c r="J821" s="664" t="n"/>
      <c r="K821" s="664" t="n"/>
      <c r="L821" s="664" t="n"/>
      <c r="M821" s="664" t="n"/>
      <c r="N821" s="664" t="n"/>
      <c r="O821" s="664" t="n"/>
      <c r="P821" s="664" t="n"/>
      <c r="Q821" s="664" t="n"/>
      <c r="R821" s="664" t="n"/>
      <c r="S821" s="664" t="n"/>
      <c r="T821" s="664" t="n"/>
      <c r="U821" s="664" t="n"/>
      <c r="V821" s="664" t="n"/>
      <c r="W821" s="664" t="n"/>
      <c r="X821" s="664" t="n"/>
      <c r="Y821" s="664" t="n"/>
      <c r="Z821" s="664" t="n"/>
      <c r="AA821" s="664" t="n"/>
    </row>
    <row r="822" ht="12" customHeight="1" s="844">
      <c r="A822" s="590" t="n"/>
      <c r="B822" s="590" t="n"/>
      <c r="C822" s="590" t="n"/>
      <c r="D822" s="590" t="n"/>
      <c r="E822" s="590" t="n"/>
      <c r="F822" s="590" t="n"/>
      <c r="G822" s="590" t="n"/>
      <c r="H822" s="590" t="n"/>
      <c r="I822" s="590" t="n"/>
      <c r="J822" s="664" t="n"/>
      <c r="K822" s="664" t="n"/>
      <c r="L822" s="664" t="n"/>
      <c r="M822" s="664" t="n"/>
      <c r="N822" s="664" t="n"/>
      <c r="O822" s="664" t="n"/>
      <c r="P822" s="664" t="n"/>
      <c r="Q822" s="664" t="n"/>
      <c r="R822" s="664" t="n"/>
      <c r="S822" s="664" t="n"/>
      <c r="T822" s="664" t="n"/>
      <c r="U822" s="664" t="n"/>
      <c r="V822" s="664" t="n"/>
      <c r="W822" s="664" t="n"/>
      <c r="X822" s="664" t="n"/>
      <c r="Y822" s="664" t="n"/>
      <c r="Z822" s="664" t="n"/>
      <c r="AA822" s="664" t="n"/>
    </row>
    <row r="823" ht="12" customHeight="1" s="844">
      <c r="A823" s="590" t="n"/>
      <c r="B823" s="590" t="n"/>
      <c r="C823" s="590" t="n"/>
      <c r="D823" s="590" t="n"/>
      <c r="E823" s="590" t="n"/>
      <c r="F823" s="590" t="n"/>
      <c r="G823" s="590" t="n"/>
      <c r="H823" s="590" t="n"/>
      <c r="I823" s="590" t="n"/>
      <c r="J823" s="664" t="n"/>
      <c r="K823" s="664" t="n"/>
      <c r="L823" s="664" t="n"/>
      <c r="M823" s="664" t="n"/>
      <c r="N823" s="664" t="n"/>
      <c r="O823" s="664" t="n"/>
      <c r="P823" s="664" t="n"/>
      <c r="Q823" s="664" t="n"/>
      <c r="R823" s="664" t="n"/>
      <c r="S823" s="664" t="n"/>
      <c r="T823" s="664" t="n"/>
      <c r="U823" s="664" t="n"/>
      <c r="V823" s="664" t="n"/>
      <c r="W823" s="664" t="n"/>
      <c r="X823" s="664" t="n"/>
      <c r="Y823" s="664" t="n"/>
      <c r="Z823" s="664" t="n"/>
      <c r="AA823" s="664" t="n"/>
    </row>
    <row r="824" ht="12" customHeight="1" s="844">
      <c r="A824" s="590" t="n"/>
      <c r="B824" s="590" t="n"/>
      <c r="C824" s="590" t="n"/>
      <c r="D824" s="590" t="n"/>
      <c r="E824" s="590" t="n"/>
      <c r="F824" s="590" t="n"/>
      <c r="G824" s="590" t="n"/>
      <c r="H824" s="590" t="n"/>
      <c r="I824" s="590" t="n"/>
      <c r="J824" s="664" t="n"/>
      <c r="K824" s="664" t="n"/>
      <c r="L824" s="664" t="n"/>
      <c r="M824" s="664" t="n"/>
      <c r="N824" s="664" t="n"/>
      <c r="O824" s="664" t="n"/>
      <c r="P824" s="664" t="n"/>
      <c r="Q824" s="664" t="n"/>
      <c r="R824" s="664" t="n"/>
      <c r="S824" s="664" t="n"/>
      <c r="T824" s="664" t="n"/>
      <c r="U824" s="664" t="n"/>
      <c r="V824" s="664" t="n"/>
      <c r="W824" s="664" t="n"/>
      <c r="X824" s="664" t="n"/>
      <c r="Y824" s="664" t="n"/>
      <c r="Z824" s="664" t="n"/>
      <c r="AA824" s="664" t="n"/>
    </row>
    <row r="825" ht="12" customHeight="1" s="844">
      <c r="A825" s="590" t="n"/>
      <c r="B825" s="590" t="n"/>
      <c r="C825" s="590" t="n"/>
      <c r="D825" s="590" t="n"/>
      <c r="E825" s="590" t="n"/>
      <c r="F825" s="590" t="n"/>
      <c r="G825" s="590" t="n"/>
      <c r="H825" s="590" t="n"/>
      <c r="I825" s="590" t="n"/>
      <c r="J825" s="664" t="n"/>
      <c r="K825" s="664" t="n"/>
      <c r="L825" s="664" t="n"/>
      <c r="M825" s="664" t="n"/>
      <c r="N825" s="664" t="n"/>
      <c r="O825" s="664" t="n"/>
      <c r="P825" s="664" t="n"/>
      <c r="Q825" s="664" t="n"/>
      <c r="R825" s="664" t="n"/>
      <c r="S825" s="664" t="n"/>
      <c r="T825" s="664" t="n"/>
      <c r="U825" s="664" t="n"/>
      <c r="V825" s="664" t="n"/>
      <c r="W825" s="664" t="n"/>
      <c r="X825" s="664" t="n"/>
      <c r="Y825" s="664" t="n"/>
      <c r="Z825" s="664" t="n"/>
      <c r="AA825" s="664" t="n"/>
    </row>
    <row r="826" ht="12" customHeight="1" s="844">
      <c r="A826" s="590" t="n"/>
      <c r="B826" s="590" t="n"/>
      <c r="C826" s="590" t="n"/>
      <c r="D826" s="590" t="n"/>
      <c r="E826" s="590" t="n"/>
      <c r="F826" s="590" t="n"/>
      <c r="G826" s="590" t="n"/>
      <c r="H826" s="590" t="n"/>
      <c r="I826" s="590" t="n"/>
      <c r="J826" s="664" t="n"/>
      <c r="K826" s="664" t="n"/>
      <c r="L826" s="664" t="n"/>
      <c r="M826" s="664" t="n"/>
      <c r="N826" s="664" t="n"/>
      <c r="O826" s="664" t="n"/>
      <c r="P826" s="664" t="n"/>
      <c r="Q826" s="664" t="n"/>
      <c r="R826" s="664" t="n"/>
      <c r="S826" s="664" t="n"/>
      <c r="T826" s="664" t="n"/>
      <c r="U826" s="664" t="n"/>
      <c r="V826" s="664" t="n"/>
      <c r="W826" s="664" t="n"/>
      <c r="X826" s="664" t="n"/>
      <c r="Y826" s="664" t="n"/>
      <c r="Z826" s="664" t="n"/>
      <c r="AA826" s="664" t="n"/>
    </row>
    <row r="827" ht="12" customHeight="1" s="844">
      <c r="A827" s="590" t="n"/>
      <c r="B827" s="590" t="n"/>
      <c r="C827" s="590" t="n"/>
      <c r="D827" s="590" t="n"/>
      <c r="E827" s="590" t="n"/>
      <c r="F827" s="590" t="n"/>
      <c r="G827" s="590" t="n"/>
      <c r="H827" s="590" t="n"/>
      <c r="I827" s="590" t="n"/>
      <c r="J827" s="664" t="n"/>
      <c r="K827" s="664" t="n"/>
      <c r="L827" s="664" t="n"/>
      <c r="M827" s="664" t="n"/>
      <c r="N827" s="664" t="n"/>
      <c r="O827" s="664" t="n"/>
      <c r="P827" s="664" t="n"/>
      <c r="Q827" s="664" t="n"/>
      <c r="R827" s="664" t="n"/>
      <c r="S827" s="664" t="n"/>
      <c r="T827" s="664" t="n"/>
      <c r="U827" s="664" t="n"/>
      <c r="V827" s="664" t="n"/>
      <c r="W827" s="664" t="n"/>
      <c r="X827" s="664" t="n"/>
      <c r="Y827" s="664" t="n"/>
      <c r="Z827" s="664" t="n"/>
      <c r="AA827" s="664" t="n"/>
    </row>
    <row r="828" ht="12" customHeight="1" s="844">
      <c r="A828" s="590" t="n"/>
      <c r="B828" s="590" t="n"/>
      <c r="C828" s="590" t="n"/>
      <c r="D828" s="590" t="n"/>
      <c r="E828" s="590" t="n"/>
      <c r="F828" s="590" t="n"/>
      <c r="G828" s="590" t="n"/>
      <c r="H828" s="590" t="n"/>
      <c r="I828" s="590" t="n"/>
      <c r="J828" s="664" t="n"/>
      <c r="K828" s="664" t="n"/>
      <c r="L828" s="664" t="n"/>
      <c r="M828" s="664" t="n"/>
      <c r="N828" s="664" t="n"/>
      <c r="O828" s="664" t="n"/>
      <c r="P828" s="664" t="n"/>
      <c r="Q828" s="664" t="n"/>
      <c r="R828" s="664" t="n"/>
      <c r="S828" s="664" t="n"/>
      <c r="T828" s="664" t="n"/>
      <c r="U828" s="664" t="n"/>
      <c r="V828" s="664" t="n"/>
      <c r="W828" s="664" t="n"/>
      <c r="X828" s="664" t="n"/>
      <c r="Y828" s="664" t="n"/>
      <c r="Z828" s="664" t="n"/>
      <c r="AA828" s="664" t="n"/>
    </row>
    <row r="829" ht="12" customHeight="1" s="844">
      <c r="A829" s="590" t="n"/>
      <c r="B829" s="590" t="n"/>
      <c r="C829" s="590" t="n"/>
      <c r="D829" s="590" t="n"/>
      <c r="E829" s="590" t="n"/>
      <c r="F829" s="590" t="n"/>
      <c r="G829" s="590" t="n"/>
      <c r="H829" s="590" t="n"/>
      <c r="I829" s="590" t="n"/>
      <c r="J829" s="664" t="n"/>
      <c r="K829" s="664" t="n"/>
      <c r="L829" s="664" t="n"/>
      <c r="M829" s="664" t="n"/>
      <c r="N829" s="664" t="n"/>
      <c r="O829" s="664" t="n"/>
      <c r="P829" s="664" t="n"/>
      <c r="Q829" s="664" t="n"/>
      <c r="R829" s="664" t="n"/>
      <c r="S829" s="664" t="n"/>
      <c r="T829" s="664" t="n"/>
      <c r="U829" s="664" t="n"/>
      <c r="V829" s="664" t="n"/>
      <c r="W829" s="664" t="n"/>
      <c r="X829" s="664" t="n"/>
      <c r="Y829" s="664" t="n"/>
      <c r="Z829" s="664" t="n"/>
      <c r="AA829" s="664" t="n"/>
    </row>
    <row r="830" ht="12" customHeight="1" s="844">
      <c r="A830" s="590" t="n"/>
      <c r="B830" s="590" t="n"/>
      <c r="C830" s="590" t="n"/>
      <c r="D830" s="590" t="n"/>
      <c r="E830" s="590" t="n"/>
      <c r="F830" s="590" t="n"/>
      <c r="G830" s="590" t="n"/>
      <c r="H830" s="590" t="n"/>
      <c r="I830" s="590" t="n"/>
      <c r="J830" s="664" t="n"/>
      <c r="K830" s="664" t="n"/>
      <c r="L830" s="664" t="n"/>
      <c r="M830" s="664" t="n"/>
      <c r="N830" s="664" t="n"/>
      <c r="O830" s="664" t="n"/>
      <c r="P830" s="664" t="n"/>
      <c r="Q830" s="664" t="n"/>
      <c r="R830" s="664" t="n"/>
      <c r="S830" s="664" t="n"/>
      <c r="T830" s="664" t="n"/>
      <c r="U830" s="664" t="n"/>
      <c r="V830" s="664" t="n"/>
      <c r="W830" s="664" t="n"/>
      <c r="X830" s="664" t="n"/>
      <c r="Y830" s="664" t="n"/>
      <c r="Z830" s="664" t="n"/>
      <c r="AA830" s="664" t="n"/>
    </row>
    <row r="831" ht="12" customHeight="1" s="844">
      <c r="A831" s="590" t="n"/>
      <c r="B831" s="590" t="n"/>
      <c r="C831" s="590" t="n"/>
      <c r="D831" s="590" t="n"/>
      <c r="E831" s="590" t="n"/>
      <c r="F831" s="590" t="n"/>
      <c r="G831" s="590" t="n"/>
      <c r="H831" s="590" t="n"/>
      <c r="I831" s="590" t="n"/>
      <c r="J831" s="664" t="n"/>
      <c r="K831" s="664" t="n"/>
      <c r="L831" s="664" t="n"/>
      <c r="M831" s="664" t="n"/>
      <c r="N831" s="664" t="n"/>
      <c r="O831" s="664" t="n"/>
      <c r="P831" s="664" t="n"/>
      <c r="Q831" s="664" t="n"/>
      <c r="R831" s="664" t="n"/>
      <c r="S831" s="664" t="n"/>
      <c r="T831" s="664" t="n"/>
      <c r="U831" s="664" t="n"/>
      <c r="V831" s="664" t="n"/>
      <c r="W831" s="664" t="n"/>
      <c r="X831" s="664" t="n"/>
      <c r="Y831" s="664" t="n"/>
      <c r="Z831" s="664" t="n"/>
      <c r="AA831" s="664" t="n"/>
    </row>
    <row r="832" ht="12" customHeight="1" s="844">
      <c r="A832" s="590" t="n"/>
      <c r="B832" s="590" t="n"/>
      <c r="C832" s="590" t="n"/>
      <c r="D832" s="590" t="n"/>
      <c r="E832" s="590" t="n"/>
      <c r="F832" s="590" t="n"/>
      <c r="G832" s="590" t="n"/>
      <c r="H832" s="590" t="n"/>
      <c r="I832" s="590" t="n"/>
      <c r="J832" s="664" t="n"/>
      <c r="K832" s="664" t="n"/>
      <c r="L832" s="664" t="n"/>
      <c r="M832" s="664" t="n"/>
      <c r="N832" s="664" t="n"/>
      <c r="O832" s="664" t="n"/>
      <c r="P832" s="664" t="n"/>
      <c r="Q832" s="664" t="n"/>
      <c r="R832" s="664" t="n"/>
      <c r="S832" s="664" t="n"/>
      <c r="T832" s="664" t="n"/>
      <c r="U832" s="664" t="n"/>
      <c r="V832" s="664" t="n"/>
      <c r="W832" s="664" t="n"/>
      <c r="X832" s="664" t="n"/>
      <c r="Y832" s="664" t="n"/>
      <c r="Z832" s="664" t="n"/>
      <c r="AA832" s="664" t="n"/>
    </row>
    <row r="833" ht="12" customHeight="1" s="844">
      <c r="A833" s="590" t="n"/>
      <c r="B833" s="590" t="n"/>
      <c r="C833" s="590" t="n"/>
      <c r="D833" s="590" t="n"/>
      <c r="E833" s="590" t="n"/>
      <c r="F833" s="590" t="n"/>
      <c r="G833" s="590" t="n"/>
      <c r="H833" s="590" t="n"/>
      <c r="I833" s="590" t="n"/>
      <c r="J833" s="664" t="n"/>
      <c r="K833" s="664" t="n"/>
      <c r="L833" s="664" t="n"/>
      <c r="M833" s="664" t="n"/>
      <c r="N833" s="664" t="n"/>
      <c r="O833" s="664" t="n"/>
      <c r="P833" s="664" t="n"/>
      <c r="Q833" s="664" t="n"/>
      <c r="R833" s="664" t="n"/>
      <c r="S833" s="664" t="n"/>
      <c r="T833" s="664" t="n"/>
      <c r="U833" s="664" t="n"/>
      <c r="V833" s="664" t="n"/>
      <c r="W833" s="664" t="n"/>
      <c r="X833" s="664" t="n"/>
      <c r="Y833" s="664" t="n"/>
      <c r="Z833" s="664" t="n"/>
      <c r="AA833" s="664" t="n"/>
    </row>
    <row r="834" ht="12" customHeight="1" s="844">
      <c r="A834" s="590" t="n"/>
      <c r="B834" s="590" t="n"/>
      <c r="C834" s="590" t="n"/>
      <c r="D834" s="590" t="n"/>
      <c r="E834" s="590" t="n"/>
      <c r="F834" s="590" t="n"/>
      <c r="G834" s="590" t="n"/>
      <c r="H834" s="590" t="n"/>
      <c r="I834" s="590" t="n"/>
      <c r="J834" s="664" t="n"/>
      <c r="K834" s="664" t="n"/>
      <c r="L834" s="664" t="n"/>
      <c r="M834" s="664" t="n"/>
      <c r="N834" s="664" t="n"/>
      <c r="O834" s="664" t="n"/>
      <c r="P834" s="664" t="n"/>
      <c r="Q834" s="664" t="n"/>
      <c r="R834" s="664" t="n"/>
      <c r="S834" s="664" t="n"/>
      <c r="T834" s="664" t="n"/>
      <c r="U834" s="664" t="n"/>
      <c r="V834" s="664" t="n"/>
      <c r="W834" s="664" t="n"/>
      <c r="X834" s="664" t="n"/>
      <c r="Y834" s="664" t="n"/>
      <c r="Z834" s="664" t="n"/>
      <c r="AA834" s="664" t="n"/>
    </row>
    <row r="835" ht="12" customHeight="1" s="844">
      <c r="A835" s="590" t="n"/>
      <c r="B835" s="590" t="n"/>
      <c r="C835" s="590" t="n"/>
      <c r="D835" s="590" t="n"/>
      <c r="E835" s="590" t="n"/>
      <c r="F835" s="590" t="n"/>
      <c r="G835" s="590" t="n"/>
      <c r="H835" s="590" t="n"/>
      <c r="I835" s="590" t="n"/>
      <c r="J835" s="664" t="n"/>
      <c r="K835" s="664" t="n"/>
      <c r="L835" s="664" t="n"/>
      <c r="M835" s="664" t="n"/>
      <c r="N835" s="664" t="n"/>
      <c r="O835" s="664" t="n"/>
      <c r="P835" s="664" t="n"/>
      <c r="Q835" s="664" t="n"/>
      <c r="R835" s="664" t="n"/>
      <c r="S835" s="664" t="n"/>
      <c r="T835" s="664" t="n"/>
      <c r="U835" s="664" t="n"/>
      <c r="V835" s="664" t="n"/>
      <c r="W835" s="664" t="n"/>
      <c r="X835" s="664" t="n"/>
      <c r="Y835" s="664" t="n"/>
      <c r="Z835" s="664" t="n"/>
      <c r="AA835" s="664" t="n"/>
    </row>
    <row r="836" ht="12" customHeight="1" s="844">
      <c r="A836" s="590" t="n"/>
      <c r="B836" s="590" t="n"/>
      <c r="C836" s="590" t="n"/>
      <c r="D836" s="590" t="n"/>
      <c r="E836" s="590" t="n"/>
      <c r="F836" s="590" t="n"/>
      <c r="G836" s="590" t="n"/>
      <c r="H836" s="590" t="n"/>
      <c r="I836" s="590" t="n"/>
      <c r="J836" s="664" t="n"/>
      <c r="K836" s="664" t="n"/>
      <c r="L836" s="664" t="n"/>
      <c r="M836" s="664" t="n"/>
      <c r="N836" s="664" t="n"/>
      <c r="O836" s="664" t="n"/>
      <c r="P836" s="664" t="n"/>
      <c r="Q836" s="664" t="n"/>
      <c r="R836" s="664" t="n"/>
      <c r="S836" s="664" t="n"/>
      <c r="T836" s="664" t="n"/>
      <c r="U836" s="664" t="n"/>
      <c r="V836" s="664" t="n"/>
      <c r="W836" s="664" t="n"/>
      <c r="X836" s="664" t="n"/>
      <c r="Y836" s="664" t="n"/>
      <c r="Z836" s="664" t="n"/>
      <c r="AA836" s="664" t="n"/>
    </row>
    <row r="837" ht="12" customHeight="1" s="844">
      <c r="A837" s="590" t="n"/>
      <c r="B837" s="590" t="n"/>
      <c r="C837" s="590" t="n"/>
      <c r="D837" s="590" t="n"/>
      <c r="E837" s="590" t="n"/>
      <c r="F837" s="590" t="n"/>
      <c r="G837" s="590" t="n"/>
      <c r="H837" s="590" t="n"/>
      <c r="I837" s="590" t="n"/>
      <c r="J837" s="664" t="n"/>
      <c r="K837" s="664" t="n"/>
      <c r="L837" s="664" t="n"/>
      <c r="M837" s="664" t="n"/>
      <c r="N837" s="664" t="n"/>
      <c r="O837" s="664" t="n"/>
      <c r="P837" s="664" t="n"/>
      <c r="Q837" s="664" t="n"/>
      <c r="R837" s="664" t="n"/>
      <c r="S837" s="664" t="n"/>
      <c r="T837" s="664" t="n"/>
      <c r="U837" s="664" t="n"/>
      <c r="V837" s="664" t="n"/>
      <c r="W837" s="664" t="n"/>
      <c r="X837" s="664" t="n"/>
      <c r="Y837" s="664" t="n"/>
      <c r="Z837" s="664" t="n"/>
      <c r="AA837" s="664" t="n"/>
    </row>
    <row r="838" ht="12" customHeight="1" s="844">
      <c r="A838" s="590" t="n"/>
      <c r="B838" s="590" t="n"/>
      <c r="C838" s="590" t="n"/>
      <c r="D838" s="590" t="n"/>
      <c r="E838" s="590" t="n"/>
      <c r="F838" s="590" t="n"/>
      <c r="G838" s="590" t="n"/>
      <c r="H838" s="590" t="n"/>
      <c r="I838" s="590" t="n"/>
      <c r="J838" s="664" t="n"/>
      <c r="K838" s="664" t="n"/>
      <c r="L838" s="664" t="n"/>
      <c r="M838" s="664" t="n"/>
      <c r="N838" s="664" t="n"/>
      <c r="O838" s="664" t="n"/>
      <c r="P838" s="664" t="n"/>
      <c r="Q838" s="664" t="n"/>
      <c r="R838" s="664" t="n"/>
      <c r="S838" s="664" t="n"/>
      <c r="T838" s="664" t="n"/>
      <c r="U838" s="664" t="n"/>
      <c r="V838" s="664" t="n"/>
      <c r="W838" s="664" t="n"/>
      <c r="X838" s="664" t="n"/>
      <c r="Y838" s="664" t="n"/>
      <c r="Z838" s="664" t="n"/>
      <c r="AA838" s="664" t="n"/>
    </row>
    <row r="839" ht="12" customHeight="1" s="844">
      <c r="A839" s="590" t="n"/>
      <c r="B839" s="590" t="n"/>
      <c r="C839" s="590" t="n"/>
      <c r="D839" s="590" t="n"/>
      <c r="E839" s="590" t="n"/>
      <c r="F839" s="590" t="n"/>
      <c r="G839" s="590" t="n"/>
      <c r="H839" s="590" t="n"/>
      <c r="I839" s="590" t="n"/>
      <c r="J839" s="664" t="n"/>
      <c r="K839" s="664" t="n"/>
      <c r="L839" s="664" t="n"/>
      <c r="M839" s="664" t="n"/>
      <c r="N839" s="664" t="n"/>
      <c r="O839" s="664" t="n"/>
      <c r="P839" s="664" t="n"/>
      <c r="Q839" s="664" t="n"/>
      <c r="R839" s="664" t="n"/>
      <c r="S839" s="664" t="n"/>
      <c r="T839" s="664" t="n"/>
      <c r="U839" s="664" t="n"/>
      <c r="V839" s="664" t="n"/>
      <c r="W839" s="664" t="n"/>
      <c r="X839" s="664" t="n"/>
      <c r="Y839" s="664" t="n"/>
      <c r="Z839" s="664" t="n"/>
      <c r="AA839" s="664" t="n"/>
    </row>
    <row r="840" ht="12" customHeight="1" s="844">
      <c r="A840" s="590" t="n"/>
      <c r="B840" s="590" t="n"/>
      <c r="C840" s="590" t="n"/>
      <c r="D840" s="590" t="n"/>
      <c r="E840" s="590" t="n"/>
      <c r="F840" s="590" t="n"/>
      <c r="G840" s="590" t="n"/>
      <c r="H840" s="590" t="n"/>
      <c r="I840" s="590" t="n"/>
      <c r="J840" s="664" t="n"/>
      <c r="K840" s="664" t="n"/>
      <c r="L840" s="664" t="n"/>
      <c r="M840" s="664" t="n"/>
      <c r="N840" s="664" t="n"/>
      <c r="O840" s="664" t="n"/>
      <c r="P840" s="664" t="n"/>
      <c r="Q840" s="664" t="n"/>
      <c r="R840" s="664" t="n"/>
      <c r="S840" s="664" t="n"/>
      <c r="T840" s="664" t="n"/>
      <c r="U840" s="664" t="n"/>
      <c r="V840" s="664" t="n"/>
      <c r="W840" s="664" t="n"/>
      <c r="X840" s="664" t="n"/>
      <c r="Y840" s="664" t="n"/>
      <c r="Z840" s="664" t="n"/>
      <c r="AA840" s="664" t="n"/>
    </row>
    <row r="841" ht="12" customHeight="1" s="844">
      <c r="A841" s="590" t="n"/>
      <c r="B841" s="590" t="n"/>
      <c r="C841" s="590" t="n"/>
      <c r="D841" s="590" t="n"/>
      <c r="E841" s="590" t="n"/>
      <c r="F841" s="590" t="n"/>
      <c r="G841" s="590" t="n"/>
      <c r="H841" s="590" t="n"/>
      <c r="I841" s="590" t="n"/>
      <c r="J841" s="664" t="n"/>
      <c r="K841" s="664" t="n"/>
      <c r="L841" s="664" t="n"/>
      <c r="M841" s="664" t="n"/>
      <c r="N841" s="664" t="n"/>
      <c r="O841" s="664" t="n"/>
      <c r="P841" s="664" t="n"/>
      <c r="Q841" s="664" t="n"/>
      <c r="R841" s="664" t="n"/>
      <c r="S841" s="664" t="n"/>
      <c r="T841" s="664" t="n"/>
      <c r="U841" s="664" t="n"/>
      <c r="V841" s="664" t="n"/>
      <c r="W841" s="664" t="n"/>
      <c r="X841" s="664" t="n"/>
      <c r="Y841" s="664" t="n"/>
      <c r="Z841" s="664" t="n"/>
      <c r="AA841" s="664" t="n"/>
    </row>
    <row r="842" ht="12" customHeight="1" s="844">
      <c r="A842" s="590" t="n"/>
      <c r="B842" s="590" t="n"/>
      <c r="C842" s="590" t="n"/>
      <c r="D842" s="590" t="n"/>
      <c r="E842" s="590" t="n"/>
      <c r="F842" s="590" t="n"/>
      <c r="G842" s="590" t="n"/>
      <c r="H842" s="590" t="n"/>
      <c r="I842" s="590" t="n"/>
      <c r="J842" s="664" t="n"/>
      <c r="K842" s="664" t="n"/>
      <c r="L842" s="664" t="n"/>
      <c r="M842" s="664" t="n"/>
      <c r="N842" s="664" t="n"/>
      <c r="O842" s="664" t="n"/>
      <c r="P842" s="664" t="n"/>
      <c r="Q842" s="664" t="n"/>
      <c r="R842" s="664" t="n"/>
      <c r="S842" s="664" t="n"/>
      <c r="T842" s="664" t="n"/>
      <c r="U842" s="664" t="n"/>
      <c r="V842" s="664" t="n"/>
      <c r="W842" s="664" t="n"/>
      <c r="X842" s="664" t="n"/>
      <c r="Y842" s="664" t="n"/>
      <c r="Z842" s="664" t="n"/>
      <c r="AA842" s="664" t="n"/>
    </row>
    <row r="843" ht="12" customHeight="1" s="844">
      <c r="A843" s="590" t="n"/>
      <c r="B843" s="590" t="n"/>
      <c r="C843" s="590" t="n"/>
      <c r="D843" s="590" t="n"/>
      <c r="E843" s="590" t="n"/>
      <c r="F843" s="590" t="n"/>
      <c r="G843" s="590" t="n"/>
      <c r="H843" s="590" t="n"/>
      <c r="I843" s="590" t="n"/>
      <c r="J843" s="664" t="n"/>
      <c r="K843" s="664" t="n"/>
      <c r="L843" s="664" t="n"/>
      <c r="M843" s="664" t="n"/>
      <c r="N843" s="664" t="n"/>
      <c r="O843" s="664" t="n"/>
      <c r="P843" s="664" t="n"/>
      <c r="Q843" s="664" t="n"/>
      <c r="R843" s="664" t="n"/>
      <c r="S843" s="664" t="n"/>
      <c r="T843" s="664" t="n"/>
      <c r="U843" s="664" t="n"/>
      <c r="V843" s="664" t="n"/>
      <c r="W843" s="664" t="n"/>
      <c r="X843" s="664" t="n"/>
      <c r="Y843" s="664" t="n"/>
      <c r="Z843" s="664" t="n"/>
      <c r="AA843" s="664" t="n"/>
    </row>
    <row r="844" ht="12" customHeight="1" s="844">
      <c r="A844" s="590" t="n"/>
      <c r="B844" s="590" t="n"/>
      <c r="C844" s="590" t="n"/>
      <c r="D844" s="590" t="n"/>
      <c r="E844" s="590" t="n"/>
      <c r="F844" s="590" t="n"/>
      <c r="G844" s="590" t="n"/>
      <c r="H844" s="590" t="n"/>
      <c r="I844" s="590" t="n"/>
      <c r="J844" s="664" t="n"/>
      <c r="K844" s="664" t="n"/>
      <c r="L844" s="664" t="n"/>
      <c r="M844" s="664" t="n"/>
      <c r="N844" s="664" t="n"/>
      <c r="O844" s="664" t="n"/>
      <c r="P844" s="664" t="n"/>
      <c r="Q844" s="664" t="n"/>
      <c r="R844" s="664" t="n"/>
      <c r="S844" s="664" t="n"/>
      <c r="T844" s="664" t="n"/>
      <c r="U844" s="664" t="n"/>
      <c r="V844" s="664" t="n"/>
      <c r="W844" s="664" t="n"/>
      <c r="X844" s="664" t="n"/>
      <c r="Y844" s="664" t="n"/>
      <c r="Z844" s="664" t="n"/>
      <c r="AA844" s="664" t="n"/>
    </row>
    <row r="845" ht="12" customHeight="1" s="844">
      <c r="A845" s="590" t="n"/>
      <c r="B845" s="590" t="n"/>
      <c r="C845" s="590" t="n"/>
      <c r="D845" s="590" t="n"/>
      <c r="E845" s="590" t="n"/>
      <c r="F845" s="590" t="n"/>
      <c r="G845" s="590" t="n"/>
      <c r="H845" s="590" t="n"/>
      <c r="I845" s="590" t="n"/>
      <c r="J845" s="664" t="n"/>
      <c r="K845" s="664" t="n"/>
      <c r="L845" s="664" t="n"/>
      <c r="M845" s="664" t="n"/>
      <c r="N845" s="664" t="n"/>
      <c r="O845" s="664" t="n"/>
      <c r="P845" s="664" t="n"/>
      <c r="Q845" s="664" t="n"/>
      <c r="R845" s="664" t="n"/>
      <c r="S845" s="664" t="n"/>
      <c r="T845" s="664" t="n"/>
      <c r="U845" s="664" t="n"/>
      <c r="V845" s="664" t="n"/>
      <c r="W845" s="664" t="n"/>
      <c r="X845" s="664" t="n"/>
      <c r="Y845" s="664" t="n"/>
      <c r="Z845" s="664" t="n"/>
      <c r="AA845" s="664" t="n"/>
    </row>
    <row r="846" ht="12" customHeight="1" s="844">
      <c r="A846" s="590" t="n"/>
      <c r="B846" s="590" t="n"/>
      <c r="C846" s="590" t="n"/>
      <c r="D846" s="590" t="n"/>
      <c r="E846" s="590" t="n"/>
      <c r="F846" s="590" t="n"/>
      <c r="G846" s="590" t="n"/>
      <c r="H846" s="590" t="n"/>
      <c r="I846" s="590" t="n"/>
      <c r="J846" s="664" t="n"/>
      <c r="K846" s="664" t="n"/>
      <c r="L846" s="664" t="n"/>
      <c r="M846" s="664" t="n"/>
      <c r="N846" s="664" t="n"/>
      <c r="O846" s="664" t="n"/>
      <c r="P846" s="664" t="n"/>
      <c r="Q846" s="664" t="n"/>
      <c r="R846" s="664" t="n"/>
      <c r="S846" s="664" t="n"/>
      <c r="T846" s="664" t="n"/>
      <c r="U846" s="664" t="n"/>
      <c r="V846" s="664" t="n"/>
      <c r="W846" s="664" t="n"/>
      <c r="X846" s="664" t="n"/>
      <c r="Y846" s="664" t="n"/>
      <c r="Z846" s="664" t="n"/>
      <c r="AA846" s="664" t="n"/>
    </row>
    <row r="847" ht="12" customHeight="1" s="844">
      <c r="A847" s="590" t="n"/>
      <c r="B847" s="590" t="n"/>
      <c r="C847" s="590" t="n"/>
      <c r="D847" s="590" t="n"/>
      <c r="E847" s="590" t="n"/>
      <c r="F847" s="590" t="n"/>
      <c r="G847" s="590" t="n"/>
      <c r="H847" s="590" t="n"/>
      <c r="I847" s="590" t="n"/>
      <c r="J847" s="664" t="n"/>
      <c r="K847" s="664" t="n"/>
      <c r="L847" s="664" t="n"/>
      <c r="M847" s="664" t="n"/>
      <c r="N847" s="664" t="n"/>
      <c r="O847" s="664" t="n"/>
      <c r="P847" s="664" t="n"/>
      <c r="Q847" s="664" t="n"/>
      <c r="R847" s="664" t="n"/>
      <c r="S847" s="664" t="n"/>
      <c r="T847" s="664" t="n"/>
      <c r="U847" s="664" t="n"/>
      <c r="V847" s="664" t="n"/>
      <c r="W847" s="664" t="n"/>
      <c r="X847" s="664" t="n"/>
      <c r="Y847" s="664" t="n"/>
      <c r="Z847" s="664" t="n"/>
      <c r="AA847" s="664" t="n"/>
    </row>
    <row r="848" ht="12" customHeight="1" s="844">
      <c r="A848" s="590" t="n"/>
      <c r="B848" s="590" t="n"/>
      <c r="C848" s="590" t="n"/>
      <c r="D848" s="590" t="n"/>
      <c r="E848" s="590" t="n"/>
      <c r="F848" s="590" t="n"/>
      <c r="G848" s="590" t="n"/>
      <c r="H848" s="590" t="n"/>
      <c r="I848" s="590" t="n"/>
      <c r="J848" s="664" t="n"/>
      <c r="K848" s="664" t="n"/>
      <c r="L848" s="664" t="n"/>
      <c r="M848" s="664" t="n"/>
      <c r="N848" s="664" t="n"/>
      <c r="O848" s="664" t="n"/>
      <c r="P848" s="664" t="n"/>
      <c r="Q848" s="664" t="n"/>
      <c r="R848" s="664" t="n"/>
      <c r="S848" s="664" t="n"/>
      <c r="T848" s="664" t="n"/>
      <c r="U848" s="664" t="n"/>
      <c r="V848" s="664" t="n"/>
      <c r="W848" s="664" t="n"/>
      <c r="X848" s="664" t="n"/>
      <c r="Y848" s="664" t="n"/>
      <c r="Z848" s="664" t="n"/>
      <c r="AA848" s="664" t="n"/>
    </row>
    <row r="849" ht="12" customHeight="1" s="844">
      <c r="A849" s="590" t="n"/>
      <c r="B849" s="590" t="n"/>
      <c r="C849" s="590" t="n"/>
      <c r="D849" s="590" t="n"/>
      <c r="E849" s="590" t="n"/>
      <c r="F849" s="590" t="n"/>
      <c r="G849" s="590" t="n"/>
      <c r="H849" s="590" t="n"/>
      <c r="I849" s="590" t="n"/>
      <c r="J849" s="664" t="n"/>
      <c r="K849" s="664" t="n"/>
      <c r="L849" s="664" t="n"/>
      <c r="M849" s="664" t="n"/>
      <c r="N849" s="664" t="n"/>
      <c r="O849" s="664" t="n"/>
      <c r="P849" s="664" t="n"/>
      <c r="Q849" s="664" t="n"/>
      <c r="R849" s="664" t="n"/>
      <c r="S849" s="664" t="n"/>
      <c r="T849" s="664" t="n"/>
      <c r="U849" s="664" t="n"/>
      <c r="V849" s="664" t="n"/>
      <c r="W849" s="664" t="n"/>
      <c r="X849" s="664" t="n"/>
      <c r="Y849" s="664" t="n"/>
      <c r="Z849" s="664" t="n"/>
      <c r="AA849" s="664" t="n"/>
    </row>
    <row r="850" ht="12" customHeight="1" s="844">
      <c r="A850" s="590" t="n"/>
      <c r="B850" s="590" t="n"/>
      <c r="C850" s="590" t="n"/>
      <c r="D850" s="590" t="n"/>
      <c r="E850" s="590" t="n"/>
      <c r="F850" s="590" t="n"/>
      <c r="G850" s="590" t="n"/>
      <c r="H850" s="590" t="n"/>
      <c r="I850" s="590" t="n"/>
      <c r="J850" s="664" t="n"/>
      <c r="K850" s="664" t="n"/>
      <c r="L850" s="664" t="n"/>
      <c r="M850" s="664" t="n"/>
      <c r="N850" s="664" t="n"/>
      <c r="O850" s="664" t="n"/>
      <c r="P850" s="664" t="n"/>
      <c r="Q850" s="664" t="n"/>
      <c r="R850" s="664" t="n"/>
      <c r="S850" s="664" t="n"/>
      <c r="T850" s="664" t="n"/>
      <c r="U850" s="664" t="n"/>
      <c r="V850" s="664" t="n"/>
      <c r="W850" s="664" t="n"/>
      <c r="X850" s="664" t="n"/>
      <c r="Y850" s="664" t="n"/>
      <c r="Z850" s="664" t="n"/>
      <c r="AA850" s="664" t="n"/>
    </row>
    <row r="851" ht="12" customHeight="1" s="844">
      <c r="A851" s="590" t="n"/>
      <c r="B851" s="590" t="n"/>
      <c r="C851" s="590" t="n"/>
      <c r="D851" s="590" t="n"/>
      <c r="E851" s="590" t="n"/>
      <c r="F851" s="590" t="n"/>
      <c r="G851" s="590" t="n"/>
      <c r="H851" s="590" t="n"/>
      <c r="I851" s="590" t="n"/>
      <c r="J851" s="664" t="n"/>
      <c r="K851" s="664" t="n"/>
      <c r="L851" s="664" t="n"/>
      <c r="M851" s="664" t="n"/>
      <c r="N851" s="664" t="n"/>
      <c r="O851" s="664" t="n"/>
      <c r="P851" s="664" t="n"/>
      <c r="Q851" s="664" t="n"/>
      <c r="R851" s="664" t="n"/>
      <c r="S851" s="664" t="n"/>
      <c r="T851" s="664" t="n"/>
      <c r="U851" s="664" t="n"/>
      <c r="V851" s="664" t="n"/>
      <c r="W851" s="664" t="n"/>
      <c r="X851" s="664" t="n"/>
      <c r="Y851" s="664" t="n"/>
      <c r="Z851" s="664" t="n"/>
      <c r="AA851" s="664" t="n"/>
    </row>
    <row r="852" ht="12" customHeight="1" s="844">
      <c r="A852" s="590" t="n"/>
      <c r="B852" s="590" t="n"/>
      <c r="C852" s="590" t="n"/>
      <c r="D852" s="590" t="n"/>
      <c r="E852" s="590" t="n"/>
      <c r="F852" s="590" t="n"/>
      <c r="G852" s="590" t="n"/>
      <c r="H852" s="590" t="n"/>
      <c r="I852" s="590" t="n"/>
      <c r="J852" s="664" t="n"/>
      <c r="K852" s="664" t="n"/>
      <c r="L852" s="664" t="n"/>
      <c r="M852" s="664" t="n"/>
      <c r="N852" s="664" t="n"/>
      <c r="O852" s="664" t="n"/>
      <c r="P852" s="664" t="n"/>
      <c r="Q852" s="664" t="n"/>
      <c r="R852" s="664" t="n"/>
      <c r="S852" s="664" t="n"/>
      <c r="T852" s="664" t="n"/>
      <c r="U852" s="664" t="n"/>
      <c r="V852" s="664" t="n"/>
      <c r="W852" s="664" t="n"/>
      <c r="X852" s="664" t="n"/>
      <c r="Y852" s="664" t="n"/>
      <c r="Z852" s="664" t="n"/>
      <c r="AA852" s="664" t="n"/>
    </row>
    <row r="853" ht="12" customHeight="1" s="844">
      <c r="A853" s="590" t="n"/>
      <c r="B853" s="590" t="n"/>
      <c r="C853" s="590" t="n"/>
      <c r="D853" s="590" t="n"/>
      <c r="E853" s="590" t="n"/>
      <c r="F853" s="590" t="n"/>
      <c r="G853" s="590" t="n"/>
      <c r="H853" s="590" t="n"/>
      <c r="I853" s="590" t="n"/>
      <c r="J853" s="664" t="n"/>
      <c r="K853" s="664" t="n"/>
      <c r="L853" s="664" t="n"/>
      <c r="M853" s="664" t="n"/>
      <c r="N853" s="664" t="n"/>
      <c r="O853" s="664" t="n"/>
      <c r="P853" s="664" t="n"/>
      <c r="Q853" s="664" t="n"/>
      <c r="R853" s="664" t="n"/>
      <c r="S853" s="664" t="n"/>
      <c r="T853" s="664" t="n"/>
      <c r="U853" s="664" t="n"/>
      <c r="V853" s="664" t="n"/>
      <c r="W853" s="664" t="n"/>
      <c r="X853" s="664" t="n"/>
      <c r="Y853" s="664" t="n"/>
      <c r="Z853" s="664" t="n"/>
      <c r="AA853" s="664" t="n"/>
    </row>
    <row r="854" ht="12" customHeight="1" s="844">
      <c r="A854" s="590" t="n"/>
      <c r="B854" s="590" t="n"/>
      <c r="C854" s="590" t="n"/>
      <c r="D854" s="590" t="n"/>
      <c r="E854" s="590" t="n"/>
      <c r="F854" s="590" t="n"/>
      <c r="G854" s="590" t="n"/>
      <c r="H854" s="590" t="n"/>
      <c r="I854" s="590" t="n"/>
      <c r="J854" s="664" t="n"/>
      <c r="K854" s="664" t="n"/>
      <c r="L854" s="664" t="n"/>
      <c r="M854" s="664" t="n"/>
      <c r="N854" s="664" t="n"/>
      <c r="O854" s="664" t="n"/>
      <c r="P854" s="664" t="n"/>
      <c r="Q854" s="664" t="n"/>
      <c r="R854" s="664" t="n"/>
      <c r="S854" s="664" t="n"/>
      <c r="T854" s="664" t="n"/>
      <c r="U854" s="664" t="n"/>
      <c r="V854" s="664" t="n"/>
      <c r="W854" s="664" t="n"/>
      <c r="X854" s="664" t="n"/>
      <c r="Y854" s="664" t="n"/>
      <c r="Z854" s="664" t="n"/>
      <c r="AA854" s="664" t="n"/>
    </row>
    <row r="855" ht="12" customHeight="1" s="844">
      <c r="A855" s="590" t="n"/>
      <c r="B855" s="590" t="n"/>
      <c r="C855" s="590" t="n"/>
      <c r="D855" s="590" t="n"/>
      <c r="E855" s="590" t="n"/>
      <c r="F855" s="590" t="n"/>
      <c r="G855" s="590" t="n"/>
      <c r="H855" s="590" t="n"/>
      <c r="I855" s="590" t="n"/>
      <c r="J855" s="664" t="n"/>
      <c r="K855" s="664" t="n"/>
      <c r="L855" s="664" t="n"/>
      <c r="M855" s="664" t="n"/>
      <c r="N855" s="664" t="n"/>
      <c r="O855" s="664" t="n"/>
      <c r="P855" s="664" t="n"/>
      <c r="Q855" s="664" t="n"/>
      <c r="R855" s="664" t="n"/>
      <c r="S855" s="664" t="n"/>
      <c r="T855" s="664" t="n"/>
      <c r="U855" s="664" t="n"/>
      <c r="V855" s="664" t="n"/>
      <c r="W855" s="664" t="n"/>
      <c r="X855" s="664" t="n"/>
      <c r="Y855" s="664" t="n"/>
      <c r="Z855" s="664" t="n"/>
      <c r="AA855" s="664" t="n"/>
    </row>
    <row r="856" ht="12" customHeight="1" s="844">
      <c r="A856" s="590" t="n"/>
      <c r="B856" s="590" t="n"/>
      <c r="C856" s="590" t="n"/>
      <c r="D856" s="590" t="n"/>
      <c r="E856" s="590" t="n"/>
      <c r="F856" s="590" t="n"/>
      <c r="G856" s="590" t="n"/>
      <c r="H856" s="590" t="n"/>
      <c r="I856" s="590" t="n"/>
      <c r="J856" s="664" t="n"/>
      <c r="K856" s="664" t="n"/>
      <c r="L856" s="664" t="n"/>
      <c r="M856" s="664" t="n"/>
      <c r="N856" s="664" t="n"/>
      <c r="O856" s="664" t="n"/>
      <c r="P856" s="664" t="n"/>
      <c r="Q856" s="664" t="n"/>
      <c r="R856" s="664" t="n"/>
      <c r="S856" s="664" t="n"/>
      <c r="T856" s="664" t="n"/>
      <c r="U856" s="664" t="n"/>
      <c r="V856" s="664" t="n"/>
      <c r="W856" s="664" t="n"/>
      <c r="X856" s="664" t="n"/>
      <c r="Y856" s="664" t="n"/>
      <c r="Z856" s="664" t="n"/>
      <c r="AA856" s="664" t="n"/>
    </row>
    <row r="857" ht="12" customHeight="1" s="844">
      <c r="A857" s="590" t="n"/>
      <c r="B857" s="590" t="n"/>
      <c r="C857" s="590" t="n"/>
      <c r="D857" s="590" t="n"/>
      <c r="E857" s="590" t="n"/>
      <c r="F857" s="590" t="n"/>
      <c r="G857" s="590" t="n"/>
      <c r="H857" s="590" t="n"/>
      <c r="I857" s="590" t="n"/>
      <c r="J857" s="664" t="n"/>
      <c r="K857" s="664" t="n"/>
      <c r="L857" s="664" t="n"/>
      <c r="M857" s="664" t="n"/>
      <c r="N857" s="664" t="n"/>
      <c r="O857" s="664" t="n"/>
      <c r="P857" s="664" t="n"/>
      <c r="Q857" s="664" t="n"/>
      <c r="R857" s="664" t="n"/>
      <c r="S857" s="664" t="n"/>
      <c r="T857" s="664" t="n"/>
      <c r="U857" s="664" t="n"/>
      <c r="V857" s="664" t="n"/>
      <c r="W857" s="664" t="n"/>
      <c r="X857" s="664" t="n"/>
      <c r="Y857" s="664" t="n"/>
      <c r="Z857" s="664" t="n"/>
      <c r="AA857" s="664" t="n"/>
    </row>
    <row r="858" ht="12" customHeight="1" s="844">
      <c r="A858" s="590" t="n"/>
      <c r="B858" s="590" t="n"/>
      <c r="C858" s="590" t="n"/>
      <c r="D858" s="590" t="n"/>
      <c r="E858" s="590" t="n"/>
      <c r="F858" s="590" t="n"/>
      <c r="G858" s="590" t="n"/>
      <c r="H858" s="590" t="n"/>
      <c r="I858" s="590" t="n"/>
      <c r="J858" s="664" t="n"/>
      <c r="K858" s="664" t="n"/>
      <c r="L858" s="664" t="n"/>
      <c r="M858" s="664" t="n"/>
      <c r="N858" s="664" t="n"/>
      <c r="O858" s="664" t="n"/>
      <c r="P858" s="664" t="n"/>
      <c r="Q858" s="664" t="n"/>
      <c r="R858" s="664" t="n"/>
      <c r="S858" s="664" t="n"/>
      <c r="T858" s="664" t="n"/>
      <c r="U858" s="664" t="n"/>
      <c r="V858" s="664" t="n"/>
      <c r="W858" s="664" t="n"/>
      <c r="X858" s="664" t="n"/>
      <c r="Y858" s="664" t="n"/>
      <c r="Z858" s="664" t="n"/>
      <c r="AA858" s="664" t="n"/>
    </row>
    <row r="859" ht="12" customHeight="1" s="844">
      <c r="A859" s="590" t="n"/>
      <c r="B859" s="590" t="n"/>
      <c r="C859" s="590" t="n"/>
      <c r="D859" s="590" t="n"/>
      <c r="E859" s="590" t="n"/>
      <c r="F859" s="590" t="n"/>
      <c r="G859" s="590" t="n"/>
      <c r="H859" s="590" t="n"/>
      <c r="I859" s="590" t="n"/>
      <c r="J859" s="664" t="n"/>
      <c r="K859" s="664" t="n"/>
      <c r="L859" s="664" t="n"/>
      <c r="M859" s="664" t="n"/>
      <c r="N859" s="664" t="n"/>
      <c r="O859" s="664" t="n"/>
      <c r="P859" s="664" t="n"/>
      <c r="Q859" s="664" t="n"/>
      <c r="R859" s="664" t="n"/>
      <c r="S859" s="664" t="n"/>
      <c r="T859" s="664" t="n"/>
      <c r="U859" s="664" t="n"/>
      <c r="V859" s="664" t="n"/>
      <c r="W859" s="664" t="n"/>
      <c r="X859" s="664" t="n"/>
      <c r="Y859" s="664" t="n"/>
      <c r="Z859" s="664" t="n"/>
      <c r="AA859" s="664" t="n"/>
    </row>
    <row r="860" ht="12" customHeight="1" s="844">
      <c r="A860" s="590" t="n"/>
      <c r="B860" s="590" t="n"/>
      <c r="C860" s="590" t="n"/>
      <c r="D860" s="590" t="n"/>
      <c r="E860" s="590" t="n"/>
      <c r="F860" s="590" t="n"/>
      <c r="G860" s="590" t="n"/>
      <c r="H860" s="590" t="n"/>
      <c r="I860" s="590" t="n"/>
      <c r="J860" s="664" t="n"/>
      <c r="K860" s="664" t="n"/>
      <c r="L860" s="664" t="n"/>
      <c r="M860" s="664" t="n"/>
      <c r="N860" s="664" t="n"/>
      <c r="O860" s="664" t="n"/>
      <c r="P860" s="664" t="n"/>
      <c r="Q860" s="664" t="n"/>
      <c r="R860" s="664" t="n"/>
      <c r="S860" s="664" t="n"/>
      <c r="T860" s="664" t="n"/>
      <c r="U860" s="664" t="n"/>
      <c r="V860" s="664" t="n"/>
      <c r="W860" s="664" t="n"/>
      <c r="X860" s="664" t="n"/>
      <c r="Y860" s="664" t="n"/>
      <c r="Z860" s="664" t="n"/>
      <c r="AA860" s="664" t="n"/>
    </row>
    <row r="861" ht="12" customHeight="1" s="844">
      <c r="A861" s="590" t="n"/>
      <c r="B861" s="590" t="n"/>
      <c r="C861" s="590" t="n"/>
      <c r="D861" s="590" t="n"/>
      <c r="E861" s="590" t="n"/>
      <c r="F861" s="590" t="n"/>
      <c r="G861" s="590" t="n"/>
      <c r="H861" s="590" t="n"/>
      <c r="I861" s="590" t="n"/>
      <c r="J861" s="664" t="n"/>
      <c r="K861" s="664" t="n"/>
      <c r="L861" s="664" t="n"/>
      <c r="M861" s="664" t="n"/>
      <c r="N861" s="664" t="n"/>
      <c r="O861" s="664" t="n"/>
      <c r="P861" s="664" t="n"/>
      <c r="Q861" s="664" t="n"/>
      <c r="R861" s="664" t="n"/>
      <c r="S861" s="664" t="n"/>
      <c r="T861" s="664" t="n"/>
      <c r="U861" s="664" t="n"/>
      <c r="V861" s="664" t="n"/>
      <c r="W861" s="664" t="n"/>
      <c r="X861" s="664" t="n"/>
      <c r="Y861" s="664" t="n"/>
      <c r="Z861" s="664" t="n"/>
      <c r="AA861" s="664" t="n"/>
    </row>
    <row r="862" ht="12" customHeight="1" s="844">
      <c r="A862" s="590" t="n"/>
      <c r="B862" s="590" t="n"/>
      <c r="C862" s="590" t="n"/>
      <c r="D862" s="590" t="n"/>
      <c r="E862" s="590" t="n"/>
      <c r="F862" s="590" t="n"/>
      <c r="G862" s="590" t="n"/>
      <c r="H862" s="590" t="n"/>
      <c r="I862" s="590" t="n"/>
      <c r="J862" s="664" t="n"/>
      <c r="K862" s="664" t="n"/>
      <c r="L862" s="664" t="n"/>
      <c r="M862" s="664" t="n"/>
      <c r="N862" s="664" t="n"/>
      <c r="O862" s="664" t="n"/>
      <c r="P862" s="664" t="n"/>
      <c r="Q862" s="664" t="n"/>
      <c r="R862" s="664" t="n"/>
      <c r="S862" s="664" t="n"/>
      <c r="T862" s="664" t="n"/>
      <c r="U862" s="664" t="n"/>
      <c r="V862" s="664" t="n"/>
      <c r="W862" s="664" t="n"/>
      <c r="X862" s="664" t="n"/>
      <c r="Y862" s="664" t="n"/>
      <c r="Z862" s="664" t="n"/>
      <c r="AA862" s="664" t="n"/>
    </row>
    <row r="863" ht="12" customHeight="1" s="844">
      <c r="A863" s="590" t="n"/>
      <c r="B863" s="590" t="n"/>
      <c r="C863" s="590" t="n"/>
      <c r="D863" s="590" t="n"/>
      <c r="E863" s="590" t="n"/>
      <c r="F863" s="590" t="n"/>
      <c r="G863" s="590" t="n"/>
      <c r="H863" s="590" t="n"/>
      <c r="I863" s="590" t="n"/>
      <c r="J863" s="664" t="n"/>
      <c r="K863" s="664" t="n"/>
      <c r="L863" s="664" t="n"/>
      <c r="M863" s="664" t="n"/>
      <c r="N863" s="664" t="n"/>
      <c r="O863" s="664" t="n"/>
      <c r="P863" s="664" t="n"/>
      <c r="Q863" s="664" t="n"/>
      <c r="R863" s="664" t="n"/>
      <c r="S863" s="664" t="n"/>
      <c r="T863" s="664" t="n"/>
      <c r="U863" s="664" t="n"/>
      <c r="V863" s="664" t="n"/>
      <c r="W863" s="664" t="n"/>
      <c r="X863" s="664" t="n"/>
      <c r="Y863" s="664" t="n"/>
      <c r="Z863" s="664" t="n"/>
      <c r="AA863" s="664" t="n"/>
    </row>
    <row r="864" ht="12" customHeight="1" s="844">
      <c r="A864" s="590" t="n"/>
      <c r="B864" s="590" t="n"/>
      <c r="C864" s="590" t="n"/>
      <c r="D864" s="590" t="n"/>
      <c r="E864" s="590" t="n"/>
      <c r="F864" s="590" t="n"/>
      <c r="G864" s="590" t="n"/>
      <c r="H864" s="590" t="n"/>
      <c r="I864" s="590" t="n"/>
      <c r="J864" s="664" t="n"/>
      <c r="K864" s="664" t="n"/>
      <c r="L864" s="664" t="n"/>
      <c r="M864" s="664" t="n"/>
      <c r="N864" s="664" t="n"/>
      <c r="O864" s="664" t="n"/>
      <c r="P864" s="664" t="n"/>
      <c r="Q864" s="664" t="n"/>
      <c r="R864" s="664" t="n"/>
      <c r="S864" s="664" t="n"/>
      <c r="T864" s="664" t="n"/>
      <c r="U864" s="664" t="n"/>
      <c r="V864" s="664" t="n"/>
      <c r="W864" s="664" t="n"/>
      <c r="X864" s="664" t="n"/>
      <c r="Y864" s="664" t="n"/>
      <c r="Z864" s="664" t="n"/>
      <c r="AA864" s="664" t="n"/>
    </row>
    <row r="865" ht="12" customHeight="1" s="844">
      <c r="A865" s="590" t="n"/>
      <c r="B865" s="590" t="n"/>
      <c r="C865" s="590" t="n"/>
      <c r="D865" s="590" t="n"/>
      <c r="E865" s="590" t="n"/>
      <c r="F865" s="590" t="n"/>
      <c r="G865" s="590" t="n"/>
      <c r="H865" s="590" t="n"/>
      <c r="I865" s="590" t="n"/>
      <c r="J865" s="664" t="n"/>
      <c r="K865" s="664" t="n"/>
      <c r="L865" s="664" t="n"/>
      <c r="M865" s="664" t="n"/>
      <c r="N865" s="664" t="n"/>
      <c r="O865" s="664" t="n"/>
      <c r="P865" s="664" t="n"/>
      <c r="Q865" s="664" t="n"/>
      <c r="R865" s="664" t="n"/>
      <c r="S865" s="664" t="n"/>
      <c r="T865" s="664" t="n"/>
      <c r="U865" s="664" t="n"/>
      <c r="V865" s="664" t="n"/>
      <c r="W865" s="664" t="n"/>
      <c r="X865" s="664" t="n"/>
      <c r="Y865" s="664" t="n"/>
      <c r="Z865" s="664" t="n"/>
      <c r="AA865" s="664" t="n"/>
    </row>
    <row r="866" ht="12" customHeight="1" s="844">
      <c r="A866" s="590" t="n"/>
      <c r="B866" s="590" t="n"/>
      <c r="C866" s="590" t="n"/>
      <c r="D866" s="590" t="n"/>
      <c r="E866" s="590" t="n"/>
      <c r="F866" s="590" t="n"/>
      <c r="G866" s="590" t="n"/>
      <c r="H866" s="590" t="n"/>
      <c r="I866" s="590" t="n"/>
      <c r="J866" s="664" t="n"/>
      <c r="K866" s="664" t="n"/>
      <c r="L866" s="664" t="n"/>
      <c r="M866" s="664" t="n"/>
      <c r="N866" s="664" t="n"/>
      <c r="O866" s="664" t="n"/>
      <c r="P866" s="664" t="n"/>
      <c r="Q866" s="664" t="n"/>
      <c r="R866" s="664" t="n"/>
      <c r="S866" s="664" t="n"/>
      <c r="T866" s="664" t="n"/>
      <c r="U866" s="664" t="n"/>
      <c r="V866" s="664" t="n"/>
      <c r="W866" s="664" t="n"/>
      <c r="X866" s="664" t="n"/>
      <c r="Y866" s="664" t="n"/>
      <c r="Z866" s="664" t="n"/>
      <c r="AA866" s="664" t="n"/>
    </row>
    <row r="867" ht="12" customHeight="1" s="844">
      <c r="A867" s="590" t="n"/>
      <c r="B867" s="590" t="n"/>
      <c r="C867" s="590" t="n"/>
      <c r="D867" s="590" t="n"/>
      <c r="E867" s="590" t="n"/>
      <c r="F867" s="590" t="n"/>
      <c r="G867" s="590" t="n"/>
      <c r="H867" s="590" t="n"/>
      <c r="I867" s="590" t="n"/>
      <c r="J867" s="664" t="n"/>
      <c r="K867" s="664" t="n"/>
      <c r="L867" s="664" t="n"/>
      <c r="M867" s="664" t="n"/>
      <c r="N867" s="664" t="n"/>
      <c r="O867" s="664" t="n"/>
      <c r="P867" s="664" t="n"/>
      <c r="Q867" s="664" t="n"/>
      <c r="R867" s="664" t="n"/>
      <c r="S867" s="664" t="n"/>
      <c r="T867" s="664" t="n"/>
      <c r="U867" s="664" t="n"/>
      <c r="V867" s="664" t="n"/>
      <c r="W867" s="664" t="n"/>
      <c r="X867" s="664" t="n"/>
      <c r="Y867" s="664" t="n"/>
      <c r="Z867" s="664" t="n"/>
      <c r="AA867" s="664" t="n"/>
    </row>
    <row r="868" ht="12" customHeight="1" s="844">
      <c r="A868" s="590" t="n"/>
      <c r="B868" s="590" t="n"/>
      <c r="C868" s="590" t="n"/>
      <c r="D868" s="590" t="n"/>
      <c r="E868" s="590" t="n"/>
      <c r="F868" s="590" t="n"/>
      <c r="G868" s="590" t="n"/>
      <c r="H868" s="590" t="n"/>
      <c r="I868" s="590" t="n"/>
      <c r="J868" s="664" t="n"/>
      <c r="K868" s="664" t="n"/>
      <c r="L868" s="664" t="n"/>
      <c r="M868" s="664" t="n"/>
      <c r="N868" s="664" t="n"/>
      <c r="O868" s="664" t="n"/>
      <c r="P868" s="664" t="n"/>
      <c r="Q868" s="664" t="n"/>
      <c r="R868" s="664" t="n"/>
      <c r="S868" s="664" t="n"/>
      <c r="T868" s="664" t="n"/>
      <c r="U868" s="664" t="n"/>
      <c r="V868" s="664" t="n"/>
      <c r="W868" s="664" t="n"/>
      <c r="X868" s="664" t="n"/>
      <c r="Y868" s="664" t="n"/>
      <c r="Z868" s="664" t="n"/>
      <c r="AA868" s="664" t="n"/>
    </row>
    <row r="869" ht="12" customHeight="1" s="844">
      <c r="A869" s="590" t="n"/>
      <c r="B869" s="590" t="n"/>
      <c r="C869" s="590" t="n"/>
      <c r="D869" s="590" t="n"/>
      <c r="E869" s="590" t="n"/>
      <c r="F869" s="590" t="n"/>
      <c r="G869" s="590" t="n"/>
      <c r="H869" s="590" t="n"/>
      <c r="I869" s="590" t="n"/>
      <c r="J869" s="664" t="n"/>
      <c r="K869" s="664" t="n"/>
      <c r="L869" s="664" t="n"/>
      <c r="M869" s="664" t="n"/>
      <c r="N869" s="664" t="n"/>
      <c r="O869" s="664" t="n"/>
      <c r="P869" s="664" t="n"/>
      <c r="Q869" s="664" t="n"/>
      <c r="R869" s="664" t="n"/>
      <c r="S869" s="664" t="n"/>
      <c r="T869" s="664" t="n"/>
      <c r="U869" s="664" t="n"/>
      <c r="V869" s="664" t="n"/>
      <c r="W869" s="664" t="n"/>
      <c r="X869" s="664" t="n"/>
      <c r="Y869" s="664" t="n"/>
      <c r="Z869" s="664" t="n"/>
      <c r="AA869" s="664" t="n"/>
    </row>
    <row r="870" ht="12" customHeight="1" s="844">
      <c r="A870" s="590" t="n"/>
      <c r="B870" s="590" t="n"/>
      <c r="C870" s="590" t="n"/>
      <c r="D870" s="590" t="n"/>
      <c r="E870" s="590" t="n"/>
      <c r="F870" s="590" t="n"/>
      <c r="G870" s="590" t="n"/>
      <c r="H870" s="590" t="n"/>
      <c r="I870" s="590" t="n"/>
      <c r="J870" s="664" t="n"/>
      <c r="K870" s="664" t="n"/>
      <c r="L870" s="664" t="n"/>
      <c r="M870" s="664" t="n"/>
      <c r="N870" s="664" t="n"/>
      <c r="O870" s="664" t="n"/>
      <c r="P870" s="664" t="n"/>
      <c r="Q870" s="664" t="n"/>
      <c r="R870" s="664" t="n"/>
      <c r="S870" s="664" t="n"/>
      <c r="T870" s="664" t="n"/>
      <c r="U870" s="664" t="n"/>
      <c r="V870" s="664" t="n"/>
      <c r="W870" s="664" t="n"/>
      <c r="X870" s="664" t="n"/>
      <c r="Y870" s="664" t="n"/>
      <c r="Z870" s="664" t="n"/>
      <c r="AA870" s="664" t="n"/>
    </row>
    <row r="871" ht="12" customHeight="1" s="844">
      <c r="A871" s="590" t="n"/>
      <c r="B871" s="590" t="n"/>
      <c r="C871" s="590" t="n"/>
      <c r="D871" s="590" t="n"/>
      <c r="E871" s="590" t="n"/>
      <c r="F871" s="590" t="n"/>
      <c r="G871" s="590" t="n"/>
      <c r="H871" s="590" t="n"/>
      <c r="I871" s="590" t="n"/>
      <c r="J871" s="664" t="n"/>
      <c r="K871" s="664" t="n"/>
      <c r="L871" s="664" t="n"/>
      <c r="M871" s="664" t="n"/>
      <c r="N871" s="664" t="n"/>
      <c r="O871" s="664" t="n"/>
      <c r="P871" s="664" t="n"/>
      <c r="Q871" s="664" t="n"/>
      <c r="R871" s="664" t="n"/>
      <c r="S871" s="664" t="n"/>
      <c r="T871" s="664" t="n"/>
      <c r="U871" s="664" t="n"/>
      <c r="V871" s="664" t="n"/>
      <c r="W871" s="664" t="n"/>
      <c r="X871" s="664" t="n"/>
      <c r="Y871" s="664" t="n"/>
      <c r="Z871" s="664" t="n"/>
      <c r="AA871" s="664" t="n"/>
    </row>
    <row r="872" ht="12" customHeight="1" s="844">
      <c r="A872" s="590" t="n"/>
      <c r="B872" s="590" t="n"/>
      <c r="C872" s="590" t="n"/>
      <c r="D872" s="590" t="n"/>
      <c r="E872" s="590" t="n"/>
      <c r="F872" s="590" t="n"/>
      <c r="G872" s="590" t="n"/>
      <c r="H872" s="590" t="n"/>
      <c r="I872" s="590" t="n"/>
      <c r="J872" s="664" t="n"/>
      <c r="K872" s="664" t="n"/>
      <c r="L872" s="664" t="n"/>
      <c r="M872" s="664" t="n"/>
      <c r="N872" s="664" t="n"/>
      <c r="O872" s="664" t="n"/>
      <c r="P872" s="664" t="n"/>
      <c r="Q872" s="664" t="n"/>
      <c r="R872" s="664" t="n"/>
      <c r="S872" s="664" t="n"/>
      <c r="T872" s="664" t="n"/>
      <c r="U872" s="664" t="n"/>
      <c r="V872" s="664" t="n"/>
      <c r="W872" s="664" t="n"/>
      <c r="X872" s="664" t="n"/>
      <c r="Y872" s="664" t="n"/>
      <c r="Z872" s="664" t="n"/>
      <c r="AA872" s="664" t="n"/>
    </row>
    <row r="873" ht="12" customHeight="1" s="844">
      <c r="A873" s="590" t="n"/>
      <c r="B873" s="590" t="n"/>
      <c r="C873" s="590" t="n"/>
      <c r="D873" s="590" t="n"/>
      <c r="E873" s="590" t="n"/>
      <c r="F873" s="590" t="n"/>
      <c r="G873" s="590" t="n"/>
      <c r="H873" s="590" t="n"/>
      <c r="I873" s="590" t="n"/>
      <c r="J873" s="664" t="n"/>
      <c r="K873" s="664" t="n"/>
      <c r="L873" s="664" t="n"/>
      <c r="M873" s="664" t="n"/>
      <c r="N873" s="664" t="n"/>
      <c r="O873" s="664" t="n"/>
      <c r="P873" s="664" t="n"/>
      <c r="Q873" s="664" t="n"/>
      <c r="R873" s="664" t="n"/>
      <c r="S873" s="664" t="n"/>
      <c r="T873" s="664" t="n"/>
      <c r="U873" s="664" t="n"/>
      <c r="V873" s="664" t="n"/>
      <c r="W873" s="664" t="n"/>
      <c r="X873" s="664" t="n"/>
      <c r="Y873" s="664" t="n"/>
      <c r="Z873" s="664" t="n"/>
      <c r="AA873" s="664" t="n"/>
    </row>
    <row r="874" ht="12" customHeight="1" s="844">
      <c r="A874" s="590" t="n"/>
      <c r="B874" s="590" t="n"/>
      <c r="C874" s="590" t="n"/>
      <c r="D874" s="590" t="n"/>
      <c r="E874" s="590" t="n"/>
      <c r="F874" s="590" t="n"/>
      <c r="G874" s="590" t="n"/>
      <c r="H874" s="590" t="n"/>
      <c r="I874" s="590" t="n"/>
      <c r="J874" s="664" t="n"/>
      <c r="K874" s="664" t="n"/>
      <c r="L874" s="664" t="n"/>
      <c r="M874" s="664" t="n"/>
      <c r="N874" s="664" t="n"/>
      <c r="O874" s="664" t="n"/>
      <c r="P874" s="664" t="n"/>
      <c r="Q874" s="664" t="n"/>
      <c r="R874" s="664" t="n"/>
      <c r="S874" s="664" t="n"/>
      <c r="T874" s="664" t="n"/>
      <c r="U874" s="664" t="n"/>
      <c r="V874" s="664" t="n"/>
      <c r="W874" s="664" t="n"/>
      <c r="X874" s="664" t="n"/>
      <c r="Y874" s="664" t="n"/>
      <c r="Z874" s="664" t="n"/>
      <c r="AA874" s="664" t="n"/>
    </row>
    <row r="875" ht="12" customHeight="1" s="844">
      <c r="A875" s="590" t="n"/>
      <c r="B875" s="590" t="n"/>
      <c r="C875" s="590" t="n"/>
      <c r="D875" s="590" t="n"/>
      <c r="E875" s="590" t="n"/>
      <c r="F875" s="590" t="n"/>
      <c r="G875" s="590" t="n"/>
      <c r="H875" s="590" t="n"/>
      <c r="I875" s="590" t="n"/>
      <c r="J875" s="664" t="n"/>
      <c r="K875" s="664" t="n"/>
      <c r="L875" s="664" t="n"/>
      <c r="M875" s="664" t="n"/>
      <c r="N875" s="664" t="n"/>
      <c r="O875" s="664" t="n"/>
      <c r="P875" s="664" t="n"/>
      <c r="Q875" s="664" t="n"/>
      <c r="R875" s="664" t="n"/>
      <c r="S875" s="664" t="n"/>
      <c r="T875" s="664" t="n"/>
      <c r="U875" s="664" t="n"/>
      <c r="V875" s="664" t="n"/>
      <c r="W875" s="664" t="n"/>
      <c r="X875" s="664" t="n"/>
      <c r="Y875" s="664" t="n"/>
      <c r="Z875" s="664" t="n"/>
      <c r="AA875" s="664" t="n"/>
    </row>
    <row r="876" ht="12" customHeight="1" s="844">
      <c r="A876" s="590" t="n"/>
      <c r="B876" s="590" t="n"/>
      <c r="C876" s="590" t="n"/>
      <c r="D876" s="590" t="n"/>
      <c r="E876" s="590" t="n"/>
      <c r="F876" s="590" t="n"/>
      <c r="G876" s="590" t="n"/>
      <c r="H876" s="590" t="n"/>
      <c r="I876" s="590" t="n"/>
      <c r="J876" s="664" t="n"/>
      <c r="K876" s="664" t="n"/>
      <c r="L876" s="664" t="n"/>
      <c r="M876" s="664" t="n"/>
      <c r="N876" s="664" t="n"/>
      <c r="O876" s="664" t="n"/>
      <c r="P876" s="664" t="n"/>
      <c r="Q876" s="664" t="n"/>
      <c r="R876" s="664" t="n"/>
      <c r="S876" s="664" t="n"/>
      <c r="T876" s="664" t="n"/>
      <c r="U876" s="664" t="n"/>
      <c r="V876" s="664" t="n"/>
      <c r="W876" s="664" t="n"/>
      <c r="X876" s="664" t="n"/>
      <c r="Y876" s="664" t="n"/>
      <c r="Z876" s="664" t="n"/>
      <c r="AA876" s="664" t="n"/>
    </row>
    <row r="877" ht="12" customHeight="1" s="844">
      <c r="A877" s="590" t="n"/>
      <c r="B877" s="590" t="n"/>
      <c r="C877" s="590" t="n"/>
      <c r="D877" s="590" t="n"/>
      <c r="E877" s="590" t="n"/>
      <c r="F877" s="590" t="n"/>
      <c r="G877" s="590" t="n"/>
      <c r="H877" s="590" t="n"/>
      <c r="I877" s="590" t="n"/>
      <c r="J877" s="664" t="n"/>
      <c r="K877" s="664" t="n"/>
      <c r="L877" s="664" t="n"/>
      <c r="M877" s="664" t="n"/>
      <c r="N877" s="664" t="n"/>
      <c r="O877" s="664" t="n"/>
      <c r="P877" s="664" t="n"/>
      <c r="Q877" s="664" t="n"/>
      <c r="R877" s="664" t="n"/>
      <c r="S877" s="664" t="n"/>
      <c r="T877" s="664" t="n"/>
      <c r="U877" s="664" t="n"/>
      <c r="V877" s="664" t="n"/>
      <c r="W877" s="664" t="n"/>
      <c r="X877" s="664" t="n"/>
      <c r="Y877" s="664" t="n"/>
      <c r="Z877" s="664" t="n"/>
      <c r="AA877" s="664" t="n"/>
    </row>
    <row r="878" ht="12" customHeight="1" s="844">
      <c r="A878" s="590" t="n"/>
      <c r="B878" s="590" t="n"/>
      <c r="C878" s="590" t="n"/>
      <c r="D878" s="590" t="n"/>
      <c r="E878" s="590" t="n"/>
      <c r="F878" s="590" t="n"/>
      <c r="G878" s="590" t="n"/>
      <c r="H878" s="590" t="n"/>
      <c r="I878" s="590" t="n"/>
      <c r="J878" s="664" t="n"/>
      <c r="K878" s="664" t="n"/>
      <c r="L878" s="664" t="n"/>
      <c r="M878" s="664" t="n"/>
      <c r="N878" s="664" t="n"/>
      <c r="O878" s="664" t="n"/>
      <c r="P878" s="664" t="n"/>
      <c r="Q878" s="664" t="n"/>
      <c r="R878" s="664" t="n"/>
      <c r="S878" s="664" t="n"/>
      <c r="T878" s="664" t="n"/>
      <c r="U878" s="664" t="n"/>
      <c r="V878" s="664" t="n"/>
      <c r="W878" s="664" t="n"/>
      <c r="X878" s="664" t="n"/>
      <c r="Y878" s="664" t="n"/>
      <c r="Z878" s="664" t="n"/>
      <c r="AA878" s="664" t="n"/>
    </row>
    <row r="879" ht="12" customHeight="1" s="844">
      <c r="A879" s="590" t="n"/>
      <c r="B879" s="590" t="n"/>
      <c r="C879" s="590" t="n"/>
      <c r="D879" s="590" t="n"/>
      <c r="E879" s="590" t="n"/>
      <c r="F879" s="590" t="n"/>
      <c r="G879" s="590" t="n"/>
      <c r="H879" s="590" t="n"/>
      <c r="I879" s="590" t="n"/>
      <c r="J879" s="664" t="n"/>
      <c r="K879" s="664" t="n"/>
      <c r="L879" s="664" t="n"/>
      <c r="M879" s="664" t="n"/>
      <c r="N879" s="664" t="n"/>
      <c r="O879" s="664" t="n"/>
      <c r="P879" s="664" t="n"/>
      <c r="Q879" s="664" t="n"/>
      <c r="R879" s="664" t="n"/>
      <c r="S879" s="664" t="n"/>
      <c r="T879" s="664" t="n"/>
      <c r="U879" s="664" t="n"/>
      <c r="V879" s="664" t="n"/>
      <c r="W879" s="664" t="n"/>
      <c r="X879" s="664" t="n"/>
      <c r="Y879" s="664" t="n"/>
      <c r="Z879" s="664" t="n"/>
      <c r="AA879" s="664" t="n"/>
    </row>
    <row r="880" ht="12" customHeight="1" s="844">
      <c r="A880" s="590" t="n"/>
      <c r="B880" s="590" t="n"/>
      <c r="C880" s="590" t="n"/>
      <c r="D880" s="590" t="n"/>
      <c r="E880" s="590" t="n"/>
      <c r="F880" s="590" t="n"/>
      <c r="G880" s="590" t="n"/>
      <c r="H880" s="590" t="n"/>
      <c r="I880" s="590" t="n"/>
      <c r="J880" s="664" t="n"/>
      <c r="K880" s="664" t="n"/>
      <c r="L880" s="664" t="n"/>
      <c r="M880" s="664" t="n"/>
      <c r="N880" s="664" t="n"/>
      <c r="O880" s="664" t="n"/>
      <c r="P880" s="664" t="n"/>
      <c r="Q880" s="664" t="n"/>
      <c r="R880" s="664" t="n"/>
      <c r="S880" s="664" t="n"/>
      <c r="T880" s="664" t="n"/>
      <c r="U880" s="664" t="n"/>
      <c r="V880" s="664" t="n"/>
      <c r="W880" s="664" t="n"/>
      <c r="X880" s="664" t="n"/>
      <c r="Y880" s="664" t="n"/>
      <c r="Z880" s="664" t="n"/>
      <c r="AA880" s="664" t="n"/>
    </row>
    <row r="881" ht="12" customHeight="1" s="844">
      <c r="A881" s="590" t="n"/>
      <c r="B881" s="590" t="n"/>
      <c r="C881" s="590" t="n"/>
      <c r="D881" s="590" t="n"/>
      <c r="E881" s="590" t="n"/>
      <c r="F881" s="590" t="n"/>
      <c r="G881" s="590" t="n"/>
      <c r="H881" s="590" t="n"/>
      <c r="I881" s="590" t="n"/>
      <c r="J881" s="664" t="n"/>
      <c r="K881" s="664" t="n"/>
      <c r="L881" s="664" t="n"/>
      <c r="M881" s="664" t="n"/>
      <c r="N881" s="664" t="n"/>
      <c r="O881" s="664" t="n"/>
      <c r="P881" s="664" t="n"/>
      <c r="Q881" s="664" t="n"/>
      <c r="R881" s="664" t="n"/>
      <c r="S881" s="664" t="n"/>
      <c r="T881" s="664" t="n"/>
      <c r="U881" s="664" t="n"/>
      <c r="V881" s="664" t="n"/>
      <c r="W881" s="664" t="n"/>
      <c r="X881" s="664" t="n"/>
      <c r="Y881" s="664" t="n"/>
      <c r="Z881" s="664" t="n"/>
      <c r="AA881" s="664" t="n"/>
    </row>
    <row r="882" ht="12" customHeight="1" s="844">
      <c r="A882" s="590" t="n"/>
      <c r="B882" s="590" t="n"/>
      <c r="C882" s="590" t="n"/>
      <c r="D882" s="590" t="n"/>
      <c r="E882" s="590" t="n"/>
      <c r="F882" s="590" t="n"/>
      <c r="G882" s="590" t="n"/>
      <c r="H882" s="590" t="n"/>
      <c r="I882" s="590" t="n"/>
      <c r="J882" s="664" t="n"/>
      <c r="K882" s="664" t="n"/>
      <c r="L882" s="664" t="n"/>
      <c r="M882" s="664" t="n"/>
      <c r="N882" s="664" t="n"/>
      <c r="O882" s="664" t="n"/>
      <c r="P882" s="664" t="n"/>
      <c r="Q882" s="664" t="n"/>
      <c r="R882" s="664" t="n"/>
      <c r="S882" s="664" t="n"/>
      <c r="T882" s="664" t="n"/>
      <c r="U882" s="664" t="n"/>
      <c r="V882" s="664" t="n"/>
      <c r="W882" s="664" t="n"/>
      <c r="X882" s="664" t="n"/>
      <c r="Y882" s="664" t="n"/>
      <c r="Z882" s="664" t="n"/>
      <c r="AA882" s="664" t="n"/>
    </row>
    <row r="883" ht="12" customHeight="1" s="844">
      <c r="A883" s="590" t="n"/>
      <c r="B883" s="590" t="n"/>
      <c r="C883" s="590" t="n"/>
      <c r="D883" s="590" t="n"/>
      <c r="E883" s="590" t="n"/>
      <c r="F883" s="590" t="n"/>
      <c r="G883" s="590" t="n"/>
      <c r="H883" s="590" t="n"/>
      <c r="I883" s="590" t="n"/>
      <c r="J883" s="664" t="n"/>
      <c r="K883" s="664" t="n"/>
      <c r="L883" s="664" t="n"/>
      <c r="M883" s="664" t="n"/>
      <c r="N883" s="664" t="n"/>
      <c r="O883" s="664" t="n"/>
      <c r="P883" s="664" t="n"/>
      <c r="Q883" s="664" t="n"/>
      <c r="R883" s="664" t="n"/>
      <c r="S883" s="664" t="n"/>
      <c r="T883" s="664" t="n"/>
      <c r="U883" s="664" t="n"/>
      <c r="V883" s="664" t="n"/>
      <c r="W883" s="664" t="n"/>
      <c r="X883" s="664" t="n"/>
      <c r="Y883" s="664" t="n"/>
      <c r="Z883" s="664" t="n"/>
      <c r="AA883" s="664" t="n"/>
    </row>
    <row r="884" ht="12" customHeight="1" s="844">
      <c r="A884" s="590" t="n"/>
      <c r="B884" s="590" t="n"/>
      <c r="C884" s="590" t="n"/>
      <c r="D884" s="590" t="n"/>
      <c r="E884" s="590" t="n"/>
      <c r="F884" s="590" t="n"/>
      <c r="G884" s="590" t="n"/>
      <c r="H884" s="590" t="n"/>
      <c r="I884" s="590" t="n"/>
      <c r="J884" s="664" t="n"/>
      <c r="K884" s="664" t="n"/>
      <c r="L884" s="664" t="n"/>
      <c r="M884" s="664" t="n"/>
      <c r="N884" s="664" t="n"/>
      <c r="O884" s="664" t="n"/>
      <c r="P884" s="664" t="n"/>
      <c r="Q884" s="664" t="n"/>
      <c r="R884" s="664" t="n"/>
      <c r="S884" s="664" t="n"/>
      <c r="T884" s="664" t="n"/>
      <c r="U884" s="664" t="n"/>
      <c r="V884" s="664" t="n"/>
      <c r="W884" s="664" t="n"/>
      <c r="X884" s="664" t="n"/>
      <c r="Y884" s="664" t="n"/>
      <c r="Z884" s="664" t="n"/>
      <c r="AA884" s="664" t="n"/>
    </row>
    <row r="885" ht="12" customHeight="1" s="844">
      <c r="A885" s="590" t="n"/>
      <c r="B885" s="590" t="n"/>
      <c r="C885" s="590" t="n"/>
      <c r="D885" s="590" t="n"/>
      <c r="E885" s="590" t="n"/>
      <c r="F885" s="590" t="n"/>
      <c r="G885" s="590" t="n"/>
      <c r="H885" s="590" t="n"/>
      <c r="I885" s="590" t="n"/>
      <c r="J885" s="664" t="n"/>
      <c r="K885" s="664" t="n"/>
      <c r="L885" s="664" t="n"/>
      <c r="M885" s="664" t="n"/>
      <c r="N885" s="664" t="n"/>
      <c r="O885" s="664" t="n"/>
      <c r="P885" s="664" t="n"/>
      <c r="Q885" s="664" t="n"/>
      <c r="R885" s="664" t="n"/>
      <c r="S885" s="664" t="n"/>
      <c r="T885" s="664" t="n"/>
      <c r="U885" s="664" t="n"/>
      <c r="V885" s="664" t="n"/>
      <c r="W885" s="664" t="n"/>
      <c r="X885" s="664" t="n"/>
      <c r="Y885" s="664" t="n"/>
      <c r="Z885" s="664" t="n"/>
      <c r="AA885" s="664" t="n"/>
    </row>
    <row r="886" ht="12" customHeight="1" s="844">
      <c r="A886" s="590" t="n"/>
      <c r="B886" s="590" t="n"/>
      <c r="C886" s="590" t="n"/>
      <c r="D886" s="590" t="n"/>
      <c r="E886" s="590" t="n"/>
      <c r="F886" s="590" t="n"/>
      <c r="G886" s="590" t="n"/>
      <c r="H886" s="590" t="n"/>
      <c r="I886" s="590" t="n"/>
      <c r="J886" s="664" t="n"/>
      <c r="K886" s="664" t="n"/>
      <c r="L886" s="664" t="n"/>
      <c r="M886" s="664" t="n"/>
      <c r="N886" s="664" t="n"/>
      <c r="O886" s="664" t="n"/>
      <c r="P886" s="664" t="n"/>
      <c r="Q886" s="664" t="n"/>
      <c r="R886" s="664" t="n"/>
      <c r="S886" s="664" t="n"/>
      <c r="T886" s="664" t="n"/>
      <c r="U886" s="664" t="n"/>
      <c r="V886" s="664" t="n"/>
      <c r="W886" s="664" t="n"/>
      <c r="X886" s="664" t="n"/>
      <c r="Y886" s="664" t="n"/>
      <c r="Z886" s="664" t="n"/>
      <c r="AA886" s="664" t="n"/>
    </row>
    <row r="887" ht="12" customHeight="1" s="844">
      <c r="A887" s="590" t="n"/>
      <c r="B887" s="590" t="n"/>
      <c r="C887" s="590" t="n"/>
      <c r="D887" s="590" t="n"/>
      <c r="E887" s="590" t="n"/>
      <c r="F887" s="590" t="n"/>
      <c r="G887" s="590" t="n"/>
      <c r="H887" s="590" t="n"/>
      <c r="I887" s="590" t="n"/>
      <c r="J887" s="664" t="n"/>
      <c r="K887" s="664" t="n"/>
      <c r="L887" s="664" t="n"/>
      <c r="M887" s="664" t="n"/>
      <c r="N887" s="664" t="n"/>
      <c r="O887" s="664" t="n"/>
      <c r="P887" s="664" t="n"/>
      <c r="Q887" s="664" t="n"/>
      <c r="R887" s="664" t="n"/>
      <c r="S887" s="664" t="n"/>
      <c r="T887" s="664" t="n"/>
      <c r="U887" s="664" t="n"/>
      <c r="V887" s="664" t="n"/>
      <c r="W887" s="664" t="n"/>
      <c r="X887" s="664" t="n"/>
      <c r="Y887" s="664" t="n"/>
      <c r="Z887" s="664" t="n"/>
      <c r="AA887" s="664" t="n"/>
    </row>
    <row r="888" ht="12" customHeight="1" s="844">
      <c r="A888" s="590" t="n"/>
      <c r="B888" s="590" t="n"/>
      <c r="C888" s="590" t="n"/>
      <c r="D888" s="590" t="n"/>
      <c r="E888" s="590" t="n"/>
      <c r="F888" s="590" t="n"/>
      <c r="G888" s="590" t="n"/>
      <c r="H888" s="590" t="n"/>
      <c r="I888" s="590" t="n"/>
      <c r="J888" s="664" t="n"/>
      <c r="K888" s="664" t="n"/>
      <c r="L888" s="664" t="n"/>
      <c r="M888" s="664" t="n"/>
      <c r="N888" s="664" t="n"/>
      <c r="O888" s="664" t="n"/>
      <c r="P888" s="664" t="n"/>
      <c r="Q888" s="664" t="n"/>
      <c r="R888" s="664" t="n"/>
      <c r="S888" s="664" t="n"/>
      <c r="T888" s="664" t="n"/>
      <c r="U888" s="664" t="n"/>
      <c r="V888" s="664" t="n"/>
      <c r="W888" s="664" t="n"/>
      <c r="X888" s="664" t="n"/>
      <c r="Y888" s="664" t="n"/>
      <c r="Z888" s="664" t="n"/>
      <c r="AA888" s="664" t="n"/>
    </row>
    <row r="889" ht="12" customHeight="1" s="844">
      <c r="A889" s="590" t="n"/>
      <c r="B889" s="590" t="n"/>
      <c r="C889" s="590" t="n"/>
      <c r="D889" s="590" t="n"/>
      <c r="E889" s="590" t="n"/>
      <c r="F889" s="590" t="n"/>
      <c r="G889" s="590" t="n"/>
      <c r="H889" s="590" t="n"/>
      <c r="I889" s="590" t="n"/>
      <c r="J889" s="664" t="n"/>
      <c r="K889" s="664" t="n"/>
      <c r="L889" s="664" t="n"/>
      <c r="M889" s="664" t="n"/>
      <c r="N889" s="664" t="n"/>
      <c r="O889" s="664" t="n"/>
      <c r="P889" s="664" t="n"/>
      <c r="Q889" s="664" t="n"/>
      <c r="R889" s="664" t="n"/>
      <c r="S889" s="664" t="n"/>
      <c r="T889" s="664" t="n"/>
      <c r="U889" s="664" t="n"/>
      <c r="V889" s="664" t="n"/>
      <c r="W889" s="664" t="n"/>
      <c r="X889" s="664" t="n"/>
      <c r="Y889" s="664" t="n"/>
      <c r="Z889" s="664" t="n"/>
      <c r="AA889" s="664" t="n"/>
    </row>
    <row r="890" ht="12" customHeight="1" s="844">
      <c r="A890" s="590" t="n"/>
      <c r="B890" s="590" t="n"/>
      <c r="C890" s="590" t="n"/>
      <c r="D890" s="590" t="n"/>
      <c r="E890" s="590" t="n"/>
      <c r="F890" s="590" t="n"/>
      <c r="G890" s="590" t="n"/>
      <c r="H890" s="590" t="n"/>
      <c r="I890" s="590" t="n"/>
      <c r="J890" s="664" t="n"/>
      <c r="K890" s="664" t="n"/>
      <c r="L890" s="664" t="n"/>
      <c r="M890" s="664" t="n"/>
      <c r="N890" s="664" t="n"/>
      <c r="O890" s="664" t="n"/>
      <c r="P890" s="664" t="n"/>
      <c r="Q890" s="664" t="n"/>
      <c r="R890" s="664" t="n"/>
      <c r="S890" s="664" t="n"/>
      <c r="T890" s="664" t="n"/>
      <c r="U890" s="664" t="n"/>
      <c r="V890" s="664" t="n"/>
      <c r="W890" s="664" t="n"/>
      <c r="X890" s="664" t="n"/>
      <c r="Y890" s="664" t="n"/>
      <c r="Z890" s="664" t="n"/>
      <c r="AA890" s="664" t="n"/>
    </row>
    <row r="891" ht="12" customHeight="1" s="844">
      <c r="A891" s="590" t="n"/>
      <c r="B891" s="590" t="n"/>
      <c r="C891" s="590" t="n"/>
      <c r="D891" s="590" t="n"/>
      <c r="E891" s="590" t="n"/>
      <c r="F891" s="590" t="n"/>
      <c r="G891" s="590" t="n"/>
      <c r="H891" s="590" t="n"/>
      <c r="I891" s="590" t="n"/>
      <c r="J891" s="664" t="n"/>
      <c r="K891" s="664" t="n"/>
      <c r="L891" s="664" t="n"/>
      <c r="M891" s="664" t="n"/>
      <c r="N891" s="664" t="n"/>
      <c r="O891" s="664" t="n"/>
      <c r="P891" s="664" t="n"/>
      <c r="Q891" s="664" t="n"/>
      <c r="R891" s="664" t="n"/>
      <c r="S891" s="664" t="n"/>
      <c r="T891" s="664" t="n"/>
      <c r="U891" s="664" t="n"/>
      <c r="V891" s="664" t="n"/>
      <c r="W891" s="664" t="n"/>
      <c r="X891" s="664" t="n"/>
      <c r="Y891" s="664" t="n"/>
      <c r="Z891" s="664" t="n"/>
      <c r="AA891" s="664" t="n"/>
    </row>
    <row r="892" ht="12" customHeight="1" s="844">
      <c r="A892" s="590" t="n"/>
      <c r="B892" s="590" t="n"/>
      <c r="C892" s="590" t="n"/>
      <c r="D892" s="590" t="n"/>
      <c r="E892" s="590" t="n"/>
      <c r="F892" s="590" t="n"/>
      <c r="G892" s="590" t="n"/>
      <c r="H892" s="590" t="n"/>
      <c r="I892" s="590" t="n"/>
      <c r="J892" s="664" t="n"/>
      <c r="K892" s="664" t="n"/>
      <c r="L892" s="664" t="n"/>
      <c r="M892" s="664" t="n"/>
      <c r="N892" s="664" t="n"/>
      <c r="O892" s="664" t="n"/>
      <c r="P892" s="664" t="n"/>
      <c r="Q892" s="664" t="n"/>
      <c r="R892" s="664" t="n"/>
      <c r="S892" s="664" t="n"/>
      <c r="T892" s="664" t="n"/>
      <c r="U892" s="664" t="n"/>
      <c r="V892" s="664" t="n"/>
      <c r="W892" s="664" t="n"/>
      <c r="X892" s="664" t="n"/>
      <c r="Y892" s="664" t="n"/>
      <c r="Z892" s="664" t="n"/>
      <c r="AA892" s="664" t="n"/>
    </row>
    <row r="893" ht="12" customHeight="1" s="844">
      <c r="A893" s="590" t="n"/>
      <c r="B893" s="590" t="n"/>
      <c r="C893" s="590" t="n"/>
      <c r="D893" s="590" t="n"/>
      <c r="E893" s="590" t="n"/>
      <c r="F893" s="590" t="n"/>
      <c r="G893" s="590" t="n"/>
      <c r="H893" s="590" t="n"/>
      <c r="I893" s="590" t="n"/>
      <c r="J893" s="664" t="n"/>
      <c r="K893" s="664" t="n"/>
      <c r="L893" s="664" t="n"/>
      <c r="M893" s="664" t="n"/>
      <c r="N893" s="664" t="n"/>
      <c r="O893" s="664" t="n"/>
      <c r="P893" s="664" t="n"/>
      <c r="Q893" s="664" t="n"/>
      <c r="R893" s="664" t="n"/>
      <c r="S893" s="664" t="n"/>
      <c r="T893" s="664" t="n"/>
      <c r="U893" s="664" t="n"/>
      <c r="V893" s="664" t="n"/>
      <c r="W893" s="664" t="n"/>
      <c r="X893" s="664" t="n"/>
      <c r="Y893" s="664" t="n"/>
      <c r="Z893" s="664" t="n"/>
      <c r="AA893" s="664" t="n"/>
    </row>
    <row r="894" ht="12" customHeight="1" s="844">
      <c r="A894" s="590" t="n"/>
      <c r="B894" s="590" t="n"/>
      <c r="C894" s="590" t="n"/>
      <c r="D894" s="590" t="n"/>
      <c r="E894" s="590" t="n"/>
      <c r="F894" s="590" t="n"/>
      <c r="G894" s="590" t="n"/>
      <c r="H894" s="590" t="n"/>
      <c r="I894" s="590" t="n"/>
      <c r="J894" s="664" t="n"/>
      <c r="K894" s="664" t="n"/>
      <c r="L894" s="664" t="n"/>
      <c r="M894" s="664" t="n"/>
      <c r="N894" s="664" t="n"/>
      <c r="O894" s="664" t="n"/>
      <c r="P894" s="664" t="n"/>
      <c r="Q894" s="664" t="n"/>
      <c r="R894" s="664" t="n"/>
      <c r="S894" s="664" t="n"/>
      <c r="T894" s="664" t="n"/>
      <c r="U894" s="664" t="n"/>
      <c r="V894" s="664" t="n"/>
      <c r="W894" s="664" t="n"/>
      <c r="X894" s="664" t="n"/>
      <c r="Y894" s="664" t="n"/>
      <c r="Z894" s="664" t="n"/>
      <c r="AA894" s="664" t="n"/>
    </row>
    <row r="895" ht="12" customHeight="1" s="844">
      <c r="A895" s="590" t="n"/>
      <c r="B895" s="590" t="n"/>
      <c r="C895" s="590" t="n"/>
      <c r="D895" s="590" t="n"/>
      <c r="E895" s="590" t="n"/>
      <c r="F895" s="590" t="n"/>
      <c r="G895" s="590" t="n"/>
      <c r="H895" s="590" t="n"/>
      <c r="I895" s="590" t="n"/>
      <c r="J895" s="664" t="n"/>
      <c r="K895" s="664" t="n"/>
      <c r="L895" s="664" t="n"/>
      <c r="M895" s="664" t="n"/>
      <c r="N895" s="664" t="n"/>
      <c r="O895" s="664" t="n"/>
      <c r="P895" s="664" t="n"/>
      <c r="Q895" s="664" t="n"/>
      <c r="R895" s="664" t="n"/>
      <c r="S895" s="664" t="n"/>
      <c r="T895" s="664" t="n"/>
      <c r="U895" s="664" t="n"/>
      <c r="V895" s="664" t="n"/>
      <c r="W895" s="664" t="n"/>
      <c r="X895" s="664" t="n"/>
      <c r="Y895" s="664" t="n"/>
      <c r="Z895" s="664" t="n"/>
      <c r="AA895" s="664" t="n"/>
    </row>
    <row r="896" ht="12" customHeight="1" s="844">
      <c r="A896" s="590" t="n"/>
      <c r="B896" s="590" t="n"/>
      <c r="C896" s="590" t="n"/>
      <c r="D896" s="590" t="n"/>
      <c r="E896" s="590" t="n"/>
      <c r="F896" s="590" t="n"/>
      <c r="G896" s="590" t="n"/>
      <c r="H896" s="590" t="n"/>
      <c r="I896" s="590" t="n"/>
      <c r="J896" s="664" t="n"/>
      <c r="K896" s="664" t="n"/>
      <c r="L896" s="664" t="n"/>
      <c r="M896" s="664" t="n"/>
      <c r="N896" s="664" t="n"/>
      <c r="O896" s="664" t="n"/>
      <c r="P896" s="664" t="n"/>
      <c r="Q896" s="664" t="n"/>
      <c r="R896" s="664" t="n"/>
      <c r="S896" s="664" t="n"/>
      <c r="T896" s="664" t="n"/>
      <c r="U896" s="664" t="n"/>
      <c r="V896" s="664" t="n"/>
      <c r="W896" s="664" t="n"/>
      <c r="X896" s="664" t="n"/>
      <c r="Y896" s="664" t="n"/>
      <c r="Z896" s="664" t="n"/>
      <c r="AA896" s="664" t="n"/>
    </row>
    <row r="897" ht="12" customHeight="1" s="844">
      <c r="A897" s="590" t="n"/>
      <c r="B897" s="590" t="n"/>
      <c r="C897" s="590" t="n"/>
      <c r="D897" s="590" t="n"/>
      <c r="E897" s="590" t="n"/>
      <c r="F897" s="590" t="n"/>
      <c r="G897" s="590" t="n"/>
      <c r="H897" s="590" t="n"/>
      <c r="I897" s="590" t="n"/>
      <c r="J897" s="664" t="n"/>
      <c r="K897" s="664" t="n"/>
      <c r="L897" s="664" t="n"/>
      <c r="M897" s="664" t="n"/>
      <c r="N897" s="664" t="n"/>
      <c r="O897" s="664" t="n"/>
      <c r="P897" s="664" t="n"/>
      <c r="Q897" s="664" t="n"/>
      <c r="R897" s="664" t="n"/>
      <c r="S897" s="664" t="n"/>
      <c r="T897" s="664" t="n"/>
      <c r="U897" s="664" t="n"/>
      <c r="V897" s="664" t="n"/>
      <c r="W897" s="664" t="n"/>
      <c r="X897" s="664" t="n"/>
      <c r="Y897" s="664" t="n"/>
      <c r="Z897" s="664" t="n"/>
      <c r="AA897" s="664" t="n"/>
    </row>
    <row r="898" ht="12" customHeight="1" s="844">
      <c r="A898" s="590" t="n"/>
      <c r="B898" s="590" t="n"/>
      <c r="C898" s="590" t="n"/>
      <c r="D898" s="590" t="n"/>
      <c r="E898" s="590" t="n"/>
      <c r="F898" s="590" t="n"/>
      <c r="G898" s="590" t="n"/>
      <c r="H898" s="590" t="n"/>
      <c r="I898" s="590" t="n"/>
      <c r="J898" s="664" t="n"/>
      <c r="K898" s="664" t="n"/>
      <c r="L898" s="664" t="n"/>
      <c r="M898" s="664" t="n"/>
      <c r="N898" s="664" t="n"/>
      <c r="O898" s="664" t="n"/>
      <c r="P898" s="664" t="n"/>
      <c r="Q898" s="664" t="n"/>
      <c r="R898" s="664" t="n"/>
      <c r="S898" s="664" t="n"/>
      <c r="T898" s="664" t="n"/>
      <c r="U898" s="664" t="n"/>
      <c r="V898" s="664" t="n"/>
      <c r="W898" s="664" t="n"/>
      <c r="X898" s="664" t="n"/>
      <c r="Y898" s="664" t="n"/>
      <c r="Z898" s="664" t="n"/>
      <c r="AA898" s="664" t="n"/>
    </row>
    <row r="899" ht="12" customHeight="1" s="844">
      <c r="A899" s="590" t="n"/>
      <c r="B899" s="590" t="n"/>
      <c r="C899" s="590" t="n"/>
      <c r="D899" s="590" t="n"/>
      <c r="E899" s="590" t="n"/>
      <c r="F899" s="590" t="n"/>
      <c r="G899" s="590" t="n"/>
      <c r="H899" s="590" t="n"/>
      <c r="I899" s="590" t="n"/>
      <c r="J899" s="664" t="n"/>
      <c r="K899" s="664" t="n"/>
      <c r="L899" s="664" t="n"/>
      <c r="M899" s="664" t="n"/>
      <c r="N899" s="664" t="n"/>
      <c r="O899" s="664" t="n"/>
      <c r="P899" s="664" t="n"/>
      <c r="Q899" s="664" t="n"/>
      <c r="R899" s="664" t="n"/>
      <c r="S899" s="664" t="n"/>
      <c r="T899" s="664" t="n"/>
      <c r="U899" s="664" t="n"/>
      <c r="V899" s="664" t="n"/>
      <c r="W899" s="664" t="n"/>
      <c r="X899" s="664" t="n"/>
      <c r="Y899" s="664" t="n"/>
      <c r="Z899" s="664" t="n"/>
      <c r="AA899" s="664" t="n"/>
    </row>
    <row r="900" ht="12" customHeight="1" s="844">
      <c r="A900" s="590" t="n"/>
      <c r="B900" s="590" t="n"/>
      <c r="C900" s="590" t="n"/>
      <c r="D900" s="590" t="n"/>
      <c r="E900" s="590" t="n"/>
      <c r="F900" s="590" t="n"/>
      <c r="G900" s="590" t="n"/>
      <c r="H900" s="590" t="n"/>
      <c r="I900" s="590" t="n"/>
      <c r="J900" s="664" t="n"/>
      <c r="K900" s="664" t="n"/>
      <c r="L900" s="664" t="n"/>
      <c r="M900" s="664" t="n"/>
      <c r="N900" s="664" t="n"/>
      <c r="O900" s="664" t="n"/>
      <c r="P900" s="664" t="n"/>
      <c r="Q900" s="664" t="n"/>
      <c r="R900" s="664" t="n"/>
      <c r="S900" s="664" t="n"/>
      <c r="T900" s="664" t="n"/>
      <c r="U900" s="664" t="n"/>
      <c r="V900" s="664" t="n"/>
      <c r="W900" s="664" t="n"/>
      <c r="X900" s="664" t="n"/>
      <c r="Y900" s="664" t="n"/>
      <c r="Z900" s="664" t="n"/>
      <c r="AA900" s="664" t="n"/>
    </row>
    <row r="901" ht="12" customHeight="1" s="844">
      <c r="A901" s="590" t="n"/>
      <c r="B901" s="590" t="n"/>
      <c r="C901" s="590" t="n"/>
      <c r="D901" s="590" t="n"/>
      <c r="E901" s="590" t="n"/>
      <c r="F901" s="590" t="n"/>
      <c r="G901" s="590" t="n"/>
      <c r="H901" s="590" t="n"/>
      <c r="I901" s="590" t="n"/>
      <c r="J901" s="664" t="n"/>
      <c r="K901" s="664" t="n"/>
      <c r="L901" s="664" t="n"/>
      <c r="M901" s="664" t="n"/>
      <c r="N901" s="664" t="n"/>
      <c r="O901" s="664" t="n"/>
      <c r="P901" s="664" t="n"/>
      <c r="Q901" s="664" t="n"/>
      <c r="R901" s="664" t="n"/>
      <c r="S901" s="664" t="n"/>
      <c r="T901" s="664" t="n"/>
      <c r="U901" s="664" t="n"/>
      <c r="V901" s="664" t="n"/>
      <c r="W901" s="664" t="n"/>
      <c r="X901" s="664" t="n"/>
      <c r="Y901" s="664" t="n"/>
      <c r="Z901" s="664" t="n"/>
      <c r="AA901" s="664" t="n"/>
    </row>
    <row r="902" ht="12" customHeight="1" s="844">
      <c r="A902" s="590" t="n"/>
      <c r="B902" s="590" t="n"/>
      <c r="C902" s="590" t="n"/>
      <c r="D902" s="590" t="n"/>
      <c r="E902" s="590" t="n"/>
      <c r="F902" s="590" t="n"/>
      <c r="G902" s="590" t="n"/>
      <c r="H902" s="590" t="n"/>
      <c r="I902" s="590" t="n"/>
      <c r="J902" s="664" t="n"/>
      <c r="K902" s="664" t="n"/>
      <c r="L902" s="664" t="n"/>
      <c r="M902" s="664" t="n"/>
      <c r="N902" s="664" t="n"/>
      <c r="O902" s="664" t="n"/>
      <c r="P902" s="664" t="n"/>
      <c r="Q902" s="664" t="n"/>
      <c r="R902" s="664" t="n"/>
      <c r="S902" s="664" t="n"/>
      <c r="T902" s="664" t="n"/>
      <c r="U902" s="664" t="n"/>
      <c r="V902" s="664" t="n"/>
      <c r="W902" s="664" t="n"/>
      <c r="X902" s="664" t="n"/>
      <c r="Y902" s="664" t="n"/>
      <c r="Z902" s="664" t="n"/>
      <c r="AA902" s="664" t="n"/>
    </row>
    <row r="903" ht="12" customHeight="1" s="844">
      <c r="A903" s="590" t="n"/>
      <c r="B903" s="590" t="n"/>
      <c r="C903" s="590" t="n"/>
      <c r="D903" s="590" t="n"/>
      <c r="E903" s="590" t="n"/>
      <c r="F903" s="590" t="n"/>
      <c r="G903" s="590" t="n"/>
      <c r="H903" s="590" t="n"/>
      <c r="I903" s="590" t="n"/>
      <c r="J903" s="664" t="n"/>
      <c r="K903" s="664" t="n"/>
      <c r="L903" s="664" t="n"/>
      <c r="M903" s="664" t="n"/>
      <c r="N903" s="664" t="n"/>
      <c r="O903" s="664" t="n"/>
      <c r="P903" s="664" t="n"/>
      <c r="Q903" s="664" t="n"/>
      <c r="R903" s="664" t="n"/>
      <c r="S903" s="664" t="n"/>
      <c r="T903" s="664" t="n"/>
      <c r="U903" s="664" t="n"/>
      <c r="V903" s="664" t="n"/>
      <c r="W903" s="664" t="n"/>
      <c r="X903" s="664" t="n"/>
      <c r="Y903" s="664" t="n"/>
      <c r="Z903" s="664" t="n"/>
      <c r="AA903" s="664" t="n"/>
    </row>
    <row r="904" ht="12" customHeight="1" s="844">
      <c r="A904" s="590" t="n"/>
      <c r="B904" s="590" t="n"/>
      <c r="C904" s="590" t="n"/>
      <c r="D904" s="590" t="n"/>
      <c r="E904" s="590" t="n"/>
      <c r="F904" s="590" t="n"/>
      <c r="G904" s="590" t="n"/>
      <c r="H904" s="590" t="n"/>
      <c r="I904" s="590" t="n"/>
      <c r="J904" s="664" t="n"/>
      <c r="K904" s="664" t="n"/>
      <c r="L904" s="664" t="n"/>
      <c r="M904" s="664" t="n"/>
      <c r="N904" s="664" t="n"/>
      <c r="O904" s="664" t="n"/>
      <c r="P904" s="664" t="n"/>
      <c r="Q904" s="664" t="n"/>
      <c r="R904" s="664" t="n"/>
      <c r="S904" s="664" t="n"/>
      <c r="T904" s="664" t="n"/>
      <c r="U904" s="664" t="n"/>
      <c r="V904" s="664" t="n"/>
      <c r="W904" s="664" t="n"/>
      <c r="X904" s="664" t="n"/>
      <c r="Y904" s="664" t="n"/>
      <c r="Z904" s="664" t="n"/>
      <c r="AA904" s="664" t="n"/>
    </row>
    <row r="905" ht="12" customHeight="1" s="844">
      <c r="A905" s="590" t="n"/>
      <c r="B905" s="590" t="n"/>
      <c r="C905" s="590" t="n"/>
      <c r="D905" s="590" t="n"/>
      <c r="E905" s="590" t="n"/>
      <c r="F905" s="590" t="n"/>
      <c r="G905" s="590" t="n"/>
      <c r="H905" s="590" t="n"/>
      <c r="I905" s="590" t="n"/>
      <c r="J905" s="664" t="n"/>
      <c r="K905" s="664" t="n"/>
      <c r="L905" s="664" t="n"/>
      <c r="M905" s="664" t="n"/>
      <c r="N905" s="664" t="n"/>
      <c r="O905" s="664" t="n"/>
      <c r="P905" s="664" t="n"/>
      <c r="Q905" s="664" t="n"/>
      <c r="R905" s="664" t="n"/>
      <c r="S905" s="664" t="n"/>
      <c r="T905" s="664" t="n"/>
      <c r="U905" s="664" t="n"/>
      <c r="V905" s="664" t="n"/>
      <c r="W905" s="664" t="n"/>
      <c r="X905" s="664" t="n"/>
      <c r="Y905" s="664" t="n"/>
      <c r="Z905" s="664" t="n"/>
      <c r="AA905" s="664" t="n"/>
    </row>
    <row r="906" ht="12" customHeight="1" s="844">
      <c r="A906" s="590" t="n"/>
      <c r="B906" s="590" t="n"/>
      <c r="C906" s="590" t="n"/>
      <c r="D906" s="590" t="n"/>
      <c r="E906" s="590" t="n"/>
      <c r="F906" s="590" t="n"/>
      <c r="G906" s="590" t="n"/>
      <c r="H906" s="590" t="n"/>
      <c r="I906" s="590" t="n"/>
      <c r="J906" s="664" t="n"/>
      <c r="K906" s="664" t="n"/>
      <c r="L906" s="664" t="n"/>
      <c r="M906" s="664" t="n"/>
      <c r="N906" s="664" t="n"/>
      <c r="O906" s="664" t="n"/>
      <c r="P906" s="664" t="n"/>
      <c r="Q906" s="664" t="n"/>
      <c r="R906" s="664" t="n"/>
      <c r="S906" s="664" t="n"/>
      <c r="T906" s="664" t="n"/>
      <c r="U906" s="664" t="n"/>
      <c r="V906" s="664" t="n"/>
      <c r="W906" s="664" t="n"/>
      <c r="X906" s="664" t="n"/>
      <c r="Y906" s="664" t="n"/>
      <c r="Z906" s="664" t="n"/>
      <c r="AA906" s="664" t="n"/>
    </row>
    <row r="907" ht="12" customHeight="1" s="844">
      <c r="A907" s="590" t="n"/>
      <c r="B907" s="590" t="n"/>
      <c r="C907" s="590" t="n"/>
      <c r="D907" s="590" t="n"/>
      <c r="E907" s="590" t="n"/>
      <c r="F907" s="590" t="n"/>
      <c r="G907" s="590" t="n"/>
      <c r="H907" s="590" t="n"/>
      <c r="I907" s="590" t="n"/>
      <c r="J907" s="664" t="n"/>
      <c r="K907" s="664" t="n"/>
      <c r="L907" s="664" t="n"/>
      <c r="M907" s="664" t="n"/>
      <c r="N907" s="664" t="n"/>
      <c r="O907" s="664" t="n"/>
      <c r="P907" s="664" t="n"/>
      <c r="Q907" s="664" t="n"/>
      <c r="R907" s="664" t="n"/>
      <c r="S907" s="664" t="n"/>
      <c r="T907" s="664" t="n"/>
      <c r="U907" s="664" t="n"/>
      <c r="V907" s="664" t="n"/>
      <c r="W907" s="664" t="n"/>
      <c r="X907" s="664" t="n"/>
      <c r="Y907" s="664" t="n"/>
      <c r="Z907" s="664" t="n"/>
      <c r="AA907" s="664" t="n"/>
    </row>
    <row r="908" ht="12" customHeight="1" s="844">
      <c r="A908" s="590" t="n"/>
      <c r="B908" s="590" t="n"/>
      <c r="C908" s="590" t="n"/>
      <c r="D908" s="590" t="n"/>
      <c r="E908" s="590" t="n"/>
      <c r="F908" s="590" t="n"/>
      <c r="G908" s="590" t="n"/>
      <c r="H908" s="590" t="n"/>
      <c r="I908" s="590" t="n"/>
      <c r="J908" s="664" t="n"/>
      <c r="K908" s="664" t="n"/>
      <c r="L908" s="664" t="n"/>
      <c r="M908" s="664" t="n"/>
      <c r="N908" s="664" t="n"/>
      <c r="O908" s="664" t="n"/>
      <c r="P908" s="664" t="n"/>
      <c r="Q908" s="664" t="n"/>
      <c r="R908" s="664" t="n"/>
      <c r="S908" s="664" t="n"/>
      <c r="T908" s="664" t="n"/>
      <c r="U908" s="664" t="n"/>
      <c r="V908" s="664" t="n"/>
      <c r="W908" s="664" t="n"/>
      <c r="X908" s="664" t="n"/>
      <c r="Y908" s="664" t="n"/>
      <c r="Z908" s="664" t="n"/>
      <c r="AA908" s="664" t="n"/>
    </row>
    <row r="909" ht="12" customHeight="1" s="844">
      <c r="A909" s="590" t="n"/>
      <c r="B909" s="590" t="n"/>
      <c r="C909" s="590" t="n"/>
      <c r="D909" s="590" t="n"/>
      <c r="E909" s="590" t="n"/>
      <c r="F909" s="590" t="n"/>
      <c r="G909" s="590" t="n"/>
      <c r="H909" s="590" t="n"/>
      <c r="I909" s="590" t="n"/>
      <c r="J909" s="664" t="n"/>
      <c r="K909" s="664" t="n"/>
      <c r="L909" s="664" t="n"/>
      <c r="M909" s="664" t="n"/>
      <c r="N909" s="664" t="n"/>
      <c r="O909" s="664" t="n"/>
      <c r="P909" s="664" t="n"/>
      <c r="Q909" s="664" t="n"/>
      <c r="R909" s="664" t="n"/>
      <c r="S909" s="664" t="n"/>
      <c r="T909" s="664" t="n"/>
      <c r="U909" s="664" t="n"/>
      <c r="V909" s="664" t="n"/>
      <c r="W909" s="664" t="n"/>
      <c r="X909" s="664" t="n"/>
      <c r="Y909" s="664" t="n"/>
      <c r="Z909" s="664" t="n"/>
      <c r="AA909" s="664" t="n"/>
    </row>
    <row r="910" ht="12" customHeight="1" s="844">
      <c r="A910" s="590" t="n"/>
      <c r="B910" s="590" t="n"/>
      <c r="C910" s="590" t="n"/>
      <c r="D910" s="590" t="n"/>
      <c r="E910" s="590" t="n"/>
      <c r="F910" s="590" t="n"/>
      <c r="G910" s="590" t="n"/>
      <c r="H910" s="590" t="n"/>
      <c r="I910" s="590" t="n"/>
      <c r="J910" s="664" t="n"/>
      <c r="K910" s="664" t="n"/>
      <c r="L910" s="664" t="n"/>
      <c r="M910" s="664" t="n"/>
      <c r="N910" s="664" t="n"/>
      <c r="O910" s="664" t="n"/>
      <c r="P910" s="664" t="n"/>
      <c r="Q910" s="664" t="n"/>
      <c r="R910" s="664" t="n"/>
      <c r="S910" s="664" t="n"/>
      <c r="T910" s="664" t="n"/>
      <c r="U910" s="664" t="n"/>
      <c r="V910" s="664" t="n"/>
      <c r="W910" s="664" t="n"/>
      <c r="X910" s="664" t="n"/>
      <c r="Y910" s="664" t="n"/>
      <c r="Z910" s="664" t="n"/>
      <c r="AA910" s="664" t="n"/>
    </row>
    <row r="911" ht="12" customHeight="1" s="844">
      <c r="A911" s="590" t="n"/>
      <c r="B911" s="590" t="n"/>
      <c r="C911" s="590" t="n"/>
      <c r="D911" s="590" t="n"/>
      <c r="E911" s="590" t="n"/>
      <c r="F911" s="590" t="n"/>
      <c r="G911" s="590" t="n"/>
      <c r="H911" s="590" t="n"/>
      <c r="I911" s="590" t="n"/>
      <c r="J911" s="664" t="n"/>
      <c r="K911" s="664" t="n"/>
      <c r="L911" s="664" t="n"/>
      <c r="M911" s="664" t="n"/>
      <c r="N911" s="664" t="n"/>
      <c r="O911" s="664" t="n"/>
      <c r="P911" s="664" t="n"/>
      <c r="Q911" s="664" t="n"/>
      <c r="R911" s="664" t="n"/>
      <c r="S911" s="664" t="n"/>
      <c r="T911" s="664" t="n"/>
      <c r="U911" s="664" t="n"/>
      <c r="V911" s="664" t="n"/>
      <c r="W911" s="664" t="n"/>
      <c r="X911" s="664" t="n"/>
      <c r="Y911" s="664" t="n"/>
      <c r="Z911" s="664" t="n"/>
      <c r="AA911" s="664" t="n"/>
    </row>
    <row r="912" ht="12" customHeight="1" s="844">
      <c r="A912" s="590" t="n"/>
      <c r="B912" s="590" t="n"/>
      <c r="C912" s="590" t="n"/>
      <c r="D912" s="590" t="n"/>
      <c r="E912" s="590" t="n"/>
      <c r="F912" s="590" t="n"/>
      <c r="G912" s="590" t="n"/>
      <c r="H912" s="590" t="n"/>
      <c r="I912" s="590" t="n"/>
      <c r="J912" s="664" t="n"/>
      <c r="K912" s="664" t="n"/>
      <c r="L912" s="664" t="n"/>
      <c r="M912" s="664" t="n"/>
      <c r="N912" s="664" t="n"/>
      <c r="O912" s="664" t="n"/>
      <c r="P912" s="664" t="n"/>
      <c r="Q912" s="664" t="n"/>
      <c r="R912" s="664" t="n"/>
      <c r="S912" s="664" t="n"/>
      <c r="T912" s="664" t="n"/>
      <c r="U912" s="664" t="n"/>
      <c r="V912" s="664" t="n"/>
      <c r="W912" s="664" t="n"/>
      <c r="X912" s="664" t="n"/>
      <c r="Y912" s="664" t="n"/>
      <c r="Z912" s="664" t="n"/>
      <c r="AA912" s="664" t="n"/>
    </row>
    <row r="913" ht="12" customHeight="1" s="844">
      <c r="A913" s="590" t="n"/>
      <c r="B913" s="590" t="n"/>
      <c r="C913" s="590" t="n"/>
      <c r="D913" s="590" t="n"/>
      <c r="E913" s="590" t="n"/>
      <c r="F913" s="590" t="n"/>
      <c r="G913" s="590" t="n"/>
      <c r="H913" s="590" t="n"/>
      <c r="I913" s="590" t="n"/>
      <c r="J913" s="664" t="n"/>
      <c r="K913" s="664" t="n"/>
      <c r="L913" s="664" t="n"/>
      <c r="M913" s="664" t="n"/>
      <c r="N913" s="664" t="n"/>
      <c r="O913" s="664" t="n"/>
      <c r="P913" s="664" t="n"/>
      <c r="Q913" s="664" t="n"/>
      <c r="R913" s="664" t="n"/>
      <c r="S913" s="664" t="n"/>
      <c r="T913" s="664" t="n"/>
      <c r="U913" s="664" t="n"/>
      <c r="V913" s="664" t="n"/>
      <c r="W913" s="664" t="n"/>
      <c r="X913" s="664" t="n"/>
      <c r="Y913" s="664" t="n"/>
      <c r="Z913" s="664" t="n"/>
      <c r="AA913" s="664" t="n"/>
    </row>
    <row r="914" ht="12" customHeight="1" s="844">
      <c r="A914" s="590" t="n"/>
      <c r="B914" s="590" t="n"/>
      <c r="C914" s="590" t="n"/>
      <c r="D914" s="590" t="n"/>
      <c r="E914" s="590" t="n"/>
      <c r="F914" s="590" t="n"/>
      <c r="G914" s="590" t="n"/>
      <c r="H914" s="590" t="n"/>
      <c r="I914" s="590" t="n"/>
      <c r="J914" s="664" t="n"/>
      <c r="K914" s="664" t="n"/>
      <c r="L914" s="664" t="n"/>
      <c r="M914" s="664" t="n"/>
      <c r="N914" s="664" t="n"/>
      <c r="O914" s="664" t="n"/>
      <c r="P914" s="664" t="n"/>
      <c r="Q914" s="664" t="n"/>
      <c r="R914" s="664" t="n"/>
      <c r="S914" s="664" t="n"/>
      <c r="T914" s="664" t="n"/>
      <c r="U914" s="664" t="n"/>
      <c r="V914" s="664" t="n"/>
      <c r="W914" s="664" t="n"/>
      <c r="X914" s="664" t="n"/>
      <c r="Y914" s="664" t="n"/>
      <c r="Z914" s="664" t="n"/>
      <c r="AA914" s="664" t="n"/>
    </row>
    <row r="915" ht="12" customHeight="1" s="844">
      <c r="A915" s="590" t="n"/>
      <c r="B915" s="590" t="n"/>
      <c r="C915" s="590" t="n"/>
      <c r="D915" s="590" t="n"/>
      <c r="E915" s="590" t="n"/>
      <c r="F915" s="590" t="n"/>
      <c r="G915" s="590" t="n"/>
      <c r="H915" s="590" t="n"/>
      <c r="I915" s="590" t="n"/>
      <c r="J915" s="664" t="n"/>
      <c r="K915" s="664" t="n"/>
      <c r="L915" s="664" t="n"/>
      <c r="M915" s="664" t="n"/>
      <c r="N915" s="664" t="n"/>
      <c r="O915" s="664" t="n"/>
      <c r="P915" s="664" t="n"/>
      <c r="Q915" s="664" t="n"/>
      <c r="R915" s="664" t="n"/>
      <c r="S915" s="664" t="n"/>
      <c r="T915" s="664" t="n"/>
      <c r="U915" s="664" t="n"/>
      <c r="V915" s="664" t="n"/>
      <c r="W915" s="664" t="n"/>
      <c r="X915" s="664" t="n"/>
      <c r="Y915" s="664" t="n"/>
      <c r="Z915" s="664" t="n"/>
      <c r="AA915" s="664" t="n"/>
    </row>
    <row r="916" ht="12" customHeight="1" s="844">
      <c r="A916" s="590" t="n"/>
      <c r="B916" s="590" t="n"/>
      <c r="C916" s="590" t="n"/>
      <c r="D916" s="590" t="n"/>
      <c r="E916" s="590" t="n"/>
      <c r="F916" s="590" t="n"/>
      <c r="G916" s="590" t="n"/>
      <c r="H916" s="590" t="n"/>
      <c r="I916" s="590" t="n"/>
      <c r="J916" s="664" t="n"/>
      <c r="K916" s="664" t="n"/>
      <c r="L916" s="664" t="n"/>
      <c r="M916" s="664" t="n"/>
      <c r="N916" s="664" t="n"/>
      <c r="O916" s="664" t="n"/>
      <c r="P916" s="664" t="n"/>
      <c r="Q916" s="664" t="n"/>
      <c r="R916" s="664" t="n"/>
      <c r="S916" s="664" t="n"/>
      <c r="T916" s="664" t="n"/>
      <c r="U916" s="664" t="n"/>
      <c r="V916" s="664" t="n"/>
      <c r="W916" s="664" t="n"/>
      <c r="X916" s="664" t="n"/>
      <c r="Y916" s="664" t="n"/>
      <c r="Z916" s="664" t="n"/>
      <c r="AA916" s="664" t="n"/>
    </row>
    <row r="917" ht="12" customHeight="1" s="844">
      <c r="A917" s="590" t="n"/>
      <c r="B917" s="590" t="n"/>
      <c r="C917" s="590" t="n"/>
      <c r="D917" s="590" t="n"/>
      <c r="E917" s="590" t="n"/>
      <c r="F917" s="590" t="n"/>
      <c r="G917" s="590" t="n"/>
      <c r="H917" s="590" t="n"/>
      <c r="I917" s="590" t="n"/>
      <c r="J917" s="664" t="n"/>
      <c r="K917" s="664" t="n"/>
      <c r="L917" s="664" t="n"/>
      <c r="M917" s="664" t="n"/>
      <c r="N917" s="664" t="n"/>
      <c r="O917" s="664" t="n"/>
      <c r="P917" s="664" t="n"/>
      <c r="Q917" s="664" t="n"/>
      <c r="R917" s="664" t="n"/>
      <c r="S917" s="664" t="n"/>
      <c r="T917" s="664" t="n"/>
      <c r="U917" s="664" t="n"/>
      <c r="V917" s="664" t="n"/>
      <c r="W917" s="664" t="n"/>
      <c r="X917" s="664" t="n"/>
      <c r="Y917" s="664" t="n"/>
      <c r="Z917" s="664" t="n"/>
      <c r="AA917" s="664" t="n"/>
    </row>
    <row r="918" ht="12" customHeight="1" s="844">
      <c r="A918" s="590" t="n"/>
      <c r="B918" s="590" t="n"/>
      <c r="C918" s="590" t="n"/>
      <c r="D918" s="590" t="n"/>
      <c r="E918" s="590" t="n"/>
      <c r="F918" s="590" t="n"/>
      <c r="G918" s="590" t="n"/>
      <c r="H918" s="590" t="n"/>
      <c r="I918" s="590" t="n"/>
      <c r="J918" s="664" t="n"/>
      <c r="K918" s="664" t="n"/>
      <c r="L918" s="664" t="n"/>
      <c r="M918" s="664" t="n"/>
      <c r="N918" s="664" t="n"/>
      <c r="O918" s="664" t="n"/>
      <c r="P918" s="664" t="n"/>
      <c r="Q918" s="664" t="n"/>
      <c r="R918" s="664" t="n"/>
      <c r="S918" s="664" t="n"/>
      <c r="T918" s="664" t="n"/>
      <c r="U918" s="664" t="n"/>
      <c r="V918" s="664" t="n"/>
      <c r="W918" s="664" t="n"/>
      <c r="X918" s="664" t="n"/>
      <c r="Y918" s="664" t="n"/>
      <c r="Z918" s="664" t="n"/>
      <c r="AA918" s="664" t="n"/>
    </row>
    <row r="919" ht="12" customHeight="1" s="844">
      <c r="A919" s="590" t="n"/>
      <c r="B919" s="590" t="n"/>
      <c r="C919" s="590" t="n"/>
      <c r="D919" s="590" t="n"/>
      <c r="E919" s="590" t="n"/>
      <c r="F919" s="590" t="n"/>
      <c r="G919" s="590" t="n"/>
      <c r="H919" s="590" t="n"/>
      <c r="I919" s="590" t="n"/>
      <c r="J919" s="664" t="n"/>
      <c r="K919" s="664" t="n"/>
      <c r="L919" s="664" t="n"/>
      <c r="M919" s="664" t="n"/>
      <c r="N919" s="664" t="n"/>
      <c r="O919" s="664" t="n"/>
      <c r="P919" s="664" t="n"/>
      <c r="Q919" s="664" t="n"/>
      <c r="R919" s="664" t="n"/>
      <c r="S919" s="664" t="n"/>
      <c r="T919" s="664" t="n"/>
      <c r="U919" s="664" t="n"/>
      <c r="V919" s="664" t="n"/>
      <c r="W919" s="664" t="n"/>
      <c r="X919" s="664" t="n"/>
      <c r="Y919" s="664" t="n"/>
      <c r="Z919" s="664" t="n"/>
      <c r="AA919" s="664" t="n"/>
    </row>
    <row r="920" ht="12" customHeight="1" s="844">
      <c r="A920" s="590" t="n"/>
      <c r="B920" s="590" t="n"/>
      <c r="C920" s="590" t="n"/>
      <c r="D920" s="590" t="n"/>
      <c r="E920" s="590" t="n"/>
      <c r="F920" s="590" t="n"/>
      <c r="G920" s="590" t="n"/>
      <c r="H920" s="590" t="n"/>
      <c r="I920" s="590" t="n"/>
      <c r="J920" s="664" t="n"/>
      <c r="K920" s="664" t="n"/>
      <c r="L920" s="664" t="n"/>
      <c r="M920" s="664" t="n"/>
      <c r="N920" s="664" t="n"/>
      <c r="O920" s="664" t="n"/>
      <c r="P920" s="664" t="n"/>
      <c r="Q920" s="664" t="n"/>
      <c r="R920" s="664" t="n"/>
      <c r="S920" s="664" t="n"/>
      <c r="T920" s="664" t="n"/>
      <c r="U920" s="664" t="n"/>
      <c r="V920" s="664" t="n"/>
      <c r="W920" s="664" t="n"/>
      <c r="X920" s="664" t="n"/>
      <c r="Y920" s="664" t="n"/>
      <c r="Z920" s="664" t="n"/>
      <c r="AA920" s="664" t="n"/>
    </row>
    <row r="921" ht="12" customHeight="1" s="844">
      <c r="A921" s="590" t="n"/>
      <c r="B921" s="590" t="n"/>
      <c r="C921" s="590" t="n"/>
      <c r="D921" s="590" t="n"/>
      <c r="E921" s="590" t="n"/>
      <c r="F921" s="590" t="n"/>
      <c r="G921" s="590" t="n"/>
      <c r="H921" s="590" t="n"/>
      <c r="I921" s="590" t="n"/>
      <c r="J921" s="664" t="n"/>
      <c r="K921" s="664" t="n"/>
      <c r="L921" s="664" t="n"/>
      <c r="M921" s="664" t="n"/>
      <c r="N921" s="664" t="n"/>
      <c r="O921" s="664" t="n"/>
      <c r="P921" s="664" t="n"/>
      <c r="Q921" s="664" t="n"/>
      <c r="R921" s="664" t="n"/>
      <c r="S921" s="664" t="n"/>
      <c r="T921" s="664" t="n"/>
      <c r="U921" s="664" t="n"/>
      <c r="V921" s="664" t="n"/>
      <c r="W921" s="664" t="n"/>
      <c r="X921" s="664" t="n"/>
      <c r="Y921" s="664" t="n"/>
      <c r="Z921" s="664" t="n"/>
      <c r="AA921" s="664" t="n"/>
    </row>
    <row r="922" ht="12" customHeight="1" s="844">
      <c r="A922" s="590" t="n"/>
      <c r="B922" s="590" t="n"/>
      <c r="C922" s="590" t="n"/>
      <c r="D922" s="590" t="n"/>
      <c r="E922" s="590" t="n"/>
      <c r="F922" s="590" t="n"/>
      <c r="G922" s="590" t="n"/>
      <c r="H922" s="590" t="n"/>
      <c r="I922" s="590" t="n"/>
      <c r="J922" s="664" t="n"/>
      <c r="K922" s="664" t="n"/>
      <c r="L922" s="664" t="n"/>
      <c r="M922" s="664" t="n"/>
      <c r="N922" s="664" t="n"/>
      <c r="O922" s="664" t="n"/>
      <c r="P922" s="664" t="n"/>
      <c r="Q922" s="664" t="n"/>
      <c r="R922" s="664" t="n"/>
      <c r="S922" s="664" t="n"/>
      <c r="T922" s="664" t="n"/>
      <c r="U922" s="664" t="n"/>
      <c r="V922" s="664" t="n"/>
      <c r="W922" s="664" t="n"/>
      <c r="X922" s="664" t="n"/>
      <c r="Y922" s="664" t="n"/>
      <c r="Z922" s="664" t="n"/>
      <c r="AA922" s="664" t="n"/>
    </row>
    <row r="923" ht="12" customHeight="1" s="844">
      <c r="A923" s="590" t="n"/>
      <c r="B923" s="590" t="n"/>
      <c r="C923" s="590" t="n"/>
      <c r="D923" s="590" t="n"/>
      <c r="E923" s="590" t="n"/>
      <c r="F923" s="590" t="n"/>
      <c r="G923" s="590" t="n"/>
      <c r="H923" s="590" t="n"/>
      <c r="I923" s="590" t="n"/>
      <c r="J923" s="664" t="n"/>
      <c r="K923" s="664" t="n"/>
      <c r="L923" s="664" t="n"/>
      <c r="M923" s="664" t="n"/>
      <c r="N923" s="664" t="n"/>
      <c r="O923" s="664" t="n"/>
      <c r="P923" s="664" t="n"/>
      <c r="Q923" s="664" t="n"/>
      <c r="R923" s="664" t="n"/>
      <c r="S923" s="664" t="n"/>
      <c r="T923" s="664" t="n"/>
      <c r="U923" s="664" t="n"/>
      <c r="V923" s="664" t="n"/>
      <c r="W923" s="664" t="n"/>
      <c r="X923" s="664" t="n"/>
      <c r="Y923" s="664" t="n"/>
      <c r="Z923" s="664" t="n"/>
      <c r="AA923" s="664" t="n"/>
    </row>
    <row r="924" ht="12" customHeight="1" s="844">
      <c r="A924" s="590" t="n"/>
      <c r="B924" s="590" t="n"/>
      <c r="C924" s="590" t="n"/>
      <c r="D924" s="590" t="n"/>
      <c r="E924" s="590" t="n"/>
      <c r="F924" s="590" t="n"/>
      <c r="G924" s="590" t="n"/>
      <c r="H924" s="590" t="n"/>
      <c r="I924" s="590" t="n"/>
      <c r="J924" s="664" t="n"/>
      <c r="K924" s="664" t="n"/>
      <c r="L924" s="664" t="n"/>
      <c r="M924" s="664" t="n"/>
      <c r="N924" s="664" t="n"/>
      <c r="O924" s="664" t="n"/>
      <c r="P924" s="664" t="n"/>
      <c r="Q924" s="664" t="n"/>
      <c r="R924" s="664" t="n"/>
      <c r="S924" s="664" t="n"/>
      <c r="T924" s="664" t="n"/>
      <c r="U924" s="664" t="n"/>
      <c r="V924" s="664" t="n"/>
      <c r="W924" s="664" t="n"/>
      <c r="X924" s="664" t="n"/>
      <c r="Y924" s="664" t="n"/>
      <c r="Z924" s="664" t="n"/>
      <c r="AA924" s="664" t="n"/>
    </row>
    <row r="925" ht="12" customHeight="1" s="844">
      <c r="A925" s="590" t="n"/>
      <c r="B925" s="590" t="n"/>
      <c r="C925" s="590" t="n"/>
      <c r="D925" s="590" t="n"/>
      <c r="E925" s="590" t="n"/>
      <c r="F925" s="590" t="n"/>
      <c r="G925" s="590" t="n"/>
      <c r="H925" s="590" t="n"/>
      <c r="I925" s="590" t="n"/>
      <c r="J925" s="664" t="n"/>
      <c r="K925" s="664" t="n"/>
      <c r="L925" s="664" t="n"/>
      <c r="M925" s="664" t="n"/>
      <c r="N925" s="664" t="n"/>
      <c r="O925" s="664" t="n"/>
      <c r="P925" s="664" t="n"/>
      <c r="Q925" s="664" t="n"/>
      <c r="R925" s="664" t="n"/>
      <c r="S925" s="664" t="n"/>
      <c r="T925" s="664" t="n"/>
      <c r="U925" s="664" t="n"/>
      <c r="V925" s="664" t="n"/>
      <c r="W925" s="664" t="n"/>
      <c r="X925" s="664" t="n"/>
      <c r="Y925" s="664" t="n"/>
      <c r="Z925" s="664" t="n"/>
      <c r="AA925" s="664" t="n"/>
    </row>
    <row r="926" ht="12" customHeight="1" s="844">
      <c r="A926" s="590" t="n"/>
      <c r="B926" s="590" t="n"/>
      <c r="C926" s="590" t="n"/>
      <c r="D926" s="590" t="n"/>
      <c r="E926" s="590" t="n"/>
      <c r="F926" s="590" t="n"/>
      <c r="G926" s="590" t="n"/>
      <c r="H926" s="590" t="n"/>
      <c r="I926" s="590" t="n"/>
      <c r="J926" s="664" t="n"/>
      <c r="K926" s="664" t="n"/>
      <c r="L926" s="664" t="n"/>
      <c r="M926" s="664" t="n"/>
      <c r="N926" s="664" t="n"/>
      <c r="O926" s="664" t="n"/>
      <c r="P926" s="664" t="n"/>
      <c r="Q926" s="664" t="n"/>
      <c r="R926" s="664" t="n"/>
      <c r="S926" s="664" t="n"/>
      <c r="T926" s="664" t="n"/>
      <c r="U926" s="664" t="n"/>
      <c r="V926" s="664" t="n"/>
      <c r="W926" s="664" t="n"/>
      <c r="X926" s="664" t="n"/>
      <c r="Y926" s="664" t="n"/>
      <c r="Z926" s="664" t="n"/>
      <c r="AA926" s="664" t="n"/>
    </row>
    <row r="927" ht="12" customHeight="1" s="844">
      <c r="A927" s="590" t="n"/>
      <c r="B927" s="590" t="n"/>
      <c r="C927" s="590" t="n"/>
      <c r="D927" s="590" t="n"/>
      <c r="E927" s="590" t="n"/>
      <c r="F927" s="590" t="n"/>
      <c r="G927" s="590" t="n"/>
      <c r="H927" s="590" t="n"/>
      <c r="I927" s="590" t="n"/>
      <c r="J927" s="664" t="n"/>
      <c r="K927" s="664" t="n"/>
      <c r="L927" s="664" t="n"/>
      <c r="M927" s="664" t="n"/>
      <c r="N927" s="664" t="n"/>
      <c r="O927" s="664" t="n"/>
      <c r="P927" s="664" t="n"/>
      <c r="Q927" s="664" t="n"/>
      <c r="R927" s="664" t="n"/>
      <c r="S927" s="664" t="n"/>
      <c r="T927" s="664" t="n"/>
      <c r="U927" s="664" t="n"/>
      <c r="V927" s="664" t="n"/>
      <c r="W927" s="664" t="n"/>
      <c r="X927" s="664" t="n"/>
      <c r="Y927" s="664" t="n"/>
      <c r="Z927" s="664" t="n"/>
      <c r="AA927" s="664" t="n"/>
    </row>
    <row r="928" ht="12" customHeight="1" s="844">
      <c r="A928" s="590" t="n"/>
      <c r="B928" s="590" t="n"/>
      <c r="C928" s="590" t="n"/>
      <c r="D928" s="590" t="n"/>
      <c r="E928" s="590" t="n"/>
      <c r="F928" s="590" t="n"/>
      <c r="G928" s="590" t="n"/>
      <c r="H928" s="590" t="n"/>
      <c r="I928" s="590" t="n"/>
      <c r="J928" s="664" t="n"/>
      <c r="K928" s="664" t="n"/>
      <c r="L928" s="664" t="n"/>
      <c r="M928" s="664" t="n"/>
      <c r="N928" s="664" t="n"/>
      <c r="O928" s="664" t="n"/>
      <c r="P928" s="664" t="n"/>
      <c r="Q928" s="664" t="n"/>
      <c r="R928" s="664" t="n"/>
      <c r="S928" s="664" t="n"/>
      <c r="T928" s="664" t="n"/>
      <c r="U928" s="664" t="n"/>
      <c r="V928" s="664" t="n"/>
      <c r="W928" s="664" t="n"/>
      <c r="X928" s="664" t="n"/>
      <c r="Y928" s="664" t="n"/>
      <c r="Z928" s="664" t="n"/>
      <c r="AA928" s="664" t="n"/>
    </row>
    <row r="929" ht="12" customHeight="1" s="844">
      <c r="A929" s="590" t="n"/>
      <c r="B929" s="590" t="n"/>
      <c r="C929" s="590" t="n"/>
      <c r="D929" s="590" t="n"/>
      <c r="E929" s="590" t="n"/>
      <c r="F929" s="590" t="n"/>
      <c r="G929" s="590" t="n"/>
      <c r="H929" s="590" t="n"/>
      <c r="I929" s="590" t="n"/>
      <c r="J929" s="664" t="n"/>
      <c r="K929" s="664" t="n"/>
      <c r="L929" s="664" t="n"/>
      <c r="M929" s="664" t="n"/>
      <c r="N929" s="664" t="n"/>
      <c r="O929" s="664" t="n"/>
      <c r="P929" s="664" t="n"/>
      <c r="Q929" s="664" t="n"/>
      <c r="R929" s="664" t="n"/>
      <c r="S929" s="664" t="n"/>
      <c r="T929" s="664" t="n"/>
      <c r="U929" s="664" t="n"/>
      <c r="V929" s="664" t="n"/>
      <c r="W929" s="664" t="n"/>
      <c r="X929" s="664" t="n"/>
      <c r="Y929" s="664" t="n"/>
      <c r="Z929" s="664" t="n"/>
      <c r="AA929" s="664" t="n"/>
    </row>
    <row r="930" ht="12" customHeight="1" s="844">
      <c r="A930" s="590" t="n"/>
      <c r="B930" s="590" t="n"/>
      <c r="C930" s="590" t="n"/>
      <c r="D930" s="590" t="n"/>
      <c r="E930" s="590" t="n"/>
      <c r="F930" s="590" t="n"/>
      <c r="G930" s="590" t="n"/>
      <c r="H930" s="590" t="n"/>
      <c r="I930" s="590" t="n"/>
      <c r="J930" s="664" t="n"/>
      <c r="K930" s="664" t="n"/>
      <c r="L930" s="664" t="n"/>
      <c r="M930" s="664" t="n"/>
      <c r="N930" s="664" t="n"/>
      <c r="O930" s="664" t="n"/>
      <c r="P930" s="664" t="n"/>
      <c r="Q930" s="664" t="n"/>
      <c r="R930" s="664" t="n"/>
      <c r="S930" s="664" t="n"/>
      <c r="T930" s="664" t="n"/>
      <c r="U930" s="664" t="n"/>
      <c r="V930" s="664" t="n"/>
      <c r="W930" s="664" t="n"/>
      <c r="X930" s="664" t="n"/>
      <c r="Y930" s="664" t="n"/>
      <c r="Z930" s="664" t="n"/>
      <c r="AA930" s="664" t="n"/>
    </row>
    <row r="931" ht="12" customHeight="1" s="844">
      <c r="A931" s="590" t="n"/>
      <c r="B931" s="590" t="n"/>
      <c r="C931" s="590" t="n"/>
      <c r="D931" s="590" t="n"/>
      <c r="E931" s="590" t="n"/>
      <c r="F931" s="590" t="n"/>
      <c r="G931" s="590" t="n"/>
      <c r="H931" s="590" t="n"/>
      <c r="I931" s="590" t="n"/>
      <c r="J931" s="664" t="n"/>
      <c r="K931" s="664" t="n"/>
      <c r="L931" s="664" t="n"/>
      <c r="M931" s="664" t="n"/>
      <c r="N931" s="664" t="n"/>
      <c r="O931" s="664" t="n"/>
      <c r="P931" s="664" t="n"/>
      <c r="Q931" s="664" t="n"/>
      <c r="R931" s="664" t="n"/>
      <c r="S931" s="664" t="n"/>
      <c r="T931" s="664" t="n"/>
      <c r="U931" s="664" t="n"/>
      <c r="V931" s="664" t="n"/>
      <c r="W931" s="664" t="n"/>
      <c r="X931" s="664" t="n"/>
      <c r="Y931" s="664" t="n"/>
      <c r="Z931" s="664" t="n"/>
      <c r="AA931" s="664" t="n"/>
    </row>
    <row r="932" ht="12" customHeight="1" s="844">
      <c r="A932" s="590" t="n"/>
      <c r="B932" s="590" t="n"/>
      <c r="C932" s="590" t="n"/>
      <c r="D932" s="590" t="n"/>
      <c r="E932" s="590" t="n"/>
      <c r="F932" s="590" t="n"/>
      <c r="G932" s="590" t="n"/>
      <c r="H932" s="590" t="n"/>
      <c r="I932" s="590" t="n"/>
      <c r="J932" s="664" t="n"/>
      <c r="K932" s="664" t="n"/>
      <c r="L932" s="664" t="n"/>
      <c r="M932" s="664" t="n"/>
      <c r="N932" s="664" t="n"/>
      <c r="O932" s="664" t="n"/>
      <c r="P932" s="664" t="n"/>
      <c r="Q932" s="664" t="n"/>
      <c r="R932" s="664" t="n"/>
      <c r="S932" s="664" t="n"/>
      <c r="T932" s="664" t="n"/>
      <c r="U932" s="664" t="n"/>
      <c r="V932" s="664" t="n"/>
      <c r="W932" s="664" t="n"/>
      <c r="X932" s="664" t="n"/>
      <c r="Y932" s="664" t="n"/>
      <c r="Z932" s="664" t="n"/>
      <c r="AA932" s="664" t="n"/>
    </row>
    <row r="933" ht="12" customHeight="1" s="844">
      <c r="A933" s="590" t="n"/>
      <c r="B933" s="590" t="n"/>
      <c r="C933" s="590" t="n"/>
      <c r="D933" s="590" t="n"/>
      <c r="E933" s="590" t="n"/>
      <c r="F933" s="590" t="n"/>
      <c r="G933" s="590" t="n"/>
      <c r="H933" s="590" t="n"/>
      <c r="I933" s="590" t="n"/>
      <c r="J933" s="664" t="n"/>
      <c r="K933" s="664" t="n"/>
      <c r="L933" s="664" t="n"/>
      <c r="M933" s="664" t="n"/>
      <c r="N933" s="664" t="n"/>
      <c r="O933" s="664" t="n"/>
      <c r="P933" s="664" t="n"/>
      <c r="Q933" s="664" t="n"/>
      <c r="R933" s="664" t="n"/>
      <c r="S933" s="664" t="n"/>
      <c r="T933" s="664" t="n"/>
      <c r="U933" s="664" t="n"/>
      <c r="V933" s="664" t="n"/>
      <c r="W933" s="664" t="n"/>
      <c r="X933" s="664" t="n"/>
      <c r="Y933" s="664" t="n"/>
      <c r="Z933" s="664" t="n"/>
      <c r="AA933" s="664" t="n"/>
    </row>
    <row r="934" ht="12" customHeight="1" s="844">
      <c r="A934" s="590" t="n"/>
      <c r="B934" s="590" t="n"/>
      <c r="C934" s="590" t="n"/>
      <c r="D934" s="590" t="n"/>
      <c r="E934" s="590" t="n"/>
      <c r="F934" s="590" t="n"/>
      <c r="G934" s="590" t="n"/>
      <c r="H934" s="590" t="n"/>
      <c r="I934" s="590" t="n"/>
      <c r="J934" s="664" t="n"/>
      <c r="K934" s="664" t="n"/>
      <c r="L934" s="664" t="n"/>
      <c r="M934" s="664" t="n"/>
      <c r="N934" s="664" t="n"/>
      <c r="O934" s="664" t="n"/>
      <c r="P934" s="664" t="n"/>
      <c r="Q934" s="664" t="n"/>
      <c r="R934" s="664" t="n"/>
      <c r="S934" s="664" t="n"/>
      <c r="T934" s="664" t="n"/>
      <c r="U934" s="664" t="n"/>
      <c r="V934" s="664" t="n"/>
      <c r="W934" s="664" t="n"/>
      <c r="X934" s="664" t="n"/>
      <c r="Y934" s="664" t="n"/>
      <c r="Z934" s="664" t="n"/>
      <c r="AA934" s="664" t="n"/>
    </row>
    <row r="935" ht="12" customHeight="1" s="844">
      <c r="A935" s="590" t="n"/>
      <c r="B935" s="590" t="n"/>
      <c r="C935" s="590" t="n"/>
      <c r="D935" s="590" t="n"/>
      <c r="E935" s="590" t="n"/>
      <c r="F935" s="590" t="n"/>
      <c r="G935" s="590" t="n"/>
      <c r="H935" s="590" t="n"/>
      <c r="I935" s="590" t="n"/>
      <c r="J935" s="664" t="n"/>
      <c r="K935" s="664" t="n"/>
      <c r="L935" s="664" t="n"/>
      <c r="M935" s="664" t="n"/>
      <c r="N935" s="664" t="n"/>
      <c r="O935" s="664" t="n"/>
      <c r="P935" s="664" t="n"/>
      <c r="Q935" s="664" t="n"/>
      <c r="R935" s="664" t="n"/>
      <c r="S935" s="664" t="n"/>
      <c r="T935" s="664" t="n"/>
      <c r="U935" s="664" t="n"/>
      <c r="V935" s="664" t="n"/>
      <c r="W935" s="664" t="n"/>
      <c r="X935" s="664" t="n"/>
      <c r="Y935" s="664" t="n"/>
      <c r="Z935" s="664" t="n"/>
      <c r="AA935" s="664" t="n"/>
    </row>
    <row r="936" ht="12" customHeight="1" s="844">
      <c r="A936" s="590" t="n"/>
      <c r="B936" s="590" t="n"/>
      <c r="C936" s="590" t="n"/>
      <c r="D936" s="590" t="n"/>
      <c r="E936" s="590" t="n"/>
      <c r="F936" s="590" t="n"/>
      <c r="G936" s="590" t="n"/>
      <c r="H936" s="590" t="n"/>
      <c r="I936" s="590" t="n"/>
      <c r="J936" s="664" t="n"/>
      <c r="K936" s="664" t="n"/>
      <c r="L936" s="664" t="n"/>
      <c r="M936" s="664" t="n"/>
      <c r="N936" s="664" t="n"/>
      <c r="O936" s="664" t="n"/>
      <c r="P936" s="664" t="n"/>
      <c r="Q936" s="664" t="n"/>
      <c r="R936" s="664" t="n"/>
      <c r="S936" s="664" t="n"/>
      <c r="T936" s="664" t="n"/>
      <c r="U936" s="664" t="n"/>
      <c r="V936" s="664" t="n"/>
      <c r="W936" s="664" t="n"/>
      <c r="X936" s="664" t="n"/>
      <c r="Y936" s="664" t="n"/>
      <c r="Z936" s="664" t="n"/>
      <c r="AA936" s="664" t="n"/>
    </row>
    <row r="937" ht="12" customHeight="1" s="844">
      <c r="A937" s="590" t="n"/>
      <c r="B937" s="590" t="n"/>
      <c r="C937" s="590" t="n"/>
      <c r="D937" s="590" t="n"/>
      <c r="E937" s="590" t="n"/>
      <c r="F937" s="590" t="n"/>
      <c r="G937" s="590" t="n"/>
      <c r="H937" s="590" t="n"/>
      <c r="I937" s="590" t="n"/>
      <c r="J937" s="664" t="n"/>
      <c r="K937" s="664" t="n"/>
      <c r="L937" s="664" t="n"/>
      <c r="M937" s="664" t="n"/>
      <c r="N937" s="664" t="n"/>
      <c r="O937" s="664" t="n"/>
      <c r="P937" s="664" t="n"/>
      <c r="Q937" s="664" t="n"/>
      <c r="R937" s="664" t="n"/>
      <c r="S937" s="664" t="n"/>
      <c r="T937" s="664" t="n"/>
      <c r="U937" s="664" t="n"/>
      <c r="V937" s="664" t="n"/>
      <c r="W937" s="664" t="n"/>
      <c r="X937" s="664" t="n"/>
      <c r="Y937" s="664" t="n"/>
      <c r="Z937" s="664" t="n"/>
      <c r="AA937" s="664" t="n"/>
    </row>
    <row r="938" ht="12" customHeight="1" s="844">
      <c r="A938" s="590" t="n"/>
      <c r="B938" s="590" t="n"/>
      <c r="C938" s="590" t="n"/>
      <c r="D938" s="590" t="n"/>
      <c r="E938" s="590" t="n"/>
      <c r="F938" s="590" t="n"/>
      <c r="G938" s="590" t="n"/>
      <c r="H938" s="590" t="n"/>
      <c r="I938" s="590" t="n"/>
      <c r="J938" s="664" t="n"/>
      <c r="K938" s="664" t="n"/>
      <c r="L938" s="664" t="n"/>
      <c r="M938" s="664" t="n"/>
      <c r="N938" s="664" t="n"/>
      <c r="O938" s="664" t="n"/>
      <c r="P938" s="664" t="n"/>
      <c r="Q938" s="664" t="n"/>
      <c r="R938" s="664" t="n"/>
      <c r="S938" s="664" t="n"/>
      <c r="T938" s="664" t="n"/>
      <c r="U938" s="664" t="n"/>
      <c r="V938" s="664" t="n"/>
      <c r="W938" s="664" t="n"/>
      <c r="X938" s="664" t="n"/>
      <c r="Y938" s="664" t="n"/>
      <c r="Z938" s="664" t="n"/>
      <c r="AA938" s="664" t="n"/>
    </row>
    <row r="939" ht="12" customHeight="1" s="844">
      <c r="A939" s="590" t="n"/>
      <c r="B939" s="590" t="n"/>
      <c r="C939" s="590" t="n"/>
      <c r="D939" s="590" t="n"/>
      <c r="E939" s="590" t="n"/>
      <c r="F939" s="590" t="n"/>
      <c r="G939" s="590" t="n"/>
      <c r="H939" s="590" t="n"/>
      <c r="I939" s="590" t="n"/>
      <c r="J939" s="664" t="n"/>
      <c r="K939" s="664" t="n"/>
      <c r="L939" s="664" t="n"/>
      <c r="M939" s="664" t="n"/>
      <c r="N939" s="664" t="n"/>
      <c r="O939" s="664" t="n"/>
      <c r="P939" s="664" t="n"/>
      <c r="Q939" s="664" t="n"/>
      <c r="R939" s="664" t="n"/>
      <c r="S939" s="664" t="n"/>
      <c r="T939" s="664" t="n"/>
      <c r="U939" s="664" t="n"/>
      <c r="V939" s="664" t="n"/>
      <c r="W939" s="664" t="n"/>
      <c r="X939" s="664" t="n"/>
      <c r="Y939" s="664" t="n"/>
      <c r="Z939" s="664" t="n"/>
      <c r="AA939" s="664" t="n"/>
    </row>
    <row r="940" ht="12" customHeight="1" s="844">
      <c r="A940" s="590" t="n"/>
      <c r="B940" s="590" t="n"/>
      <c r="C940" s="590" t="n"/>
      <c r="D940" s="590" t="n"/>
      <c r="E940" s="590" t="n"/>
      <c r="F940" s="590" t="n"/>
      <c r="G940" s="590" t="n"/>
      <c r="H940" s="590" t="n"/>
      <c r="I940" s="590" t="n"/>
      <c r="J940" s="664" t="n"/>
      <c r="K940" s="664" t="n"/>
      <c r="L940" s="664" t="n"/>
      <c r="M940" s="664" t="n"/>
      <c r="N940" s="664" t="n"/>
      <c r="O940" s="664" t="n"/>
      <c r="P940" s="664" t="n"/>
      <c r="Q940" s="664" t="n"/>
      <c r="R940" s="664" t="n"/>
      <c r="S940" s="664" t="n"/>
      <c r="T940" s="664" t="n"/>
      <c r="U940" s="664" t="n"/>
      <c r="V940" s="664" t="n"/>
      <c r="W940" s="664" t="n"/>
      <c r="X940" s="664" t="n"/>
      <c r="Y940" s="664" t="n"/>
      <c r="Z940" s="664" t="n"/>
      <c r="AA940" s="664" t="n"/>
    </row>
    <row r="941" ht="12" customHeight="1" s="844">
      <c r="A941" s="590" t="n"/>
      <c r="B941" s="590" t="n"/>
      <c r="C941" s="590" t="n"/>
      <c r="D941" s="590" t="n"/>
      <c r="E941" s="590" t="n"/>
      <c r="F941" s="590" t="n"/>
      <c r="G941" s="590" t="n"/>
      <c r="H941" s="590" t="n"/>
      <c r="I941" s="590" t="n"/>
      <c r="J941" s="664" t="n"/>
      <c r="K941" s="664" t="n"/>
      <c r="L941" s="664" t="n"/>
      <c r="M941" s="664" t="n"/>
      <c r="N941" s="664" t="n"/>
      <c r="O941" s="664" t="n"/>
      <c r="P941" s="664" t="n"/>
      <c r="Q941" s="664" t="n"/>
      <c r="R941" s="664" t="n"/>
      <c r="S941" s="664" t="n"/>
      <c r="T941" s="664" t="n"/>
      <c r="U941" s="664" t="n"/>
      <c r="V941" s="664" t="n"/>
      <c r="W941" s="664" t="n"/>
      <c r="X941" s="664" t="n"/>
      <c r="Y941" s="664" t="n"/>
      <c r="Z941" s="664" t="n"/>
      <c r="AA941" s="664" t="n"/>
    </row>
    <row r="942" ht="12" customHeight="1" s="844">
      <c r="A942" s="590" t="n"/>
      <c r="B942" s="590" t="n"/>
      <c r="C942" s="590" t="n"/>
      <c r="D942" s="590" t="n"/>
      <c r="E942" s="590" t="n"/>
      <c r="F942" s="590" t="n"/>
      <c r="G942" s="590" t="n"/>
      <c r="H942" s="590" t="n"/>
      <c r="I942" s="590" t="n"/>
      <c r="J942" s="664" t="n"/>
      <c r="K942" s="664" t="n"/>
      <c r="L942" s="664" t="n"/>
      <c r="M942" s="664" t="n"/>
      <c r="N942" s="664" t="n"/>
      <c r="O942" s="664" t="n"/>
      <c r="P942" s="664" t="n"/>
      <c r="Q942" s="664" t="n"/>
      <c r="R942" s="664" t="n"/>
      <c r="S942" s="664" t="n"/>
      <c r="T942" s="664" t="n"/>
      <c r="U942" s="664" t="n"/>
      <c r="V942" s="664" t="n"/>
      <c r="W942" s="664" t="n"/>
      <c r="X942" s="664" t="n"/>
      <c r="Y942" s="664" t="n"/>
      <c r="Z942" s="664" t="n"/>
      <c r="AA942" s="664" t="n"/>
    </row>
    <row r="943" ht="12" customHeight="1" s="844">
      <c r="A943" s="590" t="n"/>
      <c r="B943" s="590" t="n"/>
      <c r="C943" s="590" t="n"/>
      <c r="D943" s="590" t="n"/>
      <c r="E943" s="590" t="n"/>
      <c r="F943" s="590" t="n"/>
      <c r="G943" s="590" t="n"/>
      <c r="H943" s="590" t="n"/>
      <c r="I943" s="590" t="n"/>
      <c r="J943" s="664" t="n"/>
      <c r="K943" s="664" t="n"/>
      <c r="L943" s="664" t="n"/>
      <c r="M943" s="664" t="n"/>
      <c r="N943" s="664" t="n"/>
      <c r="O943" s="664" t="n"/>
      <c r="P943" s="664" t="n"/>
      <c r="Q943" s="664" t="n"/>
      <c r="R943" s="664" t="n"/>
      <c r="S943" s="664" t="n"/>
      <c r="T943" s="664" t="n"/>
      <c r="U943" s="664" t="n"/>
      <c r="V943" s="664" t="n"/>
      <c r="W943" s="664" t="n"/>
      <c r="X943" s="664" t="n"/>
      <c r="Y943" s="664" t="n"/>
      <c r="Z943" s="664" t="n"/>
      <c r="AA943" s="664" t="n"/>
    </row>
    <row r="944" ht="12" customHeight="1" s="844">
      <c r="A944" s="590" t="n"/>
      <c r="B944" s="590" t="n"/>
      <c r="C944" s="590" t="n"/>
      <c r="D944" s="590" t="n"/>
      <c r="E944" s="590" t="n"/>
      <c r="F944" s="590" t="n"/>
      <c r="G944" s="590" t="n"/>
      <c r="H944" s="590" t="n"/>
      <c r="I944" s="590" t="n"/>
      <c r="J944" s="664" t="n"/>
      <c r="K944" s="664" t="n"/>
      <c r="L944" s="664" t="n"/>
      <c r="M944" s="664" t="n"/>
      <c r="N944" s="664" t="n"/>
      <c r="O944" s="664" t="n"/>
      <c r="P944" s="664" t="n"/>
      <c r="Q944" s="664" t="n"/>
      <c r="R944" s="664" t="n"/>
      <c r="S944" s="664" t="n"/>
      <c r="T944" s="664" t="n"/>
      <c r="U944" s="664" t="n"/>
      <c r="V944" s="664" t="n"/>
      <c r="W944" s="664" t="n"/>
      <c r="X944" s="664" t="n"/>
      <c r="Y944" s="664" t="n"/>
      <c r="Z944" s="664" t="n"/>
      <c r="AA944" s="664" t="n"/>
    </row>
    <row r="945" ht="12" customHeight="1" s="844">
      <c r="A945" s="590" t="n"/>
      <c r="B945" s="590" t="n"/>
      <c r="C945" s="590" t="n"/>
      <c r="D945" s="590" t="n"/>
      <c r="E945" s="590" t="n"/>
      <c r="F945" s="590" t="n"/>
      <c r="G945" s="590" t="n"/>
      <c r="H945" s="590" t="n"/>
      <c r="I945" s="590" t="n"/>
      <c r="J945" s="664" t="n"/>
      <c r="K945" s="664" t="n"/>
      <c r="L945" s="664" t="n"/>
      <c r="M945" s="664" t="n"/>
      <c r="N945" s="664" t="n"/>
      <c r="O945" s="664" t="n"/>
      <c r="P945" s="664" t="n"/>
      <c r="Q945" s="664" t="n"/>
      <c r="R945" s="664" t="n"/>
      <c r="S945" s="664" t="n"/>
      <c r="T945" s="664" t="n"/>
      <c r="U945" s="664" t="n"/>
      <c r="V945" s="664" t="n"/>
      <c r="W945" s="664" t="n"/>
      <c r="X945" s="664" t="n"/>
      <c r="Y945" s="664" t="n"/>
      <c r="Z945" s="664" t="n"/>
      <c r="AA945" s="664" t="n"/>
    </row>
    <row r="946" ht="12" customHeight="1" s="844">
      <c r="A946" s="590" t="n"/>
      <c r="B946" s="590" t="n"/>
      <c r="C946" s="590" t="n"/>
      <c r="D946" s="590" t="n"/>
      <c r="E946" s="590" t="n"/>
      <c r="F946" s="590" t="n"/>
      <c r="G946" s="590" t="n"/>
      <c r="H946" s="590" t="n"/>
      <c r="I946" s="590" t="n"/>
      <c r="J946" s="664" t="n"/>
      <c r="K946" s="664" t="n"/>
      <c r="L946" s="664" t="n"/>
      <c r="M946" s="664" t="n"/>
      <c r="N946" s="664" t="n"/>
      <c r="O946" s="664" t="n"/>
      <c r="P946" s="664" t="n"/>
      <c r="Q946" s="664" t="n"/>
      <c r="R946" s="664" t="n"/>
      <c r="S946" s="664" t="n"/>
      <c r="T946" s="664" t="n"/>
      <c r="U946" s="664" t="n"/>
      <c r="V946" s="664" t="n"/>
      <c r="W946" s="664" t="n"/>
      <c r="X946" s="664" t="n"/>
      <c r="Y946" s="664" t="n"/>
      <c r="Z946" s="664" t="n"/>
      <c r="AA946" s="664" t="n"/>
    </row>
    <row r="947" ht="12" customHeight="1" s="844">
      <c r="A947" s="590" t="n"/>
      <c r="B947" s="590" t="n"/>
      <c r="C947" s="590" t="n"/>
      <c r="D947" s="590" t="n"/>
      <c r="E947" s="590" t="n"/>
      <c r="F947" s="590" t="n"/>
      <c r="G947" s="590" t="n"/>
      <c r="H947" s="590" t="n"/>
      <c r="I947" s="590" t="n"/>
      <c r="J947" s="664" t="n"/>
      <c r="K947" s="664" t="n"/>
      <c r="L947" s="664" t="n"/>
      <c r="M947" s="664" t="n"/>
      <c r="N947" s="664" t="n"/>
      <c r="O947" s="664" t="n"/>
      <c r="P947" s="664" t="n"/>
      <c r="Q947" s="664" t="n"/>
      <c r="R947" s="664" t="n"/>
      <c r="S947" s="664" t="n"/>
      <c r="T947" s="664" t="n"/>
      <c r="U947" s="664" t="n"/>
      <c r="V947" s="664" t="n"/>
      <c r="W947" s="664" t="n"/>
      <c r="X947" s="664" t="n"/>
      <c r="Y947" s="664" t="n"/>
      <c r="Z947" s="664" t="n"/>
      <c r="AA947" s="664" t="n"/>
    </row>
    <row r="948" ht="12" customHeight="1" s="844">
      <c r="A948" s="590" t="n"/>
      <c r="B948" s="590" t="n"/>
      <c r="C948" s="590" t="n"/>
      <c r="D948" s="590" t="n"/>
      <c r="E948" s="590" t="n"/>
      <c r="F948" s="590" t="n"/>
      <c r="G948" s="590" t="n"/>
      <c r="H948" s="590" t="n"/>
      <c r="I948" s="590" t="n"/>
      <c r="J948" s="664" t="n"/>
      <c r="K948" s="664" t="n"/>
      <c r="L948" s="664" t="n"/>
      <c r="M948" s="664" t="n"/>
      <c r="N948" s="664" t="n"/>
      <c r="O948" s="664" t="n"/>
      <c r="P948" s="664" t="n"/>
      <c r="Q948" s="664" t="n"/>
      <c r="R948" s="664" t="n"/>
      <c r="S948" s="664" t="n"/>
      <c r="T948" s="664" t="n"/>
      <c r="U948" s="664" t="n"/>
      <c r="V948" s="664" t="n"/>
      <c r="W948" s="664" t="n"/>
      <c r="X948" s="664" t="n"/>
      <c r="Y948" s="664" t="n"/>
      <c r="Z948" s="664" t="n"/>
      <c r="AA948" s="664" t="n"/>
    </row>
    <row r="949" ht="12" customHeight="1" s="844">
      <c r="A949" s="590" t="n"/>
      <c r="B949" s="590" t="n"/>
      <c r="C949" s="590" t="n"/>
      <c r="D949" s="590" t="n"/>
      <c r="E949" s="590" t="n"/>
      <c r="F949" s="590" t="n"/>
      <c r="G949" s="590" t="n"/>
      <c r="H949" s="590" t="n"/>
      <c r="I949" s="590" t="n"/>
      <c r="J949" s="664" t="n"/>
      <c r="K949" s="664" t="n"/>
      <c r="L949" s="664" t="n"/>
      <c r="M949" s="664" t="n"/>
      <c r="N949" s="664" t="n"/>
      <c r="O949" s="664" t="n"/>
      <c r="P949" s="664" t="n"/>
      <c r="Q949" s="664" t="n"/>
      <c r="R949" s="664" t="n"/>
      <c r="S949" s="664" t="n"/>
      <c r="T949" s="664" t="n"/>
      <c r="U949" s="664" t="n"/>
      <c r="V949" s="664" t="n"/>
      <c r="W949" s="664" t="n"/>
      <c r="X949" s="664" t="n"/>
      <c r="Y949" s="664" t="n"/>
      <c r="Z949" s="664" t="n"/>
      <c r="AA949" s="664" t="n"/>
    </row>
    <row r="950" ht="12" customHeight="1" s="844">
      <c r="A950" s="590" t="n"/>
      <c r="B950" s="590" t="n"/>
      <c r="C950" s="590" t="n"/>
      <c r="D950" s="590" t="n"/>
      <c r="E950" s="590" t="n"/>
      <c r="F950" s="590" t="n"/>
      <c r="G950" s="590" t="n"/>
      <c r="H950" s="590" t="n"/>
      <c r="I950" s="590" t="n"/>
      <c r="J950" s="664" t="n"/>
      <c r="K950" s="664" t="n"/>
      <c r="L950" s="664" t="n"/>
      <c r="M950" s="664" t="n"/>
      <c r="N950" s="664" t="n"/>
      <c r="O950" s="664" t="n"/>
      <c r="P950" s="664" t="n"/>
      <c r="Q950" s="664" t="n"/>
      <c r="R950" s="664" t="n"/>
      <c r="S950" s="664" t="n"/>
      <c r="T950" s="664" t="n"/>
      <c r="U950" s="664" t="n"/>
      <c r="V950" s="664" t="n"/>
      <c r="W950" s="664" t="n"/>
      <c r="X950" s="664" t="n"/>
      <c r="Y950" s="664" t="n"/>
      <c r="Z950" s="664" t="n"/>
      <c r="AA950" s="664" t="n"/>
    </row>
    <row r="951" ht="12" customHeight="1" s="844">
      <c r="A951" s="590" t="n"/>
      <c r="B951" s="590" t="n"/>
      <c r="C951" s="590" t="n"/>
      <c r="D951" s="590" t="n"/>
      <c r="E951" s="590" t="n"/>
      <c r="F951" s="590" t="n"/>
      <c r="G951" s="590" t="n"/>
      <c r="H951" s="590" t="n"/>
      <c r="I951" s="590" t="n"/>
      <c r="J951" s="664" t="n"/>
      <c r="K951" s="664" t="n"/>
      <c r="L951" s="664" t="n"/>
      <c r="M951" s="664" t="n"/>
      <c r="N951" s="664" t="n"/>
      <c r="O951" s="664" t="n"/>
      <c r="P951" s="664" t="n"/>
      <c r="Q951" s="664" t="n"/>
      <c r="R951" s="664" t="n"/>
      <c r="S951" s="664" t="n"/>
      <c r="T951" s="664" t="n"/>
      <c r="U951" s="664" t="n"/>
      <c r="V951" s="664" t="n"/>
      <c r="W951" s="664" t="n"/>
      <c r="X951" s="664" t="n"/>
      <c r="Y951" s="664" t="n"/>
      <c r="Z951" s="664" t="n"/>
      <c r="AA951" s="664" t="n"/>
    </row>
    <row r="952" ht="12" customHeight="1" s="844">
      <c r="A952" s="590" t="n"/>
      <c r="B952" s="590" t="n"/>
      <c r="C952" s="590" t="n"/>
      <c r="D952" s="590" t="n"/>
      <c r="E952" s="590" t="n"/>
      <c r="F952" s="590" t="n"/>
      <c r="G952" s="590" t="n"/>
      <c r="H952" s="590" t="n"/>
      <c r="I952" s="590" t="n"/>
      <c r="J952" s="664" t="n"/>
      <c r="K952" s="664" t="n"/>
      <c r="L952" s="664" t="n"/>
      <c r="M952" s="664" t="n"/>
      <c r="N952" s="664" t="n"/>
      <c r="O952" s="664" t="n"/>
      <c r="P952" s="664" t="n"/>
      <c r="Q952" s="664" t="n"/>
      <c r="R952" s="664" t="n"/>
      <c r="S952" s="664" t="n"/>
      <c r="T952" s="664" t="n"/>
      <c r="U952" s="664" t="n"/>
      <c r="V952" s="664" t="n"/>
      <c r="W952" s="664" t="n"/>
      <c r="X952" s="664" t="n"/>
      <c r="Y952" s="664" t="n"/>
      <c r="Z952" s="664" t="n"/>
      <c r="AA952" s="664" t="n"/>
    </row>
    <row r="953" ht="12" customHeight="1" s="844">
      <c r="A953" s="590" t="n"/>
      <c r="B953" s="590" t="n"/>
      <c r="C953" s="590" t="n"/>
      <c r="D953" s="590" t="n"/>
      <c r="E953" s="590" t="n"/>
      <c r="F953" s="590" t="n"/>
      <c r="G953" s="590" t="n"/>
      <c r="H953" s="590" t="n"/>
      <c r="I953" s="590" t="n"/>
      <c r="J953" s="664" t="n"/>
      <c r="K953" s="664" t="n"/>
      <c r="L953" s="664" t="n"/>
      <c r="M953" s="664" t="n"/>
      <c r="N953" s="664" t="n"/>
      <c r="O953" s="664" t="n"/>
      <c r="P953" s="664" t="n"/>
      <c r="Q953" s="664" t="n"/>
      <c r="R953" s="664" t="n"/>
      <c r="S953" s="664" t="n"/>
      <c r="T953" s="664" t="n"/>
      <c r="U953" s="664" t="n"/>
      <c r="V953" s="664" t="n"/>
      <c r="W953" s="664" t="n"/>
      <c r="X953" s="664" t="n"/>
      <c r="Y953" s="664" t="n"/>
      <c r="Z953" s="664" t="n"/>
      <c r="AA953" s="664" t="n"/>
    </row>
    <row r="954" ht="12" customHeight="1" s="844">
      <c r="A954" s="590" t="n"/>
      <c r="B954" s="590" t="n"/>
      <c r="C954" s="590" t="n"/>
      <c r="D954" s="590" t="n"/>
      <c r="E954" s="590" t="n"/>
      <c r="F954" s="590" t="n"/>
      <c r="G954" s="590" t="n"/>
      <c r="H954" s="590" t="n"/>
      <c r="I954" s="590" t="n"/>
      <c r="J954" s="664" t="n"/>
      <c r="K954" s="664" t="n"/>
      <c r="L954" s="664" t="n"/>
      <c r="M954" s="664" t="n"/>
      <c r="N954" s="664" t="n"/>
      <c r="O954" s="664" t="n"/>
      <c r="P954" s="664" t="n"/>
      <c r="Q954" s="664" t="n"/>
      <c r="R954" s="664" t="n"/>
      <c r="S954" s="664" t="n"/>
      <c r="T954" s="664" t="n"/>
      <c r="U954" s="664" t="n"/>
      <c r="V954" s="664" t="n"/>
      <c r="W954" s="664" t="n"/>
      <c r="X954" s="664" t="n"/>
      <c r="Y954" s="664" t="n"/>
      <c r="Z954" s="664" t="n"/>
      <c r="AA954" s="664" t="n"/>
    </row>
    <row r="955" ht="12" customHeight="1" s="844">
      <c r="A955" s="590" t="n"/>
      <c r="B955" s="590" t="n"/>
      <c r="C955" s="590" t="n"/>
      <c r="D955" s="590" t="n"/>
      <c r="E955" s="590" t="n"/>
      <c r="F955" s="590" t="n"/>
      <c r="G955" s="590" t="n"/>
      <c r="H955" s="590" t="n"/>
      <c r="I955" s="590" t="n"/>
      <c r="J955" s="664" t="n"/>
      <c r="K955" s="664" t="n"/>
      <c r="L955" s="664" t="n"/>
      <c r="M955" s="664" t="n"/>
      <c r="N955" s="664" t="n"/>
      <c r="O955" s="664" t="n"/>
      <c r="P955" s="664" t="n"/>
      <c r="Q955" s="664" t="n"/>
      <c r="R955" s="664" t="n"/>
      <c r="S955" s="664" t="n"/>
      <c r="T955" s="664" t="n"/>
      <c r="U955" s="664" t="n"/>
      <c r="V955" s="664" t="n"/>
      <c r="W955" s="664" t="n"/>
      <c r="X955" s="664" t="n"/>
      <c r="Y955" s="664" t="n"/>
      <c r="Z955" s="664" t="n"/>
      <c r="AA955" s="664" t="n"/>
    </row>
    <row r="956" ht="12" customHeight="1" s="844">
      <c r="A956" s="590" t="n"/>
      <c r="B956" s="590" t="n"/>
      <c r="C956" s="590" t="n"/>
      <c r="D956" s="590" t="n"/>
      <c r="E956" s="590" t="n"/>
      <c r="F956" s="590" t="n"/>
      <c r="G956" s="590" t="n"/>
      <c r="H956" s="590" t="n"/>
      <c r="I956" s="590" t="n"/>
      <c r="J956" s="664" t="n"/>
      <c r="K956" s="664" t="n"/>
      <c r="L956" s="664" t="n"/>
      <c r="M956" s="664" t="n"/>
      <c r="N956" s="664" t="n"/>
      <c r="O956" s="664" t="n"/>
      <c r="P956" s="664" t="n"/>
      <c r="Q956" s="664" t="n"/>
      <c r="R956" s="664" t="n"/>
      <c r="S956" s="664" t="n"/>
      <c r="T956" s="664" t="n"/>
      <c r="U956" s="664" t="n"/>
      <c r="V956" s="664" t="n"/>
      <c r="W956" s="664" t="n"/>
      <c r="X956" s="664" t="n"/>
      <c r="Y956" s="664" t="n"/>
      <c r="Z956" s="664" t="n"/>
      <c r="AA956" s="664" t="n"/>
    </row>
    <row r="957" ht="12" customHeight="1" s="844">
      <c r="A957" s="590" t="n"/>
      <c r="B957" s="590" t="n"/>
      <c r="C957" s="590" t="n"/>
      <c r="D957" s="590" t="n"/>
      <c r="E957" s="590" t="n"/>
      <c r="F957" s="590" t="n"/>
      <c r="G957" s="590" t="n"/>
      <c r="H957" s="590" t="n"/>
      <c r="I957" s="590" t="n"/>
      <c r="J957" s="664" t="n"/>
      <c r="K957" s="664" t="n"/>
      <c r="L957" s="664" t="n"/>
      <c r="M957" s="664" t="n"/>
      <c r="N957" s="664" t="n"/>
      <c r="O957" s="664" t="n"/>
      <c r="P957" s="664" t="n"/>
      <c r="Q957" s="664" t="n"/>
      <c r="R957" s="664" t="n"/>
      <c r="S957" s="664" t="n"/>
      <c r="T957" s="664" t="n"/>
      <c r="U957" s="664" t="n"/>
      <c r="V957" s="664" t="n"/>
      <c r="W957" s="664" t="n"/>
      <c r="X957" s="664" t="n"/>
      <c r="Y957" s="664" t="n"/>
      <c r="Z957" s="664" t="n"/>
      <c r="AA957" s="664" t="n"/>
    </row>
    <row r="958" ht="12" customHeight="1" s="844">
      <c r="A958" s="590" t="n"/>
      <c r="B958" s="590" t="n"/>
      <c r="C958" s="590" t="n"/>
      <c r="D958" s="590" t="n"/>
      <c r="E958" s="590" t="n"/>
      <c r="F958" s="590" t="n"/>
      <c r="G958" s="590" t="n"/>
      <c r="H958" s="590" t="n"/>
      <c r="I958" s="590" t="n"/>
      <c r="J958" s="664" t="n"/>
      <c r="K958" s="664" t="n"/>
      <c r="L958" s="664" t="n"/>
      <c r="M958" s="664" t="n"/>
      <c r="N958" s="664" t="n"/>
      <c r="O958" s="664" t="n"/>
      <c r="P958" s="664" t="n"/>
      <c r="Q958" s="664" t="n"/>
      <c r="R958" s="664" t="n"/>
      <c r="S958" s="664" t="n"/>
      <c r="T958" s="664" t="n"/>
      <c r="U958" s="664" t="n"/>
      <c r="V958" s="664" t="n"/>
      <c r="W958" s="664" t="n"/>
      <c r="X958" s="664" t="n"/>
      <c r="Y958" s="664" t="n"/>
      <c r="Z958" s="664" t="n"/>
      <c r="AA958" s="664" t="n"/>
    </row>
    <row r="959" ht="12" customHeight="1" s="844">
      <c r="A959" s="590" t="n"/>
      <c r="B959" s="590" t="n"/>
      <c r="C959" s="590" t="n"/>
      <c r="D959" s="590" t="n"/>
      <c r="E959" s="590" t="n"/>
      <c r="F959" s="590" t="n"/>
      <c r="G959" s="590" t="n"/>
      <c r="H959" s="590" t="n"/>
      <c r="I959" s="590" t="n"/>
      <c r="J959" s="664" t="n"/>
      <c r="K959" s="664" t="n"/>
      <c r="L959" s="664" t="n"/>
      <c r="M959" s="664" t="n"/>
      <c r="N959" s="664" t="n"/>
      <c r="O959" s="664" t="n"/>
      <c r="P959" s="664" t="n"/>
      <c r="Q959" s="664" t="n"/>
      <c r="R959" s="664" t="n"/>
      <c r="S959" s="664" t="n"/>
      <c r="T959" s="664" t="n"/>
      <c r="U959" s="664" t="n"/>
      <c r="V959" s="664" t="n"/>
      <c r="W959" s="664" t="n"/>
      <c r="X959" s="664" t="n"/>
      <c r="Y959" s="664" t="n"/>
      <c r="Z959" s="664" t="n"/>
      <c r="AA959" s="664" t="n"/>
    </row>
    <row r="960" ht="12" customHeight="1" s="844">
      <c r="A960" s="590" t="n"/>
      <c r="B960" s="590" t="n"/>
      <c r="C960" s="590" t="n"/>
      <c r="D960" s="590" t="n"/>
      <c r="E960" s="590" t="n"/>
      <c r="F960" s="590" t="n"/>
      <c r="G960" s="590" t="n"/>
      <c r="H960" s="590" t="n"/>
      <c r="I960" s="590" t="n"/>
      <c r="J960" s="664" t="n"/>
      <c r="K960" s="664" t="n"/>
      <c r="L960" s="664" t="n"/>
      <c r="M960" s="664" t="n"/>
      <c r="N960" s="664" t="n"/>
      <c r="O960" s="664" t="n"/>
      <c r="P960" s="664" t="n"/>
      <c r="Q960" s="664" t="n"/>
      <c r="R960" s="664" t="n"/>
      <c r="S960" s="664" t="n"/>
      <c r="T960" s="664" t="n"/>
      <c r="U960" s="664" t="n"/>
      <c r="V960" s="664" t="n"/>
      <c r="W960" s="664" t="n"/>
      <c r="X960" s="664" t="n"/>
      <c r="Y960" s="664" t="n"/>
      <c r="Z960" s="664" t="n"/>
      <c r="AA960" s="664" t="n"/>
    </row>
    <row r="961" ht="12" customHeight="1" s="844">
      <c r="A961" s="590" t="n"/>
      <c r="B961" s="590" t="n"/>
      <c r="C961" s="590" t="n"/>
      <c r="D961" s="590" t="n"/>
      <c r="E961" s="590" t="n"/>
      <c r="F961" s="590" t="n"/>
      <c r="G961" s="590" t="n"/>
      <c r="H961" s="590" t="n"/>
      <c r="I961" s="590" t="n"/>
      <c r="J961" s="664" t="n"/>
      <c r="K961" s="664" t="n"/>
      <c r="L961" s="664" t="n"/>
      <c r="M961" s="664" t="n"/>
      <c r="N961" s="664" t="n"/>
      <c r="O961" s="664" t="n"/>
      <c r="P961" s="664" t="n"/>
      <c r="Q961" s="664" t="n"/>
      <c r="R961" s="664" t="n"/>
      <c r="S961" s="664" t="n"/>
      <c r="T961" s="664" t="n"/>
      <c r="U961" s="664" t="n"/>
      <c r="V961" s="664" t="n"/>
      <c r="W961" s="664" t="n"/>
      <c r="X961" s="664" t="n"/>
      <c r="Y961" s="664" t="n"/>
      <c r="Z961" s="664" t="n"/>
      <c r="AA961" s="664" t="n"/>
    </row>
    <row r="962" ht="12" customHeight="1" s="844">
      <c r="A962" s="590" t="n"/>
      <c r="B962" s="590" t="n"/>
      <c r="C962" s="590" t="n"/>
      <c r="D962" s="590" t="n"/>
      <c r="E962" s="590" t="n"/>
      <c r="F962" s="590" t="n"/>
      <c r="G962" s="590" t="n"/>
      <c r="H962" s="590" t="n"/>
      <c r="I962" s="590" t="n"/>
      <c r="J962" s="664" t="n"/>
      <c r="K962" s="664" t="n"/>
      <c r="L962" s="664" t="n"/>
      <c r="M962" s="664" t="n"/>
      <c r="N962" s="664" t="n"/>
      <c r="O962" s="664" t="n"/>
      <c r="P962" s="664" t="n"/>
      <c r="Q962" s="664" t="n"/>
      <c r="R962" s="664" t="n"/>
      <c r="S962" s="664" t="n"/>
      <c r="T962" s="664" t="n"/>
      <c r="U962" s="664" t="n"/>
      <c r="V962" s="664" t="n"/>
      <c r="W962" s="664" t="n"/>
      <c r="X962" s="664" t="n"/>
      <c r="Y962" s="664" t="n"/>
      <c r="Z962" s="664" t="n"/>
      <c r="AA962" s="664" t="n"/>
    </row>
    <row r="963" ht="12" customHeight="1" s="844">
      <c r="A963" s="590" t="n"/>
      <c r="B963" s="590" t="n"/>
      <c r="C963" s="590" t="n"/>
      <c r="D963" s="590" t="n"/>
      <c r="E963" s="590" t="n"/>
      <c r="F963" s="590" t="n"/>
      <c r="G963" s="590" t="n"/>
      <c r="H963" s="590" t="n"/>
      <c r="I963" s="590" t="n"/>
      <c r="J963" s="664" t="n"/>
      <c r="K963" s="664" t="n"/>
      <c r="L963" s="664" t="n"/>
      <c r="M963" s="664" t="n"/>
      <c r="N963" s="664" t="n"/>
      <c r="O963" s="664" t="n"/>
      <c r="P963" s="664" t="n"/>
      <c r="Q963" s="664" t="n"/>
      <c r="R963" s="664" t="n"/>
      <c r="S963" s="664" t="n"/>
      <c r="T963" s="664" t="n"/>
      <c r="U963" s="664" t="n"/>
      <c r="V963" s="664" t="n"/>
      <c r="W963" s="664" t="n"/>
      <c r="X963" s="664" t="n"/>
      <c r="Y963" s="664" t="n"/>
      <c r="Z963" s="664" t="n"/>
      <c r="AA963" s="664" t="n"/>
    </row>
    <row r="964" ht="12" customHeight="1" s="844">
      <c r="A964" s="590" t="n"/>
      <c r="B964" s="590" t="n"/>
      <c r="C964" s="590" t="n"/>
      <c r="D964" s="590" t="n"/>
      <c r="E964" s="590" t="n"/>
      <c r="F964" s="590" t="n"/>
      <c r="G964" s="590" t="n"/>
      <c r="H964" s="590" t="n"/>
      <c r="I964" s="590" t="n"/>
      <c r="J964" s="664" t="n"/>
      <c r="K964" s="664" t="n"/>
      <c r="L964" s="664" t="n"/>
      <c r="M964" s="664" t="n"/>
      <c r="N964" s="664" t="n"/>
      <c r="O964" s="664" t="n"/>
      <c r="P964" s="664" t="n"/>
      <c r="Q964" s="664" t="n"/>
      <c r="R964" s="664" t="n"/>
      <c r="S964" s="664" t="n"/>
      <c r="T964" s="664" t="n"/>
      <c r="U964" s="664" t="n"/>
      <c r="V964" s="664" t="n"/>
      <c r="W964" s="664" t="n"/>
      <c r="X964" s="664" t="n"/>
      <c r="Y964" s="664" t="n"/>
      <c r="Z964" s="664" t="n"/>
      <c r="AA964" s="664" t="n"/>
    </row>
    <row r="965" ht="12" customHeight="1" s="844">
      <c r="A965" s="590" t="n"/>
      <c r="B965" s="590" t="n"/>
      <c r="C965" s="590" t="n"/>
      <c r="D965" s="590" t="n"/>
      <c r="E965" s="590" t="n"/>
      <c r="F965" s="590" t="n"/>
      <c r="G965" s="590" t="n"/>
      <c r="H965" s="590" t="n"/>
      <c r="I965" s="590" t="n"/>
      <c r="J965" s="664" t="n"/>
      <c r="K965" s="664" t="n"/>
      <c r="L965" s="664" t="n"/>
      <c r="M965" s="664" t="n"/>
      <c r="N965" s="664" t="n"/>
      <c r="O965" s="664" t="n"/>
      <c r="P965" s="664" t="n"/>
      <c r="Q965" s="664" t="n"/>
      <c r="R965" s="664" t="n"/>
      <c r="S965" s="664" t="n"/>
      <c r="T965" s="664" t="n"/>
      <c r="U965" s="664" t="n"/>
      <c r="V965" s="664" t="n"/>
      <c r="W965" s="664" t="n"/>
      <c r="X965" s="664" t="n"/>
      <c r="Y965" s="664" t="n"/>
      <c r="Z965" s="664" t="n"/>
      <c r="AA965" s="664" t="n"/>
    </row>
    <row r="966" ht="12" customHeight="1" s="844">
      <c r="A966" s="590" t="n"/>
      <c r="B966" s="590" t="n"/>
      <c r="C966" s="590" t="n"/>
      <c r="D966" s="590" t="n"/>
      <c r="E966" s="590" t="n"/>
      <c r="F966" s="590" t="n"/>
      <c r="G966" s="590" t="n"/>
      <c r="H966" s="590" t="n"/>
      <c r="I966" s="590" t="n"/>
      <c r="J966" s="664" t="n"/>
      <c r="K966" s="664" t="n"/>
      <c r="L966" s="664" t="n"/>
      <c r="M966" s="664" t="n"/>
      <c r="N966" s="664" t="n"/>
      <c r="O966" s="664" t="n"/>
      <c r="P966" s="664" t="n"/>
      <c r="Q966" s="664" t="n"/>
      <c r="R966" s="664" t="n"/>
      <c r="S966" s="664" t="n"/>
      <c r="T966" s="664" t="n"/>
      <c r="U966" s="664" t="n"/>
      <c r="V966" s="664" t="n"/>
      <c r="W966" s="664" t="n"/>
      <c r="X966" s="664" t="n"/>
      <c r="Y966" s="664" t="n"/>
      <c r="Z966" s="664" t="n"/>
      <c r="AA966" s="664" t="n"/>
    </row>
    <row r="967" ht="12" customHeight="1" s="844">
      <c r="A967" s="590" t="n"/>
      <c r="B967" s="590" t="n"/>
      <c r="C967" s="590" t="n"/>
      <c r="D967" s="590" t="n"/>
      <c r="E967" s="590" t="n"/>
      <c r="F967" s="590" t="n"/>
      <c r="G967" s="590" t="n"/>
      <c r="H967" s="590" t="n"/>
      <c r="I967" s="590" t="n"/>
      <c r="J967" s="664" t="n"/>
      <c r="K967" s="664" t="n"/>
      <c r="L967" s="664" t="n"/>
      <c r="M967" s="664" t="n"/>
      <c r="N967" s="664" t="n"/>
      <c r="O967" s="664" t="n"/>
      <c r="P967" s="664" t="n"/>
      <c r="Q967" s="664" t="n"/>
      <c r="R967" s="664" t="n"/>
      <c r="S967" s="664" t="n"/>
      <c r="T967" s="664" t="n"/>
      <c r="U967" s="664" t="n"/>
      <c r="V967" s="664" t="n"/>
      <c r="W967" s="664" t="n"/>
      <c r="X967" s="664" t="n"/>
      <c r="Y967" s="664" t="n"/>
      <c r="Z967" s="664" t="n"/>
      <c r="AA967" s="664" t="n"/>
    </row>
    <row r="968" ht="12" customHeight="1" s="844">
      <c r="A968" s="590" t="n"/>
      <c r="B968" s="590" t="n"/>
      <c r="C968" s="590" t="n"/>
      <c r="D968" s="590" t="n"/>
      <c r="E968" s="590" t="n"/>
      <c r="F968" s="590" t="n"/>
      <c r="G968" s="590" t="n"/>
      <c r="H968" s="590" t="n"/>
      <c r="I968" s="590" t="n"/>
      <c r="J968" s="664" t="n"/>
      <c r="K968" s="664" t="n"/>
      <c r="L968" s="664" t="n"/>
      <c r="M968" s="664" t="n"/>
      <c r="N968" s="664" t="n"/>
      <c r="O968" s="664" t="n"/>
      <c r="P968" s="664" t="n"/>
      <c r="Q968" s="664" t="n"/>
      <c r="R968" s="664" t="n"/>
      <c r="S968" s="664" t="n"/>
      <c r="T968" s="664" t="n"/>
      <c r="U968" s="664" t="n"/>
      <c r="V968" s="664" t="n"/>
      <c r="W968" s="664" t="n"/>
      <c r="X968" s="664" t="n"/>
      <c r="Y968" s="664" t="n"/>
      <c r="Z968" s="664" t="n"/>
      <c r="AA968" s="664" t="n"/>
    </row>
    <row r="969" ht="12" customHeight="1" s="844">
      <c r="A969" s="590" t="n"/>
      <c r="B969" s="590" t="n"/>
      <c r="C969" s="590" t="n"/>
      <c r="D969" s="590" t="n"/>
      <c r="E969" s="590" t="n"/>
      <c r="F969" s="590" t="n"/>
      <c r="G969" s="590" t="n"/>
      <c r="H969" s="590" t="n"/>
      <c r="I969" s="590" t="n"/>
      <c r="J969" s="664" t="n"/>
      <c r="K969" s="664" t="n"/>
      <c r="L969" s="664" t="n"/>
      <c r="M969" s="664" t="n"/>
      <c r="N969" s="664" t="n"/>
      <c r="O969" s="664" t="n"/>
      <c r="P969" s="664" t="n"/>
      <c r="Q969" s="664" t="n"/>
      <c r="R969" s="664" t="n"/>
      <c r="S969" s="664" t="n"/>
      <c r="T969" s="664" t="n"/>
      <c r="U969" s="664" t="n"/>
      <c r="V969" s="664" t="n"/>
      <c r="W969" s="664" t="n"/>
      <c r="X969" s="664" t="n"/>
      <c r="Y969" s="664" t="n"/>
      <c r="Z969" s="664" t="n"/>
      <c r="AA969" s="664" t="n"/>
    </row>
    <row r="970" ht="12" customHeight="1" s="844">
      <c r="A970" s="590" t="n"/>
      <c r="B970" s="590" t="n"/>
      <c r="C970" s="590" t="n"/>
      <c r="D970" s="590" t="n"/>
      <c r="E970" s="590" t="n"/>
      <c r="F970" s="590" t="n"/>
      <c r="G970" s="590" t="n"/>
      <c r="H970" s="590" t="n"/>
      <c r="I970" s="590" t="n"/>
      <c r="J970" s="664" t="n"/>
      <c r="K970" s="664" t="n"/>
      <c r="L970" s="664" t="n"/>
      <c r="M970" s="664" t="n"/>
      <c r="N970" s="664" t="n"/>
      <c r="O970" s="664" t="n"/>
      <c r="P970" s="664" t="n"/>
      <c r="Q970" s="664" t="n"/>
      <c r="R970" s="664" t="n"/>
      <c r="S970" s="664" t="n"/>
      <c r="T970" s="664" t="n"/>
      <c r="U970" s="664" t="n"/>
      <c r="V970" s="664" t="n"/>
      <c r="W970" s="664" t="n"/>
      <c r="X970" s="664" t="n"/>
      <c r="Y970" s="664" t="n"/>
      <c r="Z970" s="664" t="n"/>
      <c r="AA970" s="664" t="n"/>
    </row>
    <row r="971" ht="12" customHeight="1" s="844">
      <c r="A971" s="590" t="n"/>
      <c r="B971" s="590" t="n"/>
      <c r="C971" s="590" t="n"/>
      <c r="D971" s="590" t="n"/>
      <c r="E971" s="590" t="n"/>
      <c r="F971" s="590" t="n"/>
      <c r="G971" s="590" t="n"/>
      <c r="H971" s="590" t="n"/>
      <c r="I971" s="590" t="n"/>
      <c r="J971" s="664" t="n"/>
      <c r="K971" s="664" t="n"/>
      <c r="L971" s="664" t="n"/>
      <c r="M971" s="664" t="n"/>
      <c r="N971" s="664" t="n"/>
      <c r="O971" s="664" t="n"/>
      <c r="P971" s="664" t="n"/>
      <c r="Q971" s="664" t="n"/>
      <c r="R971" s="664" t="n"/>
      <c r="S971" s="664" t="n"/>
      <c r="T971" s="664" t="n"/>
      <c r="U971" s="664" t="n"/>
      <c r="V971" s="664" t="n"/>
      <c r="W971" s="664" t="n"/>
      <c r="X971" s="664" t="n"/>
      <c r="Y971" s="664" t="n"/>
      <c r="Z971" s="664" t="n"/>
      <c r="AA971" s="664" t="n"/>
    </row>
    <row r="972" ht="12" customHeight="1" s="844">
      <c r="A972" s="590" t="n"/>
      <c r="B972" s="590" t="n"/>
      <c r="C972" s="590" t="n"/>
      <c r="D972" s="590" t="n"/>
      <c r="E972" s="590" t="n"/>
      <c r="F972" s="590" t="n"/>
      <c r="G972" s="590" t="n"/>
      <c r="H972" s="590" t="n"/>
      <c r="I972" s="590" t="n"/>
      <c r="J972" s="664" t="n"/>
      <c r="K972" s="664" t="n"/>
      <c r="L972" s="664" t="n"/>
      <c r="M972" s="664" t="n"/>
      <c r="N972" s="664" t="n"/>
      <c r="O972" s="664" t="n"/>
      <c r="P972" s="664" t="n"/>
      <c r="Q972" s="664" t="n"/>
      <c r="R972" s="664" t="n"/>
      <c r="S972" s="664" t="n"/>
      <c r="T972" s="664" t="n"/>
      <c r="U972" s="664" t="n"/>
      <c r="V972" s="664" t="n"/>
      <c r="W972" s="664" t="n"/>
      <c r="X972" s="664" t="n"/>
      <c r="Y972" s="664" t="n"/>
      <c r="Z972" s="664" t="n"/>
      <c r="AA972" s="664" t="n"/>
    </row>
    <row r="973" ht="12" customHeight="1" s="844">
      <c r="A973" s="590" t="n"/>
      <c r="B973" s="590" t="n"/>
      <c r="C973" s="590" t="n"/>
      <c r="D973" s="590" t="n"/>
      <c r="E973" s="590" t="n"/>
      <c r="F973" s="590" t="n"/>
      <c r="G973" s="590" t="n"/>
      <c r="H973" s="590" t="n"/>
      <c r="I973" s="590" t="n"/>
      <c r="J973" s="664" t="n"/>
      <c r="K973" s="664" t="n"/>
      <c r="L973" s="664" t="n"/>
      <c r="M973" s="664" t="n"/>
      <c r="N973" s="664" t="n"/>
      <c r="O973" s="664" t="n"/>
      <c r="P973" s="664" t="n"/>
      <c r="Q973" s="664" t="n"/>
      <c r="R973" s="664" t="n"/>
      <c r="S973" s="664" t="n"/>
      <c r="T973" s="664" t="n"/>
      <c r="U973" s="664" t="n"/>
      <c r="V973" s="664" t="n"/>
      <c r="W973" s="664" t="n"/>
      <c r="X973" s="664" t="n"/>
      <c r="Y973" s="664" t="n"/>
      <c r="Z973" s="664" t="n"/>
      <c r="AA973" s="664" t="n"/>
    </row>
    <row r="974" ht="12" customHeight="1" s="844">
      <c r="A974" s="590" t="n"/>
      <c r="B974" s="590" t="n"/>
      <c r="C974" s="590" t="n"/>
      <c r="D974" s="590" t="n"/>
      <c r="E974" s="590" t="n"/>
      <c r="F974" s="590" t="n"/>
      <c r="G974" s="590" t="n"/>
      <c r="H974" s="590" t="n"/>
      <c r="I974" s="590" t="n"/>
      <c r="J974" s="664" t="n"/>
      <c r="K974" s="664" t="n"/>
      <c r="L974" s="664" t="n"/>
      <c r="M974" s="664" t="n"/>
      <c r="N974" s="664" t="n"/>
      <c r="O974" s="664" t="n"/>
      <c r="P974" s="664" t="n"/>
      <c r="Q974" s="664" t="n"/>
      <c r="R974" s="664" t="n"/>
      <c r="S974" s="664" t="n"/>
      <c r="T974" s="664" t="n"/>
      <c r="U974" s="664" t="n"/>
      <c r="V974" s="664" t="n"/>
      <c r="W974" s="664" t="n"/>
      <c r="X974" s="664" t="n"/>
      <c r="Y974" s="664" t="n"/>
      <c r="Z974" s="664" t="n"/>
      <c r="AA974" s="664" t="n"/>
    </row>
    <row r="975" ht="12" customHeight="1" s="844">
      <c r="A975" s="590" t="n"/>
      <c r="B975" s="590" t="n"/>
      <c r="C975" s="590" t="n"/>
      <c r="D975" s="590" t="n"/>
      <c r="E975" s="590" t="n"/>
      <c r="F975" s="590" t="n"/>
      <c r="G975" s="590" t="n"/>
      <c r="H975" s="590" t="n"/>
      <c r="I975" s="590" t="n"/>
      <c r="J975" s="664" t="n"/>
      <c r="K975" s="664" t="n"/>
      <c r="L975" s="664" t="n"/>
      <c r="M975" s="664" t="n"/>
      <c r="N975" s="664" t="n"/>
      <c r="O975" s="664" t="n"/>
      <c r="P975" s="664" t="n"/>
      <c r="Q975" s="664" t="n"/>
      <c r="R975" s="664" t="n"/>
      <c r="S975" s="664" t="n"/>
      <c r="T975" s="664" t="n"/>
      <c r="U975" s="664" t="n"/>
      <c r="V975" s="664" t="n"/>
      <c r="W975" s="664" t="n"/>
      <c r="X975" s="664" t="n"/>
      <c r="Y975" s="664" t="n"/>
      <c r="Z975" s="664" t="n"/>
      <c r="AA975" s="664" t="n"/>
    </row>
    <row r="976" ht="12" customHeight="1" s="844">
      <c r="A976" s="590" t="n"/>
      <c r="B976" s="590" t="n"/>
      <c r="C976" s="590" t="n"/>
      <c r="D976" s="590" t="n"/>
      <c r="E976" s="590" t="n"/>
      <c r="F976" s="590" t="n"/>
      <c r="G976" s="590" t="n"/>
      <c r="H976" s="590" t="n"/>
      <c r="I976" s="590" t="n"/>
      <c r="J976" s="664" t="n"/>
      <c r="K976" s="664" t="n"/>
      <c r="L976" s="664" t="n"/>
      <c r="M976" s="664" t="n"/>
      <c r="N976" s="664" t="n"/>
      <c r="O976" s="664" t="n"/>
      <c r="P976" s="664" t="n"/>
      <c r="Q976" s="664" t="n"/>
      <c r="R976" s="664" t="n"/>
      <c r="S976" s="664" t="n"/>
      <c r="T976" s="664" t="n"/>
      <c r="U976" s="664" t="n"/>
      <c r="V976" s="664" t="n"/>
      <c r="W976" s="664" t="n"/>
      <c r="X976" s="664" t="n"/>
      <c r="Y976" s="664" t="n"/>
      <c r="Z976" s="664" t="n"/>
      <c r="AA976" s="664" t="n"/>
    </row>
    <row r="977" ht="12" customHeight="1" s="844">
      <c r="A977" s="590" t="n"/>
      <c r="B977" s="590" t="n"/>
      <c r="C977" s="590" t="n"/>
      <c r="D977" s="590" t="n"/>
      <c r="E977" s="590" t="n"/>
      <c r="F977" s="590" t="n"/>
      <c r="G977" s="590" t="n"/>
      <c r="H977" s="590" t="n"/>
      <c r="I977" s="590" t="n"/>
      <c r="J977" s="664" t="n"/>
      <c r="K977" s="664" t="n"/>
      <c r="L977" s="664" t="n"/>
      <c r="M977" s="664" t="n"/>
      <c r="N977" s="664" t="n"/>
      <c r="O977" s="664" t="n"/>
      <c r="P977" s="664" t="n"/>
      <c r="Q977" s="664" t="n"/>
      <c r="R977" s="664" t="n"/>
      <c r="S977" s="664" t="n"/>
      <c r="T977" s="664" t="n"/>
      <c r="U977" s="664" t="n"/>
      <c r="V977" s="664" t="n"/>
      <c r="W977" s="664" t="n"/>
      <c r="X977" s="664" t="n"/>
      <c r="Y977" s="664" t="n"/>
      <c r="Z977" s="664" t="n"/>
      <c r="AA977" s="664" t="n"/>
    </row>
    <row r="978" ht="12" customHeight="1" s="844">
      <c r="A978" s="590" t="n"/>
      <c r="B978" s="590" t="n"/>
      <c r="C978" s="590" t="n"/>
      <c r="D978" s="590" t="n"/>
      <c r="E978" s="590" t="n"/>
      <c r="F978" s="590" t="n"/>
      <c r="G978" s="590" t="n"/>
      <c r="H978" s="590" t="n"/>
      <c r="I978" s="590" t="n"/>
      <c r="J978" s="664" t="n"/>
      <c r="K978" s="664" t="n"/>
      <c r="L978" s="664" t="n"/>
      <c r="M978" s="664" t="n"/>
      <c r="N978" s="664" t="n"/>
      <c r="O978" s="664" t="n"/>
      <c r="P978" s="664" t="n"/>
      <c r="Q978" s="664" t="n"/>
      <c r="R978" s="664" t="n"/>
      <c r="S978" s="664" t="n"/>
      <c r="T978" s="664" t="n"/>
      <c r="U978" s="664" t="n"/>
      <c r="V978" s="664" t="n"/>
      <c r="W978" s="664" t="n"/>
      <c r="X978" s="664" t="n"/>
      <c r="Y978" s="664" t="n"/>
      <c r="Z978" s="664" t="n"/>
      <c r="AA978" s="664" t="n"/>
    </row>
    <row r="979" ht="12" customHeight="1" s="844">
      <c r="A979" s="590" t="n"/>
      <c r="B979" s="590" t="n"/>
      <c r="C979" s="590" t="n"/>
      <c r="D979" s="590" t="n"/>
      <c r="E979" s="590" t="n"/>
      <c r="F979" s="590" t="n"/>
      <c r="G979" s="590" t="n"/>
      <c r="H979" s="590" t="n"/>
      <c r="I979" s="590" t="n"/>
      <c r="J979" s="664" t="n"/>
      <c r="K979" s="664" t="n"/>
      <c r="L979" s="664" t="n"/>
      <c r="M979" s="664" t="n"/>
      <c r="N979" s="664" t="n"/>
      <c r="O979" s="664" t="n"/>
      <c r="P979" s="664" t="n"/>
      <c r="Q979" s="664" t="n"/>
      <c r="R979" s="664" t="n"/>
      <c r="S979" s="664" t="n"/>
      <c r="T979" s="664" t="n"/>
      <c r="U979" s="664" t="n"/>
      <c r="V979" s="664" t="n"/>
      <c r="W979" s="664" t="n"/>
      <c r="X979" s="664" t="n"/>
      <c r="Y979" s="664" t="n"/>
      <c r="Z979" s="664" t="n"/>
      <c r="AA979" s="664" t="n"/>
    </row>
    <row r="980" ht="12" customHeight="1" s="844">
      <c r="A980" s="590" t="n"/>
      <c r="B980" s="590" t="n"/>
      <c r="C980" s="590" t="n"/>
      <c r="D980" s="590" t="n"/>
      <c r="E980" s="590" t="n"/>
      <c r="F980" s="590" t="n"/>
      <c r="G980" s="590" t="n"/>
      <c r="H980" s="590" t="n"/>
      <c r="I980" s="590" t="n"/>
      <c r="J980" s="664" t="n"/>
      <c r="K980" s="664" t="n"/>
      <c r="L980" s="664" t="n"/>
      <c r="M980" s="664" t="n"/>
      <c r="N980" s="664" t="n"/>
      <c r="O980" s="664" t="n"/>
      <c r="P980" s="664" t="n"/>
      <c r="Q980" s="664" t="n"/>
      <c r="R980" s="664" t="n"/>
      <c r="S980" s="664" t="n"/>
      <c r="T980" s="664" t="n"/>
      <c r="U980" s="664" t="n"/>
      <c r="V980" s="664" t="n"/>
      <c r="W980" s="664" t="n"/>
      <c r="X980" s="664" t="n"/>
      <c r="Y980" s="664" t="n"/>
      <c r="Z980" s="664" t="n"/>
      <c r="AA980" s="664" t="n"/>
    </row>
    <row r="981" ht="12" customHeight="1" s="844">
      <c r="A981" s="590" t="n"/>
      <c r="B981" s="590" t="n"/>
      <c r="C981" s="590" t="n"/>
      <c r="D981" s="590" t="n"/>
      <c r="E981" s="590" t="n"/>
      <c r="F981" s="590" t="n"/>
      <c r="G981" s="590" t="n"/>
      <c r="H981" s="590" t="n"/>
      <c r="I981" s="590" t="n"/>
      <c r="J981" s="664" t="n"/>
      <c r="K981" s="664" t="n"/>
      <c r="L981" s="664" t="n"/>
      <c r="M981" s="664" t="n"/>
      <c r="N981" s="664" t="n"/>
      <c r="O981" s="664" t="n"/>
      <c r="P981" s="664" t="n"/>
      <c r="Q981" s="664" t="n"/>
      <c r="R981" s="664" t="n"/>
      <c r="S981" s="664" t="n"/>
      <c r="T981" s="664" t="n"/>
      <c r="U981" s="664" t="n"/>
      <c r="V981" s="664" t="n"/>
      <c r="W981" s="664" t="n"/>
      <c r="X981" s="664" t="n"/>
      <c r="Y981" s="664" t="n"/>
      <c r="Z981" s="664" t="n"/>
      <c r="AA981" s="664" t="n"/>
    </row>
    <row r="982" ht="12" customHeight="1" s="844">
      <c r="A982" s="590" t="n"/>
      <c r="B982" s="590" t="n"/>
      <c r="C982" s="590" t="n"/>
      <c r="D982" s="590" t="n"/>
      <c r="E982" s="590" t="n"/>
      <c r="F982" s="590" t="n"/>
      <c r="G982" s="590" t="n"/>
      <c r="H982" s="590" t="n"/>
      <c r="I982" s="590" t="n"/>
      <c r="J982" s="664" t="n"/>
      <c r="K982" s="664" t="n"/>
      <c r="L982" s="664" t="n"/>
      <c r="M982" s="664" t="n"/>
      <c r="N982" s="664" t="n"/>
      <c r="O982" s="664" t="n"/>
      <c r="P982" s="664" t="n"/>
      <c r="Q982" s="664" t="n"/>
      <c r="R982" s="664" t="n"/>
      <c r="S982" s="664" t="n"/>
      <c r="T982" s="664" t="n"/>
      <c r="U982" s="664" t="n"/>
      <c r="V982" s="664" t="n"/>
      <c r="W982" s="664" t="n"/>
      <c r="X982" s="664" t="n"/>
      <c r="Y982" s="664" t="n"/>
      <c r="Z982" s="664" t="n"/>
      <c r="AA982" s="664" t="n"/>
    </row>
    <row r="983" ht="12" customHeight="1" s="844">
      <c r="A983" s="590" t="n"/>
      <c r="B983" s="590" t="n"/>
      <c r="C983" s="590" t="n"/>
      <c r="D983" s="590" t="n"/>
      <c r="E983" s="590" t="n"/>
      <c r="F983" s="590" t="n"/>
      <c r="G983" s="590" t="n"/>
      <c r="H983" s="590" t="n"/>
      <c r="I983" s="590" t="n"/>
      <c r="J983" s="664" t="n"/>
      <c r="K983" s="664" t="n"/>
      <c r="L983" s="664" t="n"/>
      <c r="M983" s="664" t="n"/>
      <c r="N983" s="664" t="n"/>
      <c r="O983" s="664" t="n"/>
      <c r="P983" s="664" t="n"/>
      <c r="Q983" s="664" t="n"/>
      <c r="R983" s="664" t="n"/>
      <c r="S983" s="664" t="n"/>
      <c r="T983" s="664" t="n"/>
      <c r="U983" s="664" t="n"/>
      <c r="V983" s="664" t="n"/>
      <c r="W983" s="664" t="n"/>
      <c r="X983" s="664" t="n"/>
      <c r="Y983" s="664" t="n"/>
      <c r="Z983" s="664" t="n"/>
      <c r="AA983" s="664" t="n"/>
    </row>
    <row r="984" ht="12" customHeight="1" s="844">
      <c r="A984" s="590" t="n"/>
      <c r="B984" s="590" t="n"/>
      <c r="C984" s="590" t="n"/>
      <c r="D984" s="590" t="n"/>
      <c r="E984" s="590" t="n"/>
      <c r="F984" s="590" t="n"/>
      <c r="G984" s="590" t="n"/>
      <c r="H984" s="590" t="n"/>
      <c r="I984" s="590" t="n"/>
      <c r="J984" s="664" t="n"/>
      <c r="K984" s="664" t="n"/>
      <c r="L984" s="664" t="n"/>
      <c r="M984" s="664" t="n"/>
      <c r="N984" s="664" t="n"/>
      <c r="O984" s="664" t="n"/>
      <c r="P984" s="664" t="n"/>
      <c r="Q984" s="664" t="n"/>
      <c r="R984" s="664" t="n"/>
      <c r="S984" s="664" t="n"/>
      <c r="T984" s="664" t="n"/>
      <c r="U984" s="664" t="n"/>
      <c r="V984" s="664" t="n"/>
      <c r="W984" s="664" t="n"/>
      <c r="X984" s="664" t="n"/>
      <c r="Y984" s="664" t="n"/>
      <c r="Z984" s="664" t="n"/>
      <c r="AA984" s="664" t="n"/>
    </row>
    <row r="985" ht="12" customHeight="1" s="844">
      <c r="A985" s="590" t="n"/>
      <c r="B985" s="590" t="n"/>
      <c r="C985" s="590" t="n"/>
      <c r="D985" s="590" t="n"/>
      <c r="E985" s="590" t="n"/>
      <c r="F985" s="590" t="n"/>
      <c r="G985" s="590" t="n"/>
      <c r="H985" s="590" t="n"/>
      <c r="I985" s="590" t="n"/>
      <c r="J985" s="664" t="n"/>
      <c r="K985" s="664" t="n"/>
      <c r="L985" s="664" t="n"/>
      <c r="M985" s="664" t="n"/>
      <c r="N985" s="664" t="n"/>
      <c r="O985" s="664" t="n"/>
      <c r="P985" s="664" t="n"/>
      <c r="Q985" s="664" t="n"/>
      <c r="R985" s="664" t="n"/>
      <c r="S985" s="664" t="n"/>
      <c r="T985" s="664" t="n"/>
      <c r="U985" s="664" t="n"/>
      <c r="V985" s="664" t="n"/>
      <c r="W985" s="664" t="n"/>
      <c r="X985" s="664" t="n"/>
      <c r="Y985" s="664" t="n"/>
      <c r="Z985" s="664" t="n"/>
      <c r="AA985" s="664" t="n"/>
    </row>
    <row r="986" ht="12" customHeight="1" s="844">
      <c r="A986" s="590" t="n"/>
      <c r="B986" s="590" t="n"/>
      <c r="C986" s="590" t="n"/>
      <c r="D986" s="590" t="n"/>
      <c r="E986" s="590" t="n"/>
      <c r="F986" s="590" t="n"/>
      <c r="G986" s="590" t="n"/>
      <c r="H986" s="590" t="n"/>
      <c r="I986" s="590" t="n"/>
      <c r="J986" s="664" t="n"/>
      <c r="K986" s="664" t="n"/>
      <c r="L986" s="664" t="n"/>
      <c r="M986" s="664" t="n"/>
      <c r="N986" s="664" t="n"/>
      <c r="O986" s="664" t="n"/>
      <c r="P986" s="664" t="n"/>
      <c r="Q986" s="664" t="n"/>
      <c r="R986" s="664" t="n"/>
      <c r="S986" s="664" t="n"/>
      <c r="T986" s="664" t="n"/>
      <c r="U986" s="664" t="n"/>
      <c r="V986" s="664" t="n"/>
      <c r="W986" s="664" t="n"/>
      <c r="X986" s="664" t="n"/>
      <c r="Y986" s="664" t="n"/>
      <c r="Z986" s="664" t="n"/>
      <c r="AA986" s="664" t="n"/>
    </row>
    <row r="987" ht="12" customHeight="1" s="844">
      <c r="A987" s="590" t="n"/>
      <c r="B987" s="590" t="n"/>
      <c r="C987" s="590" t="n"/>
      <c r="D987" s="590" t="n"/>
      <c r="E987" s="590" t="n"/>
      <c r="F987" s="590" t="n"/>
      <c r="G987" s="590" t="n"/>
      <c r="H987" s="590" t="n"/>
      <c r="I987" s="590" t="n"/>
      <c r="J987" s="664" t="n"/>
      <c r="K987" s="664" t="n"/>
      <c r="L987" s="664" t="n"/>
      <c r="M987" s="664" t="n"/>
      <c r="N987" s="664" t="n"/>
      <c r="O987" s="664" t="n"/>
      <c r="P987" s="664" t="n"/>
      <c r="Q987" s="664" t="n"/>
      <c r="R987" s="664" t="n"/>
      <c r="S987" s="664" t="n"/>
      <c r="T987" s="664" t="n"/>
      <c r="U987" s="664" t="n"/>
      <c r="V987" s="664" t="n"/>
      <c r="W987" s="664" t="n"/>
      <c r="X987" s="664" t="n"/>
      <c r="Y987" s="664" t="n"/>
      <c r="Z987" s="664" t="n"/>
      <c r="AA987" s="664" t="n"/>
    </row>
    <row r="988" ht="12" customHeight="1" s="844">
      <c r="A988" s="590" t="n"/>
      <c r="B988" s="590" t="n"/>
      <c r="C988" s="590" t="n"/>
      <c r="D988" s="590" t="n"/>
      <c r="E988" s="590" t="n"/>
      <c r="F988" s="590" t="n"/>
      <c r="G988" s="590" t="n"/>
      <c r="H988" s="590" t="n"/>
      <c r="I988" s="590" t="n"/>
      <c r="J988" s="664" t="n"/>
      <c r="K988" s="664" t="n"/>
      <c r="L988" s="664" t="n"/>
      <c r="M988" s="664" t="n"/>
      <c r="N988" s="664" t="n"/>
      <c r="O988" s="664" t="n"/>
      <c r="P988" s="664" t="n"/>
      <c r="Q988" s="664" t="n"/>
      <c r="R988" s="664" t="n"/>
      <c r="S988" s="664" t="n"/>
      <c r="T988" s="664" t="n"/>
      <c r="U988" s="664" t="n"/>
      <c r="V988" s="664" t="n"/>
      <c r="W988" s="664" t="n"/>
      <c r="X988" s="664" t="n"/>
      <c r="Y988" s="664" t="n"/>
      <c r="Z988" s="664" t="n"/>
      <c r="AA988" s="664" t="n"/>
    </row>
    <row r="989" ht="12" customHeight="1" s="844">
      <c r="A989" s="590" t="n"/>
      <c r="B989" s="590" t="n"/>
      <c r="C989" s="590" t="n"/>
      <c r="D989" s="590" t="n"/>
      <c r="E989" s="590" t="n"/>
      <c r="F989" s="590" t="n"/>
      <c r="G989" s="590" t="n"/>
      <c r="H989" s="590" t="n"/>
      <c r="I989" s="590" t="n"/>
      <c r="J989" s="664" t="n"/>
      <c r="K989" s="664" t="n"/>
      <c r="L989" s="664" t="n"/>
      <c r="M989" s="664" t="n"/>
      <c r="N989" s="664" t="n"/>
      <c r="O989" s="664" t="n"/>
      <c r="P989" s="664" t="n"/>
      <c r="Q989" s="664" t="n"/>
      <c r="R989" s="664" t="n"/>
      <c r="S989" s="664" t="n"/>
      <c r="T989" s="664" t="n"/>
      <c r="U989" s="664" t="n"/>
      <c r="V989" s="664" t="n"/>
      <c r="W989" s="664" t="n"/>
      <c r="X989" s="664" t="n"/>
      <c r="Y989" s="664" t="n"/>
      <c r="Z989" s="664" t="n"/>
      <c r="AA989" s="664" t="n"/>
    </row>
    <row r="990" ht="12" customHeight="1" s="844">
      <c r="A990" s="590" t="n"/>
      <c r="B990" s="590" t="n"/>
      <c r="C990" s="590" t="n"/>
      <c r="D990" s="590" t="n"/>
      <c r="E990" s="590" t="n"/>
      <c r="F990" s="590" t="n"/>
      <c r="G990" s="590" t="n"/>
      <c r="H990" s="590" t="n"/>
      <c r="I990" s="590" t="n"/>
      <c r="J990" s="664" t="n"/>
      <c r="K990" s="664" t="n"/>
      <c r="L990" s="664" t="n"/>
      <c r="M990" s="664" t="n"/>
      <c r="N990" s="664" t="n"/>
      <c r="O990" s="664" t="n"/>
      <c r="P990" s="664" t="n"/>
      <c r="Q990" s="664" t="n"/>
      <c r="R990" s="664" t="n"/>
      <c r="S990" s="664" t="n"/>
      <c r="T990" s="664" t="n"/>
      <c r="U990" s="664" t="n"/>
      <c r="V990" s="664" t="n"/>
      <c r="W990" s="664" t="n"/>
      <c r="X990" s="664" t="n"/>
      <c r="Y990" s="664" t="n"/>
      <c r="Z990" s="664" t="n"/>
      <c r="AA990" s="664" t="n"/>
    </row>
    <row r="991" ht="12" customHeight="1" s="844">
      <c r="A991" s="590" t="n"/>
      <c r="B991" s="590" t="n"/>
      <c r="C991" s="590" t="n"/>
      <c r="D991" s="590" t="n"/>
      <c r="E991" s="590" t="n"/>
      <c r="F991" s="590" t="n"/>
      <c r="G991" s="590" t="n"/>
      <c r="H991" s="590" t="n"/>
      <c r="I991" s="590" t="n"/>
      <c r="J991" s="664" t="n"/>
      <c r="K991" s="664" t="n"/>
      <c r="L991" s="664" t="n"/>
      <c r="M991" s="664" t="n"/>
      <c r="N991" s="664" t="n"/>
      <c r="O991" s="664" t="n"/>
      <c r="P991" s="664" t="n"/>
      <c r="Q991" s="664" t="n"/>
      <c r="R991" s="664" t="n"/>
      <c r="S991" s="664" t="n"/>
      <c r="T991" s="664" t="n"/>
      <c r="U991" s="664" t="n"/>
      <c r="V991" s="664" t="n"/>
      <c r="W991" s="664" t="n"/>
      <c r="X991" s="664" t="n"/>
      <c r="Y991" s="664" t="n"/>
      <c r="Z991" s="664" t="n"/>
      <c r="AA991" s="664" t="n"/>
    </row>
    <row r="992" ht="12" customHeight="1" s="844">
      <c r="A992" s="590" t="n"/>
      <c r="B992" s="590" t="n"/>
      <c r="C992" s="590" t="n"/>
      <c r="D992" s="590" t="n"/>
      <c r="E992" s="590" t="n"/>
      <c r="F992" s="590" t="n"/>
      <c r="G992" s="590" t="n"/>
      <c r="H992" s="590" t="n"/>
      <c r="I992" s="590" t="n"/>
      <c r="J992" s="664" t="n"/>
      <c r="K992" s="664" t="n"/>
      <c r="L992" s="664" t="n"/>
      <c r="M992" s="664" t="n"/>
      <c r="N992" s="664" t="n"/>
      <c r="O992" s="664" t="n"/>
      <c r="P992" s="664" t="n"/>
      <c r="Q992" s="664" t="n"/>
      <c r="R992" s="664" t="n"/>
      <c r="S992" s="664" t="n"/>
      <c r="T992" s="664" t="n"/>
      <c r="U992" s="664" t="n"/>
      <c r="V992" s="664" t="n"/>
      <c r="W992" s="664" t="n"/>
      <c r="X992" s="664" t="n"/>
      <c r="Y992" s="664" t="n"/>
      <c r="Z992" s="664" t="n"/>
      <c r="AA992" s="664" t="n"/>
    </row>
    <row r="993" ht="12" customHeight="1" s="844">
      <c r="A993" s="590" t="n"/>
      <c r="B993" s="590" t="n"/>
      <c r="C993" s="590" t="n"/>
      <c r="D993" s="590" t="n"/>
      <c r="E993" s="590" t="n"/>
      <c r="F993" s="590" t="n"/>
      <c r="G993" s="590" t="n"/>
      <c r="H993" s="590" t="n"/>
      <c r="I993" s="590" t="n"/>
      <c r="J993" s="664" t="n"/>
      <c r="K993" s="664" t="n"/>
      <c r="L993" s="664" t="n"/>
      <c r="M993" s="664" t="n"/>
      <c r="N993" s="664" t="n"/>
      <c r="O993" s="664" t="n"/>
      <c r="P993" s="664" t="n"/>
      <c r="Q993" s="664" t="n"/>
      <c r="R993" s="664" t="n"/>
      <c r="S993" s="664" t="n"/>
      <c r="T993" s="664" t="n"/>
      <c r="U993" s="664" t="n"/>
      <c r="V993" s="664" t="n"/>
      <c r="W993" s="664" t="n"/>
      <c r="X993" s="664" t="n"/>
      <c r="Y993" s="664" t="n"/>
      <c r="Z993" s="664" t="n"/>
      <c r="AA993" s="664" t="n"/>
    </row>
    <row r="994" ht="12" customHeight="1" s="844">
      <c r="A994" s="590" t="n"/>
      <c r="B994" s="590" t="n"/>
      <c r="C994" s="590" t="n"/>
      <c r="D994" s="590" t="n"/>
      <c r="E994" s="590" t="n"/>
      <c r="F994" s="590" t="n"/>
      <c r="G994" s="590" t="n"/>
      <c r="H994" s="590" t="n"/>
      <c r="I994" s="590" t="n"/>
      <c r="J994" s="664" t="n"/>
      <c r="K994" s="664" t="n"/>
      <c r="L994" s="664" t="n"/>
      <c r="M994" s="664" t="n"/>
      <c r="N994" s="664" t="n"/>
      <c r="O994" s="664" t="n"/>
      <c r="P994" s="664" t="n"/>
      <c r="Q994" s="664" t="n"/>
      <c r="R994" s="664" t="n"/>
      <c r="S994" s="664" t="n"/>
      <c r="T994" s="664" t="n"/>
      <c r="U994" s="664" t="n"/>
      <c r="V994" s="664" t="n"/>
      <c r="W994" s="664" t="n"/>
      <c r="X994" s="664" t="n"/>
      <c r="Y994" s="664" t="n"/>
      <c r="Z994" s="664" t="n"/>
      <c r="AA994" s="664" t="n"/>
    </row>
    <row r="995" ht="12" customHeight="1" s="844">
      <c r="A995" s="590" t="n"/>
      <c r="B995" s="590" t="n"/>
      <c r="C995" s="590" t="n"/>
      <c r="D995" s="590" t="n"/>
      <c r="E995" s="590" t="n"/>
      <c r="F995" s="590" t="n"/>
      <c r="G995" s="590" t="n"/>
      <c r="H995" s="590" t="n"/>
      <c r="I995" s="590" t="n"/>
      <c r="J995" s="664" t="n"/>
      <c r="K995" s="664" t="n"/>
      <c r="L995" s="664" t="n"/>
      <c r="M995" s="664" t="n"/>
      <c r="N995" s="664" t="n"/>
      <c r="O995" s="664" t="n"/>
      <c r="P995" s="664" t="n"/>
      <c r="Q995" s="664" t="n"/>
      <c r="R995" s="664" t="n"/>
      <c r="S995" s="664" t="n"/>
      <c r="T995" s="664" t="n"/>
      <c r="U995" s="664" t="n"/>
      <c r="V995" s="664" t="n"/>
      <c r="W995" s="664" t="n"/>
      <c r="X995" s="664" t="n"/>
      <c r="Y995" s="664" t="n"/>
      <c r="Z995" s="664" t="n"/>
      <c r="AA995" s="664" t="n"/>
    </row>
    <row r="996" ht="12" customHeight="1" s="844">
      <c r="A996" s="590" t="n"/>
      <c r="B996" s="590" t="n"/>
      <c r="C996" s="590" t="n"/>
      <c r="D996" s="590" t="n"/>
      <c r="E996" s="590" t="n"/>
      <c r="F996" s="590" t="n"/>
      <c r="G996" s="590" t="n"/>
      <c r="H996" s="590" t="n"/>
      <c r="I996" s="590" t="n"/>
      <c r="J996" s="664" t="n"/>
      <c r="K996" s="664" t="n"/>
      <c r="L996" s="664" t="n"/>
      <c r="M996" s="664" t="n"/>
      <c r="N996" s="664" t="n"/>
      <c r="O996" s="664" t="n"/>
      <c r="P996" s="664" t="n"/>
      <c r="Q996" s="664" t="n"/>
      <c r="R996" s="664" t="n"/>
      <c r="S996" s="664" t="n"/>
      <c r="T996" s="664" t="n"/>
      <c r="U996" s="664" t="n"/>
      <c r="V996" s="664" t="n"/>
      <c r="W996" s="664" t="n"/>
      <c r="X996" s="664" t="n"/>
      <c r="Y996" s="664" t="n"/>
      <c r="Z996" s="664" t="n"/>
      <c r="AA996" s="664" t="n"/>
    </row>
    <row r="997" ht="12" customHeight="1" s="844">
      <c r="A997" s="590" t="n"/>
      <c r="B997" s="590" t="n"/>
      <c r="C997" s="590" t="n"/>
      <c r="D997" s="590" t="n"/>
      <c r="E997" s="590" t="n"/>
      <c r="F997" s="590" t="n"/>
      <c r="G997" s="590" t="n"/>
      <c r="H997" s="590" t="n"/>
      <c r="I997" s="590" t="n"/>
      <c r="J997" s="664" t="n"/>
      <c r="K997" s="664" t="n"/>
      <c r="L997" s="664" t="n"/>
      <c r="M997" s="664" t="n"/>
      <c r="N997" s="664" t="n"/>
      <c r="O997" s="664" t="n"/>
      <c r="P997" s="664" t="n"/>
      <c r="Q997" s="664" t="n"/>
      <c r="R997" s="664" t="n"/>
      <c r="S997" s="664" t="n"/>
      <c r="T997" s="664" t="n"/>
      <c r="U997" s="664" t="n"/>
      <c r="V997" s="664" t="n"/>
      <c r="W997" s="664" t="n"/>
      <c r="X997" s="664" t="n"/>
      <c r="Y997" s="664" t="n"/>
      <c r="Z997" s="664" t="n"/>
      <c r="AA997" s="664" t="n"/>
    </row>
    <row r="998" ht="12" customHeight="1" s="844">
      <c r="A998" s="590" t="n"/>
      <c r="B998" s="590" t="n"/>
      <c r="C998" s="590" t="n"/>
      <c r="D998" s="590" t="n"/>
      <c r="E998" s="590" t="n"/>
      <c r="F998" s="590" t="n"/>
      <c r="G998" s="590" t="n"/>
      <c r="H998" s="590" t="n"/>
      <c r="I998" s="590" t="n"/>
      <c r="J998" s="664" t="n"/>
      <c r="K998" s="664" t="n"/>
      <c r="L998" s="664" t="n"/>
      <c r="M998" s="664" t="n"/>
      <c r="N998" s="664" t="n"/>
      <c r="O998" s="664" t="n"/>
      <c r="P998" s="664" t="n"/>
      <c r="Q998" s="664" t="n"/>
      <c r="R998" s="664" t="n"/>
      <c r="S998" s="664" t="n"/>
      <c r="T998" s="664" t="n"/>
      <c r="U998" s="664" t="n"/>
      <c r="V998" s="664" t="n"/>
      <c r="W998" s="664" t="n"/>
      <c r="X998" s="664" t="n"/>
      <c r="Y998" s="664" t="n"/>
      <c r="Z998" s="664" t="n"/>
      <c r="AA998" s="664" t="n"/>
    </row>
    <row r="999" ht="12" customHeight="1" s="844">
      <c r="A999" s="590" t="n"/>
      <c r="B999" s="590" t="n"/>
      <c r="C999" s="590" t="n"/>
      <c r="D999" s="590" t="n"/>
      <c r="E999" s="590" t="n"/>
      <c r="F999" s="590" t="n"/>
      <c r="G999" s="590" t="n"/>
      <c r="H999" s="590" t="n"/>
      <c r="I999" s="590" t="n"/>
      <c r="J999" s="664" t="n"/>
      <c r="K999" s="664" t="n"/>
      <c r="L999" s="664" t="n"/>
      <c r="M999" s="664" t="n"/>
      <c r="N999" s="664" t="n"/>
      <c r="O999" s="664" t="n"/>
      <c r="P999" s="664" t="n"/>
      <c r="Q999" s="664" t="n"/>
      <c r="R999" s="664" t="n"/>
      <c r="S999" s="664" t="n"/>
      <c r="T999" s="664" t="n"/>
      <c r="U999" s="664" t="n"/>
      <c r="V999" s="664" t="n"/>
      <c r="W999" s="664" t="n"/>
      <c r="X999" s="664" t="n"/>
      <c r="Y999" s="664" t="n"/>
      <c r="Z999" s="664" t="n"/>
      <c r="AA999" s="664" t="n"/>
    </row>
    <row r="1000" ht="12" customHeight="1" s="844">
      <c r="A1000" s="590" t="n"/>
      <c r="B1000" s="590" t="n"/>
      <c r="C1000" s="590" t="n"/>
      <c r="D1000" s="590" t="n"/>
      <c r="E1000" s="590" t="n"/>
      <c r="F1000" s="590" t="n"/>
      <c r="G1000" s="590" t="n"/>
      <c r="H1000" s="590" t="n"/>
      <c r="I1000" s="590" t="n"/>
      <c r="J1000" s="664" t="n"/>
      <c r="K1000" s="664" t="n"/>
      <c r="L1000" s="664" t="n"/>
      <c r="M1000" s="664" t="n"/>
      <c r="N1000" s="664" t="n"/>
      <c r="O1000" s="664" t="n"/>
      <c r="P1000" s="664" t="n"/>
      <c r="Q1000" s="664" t="n"/>
      <c r="R1000" s="664" t="n"/>
      <c r="S1000" s="664" t="n"/>
      <c r="T1000" s="664" t="n"/>
      <c r="U1000" s="664" t="n"/>
      <c r="V1000" s="664" t="n"/>
      <c r="W1000" s="664" t="n"/>
      <c r="X1000" s="664" t="n"/>
      <c r="Y1000" s="664" t="n"/>
      <c r="Z1000" s="664" t="n"/>
      <c r="AA1000" s="664" t="n"/>
    </row>
  </sheetData>
  <pageMargins left="0.7" right="0.7" top="0.75" bottom="0.75" header="0.511811023622047" footer="0.511811023622047"/>
  <pageSetup orientation="portrait" paperSize="9" horizontalDpi="300" verticalDpi="300"/>
</worksheet>
</file>

<file path=xl/worksheets/sheet20.xml><?xml version="1.0" encoding="utf-8"?>
<worksheet xmlns="http://schemas.openxmlformats.org/spreadsheetml/2006/main">
  <sheetPr codeName="Sheet20">
    <tabColor rgb="FFD8D8D8"/>
    <outlinePr summaryBelow="1" summaryRight="1"/>
    <pageSetUpPr/>
  </sheetPr>
  <dimension ref="A1:A1"/>
  <sheetViews>
    <sheetView showGridLines="0" zoomScaleNormal="100" workbookViewId="0">
      <selection activeCell="A1" sqref="A1"/>
    </sheetView>
  </sheetViews>
  <sheetFormatPr baseColWidth="8" defaultColWidth="14.44140625" defaultRowHeight="14.4"/>
  <cols>
    <col width="9.109375" customWidth="1" style="844" min="1" max="26"/>
  </cols>
  <sheetData>
    <row r="1" ht="14.25" customHeight="1" s="844"/>
    <row r="2" ht="14.25" customHeight="1" s="844"/>
    <row r="3" ht="14.25" customHeight="1" s="844"/>
    <row r="4" ht="14.25" customHeight="1" s="844"/>
    <row r="5" ht="14.25" customHeight="1" s="844"/>
    <row r="6" ht="14.25" customHeight="1" s="844"/>
    <row r="7" ht="14.25" customHeight="1" s="844"/>
    <row r="8" ht="14.25" customHeight="1" s="844"/>
    <row r="9" ht="14.25" customHeight="1" s="844"/>
    <row r="10" ht="14.25" customHeight="1" s="844"/>
    <row r="11" ht="14.25" customHeight="1" s="844"/>
    <row r="12" ht="14.25" customHeight="1" s="844"/>
    <row r="13" ht="14.25" customHeight="1" s="844"/>
    <row r="14" ht="14.25" customHeight="1" s="844"/>
    <row r="15" ht="14.25" customHeight="1" s="844"/>
    <row r="16" ht="14.25" customHeight="1" s="844"/>
    <row r="17" ht="14.25" customHeight="1" s="844"/>
    <row r="18" ht="14.25" customHeight="1" s="844"/>
    <row r="19" ht="14.25" customHeight="1" s="844"/>
    <row r="20" ht="14.25" customHeight="1" s="844"/>
    <row r="21" ht="14.25" customHeight="1" s="844"/>
    <row r="22" ht="14.25" customHeight="1" s="844"/>
    <row r="23" ht="14.25" customHeight="1" s="844"/>
    <row r="24" ht="14.25" customHeight="1" s="844"/>
    <row r="25" ht="14.25" customHeight="1" s="844"/>
    <row r="26" ht="14.25" customHeight="1" s="844"/>
    <row r="27" ht="14.25" customHeight="1" s="844"/>
    <row r="28" ht="14.25" customHeight="1" s="844"/>
    <row r="29" ht="14.25" customHeight="1" s="844"/>
    <row r="30" ht="14.25" customHeight="1" s="844"/>
    <row r="31" ht="14.25" customHeight="1" s="844"/>
    <row r="32" ht="14.25" customHeight="1" s="844"/>
    <row r="33" ht="14.25" customHeight="1" s="844"/>
    <row r="34" ht="14.25" customHeight="1" s="844"/>
    <row r="35" ht="14.25" customHeight="1" s="844"/>
    <row r="36" ht="14.25" customHeight="1" s="844"/>
    <row r="37" ht="14.25" customHeight="1" s="844"/>
    <row r="38" ht="14.25" customHeight="1" s="844"/>
    <row r="39" ht="14.25" customHeight="1" s="844"/>
    <row r="40" ht="14.25" customHeight="1" s="844"/>
    <row r="41" ht="14.25" customHeight="1" s="844"/>
    <row r="42" ht="14.25" customHeight="1" s="844"/>
    <row r="43" ht="14.25" customHeight="1" s="844"/>
    <row r="44" ht="14.25" customHeight="1" s="844"/>
    <row r="45" ht="14.25" customHeight="1" s="844"/>
    <row r="46" ht="14.25" customHeight="1" s="844"/>
    <row r="47" ht="14.25" customHeight="1" s="844"/>
    <row r="48" ht="14.25" customHeight="1" s="844"/>
    <row r="49" ht="14.25" customHeight="1" s="844"/>
    <row r="50" ht="14.25" customHeight="1" s="844"/>
    <row r="51" ht="14.25" customHeight="1" s="844"/>
    <row r="52" ht="14.25" customHeight="1" s="844"/>
    <row r="53" ht="14.25" customHeight="1" s="844"/>
    <row r="54" ht="14.25" customHeight="1" s="844"/>
    <row r="55" ht="14.25" customHeight="1" s="844"/>
    <row r="56" ht="14.25" customHeight="1" s="844"/>
    <row r="57" ht="14.25" customHeight="1" s="844"/>
    <row r="58" ht="14.25" customHeight="1" s="844"/>
    <row r="59" ht="14.25" customHeight="1" s="844"/>
    <row r="60" ht="14.25" customHeight="1" s="844"/>
    <row r="61" ht="14.25" customHeight="1" s="844"/>
    <row r="62" ht="14.25" customHeight="1" s="844"/>
    <row r="63" ht="14.25" customHeight="1" s="844"/>
    <row r="64" ht="14.25" customHeight="1" s="844"/>
    <row r="65" ht="14.25" customHeight="1" s="844"/>
    <row r="66" ht="14.25" customHeight="1" s="844"/>
    <row r="67" ht="14.25" customHeight="1" s="844"/>
    <row r="68" ht="14.25" customHeight="1" s="844"/>
    <row r="69" ht="14.25" customHeight="1" s="844"/>
    <row r="70" ht="14.25" customHeight="1" s="844"/>
    <row r="71" ht="14.25" customHeight="1" s="844"/>
    <row r="72" ht="14.25" customHeight="1" s="844"/>
    <row r="73" ht="14.25" customHeight="1" s="844"/>
    <row r="74" ht="14.25" customHeight="1" s="844"/>
    <row r="75" ht="14.25" customHeight="1" s="844"/>
    <row r="76" ht="14.25" customHeight="1" s="844"/>
    <row r="77" ht="14.25" customHeight="1" s="844"/>
    <row r="78" ht="14.25" customHeight="1" s="844"/>
    <row r="79" ht="14.25" customHeight="1" s="844"/>
    <row r="80" ht="14.25" customHeight="1" s="844"/>
    <row r="81" ht="14.25" customHeight="1" s="844"/>
    <row r="82" ht="14.25" customHeight="1" s="844"/>
    <row r="83" ht="14.25" customHeight="1" s="844"/>
    <row r="84" ht="14.25" customHeight="1" s="844"/>
    <row r="85" ht="14.25" customHeight="1" s="844"/>
    <row r="86" ht="14.25" customHeight="1" s="844"/>
    <row r="87" ht="14.25" customHeight="1" s="844"/>
    <row r="88" ht="14.25" customHeight="1" s="844"/>
    <row r="89" ht="14.25" customHeight="1" s="844"/>
    <row r="90" ht="14.25" customHeight="1" s="844"/>
    <row r="91" ht="14.25" customHeight="1" s="844"/>
    <row r="92" ht="14.25" customHeight="1" s="844"/>
    <row r="93" ht="14.25" customHeight="1" s="844"/>
    <row r="94" ht="14.25" customHeight="1" s="844"/>
    <row r="95" ht="14.25" customHeight="1" s="844"/>
    <row r="96" ht="14.25" customHeight="1" s="844"/>
    <row r="97" ht="14.25" customHeight="1" s="844"/>
    <row r="98" ht="14.25" customHeight="1" s="844"/>
    <row r="99" ht="14.25" customHeight="1" s="844"/>
    <row r="100" ht="14.25" customHeight="1" s="844"/>
    <row r="101" ht="14.25" customHeight="1" s="844"/>
    <row r="102" ht="14.25" customHeight="1" s="844"/>
    <row r="103" ht="14.25" customHeight="1" s="844"/>
    <row r="104" ht="14.25" customHeight="1" s="844"/>
    <row r="105" ht="14.25" customHeight="1" s="844"/>
    <row r="106" ht="14.25" customHeight="1" s="844"/>
    <row r="107" ht="14.25" customHeight="1" s="844"/>
    <row r="108" ht="14.25" customHeight="1" s="844"/>
    <row r="109" ht="14.25" customHeight="1" s="844"/>
    <row r="110" ht="14.25" customHeight="1" s="844"/>
    <row r="111" ht="14.25" customHeight="1" s="844"/>
    <row r="112" ht="14.25" customHeight="1" s="844"/>
    <row r="113" ht="14.25" customHeight="1" s="844"/>
    <row r="114" ht="14.25" customHeight="1" s="844"/>
    <row r="115" ht="14.25" customHeight="1" s="844"/>
    <row r="116" ht="14.25" customHeight="1" s="844"/>
    <row r="117" ht="14.25" customHeight="1" s="844"/>
    <row r="118" ht="14.25" customHeight="1" s="844"/>
    <row r="119" ht="14.25" customHeight="1" s="844"/>
    <row r="120" ht="14.25" customHeight="1" s="844"/>
    <row r="121" ht="14.25" customHeight="1" s="844"/>
    <row r="122" ht="14.25" customHeight="1" s="844"/>
    <row r="123" ht="14.25" customHeight="1" s="844"/>
    <row r="124" ht="14.25" customHeight="1" s="844"/>
    <row r="125" ht="14.25" customHeight="1" s="844"/>
    <row r="126" ht="14.25" customHeight="1" s="844"/>
    <row r="127" ht="14.25" customHeight="1" s="844"/>
    <row r="128" ht="14.25" customHeight="1" s="844"/>
    <row r="129" ht="14.25" customHeight="1" s="844"/>
    <row r="130" ht="14.25" customHeight="1" s="844"/>
    <row r="131" ht="14.25" customHeight="1" s="844"/>
    <row r="132" ht="14.25" customHeight="1" s="844"/>
    <row r="133" ht="14.25" customHeight="1" s="844"/>
    <row r="134" ht="14.25" customHeight="1" s="844"/>
    <row r="135" ht="14.25" customHeight="1" s="844"/>
    <row r="136" ht="14.25" customHeight="1" s="844"/>
    <row r="137" ht="14.25" customHeight="1" s="844"/>
    <row r="138" ht="14.25" customHeight="1" s="844"/>
    <row r="139" ht="14.25" customHeight="1" s="844"/>
    <row r="140" ht="14.25" customHeight="1" s="844"/>
    <row r="141" ht="14.25" customHeight="1" s="844"/>
    <row r="142" ht="14.25" customHeight="1" s="844"/>
    <row r="143" ht="14.25" customHeight="1" s="844"/>
    <row r="144" ht="14.25" customHeight="1" s="844"/>
    <row r="145" ht="14.25" customHeight="1" s="844"/>
    <row r="146" ht="14.25" customHeight="1" s="844"/>
    <row r="147" ht="14.25" customHeight="1" s="844"/>
    <row r="148" ht="14.25" customHeight="1" s="844"/>
    <row r="149" ht="14.25" customHeight="1" s="844"/>
    <row r="150" ht="14.25" customHeight="1" s="844"/>
    <row r="151" ht="14.25" customHeight="1" s="844"/>
    <row r="152" ht="14.25" customHeight="1" s="844"/>
    <row r="153" ht="14.25" customHeight="1" s="844"/>
    <row r="154" ht="14.25" customHeight="1" s="844"/>
    <row r="155" ht="14.25" customHeight="1" s="844"/>
    <row r="156" ht="14.25" customHeight="1" s="844"/>
    <row r="157" ht="14.25" customHeight="1" s="844"/>
    <row r="158" ht="14.25" customHeight="1" s="844"/>
    <row r="159" ht="14.25" customHeight="1" s="844"/>
    <row r="160" ht="14.25" customHeight="1" s="844"/>
    <row r="161" ht="14.25" customHeight="1" s="844"/>
    <row r="162" ht="14.25" customHeight="1" s="844"/>
    <row r="163" ht="14.25" customHeight="1" s="844"/>
    <row r="164" ht="14.25" customHeight="1" s="844"/>
    <row r="165" ht="14.25" customHeight="1" s="844"/>
    <row r="166" ht="14.25" customHeight="1" s="844"/>
    <row r="167" ht="14.25" customHeight="1" s="844"/>
    <row r="168" ht="14.25" customHeight="1" s="844"/>
    <row r="169" ht="14.25" customHeight="1" s="844"/>
    <row r="170" ht="14.25" customHeight="1" s="844"/>
    <row r="171" ht="14.25" customHeight="1" s="844"/>
    <row r="172" ht="14.25" customHeight="1" s="844"/>
    <row r="173" ht="14.25" customHeight="1" s="844"/>
    <row r="174" ht="14.25" customHeight="1" s="844"/>
    <row r="175" ht="14.25" customHeight="1" s="844"/>
    <row r="176" ht="14.25" customHeight="1" s="844"/>
    <row r="177" ht="14.25" customHeight="1" s="844"/>
    <row r="178" ht="14.25" customHeight="1" s="844"/>
    <row r="179" ht="14.25" customHeight="1" s="844"/>
    <row r="180" ht="14.25" customHeight="1" s="844"/>
    <row r="181" ht="14.25" customHeight="1" s="844"/>
    <row r="182" ht="14.25" customHeight="1" s="844"/>
    <row r="183" ht="14.25" customHeight="1" s="844"/>
    <row r="184" ht="14.25" customHeight="1" s="844"/>
    <row r="185" ht="14.25" customHeight="1" s="844"/>
    <row r="186" ht="14.25" customHeight="1" s="844"/>
    <row r="187" ht="14.25" customHeight="1" s="844"/>
    <row r="188" ht="14.25" customHeight="1" s="844"/>
    <row r="189" ht="14.25" customHeight="1" s="844"/>
    <row r="190" ht="14.25" customHeight="1" s="844"/>
    <row r="191" ht="14.25" customHeight="1" s="844"/>
    <row r="192" ht="14.25" customHeight="1" s="844"/>
    <row r="193" ht="14.25" customHeight="1" s="844"/>
    <row r="194" ht="14.25" customHeight="1" s="844"/>
    <row r="195" ht="14.25" customHeight="1" s="844"/>
    <row r="196" ht="14.25" customHeight="1" s="844"/>
    <row r="197" ht="14.25" customHeight="1" s="844"/>
    <row r="198" ht="14.25" customHeight="1" s="844"/>
    <row r="199" ht="14.25" customHeight="1" s="844"/>
    <row r="200" ht="14.25" customHeight="1" s="844"/>
    <row r="201" ht="14.25" customHeight="1" s="844"/>
    <row r="202" ht="14.25" customHeight="1" s="844"/>
    <row r="203" ht="14.25" customHeight="1" s="844"/>
    <row r="204" ht="14.25" customHeight="1" s="844"/>
    <row r="205" ht="14.25" customHeight="1" s="844"/>
    <row r="206" ht="14.25" customHeight="1" s="844"/>
    <row r="207" ht="14.25" customHeight="1" s="844"/>
    <row r="208" ht="14.25" customHeight="1" s="844"/>
    <row r="209" ht="14.25" customHeight="1" s="844"/>
    <row r="210" ht="14.25" customHeight="1" s="844"/>
    <row r="211" ht="14.25" customHeight="1" s="844"/>
    <row r="212" ht="14.25" customHeight="1" s="844"/>
    <row r="213" ht="14.25" customHeight="1" s="844"/>
    <row r="214" ht="14.25" customHeight="1" s="844"/>
    <row r="215" ht="14.25" customHeight="1" s="844"/>
    <row r="216" ht="14.25" customHeight="1" s="844"/>
    <row r="217" ht="14.25" customHeight="1" s="844"/>
    <row r="218" ht="14.25" customHeight="1" s="844"/>
    <row r="219" ht="14.25" customHeight="1" s="844"/>
    <row r="220" ht="14.25" customHeight="1" s="844"/>
    <row r="221" ht="14.25" customHeight="1" s="844"/>
    <row r="222" ht="14.25" customHeight="1" s="844"/>
    <row r="223" ht="14.25" customHeight="1" s="844"/>
    <row r="224" ht="14.25" customHeight="1" s="844"/>
    <row r="225" ht="14.25" customHeight="1" s="844"/>
    <row r="226" ht="14.25" customHeight="1" s="844"/>
    <row r="227" ht="14.25" customHeight="1" s="844"/>
    <row r="228" ht="14.25" customHeight="1" s="844"/>
    <row r="229" ht="14.25" customHeight="1" s="844"/>
    <row r="230" ht="14.25" customHeight="1" s="844"/>
    <row r="231" ht="14.25" customHeight="1" s="844"/>
    <row r="232" ht="14.25" customHeight="1" s="844"/>
    <row r="233" ht="14.25" customHeight="1" s="844"/>
    <row r="234" ht="14.25" customHeight="1" s="844"/>
    <row r="235" ht="14.25" customHeight="1" s="844"/>
    <row r="236" ht="14.25" customHeight="1" s="844"/>
    <row r="237" ht="14.25" customHeight="1" s="844"/>
    <row r="238" ht="14.25" customHeight="1" s="844"/>
    <row r="239" ht="14.25" customHeight="1" s="844"/>
    <row r="240" ht="14.25" customHeight="1" s="844"/>
    <row r="241" ht="14.25" customHeight="1" s="844"/>
    <row r="242" ht="14.25" customHeight="1" s="844"/>
    <row r="243" ht="14.25" customHeight="1" s="844"/>
    <row r="244" ht="14.25" customHeight="1" s="844"/>
    <row r="245" ht="14.25" customHeight="1" s="844"/>
    <row r="246" ht="14.25" customHeight="1" s="844"/>
    <row r="247" ht="14.25" customHeight="1" s="844"/>
    <row r="248" ht="14.25" customHeight="1" s="844"/>
    <row r="249" ht="14.25" customHeight="1" s="844"/>
    <row r="250" ht="14.25" customHeight="1" s="844"/>
    <row r="251" ht="14.25" customHeight="1" s="844"/>
    <row r="252" ht="14.25" customHeight="1" s="844"/>
    <row r="253" ht="14.25" customHeight="1" s="844"/>
    <row r="254" ht="14.25" customHeight="1" s="844"/>
    <row r="255" ht="14.25" customHeight="1" s="844"/>
    <row r="256" ht="14.25" customHeight="1" s="844"/>
    <row r="257" ht="14.25" customHeight="1" s="844"/>
    <row r="258" ht="14.25" customHeight="1" s="844"/>
    <row r="259" ht="14.25" customHeight="1" s="844"/>
    <row r="260" ht="14.25" customHeight="1" s="844"/>
    <row r="261" ht="14.25" customHeight="1" s="844"/>
    <row r="262" ht="14.25" customHeight="1" s="844"/>
    <row r="263" ht="14.25" customHeight="1" s="844"/>
    <row r="264" ht="14.25" customHeight="1" s="844"/>
    <row r="265" ht="14.25" customHeight="1" s="844"/>
    <row r="266" ht="14.25" customHeight="1" s="844"/>
    <row r="267" ht="14.25" customHeight="1" s="844"/>
    <row r="268" ht="14.25" customHeight="1" s="844"/>
    <row r="269" ht="14.25" customHeight="1" s="844"/>
    <row r="270" ht="14.25" customHeight="1" s="844"/>
    <row r="271" ht="14.25" customHeight="1" s="844"/>
    <row r="272" ht="14.25" customHeight="1" s="844"/>
    <row r="273" ht="14.25" customHeight="1" s="844"/>
    <row r="274" ht="14.25" customHeight="1" s="844"/>
    <row r="275" ht="14.25" customHeight="1" s="844"/>
    <row r="276" ht="14.25" customHeight="1" s="844"/>
    <row r="277" ht="14.25" customHeight="1" s="844"/>
    <row r="278" ht="14.25" customHeight="1" s="844"/>
    <row r="279" ht="14.25" customHeight="1" s="844"/>
    <row r="280" ht="14.25" customHeight="1" s="844"/>
    <row r="281" ht="14.25" customHeight="1" s="844"/>
    <row r="282" ht="14.25" customHeight="1" s="844"/>
    <row r="283" ht="14.25" customHeight="1" s="844"/>
    <row r="284" ht="14.25" customHeight="1" s="844"/>
    <row r="285" ht="14.25" customHeight="1" s="844"/>
    <row r="286" ht="14.25" customHeight="1" s="844"/>
    <row r="287" ht="14.25" customHeight="1" s="844"/>
    <row r="288" ht="14.25" customHeight="1" s="844"/>
    <row r="289" ht="14.25" customHeight="1" s="844"/>
    <row r="290" ht="14.25" customHeight="1" s="844"/>
    <row r="291" ht="14.25" customHeight="1" s="844"/>
    <row r="292" ht="14.25" customHeight="1" s="844"/>
    <row r="293" ht="14.25" customHeight="1" s="844"/>
    <row r="294" ht="14.25" customHeight="1" s="844"/>
    <row r="295" ht="14.25" customHeight="1" s="844"/>
    <row r="296" ht="14.25" customHeight="1" s="844"/>
    <row r="297" ht="14.25" customHeight="1" s="844"/>
    <row r="298" ht="14.25" customHeight="1" s="844"/>
    <row r="299" ht="14.25" customHeight="1" s="844"/>
    <row r="300" ht="14.25" customHeight="1" s="844"/>
    <row r="301" ht="14.25" customHeight="1" s="844"/>
    <row r="302" ht="14.25" customHeight="1" s="844"/>
    <row r="303" ht="14.25" customHeight="1" s="844"/>
    <row r="304" ht="14.25" customHeight="1" s="844"/>
    <row r="305" ht="14.25" customHeight="1" s="844"/>
    <row r="306" ht="14.25" customHeight="1" s="844"/>
    <row r="307" ht="14.25" customHeight="1" s="844"/>
    <row r="308" ht="14.25" customHeight="1" s="844"/>
    <row r="309" ht="14.25" customHeight="1" s="844"/>
    <row r="310" ht="14.25" customHeight="1" s="844"/>
    <row r="311" ht="14.25" customHeight="1" s="844"/>
    <row r="312" ht="14.25" customHeight="1" s="844"/>
    <row r="313" ht="14.25" customHeight="1" s="844"/>
    <row r="314" ht="14.25" customHeight="1" s="844"/>
    <row r="315" ht="14.25" customHeight="1" s="844"/>
    <row r="316" ht="14.25" customHeight="1" s="844"/>
    <row r="317" ht="14.25" customHeight="1" s="844"/>
    <row r="318" ht="14.25" customHeight="1" s="844"/>
    <row r="319" ht="14.25" customHeight="1" s="844"/>
    <row r="320" ht="14.25" customHeight="1" s="844"/>
    <row r="321" ht="14.25" customHeight="1" s="844"/>
    <row r="322" ht="14.25" customHeight="1" s="844"/>
    <row r="323" ht="14.25" customHeight="1" s="844"/>
    <row r="324" ht="14.25" customHeight="1" s="844"/>
    <row r="325" ht="14.25" customHeight="1" s="844"/>
    <row r="326" ht="14.25" customHeight="1" s="844"/>
    <row r="327" ht="14.25" customHeight="1" s="844"/>
    <row r="328" ht="14.25" customHeight="1" s="844"/>
    <row r="329" ht="14.25" customHeight="1" s="844"/>
    <row r="330" ht="14.25" customHeight="1" s="844"/>
    <row r="331" ht="14.25" customHeight="1" s="844"/>
    <row r="332" ht="14.25" customHeight="1" s="844"/>
    <row r="333" ht="14.25" customHeight="1" s="844"/>
    <row r="334" ht="14.25" customHeight="1" s="844"/>
    <row r="335" ht="14.25" customHeight="1" s="844"/>
    <row r="336" ht="14.25" customHeight="1" s="844"/>
    <row r="337" ht="14.25" customHeight="1" s="844"/>
    <row r="338" ht="14.25" customHeight="1" s="844"/>
    <row r="339" ht="14.25" customHeight="1" s="844"/>
    <row r="340" ht="14.25" customHeight="1" s="844"/>
    <row r="341" ht="14.25" customHeight="1" s="844"/>
    <row r="342" ht="14.25" customHeight="1" s="844"/>
    <row r="343" ht="14.25" customHeight="1" s="844"/>
    <row r="344" ht="14.25" customHeight="1" s="844"/>
    <row r="345" ht="14.25" customHeight="1" s="844"/>
    <row r="346" ht="14.25" customHeight="1" s="844"/>
    <row r="347" ht="14.25" customHeight="1" s="844"/>
    <row r="348" ht="14.25" customHeight="1" s="844"/>
    <row r="349" ht="14.25" customHeight="1" s="844"/>
    <row r="350" ht="14.25" customHeight="1" s="844"/>
    <row r="351" ht="14.25" customHeight="1" s="844"/>
    <row r="352" ht="14.25" customHeight="1" s="844"/>
    <row r="353" ht="14.25" customHeight="1" s="844"/>
    <row r="354" ht="14.25" customHeight="1" s="844"/>
    <row r="355" ht="14.25" customHeight="1" s="844"/>
    <row r="356" ht="14.25" customHeight="1" s="844"/>
    <row r="357" ht="14.25" customHeight="1" s="844"/>
    <row r="358" ht="14.25" customHeight="1" s="844"/>
    <row r="359" ht="14.25" customHeight="1" s="844"/>
    <row r="360" ht="14.25" customHeight="1" s="844"/>
    <row r="361" ht="14.25" customHeight="1" s="844"/>
    <row r="362" ht="14.25" customHeight="1" s="844"/>
    <row r="363" ht="14.25" customHeight="1" s="844"/>
    <row r="364" ht="14.25" customHeight="1" s="844"/>
    <row r="365" ht="14.25" customHeight="1" s="844"/>
    <row r="366" ht="14.25" customHeight="1" s="844"/>
    <row r="367" ht="14.25" customHeight="1" s="844"/>
    <row r="368" ht="14.25" customHeight="1" s="844"/>
    <row r="369" ht="14.25" customHeight="1" s="844"/>
    <row r="370" ht="14.25" customHeight="1" s="844"/>
    <row r="371" ht="14.25" customHeight="1" s="844"/>
    <row r="372" ht="14.25" customHeight="1" s="844"/>
    <row r="373" ht="14.25" customHeight="1" s="844"/>
    <row r="374" ht="14.25" customHeight="1" s="844"/>
    <row r="375" ht="14.25" customHeight="1" s="844"/>
    <row r="376" ht="14.25" customHeight="1" s="844"/>
    <row r="377" ht="14.25" customHeight="1" s="844"/>
    <row r="378" ht="14.25" customHeight="1" s="844"/>
    <row r="379" ht="14.25" customHeight="1" s="844"/>
    <row r="380" ht="14.25" customHeight="1" s="844"/>
    <row r="381" ht="14.25" customHeight="1" s="844"/>
    <row r="382" ht="14.25" customHeight="1" s="844"/>
    <row r="383" ht="14.25" customHeight="1" s="844"/>
    <row r="384" ht="14.25" customHeight="1" s="844"/>
    <row r="385" ht="14.25" customHeight="1" s="844"/>
    <row r="386" ht="14.25" customHeight="1" s="844"/>
    <row r="387" ht="14.25" customHeight="1" s="844"/>
    <row r="388" ht="14.25" customHeight="1" s="844"/>
    <row r="389" ht="14.25" customHeight="1" s="844"/>
    <row r="390" ht="14.25" customHeight="1" s="844"/>
    <row r="391" ht="14.25" customHeight="1" s="844"/>
    <row r="392" ht="14.25" customHeight="1" s="844"/>
    <row r="393" ht="14.25" customHeight="1" s="844"/>
    <row r="394" ht="14.25" customHeight="1" s="844"/>
    <row r="395" ht="14.25" customHeight="1" s="844"/>
    <row r="396" ht="14.25" customHeight="1" s="844"/>
    <row r="397" ht="14.25" customHeight="1" s="844"/>
    <row r="398" ht="14.25" customHeight="1" s="844"/>
    <row r="399" ht="14.25" customHeight="1" s="844"/>
    <row r="400" ht="14.25" customHeight="1" s="844"/>
    <row r="401" ht="14.25" customHeight="1" s="844"/>
    <row r="402" ht="14.25" customHeight="1" s="844"/>
    <row r="403" ht="14.25" customHeight="1" s="844"/>
    <row r="404" ht="14.25" customHeight="1" s="844"/>
    <row r="405" ht="14.25" customHeight="1" s="844"/>
    <row r="406" ht="14.25" customHeight="1" s="844"/>
    <row r="407" ht="14.25" customHeight="1" s="844"/>
    <row r="408" ht="14.25" customHeight="1" s="844"/>
    <row r="409" ht="14.25" customHeight="1" s="844"/>
    <row r="410" ht="14.25" customHeight="1" s="844"/>
    <row r="411" ht="14.25" customHeight="1" s="844"/>
    <row r="412" ht="14.25" customHeight="1" s="844"/>
    <row r="413" ht="14.25" customHeight="1" s="844"/>
    <row r="414" ht="14.25" customHeight="1" s="844"/>
    <row r="415" ht="14.25" customHeight="1" s="844"/>
    <row r="416" ht="14.25" customHeight="1" s="844"/>
    <row r="417" ht="14.25" customHeight="1" s="844"/>
    <row r="418" ht="14.25" customHeight="1" s="844"/>
    <row r="419" ht="14.25" customHeight="1" s="844"/>
    <row r="420" ht="14.25" customHeight="1" s="844"/>
    <row r="421" ht="14.25" customHeight="1" s="844"/>
    <row r="422" ht="14.25" customHeight="1" s="844"/>
    <row r="423" ht="14.25" customHeight="1" s="844"/>
    <row r="424" ht="14.25" customHeight="1" s="844"/>
    <row r="425" ht="14.25" customHeight="1" s="844"/>
    <row r="426" ht="14.25" customHeight="1" s="844"/>
    <row r="427" ht="14.25" customHeight="1" s="844"/>
    <row r="428" ht="14.25" customHeight="1" s="844"/>
    <row r="429" ht="14.25" customHeight="1" s="844"/>
    <row r="430" ht="14.25" customHeight="1" s="844"/>
    <row r="431" ht="14.25" customHeight="1" s="844"/>
    <row r="432" ht="14.25" customHeight="1" s="844"/>
    <row r="433" ht="14.25" customHeight="1" s="844"/>
    <row r="434" ht="14.25" customHeight="1" s="844"/>
    <row r="435" ht="14.25" customHeight="1" s="844"/>
    <row r="436" ht="14.25" customHeight="1" s="844"/>
    <row r="437" ht="14.25" customHeight="1" s="844"/>
    <row r="438" ht="14.25" customHeight="1" s="844"/>
    <row r="439" ht="14.25" customHeight="1" s="844"/>
    <row r="440" ht="14.25" customHeight="1" s="844"/>
    <row r="441" ht="14.25" customHeight="1" s="844"/>
    <row r="442" ht="14.25" customHeight="1" s="844"/>
    <row r="443" ht="14.25" customHeight="1" s="844"/>
    <row r="444" ht="14.25" customHeight="1" s="844"/>
    <row r="445" ht="14.25" customHeight="1" s="844"/>
    <row r="446" ht="14.25" customHeight="1" s="844"/>
    <row r="447" ht="14.25" customHeight="1" s="844"/>
    <row r="448" ht="14.25" customHeight="1" s="844"/>
    <row r="449" ht="14.25" customHeight="1" s="844"/>
    <row r="450" ht="14.25" customHeight="1" s="844"/>
    <row r="451" ht="14.25" customHeight="1" s="844"/>
    <row r="452" ht="14.25" customHeight="1" s="844"/>
    <row r="453" ht="14.25" customHeight="1" s="844"/>
    <row r="454" ht="14.25" customHeight="1" s="844"/>
    <row r="455" ht="14.25" customHeight="1" s="844"/>
    <row r="456" ht="14.25" customHeight="1" s="844"/>
    <row r="457" ht="14.25" customHeight="1" s="844"/>
    <row r="458" ht="14.25" customHeight="1" s="844"/>
    <row r="459" ht="14.25" customHeight="1" s="844"/>
    <row r="460" ht="14.25" customHeight="1" s="844"/>
    <row r="461" ht="14.25" customHeight="1" s="844"/>
    <row r="462" ht="14.25" customHeight="1" s="844"/>
    <row r="463" ht="14.25" customHeight="1" s="844"/>
    <row r="464" ht="14.25" customHeight="1" s="844"/>
    <row r="465" ht="14.25" customHeight="1" s="844"/>
    <row r="466" ht="14.25" customHeight="1" s="844"/>
    <row r="467" ht="14.25" customHeight="1" s="844"/>
    <row r="468" ht="14.25" customHeight="1" s="844"/>
    <row r="469" ht="14.25" customHeight="1" s="844"/>
    <row r="470" ht="14.25" customHeight="1" s="844"/>
    <row r="471" ht="14.25" customHeight="1" s="844"/>
    <row r="472" ht="14.25" customHeight="1" s="844"/>
    <row r="473" ht="14.25" customHeight="1" s="844"/>
    <row r="474" ht="14.25" customHeight="1" s="844"/>
    <row r="475" ht="14.25" customHeight="1" s="844"/>
    <row r="476" ht="14.25" customHeight="1" s="844"/>
    <row r="477" ht="14.25" customHeight="1" s="844"/>
    <row r="478" ht="14.25" customHeight="1" s="844"/>
    <row r="479" ht="14.25" customHeight="1" s="844"/>
    <row r="480" ht="14.25" customHeight="1" s="844"/>
    <row r="481" ht="14.25" customHeight="1" s="844"/>
    <row r="482" ht="14.25" customHeight="1" s="844"/>
    <row r="483" ht="14.25" customHeight="1" s="844"/>
    <row r="484" ht="14.25" customHeight="1" s="844"/>
    <row r="485" ht="14.25" customHeight="1" s="844"/>
    <row r="486" ht="14.25" customHeight="1" s="844"/>
    <row r="487" ht="14.25" customHeight="1" s="844"/>
    <row r="488" ht="14.25" customHeight="1" s="844"/>
    <row r="489" ht="14.25" customHeight="1" s="844"/>
    <row r="490" ht="14.25" customHeight="1" s="844"/>
    <row r="491" ht="14.25" customHeight="1" s="844"/>
    <row r="492" ht="14.25" customHeight="1" s="844"/>
    <row r="493" ht="14.25" customHeight="1" s="844"/>
    <row r="494" ht="14.25" customHeight="1" s="844"/>
    <row r="495" ht="14.25" customHeight="1" s="844"/>
    <row r="496" ht="14.25" customHeight="1" s="844"/>
    <row r="497" ht="14.25" customHeight="1" s="844"/>
    <row r="498" ht="14.25" customHeight="1" s="844"/>
    <row r="499" ht="14.25" customHeight="1" s="844"/>
    <row r="500" ht="14.25" customHeight="1" s="844"/>
    <row r="501" ht="14.25" customHeight="1" s="844"/>
    <row r="502" ht="14.25" customHeight="1" s="844"/>
    <row r="503" ht="14.25" customHeight="1" s="844"/>
    <row r="504" ht="14.25" customHeight="1" s="844"/>
    <row r="505" ht="14.25" customHeight="1" s="844"/>
    <row r="506" ht="14.25" customHeight="1" s="844"/>
    <row r="507" ht="14.25" customHeight="1" s="844"/>
    <row r="508" ht="14.25" customHeight="1" s="844"/>
    <row r="509" ht="14.25" customHeight="1" s="844"/>
    <row r="510" ht="14.25" customHeight="1" s="844"/>
    <row r="511" ht="14.25" customHeight="1" s="844"/>
    <row r="512" ht="14.25" customHeight="1" s="844"/>
    <row r="513" ht="14.25" customHeight="1" s="844"/>
    <row r="514" ht="14.25" customHeight="1" s="844"/>
    <row r="515" ht="14.25" customHeight="1" s="844"/>
    <row r="516" ht="14.25" customHeight="1" s="844"/>
    <row r="517" ht="14.25" customHeight="1" s="844"/>
    <row r="518" ht="14.25" customHeight="1" s="844"/>
    <row r="519" ht="14.25" customHeight="1" s="844"/>
    <row r="520" ht="14.25" customHeight="1" s="844"/>
    <row r="521" ht="14.25" customHeight="1" s="844"/>
    <row r="522" ht="14.25" customHeight="1" s="844"/>
    <row r="523" ht="14.25" customHeight="1" s="844"/>
    <row r="524" ht="14.25" customHeight="1" s="844"/>
    <row r="525" ht="14.25" customHeight="1" s="844"/>
    <row r="526" ht="14.25" customHeight="1" s="844"/>
    <row r="527" ht="14.25" customHeight="1" s="844"/>
    <row r="528" ht="14.25" customHeight="1" s="844"/>
    <row r="529" ht="14.25" customHeight="1" s="844"/>
    <row r="530" ht="14.25" customHeight="1" s="844"/>
    <row r="531" ht="14.25" customHeight="1" s="844"/>
    <row r="532" ht="14.25" customHeight="1" s="844"/>
    <row r="533" ht="14.25" customHeight="1" s="844"/>
    <row r="534" ht="14.25" customHeight="1" s="844"/>
    <row r="535" ht="14.25" customHeight="1" s="844"/>
    <row r="536" ht="14.25" customHeight="1" s="844"/>
    <row r="537" ht="14.25" customHeight="1" s="844"/>
    <row r="538" ht="14.25" customHeight="1" s="844"/>
    <row r="539" ht="14.25" customHeight="1" s="844"/>
    <row r="540" ht="14.25" customHeight="1" s="844"/>
    <row r="541" ht="14.25" customHeight="1" s="844"/>
    <row r="542" ht="14.25" customHeight="1" s="844"/>
    <row r="543" ht="14.25" customHeight="1" s="844"/>
    <row r="544" ht="14.25" customHeight="1" s="844"/>
    <row r="545" ht="14.25" customHeight="1" s="844"/>
    <row r="546" ht="14.25" customHeight="1" s="844"/>
    <row r="547" ht="14.25" customHeight="1" s="844"/>
    <row r="548" ht="14.25" customHeight="1" s="844"/>
    <row r="549" ht="14.25" customHeight="1" s="844"/>
    <row r="550" ht="14.25" customHeight="1" s="844"/>
    <row r="551" ht="14.25" customHeight="1" s="844"/>
    <row r="552" ht="14.25" customHeight="1" s="844"/>
    <row r="553" ht="14.25" customHeight="1" s="844"/>
    <row r="554" ht="14.25" customHeight="1" s="844"/>
    <row r="555" ht="14.25" customHeight="1" s="844"/>
    <row r="556" ht="14.25" customHeight="1" s="844"/>
    <row r="557" ht="14.25" customHeight="1" s="844"/>
    <row r="558" ht="14.25" customHeight="1" s="844"/>
    <row r="559" ht="14.25" customHeight="1" s="844"/>
    <row r="560" ht="14.25" customHeight="1" s="844"/>
    <row r="561" ht="14.25" customHeight="1" s="844"/>
    <row r="562" ht="14.25" customHeight="1" s="844"/>
    <row r="563" ht="14.25" customHeight="1" s="844"/>
    <row r="564" ht="14.25" customHeight="1" s="844"/>
    <row r="565" ht="14.25" customHeight="1" s="844"/>
    <row r="566" ht="14.25" customHeight="1" s="844"/>
    <row r="567" ht="14.25" customHeight="1" s="844"/>
    <row r="568" ht="14.25" customHeight="1" s="844"/>
    <row r="569" ht="14.25" customHeight="1" s="844"/>
    <row r="570" ht="14.25" customHeight="1" s="844"/>
    <row r="571" ht="14.25" customHeight="1" s="844"/>
    <row r="572" ht="14.25" customHeight="1" s="844"/>
    <row r="573" ht="14.25" customHeight="1" s="844"/>
    <row r="574" ht="14.25" customHeight="1" s="844"/>
    <row r="575" ht="14.25" customHeight="1" s="844"/>
    <row r="576" ht="14.25" customHeight="1" s="844"/>
    <row r="577" ht="14.25" customHeight="1" s="844"/>
    <row r="578" ht="14.25" customHeight="1" s="844"/>
    <row r="579" ht="14.25" customHeight="1" s="844"/>
    <row r="580" ht="14.25" customHeight="1" s="844"/>
    <row r="581" ht="14.25" customHeight="1" s="844"/>
    <row r="582" ht="14.25" customHeight="1" s="844"/>
    <row r="583" ht="14.25" customHeight="1" s="844"/>
    <row r="584" ht="14.25" customHeight="1" s="844"/>
    <row r="585" ht="14.25" customHeight="1" s="844"/>
    <row r="586" ht="14.25" customHeight="1" s="844"/>
    <row r="587" ht="14.25" customHeight="1" s="844"/>
    <row r="588" ht="14.25" customHeight="1" s="844"/>
    <row r="589" ht="14.25" customHeight="1" s="844"/>
    <row r="590" ht="14.25" customHeight="1" s="844"/>
    <row r="591" ht="14.25" customHeight="1" s="844"/>
    <row r="592" ht="14.25" customHeight="1" s="844"/>
    <row r="593" ht="14.25" customHeight="1" s="844"/>
    <row r="594" ht="14.25" customHeight="1" s="844"/>
    <row r="595" ht="14.25" customHeight="1" s="844"/>
    <row r="596" ht="14.25" customHeight="1" s="844"/>
    <row r="597" ht="14.25" customHeight="1" s="844"/>
    <row r="598" ht="14.25" customHeight="1" s="844"/>
    <row r="599" ht="14.25" customHeight="1" s="844"/>
    <row r="600" ht="14.25" customHeight="1" s="844"/>
    <row r="601" ht="14.25" customHeight="1" s="844"/>
    <row r="602" ht="14.25" customHeight="1" s="844"/>
    <row r="603" ht="14.25" customHeight="1" s="844"/>
    <row r="604" ht="14.25" customHeight="1" s="844"/>
    <row r="605" ht="14.25" customHeight="1" s="844"/>
    <row r="606" ht="14.25" customHeight="1" s="844"/>
    <row r="607" ht="14.25" customHeight="1" s="844"/>
    <row r="608" ht="14.25" customHeight="1" s="844"/>
    <row r="609" ht="14.25" customHeight="1" s="844"/>
    <row r="610" ht="14.25" customHeight="1" s="844"/>
    <row r="611" ht="14.25" customHeight="1" s="844"/>
    <row r="612" ht="14.25" customHeight="1" s="844"/>
    <row r="613" ht="14.25" customHeight="1" s="844"/>
    <row r="614" ht="14.25" customHeight="1" s="844"/>
    <row r="615" ht="14.25" customHeight="1" s="844"/>
    <row r="616" ht="14.25" customHeight="1" s="844"/>
    <row r="617" ht="14.25" customHeight="1" s="844"/>
    <row r="618" ht="14.25" customHeight="1" s="844"/>
    <row r="619" ht="14.25" customHeight="1" s="844"/>
    <row r="620" ht="14.25" customHeight="1" s="844"/>
    <row r="621" ht="14.25" customHeight="1" s="844"/>
    <row r="622" ht="14.25" customHeight="1" s="844"/>
    <row r="623" ht="14.25" customHeight="1" s="844"/>
    <row r="624" ht="14.25" customHeight="1" s="844"/>
    <row r="625" ht="14.25" customHeight="1" s="844"/>
    <row r="626" ht="14.25" customHeight="1" s="844"/>
    <row r="627" ht="14.25" customHeight="1" s="844"/>
    <row r="628" ht="14.25" customHeight="1" s="844"/>
    <row r="629" ht="14.25" customHeight="1" s="844"/>
    <row r="630" ht="14.25" customHeight="1" s="844"/>
    <row r="631" ht="14.25" customHeight="1" s="844"/>
    <row r="632" ht="14.25" customHeight="1" s="844"/>
    <row r="633" ht="14.25" customHeight="1" s="844"/>
    <row r="634" ht="14.25" customHeight="1" s="844"/>
    <row r="635" ht="14.25" customHeight="1" s="844"/>
    <row r="636" ht="14.25" customHeight="1" s="844"/>
    <row r="637" ht="14.25" customHeight="1" s="844"/>
    <row r="638" ht="14.25" customHeight="1" s="844"/>
    <row r="639" ht="14.25" customHeight="1" s="844"/>
    <row r="640" ht="14.25" customHeight="1" s="844"/>
    <row r="641" ht="14.25" customHeight="1" s="844"/>
    <row r="642" ht="14.25" customHeight="1" s="844"/>
    <row r="643" ht="14.25" customHeight="1" s="844"/>
    <row r="644" ht="14.25" customHeight="1" s="844"/>
    <row r="645" ht="14.25" customHeight="1" s="844"/>
    <row r="646" ht="14.25" customHeight="1" s="844"/>
    <row r="647" ht="14.25" customHeight="1" s="844"/>
    <row r="648" ht="14.25" customHeight="1" s="844"/>
    <row r="649" ht="14.25" customHeight="1" s="844"/>
    <row r="650" ht="14.25" customHeight="1" s="844"/>
    <row r="651" ht="14.25" customHeight="1" s="844"/>
    <row r="652" ht="14.25" customHeight="1" s="844"/>
    <row r="653" ht="14.25" customHeight="1" s="844"/>
    <row r="654" ht="14.25" customHeight="1" s="844"/>
    <row r="655" ht="14.25" customHeight="1" s="844"/>
    <row r="656" ht="14.25" customHeight="1" s="844"/>
    <row r="657" ht="14.25" customHeight="1" s="844"/>
    <row r="658" ht="14.25" customHeight="1" s="844"/>
    <row r="659" ht="14.25" customHeight="1" s="844"/>
    <row r="660" ht="14.25" customHeight="1" s="844"/>
    <row r="661" ht="14.25" customHeight="1" s="844"/>
    <row r="662" ht="14.25" customHeight="1" s="844"/>
    <row r="663" ht="14.25" customHeight="1" s="844"/>
    <row r="664" ht="14.25" customHeight="1" s="844"/>
    <row r="665" ht="14.25" customHeight="1" s="844"/>
    <row r="666" ht="14.25" customHeight="1" s="844"/>
    <row r="667" ht="14.25" customHeight="1" s="844"/>
    <row r="668" ht="14.25" customHeight="1" s="844"/>
    <row r="669" ht="14.25" customHeight="1" s="844"/>
    <row r="670" ht="14.25" customHeight="1" s="844"/>
    <row r="671" ht="14.25" customHeight="1" s="844"/>
    <row r="672" ht="14.25" customHeight="1" s="844"/>
    <row r="673" ht="14.25" customHeight="1" s="844"/>
    <row r="674" ht="14.25" customHeight="1" s="844"/>
    <row r="675" ht="14.25" customHeight="1" s="844"/>
    <row r="676" ht="14.25" customHeight="1" s="844"/>
    <row r="677" ht="14.25" customHeight="1" s="844"/>
    <row r="678" ht="14.25" customHeight="1" s="844"/>
    <row r="679" ht="14.25" customHeight="1" s="844"/>
    <row r="680" ht="14.25" customHeight="1" s="844"/>
    <row r="681" ht="14.25" customHeight="1" s="844"/>
    <row r="682" ht="14.25" customHeight="1" s="844"/>
    <row r="683" ht="14.25" customHeight="1" s="844"/>
    <row r="684" ht="14.25" customHeight="1" s="844"/>
    <row r="685" ht="14.25" customHeight="1" s="844"/>
    <row r="686" ht="14.25" customHeight="1" s="844"/>
    <row r="687" ht="14.25" customHeight="1" s="844"/>
    <row r="688" ht="14.25" customHeight="1" s="844"/>
    <row r="689" ht="14.25" customHeight="1" s="844"/>
    <row r="690" ht="14.25" customHeight="1" s="844"/>
    <row r="691" ht="14.25" customHeight="1" s="844"/>
    <row r="692" ht="14.25" customHeight="1" s="844"/>
    <row r="693" ht="14.25" customHeight="1" s="844"/>
    <row r="694" ht="14.25" customHeight="1" s="844"/>
    <row r="695" ht="14.25" customHeight="1" s="844"/>
    <row r="696" ht="14.25" customHeight="1" s="844"/>
    <row r="697" ht="14.25" customHeight="1" s="844"/>
    <row r="698" ht="14.25" customHeight="1" s="844"/>
    <row r="699" ht="14.25" customHeight="1" s="844"/>
    <row r="700" ht="14.25" customHeight="1" s="844"/>
    <row r="701" ht="14.25" customHeight="1" s="844"/>
    <row r="702" ht="14.25" customHeight="1" s="844"/>
    <row r="703" ht="14.25" customHeight="1" s="844"/>
    <row r="704" ht="14.25" customHeight="1" s="844"/>
    <row r="705" ht="14.25" customHeight="1" s="844"/>
    <row r="706" ht="14.25" customHeight="1" s="844"/>
    <row r="707" ht="14.25" customHeight="1" s="844"/>
    <row r="708" ht="14.25" customHeight="1" s="844"/>
    <row r="709" ht="14.25" customHeight="1" s="844"/>
    <row r="710" ht="14.25" customHeight="1" s="844"/>
    <row r="711" ht="14.25" customHeight="1" s="844"/>
    <row r="712" ht="14.25" customHeight="1" s="844"/>
    <row r="713" ht="14.25" customHeight="1" s="844"/>
    <row r="714" ht="14.25" customHeight="1" s="844"/>
    <row r="715" ht="14.25" customHeight="1" s="844"/>
    <row r="716" ht="14.25" customHeight="1" s="844"/>
    <row r="717" ht="14.25" customHeight="1" s="844"/>
    <row r="718" ht="14.25" customHeight="1" s="844"/>
    <row r="719" ht="14.25" customHeight="1" s="844"/>
    <row r="720" ht="14.25" customHeight="1" s="844"/>
    <row r="721" ht="14.25" customHeight="1" s="844"/>
    <row r="722" ht="14.25" customHeight="1" s="844"/>
    <row r="723" ht="14.25" customHeight="1" s="844"/>
    <row r="724" ht="14.25" customHeight="1" s="844"/>
    <row r="725" ht="14.25" customHeight="1" s="844"/>
    <row r="726" ht="14.25" customHeight="1" s="844"/>
    <row r="727" ht="14.25" customHeight="1" s="844"/>
    <row r="728" ht="14.25" customHeight="1" s="844"/>
    <row r="729" ht="14.25" customHeight="1" s="844"/>
    <row r="730" ht="14.25" customHeight="1" s="844"/>
    <row r="731" ht="14.25" customHeight="1" s="844"/>
    <row r="732" ht="14.25" customHeight="1" s="844"/>
    <row r="733" ht="14.25" customHeight="1" s="844"/>
    <row r="734" ht="14.25" customHeight="1" s="844"/>
    <row r="735" ht="14.25" customHeight="1" s="844"/>
    <row r="736" ht="14.25" customHeight="1" s="844"/>
    <row r="737" ht="14.25" customHeight="1" s="844"/>
    <row r="738" ht="14.25" customHeight="1" s="844"/>
    <row r="739" ht="14.25" customHeight="1" s="844"/>
    <row r="740" ht="14.25" customHeight="1" s="844"/>
    <row r="741" ht="14.25" customHeight="1" s="844"/>
    <row r="742" ht="14.25" customHeight="1" s="844"/>
    <row r="743" ht="14.25" customHeight="1" s="844"/>
    <row r="744" ht="14.25" customHeight="1" s="844"/>
    <row r="745" ht="14.25" customHeight="1" s="844"/>
    <row r="746" ht="14.25" customHeight="1" s="844"/>
    <row r="747" ht="14.25" customHeight="1" s="844"/>
    <row r="748" ht="14.25" customHeight="1" s="844"/>
    <row r="749" ht="14.25" customHeight="1" s="844"/>
    <row r="750" ht="14.25" customHeight="1" s="844"/>
    <row r="751" ht="14.25" customHeight="1" s="844"/>
    <row r="752" ht="14.25" customHeight="1" s="844"/>
    <row r="753" ht="14.25" customHeight="1" s="844"/>
    <row r="754" ht="14.25" customHeight="1" s="844"/>
    <row r="755" ht="14.25" customHeight="1" s="844"/>
    <row r="756" ht="14.25" customHeight="1" s="844"/>
    <row r="757" ht="14.25" customHeight="1" s="844"/>
    <row r="758" ht="14.25" customHeight="1" s="844"/>
    <row r="759" ht="14.25" customHeight="1" s="844"/>
    <row r="760" ht="14.25" customHeight="1" s="844"/>
    <row r="761" ht="14.25" customHeight="1" s="844"/>
    <row r="762" ht="14.25" customHeight="1" s="844"/>
    <row r="763" ht="14.25" customHeight="1" s="844"/>
    <row r="764" ht="14.25" customHeight="1" s="844"/>
    <row r="765" ht="14.25" customHeight="1" s="844"/>
    <row r="766" ht="14.25" customHeight="1" s="844"/>
    <row r="767" ht="14.25" customHeight="1" s="844"/>
    <row r="768" ht="14.25" customHeight="1" s="844"/>
    <row r="769" ht="14.25" customHeight="1" s="844"/>
    <row r="770" ht="14.25" customHeight="1" s="844"/>
    <row r="771" ht="14.25" customHeight="1" s="844"/>
    <row r="772" ht="14.25" customHeight="1" s="844"/>
    <row r="773" ht="14.25" customHeight="1" s="844"/>
    <row r="774" ht="14.25" customHeight="1" s="844"/>
    <row r="775" ht="14.25" customHeight="1" s="844"/>
    <row r="776" ht="14.25" customHeight="1" s="844"/>
    <row r="777" ht="14.25" customHeight="1" s="844"/>
    <row r="778" ht="14.25" customHeight="1" s="844"/>
    <row r="779" ht="14.25" customHeight="1" s="844"/>
    <row r="780" ht="14.25" customHeight="1" s="844"/>
    <row r="781" ht="14.25" customHeight="1" s="844"/>
    <row r="782" ht="14.25" customHeight="1" s="844"/>
    <row r="783" ht="14.25" customHeight="1" s="844"/>
    <row r="784" ht="14.25" customHeight="1" s="844"/>
    <row r="785" ht="14.25" customHeight="1" s="844"/>
    <row r="786" ht="14.25" customHeight="1" s="844"/>
    <row r="787" ht="14.25" customHeight="1" s="844"/>
    <row r="788" ht="14.25" customHeight="1" s="844"/>
    <row r="789" ht="14.25" customHeight="1" s="844"/>
    <row r="790" ht="14.25" customHeight="1" s="844"/>
    <row r="791" ht="14.25" customHeight="1" s="844"/>
    <row r="792" ht="14.25" customHeight="1" s="844"/>
    <row r="793" ht="14.25" customHeight="1" s="844"/>
    <row r="794" ht="14.25" customHeight="1" s="844"/>
    <row r="795" ht="14.25" customHeight="1" s="844"/>
    <row r="796" ht="14.25" customHeight="1" s="844"/>
    <row r="797" ht="14.25" customHeight="1" s="844"/>
    <row r="798" ht="14.25" customHeight="1" s="844"/>
    <row r="799" ht="14.25" customHeight="1" s="844"/>
    <row r="800" ht="14.25" customHeight="1" s="844"/>
    <row r="801" ht="14.25" customHeight="1" s="844"/>
    <row r="802" ht="14.25" customHeight="1" s="844"/>
    <row r="803" ht="14.25" customHeight="1" s="844"/>
    <row r="804" ht="14.25" customHeight="1" s="844"/>
    <row r="805" ht="14.25" customHeight="1" s="844"/>
    <row r="806" ht="14.25" customHeight="1" s="844"/>
    <row r="807" ht="14.25" customHeight="1" s="844"/>
    <row r="808" ht="14.25" customHeight="1" s="844"/>
    <row r="809" ht="14.25" customHeight="1" s="844"/>
    <row r="810" ht="14.25" customHeight="1" s="844"/>
    <row r="811" ht="14.25" customHeight="1" s="844"/>
    <row r="812" ht="14.25" customHeight="1" s="844"/>
    <row r="813" ht="14.25" customHeight="1" s="844"/>
    <row r="814" ht="14.25" customHeight="1" s="844"/>
    <row r="815" ht="14.25" customHeight="1" s="844"/>
    <row r="816" ht="14.25" customHeight="1" s="844"/>
    <row r="817" ht="14.25" customHeight="1" s="844"/>
    <row r="818" ht="14.25" customHeight="1" s="844"/>
    <row r="819" ht="14.25" customHeight="1" s="844"/>
    <row r="820" ht="14.25" customHeight="1" s="844"/>
    <row r="821" ht="14.25" customHeight="1" s="844"/>
    <row r="822" ht="14.25" customHeight="1" s="844"/>
    <row r="823" ht="14.25" customHeight="1" s="844"/>
    <row r="824" ht="14.25" customHeight="1" s="844"/>
    <row r="825" ht="14.25" customHeight="1" s="844"/>
    <row r="826" ht="14.25" customHeight="1" s="844"/>
    <row r="827" ht="14.25" customHeight="1" s="844"/>
    <row r="828" ht="14.25" customHeight="1" s="844"/>
    <row r="829" ht="14.25" customHeight="1" s="844"/>
    <row r="830" ht="14.25" customHeight="1" s="844"/>
    <row r="831" ht="14.25" customHeight="1" s="844"/>
    <row r="832" ht="14.25" customHeight="1" s="844"/>
    <row r="833" ht="14.25" customHeight="1" s="844"/>
    <row r="834" ht="14.25" customHeight="1" s="844"/>
    <row r="835" ht="14.25" customHeight="1" s="844"/>
    <row r="836" ht="14.25" customHeight="1" s="844"/>
    <row r="837" ht="14.25" customHeight="1" s="844"/>
    <row r="838" ht="14.25" customHeight="1" s="844"/>
    <row r="839" ht="14.25" customHeight="1" s="844"/>
    <row r="840" ht="14.25" customHeight="1" s="844"/>
    <row r="841" ht="14.25" customHeight="1" s="844"/>
    <row r="842" ht="14.25" customHeight="1" s="844"/>
    <row r="843" ht="14.25" customHeight="1" s="844"/>
    <row r="844" ht="14.25" customHeight="1" s="844"/>
    <row r="845" ht="14.25" customHeight="1" s="844"/>
    <row r="846" ht="14.25" customHeight="1" s="844"/>
    <row r="847" ht="14.25" customHeight="1" s="844"/>
    <row r="848" ht="14.25" customHeight="1" s="844"/>
    <row r="849" ht="14.25" customHeight="1" s="844"/>
    <row r="850" ht="14.25" customHeight="1" s="844"/>
    <row r="851" ht="14.25" customHeight="1" s="844"/>
    <row r="852" ht="14.25" customHeight="1" s="844"/>
    <row r="853" ht="14.25" customHeight="1" s="844"/>
    <row r="854" ht="14.25" customHeight="1" s="844"/>
    <row r="855" ht="14.25" customHeight="1" s="844"/>
    <row r="856" ht="14.25" customHeight="1" s="844"/>
    <row r="857" ht="14.25" customHeight="1" s="844"/>
    <row r="858" ht="14.25" customHeight="1" s="844"/>
    <row r="859" ht="14.25" customHeight="1" s="844"/>
    <row r="860" ht="14.25" customHeight="1" s="844"/>
    <row r="861" ht="14.25" customHeight="1" s="844"/>
    <row r="862" ht="14.25" customHeight="1" s="844"/>
    <row r="863" ht="14.25" customHeight="1" s="844"/>
    <row r="864" ht="14.25" customHeight="1" s="844"/>
    <row r="865" ht="14.25" customHeight="1" s="844"/>
    <row r="866" ht="14.25" customHeight="1" s="844"/>
    <row r="867" ht="14.25" customHeight="1" s="844"/>
    <row r="868" ht="14.25" customHeight="1" s="844"/>
    <row r="869" ht="14.25" customHeight="1" s="844"/>
    <row r="870" ht="14.25" customHeight="1" s="844"/>
    <row r="871" ht="14.25" customHeight="1" s="844"/>
    <row r="872" ht="14.25" customHeight="1" s="844"/>
    <row r="873" ht="14.25" customHeight="1" s="844"/>
    <row r="874" ht="14.25" customHeight="1" s="844"/>
    <row r="875" ht="14.25" customHeight="1" s="844"/>
    <row r="876" ht="14.25" customHeight="1" s="844"/>
    <row r="877" ht="14.25" customHeight="1" s="844"/>
    <row r="878" ht="14.25" customHeight="1" s="844"/>
    <row r="879" ht="14.25" customHeight="1" s="844"/>
    <row r="880" ht="14.25" customHeight="1" s="844"/>
    <row r="881" ht="14.25" customHeight="1" s="844"/>
    <row r="882" ht="14.25" customHeight="1" s="844"/>
    <row r="883" ht="14.25" customHeight="1" s="844"/>
    <row r="884" ht="14.25" customHeight="1" s="844"/>
    <row r="885" ht="14.25" customHeight="1" s="844"/>
    <row r="886" ht="14.25" customHeight="1" s="844"/>
    <row r="887" ht="14.25" customHeight="1" s="844"/>
    <row r="888" ht="14.25" customHeight="1" s="844"/>
    <row r="889" ht="14.25" customHeight="1" s="844"/>
    <row r="890" ht="14.25" customHeight="1" s="844"/>
    <row r="891" ht="14.25" customHeight="1" s="844"/>
    <row r="892" ht="14.25" customHeight="1" s="844"/>
    <row r="893" ht="14.25" customHeight="1" s="844"/>
    <row r="894" ht="14.25" customHeight="1" s="844"/>
    <row r="895" ht="14.25" customHeight="1" s="844"/>
    <row r="896" ht="14.25" customHeight="1" s="844"/>
    <row r="897" ht="14.25" customHeight="1" s="844"/>
    <row r="898" ht="14.25" customHeight="1" s="844"/>
    <row r="899" ht="14.25" customHeight="1" s="844"/>
    <row r="900" ht="14.25" customHeight="1" s="844"/>
    <row r="901" ht="14.25" customHeight="1" s="844"/>
    <row r="902" ht="14.25" customHeight="1" s="844"/>
    <row r="903" ht="14.25" customHeight="1" s="844"/>
    <row r="904" ht="14.25" customHeight="1" s="844"/>
    <row r="905" ht="14.25" customHeight="1" s="844"/>
    <row r="906" ht="14.25" customHeight="1" s="844"/>
    <row r="907" ht="14.25" customHeight="1" s="844"/>
    <row r="908" ht="14.25" customHeight="1" s="844"/>
    <row r="909" ht="14.25" customHeight="1" s="844"/>
    <row r="910" ht="14.25" customHeight="1" s="844"/>
    <row r="911" ht="14.25" customHeight="1" s="844"/>
    <row r="912" ht="14.25" customHeight="1" s="844"/>
    <row r="913" ht="14.25" customHeight="1" s="844"/>
    <row r="914" ht="14.25" customHeight="1" s="844"/>
    <row r="915" ht="14.25" customHeight="1" s="844"/>
    <row r="916" ht="14.25" customHeight="1" s="844"/>
    <row r="917" ht="14.25" customHeight="1" s="844"/>
    <row r="918" ht="14.25" customHeight="1" s="844"/>
    <row r="919" ht="14.25" customHeight="1" s="844"/>
    <row r="920" ht="14.25" customHeight="1" s="844"/>
    <row r="921" ht="14.25" customHeight="1" s="844"/>
    <row r="922" ht="14.25" customHeight="1" s="844"/>
    <row r="923" ht="14.25" customHeight="1" s="844"/>
    <row r="924" ht="14.25" customHeight="1" s="844"/>
    <row r="925" ht="14.25" customHeight="1" s="844"/>
    <row r="926" ht="14.25" customHeight="1" s="844"/>
    <row r="927" ht="14.25" customHeight="1" s="844"/>
    <row r="928" ht="14.25" customHeight="1" s="844"/>
    <row r="929" ht="14.25" customHeight="1" s="844"/>
    <row r="930" ht="14.25" customHeight="1" s="844"/>
    <row r="931" ht="14.25" customHeight="1" s="844"/>
    <row r="932" ht="14.25" customHeight="1" s="844"/>
    <row r="933" ht="14.25" customHeight="1" s="844"/>
    <row r="934" ht="14.25" customHeight="1" s="844"/>
    <row r="935" ht="14.25" customHeight="1" s="844"/>
    <row r="936" ht="14.25" customHeight="1" s="844"/>
    <row r="937" ht="14.25" customHeight="1" s="844"/>
    <row r="938" ht="14.25" customHeight="1" s="844"/>
    <row r="939" ht="14.25" customHeight="1" s="844"/>
    <row r="940" ht="14.25" customHeight="1" s="844"/>
    <row r="941" ht="14.25" customHeight="1" s="844"/>
    <row r="942" ht="14.25" customHeight="1" s="844"/>
    <row r="943" ht="14.25" customHeight="1" s="844"/>
    <row r="944" ht="14.25" customHeight="1" s="844"/>
    <row r="945" ht="14.25" customHeight="1" s="844"/>
    <row r="946" ht="14.25" customHeight="1" s="844"/>
    <row r="947" ht="14.25" customHeight="1" s="844"/>
    <row r="948" ht="14.25" customHeight="1" s="844"/>
    <row r="949" ht="14.25" customHeight="1" s="844"/>
    <row r="950" ht="14.25" customHeight="1" s="844"/>
    <row r="951" ht="14.25" customHeight="1" s="844"/>
    <row r="952" ht="14.25" customHeight="1" s="844"/>
    <row r="953" ht="14.25" customHeight="1" s="844"/>
    <row r="954" ht="14.25" customHeight="1" s="844"/>
    <row r="955" ht="14.25" customHeight="1" s="844"/>
    <row r="956" ht="14.25" customHeight="1" s="844"/>
    <row r="957" ht="14.25" customHeight="1" s="844"/>
    <row r="958" ht="14.25" customHeight="1" s="844"/>
    <row r="959" ht="14.25" customHeight="1" s="844"/>
    <row r="960" ht="14.25" customHeight="1" s="844"/>
    <row r="961" ht="14.25" customHeight="1" s="844"/>
    <row r="962" ht="14.25" customHeight="1" s="844"/>
    <row r="963" ht="14.25" customHeight="1" s="844"/>
    <row r="964" ht="14.25" customHeight="1" s="844"/>
    <row r="965" ht="14.25" customHeight="1" s="844"/>
    <row r="966" ht="14.25" customHeight="1" s="844"/>
    <row r="967" ht="14.25" customHeight="1" s="844"/>
    <row r="968" ht="14.25" customHeight="1" s="844"/>
    <row r="969" ht="14.25" customHeight="1" s="844"/>
    <row r="970" ht="14.25" customHeight="1" s="844"/>
    <row r="971" ht="14.25" customHeight="1" s="844"/>
    <row r="972" ht="14.25" customHeight="1" s="844"/>
    <row r="973" ht="14.25" customHeight="1" s="844"/>
    <row r="974" ht="14.25" customHeight="1" s="844"/>
    <row r="975" ht="14.25" customHeight="1" s="844"/>
    <row r="976" ht="14.25" customHeight="1" s="844"/>
    <row r="977" ht="14.25" customHeight="1" s="844"/>
    <row r="978" ht="14.25" customHeight="1" s="844"/>
    <row r="979" ht="14.25" customHeight="1" s="844"/>
    <row r="980" ht="14.25" customHeight="1" s="844"/>
    <row r="981" ht="14.25" customHeight="1" s="844"/>
    <row r="982" ht="14.25" customHeight="1" s="844"/>
    <row r="983" ht="14.25" customHeight="1" s="844"/>
    <row r="984" ht="14.25" customHeight="1" s="844"/>
    <row r="985" ht="14.25" customHeight="1" s="844"/>
    <row r="986" ht="14.25" customHeight="1" s="844"/>
    <row r="987" ht="14.25" customHeight="1" s="844"/>
    <row r="988" ht="14.25" customHeight="1" s="844"/>
    <row r="989" ht="14.25" customHeight="1" s="844"/>
    <row r="990" ht="14.25" customHeight="1" s="844"/>
    <row r="991" ht="14.25" customHeight="1" s="844"/>
    <row r="992" ht="14.25" customHeight="1" s="844"/>
    <row r="993" ht="14.25" customHeight="1" s="844"/>
    <row r="994" ht="14.25" customHeight="1" s="844"/>
    <row r="995" ht="14.25" customHeight="1" s="844"/>
    <row r="996" ht="14.25" customHeight="1" s="844"/>
    <row r="997" ht="14.25" customHeight="1" s="844"/>
    <row r="998" ht="14.25" customHeight="1" s="844"/>
    <row r="999" ht="14.25" customHeight="1" s="844"/>
    <row r="1000" ht="14.25" customHeight="1" s="844"/>
  </sheetData>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sheetPr codeName="Sheet21">
    <tabColor rgb="FFD8D8D8"/>
    <outlinePr summaryBelow="1" summaryRight="1"/>
    <pageSetUpPr/>
  </sheetPr>
  <dimension ref="A1:Z1000"/>
  <sheetViews>
    <sheetView showGridLines="0" zoomScaleNormal="100" workbookViewId="0">
      <selection activeCell="A1" sqref="A1"/>
    </sheetView>
  </sheetViews>
  <sheetFormatPr baseColWidth="8" defaultColWidth="14.44140625" defaultRowHeight="14.4" outlineLevelRow="1"/>
  <cols>
    <col width="5.6640625" customWidth="1" style="844" min="1" max="1"/>
    <col width="37.44140625" customWidth="1" style="844" min="2" max="3"/>
    <col width="20.5546875" customWidth="1" style="844" min="4" max="7"/>
    <col width="5.109375" customWidth="1" style="844" min="8" max="8"/>
    <col width="9.109375" customWidth="1" style="844" min="9" max="26"/>
  </cols>
  <sheetData>
    <row r="1" ht="15" customHeight="1" s="844">
      <c r="A1" s="713" t="n"/>
      <c r="B1" s="591" t="inlineStr">
        <is>
          <t>Notes: Based on consolidated clients. When clients are invoicing through different entities we have merged them; FY22 YTD: period from Oct 1st 2021 to Jan 31st 2021</t>
        </is>
      </c>
      <c r="C1" s="713" t="n"/>
      <c r="D1" s="665" t="n"/>
      <c r="E1" s="665" t="n"/>
      <c r="F1" s="665" t="n"/>
      <c r="G1" s="665" t="n"/>
      <c r="H1" s="665" t="n"/>
      <c r="I1" s="713" t="n"/>
      <c r="J1" s="713" t="n"/>
      <c r="K1" s="713" t="n"/>
      <c r="L1" s="713" t="n"/>
      <c r="M1" s="713" t="n"/>
      <c r="N1" s="713" t="n"/>
      <c r="O1" s="713" t="n"/>
      <c r="P1" s="713" t="n"/>
      <c r="Q1" s="713" t="n"/>
      <c r="R1" s="713" t="n"/>
      <c r="S1" s="713" t="n"/>
      <c r="T1" s="713" t="n"/>
      <c r="U1" s="713" t="n"/>
      <c r="V1" s="713" t="n"/>
      <c r="W1" s="713" t="n"/>
      <c r="X1" s="713" t="n"/>
      <c r="Y1" s="713" t="n"/>
      <c r="Z1" s="713" t="n"/>
    </row>
    <row r="2" ht="18.75" customHeight="1" s="844">
      <c r="A2" s="693" t="inlineStr">
        <is>
          <t>X</t>
        </is>
      </c>
      <c r="B2" s="667" t="inlineStr">
        <is>
          <t>Top 10 clients</t>
        </is>
      </c>
      <c r="C2" s="714" t="n"/>
      <c r="D2" s="1216" t="n"/>
      <c r="E2" s="1216" t="n"/>
      <c r="F2" s="1216" t="n"/>
      <c r="G2" s="1216" t="n"/>
      <c r="H2" s="669" t="n"/>
      <c r="I2" s="713" t="n"/>
      <c r="J2" s="713" t="n"/>
      <c r="K2" s="713" t="n"/>
      <c r="L2" s="713" t="n"/>
      <c r="M2" s="713" t="n"/>
      <c r="N2" s="713" t="n"/>
      <c r="O2" s="713" t="n"/>
      <c r="P2" s="713" t="n"/>
      <c r="Q2" s="713" t="n"/>
      <c r="R2" s="713" t="n"/>
      <c r="S2" s="713" t="n"/>
      <c r="T2" s="713" t="n"/>
      <c r="U2" s="713" t="n"/>
      <c r="V2" s="713" t="n"/>
      <c r="W2" s="713" t="n"/>
      <c r="X2" s="713" t="n"/>
      <c r="Y2" s="713" t="n"/>
      <c r="Z2" s="713" t="n"/>
    </row>
    <row r="3" outlineLevel="1" ht="15" customHeight="1" s="844">
      <c r="A3" s="663" t="n"/>
      <c r="B3" s="715" t="n"/>
      <c r="C3" s="715" t="n"/>
      <c r="D3" s="715" t="n"/>
      <c r="E3" s="715" t="n"/>
      <c r="F3" s="715" t="n"/>
      <c r="G3" s="715" t="n"/>
      <c r="H3" s="716" t="n"/>
      <c r="I3" s="715" t="n"/>
      <c r="J3" s="713" t="n"/>
      <c r="K3" s="713" t="n"/>
      <c r="L3" s="713" t="n"/>
      <c r="M3" s="713" t="n"/>
      <c r="N3" s="713" t="n"/>
      <c r="O3" s="713" t="n"/>
      <c r="P3" s="713" t="n"/>
      <c r="Q3" s="713" t="n"/>
      <c r="R3" s="713" t="n"/>
      <c r="S3" s="713" t="n"/>
      <c r="T3" s="713" t="n"/>
      <c r="U3" s="713" t="n"/>
      <c r="V3" s="713" t="n"/>
      <c r="W3" s="713" t="n"/>
      <c r="X3" s="713" t="n"/>
      <c r="Y3" s="713" t="n"/>
      <c r="Z3" s="713" t="n"/>
    </row>
    <row r="4" outlineLevel="1" ht="15" customHeight="1" s="844">
      <c r="A4" s="663" t="n"/>
      <c r="B4" s="717" t="inlineStr">
        <is>
          <t>Position</t>
        </is>
      </c>
      <c r="C4" s="718" t="n"/>
      <c r="D4" s="689" t="inlineStr">
        <is>
          <t>FY19</t>
        </is>
      </c>
      <c r="E4" s="689" t="inlineStr">
        <is>
          <t>FY20</t>
        </is>
      </c>
      <c r="F4" s="689" t="inlineStr">
        <is>
          <t>FY21</t>
        </is>
      </c>
      <c r="G4" s="689" t="inlineStr">
        <is>
          <t>FY22 YTD</t>
        </is>
      </c>
      <c r="H4" s="716" t="n"/>
      <c r="I4" s="715" t="n"/>
      <c r="J4" s="713" t="n"/>
      <c r="K4" s="713" t="n"/>
      <c r="L4" s="713" t="n"/>
      <c r="M4" s="713" t="n"/>
      <c r="N4" s="713" t="n"/>
      <c r="O4" s="713" t="n"/>
      <c r="P4" s="713" t="n"/>
      <c r="Q4" s="713" t="n"/>
      <c r="R4" s="713" t="n"/>
      <c r="S4" s="713" t="n"/>
      <c r="T4" s="713" t="n"/>
      <c r="U4" s="713" t="n"/>
      <c r="V4" s="713" t="n"/>
      <c r="W4" s="713" t="n"/>
      <c r="X4" s="713" t="n"/>
      <c r="Y4" s="713" t="n"/>
      <c r="Z4" s="713" t="n"/>
    </row>
    <row r="5" outlineLevel="1" ht="15" customHeight="1" s="844">
      <c r="A5" s="663" t="n"/>
      <c r="B5" s="719" t="n">
        <v>1</v>
      </c>
      <c r="C5" s="715" t="n"/>
      <c r="D5" s="720" t="n">
        <v>31</v>
      </c>
      <c r="E5" s="720" t="n">
        <v>5</v>
      </c>
      <c r="F5" s="720" t="n">
        <v>9</v>
      </c>
      <c r="G5" s="720" t="n">
        <v>4</v>
      </c>
      <c r="H5" s="716" t="n"/>
      <c r="I5" s="715" t="n"/>
      <c r="J5" s="713" t="n"/>
      <c r="K5" s="713" t="n"/>
      <c r="L5" s="713" t="n"/>
      <c r="M5" s="713" t="n"/>
      <c r="N5" s="713" t="n"/>
      <c r="O5" s="713" t="n"/>
      <c r="P5" s="713" t="n"/>
      <c r="Q5" s="713" t="n"/>
      <c r="R5" s="713" t="n"/>
      <c r="S5" s="713" t="n"/>
      <c r="T5" s="713" t="n"/>
      <c r="U5" s="713" t="n"/>
      <c r="V5" s="713" t="n"/>
      <c r="W5" s="713" t="n"/>
      <c r="X5" s="713" t="n"/>
      <c r="Y5" s="713" t="n"/>
      <c r="Z5" s="713" t="n"/>
    </row>
    <row r="6" outlineLevel="1" ht="15" customHeight="1" s="844">
      <c r="A6" s="663" t="n"/>
      <c r="B6" s="719" t="n">
        <v>2</v>
      </c>
      <c r="C6" s="715" t="n"/>
      <c r="D6" s="720" t="n">
        <v>5</v>
      </c>
      <c r="E6" s="720" t="n">
        <v>9</v>
      </c>
      <c r="F6" s="720" t="n">
        <v>5</v>
      </c>
      <c r="G6" s="720" t="n">
        <v>9</v>
      </c>
      <c r="H6" s="716" t="n"/>
      <c r="I6" s="715" t="n"/>
      <c r="J6" s="713" t="n"/>
      <c r="K6" s="713" t="n"/>
      <c r="L6" s="713" t="n"/>
      <c r="M6" s="713" t="n"/>
      <c r="N6" s="713" t="n"/>
      <c r="O6" s="713" t="n"/>
      <c r="P6" s="713" t="n"/>
      <c r="Q6" s="713" t="n"/>
      <c r="R6" s="713" t="n"/>
      <c r="S6" s="713" t="n"/>
      <c r="T6" s="713" t="n"/>
      <c r="U6" s="713" t="n"/>
      <c r="V6" s="713" t="n"/>
      <c r="W6" s="713" t="n"/>
      <c r="X6" s="713" t="n"/>
      <c r="Y6" s="713" t="n"/>
      <c r="Z6" s="713" t="n"/>
    </row>
    <row r="7" outlineLevel="1" ht="15" customHeight="1" s="844">
      <c r="A7" s="663" t="n"/>
      <c r="B7" s="719" t="n">
        <v>3</v>
      </c>
      <c r="C7" s="715" t="n"/>
      <c r="D7" s="720" t="n">
        <v>36</v>
      </c>
      <c r="E7" s="720" t="n">
        <v>35</v>
      </c>
      <c r="F7" s="720" t="n">
        <v>78</v>
      </c>
      <c r="G7" s="720" t="n">
        <v>78</v>
      </c>
      <c r="H7" s="716" t="n"/>
      <c r="I7" s="715" t="n"/>
      <c r="J7" s="713" t="n"/>
      <c r="K7" s="713" t="n"/>
      <c r="L7" s="713" t="n"/>
      <c r="M7" s="713" t="n"/>
      <c r="N7" s="713" t="n"/>
      <c r="O7" s="713" t="n"/>
      <c r="P7" s="713" t="n"/>
      <c r="Q7" s="713" t="n"/>
      <c r="R7" s="713" t="n"/>
      <c r="S7" s="713" t="n"/>
      <c r="T7" s="713" t="n"/>
      <c r="U7" s="713" t="n"/>
      <c r="V7" s="713" t="n"/>
      <c r="W7" s="713" t="n"/>
      <c r="X7" s="713" t="n"/>
      <c r="Y7" s="713" t="n"/>
      <c r="Z7" s="713" t="n"/>
    </row>
    <row r="8" outlineLevel="1" ht="15" customHeight="1" s="844">
      <c r="A8" s="663" t="n"/>
      <c r="B8" s="719" t="n">
        <v>4</v>
      </c>
      <c r="C8" s="715" t="n"/>
      <c r="D8" s="720" t="n">
        <v>4</v>
      </c>
      <c r="E8" s="720" t="n">
        <v>36</v>
      </c>
      <c r="F8" s="720" t="n">
        <v>35</v>
      </c>
      <c r="G8" s="720" t="n">
        <v>5</v>
      </c>
      <c r="H8" s="721" t="n"/>
      <c r="I8" s="715" t="n"/>
      <c r="J8" s="713" t="n"/>
      <c r="K8" s="713" t="n"/>
      <c r="L8" s="713" t="n"/>
      <c r="M8" s="713" t="n"/>
      <c r="N8" s="713" t="n"/>
      <c r="O8" s="713" t="n"/>
      <c r="P8" s="713" t="n"/>
      <c r="Q8" s="713" t="n"/>
      <c r="R8" s="713" t="n"/>
      <c r="S8" s="713" t="n"/>
      <c r="T8" s="713" t="n"/>
      <c r="U8" s="713" t="n"/>
      <c r="V8" s="713" t="n"/>
      <c r="W8" s="713" t="n"/>
      <c r="X8" s="713" t="n"/>
      <c r="Y8" s="713" t="n"/>
      <c r="Z8" s="713" t="n"/>
    </row>
    <row r="9" outlineLevel="1" ht="15" customHeight="1" s="844">
      <c r="A9" s="663" t="n"/>
      <c r="B9" s="719" t="n">
        <v>5</v>
      </c>
      <c r="C9" s="715" t="n"/>
      <c r="D9" s="720" t="n">
        <v>76</v>
      </c>
      <c r="E9" s="720" t="n">
        <v>31</v>
      </c>
      <c r="F9" s="720" t="n">
        <v>4</v>
      </c>
      <c r="G9" s="720" t="n">
        <v>35</v>
      </c>
      <c r="H9" s="721" t="n"/>
      <c r="I9" s="715" t="n"/>
      <c r="J9" s="713" t="n"/>
      <c r="K9" s="713" t="n"/>
      <c r="L9" s="713" t="n"/>
      <c r="M9" s="713" t="n"/>
      <c r="N9" s="713" t="n"/>
      <c r="O9" s="713" t="n"/>
      <c r="P9" s="713" t="n"/>
      <c r="Q9" s="713" t="n"/>
      <c r="R9" s="713" t="n"/>
      <c r="S9" s="713" t="n"/>
      <c r="T9" s="713" t="n"/>
      <c r="U9" s="713" t="n"/>
      <c r="V9" s="713" t="n"/>
      <c r="W9" s="713" t="n"/>
      <c r="X9" s="713" t="n"/>
      <c r="Y9" s="713" t="n"/>
      <c r="Z9" s="713" t="n"/>
    </row>
    <row r="10" outlineLevel="1" ht="15" customHeight="1" s="844">
      <c r="A10" s="663" t="n"/>
      <c r="B10" s="719" t="n">
        <v>6</v>
      </c>
      <c r="C10" s="715" t="n"/>
      <c r="D10" s="720" t="n">
        <v>63</v>
      </c>
      <c r="E10" s="720" t="n">
        <v>59</v>
      </c>
      <c r="F10" s="720" t="n">
        <v>41</v>
      </c>
      <c r="G10" s="720" t="n">
        <v>66</v>
      </c>
      <c r="H10" s="721" t="n"/>
      <c r="I10" s="715" t="n"/>
      <c r="J10" s="713" t="n"/>
      <c r="K10" s="713" t="n"/>
      <c r="L10" s="713" t="n"/>
      <c r="M10" s="713" t="n"/>
      <c r="N10" s="713" t="n"/>
      <c r="O10" s="713" t="n"/>
      <c r="P10" s="713" t="n"/>
      <c r="Q10" s="713" t="n"/>
      <c r="R10" s="713" t="n"/>
      <c r="S10" s="713" t="n"/>
      <c r="T10" s="713" t="n"/>
      <c r="U10" s="713" t="n"/>
      <c r="V10" s="713" t="n"/>
      <c r="W10" s="713" t="n"/>
      <c r="X10" s="713" t="n"/>
      <c r="Y10" s="713" t="n"/>
      <c r="Z10" s="713" t="n"/>
    </row>
    <row r="11" outlineLevel="1" ht="15" customHeight="1" s="844">
      <c r="A11" s="663" t="n"/>
      <c r="B11" s="719" t="n">
        <v>7</v>
      </c>
      <c r="C11" s="715" t="n"/>
      <c r="D11" s="720" t="n">
        <v>43</v>
      </c>
      <c r="E11" s="720" t="n">
        <v>42</v>
      </c>
      <c r="F11" s="720" t="n">
        <v>59</v>
      </c>
      <c r="G11" s="720" t="n">
        <v>59</v>
      </c>
      <c r="H11" s="721" t="n"/>
      <c r="I11" s="715" t="n"/>
      <c r="J11" s="713" t="n"/>
      <c r="K11" s="713" t="n"/>
      <c r="L11" s="713" t="n"/>
      <c r="M11" s="713" t="n"/>
      <c r="N11" s="713" t="n"/>
      <c r="O11" s="713" t="n"/>
      <c r="P11" s="713" t="n"/>
      <c r="Q11" s="713" t="n"/>
      <c r="R11" s="713" t="n"/>
      <c r="S11" s="713" t="n"/>
      <c r="T11" s="713" t="n"/>
      <c r="U11" s="713" t="n"/>
      <c r="V11" s="713" t="n"/>
      <c r="W11" s="713" t="n"/>
      <c r="X11" s="713" t="n"/>
      <c r="Y11" s="713" t="n"/>
      <c r="Z11" s="713" t="n"/>
    </row>
    <row r="12" outlineLevel="1" ht="15" customHeight="1" s="844">
      <c r="A12" s="663" t="n"/>
      <c r="B12" s="719" t="n">
        <v>8</v>
      </c>
      <c r="C12" s="715" t="n"/>
      <c r="D12" s="720" t="n">
        <v>10</v>
      </c>
      <c r="E12" s="720" t="n">
        <v>10</v>
      </c>
      <c r="F12" s="720" t="n">
        <v>66</v>
      </c>
      <c r="G12" s="720" t="n">
        <v>33</v>
      </c>
      <c r="H12" s="721" t="n"/>
      <c r="I12" s="715" t="n"/>
      <c r="J12" s="713" t="n"/>
      <c r="K12" s="713" t="n"/>
      <c r="L12" s="713" t="n"/>
      <c r="M12" s="713" t="n"/>
      <c r="N12" s="713" t="n"/>
      <c r="O12" s="713" t="n"/>
      <c r="P12" s="713" t="n"/>
      <c r="Q12" s="713" t="n"/>
      <c r="R12" s="713" t="n"/>
      <c r="S12" s="713" t="n"/>
      <c r="T12" s="713" t="n"/>
      <c r="U12" s="713" t="n"/>
      <c r="V12" s="713" t="n"/>
      <c r="W12" s="713" t="n"/>
      <c r="X12" s="713" t="n"/>
      <c r="Y12" s="713" t="n"/>
      <c r="Z12" s="713" t="n"/>
    </row>
    <row r="13" outlineLevel="1" ht="15" customHeight="1" s="844">
      <c r="A13" s="663" t="n"/>
      <c r="B13" s="719" t="n">
        <v>9</v>
      </c>
      <c r="C13" s="715" t="n"/>
      <c r="D13" s="720" t="n">
        <v>55</v>
      </c>
      <c r="E13" s="720" t="n">
        <v>63</v>
      </c>
      <c r="F13" s="720" t="n">
        <v>36</v>
      </c>
      <c r="G13" s="720" t="n">
        <v>36</v>
      </c>
      <c r="H13" s="721" t="n"/>
      <c r="I13" s="715" t="n"/>
      <c r="J13" s="713" t="n"/>
      <c r="K13" s="713" t="n"/>
      <c r="L13" s="713" t="n"/>
      <c r="M13" s="713" t="n"/>
      <c r="N13" s="713" t="n"/>
      <c r="O13" s="713" t="n"/>
      <c r="P13" s="713" t="n"/>
      <c r="Q13" s="713" t="n"/>
      <c r="R13" s="713" t="n"/>
      <c r="S13" s="713" t="n"/>
      <c r="T13" s="713" t="n"/>
      <c r="U13" s="713" t="n"/>
      <c r="V13" s="713" t="n"/>
      <c r="W13" s="713" t="n"/>
      <c r="X13" s="713" t="n"/>
      <c r="Y13" s="713" t="n"/>
      <c r="Z13" s="713" t="n"/>
    </row>
    <row r="14" outlineLevel="1" ht="15" customHeight="1" s="844">
      <c r="A14" s="663" t="n"/>
      <c r="B14" s="719" t="n">
        <v>10</v>
      </c>
      <c r="C14" s="715" t="n"/>
      <c r="D14" s="720" t="n">
        <v>53</v>
      </c>
      <c r="E14" s="720" t="n">
        <v>40</v>
      </c>
      <c r="F14" s="720" t="n">
        <v>23</v>
      </c>
      <c r="G14" s="720" t="n">
        <v>23</v>
      </c>
      <c r="H14" s="721" t="n"/>
      <c r="I14" s="715" t="n"/>
      <c r="J14" s="713" t="n"/>
      <c r="K14" s="713" t="n"/>
      <c r="L14" s="713" t="n"/>
      <c r="M14" s="713" t="n"/>
      <c r="N14" s="713" t="n"/>
      <c r="O14" s="713" t="n"/>
      <c r="P14" s="713" t="n"/>
      <c r="Q14" s="713" t="n"/>
      <c r="R14" s="713" t="n"/>
      <c r="S14" s="713" t="n"/>
      <c r="T14" s="713" t="n"/>
      <c r="U14" s="713" t="n"/>
      <c r="V14" s="713" t="n"/>
      <c r="W14" s="713" t="n"/>
      <c r="X14" s="713" t="n"/>
      <c r="Y14" s="713" t="n"/>
      <c r="Z14" s="713" t="n"/>
    </row>
    <row r="15" ht="15" customHeight="1" s="844">
      <c r="A15" s="663" t="n"/>
      <c r="B15" s="715" t="n"/>
      <c r="C15" s="715" t="n"/>
      <c r="D15" s="1225" t="n"/>
      <c r="E15" s="1225" t="n"/>
      <c r="F15" s="1225" t="n"/>
      <c r="G15" s="1225" t="n"/>
      <c r="H15" s="716" t="n"/>
      <c r="I15" s="715" t="n"/>
      <c r="J15" s="713" t="n"/>
      <c r="K15" s="713" t="n"/>
      <c r="L15" s="713" t="n"/>
      <c r="M15" s="713" t="n"/>
      <c r="N15" s="713" t="n"/>
      <c r="O15" s="713" t="n"/>
      <c r="P15" s="713" t="n"/>
      <c r="Q15" s="713" t="n"/>
      <c r="R15" s="713" t="n"/>
      <c r="S15" s="713" t="n"/>
      <c r="T15" s="713" t="n"/>
      <c r="U15" s="713" t="n"/>
      <c r="V15" s="713" t="n"/>
      <c r="W15" s="713" t="n"/>
      <c r="X15" s="713" t="n"/>
      <c r="Y15" s="713" t="n"/>
      <c r="Z15" s="713" t="n"/>
    </row>
    <row r="16" ht="18.75" customHeight="1" s="844">
      <c r="A16" s="693" t="inlineStr">
        <is>
          <t>X</t>
        </is>
      </c>
      <c r="B16" s="723" t="inlineStr">
        <is>
          <t xml:space="preserve">Top 10 clients revenue </t>
        </is>
      </c>
      <c r="C16" s="724" t="n"/>
      <c r="D16" s="1221" t="n"/>
      <c r="E16" s="1221" t="n"/>
      <c r="F16" s="1221" t="n"/>
      <c r="G16" s="1221" t="n"/>
      <c r="H16" s="696" t="n"/>
      <c r="I16" s="715" t="n"/>
      <c r="J16" s="713" t="n"/>
      <c r="K16" s="713" t="n"/>
      <c r="L16" s="713" t="n"/>
      <c r="M16" s="713" t="n"/>
      <c r="N16" s="713" t="n"/>
      <c r="O16" s="713" t="n"/>
      <c r="P16" s="713" t="n"/>
      <c r="Q16" s="713" t="n"/>
      <c r="R16" s="713" t="n"/>
      <c r="S16" s="713" t="n"/>
      <c r="T16" s="713" t="n"/>
      <c r="U16" s="713" t="n"/>
      <c r="V16" s="713" t="n"/>
      <c r="W16" s="713" t="n"/>
      <c r="X16" s="713" t="n"/>
      <c r="Y16" s="713" t="n"/>
      <c r="Z16" s="713" t="n"/>
    </row>
    <row r="17" outlineLevel="1" ht="15" customHeight="1" s="844">
      <c r="A17" s="663" t="n"/>
      <c r="B17" s="715" t="n"/>
      <c r="C17" s="715" t="n"/>
      <c r="D17" s="715" t="n"/>
      <c r="E17" s="715" t="n"/>
      <c r="F17" s="715" t="n"/>
      <c r="G17" s="715" t="n"/>
      <c r="H17" s="716" t="n"/>
      <c r="I17" s="715" t="n"/>
      <c r="J17" s="713" t="n"/>
      <c r="K17" s="713" t="n"/>
      <c r="L17" s="713" t="n"/>
      <c r="M17" s="713" t="n"/>
      <c r="N17" s="713" t="n"/>
      <c r="O17" s="713" t="n"/>
      <c r="P17" s="713" t="n"/>
      <c r="Q17" s="713" t="n"/>
      <c r="R17" s="713" t="n"/>
      <c r="S17" s="713" t="n"/>
      <c r="T17" s="713" t="n"/>
      <c r="U17" s="713" t="n"/>
      <c r="V17" s="713" t="n"/>
      <c r="W17" s="713" t="n"/>
      <c r="X17" s="713" t="n"/>
      <c r="Y17" s="713" t="n"/>
      <c r="Z17" s="713" t="n"/>
    </row>
    <row r="18" outlineLevel="1" ht="15" customHeight="1" s="844">
      <c r="A18" s="663" t="n"/>
      <c r="B18" s="717" t="inlineStr">
        <is>
          <t>Position</t>
        </is>
      </c>
      <c r="C18" s="718" t="n"/>
      <c r="D18" s="689" t="inlineStr">
        <is>
          <t>FY19</t>
        </is>
      </c>
      <c r="E18" s="689" t="inlineStr">
        <is>
          <t>FY20</t>
        </is>
      </c>
      <c r="F18" s="689" t="inlineStr">
        <is>
          <t>FY21</t>
        </is>
      </c>
      <c r="G18" s="689" t="inlineStr">
        <is>
          <t>FY22 YTD</t>
        </is>
      </c>
      <c r="H18" s="716" t="n"/>
      <c r="I18" s="715" t="n"/>
      <c r="J18" s="713" t="n"/>
      <c r="K18" s="713" t="n"/>
      <c r="L18" s="713" t="n"/>
      <c r="M18" s="713" t="n"/>
      <c r="N18" s="713" t="n"/>
      <c r="O18" s="713" t="n"/>
      <c r="P18" s="713" t="n"/>
      <c r="Q18" s="713" t="n"/>
      <c r="R18" s="713" t="n"/>
      <c r="S18" s="713" t="n"/>
      <c r="T18" s="713" t="n"/>
      <c r="U18" s="713" t="n"/>
      <c r="V18" s="713" t="n"/>
      <c r="W18" s="713" t="n"/>
      <c r="X18" s="713" t="n"/>
      <c r="Y18" s="713" t="n"/>
      <c r="Z18" s="713" t="n"/>
    </row>
    <row r="19" outlineLevel="1" ht="15" customHeight="1" s="844">
      <c r="A19" s="663" t="n"/>
      <c r="B19" s="719" t="n">
        <v>1</v>
      </c>
      <c r="C19" s="715" t="n"/>
      <c r="D19" s="1203" t="n">
        <v>1504697.58</v>
      </c>
      <c r="E19" s="1203" t="n">
        <v>2003773.23</v>
      </c>
      <c r="F19" s="1203" t="n">
        <v>2494420</v>
      </c>
      <c r="G19" s="1203" t="n">
        <v>1040508.75</v>
      </c>
      <c r="H19" s="716" t="n"/>
      <c r="I19" s="715" t="n"/>
      <c r="J19" s="713" t="n"/>
      <c r="K19" s="713" t="n"/>
      <c r="L19" s="713" t="n"/>
      <c r="M19" s="713" t="n"/>
      <c r="N19" s="713" t="n"/>
      <c r="O19" s="713" t="n"/>
      <c r="P19" s="713" t="n"/>
      <c r="Q19" s="713" t="n"/>
      <c r="R19" s="713" t="n"/>
      <c r="S19" s="713" t="n"/>
      <c r="T19" s="713" t="n"/>
      <c r="U19" s="713" t="n"/>
      <c r="V19" s="713" t="n"/>
      <c r="W19" s="713" t="n"/>
      <c r="X19" s="713" t="n"/>
      <c r="Y19" s="713" t="n"/>
      <c r="Z19" s="713" t="n"/>
    </row>
    <row r="20" outlineLevel="1" ht="15" customHeight="1" s="844">
      <c r="A20" s="663" t="n"/>
      <c r="B20" s="719" t="n">
        <v>2</v>
      </c>
      <c r="C20" s="715" t="n"/>
      <c r="D20" s="1203" t="n">
        <v>960681.22</v>
      </c>
      <c r="E20" s="1203" t="n">
        <v>1614883.36</v>
      </c>
      <c r="F20" s="1203" t="n">
        <v>1932380</v>
      </c>
      <c r="G20" s="1203" t="n">
        <v>804650</v>
      </c>
      <c r="H20" s="716" t="n"/>
      <c r="I20" s="715" t="n"/>
      <c r="J20" s="713" t="n"/>
      <c r="K20" s="713" t="n"/>
      <c r="L20" s="713" t="n"/>
      <c r="M20" s="713" t="n"/>
      <c r="N20" s="713" t="n"/>
      <c r="O20" s="713" t="n"/>
      <c r="P20" s="713" t="n"/>
      <c r="Q20" s="713" t="n"/>
      <c r="R20" s="713" t="n"/>
      <c r="S20" s="713" t="n"/>
      <c r="T20" s="713" t="n"/>
      <c r="U20" s="713" t="n"/>
      <c r="V20" s="713" t="n"/>
      <c r="W20" s="713" t="n"/>
      <c r="X20" s="713" t="n"/>
      <c r="Y20" s="713" t="n"/>
      <c r="Z20" s="713" t="n"/>
    </row>
    <row r="21" outlineLevel="1" ht="15" customHeight="1" s="844">
      <c r="A21" s="663" t="n"/>
      <c r="B21" s="719" t="n">
        <v>3</v>
      </c>
      <c r="C21" s="715" t="n"/>
      <c r="D21" s="1203" t="n">
        <v>355162.93</v>
      </c>
      <c r="E21" s="1203" t="n">
        <v>853584.0699999999</v>
      </c>
      <c r="F21" s="1203" t="n">
        <v>1630592.49</v>
      </c>
      <c r="G21" s="1203" t="n">
        <v>729632.96</v>
      </c>
      <c r="H21" s="716" t="n"/>
      <c r="I21" s="715" t="n"/>
      <c r="J21" s="713" t="n"/>
      <c r="K21" s="713" t="n"/>
      <c r="L21" s="713" t="n"/>
      <c r="M21" s="713" t="n"/>
      <c r="N21" s="713" t="n"/>
      <c r="O21" s="713" t="n"/>
      <c r="P21" s="713" t="n"/>
      <c r="Q21" s="713" t="n"/>
      <c r="R21" s="713" t="n"/>
      <c r="S21" s="713" t="n"/>
      <c r="T21" s="713" t="n"/>
      <c r="U21" s="713" t="n"/>
      <c r="V21" s="713" t="n"/>
      <c r="W21" s="713" t="n"/>
      <c r="X21" s="713" t="n"/>
      <c r="Y21" s="713" t="n"/>
      <c r="Z21" s="713" t="n"/>
    </row>
    <row r="22" outlineLevel="1" ht="15" customHeight="1" s="844">
      <c r="A22" s="663" t="n"/>
      <c r="B22" s="719" t="n">
        <v>4</v>
      </c>
      <c r="C22" s="715" t="n"/>
      <c r="D22" s="1203" t="n">
        <v>347006.21</v>
      </c>
      <c r="E22" s="1203" t="n">
        <v>432469.4</v>
      </c>
      <c r="F22" s="1203" t="n">
        <v>1281489.8</v>
      </c>
      <c r="G22" s="1203" t="n">
        <v>545973</v>
      </c>
      <c r="H22" s="716" t="n"/>
      <c r="I22" s="715" t="n"/>
      <c r="J22" s="713" t="n"/>
      <c r="K22" s="713" t="n"/>
      <c r="L22" s="713" t="n"/>
      <c r="M22" s="713" t="n"/>
      <c r="N22" s="713" t="n"/>
      <c r="O22" s="713" t="n"/>
      <c r="P22" s="713" t="n"/>
      <c r="Q22" s="713" t="n"/>
      <c r="R22" s="713" t="n"/>
      <c r="S22" s="713" t="n"/>
      <c r="T22" s="713" t="n"/>
      <c r="U22" s="713" t="n"/>
      <c r="V22" s="713" t="n"/>
      <c r="W22" s="713" t="n"/>
      <c r="X22" s="713" t="n"/>
      <c r="Y22" s="713" t="n"/>
      <c r="Z22" s="713" t="n"/>
    </row>
    <row r="23" outlineLevel="1" ht="15" customHeight="1" s="844">
      <c r="A23" s="663" t="n"/>
      <c r="B23" s="719" t="n">
        <v>5</v>
      </c>
      <c r="C23" s="715" t="n"/>
      <c r="D23" s="1203" t="n">
        <v>338741.95</v>
      </c>
      <c r="E23" s="1203" t="n">
        <v>359911.25</v>
      </c>
      <c r="F23" s="1203" t="n">
        <v>1229328.57</v>
      </c>
      <c r="G23" s="1203" t="n">
        <v>516853.24</v>
      </c>
      <c r="H23" s="716" t="n"/>
      <c r="I23" s="715" t="n"/>
      <c r="J23" s="713" t="n"/>
      <c r="K23" s="713" t="n"/>
      <c r="L23" s="713" t="n"/>
      <c r="M23" s="713" t="n"/>
      <c r="N23" s="713" t="n"/>
      <c r="O23" s="713" t="n"/>
      <c r="P23" s="713" t="n"/>
      <c r="Q23" s="713" t="n"/>
      <c r="R23" s="713" t="n"/>
      <c r="S23" s="713" t="n"/>
      <c r="T23" s="713" t="n"/>
      <c r="U23" s="713" t="n"/>
      <c r="V23" s="713" t="n"/>
      <c r="W23" s="713" t="n"/>
      <c r="X23" s="713" t="n"/>
      <c r="Y23" s="713" t="n"/>
      <c r="Z23" s="713" t="n"/>
    </row>
    <row r="24" outlineLevel="1" ht="15" customHeight="1" s="844">
      <c r="A24" s="663" t="n"/>
      <c r="B24" s="719" t="n">
        <v>6</v>
      </c>
      <c r="C24" s="715" t="n"/>
      <c r="D24" s="1203" t="n">
        <v>335423.25</v>
      </c>
      <c r="E24" s="1203" t="n">
        <v>313601.66</v>
      </c>
      <c r="F24" s="1203" t="n">
        <v>919002.5</v>
      </c>
      <c r="G24" s="1203" t="n">
        <v>435891.8</v>
      </c>
      <c r="H24" s="716" t="n"/>
      <c r="I24" s="715" t="n"/>
      <c r="J24" s="713" t="n"/>
      <c r="K24" s="713" t="n"/>
      <c r="L24" s="713" t="n"/>
      <c r="M24" s="713" t="n"/>
      <c r="N24" s="713" t="n"/>
      <c r="O24" s="713" t="n"/>
      <c r="P24" s="713" t="n"/>
      <c r="Q24" s="713" t="n"/>
      <c r="R24" s="713" t="n"/>
      <c r="S24" s="713" t="n"/>
      <c r="T24" s="713" t="n"/>
      <c r="U24" s="713" t="n"/>
      <c r="V24" s="713" t="n"/>
      <c r="W24" s="713" t="n"/>
      <c r="X24" s="713" t="n"/>
      <c r="Y24" s="713" t="n"/>
      <c r="Z24" s="713" t="n"/>
    </row>
    <row r="25" outlineLevel="1" ht="15" customHeight="1" s="844">
      <c r="A25" s="663" t="n"/>
      <c r="B25" s="719" t="n">
        <v>7</v>
      </c>
      <c r="C25" s="715" t="n"/>
      <c r="D25" s="1203" t="n">
        <v>266188.92</v>
      </c>
      <c r="E25" s="1203" t="n">
        <v>280518.81</v>
      </c>
      <c r="F25" s="1203" t="n">
        <v>834240.523555</v>
      </c>
      <c r="G25" s="1203" t="n">
        <v>298811.3</v>
      </c>
      <c r="H25" s="716" t="n"/>
      <c r="I25" s="715" t="n"/>
      <c r="J25" s="713" t="n"/>
      <c r="K25" s="713" t="n"/>
      <c r="L25" s="713" t="n"/>
      <c r="M25" s="713" t="n"/>
      <c r="N25" s="713" t="n"/>
      <c r="O25" s="713" t="n"/>
      <c r="P25" s="713" t="n"/>
      <c r="Q25" s="713" t="n"/>
      <c r="R25" s="713" t="n"/>
      <c r="S25" s="713" t="n"/>
      <c r="T25" s="713" t="n"/>
      <c r="U25" s="713" t="n"/>
      <c r="V25" s="713" t="n"/>
      <c r="W25" s="713" t="n"/>
      <c r="X25" s="713" t="n"/>
      <c r="Y25" s="713" t="n"/>
      <c r="Z25" s="713" t="n"/>
    </row>
    <row r="26" outlineLevel="1" ht="15" customHeight="1" s="844">
      <c r="A26" s="663" t="n"/>
      <c r="B26" s="719" t="n">
        <v>8</v>
      </c>
      <c r="C26" s="715" t="n"/>
      <c r="D26" s="1203" t="n">
        <v>261129.18</v>
      </c>
      <c r="E26" s="1203" t="n">
        <v>245327</v>
      </c>
      <c r="F26" s="1203" t="n">
        <v>610983.96</v>
      </c>
      <c r="G26" s="1203" t="n">
        <v>221717.083333333</v>
      </c>
      <c r="H26" s="716" t="n"/>
      <c r="I26" s="715" t="n"/>
      <c r="J26" s="713" t="n"/>
      <c r="K26" s="713" t="n"/>
      <c r="L26" s="713" t="n"/>
      <c r="M26" s="713" t="n"/>
      <c r="N26" s="713" t="n"/>
      <c r="O26" s="713" t="n"/>
      <c r="P26" s="713" t="n"/>
      <c r="Q26" s="713" t="n"/>
      <c r="R26" s="713" t="n"/>
      <c r="S26" s="713" t="n"/>
      <c r="T26" s="713" t="n"/>
      <c r="U26" s="713" t="n"/>
      <c r="V26" s="713" t="n"/>
      <c r="W26" s="713" t="n"/>
      <c r="X26" s="713" t="n"/>
      <c r="Y26" s="713" t="n"/>
      <c r="Z26" s="713" t="n"/>
    </row>
    <row r="27" outlineLevel="1" ht="15" customHeight="1" s="844">
      <c r="A27" s="663" t="n"/>
      <c r="B27" s="719" t="n">
        <v>9</v>
      </c>
      <c r="C27" s="715" t="n"/>
      <c r="D27" s="1203" t="n">
        <v>225573.13</v>
      </c>
      <c r="E27" s="1203" t="n">
        <v>226549.28</v>
      </c>
      <c r="F27" s="1203" t="n">
        <v>406208.75</v>
      </c>
      <c r="G27" s="1203" t="n">
        <v>150733.35</v>
      </c>
      <c r="H27" s="716" t="n"/>
      <c r="I27" s="715" t="n"/>
      <c r="J27" s="713" t="n"/>
      <c r="K27" s="713" t="n"/>
      <c r="L27" s="713" t="n"/>
      <c r="M27" s="713" t="n"/>
      <c r="N27" s="713" t="n"/>
      <c r="O27" s="713" t="n"/>
      <c r="P27" s="713" t="n"/>
      <c r="Q27" s="713" t="n"/>
      <c r="R27" s="713" t="n"/>
      <c r="S27" s="713" t="n"/>
      <c r="T27" s="713" t="n"/>
      <c r="U27" s="713" t="n"/>
      <c r="V27" s="713" t="n"/>
      <c r="W27" s="713" t="n"/>
      <c r="X27" s="713" t="n"/>
      <c r="Y27" s="713" t="n"/>
      <c r="Z27" s="713" t="n"/>
    </row>
    <row r="28" outlineLevel="1" ht="15" customHeight="1" s="844">
      <c r="A28" s="663" t="n"/>
      <c r="B28" s="719" t="n">
        <v>10</v>
      </c>
      <c r="C28" s="715" t="n"/>
      <c r="D28" s="1203" t="n">
        <v>215692.98</v>
      </c>
      <c r="E28" s="1203" t="n">
        <v>199037.5</v>
      </c>
      <c r="F28" s="1203" t="n">
        <v>249333.13</v>
      </c>
      <c r="G28" s="1203" t="n">
        <v>133776.25</v>
      </c>
      <c r="H28" s="716" t="n"/>
      <c r="I28" s="715" t="n"/>
      <c r="J28" s="713" t="n"/>
      <c r="K28" s="713" t="n"/>
      <c r="L28" s="713" t="n"/>
      <c r="M28" s="713" t="n"/>
      <c r="N28" s="713" t="n"/>
      <c r="O28" s="713" t="n"/>
      <c r="P28" s="713" t="n"/>
      <c r="Q28" s="713" t="n"/>
      <c r="R28" s="713" t="n"/>
      <c r="S28" s="713" t="n"/>
      <c r="T28" s="713" t="n"/>
      <c r="U28" s="713" t="n"/>
      <c r="V28" s="713" t="n"/>
      <c r="W28" s="713" t="n"/>
      <c r="X28" s="713" t="n"/>
      <c r="Y28" s="713" t="n"/>
      <c r="Z28" s="713" t="n"/>
    </row>
    <row r="29" ht="15" customHeight="1" s="844">
      <c r="A29" s="663" t="n"/>
      <c r="B29" s="715" t="n"/>
      <c r="C29" s="715" t="n"/>
      <c r="D29" s="1226" t="n"/>
      <c r="E29" s="1226" t="n"/>
      <c r="F29" s="1226" t="n"/>
      <c r="G29" s="716" t="n"/>
      <c r="H29" s="716" t="n"/>
      <c r="I29" s="715" t="n"/>
      <c r="J29" s="713" t="n"/>
      <c r="K29" s="713" t="n"/>
      <c r="L29" s="713" t="n"/>
      <c r="M29" s="713" t="n"/>
      <c r="N29" s="713" t="n"/>
      <c r="O29" s="713" t="n"/>
      <c r="P29" s="713" t="n"/>
      <c r="Q29" s="713" t="n"/>
      <c r="R29" s="713" t="n"/>
      <c r="S29" s="713" t="n"/>
      <c r="T29" s="713" t="n"/>
      <c r="U29" s="713" t="n"/>
      <c r="V29" s="713" t="n"/>
      <c r="W29" s="713" t="n"/>
      <c r="X29" s="713" t="n"/>
      <c r="Y29" s="713" t="n"/>
      <c r="Z29" s="713" t="n"/>
    </row>
    <row r="30" ht="18.75" customHeight="1" s="844">
      <c r="A30" s="693" t="inlineStr">
        <is>
          <t>X</t>
        </is>
      </c>
      <c r="B30" s="723" t="inlineStr">
        <is>
          <t>Client progression analysis</t>
        </is>
      </c>
      <c r="C30" s="724" t="n"/>
      <c r="D30" s="1221" t="n"/>
      <c r="E30" s="1221" t="n"/>
      <c r="F30" s="1221" t="n"/>
      <c r="G30" s="1221" t="n"/>
      <c r="H30" s="696" t="n"/>
      <c r="I30" s="715" t="n"/>
      <c r="J30" s="713" t="n"/>
      <c r="K30" s="713" t="n"/>
      <c r="L30" s="713" t="n"/>
      <c r="M30" s="713" t="n"/>
      <c r="N30" s="713" t="n"/>
      <c r="O30" s="713" t="n"/>
      <c r="P30" s="713" t="n"/>
      <c r="Q30" s="713" t="n"/>
      <c r="R30" s="713" t="n"/>
      <c r="S30" s="713" t="n"/>
      <c r="T30" s="713" t="n"/>
      <c r="U30" s="713" t="n"/>
      <c r="V30" s="713" t="n"/>
      <c r="W30" s="713" t="n"/>
      <c r="X30" s="713" t="n"/>
      <c r="Y30" s="713" t="n"/>
      <c r="Z30" s="713" t="n"/>
    </row>
    <row r="31" outlineLevel="1" ht="15" customHeight="1" s="844">
      <c r="A31" s="663" t="n"/>
      <c r="B31" s="715" t="n"/>
      <c r="C31" s="715" t="n"/>
      <c r="D31" s="716" t="n"/>
      <c r="E31" s="716" t="n"/>
      <c r="F31" s="716" t="n"/>
      <c r="G31" s="716" t="n"/>
      <c r="H31" s="716" t="n"/>
      <c r="I31" s="715" t="n"/>
      <c r="J31" s="713" t="n"/>
      <c r="K31" s="713" t="n"/>
      <c r="L31" s="713" t="n"/>
      <c r="M31" s="713" t="n"/>
      <c r="N31" s="713" t="n"/>
      <c r="O31" s="713" t="n"/>
      <c r="P31" s="713" t="n"/>
      <c r="Q31" s="713" t="n"/>
      <c r="R31" s="713" t="n"/>
      <c r="S31" s="713" t="n"/>
      <c r="T31" s="713" t="n"/>
      <c r="U31" s="713" t="n"/>
      <c r="V31" s="713" t="n"/>
      <c r="W31" s="713" t="n"/>
      <c r="X31" s="713" t="n"/>
      <c r="Y31" s="713" t="n"/>
      <c r="Z31" s="713" t="n"/>
    </row>
    <row r="32" outlineLevel="1" ht="15" customHeight="1" s="844">
      <c r="A32" s="663" t="n"/>
      <c r="B32" s="717" t="inlineStr">
        <is>
          <t>Item</t>
        </is>
      </c>
      <c r="C32" s="718" t="n"/>
      <c r="D32" s="689" t="inlineStr">
        <is>
          <t>FY19</t>
        </is>
      </c>
      <c r="E32" s="689" t="inlineStr">
        <is>
          <t>FY20</t>
        </is>
      </c>
      <c r="F32" s="689" t="inlineStr">
        <is>
          <t>FY21</t>
        </is>
      </c>
      <c r="G32" s="689" t="inlineStr">
        <is>
          <t>FY22 YTD</t>
        </is>
      </c>
      <c r="H32" s="716" t="n"/>
      <c r="I32" s="715" t="n"/>
      <c r="J32" s="713" t="n"/>
      <c r="K32" s="713" t="n"/>
      <c r="L32" s="713" t="n"/>
      <c r="M32" s="713" t="n"/>
      <c r="N32" s="713" t="n"/>
      <c r="O32" s="713" t="n"/>
      <c r="P32" s="713" t="n"/>
      <c r="Q32" s="713" t="n"/>
      <c r="R32" s="713" t="n"/>
      <c r="S32" s="713" t="n"/>
      <c r="T32" s="713" t="n"/>
      <c r="U32" s="713" t="n"/>
      <c r="V32" s="713" t="n"/>
      <c r="W32" s="713" t="n"/>
      <c r="X32" s="713" t="n"/>
      <c r="Y32" s="713" t="n"/>
      <c r="Z32" s="713" t="n"/>
    </row>
    <row r="33" outlineLevel="1" ht="15" customHeight="1" s="844">
      <c r="A33" s="726" t="n"/>
      <c r="B33" s="727" t="inlineStr">
        <is>
          <t>Opening balance</t>
        </is>
      </c>
      <c r="C33" s="728" t="n"/>
      <c r="D33" s="729" t="n"/>
      <c r="E33" s="1227">
        <f>D36</f>
        <v/>
      </c>
      <c r="F33" s="1227">
        <f>E36</f>
        <v/>
      </c>
      <c r="G33" s="1227">
        <f>F36</f>
        <v/>
      </c>
      <c r="H33" s="729" t="n"/>
      <c r="I33" s="731" t="n"/>
      <c r="J33" s="686" t="n"/>
      <c r="K33" s="686" t="n"/>
      <c r="L33" s="686" t="n"/>
      <c r="M33" s="686" t="n"/>
      <c r="N33" s="686" t="n"/>
      <c r="O33" s="686" t="n"/>
      <c r="P33" s="686" t="n"/>
      <c r="Q33" s="686" t="n"/>
      <c r="R33" s="686" t="n"/>
      <c r="S33" s="686" t="n"/>
      <c r="T33" s="686" t="n"/>
      <c r="U33" s="686" t="n"/>
      <c r="V33" s="686" t="n"/>
      <c r="W33" s="686" t="n"/>
      <c r="X33" s="686" t="n"/>
      <c r="Y33" s="686" t="n"/>
      <c r="Z33" s="686" t="n"/>
    </row>
    <row r="34" outlineLevel="1" ht="15" customHeight="1" s="844">
      <c r="A34" s="663" t="n"/>
      <c r="B34" s="732" t="inlineStr">
        <is>
          <t>New clients</t>
        </is>
      </c>
      <c r="C34" s="721" t="n"/>
      <c r="D34" s="1226" t="n"/>
      <c r="E34" s="1228" t="n">
        <v>17</v>
      </c>
      <c r="F34" s="1228" t="n">
        <v>15</v>
      </c>
      <c r="G34" s="1228" t="n">
        <v>4</v>
      </c>
      <c r="H34" s="716" t="n"/>
      <c r="I34" s="715" t="n"/>
      <c r="J34" s="713" t="n"/>
      <c r="K34" s="713" t="n"/>
      <c r="L34" s="713" t="n"/>
      <c r="M34" s="713" t="n"/>
      <c r="N34" s="713" t="n"/>
      <c r="O34" s="713" t="n"/>
      <c r="P34" s="713" t="n"/>
      <c r="Q34" s="713" t="n"/>
      <c r="R34" s="713" t="n"/>
      <c r="S34" s="713" t="n"/>
      <c r="T34" s="713" t="n"/>
      <c r="U34" s="713" t="n"/>
      <c r="V34" s="713" t="n"/>
      <c r="W34" s="713" t="n"/>
      <c r="X34" s="713" t="n"/>
      <c r="Y34" s="713" t="n"/>
      <c r="Z34" s="713" t="n"/>
    </row>
    <row r="35" outlineLevel="1" ht="15" customHeight="1" s="844">
      <c r="A35" s="663" t="n"/>
      <c r="B35" s="732" t="inlineStr">
        <is>
          <t>Lost clients</t>
        </is>
      </c>
      <c r="C35" s="721" t="n"/>
      <c r="D35" s="1226" t="n"/>
      <c r="E35" s="1228" t="n">
        <v>-18</v>
      </c>
      <c r="F35" s="1228" t="n">
        <v>-16</v>
      </c>
      <c r="G35" s="1228" t="n">
        <v>-10</v>
      </c>
      <c r="H35" s="716" t="n"/>
      <c r="I35" s="715" t="n"/>
      <c r="J35" s="713" t="n"/>
      <c r="K35" s="713" t="n"/>
      <c r="L35" s="713" t="n"/>
      <c r="M35" s="713" t="n"/>
      <c r="N35" s="713" t="n"/>
      <c r="O35" s="713" t="n"/>
      <c r="P35" s="713" t="n"/>
      <c r="Q35" s="713" t="n"/>
      <c r="R35" s="713" t="n"/>
      <c r="S35" s="713" t="n"/>
      <c r="T35" s="713" t="n"/>
      <c r="U35" s="713" t="n"/>
      <c r="V35" s="713" t="n"/>
      <c r="W35" s="713" t="n"/>
      <c r="X35" s="713" t="n"/>
      <c r="Y35" s="713" t="n"/>
      <c r="Z35" s="713" t="n"/>
    </row>
    <row r="36" outlineLevel="1" ht="15" customHeight="1" s="844">
      <c r="A36" s="726" t="n"/>
      <c r="B36" s="727" t="inlineStr">
        <is>
          <t>Ending balance</t>
        </is>
      </c>
      <c r="C36" s="728" t="n"/>
      <c r="D36" s="1229" t="n">
        <v>40</v>
      </c>
      <c r="E36" s="1229">
        <f>SUM(E33:E35)</f>
        <v/>
      </c>
      <c r="F36" s="1229">
        <f>SUM(F33:F35)</f>
        <v/>
      </c>
      <c r="G36" s="1229">
        <f>SUM(G33:G35)</f>
        <v/>
      </c>
      <c r="H36" s="729" t="n"/>
      <c r="I36" s="731" t="n"/>
      <c r="J36" s="686" t="n"/>
      <c r="K36" s="686" t="n"/>
      <c r="L36" s="686" t="n"/>
      <c r="M36" s="686" t="n"/>
      <c r="N36" s="686" t="n"/>
      <c r="O36" s="686" t="n"/>
      <c r="P36" s="686" t="n"/>
      <c r="Q36" s="686" t="n"/>
      <c r="R36" s="686" t="n"/>
      <c r="S36" s="686" t="n"/>
      <c r="T36" s="686" t="n"/>
      <c r="U36" s="686" t="n"/>
      <c r="V36" s="686" t="n"/>
      <c r="W36" s="686" t="n"/>
      <c r="X36" s="686" t="n"/>
      <c r="Y36" s="686" t="n"/>
      <c r="Z36" s="686" t="n"/>
    </row>
    <row r="37" outlineLevel="1" ht="15" customHeight="1" s="844">
      <c r="A37" s="663" t="n"/>
      <c r="B37" s="735" t="inlineStr">
        <is>
          <t>Average # of clients</t>
        </is>
      </c>
      <c r="C37" s="736" t="n"/>
      <c r="D37" s="1230" t="n"/>
      <c r="E37" s="1231">
        <f>AVERAGE(E36,E33)</f>
        <v/>
      </c>
      <c r="F37" s="1231">
        <f>AVERAGE(F36,F33)</f>
        <v/>
      </c>
      <c r="G37" s="1231">
        <f>AVERAGE(G36,G33)</f>
        <v/>
      </c>
      <c r="H37" s="716" t="n"/>
      <c r="I37" s="715" t="n"/>
      <c r="J37" s="713" t="n"/>
      <c r="K37" s="713" t="n"/>
      <c r="L37" s="713" t="n"/>
      <c r="M37" s="713" t="n"/>
      <c r="N37" s="713" t="n"/>
      <c r="O37" s="713" t="n"/>
      <c r="P37" s="713" t="n"/>
      <c r="Q37" s="713" t="n"/>
      <c r="R37" s="713" t="n"/>
      <c r="S37" s="713" t="n"/>
      <c r="T37" s="713" t="n"/>
      <c r="U37" s="713" t="n"/>
      <c r="V37" s="713" t="n"/>
      <c r="W37" s="713" t="n"/>
      <c r="X37" s="713" t="n"/>
      <c r="Y37" s="713" t="n"/>
      <c r="Z37" s="713" t="n"/>
    </row>
    <row r="38" ht="15" customHeight="1" s="844">
      <c r="A38" s="739" t="n"/>
      <c r="B38" s="736" t="n"/>
      <c r="C38" s="736" t="n"/>
      <c r="D38" s="740" t="n"/>
      <c r="E38" s="1232" t="n"/>
      <c r="F38" s="1232" t="n"/>
      <c r="G38" s="1232" t="n"/>
      <c r="H38" s="740" t="n"/>
      <c r="I38" s="742" t="n"/>
      <c r="J38" s="743" t="n"/>
      <c r="K38" s="743" t="n"/>
      <c r="L38" s="743" t="n"/>
      <c r="M38" s="743" t="n"/>
      <c r="N38" s="743" t="n"/>
      <c r="O38" s="743" t="n"/>
      <c r="P38" s="743" t="n"/>
      <c r="Q38" s="743" t="n"/>
      <c r="R38" s="743" t="n"/>
      <c r="S38" s="743" t="n"/>
      <c r="T38" s="743" t="n"/>
      <c r="U38" s="743" t="n"/>
      <c r="V38" s="743" t="n"/>
      <c r="W38" s="743" t="n"/>
      <c r="X38" s="743" t="n"/>
      <c r="Y38" s="743" t="n"/>
      <c r="Z38" s="743" t="n"/>
    </row>
    <row r="39" ht="18.75" customHeight="1" s="844">
      <c r="A39" s="693" t="inlineStr">
        <is>
          <t>X</t>
        </is>
      </c>
      <c r="B39" s="723" t="inlineStr">
        <is>
          <t>Clients by revenue size</t>
        </is>
      </c>
      <c r="C39" s="724" t="n"/>
      <c r="D39" s="1221" t="n"/>
      <c r="E39" s="1221" t="n"/>
      <c r="F39" s="1221" t="n"/>
      <c r="G39" s="1221" t="n"/>
      <c r="H39" s="696" t="n"/>
      <c r="I39" s="715" t="n"/>
      <c r="J39" s="713" t="n"/>
      <c r="K39" s="713" t="n"/>
      <c r="L39" s="713" t="n"/>
      <c r="M39" s="713" t="n"/>
      <c r="N39" s="713" t="n"/>
      <c r="O39" s="713" t="n"/>
      <c r="P39" s="713" t="n"/>
      <c r="Q39" s="713" t="n"/>
      <c r="R39" s="713" t="n"/>
      <c r="S39" s="713" t="n"/>
      <c r="T39" s="713" t="n"/>
      <c r="U39" s="713" t="n"/>
      <c r="V39" s="713" t="n"/>
      <c r="W39" s="713" t="n"/>
      <c r="X39" s="713" t="n"/>
      <c r="Y39" s="713" t="n"/>
      <c r="Z39" s="713" t="n"/>
    </row>
    <row r="40" outlineLevel="1" ht="15" customHeight="1" s="844">
      <c r="A40" s="663" t="n"/>
      <c r="B40" s="715" t="n"/>
      <c r="C40" s="715" t="n"/>
      <c r="D40" s="715" t="n"/>
      <c r="E40" s="715" t="n"/>
      <c r="F40" s="715" t="n"/>
      <c r="G40" s="715" t="n"/>
      <c r="H40" s="716" t="n"/>
      <c r="I40" s="715" t="n"/>
      <c r="J40" s="713" t="n"/>
      <c r="K40" s="713" t="n"/>
      <c r="L40" s="713" t="n"/>
      <c r="M40" s="713" t="n"/>
      <c r="N40" s="713" t="n"/>
      <c r="O40" s="713" t="n"/>
      <c r="P40" s="713" t="n"/>
      <c r="Q40" s="713" t="n"/>
      <c r="R40" s="713" t="n"/>
      <c r="S40" s="713" t="n"/>
      <c r="T40" s="713" t="n"/>
      <c r="U40" s="713" t="n"/>
      <c r="V40" s="713" t="n"/>
      <c r="W40" s="713" t="n"/>
      <c r="X40" s="713" t="n"/>
      <c r="Y40" s="713" t="n"/>
      <c r="Z40" s="713" t="n"/>
    </row>
    <row r="41" outlineLevel="1" ht="15" customHeight="1" s="844">
      <c r="A41" s="663" t="n"/>
      <c r="B41" s="717" t="inlineStr">
        <is>
          <t>Revenue size</t>
        </is>
      </c>
      <c r="C41" s="718" t="n"/>
      <c r="D41" s="689" t="inlineStr">
        <is>
          <t>FY19</t>
        </is>
      </c>
      <c r="E41" s="689" t="inlineStr">
        <is>
          <t>FY20</t>
        </is>
      </c>
      <c r="F41" s="689" t="inlineStr">
        <is>
          <t>FY21</t>
        </is>
      </c>
      <c r="G41" s="689" t="inlineStr">
        <is>
          <t>FY22 YTD</t>
        </is>
      </c>
      <c r="H41" s="716" t="n"/>
      <c r="I41" s="715" t="n"/>
      <c r="J41" s="713" t="n"/>
      <c r="K41" s="713" t="n"/>
      <c r="L41" s="713" t="n"/>
      <c r="M41" s="713" t="n"/>
      <c r="N41" s="713" t="n"/>
      <c r="O41" s="713" t="n"/>
      <c r="P41" s="713" t="n"/>
      <c r="Q41" s="713" t="n"/>
      <c r="R41" s="713" t="n"/>
      <c r="S41" s="713" t="n"/>
      <c r="T41" s="713" t="n"/>
      <c r="U41" s="713" t="n"/>
      <c r="V41" s="713" t="n"/>
      <c r="W41" s="713" t="n"/>
      <c r="X41" s="713" t="n"/>
      <c r="Y41" s="713" t="n"/>
      <c r="Z41" s="713" t="n"/>
    </row>
    <row r="42" outlineLevel="1" ht="15" customHeight="1" s="844">
      <c r="A42" s="663" t="n"/>
      <c r="B42" s="732" t="inlineStr">
        <is>
          <t>Above EUR 500k</t>
        </is>
      </c>
      <c r="C42" s="721" t="n"/>
      <c r="D42" s="744" t="n">
        <v>2</v>
      </c>
      <c r="E42" s="744" t="n">
        <v>3</v>
      </c>
      <c r="F42" s="744" t="n">
        <v>8</v>
      </c>
      <c r="G42" s="744" t="n">
        <v>5</v>
      </c>
      <c r="H42" s="716" t="n"/>
      <c r="I42" s="715" t="n"/>
      <c r="J42" s="713" t="n"/>
      <c r="K42" s="713" t="n"/>
      <c r="L42" s="713" t="n"/>
      <c r="M42" s="713" t="n"/>
      <c r="N42" s="713" t="n"/>
      <c r="O42" s="713" t="n"/>
      <c r="P42" s="713" t="n"/>
      <c r="Q42" s="713" t="n"/>
      <c r="R42" s="713" t="n"/>
      <c r="S42" s="713" t="n"/>
      <c r="T42" s="713" t="n"/>
      <c r="U42" s="713" t="n"/>
      <c r="V42" s="713" t="n"/>
      <c r="W42" s="713" t="n"/>
      <c r="X42" s="713" t="n"/>
      <c r="Y42" s="713" t="n"/>
      <c r="Z42" s="713" t="n"/>
    </row>
    <row r="43" outlineLevel="1" ht="15" customHeight="1" s="844">
      <c r="A43" s="663" t="n"/>
      <c r="B43" s="732" t="inlineStr">
        <is>
          <t>Between EUR 100k and 500k</t>
        </is>
      </c>
      <c r="C43" s="721" t="n"/>
      <c r="D43" s="744" t="n">
        <v>10</v>
      </c>
      <c r="E43" s="744" t="n">
        <v>11</v>
      </c>
      <c r="F43" s="744" t="n">
        <v>8</v>
      </c>
      <c r="G43" s="744" t="n">
        <v>8</v>
      </c>
      <c r="H43" s="716" t="n"/>
      <c r="I43" s="715" t="n"/>
      <c r="J43" s="713" t="n"/>
      <c r="K43" s="713" t="n"/>
      <c r="L43" s="713" t="n"/>
      <c r="M43" s="713" t="n"/>
      <c r="N43" s="713" t="n"/>
      <c r="O43" s="713" t="n"/>
      <c r="P43" s="713" t="n"/>
      <c r="Q43" s="713" t="n"/>
      <c r="R43" s="713" t="n"/>
      <c r="S43" s="713" t="n"/>
      <c r="T43" s="713" t="n"/>
      <c r="U43" s="713" t="n"/>
      <c r="V43" s="713" t="n"/>
      <c r="W43" s="713" t="n"/>
      <c r="X43" s="713" t="n"/>
      <c r="Y43" s="713" t="n"/>
      <c r="Z43" s="713" t="n"/>
    </row>
    <row r="44" outlineLevel="1" ht="15" customHeight="1" s="844">
      <c r="A44" s="663" t="n"/>
      <c r="B44" s="732" t="inlineStr">
        <is>
          <t>Below EUR 100k</t>
        </is>
      </c>
      <c r="C44" s="721" t="n"/>
      <c r="D44" s="744" t="n">
        <v>28</v>
      </c>
      <c r="E44" s="744" t="n">
        <v>25</v>
      </c>
      <c r="F44" s="744" t="n">
        <v>22</v>
      </c>
      <c r="G44" s="744" t="n">
        <v>19</v>
      </c>
      <c r="H44" s="716" t="n"/>
      <c r="I44" s="715" t="n"/>
      <c r="J44" s="713" t="n"/>
      <c r="K44" s="713" t="n"/>
      <c r="L44" s="713" t="n"/>
      <c r="M44" s="713" t="n"/>
      <c r="N44" s="713" t="n"/>
      <c r="O44" s="713" t="n"/>
      <c r="P44" s="713" t="n"/>
      <c r="Q44" s="713" t="n"/>
      <c r="R44" s="713" t="n"/>
      <c r="S44" s="713" t="n"/>
      <c r="T44" s="713" t="n"/>
      <c r="U44" s="713" t="n"/>
      <c r="V44" s="713" t="n"/>
      <c r="W44" s="713" t="n"/>
      <c r="X44" s="713" t="n"/>
      <c r="Y44" s="713" t="n"/>
      <c r="Z44" s="713" t="n"/>
    </row>
    <row r="45" outlineLevel="1" ht="15" customHeight="1" s="844">
      <c r="A45" s="726" t="n"/>
      <c r="B45" s="745" t="inlineStr">
        <is>
          <t>Total # of clients</t>
        </is>
      </c>
      <c r="C45" s="731" t="n"/>
      <c r="D45" s="1229">
        <f>SUM(D42:D44)</f>
        <v/>
      </c>
      <c r="E45" s="1229">
        <f>SUM(E42:E44)</f>
        <v/>
      </c>
      <c r="F45" s="1229">
        <f>SUM(F42:F44)</f>
        <v/>
      </c>
      <c r="G45" s="1229">
        <f>SUM(G42:G44)</f>
        <v/>
      </c>
      <c r="H45" s="729" t="n"/>
      <c r="I45" s="731" t="n"/>
      <c r="J45" s="686" t="n"/>
      <c r="K45" s="686" t="n"/>
      <c r="L45" s="686" t="n"/>
      <c r="M45" s="686" t="n"/>
      <c r="N45" s="686" t="n"/>
      <c r="O45" s="686" t="n"/>
      <c r="P45" s="686" t="n"/>
      <c r="Q45" s="686" t="n"/>
      <c r="R45" s="686" t="n"/>
      <c r="S45" s="686" t="n"/>
      <c r="T45" s="686" t="n"/>
      <c r="U45" s="686" t="n"/>
      <c r="V45" s="686" t="n"/>
      <c r="W45" s="686" t="n"/>
      <c r="X45" s="686" t="n"/>
      <c r="Y45" s="686" t="n"/>
      <c r="Z45" s="686" t="n"/>
    </row>
    <row r="46" outlineLevel="1" ht="15" customHeight="1" s="844">
      <c r="A46" s="663" t="n"/>
      <c r="B46" s="735" t="inlineStr">
        <is>
          <t>Average revenue per client</t>
        </is>
      </c>
      <c r="C46" s="736" t="n"/>
      <c r="D46" s="1231">
        <f>SUM(D$52:D$129)/D45</f>
        <v/>
      </c>
      <c r="E46" s="1231">
        <f>SUM(E$52:E$129)/E45</f>
        <v/>
      </c>
      <c r="F46" s="1231">
        <f>SUM(F$52:F$129)/F45</f>
        <v/>
      </c>
      <c r="G46" s="1231">
        <f>SUM(G$52:G$129)/G45</f>
        <v/>
      </c>
      <c r="H46" s="716" t="n"/>
      <c r="I46" s="715" t="n"/>
      <c r="J46" s="713" t="n"/>
      <c r="K46" s="713" t="n"/>
      <c r="L46" s="713" t="n"/>
      <c r="M46" s="713" t="n"/>
      <c r="N46" s="713" t="n"/>
      <c r="O46" s="713" t="n"/>
      <c r="P46" s="713" t="n"/>
      <c r="Q46" s="713" t="n"/>
      <c r="R46" s="713" t="n"/>
      <c r="S46" s="713" t="n"/>
      <c r="T46" s="713" t="n"/>
      <c r="U46" s="713" t="n"/>
      <c r="V46" s="713" t="n"/>
      <c r="W46" s="713" t="n"/>
      <c r="X46" s="713" t="n"/>
      <c r="Y46" s="713" t="n"/>
      <c r="Z46" s="713" t="n"/>
    </row>
    <row r="47" ht="15" customHeight="1" s="844">
      <c r="A47" s="663" t="n"/>
      <c r="B47" s="742" t="n"/>
      <c r="C47" s="742" t="n"/>
      <c r="D47" s="1230" t="n"/>
      <c r="E47" s="1230" t="n"/>
      <c r="F47" s="1230" t="n"/>
      <c r="G47" s="1230" t="n"/>
      <c r="H47" s="716" t="n"/>
      <c r="I47" s="715" t="n"/>
      <c r="J47" s="713" t="n"/>
      <c r="K47" s="713" t="n"/>
      <c r="L47" s="713" t="n"/>
      <c r="M47" s="713" t="n"/>
      <c r="N47" s="713" t="n"/>
      <c r="O47" s="713" t="n"/>
      <c r="P47" s="713" t="n"/>
      <c r="Q47" s="713" t="n"/>
      <c r="R47" s="713" t="n"/>
      <c r="S47" s="713" t="n"/>
      <c r="T47" s="713" t="n"/>
      <c r="U47" s="713" t="n"/>
      <c r="V47" s="713" t="n"/>
      <c r="W47" s="713" t="n"/>
      <c r="X47" s="713" t="n"/>
      <c r="Y47" s="713" t="n"/>
      <c r="Z47" s="713" t="n"/>
    </row>
    <row r="48" ht="18.75" customHeight="1" s="844">
      <c r="A48" s="693" t="inlineStr">
        <is>
          <t>X</t>
        </is>
      </c>
      <c r="B48" s="723" t="inlineStr">
        <is>
          <t>Revenue by client</t>
        </is>
      </c>
      <c r="C48" s="724" t="n"/>
      <c r="D48" s="1221" t="n"/>
      <c r="E48" s="1221" t="n"/>
      <c r="F48" s="1221" t="n"/>
      <c r="G48" s="1221" t="n"/>
      <c r="H48" s="696" t="n"/>
      <c r="I48" s="715" t="n"/>
      <c r="J48" s="713" t="n"/>
      <c r="K48" s="713" t="n"/>
      <c r="L48" s="713" t="n"/>
      <c r="M48" s="713" t="n"/>
      <c r="N48" s="713" t="n"/>
      <c r="O48" s="713" t="n"/>
      <c r="P48" s="713" t="n"/>
      <c r="Q48" s="713" t="n"/>
      <c r="R48" s="713" t="n"/>
      <c r="S48" s="713" t="n"/>
      <c r="T48" s="713" t="n"/>
      <c r="U48" s="713" t="n"/>
      <c r="V48" s="713" t="n"/>
      <c r="W48" s="713" t="n"/>
      <c r="X48" s="713" t="n"/>
      <c r="Y48" s="713" t="n"/>
      <c r="Z48" s="713" t="n"/>
    </row>
    <row r="49" outlineLevel="1" ht="15" customHeight="1" s="844">
      <c r="A49" s="618" t="n"/>
      <c r="B49" s="729" t="n"/>
      <c r="C49" s="729" t="n"/>
      <c r="D49" s="729" t="n"/>
      <c r="E49" s="729" t="n"/>
      <c r="F49" s="729" t="n"/>
      <c r="G49" s="729" t="n"/>
      <c r="H49" s="729" t="n"/>
      <c r="I49" s="729" t="n"/>
      <c r="J49" s="618" t="n"/>
      <c r="K49" s="618" t="n"/>
      <c r="L49" s="618" t="n"/>
      <c r="M49" s="618" t="n"/>
      <c r="N49" s="618" t="n"/>
      <c r="O49" s="618" t="n"/>
      <c r="P49" s="618" t="n"/>
      <c r="Q49" s="618" t="n"/>
      <c r="R49" s="618" t="n"/>
      <c r="S49" s="618" t="n"/>
      <c r="T49" s="618" t="n"/>
      <c r="U49" s="618" t="n"/>
      <c r="V49" s="618" t="n"/>
      <c r="W49" s="618" t="n"/>
      <c r="X49" s="618" t="n"/>
      <c r="Y49" s="618" t="n"/>
      <c r="Z49" s="618" t="n"/>
    </row>
    <row r="50" outlineLevel="1" ht="15" customHeight="1" s="844">
      <c r="A50" s="618" t="n"/>
      <c r="B50" s="729" t="n"/>
      <c r="C50" s="729" t="n"/>
      <c r="D50" s="729" t="n"/>
      <c r="E50" s="729" t="n"/>
      <c r="F50" s="729" t="n"/>
      <c r="G50" s="702" t="inlineStr">
        <is>
          <t>YTD</t>
        </is>
      </c>
      <c r="H50" s="729" t="n"/>
      <c r="I50" s="729" t="n"/>
      <c r="J50" s="618" t="n"/>
      <c r="K50" s="618" t="n"/>
      <c r="L50" s="618" t="n"/>
      <c r="M50" s="618" t="n"/>
      <c r="N50" s="618" t="n"/>
      <c r="O50" s="618" t="n"/>
      <c r="P50" s="618" t="n"/>
      <c r="Q50" s="618" t="n"/>
      <c r="R50" s="618" t="n"/>
      <c r="S50" s="618" t="n"/>
      <c r="T50" s="618" t="n"/>
      <c r="U50" s="618" t="n"/>
      <c r="V50" s="618" t="n"/>
      <c r="W50" s="618" t="n"/>
      <c r="X50" s="618" t="n"/>
      <c r="Y50" s="618" t="n"/>
      <c r="Z50" s="618" t="n"/>
    </row>
    <row r="51" outlineLevel="1" ht="15" customHeight="1" s="844">
      <c r="A51" s="665" t="n"/>
      <c r="B51" s="746" t="inlineStr">
        <is>
          <t>Consolidated client</t>
        </is>
      </c>
      <c r="C51" s="746" t="inlineStr">
        <is>
          <t>Generic name</t>
        </is>
      </c>
      <c r="D51" s="689" t="inlineStr">
        <is>
          <t>FY19</t>
        </is>
      </c>
      <c r="E51" s="689" t="inlineStr">
        <is>
          <t>FY20</t>
        </is>
      </c>
      <c r="F51" s="689" t="inlineStr">
        <is>
          <t>FY21</t>
        </is>
      </c>
      <c r="G51" s="689" t="inlineStr">
        <is>
          <t>FY22</t>
        </is>
      </c>
      <c r="H51" s="716" t="n"/>
      <c r="I51" s="716" t="n"/>
      <c r="J51" s="665" t="n"/>
      <c r="K51" s="665" t="n"/>
      <c r="L51" s="665" t="n"/>
      <c r="M51" s="665" t="n"/>
      <c r="N51" s="665" t="n"/>
      <c r="O51" s="665" t="n"/>
      <c r="P51" s="665" t="n"/>
      <c r="Q51" s="665" t="n"/>
      <c r="R51" s="665" t="n"/>
      <c r="S51" s="665" t="n"/>
      <c r="T51" s="665" t="n"/>
      <c r="U51" s="665" t="n"/>
      <c r="V51" s="665" t="n"/>
      <c r="W51" s="665" t="n"/>
      <c r="X51" s="665" t="n"/>
      <c r="Y51" s="665" t="n"/>
      <c r="Z51" s="665" t="n"/>
    </row>
    <row r="52" outlineLevel="1" ht="15" customHeight="1" s="844">
      <c r="A52" s="713" t="n"/>
      <c r="B52" s="747" t="n">
        <v>1</v>
      </c>
      <c r="C52" s="748" t="n"/>
      <c r="D52" s="1203" t="n">
        <v>1300</v>
      </c>
      <c r="E52" s="1203" t="n">
        <v>3250</v>
      </c>
      <c r="F52" s="1203" t="n">
        <v>0</v>
      </c>
      <c r="G52" s="1203" t="n">
        <v>16620</v>
      </c>
      <c r="H52" s="1205" t="n"/>
      <c r="I52" s="715" t="n"/>
      <c r="J52" s="713" t="n"/>
      <c r="K52" s="713" t="n"/>
      <c r="L52" s="713" t="n"/>
      <c r="M52" s="713" t="n"/>
      <c r="N52" s="713" t="n"/>
      <c r="O52" s="713" t="n"/>
      <c r="P52" s="713" t="n"/>
      <c r="Q52" s="713" t="n"/>
      <c r="R52" s="713" t="n"/>
      <c r="S52" s="713" t="n"/>
      <c r="T52" s="713" t="n"/>
      <c r="U52" s="713" t="n"/>
      <c r="V52" s="713" t="n"/>
      <c r="W52" s="713" t="n"/>
      <c r="X52" s="713" t="n"/>
      <c r="Y52" s="713" t="n"/>
      <c r="Z52" s="713" t="n"/>
    </row>
    <row r="53" outlineLevel="1" ht="15" customHeight="1" s="844">
      <c r="A53" s="713" t="n"/>
      <c r="B53" s="747">
        <f>B52+1</f>
        <v/>
      </c>
      <c r="C53" s="748" t="n"/>
      <c r="D53" s="1203" t="n">
        <v>0</v>
      </c>
      <c r="E53" s="1203" t="n">
        <v>0</v>
      </c>
      <c r="F53" s="1203" t="n">
        <v>10500</v>
      </c>
      <c r="G53" s="1203" t="n">
        <v>0</v>
      </c>
      <c r="H53" s="1205" t="n"/>
      <c r="I53" s="715" t="n"/>
      <c r="J53" s="713" t="n"/>
      <c r="K53" s="713" t="n"/>
      <c r="L53" s="713" t="n"/>
      <c r="M53" s="713" t="n"/>
      <c r="N53" s="713" t="n"/>
      <c r="O53" s="713" t="n"/>
      <c r="P53" s="713" t="n"/>
      <c r="Q53" s="713" t="n"/>
      <c r="R53" s="713" t="n"/>
      <c r="S53" s="713" t="n"/>
      <c r="T53" s="713" t="n"/>
      <c r="U53" s="713" t="n"/>
      <c r="V53" s="713" t="n"/>
      <c r="W53" s="713" t="n"/>
      <c r="X53" s="713" t="n"/>
      <c r="Y53" s="713" t="n"/>
      <c r="Z53" s="713" t="n"/>
    </row>
    <row r="54" outlineLevel="1" ht="15" customHeight="1" s="844">
      <c r="A54" s="713" t="n"/>
      <c r="B54" s="747">
        <f>B53+1</f>
        <v/>
      </c>
      <c r="C54" s="748" t="n"/>
      <c r="D54" s="1203" t="n">
        <v>0</v>
      </c>
      <c r="E54" s="1203" t="n">
        <v>176500</v>
      </c>
      <c r="F54" s="1203" t="n">
        <v>86800</v>
      </c>
      <c r="G54" s="1203" t="n">
        <v>47600</v>
      </c>
      <c r="H54" s="1205" t="n"/>
      <c r="I54" s="715" t="n"/>
      <c r="J54" s="713" t="n"/>
      <c r="K54" s="713" t="n"/>
      <c r="L54" s="713" t="n"/>
      <c r="M54" s="713" t="n"/>
      <c r="N54" s="713" t="n"/>
      <c r="O54" s="713" t="n"/>
      <c r="P54" s="713" t="n"/>
      <c r="Q54" s="713" t="n"/>
      <c r="R54" s="713" t="n"/>
      <c r="S54" s="713" t="n"/>
      <c r="T54" s="713" t="n"/>
      <c r="U54" s="713" t="n"/>
      <c r="V54" s="713" t="n"/>
      <c r="W54" s="713" t="n"/>
      <c r="X54" s="713" t="n"/>
      <c r="Y54" s="713" t="n"/>
      <c r="Z54" s="713" t="n"/>
    </row>
    <row r="55" outlineLevel="1" ht="15" customHeight="1" s="844">
      <c r="A55" s="713" t="n"/>
      <c r="B55" s="747">
        <f>B54+1</f>
        <v/>
      </c>
      <c r="C55" s="748" t="n"/>
      <c r="D55" s="1203" t="n">
        <v>347006.21</v>
      </c>
      <c r="E55" s="1203" t="n">
        <v>31725</v>
      </c>
      <c r="F55" s="1203" t="n">
        <v>1229328.57</v>
      </c>
      <c r="G55" s="1203" t="n">
        <v>1040508.75</v>
      </c>
      <c r="H55" s="1205" t="n"/>
      <c r="I55" s="715" t="n"/>
      <c r="J55" s="713" t="n"/>
      <c r="K55" s="713" t="n"/>
      <c r="L55" s="713" t="n"/>
      <c r="M55" s="713" t="n"/>
      <c r="N55" s="713" t="n"/>
      <c r="O55" s="713" t="n"/>
      <c r="P55" s="713" t="n"/>
      <c r="Q55" s="713" t="n"/>
      <c r="R55" s="713" t="n"/>
      <c r="S55" s="713" t="n"/>
      <c r="T55" s="713" t="n"/>
      <c r="U55" s="713" t="n"/>
      <c r="V55" s="713" t="n"/>
      <c r="W55" s="713" t="n"/>
      <c r="X55" s="713" t="n"/>
      <c r="Y55" s="713" t="n"/>
      <c r="Z55" s="713" t="n"/>
    </row>
    <row r="56" outlineLevel="1" ht="15" customHeight="1" s="844">
      <c r="A56" s="713" t="n"/>
      <c r="B56" s="747">
        <f>B55+1</f>
        <v/>
      </c>
      <c r="C56" s="748" t="n"/>
      <c r="D56" s="1203" t="n">
        <v>960681.22</v>
      </c>
      <c r="E56" s="1203" t="n">
        <v>2003773.23</v>
      </c>
      <c r="F56" s="1203" t="n">
        <v>1932380</v>
      </c>
      <c r="G56" s="1203" t="n">
        <v>545973</v>
      </c>
      <c r="H56" s="1205" t="n"/>
      <c r="I56" s="715" t="n"/>
      <c r="J56" s="713" t="n"/>
      <c r="K56" s="713" t="n"/>
      <c r="L56" s="713" t="n"/>
      <c r="M56" s="713" t="n"/>
      <c r="N56" s="713" t="n"/>
      <c r="O56" s="713" t="n"/>
      <c r="P56" s="713" t="n"/>
      <c r="Q56" s="713" t="n"/>
      <c r="R56" s="713" t="n"/>
      <c r="S56" s="713" t="n"/>
      <c r="T56" s="713" t="n"/>
      <c r="U56" s="713" t="n"/>
      <c r="V56" s="713" t="n"/>
      <c r="W56" s="713" t="n"/>
      <c r="X56" s="713" t="n"/>
      <c r="Y56" s="713" t="n"/>
      <c r="Z56" s="713" t="n"/>
    </row>
    <row r="57" outlineLevel="1" ht="15" customHeight="1" s="844">
      <c r="A57" s="713" t="n"/>
      <c r="B57" s="747">
        <f>B56+1</f>
        <v/>
      </c>
      <c r="C57" s="748" t="n"/>
      <c r="D57" s="1203" t="n">
        <v>20512.5</v>
      </c>
      <c r="E57" s="1203" t="n">
        <v>29100</v>
      </c>
      <c r="F57" s="1203" t="n">
        <v>0</v>
      </c>
      <c r="G57" s="1203" t="n">
        <v>0</v>
      </c>
      <c r="H57" s="1205" t="n"/>
      <c r="I57" s="715" t="n"/>
      <c r="J57" s="713" t="n"/>
      <c r="K57" s="713" t="n"/>
      <c r="L57" s="713" t="n"/>
      <c r="M57" s="713" t="n"/>
      <c r="N57" s="713" t="n"/>
      <c r="O57" s="713" t="n"/>
      <c r="P57" s="713" t="n"/>
      <c r="Q57" s="713" t="n"/>
      <c r="R57" s="713" t="n"/>
      <c r="S57" s="713" t="n"/>
      <c r="T57" s="713" t="n"/>
      <c r="U57" s="713" t="n"/>
      <c r="V57" s="713" t="n"/>
      <c r="W57" s="713" t="n"/>
      <c r="X57" s="713" t="n"/>
      <c r="Y57" s="713" t="n"/>
      <c r="Z57" s="713" t="n"/>
    </row>
    <row r="58" outlineLevel="1" ht="15" customHeight="1" s="844">
      <c r="A58" s="713" t="n"/>
      <c r="B58" s="747">
        <f>B57+1</f>
        <v/>
      </c>
      <c r="C58" s="748" t="n"/>
      <c r="D58" s="1203" t="n">
        <v>0</v>
      </c>
      <c r="E58" s="1203" t="n">
        <v>77700.69</v>
      </c>
      <c r="F58" s="1203" t="n">
        <v>22800</v>
      </c>
      <c r="G58" s="1203" t="n">
        <v>7600</v>
      </c>
      <c r="H58" s="1205" t="n"/>
      <c r="I58" s="715" t="n"/>
      <c r="J58" s="713" t="n"/>
      <c r="K58" s="713" t="n"/>
      <c r="L58" s="713" t="n"/>
      <c r="M58" s="713" t="n"/>
      <c r="N58" s="713" t="n"/>
      <c r="O58" s="713" t="n"/>
      <c r="P58" s="713" t="n"/>
      <c r="Q58" s="713" t="n"/>
      <c r="R58" s="713" t="n"/>
      <c r="S58" s="713" t="n"/>
      <c r="T58" s="713" t="n"/>
      <c r="U58" s="713" t="n"/>
      <c r="V58" s="713" t="n"/>
      <c r="W58" s="713" t="n"/>
      <c r="X58" s="713" t="n"/>
      <c r="Y58" s="713" t="n"/>
      <c r="Z58" s="713" t="n"/>
    </row>
    <row r="59" outlineLevel="1" ht="15" customHeight="1" s="844">
      <c r="A59" s="713" t="n"/>
      <c r="B59" s="747">
        <f>B58+1</f>
        <v/>
      </c>
      <c r="C59" s="748" t="n"/>
      <c r="D59" s="1203" t="n">
        <v>0</v>
      </c>
      <c r="E59" s="1203" t="n">
        <v>9500</v>
      </c>
      <c r="F59" s="1203" t="n">
        <v>0</v>
      </c>
      <c r="G59" s="1203" t="n">
        <v>0</v>
      </c>
      <c r="H59" s="1205" t="n"/>
      <c r="I59" s="715" t="n"/>
      <c r="J59" s="713" t="n"/>
      <c r="K59" s="713" t="n"/>
      <c r="L59" s="713" t="n"/>
      <c r="M59" s="713" t="n"/>
      <c r="N59" s="713" t="n"/>
      <c r="O59" s="713" t="n"/>
      <c r="P59" s="713" t="n"/>
      <c r="Q59" s="713" t="n"/>
      <c r="R59" s="713" t="n"/>
      <c r="S59" s="713" t="n"/>
      <c r="T59" s="713" t="n"/>
      <c r="U59" s="713" t="n"/>
      <c r="V59" s="713" t="n"/>
      <c r="W59" s="713" t="n"/>
      <c r="X59" s="713" t="n"/>
      <c r="Y59" s="713" t="n"/>
      <c r="Z59" s="713" t="n"/>
    </row>
    <row r="60" outlineLevel="1" ht="15" customHeight="1" s="844">
      <c r="A60" s="713" t="n"/>
      <c r="B60" s="747">
        <f>B59+1</f>
        <v/>
      </c>
      <c r="C60" s="748" t="n"/>
      <c r="D60" s="1203" t="n">
        <v>0</v>
      </c>
      <c r="E60" s="1203" t="n">
        <v>1614883.36</v>
      </c>
      <c r="F60" s="1203" t="n">
        <v>2494420</v>
      </c>
      <c r="G60" s="1203" t="n">
        <v>804650</v>
      </c>
      <c r="H60" s="1205" t="n"/>
      <c r="I60" s="715" t="n"/>
      <c r="J60" s="713" t="n"/>
      <c r="K60" s="713" t="n"/>
      <c r="L60" s="713" t="n"/>
      <c r="M60" s="713" t="n"/>
      <c r="N60" s="713" t="n"/>
      <c r="O60" s="713" t="n"/>
      <c r="P60" s="713" t="n"/>
      <c r="Q60" s="713" t="n"/>
      <c r="R60" s="713" t="n"/>
      <c r="S60" s="713" t="n"/>
      <c r="T60" s="713" t="n"/>
      <c r="U60" s="713" t="n"/>
      <c r="V60" s="713" t="n"/>
      <c r="W60" s="713" t="n"/>
      <c r="X60" s="713" t="n"/>
      <c r="Y60" s="713" t="n"/>
      <c r="Z60" s="713" t="n"/>
    </row>
    <row r="61" outlineLevel="1" ht="15" customHeight="1" s="844">
      <c r="A61" s="713" t="n"/>
      <c r="B61" s="747">
        <f>B60+1</f>
        <v/>
      </c>
      <c r="C61" s="748" t="n"/>
      <c r="D61" s="1203" t="n">
        <v>261129.18</v>
      </c>
      <c r="E61" s="1203" t="n">
        <v>245327</v>
      </c>
      <c r="F61" s="1203" t="n">
        <v>167397.5</v>
      </c>
      <c r="G61" s="1203" t="n">
        <v>37402.52</v>
      </c>
      <c r="H61" s="1205" t="n"/>
      <c r="I61" s="715" t="n"/>
      <c r="J61" s="713" t="n"/>
      <c r="K61" s="713" t="n"/>
      <c r="L61" s="713" t="n"/>
      <c r="M61" s="713" t="n"/>
      <c r="N61" s="713" t="n"/>
      <c r="O61" s="713" t="n"/>
      <c r="P61" s="713" t="n"/>
      <c r="Q61" s="713" t="n"/>
      <c r="R61" s="713" t="n"/>
      <c r="S61" s="713" t="n"/>
      <c r="T61" s="713" t="n"/>
      <c r="U61" s="713" t="n"/>
      <c r="V61" s="713" t="n"/>
      <c r="W61" s="713" t="n"/>
      <c r="X61" s="713" t="n"/>
      <c r="Y61" s="713" t="n"/>
      <c r="Z61" s="713" t="n"/>
    </row>
    <row r="62" outlineLevel="1" ht="15" customHeight="1" s="844">
      <c r="A62" s="713" t="n"/>
      <c r="B62" s="747">
        <f>B61+1</f>
        <v/>
      </c>
      <c r="C62" s="748" t="n"/>
      <c r="D62" s="1203" t="n">
        <v>0</v>
      </c>
      <c r="E62" s="1203" t="n">
        <v>0</v>
      </c>
      <c r="F62" s="1203" t="n">
        <v>99138.16</v>
      </c>
      <c r="G62" s="1203" t="n">
        <v>0</v>
      </c>
      <c r="H62" s="1205" t="n"/>
      <c r="I62" s="715" t="n"/>
      <c r="J62" s="713" t="n"/>
      <c r="K62" s="713" t="n"/>
      <c r="L62" s="713" t="n"/>
      <c r="M62" s="713" t="n"/>
      <c r="N62" s="713" t="n"/>
      <c r="O62" s="713" t="n"/>
      <c r="P62" s="713" t="n"/>
      <c r="Q62" s="713" t="n"/>
      <c r="R62" s="713" t="n"/>
      <c r="S62" s="713" t="n"/>
      <c r="T62" s="713" t="n"/>
      <c r="U62" s="713" t="n"/>
      <c r="V62" s="713" t="n"/>
      <c r="W62" s="713" t="n"/>
      <c r="X62" s="713" t="n"/>
      <c r="Y62" s="713" t="n"/>
      <c r="Z62" s="713" t="n"/>
    </row>
    <row r="63" outlineLevel="1" ht="15" customHeight="1" s="844">
      <c r="A63" s="713" t="n"/>
      <c r="B63" s="747">
        <f>B62+1</f>
        <v/>
      </c>
      <c r="C63" s="748" t="n"/>
      <c r="D63" s="1203" t="n">
        <v>0</v>
      </c>
      <c r="E63" s="1203" t="n">
        <v>0</v>
      </c>
      <c r="F63" s="1203" t="n">
        <v>0</v>
      </c>
      <c r="G63" s="1203" t="n">
        <v>0</v>
      </c>
      <c r="H63" s="1205" t="n"/>
      <c r="I63" s="715" t="n"/>
      <c r="J63" s="713" t="n"/>
      <c r="K63" s="713" t="n"/>
      <c r="L63" s="713" t="n"/>
      <c r="M63" s="713" t="n"/>
      <c r="N63" s="713" t="n"/>
      <c r="O63" s="713" t="n"/>
      <c r="P63" s="713" t="n"/>
      <c r="Q63" s="713" t="n"/>
      <c r="R63" s="713" t="n"/>
      <c r="S63" s="713" t="n"/>
      <c r="T63" s="713" t="n"/>
      <c r="U63" s="713" t="n"/>
      <c r="V63" s="713" t="n"/>
      <c r="W63" s="713" t="n"/>
      <c r="X63" s="713" t="n"/>
      <c r="Y63" s="713" t="n"/>
      <c r="Z63" s="713" t="n"/>
    </row>
    <row r="64" outlineLevel="1" ht="15" customHeight="1" s="844">
      <c r="A64" s="713" t="n"/>
      <c r="B64" s="747">
        <f>B63+1</f>
        <v/>
      </c>
      <c r="C64" s="748" t="n"/>
      <c r="D64" s="1203" t="n">
        <v>9800</v>
      </c>
      <c r="E64" s="1203" t="n">
        <v>8834.559999999999</v>
      </c>
      <c r="F64" s="1203" t="n">
        <v>0</v>
      </c>
      <c r="G64" s="1203" t="n">
        <v>0</v>
      </c>
      <c r="H64" s="1205" t="n"/>
      <c r="I64" s="715" t="n"/>
      <c r="J64" s="713" t="n"/>
      <c r="K64" s="713" t="n"/>
      <c r="L64" s="713" t="n"/>
      <c r="M64" s="713" t="n"/>
      <c r="N64" s="713" t="n"/>
      <c r="O64" s="713" t="n"/>
      <c r="P64" s="713" t="n"/>
      <c r="Q64" s="713" t="n"/>
      <c r="R64" s="713" t="n"/>
      <c r="S64" s="713" t="n"/>
      <c r="T64" s="713" t="n"/>
      <c r="U64" s="713" t="n"/>
      <c r="V64" s="713" t="n"/>
      <c r="W64" s="713" t="n"/>
      <c r="X64" s="713" t="n"/>
      <c r="Y64" s="713" t="n"/>
      <c r="Z64" s="713" t="n"/>
    </row>
    <row r="65" outlineLevel="1" ht="15" customHeight="1" s="844">
      <c r="A65" s="713" t="n"/>
      <c r="B65" s="747">
        <f>B64+1</f>
        <v/>
      </c>
      <c r="C65" s="638" t="n"/>
      <c r="D65" s="1203" t="n">
        <v>0</v>
      </c>
      <c r="E65" s="1203" t="n">
        <v>0</v>
      </c>
      <c r="F65" s="1203" t="n">
        <v>0</v>
      </c>
      <c r="G65" s="1203" t="n">
        <v>58800</v>
      </c>
      <c r="H65" s="1205" t="n"/>
      <c r="I65" s="715" t="n"/>
      <c r="J65" s="713" t="n"/>
      <c r="K65" s="713" t="n"/>
      <c r="L65" s="713" t="n"/>
      <c r="M65" s="713" t="n"/>
      <c r="N65" s="713" t="n"/>
      <c r="O65" s="713" t="n"/>
      <c r="P65" s="713" t="n"/>
      <c r="Q65" s="713" t="n"/>
      <c r="R65" s="713" t="n"/>
      <c r="S65" s="713" t="n"/>
      <c r="T65" s="713" t="n"/>
      <c r="U65" s="713" t="n"/>
      <c r="V65" s="713" t="n"/>
      <c r="W65" s="713" t="n"/>
      <c r="X65" s="713" t="n"/>
      <c r="Y65" s="713" t="n"/>
      <c r="Z65" s="713" t="n"/>
    </row>
    <row r="66" outlineLevel="1" ht="15" customHeight="1" s="844">
      <c r="A66" s="713" t="n"/>
      <c r="B66" s="747">
        <f>B65+1</f>
        <v/>
      </c>
      <c r="C66" s="748" t="n"/>
      <c r="D66" s="1203" t="n">
        <v>57800</v>
      </c>
      <c r="E66" s="1203" t="n">
        <v>0</v>
      </c>
      <c r="F66" s="1203" t="n">
        <v>0</v>
      </c>
      <c r="G66" s="1203" t="n">
        <v>0</v>
      </c>
      <c r="H66" s="1205" t="n"/>
      <c r="I66" s="715" t="n"/>
      <c r="J66" s="713" t="n"/>
      <c r="K66" s="713" t="n"/>
      <c r="L66" s="713" t="n"/>
      <c r="M66" s="713" t="n"/>
      <c r="N66" s="713" t="n"/>
      <c r="O66" s="713" t="n"/>
      <c r="P66" s="713" t="n"/>
      <c r="Q66" s="713" t="n"/>
      <c r="R66" s="713" t="n"/>
      <c r="S66" s="713" t="n"/>
      <c r="T66" s="713" t="n"/>
      <c r="U66" s="713" t="n"/>
      <c r="V66" s="713" t="n"/>
      <c r="W66" s="713" t="n"/>
      <c r="X66" s="713" t="n"/>
      <c r="Y66" s="713" t="n"/>
      <c r="Z66" s="713" t="n"/>
    </row>
    <row r="67" outlineLevel="1" ht="15" customHeight="1" s="844">
      <c r="A67" s="713" t="n"/>
      <c r="B67" s="747">
        <f>B66+1</f>
        <v/>
      </c>
      <c r="C67" s="748" t="n"/>
      <c r="D67" s="1203" t="n">
        <v>81600</v>
      </c>
      <c r="E67" s="1203" t="n">
        <v>183100</v>
      </c>
      <c r="F67" s="1203" t="n">
        <v>0</v>
      </c>
      <c r="G67" s="1203" t="n">
        <v>0</v>
      </c>
      <c r="H67" s="1205" t="n"/>
      <c r="I67" s="715" t="n"/>
      <c r="J67" s="713" t="n"/>
      <c r="K67" s="713" t="n"/>
      <c r="L67" s="713" t="n"/>
      <c r="M67" s="713" t="n"/>
      <c r="N67" s="713" t="n"/>
      <c r="O67" s="713" t="n"/>
      <c r="P67" s="713" t="n"/>
      <c r="Q67" s="713" t="n"/>
      <c r="R67" s="713" t="n"/>
      <c r="S67" s="713" t="n"/>
      <c r="T67" s="713" t="n"/>
      <c r="U67" s="713" t="n"/>
      <c r="V67" s="713" t="n"/>
      <c r="W67" s="713" t="n"/>
      <c r="X67" s="713" t="n"/>
      <c r="Y67" s="713" t="n"/>
      <c r="Z67" s="713" t="n"/>
    </row>
    <row r="68" outlineLevel="1" ht="15" customHeight="1" s="844">
      <c r="A68" s="713" t="n"/>
      <c r="B68" s="747">
        <f>B67+1</f>
        <v/>
      </c>
      <c r="C68" s="748" t="n"/>
      <c r="D68" s="1203" t="n">
        <v>0</v>
      </c>
      <c r="E68" s="1203" t="n">
        <v>27268.91</v>
      </c>
      <c r="F68" s="1203" t="n">
        <v>0</v>
      </c>
      <c r="G68" s="1203" t="n">
        <v>0</v>
      </c>
      <c r="H68" s="1205" t="n"/>
      <c r="I68" s="715" t="n"/>
      <c r="J68" s="713" t="n"/>
      <c r="K68" s="713" t="n"/>
      <c r="L68" s="713" t="n"/>
      <c r="M68" s="713" t="n"/>
      <c r="N68" s="713" t="n"/>
      <c r="O68" s="713" t="n"/>
      <c r="P68" s="713" t="n"/>
      <c r="Q68" s="713" t="n"/>
      <c r="R68" s="713" t="n"/>
      <c r="S68" s="713" t="n"/>
      <c r="T68" s="713" t="n"/>
      <c r="U68" s="713" t="n"/>
      <c r="V68" s="713" t="n"/>
      <c r="W68" s="713" t="n"/>
      <c r="X68" s="713" t="n"/>
      <c r="Y68" s="713" t="n"/>
      <c r="Z68" s="713" t="n"/>
    </row>
    <row r="69" outlineLevel="1" ht="15" customHeight="1" s="844">
      <c r="A69" s="713" t="n"/>
      <c r="B69" s="747">
        <f>B68+1</f>
        <v/>
      </c>
      <c r="C69" s="748" t="n"/>
      <c r="D69" s="1203" t="n">
        <v>0</v>
      </c>
      <c r="E69" s="1203" t="n">
        <v>0</v>
      </c>
      <c r="F69" s="1203" t="n">
        <v>0</v>
      </c>
      <c r="G69" s="1203" t="n">
        <v>0</v>
      </c>
      <c r="H69" s="1205" t="n"/>
      <c r="I69" s="715" t="n"/>
      <c r="J69" s="713" t="n"/>
      <c r="K69" s="713" t="n"/>
      <c r="L69" s="713" t="n"/>
      <c r="M69" s="713" t="n"/>
      <c r="N69" s="713" t="n"/>
      <c r="O69" s="713" t="n"/>
      <c r="P69" s="713" t="n"/>
      <c r="Q69" s="713" t="n"/>
      <c r="R69" s="713" t="n"/>
      <c r="S69" s="713" t="n"/>
      <c r="T69" s="713" t="n"/>
      <c r="U69" s="713" t="n"/>
      <c r="V69" s="713" t="n"/>
      <c r="W69" s="713" t="n"/>
      <c r="X69" s="713" t="n"/>
      <c r="Y69" s="713" t="n"/>
      <c r="Z69" s="713" t="n"/>
    </row>
    <row r="70" outlineLevel="1" ht="15" customHeight="1" s="844">
      <c r="A70" s="713" t="n"/>
      <c r="B70" s="747">
        <f>B69+1</f>
        <v/>
      </c>
      <c r="C70" s="748" t="n"/>
      <c r="D70" s="1203" t="n">
        <v>61200</v>
      </c>
      <c r="E70" s="1203" t="n">
        <v>0</v>
      </c>
      <c r="F70" s="1203" t="n">
        <v>0</v>
      </c>
      <c r="G70" s="1203" t="n">
        <v>0</v>
      </c>
      <c r="H70" s="1205" t="n"/>
      <c r="I70" s="715" t="n"/>
      <c r="J70" s="713" t="n"/>
      <c r="K70" s="713" t="n"/>
      <c r="L70" s="713" t="n"/>
      <c r="M70" s="713" t="n"/>
      <c r="N70" s="713" t="n"/>
      <c r="O70" s="713" t="n"/>
      <c r="P70" s="713" t="n"/>
      <c r="Q70" s="713" t="n"/>
      <c r="R70" s="713" t="n"/>
      <c r="S70" s="713" t="n"/>
      <c r="T70" s="713" t="n"/>
      <c r="U70" s="713" t="n"/>
      <c r="V70" s="713" t="n"/>
      <c r="W70" s="713" t="n"/>
      <c r="X70" s="713" t="n"/>
      <c r="Y70" s="713" t="n"/>
      <c r="Z70" s="713" t="n"/>
    </row>
    <row r="71" outlineLevel="1" ht="15" customHeight="1" s="844">
      <c r="A71" s="713" t="n"/>
      <c r="B71" s="747">
        <f>B70+1</f>
        <v/>
      </c>
      <c r="C71" s="748" t="n"/>
      <c r="D71" s="1203" t="n">
        <v>0</v>
      </c>
      <c r="E71" s="1203" t="n">
        <v>0</v>
      </c>
      <c r="F71" s="1203" t="n">
        <v>81562.5</v>
      </c>
      <c r="G71" s="1203" t="n">
        <v>128118.75</v>
      </c>
      <c r="H71" s="1205" t="n"/>
      <c r="I71" s="715" t="n"/>
      <c r="J71" s="713" t="n"/>
      <c r="K71" s="713" t="n"/>
      <c r="L71" s="713" t="n"/>
      <c r="M71" s="713" t="n"/>
      <c r="N71" s="713" t="n"/>
      <c r="O71" s="713" t="n"/>
      <c r="P71" s="713" t="n"/>
      <c r="Q71" s="713" t="n"/>
      <c r="R71" s="713" t="n"/>
      <c r="S71" s="713" t="n"/>
      <c r="T71" s="713" t="n"/>
      <c r="U71" s="713" t="n"/>
      <c r="V71" s="713" t="n"/>
      <c r="W71" s="713" t="n"/>
      <c r="X71" s="713" t="n"/>
      <c r="Y71" s="713" t="n"/>
      <c r="Z71" s="713" t="n"/>
    </row>
    <row r="72" outlineLevel="1" ht="15" customHeight="1" s="844">
      <c r="A72" s="713" t="n"/>
      <c r="B72" s="747">
        <f>B71+1</f>
        <v/>
      </c>
      <c r="C72" s="748" t="n"/>
      <c r="D72" s="1203" t="n">
        <v>0</v>
      </c>
      <c r="E72" s="1203" t="n">
        <v>42531.15</v>
      </c>
      <c r="F72" s="1203" t="n">
        <v>0</v>
      </c>
      <c r="G72" s="1203" t="n">
        <v>0</v>
      </c>
      <c r="H72" s="1205" t="n"/>
      <c r="I72" s="715" t="n"/>
      <c r="J72" s="713" t="n"/>
      <c r="K72" s="713" t="n"/>
      <c r="L72" s="713" t="n"/>
      <c r="M72" s="713" t="n"/>
      <c r="N72" s="713" t="n"/>
      <c r="O72" s="713" t="n"/>
      <c r="P72" s="713" t="n"/>
      <c r="Q72" s="713" t="n"/>
      <c r="R72" s="713" t="n"/>
      <c r="S72" s="713" t="n"/>
      <c r="T72" s="713" t="n"/>
      <c r="U72" s="713" t="n"/>
      <c r="V72" s="713" t="n"/>
      <c r="W72" s="713" t="n"/>
      <c r="X72" s="713" t="n"/>
      <c r="Y72" s="713" t="n"/>
      <c r="Z72" s="713" t="n"/>
    </row>
    <row r="73" outlineLevel="1" ht="15" customHeight="1" s="844">
      <c r="A73" s="713" t="n"/>
      <c r="B73" s="747">
        <f>B72+1</f>
        <v/>
      </c>
      <c r="C73" s="748" t="n"/>
      <c r="D73" s="1203" t="n">
        <v>24793.75</v>
      </c>
      <c r="E73" s="1203" t="n">
        <v>25312.5</v>
      </c>
      <c r="F73" s="1203" t="n">
        <v>0</v>
      </c>
      <c r="G73" s="1203" t="n">
        <v>0</v>
      </c>
      <c r="H73" s="1205" t="n"/>
      <c r="I73" s="715" t="n"/>
      <c r="J73" s="713" t="n"/>
      <c r="K73" s="713" t="n"/>
      <c r="L73" s="713" t="n"/>
      <c r="M73" s="713" t="n"/>
      <c r="N73" s="713" t="n"/>
      <c r="O73" s="713" t="n"/>
      <c r="P73" s="713" t="n"/>
      <c r="Q73" s="713" t="n"/>
      <c r="R73" s="713" t="n"/>
      <c r="S73" s="713" t="n"/>
      <c r="T73" s="713" t="n"/>
      <c r="U73" s="713" t="n"/>
      <c r="V73" s="713" t="n"/>
      <c r="W73" s="713" t="n"/>
      <c r="X73" s="713" t="n"/>
      <c r="Y73" s="713" t="n"/>
      <c r="Z73" s="713" t="n"/>
    </row>
    <row r="74" outlineLevel="1" ht="15" customHeight="1" s="844">
      <c r="A74" s="713" t="n"/>
      <c r="B74" s="747">
        <f>B73+1</f>
        <v/>
      </c>
      <c r="C74" s="748" t="n"/>
      <c r="D74" s="1203" t="n">
        <v>0</v>
      </c>
      <c r="E74" s="1203" t="n">
        <v>0</v>
      </c>
      <c r="F74" s="1203" t="n">
        <v>249333.13</v>
      </c>
      <c r="G74" s="1203" t="n">
        <v>133776.25</v>
      </c>
      <c r="H74" s="1205" t="n"/>
      <c r="I74" s="715" t="n"/>
      <c r="J74" s="713" t="n"/>
      <c r="K74" s="713" t="n"/>
      <c r="L74" s="713" t="n"/>
      <c r="M74" s="713" t="n"/>
      <c r="N74" s="713" t="n"/>
      <c r="O74" s="713" t="n"/>
      <c r="P74" s="713" t="n"/>
      <c r="Q74" s="713" t="n"/>
      <c r="R74" s="713" t="n"/>
      <c r="S74" s="713" t="n"/>
      <c r="T74" s="713" t="n"/>
      <c r="U74" s="713" t="n"/>
      <c r="V74" s="713" t="n"/>
      <c r="W74" s="713" t="n"/>
      <c r="X74" s="713" t="n"/>
      <c r="Y74" s="713" t="n"/>
      <c r="Z74" s="713" t="n"/>
    </row>
    <row r="75" outlineLevel="1" ht="15" customHeight="1" s="844">
      <c r="A75" s="713" t="n"/>
      <c r="B75" s="747">
        <f>B74+1</f>
        <v/>
      </c>
      <c r="C75" s="748" t="n"/>
      <c r="D75" s="1203" t="n">
        <v>13500</v>
      </c>
      <c r="E75" s="1203" t="n">
        <v>21375</v>
      </c>
      <c r="F75" s="1203" t="n">
        <v>18000</v>
      </c>
      <c r="G75" s="1203" t="n">
        <v>6000</v>
      </c>
      <c r="H75" s="1205" t="n"/>
      <c r="I75" s="715" t="n"/>
      <c r="J75" s="713" t="n"/>
      <c r="K75" s="713" t="n"/>
      <c r="L75" s="713" t="n"/>
      <c r="M75" s="713" t="n"/>
      <c r="N75" s="713" t="n"/>
      <c r="O75" s="713" t="n"/>
      <c r="P75" s="713" t="n"/>
      <c r="Q75" s="713" t="n"/>
      <c r="R75" s="713" t="n"/>
      <c r="S75" s="713" t="n"/>
      <c r="T75" s="713" t="n"/>
      <c r="U75" s="713" t="n"/>
      <c r="V75" s="713" t="n"/>
      <c r="W75" s="713" t="n"/>
      <c r="X75" s="713" t="n"/>
      <c r="Y75" s="713" t="n"/>
      <c r="Z75" s="713" t="n"/>
    </row>
    <row r="76" outlineLevel="1" ht="15" customHeight="1" s="844">
      <c r="A76" s="713" t="n"/>
      <c r="B76" s="747">
        <f>B75+1</f>
        <v/>
      </c>
      <c r="C76" s="748" t="n"/>
      <c r="D76" s="1203" t="n">
        <v>69455.62</v>
      </c>
      <c r="E76" s="1203" t="n">
        <v>0</v>
      </c>
      <c r="F76" s="1203" t="n">
        <v>0</v>
      </c>
      <c r="G76" s="1203" t="n">
        <v>0</v>
      </c>
      <c r="H76" s="1205" t="n"/>
      <c r="I76" s="715" t="n"/>
      <c r="J76" s="713" t="n"/>
      <c r="K76" s="713" t="n"/>
      <c r="L76" s="713" t="n"/>
      <c r="M76" s="713" t="n"/>
      <c r="N76" s="713" t="n"/>
      <c r="O76" s="713" t="n"/>
      <c r="P76" s="713" t="n"/>
      <c r="Q76" s="713" t="n"/>
      <c r="R76" s="713" t="n"/>
      <c r="S76" s="713" t="n"/>
      <c r="T76" s="713" t="n"/>
      <c r="U76" s="713" t="n"/>
      <c r="V76" s="713" t="n"/>
      <c r="W76" s="713" t="n"/>
      <c r="X76" s="713" t="n"/>
      <c r="Y76" s="713" t="n"/>
      <c r="Z76" s="713" t="n"/>
    </row>
    <row r="77" outlineLevel="1" ht="15" customHeight="1" s="844">
      <c r="A77" s="713" t="n"/>
      <c r="B77" s="747">
        <f>B76+1</f>
        <v/>
      </c>
      <c r="C77" s="748" t="n"/>
      <c r="D77" s="1203" t="n">
        <v>0</v>
      </c>
      <c r="E77" s="1203" t="n">
        <v>101455.31</v>
      </c>
      <c r="F77" s="1203" t="n">
        <v>207442.5</v>
      </c>
      <c r="G77" s="1203" t="n">
        <v>114475</v>
      </c>
      <c r="H77" s="1205" t="n"/>
      <c r="I77" s="715" t="n"/>
      <c r="J77" s="713" t="n"/>
      <c r="K77" s="713" t="n"/>
      <c r="L77" s="713" t="n"/>
      <c r="M77" s="713" t="n"/>
      <c r="N77" s="713" t="n"/>
      <c r="O77" s="713" t="n"/>
      <c r="P77" s="713" t="n"/>
      <c r="Q77" s="713" t="n"/>
      <c r="R77" s="713" t="n"/>
      <c r="S77" s="713" t="n"/>
      <c r="T77" s="713" t="n"/>
      <c r="U77" s="713" t="n"/>
      <c r="V77" s="713" t="n"/>
      <c r="W77" s="713" t="n"/>
      <c r="X77" s="713" t="n"/>
      <c r="Y77" s="713" t="n"/>
      <c r="Z77" s="713" t="n"/>
    </row>
    <row r="78" outlineLevel="1" ht="15" customHeight="1" s="844">
      <c r="A78" s="713" t="n"/>
      <c r="B78" s="747">
        <f>B77+1</f>
        <v/>
      </c>
      <c r="C78" s="748" t="n"/>
      <c r="D78" s="1203" t="n">
        <v>0</v>
      </c>
      <c r="E78" s="1203" t="n">
        <v>18525</v>
      </c>
      <c r="F78" s="1203" t="n">
        <v>183875</v>
      </c>
      <c r="G78" s="1203" t="n">
        <v>37350</v>
      </c>
      <c r="H78" s="1205" t="n"/>
      <c r="I78" s="715" t="n"/>
      <c r="J78" s="713" t="n"/>
      <c r="K78" s="713" t="n"/>
      <c r="L78" s="713" t="n"/>
      <c r="M78" s="713" t="n"/>
      <c r="N78" s="713" t="n"/>
      <c r="O78" s="713" t="n"/>
      <c r="P78" s="713" t="n"/>
      <c r="Q78" s="713" t="n"/>
      <c r="R78" s="713" t="n"/>
      <c r="S78" s="713" t="n"/>
      <c r="T78" s="713" t="n"/>
      <c r="U78" s="713" t="n"/>
      <c r="V78" s="713" t="n"/>
      <c r="W78" s="713" t="n"/>
      <c r="X78" s="713" t="n"/>
      <c r="Y78" s="713" t="n"/>
      <c r="Z78" s="713" t="n"/>
    </row>
    <row r="79" outlineLevel="1" ht="15" customHeight="1" s="844">
      <c r="A79" s="713" t="n"/>
      <c r="B79" s="747">
        <f>B78+1</f>
        <v/>
      </c>
      <c r="C79" s="748" t="n"/>
      <c r="D79" s="1203" t="n">
        <v>10000</v>
      </c>
      <c r="E79" s="1203" t="n">
        <v>76170.8333333333</v>
      </c>
      <c r="F79" s="1203" t="n">
        <v>13600</v>
      </c>
      <c r="G79" s="1203" t="n">
        <v>4458.16666666667</v>
      </c>
      <c r="H79" s="1205" t="n"/>
      <c r="I79" s="715" t="n"/>
      <c r="J79" s="713" t="n"/>
      <c r="K79" s="713" t="n"/>
      <c r="L79" s="713" t="n"/>
      <c r="M79" s="713" t="n"/>
      <c r="N79" s="713" t="n"/>
      <c r="O79" s="713" t="n"/>
      <c r="P79" s="713" t="n"/>
      <c r="Q79" s="713" t="n"/>
      <c r="R79" s="713" t="n"/>
      <c r="S79" s="713" t="n"/>
      <c r="T79" s="713" t="n"/>
      <c r="U79" s="713" t="n"/>
      <c r="V79" s="713" t="n"/>
      <c r="W79" s="713" t="n"/>
      <c r="X79" s="713" t="n"/>
      <c r="Y79" s="713" t="n"/>
      <c r="Z79" s="713" t="n"/>
    </row>
    <row r="80" outlineLevel="1" ht="15" customHeight="1" s="844">
      <c r="A80" s="713" t="n"/>
      <c r="B80" s="747">
        <f>B79+1</f>
        <v/>
      </c>
      <c r="C80" s="748" t="n"/>
      <c r="D80" s="1203" t="n">
        <v>0</v>
      </c>
      <c r="E80" s="1203" t="n">
        <v>0</v>
      </c>
      <c r="F80" s="1203" t="n">
        <v>163381.86</v>
      </c>
      <c r="G80" s="1203" t="n">
        <v>9623</v>
      </c>
      <c r="H80" s="1205" t="n"/>
      <c r="I80" s="715" t="n"/>
      <c r="J80" s="713" t="n"/>
      <c r="K80" s="713" t="n"/>
      <c r="L80" s="713" t="n"/>
      <c r="M80" s="713" t="n"/>
      <c r="N80" s="713" t="n"/>
      <c r="O80" s="713" t="n"/>
      <c r="P80" s="713" t="n"/>
      <c r="Q80" s="713" t="n"/>
      <c r="R80" s="713" t="n"/>
      <c r="S80" s="713" t="n"/>
      <c r="T80" s="713" t="n"/>
      <c r="U80" s="713" t="n"/>
      <c r="V80" s="713" t="n"/>
      <c r="W80" s="713" t="n"/>
      <c r="X80" s="713" t="n"/>
      <c r="Y80" s="713" t="n"/>
      <c r="Z80" s="713" t="n"/>
    </row>
    <row r="81" outlineLevel="1" ht="15" customHeight="1" s="844">
      <c r="A81" s="713" t="n"/>
      <c r="B81" s="747">
        <f>B80+1</f>
        <v/>
      </c>
      <c r="C81" s="748" t="n"/>
      <c r="D81" s="1203" t="n">
        <v>0</v>
      </c>
      <c r="E81" s="1203" t="n">
        <v>0</v>
      </c>
      <c r="F81" s="1203" t="n">
        <v>86959.60000000001</v>
      </c>
      <c r="G81" s="1203" t="n">
        <v>0</v>
      </c>
      <c r="H81" s="1205" t="n"/>
      <c r="I81" s="715" t="n"/>
      <c r="J81" s="713" t="n"/>
      <c r="K81" s="713" t="n"/>
      <c r="L81" s="713" t="n"/>
      <c r="M81" s="713" t="n"/>
      <c r="N81" s="713" t="n"/>
      <c r="O81" s="713" t="n"/>
      <c r="P81" s="713" t="n"/>
      <c r="Q81" s="713" t="n"/>
      <c r="R81" s="713" t="n"/>
      <c r="S81" s="713" t="n"/>
      <c r="T81" s="713" t="n"/>
      <c r="U81" s="713" t="n"/>
      <c r="V81" s="713" t="n"/>
      <c r="W81" s="713" t="n"/>
      <c r="X81" s="713" t="n"/>
      <c r="Y81" s="713" t="n"/>
      <c r="Z81" s="713" t="n"/>
    </row>
    <row r="82" outlineLevel="1" ht="15" customHeight="1" s="844">
      <c r="A82" s="713" t="n"/>
      <c r="B82" s="747">
        <f>B81+1</f>
        <v/>
      </c>
      <c r="C82" s="748" t="n"/>
      <c r="D82" s="1203" t="n">
        <v>1504697.58</v>
      </c>
      <c r="E82" s="1203" t="n">
        <v>359911.25</v>
      </c>
      <c r="F82" s="1203" t="n">
        <v>113817.5</v>
      </c>
      <c r="G82" s="1203" t="n">
        <v>0</v>
      </c>
      <c r="H82" s="1205" t="n"/>
      <c r="I82" s="715" t="n"/>
      <c r="J82" s="713" t="n"/>
      <c r="K82" s="713" t="n"/>
      <c r="L82" s="713" t="n"/>
      <c r="M82" s="713" t="n"/>
      <c r="N82" s="713" t="n"/>
      <c r="O82" s="713" t="n"/>
      <c r="P82" s="713" t="n"/>
      <c r="Q82" s="713" t="n"/>
      <c r="R82" s="713" t="n"/>
      <c r="S82" s="713" t="n"/>
      <c r="T82" s="713" t="n"/>
      <c r="U82" s="713" t="n"/>
      <c r="V82" s="713" t="n"/>
      <c r="W82" s="713" t="n"/>
      <c r="X82" s="713" t="n"/>
      <c r="Y82" s="713" t="n"/>
      <c r="Z82" s="713" t="n"/>
    </row>
    <row r="83" outlineLevel="1" ht="15" customHeight="1" s="844">
      <c r="A83" s="713" t="n"/>
      <c r="B83" s="747">
        <f>B82+1</f>
        <v/>
      </c>
      <c r="C83" s="748" t="n"/>
      <c r="D83" s="1203" t="n">
        <v>44468.75</v>
      </c>
      <c r="E83" s="1203" t="n">
        <v>0</v>
      </c>
      <c r="F83" s="1203" t="n">
        <v>0</v>
      </c>
      <c r="G83" s="1203" t="n">
        <v>0</v>
      </c>
      <c r="H83" s="1205" t="n"/>
      <c r="I83" s="715" t="n"/>
      <c r="J83" s="713" t="n"/>
      <c r="K83" s="713" t="n"/>
      <c r="L83" s="713" t="n"/>
      <c r="M83" s="713" t="n"/>
      <c r="N83" s="713" t="n"/>
      <c r="O83" s="713" t="n"/>
      <c r="P83" s="713" t="n"/>
      <c r="Q83" s="713" t="n"/>
      <c r="R83" s="713" t="n"/>
      <c r="S83" s="713" t="n"/>
      <c r="T83" s="713" t="n"/>
      <c r="U83" s="713" t="n"/>
      <c r="V83" s="713" t="n"/>
      <c r="W83" s="713" t="n"/>
      <c r="X83" s="713" t="n"/>
      <c r="Y83" s="713" t="n"/>
      <c r="Z83" s="713" t="n"/>
    </row>
    <row r="84" outlineLevel="1" ht="15" customHeight="1" s="844">
      <c r="A84" s="713" t="n"/>
      <c r="B84" s="747">
        <f>B83+1</f>
        <v/>
      </c>
      <c r="C84" s="748" t="n"/>
      <c r="D84" s="1203" t="n">
        <v>0</v>
      </c>
      <c r="E84" s="1203" t="n">
        <v>0</v>
      </c>
      <c r="F84" s="1203" t="n">
        <v>0.569999999999709</v>
      </c>
      <c r="G84" s="1203" t="n">
        <v>221717.083333333</v>
      </c>
      <c r="H84" s="1205" t="n"/>
      <c r="I84" s="715" t="n"/>
      <c r="J84" s="713" t="n"/>
      <c r="K84" s="713" t="n"/>
      <c r="L84" s="713" t="n"/>
      <c r="M84" s="713" t="n"/>
      <c r="N84" s="713" t="n"/>
      <c r="O84" s="713" t="n"/>
      <c r="P84" s="713" t="n"/>
      <c r="Q84" s="713" t="n"/>
      <c r="R84" s="713" t="n"/>
      <c r="S84" s="713" t="n"/>
      <c r="T84" s="713" t="n"/>
      <c r="U84" s="713" t="n"/>
      <c r="V84" s="713" t="n"/>
      <c r="W84" s="713" t="n"/>
      <c r="X84" s="713" t="n"/>
      <c r="Y84" s="713" t="n"/>
      <c r="Z84" s="713" t="n"/>
    </row>
    <row r="85" outlineLevel="1" ht="15" customHeight="1" s="844">
      <c r="A85" s="713" t="n"/>
      <c r="B85" s="747">
        <f>B84+1</f>
        <v/>
      </c>
      <c r="C85" s="748" t="n"/>
      <c r="D85" s="1203" t="n">
        <v>4500</v>
      </c>
      <c r="E85" s="1203" t="n">
        <v>0</v>
      </c>
      <c r="F85" s="1203" t="n">
        <v>0</v>
      </c>
      <c r="G85" s="1203" t="n">
        <v>0</v>
      </c>
      <c r="H85" s="1205" t="n"/>
      <c r="I85" s="715" t="n"/>
      <c r="J85" s="713" t="n"/>
      <c r="K85" s="713" t="n"/>
      <c r="L85" s="713" t="n"/>
      <c r="M85" s="713" t="n"/>
      <c r="N85" s="713" t="n"/>
      <c r="O85" s="713" t="n"/>
      <c r="P85" s="713" t="n"/>
      <c r="Q85" s="713" t="n"/>
      <c r="R85" s="713" t="n"/>
      <c r="S85" s="713" t="n"/>
      <c r="T85" s="713" t="n"/>
      <c r="U85" s="713" t="n"/>
      <c r="V85" s="713" t="n"/>
      <c r="W85" s="713" t="n"/>
      <c r="X85" s="713" t="n"/>
      <c r="Y85" s="713" t="n"/>
      <c r="Z85" s="713" t="n"/>
    </row>
    <row r="86" outlineLevel="1" ht="15" customHeight="1" s="844">
      <c r="A86" s="713" t="n"/>
      <c r="B86" s="747">
        <f>B85+1</f>
        <v/>
      </c>
      <c r="C86" s="748" t="n"/>
      <c r="D86" s="1203" t="n">
        <v>75312.78</v>
      </c>
      <c r="E86" s="1203" t="n">
        <v>853584.0699999999</v>
      </c>
      <c r="F86" s="1203" t="n">
        <v>1281489.8</v>
      </c>
      <c r="G86" s="1203" t="n">
        <v>516853.24</v>
      </c>
      <c r="H86" s="1205" t="n"/>
      <c r="I86" s="715" t="n"/>
      <c r="J86" s="713" t="n"/>
      <c r="K86" s="713" t="n"/>
      <c r="L86" s="713" t="n"/>
      <c r="M86" s="713" t="n"/>
      <c r="N86" s="713" t="n"/>
      <c r="O86" s="713" t="n"/>
      <c r="P86" s="713" t="n"/>
      <c r="Q86" s="713" t="n"/>
      <c r="R86" s="713" t="n"/>
      <c r="S86" s="713" t="n"/>
      <c r="T86" s="713" t="n"/>
      <c r="U86" s="713" t="n"/>
      <c r="V86" s="713" t="n"/>
      <c r="W86" s="713" t="n"/>
      <c r="X86" s="713" t="n"/>
      <c r="Y86" s="713" t="n"/>
      <c r="Z86" s="713" t="n"/>
    </row>
    <row r="87" outlineLevel="1" ht="15" customHeight="1" s="844">
      <c r="A87" s="713" t="n"/>
      <c r="B87" s="747">
        <f>B86+1</f>
        <v/>
      </c>
      <c r="C87" s="748" t="n"/>
      <c r="D87" s="1203" t="n">
        <v>355162.93</v>
      </c>
      <c r="E87" s="1203" t="n">
        <v>432469.4</v>
      </c>
      <c r="F87" s="1203" t="n">
        <v>406208.75</v>
      </c>
      <c r="G87" s="1203" t="n">
        <v>150733.35</v>
      </c>
      <c r="H87" s="1205" t="n"/>
      <c r="I87" s="715" t="n"/>
      <c r="J87" s="713" t="n"/>
      <c r="K87" s="713" t="n"/>
      <c r="L87" s="713" t="n"/>
      <c r="M87" s="713" t="n"/>
      <c r="N87" s="713" t="n"/>
      <c r="O87" s="713" t="n"/>
      <c r="P87" s="713" t="n"/>
      <c r="Q87" s="713" t="n"/>
      <c r="R87" s="713" t="n"/>
      <c r="S87" s="713" t="n"/>
      <c r="T87" s="713" t="n"/>
      <c r="U87" s="713" t="n"/>
      <c r="V87" s="713" t="n"/>
      <c r="W87" s="713" t="n"/>
      <c r="X87" s="713" t="n"/>
      <c r="Y87" s="713" t="n"/>
      <c r="Z87" s="713" t="n"/>
    </row>
    <row r="88" outlineLevel="1" ht="15" customHeight="1" s="844">
      <c r="A88" s="713" t="n"/>
      <c r="B88" s="747">
        <f>B87+1</f>
        <v/>
      </c>
      <c r="C88" s="748" t="n"/>
      <c r="D88" s="1203" t="n">
        <v>11275</v>
      </c>
      <c r="E88" s="1203" t="n">
        <v>0</v>
      </c>
      <c r="F88" s="1203" t="n">
        <v>0</v>
      </c>
      <c r="G88" s="1203" t="n">
        <v>0</v>
      </c>
      <c r="H88" s="1205" t="n"/>
      <c r="I88" s="715" t="n"/>
      <c r="J88" s="713" t="n"/>
      <c r="K88" s="713" t="n"/>
      <c r="L88" s="713" t="n"/>
      <c r="M88" s="713" t="n"/>
      <c r="N88" s="713" t="n"/>
      <c r="O88" s="713" t="n"/>
      <c r="P88" s="713" t="n"/>
      <c r="Q88" s="713" t="n"/>
      <c r="R88" s="713" t="n"/>
      <c r="S88" s="713" t="n"/>
      <c r="T88" s="713" t="n"/>
      <c r="U88" s="713" t="n"/>
      <c r="V88" s="713" t="n"/>
      <c r="W88" s="713" t="n"/>
      <c r="X88" s="713" t="n"/>
      <c r="Y88" s="713" t="n"/>
      <c r="Z88" s="713" t="n"/>
    </row>
    <row r="89" outlineLevel="1" ht="15" customHeight="1" s="844">
      <c r="A89" s="713" t="n"/>
      <c r="B89" s="747">
        <f>B88+1</f>
        <v/>
      </c>
      <c r="C89" s="748" t="n"/>
      <c r="D89" s="1203" t="n">
        <v>0</v>
      </c>
      <c r="E89" s="1203" t="n">
        <v>0</v>
      </c>
      <c r="F89" s="1203" t="n">
        <v>0</v>
      </c>
      <c r="G89" s="1203" t="n">
        <v>7500</v>
      </c>
      <c r="H89" s="1205" t="n"/>
      <c r="I89" s="715" t="n"/>
      <c r="J89" s="713" t="n"/>
      <c r="K89" s="713" t="n"/>
      <c r="L89" s="713" t="n"/>
      <c r="M89" s="713" t="n"/>
      <c r="N89" s="713" t="n"/>
      <c r="O89" s="713" t="n"/>
      <c r="P89" s="713" t="n"/>
      <c r="Q89" s="713" t="n"/>
      <c r="R89" s="713" t="n"/>
      <c r="S89" s="713" t="n"/>
      <c r="T89" s="713" t="n"/>
      <c r="U89" s="713" t="n"/>
      <c r="V89" s="713" t="n"/>
      <c r="W89" s="713" t="n"/>
      <c r="X89" s="713" t="n"/>
      <c r="Y89" s="713" t="n"/>
      <c r="Z89" s="713" t="n"/>
    </row>
    <row r="90" outlineLevel="1" ht="15" customHeight="1" s="844">
      <c r="A90" s="713" t="n"/>
      <c r="B90" s="747">
        <f>B89+1</f>
        <v/>
      </c>
      <c r="C90" s="748" t="n"/>
      <c r="D90" s="1203" t="n">
        <v>5000</v>
      </c>
      <c r="E90" s="1203" t="n">
        <v>6750</v>
      </c>
      <c r="F90" s="1203" t="n">
        <v>8987.799999999999</v>
      </c>
      <c r="G90" s="1203" t="n">
        <v>3000</v>
      </c>
      <c r="H90" s="1205" t="n"/>
      <c r="I90" s="715" t="n"/>
      <c r="J90" s="713" t="n"/>
      <c r="K90" s="713" t="n"/>
      <c r="L90" s="713" t="n"/>
      <c r="M90" s="713" t="n"/>
      <c r="N90" s="713" t="n"/>
      <c r="O90" s="713" t="n"/>
      <c r="P90" s="713" t="n"/>
      <c r="Q90" s="713" t="n"/>
      <c r="R90" s="713" t="n"/>
      <c r="S90" s="713" t="n"/>
      <c r="T90" s="713" t="n"/>
      <c r="U90" s="713" t="n"/>
      <c r="V90" s="713" t="n"/>
      <c r="W90" s="713" t="n"/>
      <c r="X90" s="713" t="n"/>
      <c r="Y90" s="713" t="n"/>
      <c r="Z90" s="713" t="n"/>
    </row>
    <row r="91" outlineLevel="1" ht="15" customHeight="1" s="844">
      <c r="A91" s="713" t="n"/>
      <c r="B91" s="747">
        <f>B90+1</f>
        <v/>
      </c>
      <c r="C91" s="748" t="n"/>
      <c r="D91" s="1203" t="n">
        <v>0</v>
      </c>
      <c r="E91" s="1203" t="n">
        <v>199037.5</v>
      </c>
      <c r="F91" s="1203" t="n">
        <v>19100</v>
      </c>
      <c r="G91" s="1203" t="n">
        <v>0</v>
      </c>
      <c r="H91" s="1205" t="n"/>
      <c r="I91" s="715" t="n"/>
      <c r="J91" s="713" t="n"/>
      <c r="K91" s="713" t="n"/>
      <c r="L91" s="713" t="n"/>
      <c r="M91" s="713" t="n"/>
      <c r="N91" s="713" t="n"/>
      <c r="O91" s="713" t="n"/>
      <c r="P91" s="713" t="n"/>
      <c r="Q91" s="713" t="n"/>
      <c r="R91" s="713" t="n"/>
      <c r="S91" s="713" t="n"/>
      <c r="T91" s="713" t="n"/>
      <c r="U91" s="713" t="n"/>
      <c r="V91" s="713" t="n"/>
      <c r="W91" s="713" t="n"/>
      <c r="X91" s="713" t="n"/>
      <c r="Y91" s="713" t="n"/>
      <c r="Z91" s="713" t="n"/>
    </row>
    <row r="92" outlineLevel="1" ht="15" customHeight="1" s="844">
      <c r="A92" s="713" t="n"/>
      <c r="B92" s="747">
        <f>B91+1</f>
        <v/>
      </c>
      <c r="C92" s="748" t="n"/>
      <c r="D92" s="1203" t="n">
        <v>0</v>
      </c>
      <c r="E92" s="1203" t="n">
        <v>48956.25</v>
      </c>
      <c r="F92" s="1203" t="n">
        <v>919002.5</v>
      </c>
      <c r="G92" s="1203" t="n">
        <v>96750</v>
      </c>
      <c r="H92" s="1205" t="n"/>
      <c r="I92" s="715" t="n"/>
      <c r="J92" s="713" t="n"/>
      <c r="K92" s="713" t="n"/>
      <c r="L92" s="713" t="n"/>
      <c r="M92" s="713" t="n"/>
      <c r="N92" s="713" t="n"/>
      <c r="O92" s="713" t="n"/>
      <c r="P92" s="713" t="n"/>
      <c r="Q92" s="713" t="n"/>
      <c r="R92" s="713" t="n"/>
      <c r="S92" s="713" t="n"/>
      <c r="T92" s="713" t="n"/>
      <c r="U92" s="713" t="n"/>
      <c r="V92" s="713" t="n"/>
      <c r="W92" s="713" t="n"/>
      <c r="X92" s="713" t="n"/>
      <c r="Y92" s="713" t="n"/>
      <c r="Z92" s="713" t="n"/>
    </row>
    <row r="93" outlineLevel="1" ht="15" customHeight="1" s="844">
      <c r="A93" s="713" t="n"/>
      <c r="B93" s="747">
        <f>B92+1</f>
        <v/>
      </c>
      <c r="C93" s="748" t="n"/>
      <c r="D93" s="1203" t="n">
        <v>0</v>
      </c>
      <c r="E93" s="1203" t="n">
        <v>280518.81</v>
      </c>
      <c r="F93" s="1203" t="n">
        <v>35275.77</v>
      </c>
      <c r="G93" s="1203" t="n">
        <v>21466.58</v>
      </c>
      <c r="H93" s="1205" t="n"/>
      <c r="I93" s="715" t="n"/>
      <c r="J93" s="713" t="n"/>
      <c r="K93" s="713" t="n"/>
      <c r="L93" s="713" t="n"/>
      <c r="M93" s="713" t="n"/>
      <c r="N93" s="713" t="n"/>
      <c r="O93" s="713" t="n"/>
      <c r="P93" s="713" t="n"/>
      <c r="Q93" s="713" t="n"/>
      <c r="R93" s="713" t="n"/>
      <c r="S93" s="713" t="n"/>
      <c r="T93" s="713" t="n"/>
      <c r="U93" s="713" t="n"/>
      <c r="V93" s="713" t="n"/>
      <c r="W93" s="713" t="n"/>
      <c r="X93" s="713" t="n"/>
      <c r="Y93" s="713" t="n"/>
      <c r="Z93" s="713" t="n"/>
    </row>
    <row r="94" outlineLevel="1" ht="15" customHeight="1" s="844">
      <c r="A94" s="713" t="n"/>
      <c r="B94" s="747">
        <f>B93+1</f>
        <v/>
      </c>
      <c r="C94" s="748" t="n"/>
      <c r="D94" s="1203" t="n">
        <v>266188.92</v>
      </c>
      <c r="E94" s="1203" t="n">
        <v>0</v>
      </c>
      <c r="F94" s="1203" t="n">
        <v>0</v>
      </c>
      <c r="G94" s="1203" t="n">
        <v>0</v>
      </c>
      <c r="H94" s="1205" t="n"/>
      <c r="I94" s="715" t="n"/>
      <c r="J94" s="713" t="n"/>
      <c r="K94" s="713" t="n"/>
      <c r="L94" s="713" t="n"/>
      <c r="M94" s="713" t="n"/>
      <c r="N94" s="713" t="n"/>
      <c r="O94" s="713" t="n"/>
      <c r="P94" s="713" t="n"/>
      <c r="Q94" s="713" t="n"/>
      <c r="R94" s="713" t="n"/>
      <c r="S94" s="713" t="n"/>
      <c r="T94" s="713" t="n"/>
      <c r="U94" s="713" t="n"/>
      <c r="V94" s="713" t="n"/>
      <c r="W94" s="713" t="n"/>
      <c r="X94" s="713" t="n"/>
      <c r="Y94" s="713" t="n"/>
      <c r="Z94" s="713" t="n"/>
    </row>
    <row r="95" outlineLevel="1" ht="15" customHeight="1" s="844">
      <c r="A95" s="713" t="n"/>
      <c r="B95" s="747">
        <f>B94+1</f>
        <v/>
      </c>
      <c r="C95" s="748" t="n"/>
      <c r="D95" s="1203" t="n">
        <v>28639.7</v>
      </c>
      <c r="E95" s="1203" t="n">
        <v>0</v>
      </c>
      <c r="F95" s="1203" t="n">
        <v>0</v>
      </c>
      <c r="G95" s="1203" t="n">
        <v>0</v>
      </c>
      <c r="H95" s="1205" t="n"/>
      <c r="I95" s="715" t="n"/>
      <c r="J95" s="713" t="n"/>
      <c r="K95" s="713" t="n"/>
      <c r="L95" s="713" t="n"/>
      <c r="M95" s="713" t="n"/>
      <c r="N95" s="713" t="n"/>
      <c r="O95" s="713" t="n"/>
      <c r="P95" s="713" t="n"/>
      <c r="Q95" s="713" t="n"/>
      <c r="R95" s="713" t="n"/>
      <c r="S95" s="713" t="n"/>
      <c r="T95" s="713" t="n"/>
      <c r="U95" s="713" t="n"/>
      <c r="V95" s="713" t="n"/>
      <c r="W95" s="713" t="n"/>
      <c r="X95" s="713" t="n"/>
      <c r="Y95" s="713" t="n"/>
      <c r="Z95" s="713" t="n"/>
    </row>
    <row r="96" outlineLevel="1" ht="15" customHeight="1" s="844">
      <c r="A96" s="713" t="n"/>
      <c r="B96" s="747">
        <f>B95+1</f>
        <v/>
      </c>
      <c r="C96" s="748" t="n"/>
      <c r="D96" s="1203" t="n">
        <v>0</v>
      </c>
      <c r="E96" s="1203" t="n">
        <v>33125</v>
      </c>
      <c r="F96" s="1203" t="n">
        <v>0</v>
      </c>
      <c r="G96" s="1203" t="n">
        <v>0</v>
      </c>
      <c r="H96" s="1205" t="n"/>
      <c r="I96" s="715" t="n"/>
      <c r="J96" s="713" t="n"/>
      <c r="K96" s="713" t="n"/>
      <c r="L96" s="713" t="n"/>
      <c r="M96" s="713" t="n"/>
      <c r="N96" s="713" t="n"/>
      <c r="O96" s="713" t="n"/>
      <c r="P96" s="713" t="n"/>
      <c r="Q96" s="713" t="n"/>
      <c r="R96" s="713" t="n"/>
      <c r="S96" s="713" t="n"/>
      <c r="T96" s="713" t="n"/>
      <c r="U96" s="713" t="n"/>
      <c r="V96" s="713" t="n"/>
      <c r="W96" s="713" t="n"/>
      <c r="X96" s="713" t="n"/>
      <c r="Y96" s="713" t="n"/>
      <c r="Z96" s="713" t="n"/>
    </row>
    <row r="97" outlineLevel="1" ht="15" customHeight="1" s="844">
      <c r="A97" s="713" t="n"/>
      <c r="B97" s="747">
        <f>B96+1</f>
        <v/>
      </c>
      <c r="C97" s="748" t="n"/>
      <c r="D97" s="1203" t="n">
        <v>0</v>
      </c>
      <c r="E97" s="1203" t="n">
        <v>0</v>
      </c>
      <c r="F97" s="1203" t="n">
        <v>0.339999999996508</v>
      </c>
      <c r="G97" s="1203" t="n">
        <v>0</v>
      </c>
      <c r="H97" s="1205" t="n"/>
      <c r="I97" s="715" t="n"/>
      <c r="J97" s="713" t="n"/>
      <c r="K97" s="713" t="n"/>
      <c r="L97" s="713" t="n"/>
      <c r="M97" s="713" t="n"/>
      <c r="N97" s="713" t="n"/>
      <c r="O97" s="713" t="n"/>
      <c r="P97" s="713" t="n"/>
      <c r="Q97" s="713" t="n"/>
      <c r="R97" s="713" t="n"/>
      <c r="S97" s="713" t="n"/>
      <c r="T97" s="713" t="n"/>
      <c r="U97" s="713" t="n"/>
      <c r="V97" s="713" t="n"/>
      <c r="W97" s="713" t="n"/>
      <c r="X97" s="713" t="n"/>
      <c r="Y97" s="713" t="n"/>
      <c r="Z97" s="713" t="n"/>
    </row>
    <row r="98" outlineLevel="1" ht="15" customHeight="1" s="844">
      <c r="A98" s="713" t="n"/>
      <c r="B98" s="747">
        <f>B97+1</f>
        <v/>
      </c>
      <c r="C98" s="748" t="n"/>
      <c r="D98" s="1203" t="n">
        <v>0</v>
      </c>
      <c r="E98" s="1203" t="n">
        <v>0</v>
      </c>
      <c r="F98" s="1203" t="n">
        <v>1950</v>
      </c>
      <c r="G98" s="1203" t="n">
        <v>0</v>
      </c>
      <c r="H98" s="1205" t="n"/>
      <c r="I98" s="715" t="n"/>
      <c r="J98" s="713" t="n"/>
      <c r="K98" s="713" t="n"/>
      <c r="L98" s="713" t="n"/>
      <c r="M98" s="713" t="n"/>
      <c r="N98" s="713" t="n"/>
      <c r="O98" s="713" t="n"/>
      <c r="P98" s="713" t="n"/>
      <c r="Q98" s="713" t="n"/>
      <c r="R98" s="713" t="n"/>
      <c r="S98" s="713" t="n"/>
      <c r="T98" s="713" t="n"/>
      <c r="U98" s="713" t="n"/>
      <c r="V98" s="713" t="n"/>
      <c r="W98" s="713" t="n"/>
      <c r="X98" s="713" t="n"/>
      <c r="Y98" s="713" t="n"/>
      <c r="Z98" s="713" t="n"/>
    </row>
    <row r="99" outlineLevel="1" ht="15" customHeight="1" s="844">
      <c r="A99" s="713" t="n"/>
      <c r="B99" s="747">
        <f>B98+1</f>
        <v/>
      </c>
      <c r="C99" s="748" t="n"/>
      <c r="D99" s="1203" t="n">
        <v>0</v>
      </c>
      <c r="E99" s="1203" t="n">
        <v>0</v>
      </c>
      <c r="F99" s="1203" t="n">
        <v>10500</v>
      </c>
      <c r="G99" s="1203" t="n">
        <v>101750</v>
      </c>
      <c r="H99" s="1205" t="n"/>
      <c r="I99" s="715" t="n"/>
      <c r="J99" s="713" t="n"/>
      <c r="K99" s="713" t="n"/>
      <c r="L99" s="713" t="n"/>
      <c r="M99" s="713" t="n"/>
      <c r="N99" s="713" t="n"/>
      <c r="O99" s="713" t="n"/>
      <c r="P99" s="713" t="n"/>
      <c r="Q99" s="713" t="n"/>
      <c r="R99" s="713" t="n"/>
      <c r="S99" s="713" t="n"/>
      <c r="T99" s="713" t="n"/>
      <c r="U99" s="713" t="n"/>
      <c r="V99" s="713" t="n"/>
      <c r="W99" s="713" t="n"/>
      <c r="X99" s="713" t="n"/>
      <c r="Y99" s="713" t="n"/>
      <c r="Z99" s="713" t="n"/>
    </row>
    <row r="100" outlineLevel="1" ht="15" customHeight="1" s="844">
      <c r="A100" s="713" t="n"/>
      <c r="B100" s="747">
        <f>B99+1</f>
        <v/>
      </c>
      <c r="C100" s="748" t="n"/>
      <c r="D100" s="1203" t="n">
        <v>14400</v>
      </c>
      <c r="E100" s="1203" t="n">
        <v>0</v>
      </c>
      <c r="F100" s="1203" t="n">
        <v>0</v>
      </c>
      <c r="G100" s="1203" t="n">
        <v>0</v>
      </c>
      <c r="H100" s="1205" t="n"/>
      <c r="I100" s="715" t="n"/>
      <c r="J100" s="713" t="n"/>
      <c r="K100" s="713" t="n"/>
      <c r="L100" s="713" t="n"/>
      <c r="M100" s="713" t="n"/>
      <c r="N100" s="713" t="n"/>
      <c r="O100" s="713" t="n"/>
      <c r="P100" s="713" t="n"/>
      <c r="Q100" s="713" t="n"/>
      <c r="R100" s="713" t="n"/>
      <c r="S100" s="713" t="n"/>
      <c r="T100" s="713" t="n"/>
      <c r="U100" s="713" t="n"/>
      <c r="V100" s="713" t="n"/>
      <c r="W100" s="713" t="n"/>
      <c r="X100" s="713" t="n"/>
      <c r="Y100" s="713" t="n"/>
      <c r="Z100" s="713" t="n"/>
    </row>
    <row r="101" outlineLevel="1" ht="15" customHeight="1" s="844">
      <c r="A101" s="713" t="n"/>
      <c r="B101" s="747">
        <f>B100+1</f>
        <v/>
      </c>
      <c r="C101" s="748" t="n"/>
      <c r="D101" s="1203" t="n">
        <v>4050</v>
      </c>
      <c r="E101" s="1203" t="n">
        <v>0</v>
      </c>
      <c r="F101" s="1203" t="n">
        <v>0</v>
      </c>
      <c r="G101" s="1203" t="n">
        <v>0</v>
      </c>
      <c r="H101" s="1205" t="n"/>
      <c r="I101" s="715" t="n"/>
      <c r="J101" s="713" t="n"/>
      <c r="K101" s="713" t="n"/>
      <c r="L101" s="713" t="n"/>
      <c r="M101" s="713" t="n"/>
      <c r="N101" s="713" t="n"/>
      <c r="O101" s="713" t="n"/>
      <c r="P101" s="713" t="n"/>
      <c r="Q101" s="713" t="n"/>
      <c r="R101" s="713" t="n"/>
      <c r="S101" s="713" t="n"/>
      <c r="T101" s="713" t="n"/>
      <c r="U101" s="713" t="n"/>
      <c r="V101" s="713" t="n"/>
      <c r="W101" s="713" t="n"/>
      <c r="X101" s="713" t="n"/>
      <c r="Y101" s="713" t="n"/>
      <c r="Z101" s="713" t="n"/>
    </row>
    <row r="102" outlineLevel="1" ht="15" customHeight="1" s="844">
      <c r="A102" s="713" t="n"/>
      <c r="B102" s="747">
        <f>B101+1</f>
        <v/>
      </c>
      <c r="C102" s="638" t="n"/>
      <c r="D102" s="1203" t="n">
        <v>0</v>
      </c>
      <c r="E102" s="1203" t="n">
        <v>13352.07</v>
      </c>
      <c r="F102" s="1203" t="n">
        <v>0</v>
      </c>
      <c r="G102" s="1203" t="n">
        <v>0</v>
      </c>
      <c r="H102" s="1205" t="n"/>
      <c r="I102" s="715" t="n"/>
      <c r="J102" s="713" t="n"/>
      <c r="K102" s="713" t="n"/>
      <c r="L102" s="713" t="n"/>
      <c r="M102" s="713" t="n"/>
      <c r="N102" s="713" t="n"/>
      <c r="O102" s="713" t="n"/>
      <c r="P102" s="713" t="n"/>
      <c r="Q102" s="713" t="n"/>
      <c r="R102" s="713" t="n"/>
      <c r="S102" s="713" t="n"/>
      <c r="T102" s="713" t="n"/>
      <c r="U102" s="713" t="n"/>
      <c r="V102" s="713" t="n"/>
      <c r="W102" s="713" t="n"/>
      <c r="X102" s="713" t="n"/>
      <c r="Y102" s="713" t="n"/>
      <c r="Z102" s="713" t="n"/>
    </row>
    <row r="103" outlineLevel="1" ht="15" customHeight="1" s="844">
      <c r="A103" s="713" t="n"/>
      <c r="B103" s="747">
        <f>B102+1</f>
        <v/>
      </c>
      <c r="C103" s="748" t="n"/>
      <c r="D103" s="1203" t="n">
        <v>25800.75</v>
      </c>
      <c r="E103" s="1203" t="n">
        <v>1680</v>
      </c>
      <c r="F103" s="1203" t="n">
        <v>0</v>
      </c>
      <c r="G103" s="1203" t="n">
        <v>0</v>
      </c>
      <c r="H103" s="1205" t="n"/>
      <c r="I103" s="715" t="n"/>
      <c r="J103" s="713" t="n"/>
      <c r="K103" s="713" t="n"/>
      <c r="L103" s="713" t="n"/>
      <c r="M103" s="713" t="n"/>
      <c r="N103" s="713" t="n"/>
      <c r="O103" s="713" t="n"/>
      <c r="P103" s="713" t="n"/>
      <c r="Q103" s="713" t="n"/>
      <c r="R103" s="713" t="n"/>
      <c r="S103" s="713" t="n"/>
      <c r="T103" s="713" t="n"/>
      <c r="U103" s="713" t="n"/>
      <c r="V103" s="713" t="n"/>
      <c r="W103" s="713" t="n"/>
      <c r="X103" s="713" t="n"/>
      <c r="Y103" s="713" t="n"/>
      <c r="Z103" s="713" t="n"/>
    </row>
    <row r="104" outlineLevel="1" ht="15" customHeight="1" s="844">
      <c r="A104" s="713" t="n"/>
      <c r="B104" s="747">
        <f>B103+1</f>
        <v/>
      </c>
      <c r="C104" s="748" t="n"/>
      <c r="D104" s="1203" t="n">
        <v>215692.98</v>
      </c>
      <c r="E104" s="1203" t="n">
        <v>0</v>
      </c>
      <c r="F104" s="1203" t="n">
        <v>0</v>
      </c>
      <c r="G104" s="1203" t="n">
        <v>0</v>
      </c>
      <c r="H104" s="1205" t="n"/>
      <c r="I104" s="715" t="n"/>
      <c r="J104" s="713" t="n"/>
      <c r="K104" s="713" t="n"/>
      <c r="L104" s="713" t="n"/>
      <c r="M104" s="713" t="n"/>
      <c r="N104" s="713" t="n"/>
      <c r="O104" s="713" t="n"/>
      <c r="P104" s="713" t="n"/>
      <c r="Q104" s="713" t="n"/>
      <c r="R104" s="713" t="n"/>
      <c r="S104" s="713" t="n"/>
      <c r="T104" s="713" t="n"/>
      <c r="U104" s="713" t="n"/>
      <c r="V104" s="713" t="n"/>
      <c r="W104" s="713" t="n"/>
      <c r="X104" s="713" t="n"/>
      <c r="Y104" s="713" t="n"/>
      <c r="Z104" s="713" t="n"/>
    </row>
    <row r="105" outlineLevel="1" ht="15" customHeight="1" s="844">
      <c r="A105" s="713" t="n"/>
      <c r="B105" s="747">
        <f>B104+1</f>
        <v/>
      </c>
      <c r="C105" s="748" t="n"/>
      <c r="D105" s="1203" t="n">
        <v>0</v>
      </c>
      <c r="E105" s="1203" t="n">
        <v>69500.02</v>
      </c>
      <c r="F105" s="1203" t="n">
        <v>0</v>
      </c>
      <c r="G105" s="1203" t="n">
        <v>0</v>
      </c>
      <c r="H105" s="1205" t="n"/>
      <c r="I105" s="715" t="n"/>
      <c r="J105" s="713" t="n"/>
      <c r="K105" s="713" t="n"/>
      <c r="L105" s="713" t="n"/>
      <c r="M105" s="713" t="n"/>
      <c r="N105" s="713" t="n"/>
      <c r="O105" s="713" t="n"/>
      <c r="P105" s="713" t="n"/>
      <c r="Q105" s="713" t="n"/>
      <c r="R105" s="713" t="n"/>
      <c r="S105" s="713" t="n"/>
      <c r="T105" s="713" t="n"/>
      <c r="U105" s="713" t="n"/>
      <c r="V105" s="713" t="n"/>
      <c r="W105" s="713" t="n"/>
      <c r="X105" s="713" t="n"/>
      <c r="Y105" s="713" t="n"/>
      <c r="Z105" s="713" t="n"/>
    </row>
    <row r="106" outlineLevel="1" ht="15" customHeight="1" s="844">
      <c r="A106" s="713" t="n"/>
      <c r="B106" s="747">
        <f>B105+1</f>
        <v/>
      </c>
      <c r="C106" s="748" t="n"/>
      <c r="D106" s="1203" t="n">
        <v>225573.13</v>
      </c>
      <c r="E106" s="1203" t="n">
        <v>15624.18</v>
      </c>
      <c r="F106" s="1203" t="n">
        <v>0</v>
      </c>
      <c r="G106" s="1203" t="n">
        <v>0</v>
      </c>
      <c r="H106" s="1205" t="n"/>
      <c r="I106" s="715" t="n"/>
      <c r="J106" s="713" t="n"/>
      <c r="K106" s="713" t="n"/>
      <c r="L106" s="713" t="n"/>
      <c r="M106" s="713" t="n"/>
      <c r="N106" s="713" t="n"/>
      <c r="O106" s="713" t="n"/>
      <c r="P106" s="713" t="n"/>
      <c r="Q106" s="713" t="n"/>
      <c r="R106" s="713" t="n"/>
      <c r="S106" s="713" t="n"/>
      <c r="T106" s="713" t="n"/>
      <c r="U106" s="713" t="n"/>
      <c r="V106" s="713" t="n"/>
      <c r="W106" s="713" t="n"/>
      <c r="X106" s="713" t="n"/>
      <c r="Y106" s="713" t="n"/>
      <c r="Z106" s="713" t="n"/>
    </row>
    <row r="107" outlineLevel="1" ht="15" customHeight="1" s="844">
      <c r="A107" s="713" t="n"/>
      <c r="B107" s="747">
        <f>B106+1</f>
        <v/>
      </c>
      <c r="C107" s="748" t="n"/>
      <c r="D107" s="1203" t="n">
        <v>5000</v>
      </c>
      <c r="E107" s="1203" t="n">
        <v>0</v>
      </c>
      <c r="F107" s="1203" t="n">
        <v>0</v>
      </c>
      <c r="G107" s="1203" t="n">
        <v>0</v>
      </c>
      <c r="H107" s="1205" t="n"/>
      <c r="I107" s="715" t="n"/>
      <c r="J107" s="713" t="n"/>
      <c r="K107" s="713" t="n"/>
      <c r="L107" s="713" t="n"/>
      <c r="M107" s="713" t="n"/>
      <c r="N107" s="713" t="n"/>
      <c r="O107" s="713" t="n"/>
      <c r="P107" s="713" t="n"/>
      <c r="Q107" s="713" t="n"/>
      <c r="R107" s="713" t="n"/>
      <c r="S107" s="713" t="n"/>
      <c r="T107" s="713" t="n"/>
      <c r="U107" s="713" t="n"/>
      <c r="V107" s="713" t="n"/>
      <c r="W107" s="713" t="n"/>
      <c r="X107" s="713" t="n"/>
      <c r="Y107" s="713" t="n"/>
      <c r="Z107" s="713" t="n"/>
    </row>
    <row r="108" outlineLevel="1" ht="15" customHeight="1" s="844">
      <c r="A108" s="713" t="n"/>
      <c r="B108" s="747">
        <f>B107+1</f>
        <v/>
      </c>
      <c r="C108" s="748" t="n"/>
      <c r="D108" s="1203" t="n">
        <v>0</v>
      </c>
      <c r="E108" s="1203" t="n">
        <v>9500</v>
      </c>
      <c r="F108" s="1203" t="n">
        <v>66622.5</v>
      </c>
      <c r="G108" s="1203" t="n">
        <v>0</v>
      </c>
      <c r="H108" s="1205" t="n"/>
      <c r="I108" s="715" t="n"/>
      <c r="J108" s="713" t="n"/>
      <c r="K108" s="713" t="n"/>
      <c r="L108" s="713" t="n"/>
      <c r="M108" s="713" t="n"/>
      <c r="N108" s="713" t="n"/>
      <c r="O108" s="713" t="n"/>
      <c r="P108" s="713" t="n"/>
      <c r="Q108" s="713" t="n"/>
      <c r="R108" s="713" t="n"/>
      <c r="S108" s="713" t="n"/>
      <c r="T108" s="713" t="n"/>
      <c r="U108" s="713" t="n"/>
      <c r="V108" s="713" t="n"/>
      <c r="W108" s="713" t="n"/>
      <c r="X108" s="713" t="n"/>
      <c r="Y108" s="713" t="n"/>
      <c r="Z108" s="713" t="n"/>
    </row>
    <row r="109" outlineLevel="1" ht="15" customHeight="1" s="844">
      <c r="A109" s="713" t="n"/>
      <c r="B109" s="747">
        <f>B108+1</f>
        <v/>
      </c>
      <c r="C109" s="748" t="n"/>
      <c r="D109" s="1203" t="n">
        <v>5700</v>
      </c>
      <c r="E109" s="1203" t="n">
        <v>0</v>
      </c>
      <c r="F109" s="1203" t="n">
        <v>0</v>
      </c>
      <c r="G109" s="1203" t="n">
        <v>0</v>
      </c>
      <c r="H109" s="1205" t="n"/>
      <c r="I109" s="715" t="n"/>
      <c r="J109" s="713" t="n"/>
      <c r="K109" s="713" t="n"/>
      <c r="L109" s="713" t="n"/>
      <c r="M109" s="713" t="n"/>
      <c r="N109" s="713" t="n"/>
      <c r="O109" s="713" t="n"/>
      <c r="P109" s="713" t="n"/>
      <c r="Q109" s="713" t="n"/>
      <c r="R109" s="713" t="n"/>
      <c r="S109" s="713" t="n"/>
      <c r="T109" s="713" t="n"/>
      <c r="U109" s="713" t="n"/>
      <c r="V109" s="713" t="n"/>
      <c r="W109" s="713" t="n"/>
      <c r="X109" s="713" t="n"/>
      <c r="Y109" s="713" t="n"/>
      <c r="Z109" s="713" t="n"/>
    </row>
    <row r="110" outlineLevel="1" ht="15" customHeight="1" s="844">
      <c r="A110" s="713" t="n"/>
      <c r="B110" s="747">
        <f>B109+1</f>
        <v/>
      </c>
      <c r="C110" s="748" t="n"/>
      <c r="D110" s="1203" t="n">
        <v>0</v>
      </c>
      <c r="E110" s="1203" t="n">
        <v>313601.66</v>
      </c>
      <c r="F110" s="1203" t="n">
        <v>834240.523555</v>
      </c>
      <c r="G110" s="1203" t="n">
        <v>298811.3</v>
      </c>
      <c r="H110" s="1205" t="n"/>
      <c r="I110" s="715" t="n"/>
      <c r="J110" s="713" t="n"/>
      <c r="K110" s="713" t="n"/>
      <c r="L110" s="713" t="n"/>
      <c r="M110" s="713" t="n"/>
      <c r="N110" s="713" t="n"/>
      <c r="O110" s="713" t="n"/>
      <c r="P110" s="713" t="n"/>
      <c r="Q110" s="713" t="n"/>
      <c r="R110" s="713" t="n"/>
      <c r="S110" s="713" t="n"/>
      <c r="T110" s="713" t="n"/>
      <c r="U110" s="713" t="n"/>
      <c r="V110" s="713" t="n"/>
      <c r="W110" s="713" t="n"/>
      <c r="X110" s="713" t="n"/>
      <c r="Y110" s="713" t="n"/>
      <c r="Z110" s="713" t="n"/>
    </row>
    <row r="111" outlineLevel="1" ht="15" customHeight="1" s="844">
      <c r="A111" s="713" t="n"/>
      <c r="B111" s="747">
        <f>B110+1</f>
        <v/>
      </c>
      <c r="C111" s="748" t="n"/>
      <c r="D111" s="1203" t="n">
        <v>2600</v>
      </c>
      <c r="E111" s="1203" t="n">
        <v>0</v>
      </c>
      <c r="F111" s="1203" t="n">
        <v>0</v>
      </c>
      <c r="G111" s="1203" t="n">
        <v>0</v>
      </c>
      <c r="H111" s="1205" t="n"/>
      <c r="I111" s="715" t="n"/>
      <c r="J111" s="713" t="n"/>
      <c r="K111" s="713" t="n"/>
      <c r="L111" s="713" t="n"/>
      <c r="M111" s="713" t="n"/>
      <c r="N111" s="713" t="n"/>
      <c r="O111" s="713" t="n"/>
      <c r="P111" s="713" t="n"/>
      <c r="Q111" s="713" t="n"/>
      <c r="R111" s="713" t="n"/>
      <c r="S111" s="713" t="n"/>
      <c r="T111" s="713" t="n"/>
      <c r="U111" s="713" t="n"/>
      <c r="V111" s="713" t="n"/>
      <c r="W111" s="713" t="n"/>
      <c r="X111" s="713" t="n"/>
      <c r="Y111" s="713" t="n"/>
      <c r="Z111" s="713" t="n"/>
    </row>
    <row r="112" outlineLevel="1" ht="15" customHeight="1" s="844">
      <c r="A112" s="713" t="n"/>
      <c r="B112" s="747">
        <f>B111+1</f>
        <v/>
      </c>
      <c r="C112" s="748" t="n"/>
      <c r="D112" s="1203" t="n">
        <v>1300</v>
      </c>
      <c r="E112" s="1203" t="n">
        <v>0</v>
      </c>
      <c r="F112" s="1203" t="n">
        <v>0</v>
      </c>
      <c r="G112" s="1203" t="n">
        <v>0</v>
      </c>
      <c r="H112" s="1205" t="n"/>
      <c r="I112" s="715" t="n"/>
      <c r="J112" s="713" t="n"/>
      <c r="K112" s="713" t="n"/>
      <c r="L112" s="713" t="n"/>
      <c r="M112" s="713" t="n"/>
      <c r="N112" s="713" t="n"/>
      <c r="O112" s="713" t="n"/>
      <c r="P112" s="713" t="n"/>
      <c r="Q112" s="713" t="n"/>
      <c r="R112" s="713" t="n"/>
      <c r="S112" s="713" t="n"/>
      <c r="T112" s="713" t="n"/>
      <c r="U112" s="713" t="n"/>
      <c r="V112" s="713" t="n"/>
      <c r="W112" s="713" t="n"/>
      <c r="X112" s="713" t="n"/>
      <c r="Y112" s="713" t="n"/>
      <c r="Z112" s="713" t="n"/>
    </row>
    <row r="113" outlineLevel="1" ht="15" customHeight="1" s="844">
      <c r="A113" s="713" t="n"/>
      <c r="B113" s="747">
        <f>B112+1</f>
        <v/>
      </c>
      <c r="C113" s="748" t="n"/>
      <c r="D113" s="1203" t="n">
        <v>0</v>
      </c>
      <c r="E113" s="1203" t="n">
        <v>0</v>
      </c>
      <c r="F113" s="1203" t="n">
        <v>0</v>
      </c>
      <c r="G113" s="1203" t="n">
        <v>0</v>
      </c>
      <c r="H113" s="1205" t="n"/>
      <c r="I113" s="715" t="n"/>
      <c r="J113" s="713" t="n"/>
      <c r="K113" s="713" t="n"/>
      <c r="L113" s="713" t="n"/>
      <c r="M113" s="713" t="n"/>
      <c r="N113" s="713" t="n"/>
      <c r="O113" s="713" t="n"/>
      <c r="P113" s="713" t="n"/>
      <c r="Q113" s="713" t="n"/>
      <c r="R113" s="713" t="n"/>
      <c r="S113" s="713" t="n"/>
      <c r="T113" s="713" t="n"/>
      <c r="U113" s="713" t="n"/>
      <c r="V113" s="713" t="n"/>
      <c r="W113" s="713" t="n"/>
      <c r="X113" s="713" t="n"/>
      <c r="Y113" s="713" t="n"/>
      <c r="Z113" s="713" t="n"/>
    </row>
    <row r="114" outlineLevel="1" ht="15" customHeight="1" s="844">
      <c r="A114" s="713" t="n"/>
      <c r="B114" s="747">
        <f>B113+1</f>
        <v/>
      </c>
      <c r="C114" s="748" t="n"/>
      <c r="D114" s="1203" t="n">
        <v>335423.25</v>
      </c>
      <c r="E114" s="1203" t="n">
        <v>226549.28</v>
      </c>
      <c r="F114" s="1203" t="n">
        <v>0</v>
      </c>
      <c r="G114" s="1203" t="n">
        <v>0</v>
      </c>
      <c r="H114" s="1205" t="n"/>
      <c r="I114" s="715" t="n"/>
      <c r="J114" s="713" t="n"/>
      <c r="K114" s="713" t="n"/>
      <c r="L114" s="713" t="n"/>
      <c r="M114" s="713" t="n"/>
      <c r="N114" s="713" t="n"/>
      <c r="O114" s="713" t="n"/>
      <c r="P114" s="713" t="n"/>
      <c r="Q114" s="713" t="n"/>
      <c r="R114" s="713" t="n"/>
      <c r="S114" s="713" t="n"/>
      <c r="T114" s="713" t="n"/>
      <c r="U114" s="713" t="n"/>
      <c r="V114" s="713" t="n"/>
      <c r="W114" s="713" t="n"/>
      <c r="X114" s="713" t="n"/>
      <c r="Y114" s="713" t="n"/>
      <c r="Z114" s="713" t="n"/>
    </row>
    <row r="115" outlineLevel="1" ht="15" customHeight="1" s="844">
      <c r="A115" s="713" t="n"/>
      <c r="B115" s="747">
        <f>B114+1</f>
        <v/>
      </c>
      <c r="C115" s="748" t="n"/>
      <c r="D115" s="1203" t="n">
        <v>0</v>
      </c>
      <c r="E115" s="1203" t="n">
        <v>0</v>
      </c>
      <c r="F115" s="1203" t="n">
        <v>9450</v>
      </c>
      <c r="G115" s="1203" t="n">
        <v>12456.69</v>
      </c>
      <c r="H115" s="1205" t="n"/>
      <c r="I115" s="715" t="n"/>
      <c r="J115" s="713" t="n"/>
      <c r="K115" s="713" t="n"/>
      <c r="L115" s="713" t="n"/>
      <c r="M115" s="713" t="n"/>
      <c r="N115" s="713" t="n"/>
      <c r="O115" s="713" t="n"/>
      <c r="P115" s="713" t="n"/>
      <c r="Q115" s="713" t="n"/>
      <c r="R115" s="713" t="n"/>
      <c r="S115" s="713" t="n"/>
      <c r="T115" s="713" t="n"/>
      <c r="U115" s="713" t="n"/>
      <c r="V115" s="713" t="n"/>
      <c r="W115" s="713" t="n"/>
      <c r="X115" s="713" t="n"/>
      <c r="Y115" s="713" t="n"/>
      <c r="Z115" s="713" t="n"/>
    </row>
    <row r="116" outlineLevel="1" ht="15" customHeight="1" s="844">
      <c r="A116" s="713" t="n"/>
      <c r="B116" s="747">
        <f>B115+1</f>
        <v/>
      </c>
      <c r="C116" s="748" t="n"/>
      <c r="D116" s="1203" t="n">
        <v>14308.26</v>
      </c>
      <c r="E116" s="1203" t="n">
        <v>0</v>
      </c>
      <c r="F116" s="1203" t="n">
        <v>0</v>
      </c>
      <c r="G116" s="1203" t="n">
        <v>0</v>
      </c>
      <c r="H116" s="1205" t="n"/>
      <c r="I116" s="715" t="n"/>
      <c r="J116" s="713" t="n"/>
      <c r="K116" s="713" t="n"/>
      <c r="L116" s="713" t="n"/>
      <c r="M116" s="713" t="n"/>
      <c r="N116" s="713" t="n"/>
      <c r="O116" s="713" t="n"/>
      <c r="P116" s="713" t="n"/>
      <c r="Q116" s="713" t="n"/>
      <c r="R116" s="713" t="n"/>
      <c r="S116" s="713" t="n"/>
      <c r="T116" s="713" t="n"/>
      <c r="U116" s="713" t="n"/>
      <c r="V116" s="713" t="n"/>
      <c r="W116" s="713" t="n"/>
      <c r="X116" s="713" t="n"/>
      <c r="Y116" s="713" t="n"/>
      <c r="Z116" s="713" t="n"/>
    </row>
    <row r="117" outlineLevel="1" ht="15" customHeight="1" s="844">
      <c r="A117" s="713" t="n"/>
      <c r="B117" s="747">
        <f>B116+1</f>
        <v/>
      </c>
      <c r="C117" s="748" t="n"/>
      <c r="D117" s="1203" t="n">
        <v>0</v>
      </c>
      <c r="E117" s="1203" t="n">
        <v>11903.78</v>
      </c>
      <c r="F117" s="1203" t="n">
        <v>610983.96</v>
      </c>
      <c r="G117" s="1203" t="n">
        <v>435891.8</v>
      </c>
      <c r="H117" s="1205" t="n"/>
      <c r="I117" s="715" t="n"/>
      <c r="J117" s="713" t="n"/>
      <c r="K117" s="713" t="n"/>
      <c r="L117" s="713" t="n"/>
      <c r="M117" s="713" t="n"/>
      <c r="N117" s="713" t="n"/>
      <c r="O117" s="713" t="n"/>
      <c r="P117" s="713" t="n"/>
      <c r="Q117" s="713" t="n"/>
      <c r="R117" s="713" t="n"/>
      <c r="S117" s="713" t="n"/>
      <c r="T117" s="713" t="n"/>
      <c r="U117" s="713" t="n"/>
      <c r="V117" s="713" t="n"/>
      <c r="W117" s="713" t="n"/>
      <c r="X117" s="713" t="n"/>
      <c r="Y117" s="713" t="n"/>
      <c r="Z117" s="713" t="n"/>
    </row>
    <row r="118" outlineLevel="1" ht="15" customHeight="1" s="844">
      <c r="A118" s="713" t="n"/>
      <c r="B118" s="747">
        <f>B117+1</f>
        <v/>
      </c>
      <c r="C118" s="748" t="n"/>
      <c r="D118" s="1203" t="n">
        <v>30800</v>
      </c>
      <c r="E118" s="1203" t="n">
        <v>29800</v>
      </c>
      <c r="F118" s="1203" t="n">
        <v>21000</v>
      </c>
      <c r="G118" s="1203" t="n">
        <v>5999.99</v>
      </c>
      <c r="H118" s="1205" t="n"/>
      <c r="I118" s="715" t="n"/>
      <c r="J118" s="713" t="n"/>
      <c r="K118" s="713" t="n"/>
      <c r="L118" s="713" t="n"/>
      <c r="M118" s="713" t="n"/>
      <c r="N118" s="713" t="n"/>
      <c r="O118" s="713" t="n"/>
      <c r="P118" s="713" t="n"/>
      <c r="Q118" s="713" t="n"/>
      <c r="R118" s="713" t="n"/>
      <c r="S118" s="713" t="n"/>
      <c r="T118" s="713" t="n"/>
      <c r="U118" s="713" t="n"/>
      <c r="V118" s="713" t="n"/>
      <c r="W118" s="713" t="n"/>
      <c r="X118" s="713" t="n"/>
      <c r="Y118" s="713" t="n"/>
      <c r="Z118" s="713" t="n"/>
    </row>
    <row r="119" outlineLevel="1" ht="15" customHeight="1" s="844">
      <c r="A119" s="713" t="n"/>
      <c r="B119" s="747">
        <f>B118+1</f>
        <v/>
      </c>
      <c r="C119" s="748" t="n"/>
      <c r="D119" s="1203" t="n">
        <v>205468.75</v>
      </c>
      <c r="E119" s="1203" t="n">
        <v>14750</v>
      </c>
      <c r="F119" s="1203" t="n">
        <v>0</v>
      </c>
      <c r="G119" s="1203" t="n">
        <v>0</v>
      </c>
      <c r="H119" s="1205" t="n"/>
      <c r="I119" s="715" t="n"/>
      <c r="J119" s="713" t="n"/>
      <c r="K119" s="713" t="n"/>
      <c r="L119" s="713" t="n"/>
      <c r="M119" s="713" t="n"/>
      <c r="N119" s="713" t="n"/>
      <c r="O119" s="713" t="n"/>
      <c r="P119" s="713" t="n"/>
      <c r="Q119" s="713" t="n"/>
      <c r="R119" s="713" t="n"/>
      <c r="S119" s="713" t="n"/>
      <c r="T119" s="713" t="n"/>
      <c r="U119" s="713" t="n"/>
      <c r="V119" s="713" t="n"/>
      <c r="W119" s="713" t="n"/>
      <c r="X119" s="713" t="n"/>
      <c r="Y119" s="713" t="n"/>
      <c r="Z119" s="713" t="n"/>
    </row>
    <row r="120" outlineLevel="1" ht="15" customHeight="1" s="844">
      <c r="A120" s="713" t="n"/>
      <c r="B120" s="747">
        <f>B119+1</f>
        <v/>
      </c>
      <c r="C120" s="748" t="n"/>
      <c r="D120" s="1203" t="n">
        <v>18000</v>
      </c>
      <c r="E120" s="1203" t="n">
        <v>13500</v>
      </c>
      <c r="F120" s="1203" t="n">
        <v>9000</v>
      </c>
      <c r="G120" s="1203" t="n">
        <v>2304.76</v>
      </c>
      <c r="H120" s="1205" t="n"/>
      <c r="I120" s="715" t="n"/>
      <c r="J120" s="713" t="n"/>
      <c r="K120" s="713" t="n"/>
      <c r="L120" s="713" t="n"/>
      <c r="M120" s="713" t="n"/>
      <c r="N120" s="713" t="n"/>
      <c r="O120" s="713" t="n"/>
      <c r="P120" s="713" t="n"/>
      <c r="Q120" s="713" t="n"/>
      <c r="R120" s="713" t="n"/>
      <c r="S120" s="713" t="n"/>
      <c r="T120" s="713" t="n"/>
      <c r="U120" s="713" t="n"/>
      <c r="V120" s="713" t="n"/>
      <c r="W120" s="713" t="n"/>
      <c r="X120" s="713" t="n"/>
      <c r="Y120" s="713" t="n"/>
      <c r="Z120" s="713" t="n"/>
    </row>
    <row r="121" outlineLevel="1" ht="15" customHeight="1" s="844">
      <c r="A121" s="713" t="n"/>
      <c r="B121" s="747">
        <f>B120+1</f>
        <v/>
      </c>
      <c r="C121" s="748" t="n"/>
      <c r="D121" s="1203" t="n">
        <v>0</v>
      </c>
      <c r="E121" s="1203" t="n">
        <v>0</v>
      </c>
      <c r="F121" s="1203" t="n">
        <v>154101.31</v>
      </c>
      <c r="G121" s="1203" t="n">
        <v>17312.2683333333</v>
      </c>
      <c r="H121" s="1205" t="n"/>
      <c r="I121" s="715" t="n"/>
      <c r="J121" s="713" t="n"/>
      <c r="K121" s="713" t="n"/>
      <c r="L121" s="713" t="n"/>
      <c r="M121" s="713" t="n"/>
      <c r="N121" s="713" t="n"/>
      <c r="O121" s="713" t="n"/>
      <c r="P121" s="713" t="n"/>
      <c r="Q121" s="713" t="n"/>
      <c r="R121" s="713" t="n"/>
      <c r="S121" s="713" t="n"/>
      <c r="T121" s="713" t="n"/>
      <c r="U121" s="713" t="n"/>
      <c r="V121" s="713" t="n"/>
      <c r="W121" s="713" t="n"/>
      <c r="X121" s="713" t="n"/>
      <c r="Y121" s="713" t="n"/>
      <c r="Z121" s="713" t="n"/>
    </row>
    <row r="122" outlineLevel="1" ht="15" customHeight="1" s="844">
      <c r="A122" s="713" t="n"/>
      <c r="B122" s="747">
        <f>B121+1</f>
        <v/>
      </c>
      <c r="C122" s="748" t="n"/>
      <c r="D122" s="1203" t="n">
        <v>0</v>
      </c>
      <c r="E122" s="1203" t="n">
        <v>0</v>
      </c>
      <c r="F122" s="1203" t="n">
        <v>30000</v>
      </c>
      <c r="G122" s="1203" t="n">
        <v>0</v>
      </c>
      <c r="H122" s="1205" t="n"/>
      <c r="I122" s="715" t="n"/>
      <c r="J122" s="713" t="n"/>
      <c r="K122" s="713" t="n"/>
      <c r="L122" s="713" t="n"/>
      <c r="M122" s="713" t="n"/>
      <c r="N122" s="713" t="n"/>
      <c r="O122" s="713" t="n"/>
      <c r="P122" s="713" t="n"/>
      <c r="Q122" s="713" t="n"/>
      <c r="R122" s="713" t="n"/>
      <c r="S122" s="713" t="n"/>
      <c r="T122" s="713" t="n"/>
      <c r="U122" s="713" t="n"/>
      <c r="V122" s="713" t="n"/>
      <c r="W122" s="713" t="n"/>
      <c r="X122" s="713" t="n"/>
      <c r="Y122" s="713" t="n"/>
      <c r="Z122" s="713" t="n"/>
    </row>
    <row r="123" outlineLevel="1" ht="15" customHeight="1" s="844">
      <c r="A123" s="713" t="n"/>
      <c r="B123" s="747">
        <f>B122+1</f>
        <v/>
      </c>
      <c r="C123" s="748" t="n"/>
      <c r="D123" s="1203" t="n">
        <v>0</v>
      </c>
      <c r="E123" s="1203" t="n">
        <v>0</v>
      </c>
      <c r="F123" s="1203" t="n">
        <v>95849.48</v>
      </c>
      <c r="G123" s="1203" t="n">
        <v>0</v>
      </c>
      <c r="H123" s="1205" t="n"/>
      <c r="I123" s="715" t="n"/>
      <c r="J123" s="713" t="n"/>
      <c r="K123" s="713" t="n"/>
      <c r="L123" s="713" t="n"/>
      <c r="M123" s="713" t="n"/>
      <c r="N123" s="713" t="n"/>
      <c r="O123" s="713" t="n"/>
      <c r="P123" s="713" t="n"/>
      <c r="Q123" s="713" t="n"/>
      <c r="R123" s="713" t="n"/>
      <c r="S123" s="713" t="n"/>
      <c r="T123" s="713" t="n"/>
      <c r="U123" s="713" t="n"/>
      <c r="V123" s="713" t="n"/>
      <c r="W123" s="713" t="n"/>
      <c r="X123" s="713" t="n"/>
      <c r="Y123" s="713" t="n"/>
      <c r="Z123" s="713" t="n"/>
    </row>
    <row r="124" outlineLevel="1" ht="15" customHeight="1" s="844">
      <c r="A124" s="713" t="n"/>
      <c r="B124" s="747">
        <f>B123+1</f>
        <v/>
      </c>
      <c r="C124" s="748" t="n"/>
      <c r="D124" s="1203" t="n">
        <v>0</v>
      </c>
      <c r="E124" s="1203" t="n">
        <v>0</v>
      </c>
      <c r="F124" s="1203" t="n">
        <v>0</v>
      </c>
      <c r="G124" s="1203" t="n">
        <v>8658.58</v>
      </c>
      <c r="H124" s="1205" t="n"/>
      <c r="I124" s="715" t="n"/>
      <c r="J124" s="713" t="n"/>
      <c r="K124" s="713" t="n"/>
      <c r="L124" s="713" t="n"/>
      <c r="M124" s="713" t="n"/>
      <c r="N124" s="713" t="n"/>
      <c r="O124" s="713" t="n"/>
      <c r="P124" s="713" t="n"/>
      <c r="Q124" s="713" t="n"/>
      <c r="R124" s="713" t="n"/>
      <c r="S124" s="713" t="n"/>
      <c r="T124" s="713" t="n"/>
      <c r="U124" s="713" t="n"/>
      <c r="V124" s="713" t="n"/>
      <c r="W124" s="713" t="n"/>
      <c r="X124" s="713" t="n"/>
      <c r="Y124" s="713" t="n"/>
      <c r="Z124" s="713" t="n"/>
    </row>
    <row r="125" outlineLevel="1" ht="15" customHeight="1" s="844">
      <c r="A125" s="713" t="n"/>
      <c r="B125" s="747">
        <f>B124+1</f>
        <v/>
      </c>
      <c r="C125" s="638" t="n"/>
      <c r="D125" s="1203" t="n">
        <v>5250</v>
      </c>
      <c r="E125" s="1203" t="n">
        <v>0</v>
      </c>
      <c r="F125" s="1203" t="n">
        <v>0</v>
      </c>
      <c r="G125" s="1203" t="n">
        <v>0</v>
      </c>
      <c r="H125" s="1205" t="n"/>
      <c r="I125" s="715" t="n"/>
      <c r="J125" s="713" t="n"/>
      <c r="K125" s="713" t="n"/>
      <c r="L125" s="713" t="n"/>
      <c r="M125" s="713" t="n"/>
      <c r="N125" s="713" t="n"/>
      <c r="O125" s="713" t="n"/>
      <c r="P125" s="713" t="n"/>
      <c r="Q125" s="713" t="n"/>
      <c r="R125" s="713" t="n"/>
      <c r="S125" s="713" t="n"/>
      <c r="T125" s="713" t="n"/>
      <c r="U125" s="713" t="n"/>
      <c r="V125" s="713" t="n"/>
      <c r="W125" s="713" t="n"/>
      <c r="X125" s="713" t="n"/>
      <c r="Y125" s="713" t="n"/>
      <c r="Z125" s="713" t="n"/>
    </row>
    <row r="126" outlineLevel="1" ht="15" customHeight="1" s="844">
      <c r="A126" s="713" t="n"/>
      <c r="B126" s="747">
        <f>B125+1</f>
        <v/>
      </c>
      <c r="C126" s="748" t="n"/>
      <c r="D126" s="1203" t="n">
        <v>118761.25</v>
      </c>
      <c r="E126" s="1203" t="n">
        <v>145002</v>
      </c>
      <c r="F126" s="1203" t="n">
        <v>74632</v>
      </c>
      <c r="G126" s="1203" t="n">
        <v>9000</v>
      </c>
      <c r="H126" s="1205" t="n"/>
      <c r="I126" s="715" t="n"/>
      <c r="J126" s="713" t="n"/>
      <c r="K126" s="713" t="n"/>
      <c r="L126" s="713" t="n"/>
      <c r="M126" s="713" t="n"/>
      <c r="N126" s="713" t="n"/>
      <c r="O126" s="713" t="n"/>
      <c r="P126" s="713" t="n"/>
      <c r="Q126" s="713" t="n"/>
      <c r="R126" s="713" t="n"/>
      <c r="S126" s="713" t="n"/>
      <c r="T126" s="713" t="n"/>
      <c r="U126" s="713" t="n"/>
      <c r="V126" s="713" t="n"/>
      <c r="W126" s="713" t="n"/>
      <c r="X126" s="713" t="n"/>
      <c r="Y126" s="713" t="n"/>
      <c r="Z126" s="713" t="n"/>
    </row>
    <row r="127" outlineLevel="1" ht="15" customHeight="1" s="844">
      <c r="A127" s="713" t="n"/>
      <c r="B127" s="747">
        <f>B126+1</f>
        <v/>
      </c>
      <c r="C127" s="748" t="n"/>
      <c r="D127" s="1203" t="n">
        <v>338741.95</v>
      </c>
      <c r="E127" s="1203" t="n">
        <v>1553.6</v>
      </c>
      <c r="F127" s="1203" t="n">
        <v>0</v>
      </c>
      <c r="G127" s="1203" t="n">
        <v>0</v>
      </c>
      <c r="H127" s="1205" t="n"/>
      <c r="I127" s="715" t="n"/>
      <c r="J127" s="713" t="n"/>
      <c r="K127" s="713" t="n"/>
      <c r="L127" s="713" t="n"/>
      <c r="M127" s="713" t="n"/>
      <c r="N127" s="713" t="n"/>
      <c r="O127" s="713" t="n"/>
      <c r="P127" s="713" t="n"/>
      <c r="Q127" s="713" t="n"/>
      <c r="R127" s="713" t="n"/>
      <c r="S127" s="713" t="n"/>
      <c r="T127" s="713" t="n"/>
      <c r="U127" s="713" t="n"/>
      <c r="V127" s="713" t="n"/>
      <c r="W127" s="713" t="n"/>
      <c r="X127" s="713" t="n"/>
      <c r="Y127" s="713" t="n"/>
      <c r="Z127" s="713" t="n"/>
    </row>
    <row r="128" outlineLevel="1" ht="15" customHeight="1" s="844">
      <c r="A128" s="713" t="n"/>
      <c r="B128" s="747">
        <f>B127+1</f>
        <v/>
      </c>
      <c r="C128" s="748" t="n"/>
      <c r="D128" s="1203" t="n">
        <v>2669.63</v>
      </c>
      <c r="E128" s="1203" t="n">
        <v>0</v>
      </c>
      <c r="F128" s="1203" t="n">
        <v>0</v>
      </c>
      <c r="G128" s="1203" t="n">
        <v>0</v>
      </c>
      <c r="H128" s="1205" t="n"/>
      <c r="I128" s="715" t="n"/>
      <c r="J128" s="713" t="n"/>
      <c r="K128" s="713" t="n"/>
      <c r="L128" s="713" t="n"/>
      <c r="M128" s="713" t="n"/>
      <c r="N128" s="713" t="n"/>
      <c r="O128" s="713" t="n"/>
      <c r="P128" s="713" t="n"/>
      <c r="Q128" s="713" t="n"/>
      <c r="R128" s="713" t="n"/>
      <c r="S128" s="713" t="n"/>
      <c r="T128" s="713" t="n"/>
      <c r="U128" s="713" t="n"/>
      <c r="V128" s="713" t="n"/>
      <c r="W128" s="713" t="n"/>
      <c r="X128" s="713" t="n"/>
      <c r="Y128" s="713" t="n"/>
      <c r="Z128" s="713" t="n"/>
    </row>
    <row r="129" outlineLevel="1" ht="15" customHeight="1" s="844">
      <c r="A129" s="713" t="n"/>
      <c r="B129" s="747">
        <f>B128+1</f>
        <v/>
      </c>
      <c r="C129" s="748" t="n"/>
      <c r="D129" s="1203" t="n">
        <v>0</v>
      </c>
      <c r="E129" s="1203" t="n">
        <v>0</v>
      </c>
      <c r="F129" s="1203" t="n">
        <v>1630592.49</v>
      </c>
      <c r="G129" s="1203" t="n">
        <v>729632.96</v>
      </c>
      <c r="H129" s="1205" t="n"/>
      <c r="I129" s="715" t="n"/>
      <c r="J129" s="713" t="n"/>
      <c r="K129" s="713" t="n"/>
      <c r="L129" s="713" t="n"/>
      <c r="M129" s="713" t="n"/>
      <c r="N129" s="713" t="n"/>
      <c r="O129" s="713" t="n"/>
      <c r="P129" s="713" t="n"/>
      <c r="Q129" s="713" t="n"/>
      <c r="R129" s="713" t="n"/>
      <c r="S129" s="713" t="n"/>
      <c r="T129" s="713" t="n"/>
      <c r="U129" s="713" t="n"/>
      <c r="V129" s="713" t="n"/>
      <c r="W129" s="713" t="n"/>
      <c r="X129" s="713" t="n"/>
      <c r="Y129" s="713" t="n"/>
      <c r="Z129" s="713" t="n"/>
    </row>
    <row r="130" outlineLevel="1" ht="15" customHeight="1" s="844">
      <c r="A130" s="713" t="n"/>
      <c r="B130" s="749" t="n"/>
      <c r="C130" s="749" t="n"/>
      <c r="D130" s="1205" t="n"/>
      <c r="E130" s="1205" t="n"/>
      <c r="F130" s="1205" t="n"/>
      <c r="G130" s="1205" t="n"/>
      <c r="H130" s="1205" t="n"/>
      <c r="I130" s="715" t="n"/>
      <c r="J130" s="713" t="n"/>
      <c r="K130" s="713" t="n"/>
      <c r="L130" s="713" t="n"/>
      <c r="M130" s="713" t="n"/>
      <c r="N130" s="713" t="n"/>
      <c r="O130" s="713" t="n"/>
      <c r="P130" s="713" t="n"/>
      <c r="Q130" s="713" t="n"/>
      <c r="R130" s="713" t="n"/>
      <c r="S130" s="713" t="n"/>
      <c r="T130" s="713" t="n"/>
      <c r="U130" s="713" t="n"/>
      <c r="V130" s="713" t="n"/>
      <c r="W130" s="713" t="n"/>
      <c r="X130" s="713" t="n"/>
      <c r="Y130" s="713" t="n"/>
      <c r="Z130" s="713" t="n"/>
    </row>
    <row r="131" outlineLevel="1" ht="15" customHeight="1" s="844">
      <c r="A131" s="713" t="n"/>
      <c r="B131" s="750" t="inlineStr">
        <is>
          <t>Total</t>
        </is>
      </c>
      <c r="C131" s="751" t="n"/>
      <c r="D131" s="1218">
        <f>SUM(D52:D130)</f>
        <v/>
      </c>
      <c r="E131" s="1218">
        <f>SUM(E52:E130)</f>
        <v/>
      </c>
      <c r="F131" s="1218">
        <f>SUM(F52:F130)</f>
        <v/>
      </c>
      <c r="G131" s="1218">
        <f>SUM(G52:G130)</f>
        <v/>
      </c>
      <c r="H131" s="1205" t="n"/>
      <c r="I131" s="715" t="n"/>
      <c r="J131" s="713" t="n"/>
      <c r="K131" s="713" t="n"/>
      <c r="L131" s="713" t="n"/>
      <c r="M131" s="713" t="n"/>
      <c r="N131" s="713" t="n"/>
      <c r="O131" s="713" t="n"/>
      <c r="P131" s="713" t="n"/>
      <c r="Q131" s="713" t="n"/>
      <c r="R131" s="713" t="n"/>
      <c r="S131" s="713" t="n"/>
      <c r="T131" s="713" t="n"/>
      <c r="U131" s="713" t="n"/>
      <c r="V131" s="713" t="n"/>
      <c r="W131" s="713" t="n"/>
      <c r="X131" s="713" t="n"/>
      <c r="Y131" s="713" t="n"/>
      <c r="Z131" s="713" t="n"/>
    </row>
    <row r="132" ht="15" customHeight="1" s="844">
      <c r="A132" s="713" t="n"/>
      <c r="B132" s="715" t="n"/>
      <c r="C132" s="715" t="n"/>
      <c r="D132" s="716" t="n"/>
      <c r="E132" s="716" t="n"/>
      <c r="F132" s="716" t="n"/>
      <c r="G132" s="716" t="n"/>
      <c r="H132" s="716" t="n"/>
      <c r="I132" s="715" t="n"/>
      <c r="J132" s="713" t="n"/>
      <c r="K132" s="713" t="n"/>
      <c r="L132" s="713" t="n"/>
      <c r="M132" s="713" t="n"/>
      <c r="N132" s="713" t="n"/>
      <c r="O132" s="713" t="n"/>
      <c r="P132" s="713" t="n"/>
      <c r="Q132" s="713" t="n"/>
      <c r="R132" s="713" t="n"/>
      <c r="S132" s="713" t="n"/>
      <c r="T132" s="713" t="n"/>
      <c r="U132" s="713" t="n"/>
      <c r="V132" s="713" t="n"/>
      <c r="W132" s="713" t="n"/>
      <c r="X132" s="713" t="n"/>
      <c r="Y132" s="713" t="n"/>
      <c r="Z132" s="713" t="n"/>
    </row>
    <row r="133" ht="15" customHeight="1" s="844">
      <c r="A133" s="713" t="n"/>
      <c r="B133" s="715" t="n"/>
      <c r="C133" s="715" t="n"/>
      <c r="D133" s="716" t="n"/>
      <c r="E133" s="716" t="n"/>
      <c r="F133" s="716" t="n"/>
      <c r="G133" s="716" t="n"/>
      <c r="H133" s="716" t="n"/>
      <c r="I133" s="715" t="n"/>
      <c r="J133" s="713" t="n"/>
      <c r="K133" s="713" t="n"/>
      <c r="L133" s="713" t="n"/>
      <c r="M133" s="713" t="n"/>
      <c r="N133" s="713" t="n"/>
      <c r="O133" s="713" t="n"/>
      <c r="P133" s="713" t="n"/>
      <c r="Q133" s="713" t="n"/>
      <c r="R133" s="713" t="n"/>
      <c r="S133" s="713" t="n"/>
      <c r="T133" s="713" t="n"/>
      <c r="U133" s="713" t="n"/>
      <c r="V133" s="713" t="n"/>
      <c r="W133" s="713" t="n"/>
      <c r="X133" s="713" t="n"/>
      <c r="Y133" s="713" t="n"/>
      <c r="Z133" s="713" t="n"/>
    </row>
    <row r="134" ht="15" customHeight="1" s="844">
      <c r="A134" s="713" t="n"/>
      <c r="B134" s="715" t="n"/>
      <c r="C134" s="715" t="n"/>
      <c r="D134" s="716" t="n"/>
      <c r="E134" s="716" t="n"/>
      <c r="F134" s="716" t="n"/>
      <c r="G134" s="716" t="n"/>
      <c r="H134" s="716" t="n"/>
      <c r="I134" s="715" t="n"/>
      <c r="J134" s="713" t="n"/>
      <c r="K134" s="713" t="n"/>
      <c r="L134" s="713" t="n"/>
      <c r="M134" s="713" t="n"/>
      <c r="N134" s="713" t="n"/>
      <c r="O134" s="713" t="n"/>
      <c r="P134" s="713" t="n"/>
      <c r="Q134" s="713" t="n"/>
      <c r="R134" s="713" t="n"/>
      <c r="S134" s="713" t="n"/>
      <c r="T134" s="713" t="n"/>
      <c r="U134" s="713" t="n"/>
      <c r="V134" s="713" t="n"/>
      <c r="W134" s="713" t="n"/>
      <c r="X134" s="713" t="n"/>
      <c r="Y134" s="713" t="n"/>
      <c r="Z134" s="713" t="n"/>
    </row>
    <row r="135" ht="15" customHeight="1" s="844">
      <c r="A135" s="713" t="n"/>
      <c r="B135" s="715" t="n"/>
      <c r="C135" s="715" t="n"/>
      <c r="D135" s="716" t="n"/>
      <c r="E135" s="716" t="n"/>
      <c r="F135" s="716" t="n"/>
      <c r="G135" s="716" t="n"/>
      <c r="H135" s="716" t="n"/>
      <c r="I135" s="715" t="n"/>
      <c r="J135" s="713" t="n"/>
      <c r="K135" s="713" t="n"/>
      <c r="L135" s="713" t="n"/>
      <c r="M135" s="713" t="n"/>
      <c r="N135" s="713" t="n"/>
      <c r="O135" s="713" t="n"/>
      <c r="P135" s="713" t="n"/>
      <c r="Q135" s="713" t="n"/>
      <c r="R135" s="713" t="n"/>
      <c r="S135" s="713" t="n"/>
      <c r="T135" s="713" t="n"/>
      <c r="U135" s="713" t="n"/>
      <c r="V135" s="713" t="n"/>
      <c r="W135" s="713" t="n"/>
      <c r="X135" s="713" t="n"/>
      <c r="Y135" s="713" t="n"/>
      <c r="Z135" s="713" t="n"/>
    </row>
    <row r="136" ht="15" customHeight="1" s="844">
      <c r="A136" s="713" t="n"/>
      <c r="B136" s="715" t="n"/>
      <c r="C136" s="715" t="n"/>
      <c r="D136" s="716" t="n"/>
      <c r="E136" s="716" t="n"/>
      <c r="F136" s="716" t="n"/>
      <c r="G136" s="716" t="n"/>
      <c r="H136" s="716" t="n"/>
      <c r="I136" s="715" t="n"/>
      <c r="J136" s="713" t="n"/>
      <c r="K136" s="713" t="n"/>
      <c r="L136" s="713" t="n"/>
      <c r="M136" s="713" t="n"/>
      <c r="N136" s="713" t="n"/>
      <c r="O136" s="713" t="n"/>
      <c r="P136" s="713" t="n"/>
      <c r="Q136" s="713" t="n"/>
      <c r="R136" s="713" t="n"/>
      <c r="S136" s="713" t="n"/>
      <c r="T136" s="713" t="n"/>
      <c r="U136" s="713" t="n"/>
      <c r="V136" s="713" t="n"/>
      <c r="W136" s="713" t="n"/>
      <c r="X136" s="713" t="n"/>
      <c r="Y136" s="713" t="n"/>
      <c r="Z136" s="713" t="n"/>
    </row>
    <row r="137" ht="15" customHeight="1" s="844">
      <c r="A137" s="713" t="n"/>
      <c r="B137" s="713" t="n"/>
      <c r="C137" s="713" t="n"/>
      <c r="D137" s="665" t="n"/>
      <c r="E137" s="665" t="n"/>
      <c r="F137" s="665" t="n"/>
      <c r="G137" s="665" t="n"/>
      <c r="H137" s="665" t="n"/>
      <c r="I137" s="713" t="n"/>
      <c r="J137" s="713" t="n"/>
      <c r="K137" s="713" t="n"/>
      <c r="L137" s="713" t="n"/>
      <c r="M137" s="713" t="n"/>
      <c r="N137" s="713" t="n"/>
      <c r="O137" s="713" t="n"/>
      <c r="P137" s="713" t="n"/>
      <c r="Q137" s="713" t="n"/>
      <c r="R137" s="713" t="n"/>
      <c r="S137" s="713" t="n"/>
      <c r="T137" s="713" t="n"/>
      <c r="U137" s="713" t="n"/>
      <c r="V137" s="713" t="n"/>
      <c r="W137" s="713" t="n"/>
      <c r="X137" s="713" t="n"/>
      <c r="Y137" s="713" t="n"/>
      <c r="Z137" s="713" t="n"/>
    </row>
    <row r="138" ht="15" customHeight="1" s="844">
      <c r="A138" s="713" t="n"/>
      <c r="B138" s="713" t="n"/>
      <c r="C138" s="713" t="n"/>
      <c r="D138" s="665" t="n"/>
      <c r="E138" s="665" t="n"/>
      <c r="F138" s="665" t="n"/>
      <c r="G138" s="665" t="n"/>
      <c r="H138" s="665" t="n"/>
      <c r="I138" s="713" t="n"/>
      <c r="J138" s="713" t="n"/>
      <c r="K138" s="713" t="n"/>
      <c r="L138" s="713" t="n"/>
      <c r="M138" s="713" t="n"/>
      <c r="N138" s="713" t="n"/>
      <c r="O138" s="713" t="n"/>
      <c r="P138" s="713" t="n"/>
      <c r="Q138" s="713" t="n"/>
      <c r="R138" s="713" t="n"/>
      <c r="S138" s="713" t="n"/>
      <c r="T138" s="713" t="n"/>
      <c r="U138" s="713" t="n"/>
      <c r="V138" s="713" t="n"/>
      <c r="W138" s="713" t="n"/>
      <c r="X138" s="713" t="n"/>
      <c r="Y138" s="713" t="n"/>
      <c r="Z138" s="713" t="n"/>
    </row>
    <row r="139" ht="15" customHeight="1" s="844">
      <c r="A139" s="713" t="n"/>
      <c r="B139" s="713" t="n"/>
      <c r="C139" s="713" t="n"/>
      <c r="D139" s="665" t="n"/>
      <c r="E139" s="665" t="n"/>
      <c r="F139" s="665" t="n"/>
      <c r="G139" s="665" t="n"/>
      <c r="H139" s="665" t="n"/>
      <c r="I139" s="713" t="n"/>
      <c r="J139" s="713" t="n"/>
      <c r="K139" s="713" t="n"/>
      <c r="L139" s="713" t="n"/>
      <c r="M139" s="713" t="n"/>
      <c r="N139" s="713" t="n"/>
      <c r="O139" s="713" t="n"/>
      <c r="P139" s="713" t="n"/>
      <c r="Q139" s="713" t="n"/>
      <c r="R139" s="713" t="n"/>
      <c r="S139" s="713" t="n"/>
      <c r="T139" s="713" t="n"/>
      <c r="U139" s="713" t="n"/>
      <c r="V139" s="713" t="n"/>
      <c r="W139" s="713" t="n"/>
      <c r="X139" s="713" t="n"/>
      <c r="Y139" s="713" t="n"/>
      <c r="Z139" s="713" t="n"/>
    </row>
    <row r="140" ht="15" customHeight="1" s="844">
      <c r="A140" s="713" t="n"/>
      <c r="B140" s="713" t="n"/>
      <c r="C140" s="713" t="n"/>
      <c r="D140" s="665" t="n"/>
      <c r="E140" s="665" t="n"/>
      <c r="F140" s="665" t="n"/>
      <c r="G140" s="665" t="n"/>
      <c r="H140" s="665" t="n"/>
      <c r="I140" s="713" t="n"/>
      <c r="J140" s="713" t="n"/>
      <c r="K140" s="713" t="n"/>
      <c r="L140" s="713" t="n"/>
      <c r="M140" s="713" t="n"/>
      <c r="N140" s="713" t="n"/>
      <c r="O140" s="713" t="n"/>
      <c r="P140" s="713" t="n"/>
      <c r="Q140" s="713" t="n"/>
      <c r="R140" s="713" t="n"/>
      <c r="S140" s="713" t="n"/>
      <c r="T140" s="713" t="n"/>
      <c r="U140" s="713" t="n"/>
      <c r="V140" s="713" t="n"/>
      <c r="W140" s="713" t="n"/>
      <c r="X140" s="713" t="n"/>
      <c r="Y140" s="713" t="n"/>
      <c r="Z140" s="713" t="n"/>
    </row>
    <row r="141" ht="15" customHeight="1" s="844">
      <c r="A141" s="713" t="n"/>
      <c r="B141" s="713" t="n"/>
      <c r="C141" s="713" t="n"/>
      <c r="D141" s="665" t="n"/>
      <c r="E141" s="665" t="n"/>
      <c r="F141" s="665" t="n"/>
      <c r="G141" s="665" t="n"/>
      <c r="H141" s="665" t="n"/>
      <c r="I141" s="713" t="n"/>
      <c r="J141" s="713" t="n"/>
      <c r="K141" s="713" t="n"/>
      <c r="L141" s="713" t="n"/>
      <c r="M141" s="713" t="n"/>
      <c r="N141" s="713" t="n"/>
      <c r="O141" s="713" t="n"/>
      <c r="P141" s="713" t="n"/>
      <c r="Q141" s="713" t="n"/>
      <c r="R141" s="713" t="n"/>
      <c r="S141" s="713" t="n"/>
      <c r="T141" s="713" t="n"/>
      <c r="U141" s="713" t="n"/>
      <c r="V141" s="713" t="n"/>
      <c r="W141" s="713" t="n"/>
      <c r="X141" s="713" t="n"/>
      <c r="Y141" s="713" t="n"/>
      <c r="Z141" s="713" t="n"/>
    </row>
    <row r="142" ht="15" customHeight="1" s="844">
      <c r="A142" s="713" t="n"/>
      <c r="B142" s="713" t="n"/>
      <c r="C142" s="713" t="n"/>
      <c r="D142" s="665" t="n"/>
      <c r="E142" s="665" t="n"/>
      <c r="F142" s="665" t="n"/>
      <c r="G142" s="665" t="n"/>
      <c r="H142" s="665" t="n"/>
      <c r="I142" s="713" t="n"/>
      <c r="J142" s="713" t="n"/>
      <c r="K142" s="713" t="n"/>
      <c r="L142" s="713" t="n"/>
      <c r="M142" s="713" t="n"/>
      <c r="N142" s="713" t="n"/>
      <c r="O142" s="713" t="n"/>
      <c r="P142" s="713" t="n"/>
      <c r="Q142" s="713" t="n"/>
      <c r="R142" s="713" t="n"/>
      <c r="S142" s="713" t="n"/>
      <c r="T142" s="713" t="n"/>
      <c r="U142" s="713" t="n"/>
      <c r="V142" s="713" t="n"/>
      <c r="W142" s="713" t="n"/>
      <c r="X142" s="713" t="n"/>
      <c r="Y142" s="713" t="n"/>
      <c r="Z142" s="713" t="n"/>
    </row>
    <row r="143" ht="15" customHeight="1" s="844">
      <c r="A143" s="713" t="n"/>
      <c r="B143" s="713" t="n"/>
      <c r="C143" s="713" t="n"/>
      <c r="D143" s="665" t="n"/>
      <c r="E143" s="665" t="n"/>
      <c r="F143" s="665" t="n"/>
      <c r="G143" s="665" t="n"/>
      <c r="H143" s="665" t="n"/>
      <c r="I143" s="713" t="n"/>
      <c r="J143" s="713" t="n"/>
      <c r="K143" s="713" t="n"/>
      <c r="L143" s="713" t="n"/>
      <c r="M143" s="713" t="n"/>
      <c r="N143" s="713" t="n"/>
      <c r="O143" s="713" t="n"/>
      <c r="P143" s="713" t="n"/>
      <c r="Q143" s="713" t="n"/>
      <c r="R143" s="713" t="n"/>
      <c r="S143" s="713" t="n"/>
      <c r="T143" s="713" t="n"/>
      <c r="U143" s="713" t="n"/>
      <c r="V143" s="713" t="n"/>
      <c r="W143" s="713" t="n"/>
      <c r="X143" s="713" t="n"/>
      <c r="Y143" s="713" t="n"/>
      <c r="Z143" s="713" t="n"/>
    </row>
    <row r="144" ht="15" customHeight="1" s="844">
      <c r="A144" s="713" t="n"/>
      <c r="B144" s="713" t="n"/>
      <c r="C144" s="713" t="n"/>
      <c r="D144" s="665" t="n"/>
      <c r="E144" s="665" t="n"/>
      <c r="F144" s="665" t="n"/>
      <c r="G144" s="665" t="n"/>
      <c r="H144" s="665" t="n"/>
      <c r="I144" s="713" t="n"/>
      <c r="J144" s="713" t="n"/>
      <c r="K144" s="713" t="n"/>
      <c r="L144" s="713" t="n"/>
      <c r="M144" s="713" t="n"/>
      <c r="N144" s="713" t="n"/>
      <c r="O144" s="713" t="n"/>
      <c r="P144" s="713" t="n"/>
      <c r="Q144" s="713" t="n"/>
      <c r="R144" s="713" t="n"/>
      <c r="S144" s="713" t="n"/>
      <c r="T144" s="713" t="n"/>
      <c r="U144" s="713" t="n"/>
      <c r="V144" s="713" t="n"/>
      <c r="W144" s="713" t="n"/>
      <c r="X144" s="713" t="n"/>
      <c r="Y144" s="713" t="n"/>
      <c r="Z144" s="713" t="n"/>
    </row>
    <row r="145" ht="15" customHeight="1" s="844">
      <c r="A145" s="713" t="n"/>
      <c r="B145" s="713" t="n"/>
      <c r="C145" s="713" t="n"/>
      <c r="D145" s="665" t="n"/>
      <c r="E145" s="665" t="n"/>
      <c r="F145" s="665" t="n"/>
      <c r="G145" s="665" t="n"/>
      <c r="H145" s="665" t="n"/>
      <c r="I145" s="713" t="n"/>
      <c r="J145" s="713" t="n"/>
      <c r="K145" s="713" t="n"/>
      <c r="L145" s="713" t="n"/>
      <c r="M145" s="713" t="n"/>
      <c r="N145" s="713" t="n"/>
      <c r="O145" s="713" t="n"/>
      <c r="P145" s="713" t="n"/>
      <c r="Q145" s="713" t="n"/>
      <c r="R145" s="713" t="n"/>
      <c r="S145" s="713" t="n"/>
      <c r="T145" s="713" t="n"/>
      <c r="U145" s="713" t="n"/>
      <c r="V145" s="713" t="n"/>
      <c r="W145" s="713" t="n"/>
      <c r="X145" s="713" t="n"/>
      <c r="Y145" s="713" t="n"/>
      <c r="Z145" s="713" t="n"/>
    </row>
    <row r="146" ht="15" customHeight="1" s="844">
      <c r="A146" s="713" t="n"/>
      <c r="B146" s="713" t="n"/>
      <c r="C146" s="713" t="n"/>
      <c r="D146" s="665" t="n"/>
      <c r="E146" s="665" t="n"/>
      <c r="F146" s="665" t="n"/>
      <c r="G146" s="665" t="n"/>
      <c r="H146" s="665" t="n"/>
      <c r="I146" s="713" t="n"/>
      <c r="J146" s="713" t="n"/>
      <c r="K146" s="713" t="n"/>
      <c r="L146" s="713" t="n"/>
      <c r="M146" s="713" t="n"/>
      <c r="N146" s="713" t="n"/>
      <c r="O146" s="713" t="n"/>
      <c r="P146" s="713" t="n"/>
      <c r="Q146" s="713" t="n"/>
      <c r="R146" s="713" t="n"/>
      <c r="S146" s="713" t="n"/>
      <c r="T146" s="713" t="n"/>
      <c r="U146" s="713" t="n"/>
      <c r="V146" s="713" t="n"/>
      <c r="W146" s="713" t="n"/>
      <c r="X146" s="713" t="n"/>
      <c r="Y146" s="713" t="n"/>
      <c r="Z146" s="713" t="n"/>
    </row>
    <row r="147" ht="15" customHeight="1" s="844">
      <c r="A147" s="713" t="n"/>
      <c r="B147" s="713" t="n"/>
      <c r="C147" s="713" t="n"/>
      <c r="D147" s="665" t="n"/>
      <c r="E147" s="665" t="n"/>
      <c r="F147" s="665" t="n"/>
      <c r="G147" s="665" t="n"/>
      <c r="H147" s="665" t="n"/>
      <c r="I147" s="713" t="n"/>
      <c r="J147" s="713" t="n"/>
      <c r="K147" s="713" t="n"/>
      <c r="L147" s="713" t="n"/>
      <c r="M147" s="713" t="n"/>
      <c r="N147" s="713" t="n"/>
      <c r="O147" s="713" t="n"/>
      <c r="P147" s="713" t="n"/>
      <c r="Q147" s="713" t="n"/>
      <c r="R147" s="713" t="n"/>
      <c r="S147" s="713" t="n"/>
      <c r="T147" s="713" t="n"/>
      <c r="U147" s="713" t="n"/>
      <c r="V147" s="713" t="n"/>
      <c r="W147" s="713" t="n"/>
      <c r="X147" s="713" t="n"/>
      <c r="Y147" s="713" t="n"/>
      <c r="Z147" s="713" t="n"/>
    </row>
    <row r="148" ht="15" customHeight="1" s="844">
      <c r="A148" s="713" t="n"/>
      <c r="B148" s="713" t="n"/>
      <c r="C148" s="713" t="n"/>
      <c r="D148" s="665" t="n"/>
      <c r="E148" s="665" t="n"/>
      <c r="F148" s="665" t="n"/>
      <c r="G148" s="665" t="n"/>
      <c r="H148" s="665" t="n"/>
      <c r="I148" s="713" t="n"/>
      <c r="J148" s="713" t="n"/>
      <c r="K148" s="713" t="n"/>
      <c r="L148" s="713" t="n"/>
      <c r="M148" s="713" t="n"/>
      <c r="N148" s="713" t="n"/>
      <c r="O148" s="713" t="n"/>
      <c r="P148" s="713" t="n"/>
      <c r="Q148" s="713" t="n"/>
      <c r="R148" s="713" t="n"/>
      <c r="S148" s="713" t="n"/>
      <c r="T148" s="713" t="n"/>
      <c r="U148" s="713" t="n"/>
      <c r="V148" s="713" t="n"/>
      <c r="W148" s="713" t="n"/>
      <c r="X148" s="713" t="n"/>
      <c r="Y148" s="713" t="n"/>
      <c r="Z148" s="713" t="n"/>
    </row>
    <row r="149" ht="15" customHeight="1" s="844">
      <c r="A149" s="713" t="n"/>
      <c r="B149" s="713" t="n"/>
      <c r="C149" s="713" t="n"/>
      <c r="D149" s="665" t="n"/>
      <c r="E149" s="665" t="n"/>
      <c r="F149" s="665" t="n"/>
      <c r="G149" s="665" t="n"/>
      <c r="H149" s="665" t="n"/>
      <c r="I149" s="713" t="n"/>
      <c r="J149" s="713" t="n"/>
      <c r="K149" s="713" t="n"/>
      <c r="L149" s="713" t="n"/>
      <c r="M149" s="713" t="n"/>
      <c r="N149" s="713" t="n"/>
      <c r="O149" s="713" t="n"/>
      <c r="P149" s="713" t="n"/>
      <c r="Q149" s="713" t="n"/>
      <c r="R149" s="713" t="n"/>
      <c r="S149" s="713" t="n"/>
      <c r="T149" s="713" t="n"/>
      <c r="U149" s="713" t="n"/>
      <c r="V149" s="713" t="n"/>
      <c r="W149" s="713" t="n"/>
      <c r="X149" s="713" t="n"/>
      <c r="Y149" s="713" t="n"/>
      <c r="Z149" s="713" t="n"/>
    </row>
    <row r="150" ht="15" customHeight="1" s="844">
      <c r="A150" s="713" t="n"/>
      <c r="B150" s="713" t="n"/>
      <c r="C150" s="713" t="n"/>
      <c r="D150" s="665" t="n"/>
      <c r="E150" s="665" t="n"/>
      <c r="F150" s="665" t="n"/>
      <c r="G150" s="665" t="n"/>
      <c r="H150" s="665" t="n"/>
      <c r="I150" s="713" t="n"/>
      <c r="J150" s="713" t="n"/>
      <c r="K150" s="713" t="n"/>
      <c r="L150" s="713" t="n"/>
      <c r="M150" s="713" t="n"/>
      <c r="N150" s="713" t="n"/>
      <c r="O150" s="713" t="n"/>
      <c r="P150" s="713" t="n"/>
      <c r="Q150" s="713" t="n"/>
      <c r="R150" s="713" t="n"/>
      <c r="S150" s="713" t="n"/>
      <c r="T150" s="713" t="n"/>
      <c r="U150" s="713" t="n"/>
      <c r="V150" s="713" t="n"/>
      <c r="W150" s="713" t="n"/>
      <c r="X150" s="713" t="n"/>
      <c r="Y150" s="713" t="n"/>
      <c r="Z150" s="713" t="n"/>
    </row>
    <row r="151" ht="15" customHeight="1" s="844">
      <c r="A151" s="713" t="n"/>
      <c r="B151" s="713" t="n"/>
      <c r="C151" s="713" t="n"/>
      <c r="D151" s="665" t="n"/>
      <c r="E151" s="665" t="n"/>
      <c r="F151" s="665" t="n"/>
      <c r="G151" s="665" t="n"/>
      <c r="H151" s="665" t="n"/>
      <c r="I151" s="713" t="n"/>
      <c r="J151" s="713" t="n"/>
      <c r="K151" s="713" t="n"/>
      <c r="L151" s="713" t="n"/>
      <c r="M151" s="713" t="n"/>
      <c r="N151" s="713" t="n"/>
      <c r="O151" s="713" t="n"/>
      <c r="P151" s="713" t="n"/>
      <c r="Q151" s="713" t="n"/>
      <c r="R151" s="713" t="n"/>
      <c r="S151" s="713" t="n"/>
      <c r="T151" s="713" t="n"/>
      <c r="U151" s="713" t="n"/>
      <c r="V151" s="713" t="n"/>
      <c r="W151" s="713" t="n"/>
      <c r="X151" s="713" t="n"/>
      <c r="Y151" s="713" t="n"/>
      <c r="Z151" s="713" t="n"/>
    </row>
    <row r="152" ht="15" customHeight="1" s="844">
      <c r="A152" s="713" t="n"/>
      <c r="B152" s="713" t="n"/>
      <c r="C152" s="713" t="n"/>
      <c r="D152" s="665" t="n"/>
      <c r="E152" s="665" t="n"/>
      <c r="F152" s="665" t="n"/>
      <c r="G152" s="665" t="n"/>
      <c r="H152" s="665" t="n"/>
      <c r="I152" s="713" t="n"/>
      <c r="J152" s="713" t="n"/>
      <c r="K152" s="713" t="n"/>
      <c r="L152" s="713" t="n"/>
      <c r="M152" s="713" t="n"/>
      <c r="N152" s="713" t="n"/>
      <c r="O152" s="713" t="n"/>
      <c r="P152" s="713" t="n"/>
      <c r="Q152" s="713" t="n"/>
      <c r="R152" s="713" t="n"/>
      <c r="S152" s="713" t="n"/>
      <c r="T152" s="713" t="n"/>
      <c r="U152" s="713" t="n"/>
      <c r="V152" s="713" t="n"/>
      <c r="W152" s="713" t="n"/>
      <c r="X152" s="713" t="n"/>
      <c r="Y152" s="713" t="n"/>
      <c r="Z152" s="713" t="n"/>
    </row>
    <row r="153" ht="15" customHeight="1" s="844">
      <c r="A153" s="713" t="n"/>
      <c r="B153" s="713" t="n"/>
      <c r="C153" s="713" t="n"/>
      <c r="D153" s="665" t="n"/>
      <c r="E153" s="665" t="n"/>
      <c r="F153" s="665" t="n"/>
      <c r="G153" s="665" t="n"/>
      <c r="H153" s="665" t="n"/>
      <c r="I153" s="713" t="n"/>
      <c r="J153" s="713" t="n"/>
      <c r="K153" s="713" t="n"/>
      <c r="L153" s="713" t="n"/>
      <c r="M153" s="713" t="n"/>
      <c r="N153" s="713" t="n"/>
      <c r="O153" s="713" t="n"/>
      <c r="P153" s="713" t="n"/>
      <c r="Q153" s="713" t="n"/>
      <c r="R153" s="713" t="n"/>
      <c r="S153" s="713" t="n"/>
      <c r="T153" s="713" t="n"/>
      <c r="U153" s="713" t="n"/>
      <c r="V153" s="713" t="n"/>
      <c r="W153" s="713" t="n"/>
      <c r="X153" s="713" t="n"/>
      <c r="Y153" s="713" t="n"/>
      <c r="Z153" s="713" t="n"/>
    </row>
    <row r="154" ht="15" customHeight="1" s="844">
      <c r="A154" s="713" t="n"/>
      <c r="B154" s="713" t="n"/>
      <c r="C154" s="713" t="n"/>
      <c r="D154" s="665" t="n"/>
      <c r="E154" s="665" t="n"/>
      <c r="F154" s="665" t="n"/>
      <c r="G154" s="665" t="n"/>
      <c r="H154" s="665" t="n"/>
      <c r="I154" s="713" t="n"/>
      <c r="J154" s="713" t="n"/>
      <c r="K154" s="713" t="n"/>
      <c r="L154" s="713" t="n"/>
      <c r="M154" s="713" t="n"/>
      <c r="N154" s="713" t="n"/>
      <c r="O154" s="713" t="n"/>
      <c r="P154" s="713" t="n"/>
      <c r="Q154" s="713" t="n"/>
      <c r="R154" s="713" t="n"/>
      <c r="S154" s="713" t="n"/>
      <c r="T154" s="713" t="n"/>
      <c r="U154" s="713" t="n"/>
      <c r="V154" s="713" t="n"/>
      <c r="W154" s="713" t="n"/>
      <c r="X154" s="713" t="n"/>
      <c r="Y154" s="713" t="n"/>
      <c r="Z154" s="713" t="n"/>
    </row>
    <row r="155" ht="15" customHeight="1" s="844">
      <c r="A155" s="713" t="n"/>
      <c r="B155" s="713" t="n"/>
      <c r="C155" s="713" t="n"/>
      <c r="D155" s="665" t="n"/>
      <c r="E155" s="665" t="n"/>
      <c r="F155" s="665" t="n"/>
      <c r="G155" s="665" t="n"/>
      <c r="H155" s="665" t="n"/>
      <c r="I155" s="713" t="n"/>
      <c r="J155" s="713" t="n"/>
      <c r="K155" s="713" t="n"/>
      <c r="L155" s="713" t="n"/>
      <c r="M155" s="713" t="n"/>
      <c r="N155" s="713" t="n"/>
      <c r="O155" s="713" t="n"/>
      <c r="P155" s="713" t="n"/>
      <c r="Q155" s="713" t="n"/>
      <c r="R155" s="713" t="n"/>
      <c r="S155" s="713" t="n"/>
      <c r="T155" s="713" t="n"/>
      <c r="U155" s="713" t="n"/>
      <c r="V155" s="713" t="n"/>
      <c r="W155" s="713" t="n"/>
      <c r="X155" s="713" t="n"/>
      <c r="Y155" s="713" t="n"/>
      <c r="Z155" s="713" t="n"/>
    </row>
    <row r="156" ht="15" customHeight="1" s="844">
      <c r="A156" s="713" t="n"/>
      <c r="B156" s="713" t="n"/>
      <c r="C156" s="713" t="n"/>
      <c r="D156" s="665" t="n"/>
      <c r="E156" s="665" t="n"/>
      <c r="F156" s="665" t="n"/>
      <c r="G156" s="665" t="n"/>
      <c r="H156" s="665" t="n"/>
      <c r="I156" s="713" t="n"/>
      <c r="J156" s="713" t="n"/>
      <c r="K156" s="713" t="n"/>
      <c r="L156" s="713" t="n"/>
      <c r="M156" s="713" t="n"/>
      <c r="N156" s="713" t="n"/>
      <c r="O156" s="713" t="n"/>
      <c r="P156" s="713" t="n"/>
      <c r="Q156" s="713" t="n"/>
      <c r="R156" s="713" t="n"/>
      <c r="S156" s="713" t="n"/>
      <c r="T156" s="713" t="n"/>
      <c r="U156" s="713" t="n"/>
      <c r="V156" s="713" t="n"/>
      <c r="W156" s="713" t="n"/>
      <c r="X156" s="713" t="n"/>
      <c r="Y156" s="713" t="n"/>
      <c r="Z156" s="713" t="n"/>
    </row>
    <row r="157" ht="15" customHeight="1" s="844">
      <c r="A157" s="713" t="n"/>
      <c r="B157" s="713" t="n"/>
      <c r="C157" s="713" t="n"/>
      <c r="D157" s="665" t="n"/>
      <c r="E157" s="665" t="n"/>
      <c r="F157" s="665" t="n"/>
      <c r="G157" s="665" t="n"/>
      <c r="H157" s="665" t="n"/>
      <c r="I157" s="713" t="n"/>
      <c r="J157" s="713" t="n"/>
      <c r="K157" s="713" t="n"/>
      <c r="L157" s="713" t="n"/>
      <c r="M157" s="713" t="n"/>
      <c r="N157" s="713" t="n"/>
      <c r="O157" s="713" t="n"/>
      <c r="P157" s="713" t="n"/>
      <c r="Q157" s="713" t="n"/>
      <c r="R157" s="713" t="n"/>
      <c r="S157" s="713" t="n"/>
      <c r="T157" s="713" t="n"/>
      <c r="U157" s="713" t="n"/>
      <c r="V157" s="713" t="n"/>
      <c r="W157" s="713" t="n"/>
      <c r="X157" s="713" t="n"/>
      <c r="Y157" s="713" t="n"/>
      <c r="Z157" s="713" t="n"/>
    </row>
    <row r="158" ht="15" customHeight="1" s="844">
      <c r="A158" s="713" t="n"/>
      <c r="B158" s="713" t="n"/>
      <c r="C158" s="713" t="n"/>
      <c r="D158" s="665" t="n"/>
      <c r="E158" s="665" t="n"/>
      <c r="F158" s="665" t="n"/>
      <c r="G158" s="665" t="n"/>
      <c r="H158" s="665" t="n"/>
      <c r="I158" s="713" t="n"/>
      <c r="J158" s="713" t="n"/>
      <c r="K158" s="713" t="n"/>
      <c r="L158" s="713" t="n"/>
      <c r="M158" s="713" t="n"/>
      <c r="N158" s="713" t="n"/>
      <c r="O158" s="713" t="n"/>
      <c r="P158" s="713" t="n"/>
      <c r="Q158" s="713" t="n"/>
      <c r="R158" s="713" t="n"/>
      <c r="S158" s="713" t="n"/>
      <c r="T158" s="713" t="n"/>
      <c r="U158" s="713" t="n"/>
      <c r="V158" s="713" t="n"/>
      <c r="W158" s="713" t="n"/>
      <c r="X158" s="713" t="n"/>
      <c r="Y158" s="713" t="n"/>
      <c r="Z158" s="713" t="n"/>
    </row>
    <row r="159" ht="15" customHeight="1" s="844">
      <c r="A159" s="713" t="n"/>
      <c r="B159" s="713" t="n"/>
      <c r="C159" s="713" t="n"/>
      <c r="D159" s="665" t="n"/>
      <c r="E159" s="665" t="n"/>
      <c r="F159" s="665" t="n"/>
      <c r="G159" s="665" t="n"/>
      <c r="H159" s="665" t="n"/>
      <c r="I159" s="713" t="n"/>
      <c r="J159" s="713" t="n"/>
      <c r="K159" s="713" t="n"/>
      <c r="L159" s="713" t="n"/>
      <c r="M159" s="713" t="n"/>
      <c r="N159" s="713" t="n"/>
      <c r="O159" s="713" t="n"/>
      <c r="P159" s="713" t="n"/>
      <c r="Q159" s="713" t="n"/>
      <c r="R159" s="713" t="n"/>
      <c r="S159" s="713" t="n"/>
      <c r="T159" s="713" t="n"/>
      <c r="U159" s="713" t="n"/>
      <c r="V159" s="713" t="n"/>
      <c r="W159" s="713" t="n"/>
      <c r="X159" s="713" t="n"/>
      <c r="Y159" s="713" t="n"/>
      <c r="Z159" s="713" t="n"/>
    </row>
    <row r="160" ht="15" customHeight="1" s="844">
      <c r="A160" s="713" t="n"/>
      <c r="B160" s="713" t="n"/>
      <c r="C160" s="713" t="n"/>
      <c r="D160" s="665" t="n"/>
      <c r="E160" s="665" t="n"/>
      <c r="F160" s="665" t="n"/>
      <c r="G160" s="665" t="n"/>
      <c r="H160" s="665" t="n"/>
      <c r="I160" s="713" t="n"/>
      <c r="J160" s="713" t="n"/>
      <c r="K160" s="713" t="n"/>
      <c r="L160" s="713" t="n"/>
      <c r="M160" s="713" t="n"/>
      <c r="N160" s="713" t="n"/>
      <c r="O160" s="713" t="n"/>
      <c r="P160" s="713" t="n"/>
      <c r="Q160" s="713" t="n"/>
      <c r="R160" s="713" t="n"/>
      <c r="S160" s="713" t="n"/>
      <c r="T160" s="713" t="n"/>
      <c r="U160" s="713" t="n"/>
      <c r="V160" s="713" t="n"/>
      <c r="W160" s="713" t="n"/>
      <c r="X160" s="713" t="n"/>
      <c r="Y160" s="713" t="n"/>
      <c r="Z160" s="713" t="n"/>
    </row>
    <row r="161" ht="15" customHeight="1" s="844">
      <c r="A161" s="713" t="n"/>
      <c r="B161" s="713" t="n"/>
      <c r="C161" s="713" t="n"/>
      <c r="D161" s="665" t="n"/>
      <c r="E161" s="665" t="n"/>
      <c r="F161" s="665" t="n"/>
      <c r="G161" s="665" t="n"/>
      <c r="H161" s="665" t="n"/>
      <c r="I161" s="713" t="n"/>
      <c r="J161" s="713" t="n"/>
      <c r="K161" s="713" t="n"/>
      <c r="L161" s="713" t="n"/>
      <c r="M161" s="713" t="n"/>
      <c r="N161" s="713" t="n"/>
      <c r="O161" s="713" t="n"/>
      <c r="P161" s="713" t="n"/>
      <c r="Q161" s="713" t="n"/>
      <c r="R161" s="713" t="n"/>
      <c r="S161" s="713" t="n"/>
      <c r="T161" s="713" t="n"/>
      <c r="U161" s="713" t="n"/>
      <c r="V161" s="713" t="n"/>
      <c r="W161" s="713" t="n"/>
      <c r="X161" s="713" t="n"/>
      <c r="Y161" s="713" t="n"/>
      <c r="Z161" s="713" t="n"/>
    </row>
    <row r="162" ht="15" customHeight="1" s="844">
      <c r="A162" s="713" t="n"/>
      <c r="B162" s="713" t="n"/>
      <c r="C162" s="713" t="n"/>
      <c r="D162" s="665" t="n"/>
      <c r="E162" s="665" t="n"/>
      <c r="F162" s="665" t="n"/>
      <c r="G162" s="665" t="n"/>
      <c r="H162" s="665" t="n"/>
      <c r="I162" s="713" t="n"/>
      <c r="J162" s="713" t="n"/>
      <c r="K162" s="713" t="n"/>
      <c r="L162" s="713" t="n"/>
      <c r="M162" s="713" t="n"/>
      <c r="N162" s="713" t="n"/>
      <c r="O162" s="713" t="n"/>
      <c r="P162" s="713" t="n"/>
      <c r="Q162" s="713" t="n"/>
      <c r="R162" s="713" t="n"/>
      <c r="S162" s="713" t="n"/>
      <c r="T162" s="713" t="n"/>
      <c r="U162" s="713" t="n"/>
      <c r="V162" s="713" t="n"/>
      <c r="W162" s="713" t="n"/>
      <c r="X162" s="713" t="n"/>
      <c r="Y162" s="713" t="n"/>
      <c r="Z162" s="713" t="n"/>
    </row>
    <row r="163" ht="15" customHeight="1" s="844">
      <c r="A163" s="713" t="n"/>
      <c r="B163" s="713" t="n"/>
      <c r="C163" s="713" t="n"/>
      <c r="D163" s="665" t="n"/>
      <c r="E163" s="665" t="n"/>
      <c r="F163" s="665" t="n"/>
      <c r="G163" s="665" t="n"/>
      <c r="H163" s="665" t="n"/>
      <c r="I163" s="713" t="n"/>
      <c r="J163" s="713" t="n"/>
      <c r="K163" s="713" t="n"/>
      <c r="L163" s="713" t="n"/>
      <c r="M163" s="713" t="n"/>
      <c r="N163" s="713" t="n"/>
      <c r="O163" s="713" t="n"/>
      <c r="P163" s="713" t="n"/>
      <c r="Q163" s="713" t="n"/>
      <c r="R163" s="713" t="n"/>
      <c r="S163" s="713" t="n"/>
      <c r="T163" s="713" t="n"/>
      <c r="U163" s="713" t="n"/>
      <c r="V163" s="713" t="n"/>
      <c r="W163" s="713" t="n"/>
      <c r="X163" s="713" t="n"/>
      <c r="Y163" s="713" t="n"/>
      <c r="Z163" s="713" t="n"/>
    </row>
    <row r="164" ht="15" customHeight="1" s="844">
      <c r="A164" s="713" t="n"/>
      <c r="B164" s="713" t="n"/>
      <c r="C164" s="713" t="n"/>
      <c r="D164" s="665" t="n"/>
      <c r="E164" s="665" t="n"/>
      <c r="F164" s="665" t="n"/>
      <c r="G164" s="665" t="n"/>
      <c r="H164" s="665" t="n"/>
      <c r="I164" s="713" t="n"/>
      <c r="J164" s="713" t="n"/>
      <c r="K164" s="713" t="n"/>
      <c r="L164" s="713" t="n"/>
      <c r="M164" s="713" t="n"/>
      <c r="N164" s="713" t="n"/>
      <c r="O164" s="713" t="n"/>
      <c r="P164" s="713" t="n"/>
      <c r="Q164" s="713" t="n"/>
      <c r="R164" s="713" t="n"/>
      <c r="S164" s="713" t="n"/>
      <c r="T164" s="713" t="n"/>
      <c r="U164" s="713" t="n"/>
      <c r="V164" s="713" t="n"/>
      <c r="W164" s="713" t="n"/>
      <c r="X164" s="713" t="n"/>
      <c r="Y164" s="713" t="n"/>
      <c r="Z164" s="713" t="n"/>
    </row>
    <row r="165" ht="15" customHeight="1" s="844">
      <c r="A165" s="713" t="n"/>
      <c r="B165" s="713" t="n"/>
      <c r="C165" s="713" t="n"/>
      <c r="D165" s="665" t="n"/>
      <c r="E165" s="665" t="n"/>
      <c r="F165" s="665" t="n"/>
      <c r="G165" s="665" t="n"/>
      <c r="H165" s="665" t="n"/>
      <c r="I165" s="713" t="n"/>
      <c r="J165" s="713" t="n"/>
      <c r="K165" s="713" t="n"/>
      <c r="L165" s="713" t="n"/>
      <c r="M165" s="713" t="n"/>
      <c r="N165" s="713" t="n"/>
      <c r="O165" s="713" t="n"/>
      <c r="P165" s="713" t="n"/>
      <c r="Q165" s="713" t="n"/>
      <c r="R165" s="713" t="n"/>
      <c r="S165" s="713" t="n"/>
      <c r="T165" s="713" t="n"/>
      <c r="U165" s="713" t="n"/>
      <c r="V165" s="713" t="n"/>
      <c r="W165" s="713" t="n"/>
      <c r="X165" s="713" t="n"/>
      <c r="Y165" s="713" t="n"/>
      <c r="Z165" s="713" t="n"/>
    </row>
    <row r="166" ht="15" customHeight="1" s="844">
      <c r="A166" s="713" t="n"/>
      <c r="B166" s="713" t="n"/>
      <c r="C166" s="713" t="n"/>
      <c r="D166" s="665" t="n"/>
      <c r="E166" s="665" t="n"/>
      <c r="F166" s="665" t="n"/>
      <c r="G166" s="665" t="n"/>
      <c r="H166" s="665" t="n"/>
      <c r="I166" s="713" t="n"/>
      <c r="J166" s="713" t="n"/>
      <c r="K166" s="713" t="n"/>
      <c r="L166" s="713" t="n"/>
      <c r="M166" s="713" t="n"/>
      <c r="N166" s="713" t="n"/>
      <c r="O166" s="713" t="n"/>
      <c r="P166" s="713" t="n"/>
      <c r="Q166" s="713" t="n"/>
      <c r="R166" s="713" t="n"/>
      <c r="S166" s="713" t="n"/>
      <c r="T166" s="713" t="n"/>
      <c r="U166" s="713" t="n"/>
      <c r="V166" s="713" t="n"/>
      <c r="W166" s="713" t="n"/>
      <c r="X166" s="713" t="n"/>
      <c r="Y166" s="713" t="n"/>
      <c r="Z166" s="713" t="n"/>
    </row>
    <row r="167" ht="15" customHeight="1" s="844">
      <c r="A167" s="713" t="n"/>
      <c r="B167" s="713" t="n"/>
      <c r="C167" s="713" t="n"/>
      <c r="D167" s="665" t="n"/>
      <c r="E167" s="665" t="n"/>
      <c r="F167" s="665" t="n"/>
      <c r="G167" s="665" t="n"/>
      <c r="H167" s="665" t="n"/>
      <c r="I167" s="713" t="n"/>
      <c r="J167" s="713" t="n"/>
      <c r="K167" s="713" t="n"/>
      <c r="L167" s="713" t="n"/>
      <c r="M167" s="713" t="n"/>
      <c r="N167" s="713" t="n"/>
      <c r="O167" s="713" t="n"/>
      <c r="P167" s="713" t="n"/>
      <c r="Q167" s="713" t="n"/>
      <c r="R167" s="713" t="n"/>
      <c r="S167" s="713" t="n"/>
      <c r="T167" s="713" t="n"/>
      <c r="U167" s="713" t="n"/>
      <c r="V167" s="713" t="n"/>
      <c r="W167" s="713" t="n"/>
      <c r="X167" s="713" t="n"/>
      <c r="Y167" s="713" t="n"/>
      <c r="Z167" s="713" t="n"/>
    </row>
    <row r="168" ht="15" customHeight="1" s="844">
      <c r="A168" s="713" t="n"/>
      <c r="B168" s="713" t="n"/>
      <c r="C168" s="713" t="n"/>
      <c r="D168" s="665" t="n"/>
      <c r="E168" s="665" t="n"/>
      <c r="F168" s="665" t="n"/>
      <c r="G168" s="665" t="n"/>
      <c r="H168" s="665" t="n"/>
      <c r="I168" s="713" t="n"/>
      <c r="J168" s="713" t="n"/>
      <c r="K168" s="713" t="n"/>
      <c r="L168" s="713" t="n"/>
      <c r="M168" s="713" t="n"/>
      <c r="N168" s="713" t="n"/>
      <c r="O168" s="713" t="n"/>
      <c r="P168" s="713" t="n"/>
      <c r="Q168" s="713" t="n"/>
      <c r="R168" s="713" t="n"/>
      <c r="S168" s="713" t="n"/>
      <c r="T168" s="713" t="n"/>
      <c r="U168" s="713" t="n"/>
      <c r="V168" s="713" t="n"/>
      <c r="W168" s="713" t="n"/>
      <c r="X168" s="713" t="n"/>
      <c r="Y168" s="713" t="n"/>
      <c r="Z168" s="713" t="n"/>
    </row>
    <row r="169" ht="15" customHeight="1" s="844">
      <c r="A169" s="713" t="n"/>
      <c r="B169" s="713" t="n"/>
      <c r="C169" s="713" t="n"/>
      <c r="D169" s="665" t="n"/>
      <c r="E169" s="665" t="n"/>
      <c r="F169" s="665" t="n"/>
      <c r="G169" s="665" t="n"/>
      <c r="H169" s="665" t="n"/>
      <c r="I169" s="713" t="n"/>
      <c r="J169" s="713" t="n"/>
      <c r="K169" s="713" t="n"/>
      <c r="L169" s="713" t="n"/>
      <c r="M169" s="713" t="n"/>
      <c r="N169" s="713" t="n"/>
      <c r="O169" s="713" t="n"/>
      <c r="P169" s="713" t="n"/>
      <c r="Q169" s="713" t="n"/>
      <c r="R169" s="713" t="n"/>
      <c r="S169" s="713" t="n"/>
      <c r="T169" s="713" t="n"/>
      <c r="U169" s="713" t="n"/>
      <c r="V169" s="713" t="n"/>
      <c r="W169" s="713" t="n"/>
      <c r="X169" s="713" t="n"/>
      <c r="Y169" s="713" t="n"/>
      <c r="Z169" s="713" t="n"/>
    </row>
    <row r="170" ht="15" customHeight="1" s="844">
      <c r="A170" s="713" t="n"/>
      <c r="B170" s="713" t="n"/>
      <c r="C170" s="713" t="n"/>
      <c r="D170" s="665" t="n"/>
      <c r="E170" s="665" t="n"/>
      <c r="F170" s="665" t="n"/>
      <c r="G170" s="665" t="n"/>
      <c r="H170" s="665" t="n"/>
      <c r="I170" s="713" t="n"/>
      <c r="J170" s="713" t="n"/>
      <c r="K170" s="713" t="n"/>
      <c r="L170" s="713" t="n"/>
      <c r="M170" s="713" t="n"/>
      <c r="N170" s="713" t="n"/>
      <c r="O170" s="713" t="n"/>
      <c r="P170" s="713" t="n"/>
      <c r="Q170" s="713" t="n"/>
      <c r="R170" s="713" t="n"/>
      <c r="S170" s="713" t="n"/>
      <c r="T170" s="713" t="n"/>
      <c r="U170" s="713" t="n"/>
      <c r="V170" s="713" t="n"/>
      <c r="W170" s="713" t="n"/>
      <c r="X170" s="713" t="n"/>
      <c r="Y170" s="713" t="n"/>
      <c r="Z170" s="713" t="n"/>
    </row>
    <row r="171" ht="15" customHeight="1" s="844">
      <c r="A171" s="713" t="n"/>
      <c r="B171" s="713" t="n"/>
      <c r="C171" s="713" t="n"/>
      <c r="D171" s="665" t="n"/>
      <c r="E171" s="665" t="n"/>
      <c r="F171" s="665" t="n"/>
      <c r="G171" s="665" t="n"/>
      <c r="H171" s="665" t="n"/>
      <c r="I171" s="713" t="n"/>
      <c r="J171" s="713" t="n"/>
      <c r="K171" s="713" t="n"/>
      <c r="L171" s="713" t="n"/>
      <c r="M171" s="713" t="n"/>
      <c r="N171" s="713" t="n"/>
      <c r="O171" s="713" t="n"/>
      <c r="P171" s="713" t="n"/>
      <c r="Q171" s="713" t="n"/>
      <c r="R171" s="713" t="n"/>
      <c r="S171" s="713" t="n"/>
      <c r="T171" s="713" t="n"/>
      <c r="U171" s="713" t="n"/>
      <c r="V171" s="713" t="n"/>
      <c r="W171" s="713" t="n"/>
      <c r="X171" s="713" t="n"/>
      <c r="Y171" s="713" t="n"/>
      <c r="Z171" s="713" t="n"/>
    </row>
    <row r="172" ht="15" customHeight="1" s="844">
      <c r="A172" s="713" t="n"/>
      <c r="B172" s="713" t="n"/>
      <c r="C172" s="713" t="n"/>
      <c r="D172" s="665" t="n"/>
      <c r="E172" s="665" t="n"/>
      <c r="F172" s="665" t="n"/>
      <c r="G172" s="665" t="n"/>
      <c r="H172" s="665" t="n"/>
      <c r="I172" s="713" t="n"/>
      <c r="J172" s="713" t="n"/>
      <c r="K172" s="713" t="n"/>
      <c r="L172" s="713" t="n"/>
      <c r="M172" s="713" t="n"/>
      <c r="N172" s="713" t="n"/>
      <c r="O172" s="713" t="n"/>
      <c r="P172" s="713" t="n"/>
      <c r="Q172" s="713" t="n"/>
      <c r="R172" s="713" t="n"/>
      <c r="S172" s="713" t="n"/>
      <c r="T172" s="713" t="n"/>
      <c r="U172" s="713" t="n"/>
      <c r="V172" s="713" t="n"/>
      <c r="W172" s="713" t="n"/>
      <c r="X172" s="713" t="n"/>
      <c r="Y172" s="713" t="n"/>
      <c r="Z172" s="713" t="n"/>
    </row>
    <row r="173" ht="15" customHeight="1" s="844">
      <c r="A173" s="713" t="n"/>
      <c r="B173" s="713" t="n"/>
      <c r="C173" s="713" t="n"/>
      <c r="D173" s="665" t="n"/>
      <c r="E173" s="665" t="n"/>
      <c r="F173" s="665" t="n"/>
      <c r="G173" s="665" t="n"/>
      <c r="H173" s="665" t="n"/>
      <c r="I173" s="713" t="n"/>
      <c r="J173" s="713" t="n"/>
      <c r="K173" s="713" t="n"/>
      <c r="L173" s="713" t="n"/>
      <c r="M173" s="713" t="n"/>
      <c r="N173" s="713" t="n"/>
      <c r="O173" s="713" t="n"/>
      <c r="P173" s="713" t="n"/>
      <c r="Q173" s="713" t="n"/>
      <c r="R173" s="713" t="n"/>
      <c r="S173" s="713" t="n"/>
      <c r="T173" s="713" t="n"/>
      <c r="U173" s="713" t="n"/>
      <c r="V173" s="713" t="n"/>
      <c r="W173" s="713" t="n"/>
      <c r="X173" s="713" t="n"/>
      <c r="Y173" s="713" t="n"/>
      <c r="Z173" s="713" t="n"/>
    </row>
    <row r="174" ht="15" customHeight="1" s="844">
      <c r="A174" s="713" t="n"/>
      <c r="B174" s="713" t="n"/>
      <c r="C174" s="713" t="n"/>
      <c r="D174" s="665" t="n"/>
      <c r="E174" s="665" t="n"/>
      <c r="F174" s="665" t="n"/>
      <c r="G174" s="665" t="n"/>
      <c r="H174" s="665" t="n"/>
      <c r="I174" s="713" t="n"/>
      <c r="J174" s="713" t="n"/>
      <c r="K174" s="713" t="n"/>
      <c r="L174" s="713" t="n"/>
      <c r="M174" s="713" t="n"/>
      <c r="N174" s="713" t="n"/>
      <c r="O174" s="713" t="n"/>
      <c r="P174" s="713" t="n"/>
      <c r="Q174" s="713" t="n"/>
      <c r="R174" s="713" t="n"/>
      <c r="S174" s="713" t="n"/>
      <c r="T174" s="713" t="n"/>
      <c r="U174" s="713" t="n"/>
      <c r="V174" s="713" t="n"/>
      <c r="W174" s="713" t="n"/>
      <c r="X174" s="713" t="n"/>
      <c r="Y174" s="713" t="n"/>
      <c r="Z174" s="713" t="n"/>
    </row>
    <row r="175" ht="15" customHeight="1" s="844">
      <c r="A175" s="713" t="n"/>
      <c r="B175" s="713" t="n"/>
      <c r="C175" s="713" t="n"/>
      <c r="D175" s="665" t="n"/>
      <c r="E175" s="665" t="n"/>
      <c r="F175" s="665" t="n"/>
      <c r="G175" s="665" t="n"/>
      <c r="H175" s="665" t="n"/>
      <c r="I175" s="713" t="n"/>
      <c r="J175" s="713" t="n"/>
      <c r="K175" s="713" t="n"/>
      <c r="L175" s="713" t="n"/>
      <c r="M175" s="713" t="n"/>
      <c r="N175" s="713" t="n"/>
      <c r="O175" s="713" t="n"/>
      <c r="P175" s="713" t="n"/>
      <c r="Q175" s="713" t="n"/>
      <c r="R175" s="713" t="n"/>
      <c r="S175" s="713" t="n"/>
      <c r="T175" s="713" t="n"/>
      <c r="U175" s="713" t="n"/>
      <c r="V175" s="713" t="n"/>
      <c r="W175" s="713" t="n"/>
      <c r="X175" s="713" t="n"/>
      <c r="Y175" s="713" t="n"/>
      <c r="Z175" s="713" t="n"/>
    </row>
    <row r="176" ht="15" customHeight="1" s="844">
      <c r="A176" s="713" t="n"/>
      <c r="B176" s="713" t="n"/>
      <c r="C176" s="713" t="n"/>
      <c r="D176" s="665" t="n"/>
      <c r="E176" s="665" t="n"/>
      <c r="F176" s="665" t="n"/>
      <c r="G176" s="665" t="n"/>
      <c r="H176" s="665" t="n"/>
      <c r="I176" s="713" t="n"/>
      <c r="J176" s="713" t="n"/>
      <c r="K176" s="713" t="n"/>
      <c r="L176" s="713" t="n"/>
      <c r="M176" s="713" t="n"/>
      <c r="N176" s="713" t="n"/>
      <c r="O176" s="713" t="n"/>
      <c r="P176" s="713" t="n"/>
      <c r="Q176" s="713" t="n"/>
      <c r="R176" s="713" t="n"/>
      <c r="S176" s="713" t="n"/>
      <c r="T176" s="713" t="n"/>
      <c r="U176" s="713" t="n"/>
      <c r="V176" s="713" t="n"/>
      <c r="W176" s="713" t="n"/>
      <c r="X176" s="713" t="n"/>
      <c r="Y176" s="713" t="n"/>
      <c r="Z176" s="713" t="n"/>
    </row>
    <row r="177" ht="15" customHeight="1" s="844">
      <c r="A177" s="713" t="n"/>
      <c r="B177" s="713" t="n"/>
      <c r="C177" s="713" t="n"/>
      <c r="D177" s="665" t="n"/>
      <c r="E177" s="665" t="n"/>
      <c r="F177" s="665" t="n"/>
      <c r="G177" s="665" t="n"/>
      <c r="H177" s="665" t="n"/>
      <c r="I177" s="713" t="n"/>
      <c r="J177" s="713" t="n"/>
      <c r="K177" s="713" t="n"/>
      <c r="L177" s="713" t="n"/>
      <c r="M177" s="713" t="n"/>
      <c r="N177" s="713" t="n"/>
      <c r="O177" s="713" t="n"/>
      <c r="P177" s="713" t="n"/>
      <c r="Q177" s="713" t="n"/>
      <c r="R177" s="713" t="n"/>
      <c r="S177" s="713" t="n"/>
      <c r="T177" s="713" t="n"/>
      <c r="U177" s="713" t="n"/>
      <c r="V177" s="713" t="n"/>
      <c r="W177" s="713" t="n"/>
      <c r="X177" s="713" t="n"/>
      <c r="Y177" s="713" t="n"/>
      <c r="Z177" s="713" t="n"/>
    </row>
    <row r="178" ht="15" customHeight="1" s="844">
      <c r="A178" s="713" t="n"/>
      <c r="B178" s="713" t="n"/>
      <c r="C178" s="713" t="n"/>
      <c r="D178" s="665" t="n"/>
      <c r="E178" s="665" t="n"/>
      <c r="F178" s="665" t="n"/>
      <c r="G178" s="665" t="n"/>
      <c r="H178" s="665" t="n"/>
      <c r="I178" s="713" t="n"/>
      <c r="J178" s="713" t="n"/>
      <c r="K178" s="713" t="n"/>
      <c r="L178" s="713" t="n"/>
      <c r="M178" s="713" t="n"/>
      <c r="N178" s="713" t="n"/>
      <c r="O178" s="713" t="n"/>
      <c r="P178" s="713" t="n"/>
      <c r="Q178" s="713" t="n"/>
      <c r="R178" s="713" t="n"/>
      <c r="S178" s="713" t="n"/>
      <c r="T178" s="713" t="n"/>
      <c r="U178" s="713" t="n"/>
      <c r="V178" s="713" t="n"/>
      <c r="W178" s="713" t="n"/>
      <c r="X178" s="713" t="n"/>
      <c r="Y178" s="713" t="n"/>
      <c r="Z178" s="713" t="n"/>
    </row>
    <row r="179" ht="15" customHeight="1" s="844">
      <c r="A179" s="713" t="n"/>
      <c r="B179" s="713" t="n"/>
      <c r="C179" s="713" t="n"/>
      <c r="D179" s="665" t="n"/>
      <c r="E179" s="665" t="n"/>
      <c r="F179" s="665" t="n"/>
      <c r="G179" s="665" t="n"/>
      <c r="H179" s="665" t="n"/>
      <c r="I179" s="713" t="n"/>
      <c r="J179" s="713" t="n"/>
      <c r="K179" s="713" t="n"/>
      <c r="L179" s="713" t="n"/>
      <c r="M179" s="713" t="n"/>
      <c r="N179" s="713" t="n"/>
      <c r="O179" s="713" t="n"/>
      <c r="P179" s="713" t="n"/>
      <c r="Q179" s="713" t="n"/>
      <c r="R179" s="713" t="n"/>
      <c r="S179" s="713" t="n"/>
      <c r="T179" s="713" t="n"/>
      <c r="U179" s="713" t="n"/>
      <c r="V179" s="713" t="n"/>
      <c r="W179" s="713" t="n"/>
      <c r="X179" s="713" t="n"/>
      <c r="Y179" s="713" t="n"/>
      <c r="Z179" s="713" t="n"/>
    </row>
    <row r="180" ht="15" customHeight="1" s="844">
      <c r="A180" s="713" t="n"/>
      <c r="B180" s="713" t="n"/>
      <c r="C180" s="713" t="n"/>
      <c r="D180" s="665" t="n"/>
      <c r="E180" s="665" t="n"/>
      <c r="F180" s="665" t="n"/>
      <c r="G180" s="665" t="n"/>
      <c r="H180" s="665" t="n"/>
      <c r="I180" s="713" t="n"/>
      <c r="J180" s="713" t="n"/>
      <c r="K180" s="713" t="n"/>
      <c r="L180" s="713" t="n"/>
      <c r="M180" s="713" t="n"/>
      <c r="N180" s="713" t="n"/>
      <c r="O180" s="713" t="n"/>
      <c r="P180" s="713" t="n"/>
      <c r="Q180" s="713" t="n"/>
      <c r="R180" s="713" t="n"/>
      <c r="S180" s="713" t="n"/>
      <c r="T180" s="713" t="n"/>
      <c r="U180" s="713" t="n"/>
      <c r="V180" s="713" t="n"/>
      <c r="W180" s="713" t="n"/>
      <c r="X180" s="713" t="n"/>
      <c r="Y180" s="713" t="n"/>
      <c r="Z180" s="713" t="n"/>
    </row>
    <row r="181" ht="15" customHeight="1" s="844">
      <c r="A181" s="713" t="n"/>
      <c r="B181" s="713" t="n"/>
      <c r="C181" s="713" t="n"/>
      <c r="D181" s="665" t="n"/>
      <c r="E181" s="665" t="n"/>
      <c r="F181" s="665" t="n"/>
      <c r="G181" s="665" t="n"/>
      <c r="H181" s="665" t="n"/>
      <c r="I181" s="713" t="n"/>
      <c r="J181" s="713" t="n"/>
      <c r="K181" s="713" t="n"/>
      <c r="L181" s="713" t="n"/>
      <c r="M181" s="713" t="n"/>
      <c r="N181" s="713" t="n"/>
      <c r="O181" s="713" t="n"/>
      <c r="P181" s="713" t="n"/>
      <c r="Q181" s="713" t="n"/>
      <c r="R181" s="713" t="n"/>
      <c r="S181" s="713" t="n"/>
      <c r="T181" s="713" t="n"/>
      <c r="U181" s="713" t="n"/>
      <c r="V181" s="713" t="n"/>
      <c r="W181" s="713" t="n"/>
      <c r="X181" s="713" t="n"/>
      <c r="Y181" s="713" t="n"/>
      <c r="Z181" s="713" t="n"/>
    </row>
    <row r="182" ht="15" customHeight="1" s="844">
      <c r="A182" s="713" t="n"/>
      <c r="B182" s="713" t="n"/>
      <c r="C182" s="713" t="n"/>
      <c r="D182" s="665" t="n"/>
      <c r="E182" s="665" t="n"/>
      <c r="F182" s="665" t="n"/>
      <c r="G182" s="665" t="n"/>
      <c r="H182" s="665" t="n"/>
      <c r="I182" s="713" t="n"/>
      <c r="J182" s="713" t="n"/>
      <c r="K182" s="713" t="n"/>
      <c r="L182" s="713" t="n"/>
      <c r="M182" s="713" t="n"/>
      <c r="N182" s="713" t="n"/>
      <c r="O182" s="713" t="n"/>
      <c r="P182" s="713" t="n"/>
      <c r="Q182" s="713" t="n"/>
      <c r="R182" s="713" t="n"/>
      <c r="S182" s="713" t="n"/>
      <c r="T182" s="713" t="n"/>
      <c r="U182" s="713" t="n"/>
      <c r="V182" s="713" t="n"/>
      <c r="W182" s="713" t="n"/>
      <c r="X182" s="713" t="n"/>
      <c r="Y182" s="713" t="n"/>
      <c r="Z182" s="713" t="n"/>
    </row>
    <row r="183" ht="11.25" customHeight="1" s="844">
      <c r="A183" s="713" t="n"/>
      <c r="B183" s="713" t="n"/>
      <c r="C183" s="713" t="n"/>
      <c r="D183" s="665" t="n"/>
      <c r="E183" s="665" t="n"/>
      <c r="F183" s="665" t="n"/>
      <c r="G183" s="665" t="n"/>
      <c r="H183" s="665" t="n"/>
      <c r="I183" s="713" t="n"/>
      <c r="J183" s="713" t="n"/>
      <c r="K183" s="713" t="n"/>
      <c r="L183" s="713" t="n"/>
      <c r="M183" s="713" t="n"/>
      <c r="N183" s="713" t="n"/>
      <c r="O183" s="713" t="n"/>
      <c r="P183" s="713" t="n"/>
      <c r="Q183" s="713" t="n"/>
      <c r="R183" s="713" t="n"/>
      <c r="S183" s="713" t="n"/>
      <c r="T183" s="713" t="n"/>
      <c r="U183" s="713" t="n"/>
      <c r="V183" s="713" t="n"/>
      <c r="W183" s="713" t="n"/>
      <c r="X183" s="713" t="n"/>
      <c r="Y183" s="713" t="n"/>
      <c r="Z183" s="713" t="n"/>
    </row>
    <row r="184" ht="11.25" customHeight="1" s="844">
      <c r="A184" s="713" t="n"/>
      <c r="B184" s="713" t="n"/>
      <c r="C184" s="713" t="n"/>
      <c r="D184" s="665" t="n"/>
      <c r="E184" s="665" t="n"/>
      <c r="F184" s="665" t="n"/>
      <c r="G184" s="665" t="n"/>
      <c r="H184" s="665" t="n"/>
      <c r="I184" s="713" t="n"/>
      <c r="J184" s="713" t="n"/>
      <c r="K184" s="713" t="n"/>
      <c r="L184" s="713" t="n"/>
      <c r="M184" s="713" t="n"/>
      <c r="N184" s="713" t="n"/>
      <c r="O184" s="713" t="n"/>
      <c r="P184" s="713" t="n"/>
      <c r="Q184" s="713" t="n"/>
      <c r="R184" s="713" t="n"/>
      <c r="S184" s="713" t="n"/>
      <c r="T184" s="713" t="n"/>
      <c r="U184" s="713" t="n"/>
      <c r="V184" s="713" t="n"/>
      <c r="W184" s="713" t="n"/>
      <c r="X184" s="713" t="n"/>
      <c r="Y184" s="713" t="n"/>
      <c r="Z184" s="713" t="n"/>
    </row>
    <row r="185" ht="11.25" customHeight="1" s="844">
      <c r="A185" s="713" t="n"/>
      <c r="B185" s="713" t="n"/>
      <c r="C185" s="713" t="n"/>
      <c r="D185" s="665" t="n"/>
      <c r="E185" s="665" t="n"/>
      <c r="F185" s="665" t="n"/>
      <c r="G185" s="665" t="n"/>
      <c r="H185" s="665" t="n"/>
      <c r="I185" s="713" t="n"/>
      <c r="J185" s="713" t="n"/>
      <c r="K185" s="713" t="n"/>
      <c r="L185" s="713" t="n"/>
      <c r="M185" s="713" t="n"/>
      <c r="N185" s="713" t="n"/>
      <c r="O185" s="713" t="n"/>
      <c r="P185" s="713" t="n"/>
      <c r="Q185" s="713" t="n"/>
      <c r="R185" s="713" t="n"/>
      <c r="S185" s="713" t="n"/>
      <c r="T185" s="713" t="n"/>
      <c r="U185" s="713" t="n"/>
      <c r="V185" s="713" t="n"/>
      <c r="W185" s="713" t="n"/>
      <c r="X185" s="713" t="n"/>
      <c r="Y185" s="713" t="n"/>
      <c r="Z185" s="713" t="n"/>
    </row>
    <row r="186" ht="11.25" customHeight="1" s="844">
      <c r="A186" s="713" t="n"/>
      <c r="B186" s="713" t="n"/>
      <c r="C186" s="713" t="n"/>
      <c r="D186" s="665" t="n"/>
      <c r="E186" s="665" t="n"/>
      <c r="F186" s="665" t="n"/>
      <c r="G186" s="665" t="n"/>
      <c r="H186" s="665" t="n"/>
      <c r="I186" s="713" t="n"/>
      <c r="J186" s="713" t="n"/>
      <c r="K186" s="713" t="n"/>
      <c r="L186" s="713" t="n"/>
      <c r="M186" s="713" t="n"/>
      <c r="N186" s="713" t="n"/>
      <c r="O186" s="713" t="n"/>
      <c r="P186" s="713" t="n"/>
      <c r="Q186" s="713" t="n"/>
      <c r="R186" s="713" t="n"/>
      <c r="S186" s="713" t="n"/>
      <c r="T186" s="713" t="n"/>
      <c r="U186" s="713" t="n"/>
      <c r="V186" s="713" t="n"/>
      <c r="W186" s="713" t="n"/>
      <c r="X186" s="713" t="n"/>
      <c r="Y186" s="713" t="n"/>
      <c r="Z186" s="713" t="n"/>
    </row>
    <row r="187" ht="11.25" customHeight="1" s="844">
      <c r="A187" s="713" t="n"/>
      <c r="B187" s="713" t="n"/>
      <c r="C187" s="713" t="n"/>
      <c r="D187" s="665" t="n"/>
      <c r="E187" s="665" t="n"/>
      <c r="F187" s="665" t="n"/>
      <c r="G187" s="665" t="n"/>
      <c r="H187" s="665" t="n"/>
      <c r="I187" s="713" t="n"/>
      <c r="J187" s="713" t="n"/>
      <c r="K187" s="713" t="n"/>
      <c r="L187" s="713" t="n"/>
      <c r="M187" s="713" t="n"/>
      <c r="N187" s="713" t="n"/>
      <c r="O187" s="713" t="n"/>
      <c r="P187" s="713" t="n"/>
      <c r="Q187" s="713" t="n"/>
      <c r="R187" s="713" t="n"/>
      <c r="S187" s="713" t="n"/>
      <c r="T187" s="713" t="n"/>
      <c r="U187" s="713" t="n"/>
      <c r="V187" s="713" t="n"/>
      <c r="W187" s="713" t="n"/>
      <c r="X187" s="713" t="n"/>
      <c r="Y187" s="713" t="n"/>
      <c r="Z187" s="713" t="n"/>
    </row>
    <row r="188" ht="11.25" customHeight="1" s="844">
      <c r="A188" s="713" t="n"/>
      <c r="B188" s="713" t="n"/>
      <c r="C188" s="713" t="n"/>
      <c r="D188" s="665" t="n"/>
      <c r="E188" s="665" t="n"/>
      <c r="F188" s="665" t="n"/>
      <c r="G188" s="665" t="n"/>
      <c r="H188" s="665" t="n"/>
      <c r="I188" s="713" t="n"/>
      <c r="J188" s="713" t="n"/>
      <c r="K188" s="713" t="n"/>
      <c r="L188" s="713" t="n"/>
      <c r="M188" s="713" t="n"/>
      <c r="N188" s="713" t="n"/>
      <c r="O188" s="713" t="n"/>
      <c r="P188" s="713" t="n"/>
      <c r="Q188" s="713" t="n"/>
      <c r="R188" s="713" t="n"/>
      <c r="S188" s="713" t="n"/>
      <c r="T188" s="713" t="n"/>
      <c r="U188" s="713" t="n"/>
      <c r="V188" s="713" t="n"/>
      <c r="W188" s="713" t="n"/>
      <c r="X188" s="713" t="n"/>
      <c r="Y188" s="713" t="n"/>
      <c r="Z188" s="713" t="n"/>
    </row>
    <row r="189" ht="11.25" customHeight="1" s="844">
      <c r="A189" s="713" t="n"/>
      <c r="B189" s="713" t="n"/>
      <c r="C189" s="713" t="n"/>
      <c r="D189" s="665" t="n"/>
      <c r="E189" s="665" t="n"/>
      <c r="F189" s="665" t="n"/>
      <c r="G189" s="665" t="n"/>
      <c r="H189" s="665" t="n"/>
      <c r="I189" s="713" t="n"/>
      <c r="J189" s="713" t="n"/>
      <c r="K189" s="713" t="n"/>
      <c r="L189" s="713" t="n"/>
      <c r="M189" s="713" t="n"/>
      <c r="N189" s="713" t="n"/>
      <c r="O189" s="713" t="n"/>
      <c r="P189" s="713" t="n"/>
      <c r="Q189" s="713" t="n"/>
      <c r="R189" s="713" t="n"/>
      <c r="S189" s="713" t="n"/>
      <c r="T189" s="713" t="n"/>
      <c r="U189" s="713" t="n"/>
      <c r="V189" s="713" t="n"/>
      <c r="W189" s="713" t="n"/>
      <c r="X189" s="713" t="n"/>
      <c r="Y189" s="713" t="n"/>
      <c r="Z189" s="713" t="n"/>
    </row>
    <row r="190" ht="11.25" customHeight="1" s="844">
      <c r="A190" s="713" t="n"/>
      <c r="B190" s="713" t="n"/>
      <c r="C190" s="713" t="n"/>
      <c r="D190" s="665" t="n"/>
      <c r="E190" s="665" t="n"/>
      <c r="F190" s="665" t="n"/>
      <c r="G190" s="665" t="n"/>
      <c r="H190" s="665" t="n"/>
      <c r="I190" s="713" t="n"/>
      <c r="J190" s="713" t="n"/>
      <c r="K190" s="713" t="n"/>
      <c r="L190" s="713" t="n"/>
      <c r="M190" s="713" t="n"/>
      <c r="N190" s="713" t="n"/>
      <c r="O190" s="713" t="n"/>
      <c r="P190" s="713" t="n"/>
      <c r="Q190" s="713" t="n"/>
      <c r="R190" s="713" t="n"/>
      <c r="S190" s="713" t="n"/>
      <c r="T190" s="713" t="n"/>
      <c r="U190" s="713" t="n"/>
      <c r="V190" s="713" t="n"/>
      <c r="W190" s="713" t="n"/>
      <c r="X190" s="713" t="n"/>
      <c r="Y190" s="713" t="n"/>
      <c r="Z190" s="713" t="n"/>
    </row>
    <row r="191" ht="11.25" customHeight="1" s="844">
      <c r="A191" s="713" t="n"/>
      <c r="B191" s="713" t="n"/>
      <c r="C191" s="713" t="n"/>
      <c r="D191" s="665" t="n"/>
      <c r="E191" s="665" t="n"/>
      <c r="F191" s="665" t="n"/>
      <c r="G191" s="665" t="n"/>
      <c r="H191" s="665" t="n"/>
      <c r="I191" s="713" t="n"/>
      <c r="J191" s="713" t="n"/>
      <c r="K191" s="713" t="n"/>
      <c r="L191" s="713" t="n"/>
      <c r="M191" s="713" t="n"/>
      <c r="N191" s="713" t="n"/>
      <c r="O191" s="713" t="n"/>
      <c r="P191" s="713" t="n"/>
      <c r="Q191" s="713" t="n"/>
      <c r="R191" s="713" t="n"/>
      <c r="S191" s="713" t="n"/>
      <c r="T191" s="713" t="n"/>
      <c r="U191" s="713" t="n"/>
      <c r="V191" s="713" t="n"/>
      <c r="W191" s="713" t="n"/>
      <c r="X191" s="713" t="n"/>
      <c r="Y191" s="713" t="n"/>
      <c r="Z191" s="713" t="n"/>
    </row>
    <row r="192" ht="11.25" customHeight="1" s="844">
      <c r="A192" s="713" t="n"/>
      <c r="B192" s="713" t="n"/>
      <c r="C192" s="713" t="n"/>
      <c r="D192" s="665" t="n"/>
      <c r="E192" s="665" t="n"/>
      <c r="F192" s="665" t="n"/>
      <c r="G192" s="665" t="n"/>
      <c r="H192" s="665" t="n"/>
      <c r="I192" s="713" t="n"/>
      <c r="J192" s="713" t="n"/>
      <c r="K192" s="713" t="n"/>
      <c r="L192" s="713" t="n"/>
      <c r="M192" s="713" t="n"/>
      <c r="N192" s="713" t="n"/>
      <c r="O192" s="713" t="n"/>
      <c r="P192" s="713" t="n"/>
      <c r="Q192" s="713" t="n"/>
      <c r="R192" s="713" t="n"/>
      <c r="S192" s="713" t="n"/>
      <c r="T192" s="713" t="n"/>
      <c r="U192" s="713" t="n"/>
      <c r="V192" s="713" t="n"/>
      <c r="W192" s="713" t="n"/>
      <c r="X192" s="713" t="n"/>
      <c r="Y192" s="713" t="n"/>
      <c r="Z192" s="713" t="n"/>
    </row>
    <row r="193" ht="11.25" customHeight="1" s="844">
      <c r="A193" s="713" t="n"/>
      <c r="B193" s="713" t="n"/>
      <c r="C193" s="713" t="n"/>
      <c r="D193" s="665" t="n"/>
      <c r="E193" s="665" t="n"/>
      <c r="F193" s="665" t="n"/>
      <c r="G193" s="665" t="n"/>
      <c r="H193" s="665" t="n"/>
      <c r="I193" s="713" t="n"/>
      <c r="J193" s="713" t="n"/>
      <c r="K193" s="713" t="n"/>
      <c r="L193" s="713" t="n"/>
      <c r="M193" s="713" t="n"/>
      <c r="N193" s="713" t="n"/>
      <c r="O193" s="713" t="n"/>
      <c r="P193" s="713" t="n"/>
      <c r="Q193" s="713" t="n"/>
      <c r="R193" s="713" t="n"/>
      <c r="S193" s="713" t="n"/>
      <c r="T193" s="713" t="n"/>
      <c r="U193" s="713" t="n"/>
      <c r="V193" s="713" t="n"/>
      <c r="W193" s="713" t="n"/>
      <c r="X193" s="713" t="n"/>
      <c r="Y193" s="713" t="n"/>
      <c r="Z193" s="713" t="n"/>
    </row>
    <row r="194" ht="11.25" customHeight="1" s="844">
      <c r="A194" s="713" t="n"/>
      <c r="B194" s="713" t="n"/>
      <c r="C194" s="713" t="n"/>
      <c r="D194" s="665" t="n"/>
      <c r="E194" s="665" t="n"/>
      <c r="F194" s="665" t="n"/>
      <c r="G194" s="665" t="n"/>
      <c r="H194" s="665" t="n"/>
      <c r="I194" s="713" t="n"/>
      <c r="J194" s="713" t="n"/>
      <c r="K194" s="713" t="n"/>
      <c r="L194" s="713" t="n"/>
      <c r="M194" s="713" t="n"/>
      <c r="N194" s="713" t="n"/>
      <c r="O194" s="713" t="n"/>
      <c r="P194" s="713" t="n"/>
      <c r="Q194" s="713" t="n"/>
      <c r="R194" s="713" t="n"/>
      <c r="S194" s="713" t="n"/>
      <c r="T194" s="713" t="n"/>
      <c r="U194" s="713" t="n"/>
      <c r="V194" s="713" t="n"/>
      <c r="W194" s="713" t="n"/>
      <c r="X194" s="713" t="n"/>
      <c r="Y194" s="713" t="n"/>
      <c r="Z194" s="713" t="n"/>
    </row>
    <row r="195" ht="11.25" customHeight="1" s="844">
      <c r="A195" s="713" t="n"/>
      <c r="B195" s="713" t="n"/>
      <c r="C195" s="713" t="n"/>
      <c r="D195" s="665" t="n"/>
      <c r="E195" s="665" t="n"/>
      <c r="F195" s="665" t="n"/>
      <c r="G195" s="665" t="n"/>
      <c r="H195" s="665" t="n"/>
      <c r="I195" s="713" t="n"/>
      <c r="J195" s="713" t="n"/>
      <c r="K195" s="713" t="n"/>
      <c r="L195" s="713" t="n"/>
      <c r="M195" s="713" t="n"/>
      <c r="N195" s="713" t="n"/>
      <c r="O195" s="713" t="n"/>
      <c r="P195" s="713" t="n"/>
      <c r="Q195" s="713" t="n"/>
      <c r="R195" s="713" t="n"/>
      <c r="S195" s="713" t="n"/>
      <c r="T195" s="713" t="n"/>
      <c r="U195" s="713" t="n"/>
      <c r="V195" s="713" t="n"/>
      <c r="W195" s="713" t="n"/>
      <c r="X195" s="713" t="n"/>
      <c r="Y195" s="713" t="n"/>
      <c r="Z195" s="713" t="n"/>
    </row>
    <row r="196" ht="11.25" customHeight="1" s="844">
      <c r="A196" s="713" t="n"/>
      <c r="B196" s="713" t="n"/>
      <c r="C196" s="713" t="n"/>
      <c r="D196" s="665" t="n"/>
      <c r="E196" s="665" t="n"/>
      <c r="F196" s="665" t="n"/>
      <c r="G196" s="665" t="n"/>
      <c r="H196" s="665" t="n"/>
      <c r="I196" s="713" t="n"/>
      <c r="J196" s="713" t="n"/>
      <c r="K196" s="713" t="n"/>
      <c r="L196" s="713" t="n"/>
      <c r="M196" s="713" t="n"/>
      <c r="N196" s="713" t="n"/>
      <c r="O196" s="713" t="n"/>
      <c r="P196" s="713" t="n"/>
      <c r="Q196" s="713" t="n"/>
      <c r="R196" s="713" t="n"/>
      <c r="S196" s="713" t="n"/>
      <c r="T196" s="713" t="n"/>
      <c r="U196" s="713" t="n"/>
      <c r="V196" s="713" t="n"/>
      <c r="W196" s="713" t="n"/>
      <c r="X196" s="713" t="n"/>
      <c r="Y196" s="713" t="n"/>
      <c r="Z196" s="713" t="n"/>
    </row>
    <row r="197" ht="11.25" customHeight="1" s="844">
      <c r="A197" s="713" t="n"/>
      <c r="B197" s="713" t="n"/>
      <c r="C197" s="713" t="n"/>
      <c r="D197" s="665" t="n"/>
      <c r="E197" s="665" t="n"/>
      <c r="F197" s="665" t="n"/>
      <c r="G197" s="665" t="n"/>
      <c r="H197" s="665" t="n"/>
      <c r="I197" s="713" t="n"/>
      <c r="J197" s="713" t="n"/>
      <c r="K197" s="713" t="n"/>
      <c r="L197" s="713" t="n"/>
      <c r="M197" s="713" t="n"/>
      <c r="N197" s="713" t="n"/>
      <c r="O197" s="713" t="n"/>
      <c r="P197" s="713" t="n"/>
      <c r="Q197" s="713" t="n"/>
      <c r="R197" s="713" t="n"/>
      <c r="S197" s="713" t="n"/>
      <c r="T197" s="713" t="n"/>
      <c r="U197" s="713" t="n"/>
      <c r="V197" s="713" t="n"/>
      <c r="W197" s="713" t="n"/>
      <c r="X197" s="713" t="n"/>
      <c r="Y197" s="713" t="n"/>
      <c r="Z197" s="713" t="n"/>
    </row>
    <row r="198" ht="11.25" customHeight="1" s="844">
      <c r="A198" s="713" t="n"/>
      <c r="B198" s="713" t="n"/>
      <c r="C198" s="713" t="n"/>
      <c r="D198" s="665" t="n"/>
      <c r="E198" s="665" t="n"/>
      <c r="F198" s="665" t="n"/>
      <c r="G198" s="665" t="n"/>
      <c r="H198" s="665" t="n"/>
      <c r="I198" s="713" t="n"/>
      <c r="J198" s="713" t="n"/>
      <c r="K198" s="713" t="n"/>
      <c r="L198" s="713" t="n"/>
      <c r="M198" s="713" t="n"/>
      <c r="N198" s="713" t="n"/>
      <c r="O198" s="713" t="n"/>
      <c r="P198" s="713" t="n"/>
      <c r="Q198" s="713" t="n"/>
      <c r="R198" s="713" t="n"/>
      <c r="S198" s="713" t="n"/>
      <c r="T198" s="713" t="n"/>
      <c r="U198" s="713" t="n"/>
      <c r="V198" s="713" t="n"/>
      <c r="W198" s="713" t="n"/>
      <c r="X198" s="713" t="n"/>
      <c r="Y198" s="713" t="n"/>
      <c r="Z198" s="713" t="n"/>
    </row>
    <row r="199" ht="11.25" customHeight="1" s="844">
      <c r="A199" s="713" t="n"/>
      <c r="B199" s="713" t="n"/>
      <c r="C199" s="713" t="n"/>
      <c r="D199" s="665" t="n"/>
      <c r="E199" s="665" t="n"/>
      <c r="F199" s="665" t="n"/>
      <c r="G199" s="665" t="n"/>
      <c r="H199" s="665" t="n"/>
      <c r="I199" s="713" t="n"/>
      <c r="J199" s="713" t="n"/>
      <c r="K199" s="713" t="n"/>
      <c r="L199" s="713" t="n"/>
      <c r="M199" s="713" t="n"/>
      <c r="N199" s="713" t="n"/>
      <c r="O199" s="713" t="n"/>
      <c r="P199" s="713" t="n"/>
      <c r="Q199" s="713" t="n"/>
      <c r="R199" s="713" t="n"/>
      <c r="S199" s="713" t="n"/>
      <c r="T199" s="713" t="n"/>
      <c r="U199" s="713" t="n"/>
      <c r="V199" s="713" t="n"/>
      <c r="W199" s="713" t="n"/>
      <c r="X199" s="713" t="n"/>
      <c r="Y199" s="713" t="n"/>
      <c r="Z199" s="713" t="n"/>
    </row>
    <row r="200" ht="11.25" customHeight="1" s="844">
      <c r="A200" s="713" t="n"/>
      <c r="B200" s="713" t="n"/>
      <c r="C200" s="713" t="n"/>
      <c r="D200" s="665" t="n"/>
      <c r="E200" s="665" t="n"/>
      <c r="F200" s="665" t="n"/>
      <c r="G200" s="665" t="n"/>
      <c r="H200" s="665" t="n"/>
      <c r="I200" s="713" t="n"/>
      <c r="J200" s="713" t="n"/>
      <c r="K200" s="713" t="n"/>
      <c r="L200" s="713" t="n"/>
      <c r="M200" s="713" t="n"/>
      <c r="N200" s="713" t="n"/>
      <c r="O200" s="713" t="n"/>
      <c r="P200" s="713" t="n"/>
      <c r="Q200" s="713" t="n"/>
      <c r="R200" s="713" t="n"/>
      <c r="S200" s="713" t="n"/>
      <c r="T200" s="713" t="n"/>
      <c r="U200" s="713" t="n"/>
      <c r="V200" s="713" t="n"/>
      <c r="W200" s="713" t="n"/>
      <c r="X200" s="713" t="n"/>
      <c r="Y200" s="713" t="n"/>
      <c r="Z200" s="713" t="n"/>
    </row>
    <row r="201" ht="11.25" customHeight="1" s="844">
      <c r="A201" s="713" t="n"/>
      <c r="B201" s="713" t="n"/>
      <c r="C201" s="713" t="n"/>
      <c r="D201" s="665" t="n"/>
      <c r="E201" s="665" t="n"/>
      <c r="F201" s="665" t="n"/>
      <c r="G201" s="665" t="n"/>
      <c r="H201" s="665" t="n"/>
      <c r="I201" s="713" t="n"/>
      <c r="J201" s="713" t="n"/>
      <c r="K201" s="713" t="n"/>
      <c r="L201" s="713" t="n"/>
      <c r="M201" s="713" t="n"/>
      <c r="N201" s="713" t="n"/>
      <c r="O201" s="713" t="n"/>
      <c r="P201" s="713" t="n"/>
      <c r="Q201" s="713" t="n"/>
      <c r="R201" s="713" t="n"/>
      <c r="S201" s="713" t="n"/>
      <c r="T201" s="713" t="n"/>
      <c r="U201" s="713" t="n"/>
      <c r="V201" s="713" t="n"/>
      <c r="W201" s="713" t="n"/>
      <c r="X201" s="713" t="n"/>
      <c r="Y201" s="713" t="n"/>
      <c r="Z201" s="713" t="n"/>
    </row>
    <row r="202" ht="11.25" customHeight="1" s="844">
      <c r="A202" s="713" t="n"/>
      <c r="B202" s="713" t="n"/>
      <c r="C202" s="713" t="n"/>
      <c r="D202" s="665" t="n"/>
      <c r="E202" s="665" t="n"/>
      <c r="F202" s="665" t="n"/>
      <c r="G202" s="665" t="n"/>
      <c r="H202" s="665" t="n"/>
      <c r="I202" s="713" t="n"/>
      <c r="J202" s="713" t="n"/>
      <c r="K202" s="713" t="n"/>
      <c r="L202" s="713" t="n"/>
      <c r="M202" s="713" t="n"/>
      <c r="N202" s="713" t="n"/>
      <c r="O202" s="713" t="n"/>
      <c r="P202" s="713" t="n"/>
      <c r="Q202" s="713" t="n"/>
      <c r="R202" s="713" t="n"/>
      <c r="S202" s="713" t="n"/>
      <c r="T202" s="713" t="n"/>
      <c r="U202" s="713" t="n"/>
      <c r="V202" s="713" t="n"/>
      <c r="W202" s="713" t="n"/>
      <c r="X202" s="713" t="n"/>
      <c r="Y202" s="713" t="n"/>
      <c r="Z202" s="713" t="n"/>
    </row>
    <row r="203" ht="11.25" customHeight="1" s="844">
      <c r="A203" s="713" t="n"/>
      <c r="B203" s="713" t="n"/>
      <c r="C203" s="713" t="n"/>
      <c r="D203" s="665" t="n"/>
      <c r="E203" s="665" t="n"/>
      <c r="F203" s="665" t="n"/>
      <c r="G203" s="665" t="n"/>
      <c r="H203" s="665" t="n"/>
      <c r="I203" s="713" t="n"/>
      <c r="J203" s="713" t="n"/>
      <c r="K203" s="713" t="n"/>
      <c r="L203" s="713" t="n"/>
      <c r="M203" s="713" t="n"/>
      <c r="N203" s="713" t="n"/>
      <c r="O203" s="713" t="n"/>
      <c r="P203" s="713" t="n"/>
      <c r="Q203" s="713" t="n"/>
      <c r="R203" s="713" t="n"/>
      <c r="S203" s="713" t="n"/>
      <c r="T203" s="713" t="n"/>
      <c r="U203" s="713" t="n"/>
      <c r="V203" s="713" t="n"/>
      <c r="W203" s="713" t="n"/>
      <c r="X203" s="713" t="n"/>
      <c r="Y203" s="713" t="n"/>
      <c r="Z203" s="713" t="n"/>
    </row>
    <row r="204" ht="11.25" customHeight="1" s="844">
      <c r="A204" s="713" t="n"/>
      <c r="B204" s="713" t="n"/>
      <c r="C204" s="713" t="n"/>
      <c r="D204" s="665" t="n"/>
      <c r="E204" s="665" t="n"/>
      <c r="F204" s="665" t="n"/>
      <c r="G204" s="665" t="n"/>
      <c r="H204" s="665" t="n"/>
      <c r="I204" s="713" t="n"/>
      <c r="J204" s="713" t="n"/>
      <c r="K204" s="713" t="n"/>
      <c r="L204" s="713" t="n"/>
      <c r="M204" s="713" t="n"/>
      <c r="N204" s="713" t="n"/>
      <c r="O204" s="713" t="n"/>
      <c r="P204" s="713" t="n"/>
      <c r="Q204" s="713" t="n"/>
      <c r="R204" s="713" t="n"/>
      <c r="S204" s="713" t="n"/>
      <c r="T204" s="713" t="n"/>
      <c r="U204" s="713" t="n"/>
      <c r="V204" s="713" t="n"/>
      <c r="W204" s="713" t="n"/>
      <c r="X204" s="713" t="n"/>
      <c r="Y204" s="713" t="n"/>
      <c r="Z204" s="713" t="n"/>
    </row>
    <row r="205" ht="11.25" customHeight="1" s="844">
      <c r="A205" s="713" t="n"/>
      <c r="B205" s="713" t="n"/>
      <c r="C205" s="713" t="n"/>
      <c r="D205" s="665" t="n"/>
      <c r="E205" s="665" t="n"/>
      <c r="F205" s="665" t="n"/>
      <c r="G205" s="665" t="n"/>
      <c r="H205" s="665" t="n"/>
      <c r="I205" s="713" t="n"/>
      <c r="J205" s="713" t="n"/>
      <c r="K205" s="713" t="n"/>
      <c r="L205" s="713" t="n"/>
      <c r="M205" s="713" t="n"/>
      <c r="N205" s="713" t="n"/>
      <c r="O205" s="713" t="n"/>
      <c r="P205" s="713" t="n"/>
      <c r="Q205" s="713" t="n"/>
      <c r="R205" s="713" t="n"/>
      <c r="S205" s="713" t="n"/>
      <c r="T205" s="713" t="n"/>
      <c r="U205" s="713" t="n"/>
      <c r="V205" s="713" t="n"/>
      <c r="W205" s="713" t="n"/>
      <c r="X205" s="713" t="n"/>
      <c r="Y205" s="713" t="n"/>
      <c r="Z205" s="713" t="n"/>
    </row>
    <row r="206" ht="11.25" customHeight="1" s="844">
      <c r="A206" s="713" t="n"/>
      <c r="B206" s="713" t="n"/>
      <c r="C206" s="713" t="n"/>
      <c r="D206" s="665" t="n"/>
      <c r="E206" s="665" t="n"/>
      <c r="F206" s="665" t="n"/>
      <c r="G206" s="665" t="n"/>
      <c r="H206" s="665" t="n"/>
      <c r="I206" s="713" t="n"/>
      <c r="J206" s="713" t="n"/>
      <c r="K206" s="713" t="n"/>
      <c r="L206" s="713" t="n"/>
      <c r="M206" s="713" t="n"/>
      <c r="N206" s="713" t="n"/>
      <c r="O206" s="713" t="n"/>
      <c r="P206" s="713" t="n"/>
      <c r="Q206" s="713" t="n"/>
      <c r="R206" s="713" t="n"/>
      <c r="S206" s="713" t="n"/>
      <c r="T206" s="713" t="n"/>
      <c r="U206" s="713" t="n"/>
      <c r="V206" s="713" t="n"/>
      <c r="W206" s="713" t="n"/>
      <c r="X206" s="713" t="n"/>
      <c r="Y206" s="713" t="n"/>
      <c r="Z206" s="713" t="n"/>
    </row>
    <row r="207" ht="11.25" customHeight="1" s="844">
      <c r="A207" s="713" t="n"/>
      <c r="B207" s="713" t="n"/>
      <c r="C207" s="713" t="n"/>
      <c r="D207" s="665" t="n"/>
      <c r="E207" s="665" t="n"/>
      <c r="F207" s="665" t="n"/>
      <c r="G207" s="665" t="n"/>
      <c r="H207" s="665" t="n"/>
      <c r="I207" s="713" t="n"/>
      <c r="J207" s="713" t="n"/>
      <c r="K207" s="713" t="n"/>
      <c r="L207" s="713" t="n"/>
      <c r="M207" s="713" t="n"/>
      <c r="N207" s="713" t="n"/>
      <c r="O207" s="713" t="n"/>
      <c r="P207" s="713" t="n"/>
      <c r="Q207" s="713" t="n"/>
      <c r="R207" s="713" t="n"/>
      <c r="S207" s="713" t="n"/>
      <c r="T207" s="713" t="n"/>
      <c r="U207" s="713" t="n"/>
      <c r="V207" s="713" t="n"/>
      <c r="W207" s="713" t="n"/>
      <c r="X207" s="713" t="n"/>
      <c r="Y207" s="713" t="n"/>
      <c r="Z207" s="713" t="n"/>
    </row>
    <row r="208" ht="11.25" customHeight="1" s="844">
      <c r="A208" s="713" t="n"/>
      <c r="B208" s="713" t="n"/>
      <c r="C208" s="713" t="n"/>
      <c r="D208" s="665" t="n"/>
      <c r="E208" s="665" t="n"/>
      <c r="F208" s="665" t="n"/>
      <c r="G208" s="665" t="n"/>
      <c r="H208" s="665" t="n"/>
      <c r="I208" s="713" t="n"/>
      <c r="J208" s="713" t="n"/>
      <c r="K208" s="713" t="n"/>
      <c r="L208" s="713" t="n"/>
      <c r="M208" s="713" t="n"/>
      <c r="N208" s="713" t="n"/>
      <c r="O208" s="713" t="n"/>
      <c r="P208" s="713" t="n"/>
      <c r="Q208" s="713" t="n"/>
      <c r="R208" s="713" t="n"/>
      <c r="S208" s="713" t="n"/>
      <c r="T208" s="713" t="n"/>
      <c r="U208" s="713" t="n"/>
      <c r="V208" s="713" t="n"/>
      <c r="W208" s="713" t="n"/>
      <c r="X208" s="713" t="n"/>
      <c r="Y208" s="713" t="n"/>
      <c r="Z208" s="713" t="n"/>
    </row>
    <row r="209" ht="11.25" customHeight="1" s="844">
      <c r="A209" s="713" t="n"/>
      <c r="B209" s="713" t="n"/>
      <c r="C209" s="713" t="n"/>
      <c r="D209" s="665" t="n"/>
      <c r="E209" s="665" t="n"/>
      <c r="F209" s="665" t="n"/>
      <c r="G209" s="665" t="n"/>
      <c r="H209" s="665" t="n"/>
      <c r="I209" s="713" t="n"/>
      <c r="J209" s="713" t="n"/>
      <c r="K209" s="713" t="n"/>
      <c r="L209" s="713" t="n"/>
      <c r="M209" s="713" t="n"/>
      <c r="N209" s="713" t="n"/>
      <c r="O209" s="713" t="n"/>
      <c r="P209" s="713" t="n"/>
      <c r="Q209" s="713" t="n"/>
      <c r="R209" s="713" t="n"/>
      <c r="S209" s="713" t="n"/>
      <c r="T209" s="713" t="n"/>
      <c r="U209" s="713" t="n"/>
      <c r="V209" s="713" t="n"/>
      <c r="W209" s="713" t="n"/>
      <c r="X209" s="713" t="n"/>
      <c r="Y209" s="713" t="n"/>
      <c r="Z209" s="713" t="n"/>
    </row>
    <row r="210" ht="11.25" customHeight="1" s="844">
      <c r="A210" s="713" t="n"/>
      <c r="B210" s="713" t="n"/>
      <c r="C210" s="713" t="n"/>
      <c r="D210" s="665" t="n"/>
      <c r="E210" s="665" t="n"/>
      <c r="F210" s="665" t="n"/>
      <c r="G210" s="665" t="n"/>
      <c r="H210" s="665" t="n"/>
      <c r="I210" s="713" t="n"/>
      <c r="J210" s="713" t="n"/>
      <c r="K210" s="713" t="n"/>
      <c r="L210" s="713" t="n"/>
      <c r="M210" s="713" t="n"/>
      <c r="N210" s="713" t="n"/>
      <c r="O210" s="713" t="n"/>
      <c r="P210" s="713" t="n"/>
      <c r="Q210" s="713" t="n"/>
      <c r="R210" s="713" t="n"/>
      <c r="S210" s="713" t="n"/>
      <c r="T210" s="713" t="n"/>
      <c r="U210" s="713" t="n"/>
      <c r="V210" s="713" t="n"/>
      <c r="W210" s="713" t="n"/>
      <c r="X210" s="713" t="n"/>
      <c r="Y210" s="713" t="n"/>
      <c r="Z210" s="713" t="n"/>
    </row>
    <row r="211" ht="11.25" customHeight="1" s="844">
      <c r="A211" s="713" t="n"/>
      <c r="B211" s="713" t="n"/>
      <c r="C211" s="713" t="n"/>
      <c r="D211" s="665" t="n"/>
      <c r="E211" s="665" t="n"/>
      <c r="F211" s="665" t="n"/>
      <c r="G211" s="665" t="n"/>
      <c r="H211" s="665" t="n"/>
      <c r="I211" s="713" t="n"/>
      <c r="J211" s="713" t="n"/>
      <c r="K211" s="713" t="n"/>
      <c r="L211" s="713" t="n"/>
      <c r="M211" s="713" t="n"/>
      <c r="N211" s="713" t="n"/>
      <c r="O211" s="713" t="n"/>
      <c r="P211" s="713" t="n"/>
      <c r="Q211" s="713" t="n"/>
      <c r="R211" s="713" t="n"/>
      <c r="S211" s="713" t="n"/>
      <c r="T211" s="713" t="n"/>
      <c r="U211" s="713" t="n"/>
      <c r="V211" s="713" t="n"/>
      <c r="W211" s="713" t="n"/>
      <c r="X211" s="713" t="n"/>
      <c r="Y211" s="713" t="n"/>
      <c r="Z211" s="713" t="n"/>
    </row>
    <row r="212" ht="11.25" customHeight="1" s="844">
      <c r="A212" s="713" t="n"/>
      <c r="B212" s="713" t="n"/>
      <c r="C212" s="713" t="n"/>
      <c r="D212" s="665" t="n"/>
      <c r="E212" s="665" t="n"/>
      <c r="F212" s="665" t="n"/>
      <c r="G212" s="665" t="n"/>
      <c r="H212" s="665" t="n"/>
      <c r="I212" s="713" t="n"/>
      <c r="J212" s="713" t="n"/>
      <c r="K212" s="713" t="n"/>
      <c r="L212" s="713" t="n"/>
      <c r="M212" s="713" t="n"/>
      <c r="N212" s="713" t="n"/>
      <c r="O212" s="713" t="n"/>
      <c r="P212" s="713" t="n"/>
      <c r="Q212" s="713" t="n"/>
      <c r="R212" s="713" t="n"/>
      <c r="S212" s="713" t="n"/>
      <c r="T212" s="713" t="n"/>
      <c r="U212" s="713" t="n"/>
      <c r="V212" s="713" t="n"/>
      <c r="W212" s="713" t="n"/>
      <c r="X212" s="713" t="n"/>
      <c r="Y212" s="713" t="n"/>
      <c r="Z212" s="713" t="n"/>
    </row>
    <row r="213" ht="11.25" customHeight="1" s="844">
      <c r="A213" s="713" t="n"/>
      <c r="B213" s="713" t="n"/>
      <c r="C213" s="713" t="n"/>
      <c r="D213" s="665" t="n"/>
      <c r="E213" s="665" t="n"/>
      <c r="F213" s="665" t="n"/>
      <c r="G213" s="665" t="n"/>
      <c r="H213" s="665" t="n"/>
      <c r="I213" s="713" t="n"/>
      <c r="J213" s="713" t="n"/>
      <c r="K213" s="713" t="n"/>
      <c r="L213" s="713" t="n"/>
      <c r="M213" s="713" t="n"/>
      <c r="N213" s="713" t="n"/>
      <c r="O213" s="713" t="n"/>
      <c r="P213" s="713" t="n"/>
      <c r="Q213" s="713" t="n"/>
      <c r="R213" s="713" t="n"/>
      <c r="S213" s="713" t="n"/>
      <c r="T213" s="713" t="n"/>
      <c r="U213" s="713" t="n"/>
      <c r="V213" s="713" t="n"/>
      <c r="W213" s="713" t="n"/>
      <c r="X213" s="713" t="n"/>
      <c r="Y213" s="713" t="n"/>
      <c r="Z213" s="713" t="n"/>
    </row>
    <row r="214" ht="11.25" customHeight="1" s="844">
      <c r="A214" s="713" t="n"/>
      <c r="B214" s="713" t="n"/>
      <c r="C214" s="713" t="n"/>
      <c r="D214" s="665" t="n"/>
      <c r="E214" s="665" t="n"/>
      <c r="F214" s="665" t="n"/>
      <c r="G214" s="665" t="n"/>
      <c r="H214" s="665" t="n"/>
      <c r="I214" s="713" t="n"/>
      <c r="J214" s="713" t="n"/>
      <c r="K214" s="713" t="n"/>
      <c r="L214" s="713" t="n"/>
      <c r="M214" s="713" t="n"/>
      <c r="N214" s="713" t="n"/>
      <c r="O214" s="713" t="n"/>
      <c r="P214" s="713" t="n"/>
      <c r="Q214" s="713" t="n"/>
      <c r="R214" s="713" t="n"/>
      <c r="S214" s="713" t="n"/>
      <c r="T214" s="713" t="n"/>
      <c r="U214" s="713" t="n"/>
      <c r="V214" s="713" t="n"/>
      <c r="W214" s="713" t="n"/>
      <c r="X214" s="713" t="n"/>
      <c r="Y214" s="713" t="n"/>
      <c r="Z214" s="713" t="n"/>
    </row>
    <row r="215" ht="11.25" customHeight="1" s="844">
      <c r="A215" s="713" t="n"/>
      <c r="B215" s="713" t="n"/>
      <c r="C215" s="713" t="n"/>
      <c r="D215" s="665" t="n"/>
      <c r="E215" s="665" t="n"/>
      <c r="F215" s="665" t="n"/>
      <c r="G215" s="665" t="n"/>
      <c r="H215" s="665" t="n"/>
      <c r="I215" s="713" t="n"/>
      <c r="J215" s="713" t="n"/>
      <c r="K215" s="713" t="n"/>
      <c r="L215" s="713" t="n"/>
      <c r="M215" s="713" t="n"/>
      <c r="N215" s="713" t="n"/>
      <c r="O215" s="713" t="n"/>
      <c r="P215" s="713" t="n"/>
      <c r="Q215" s="713" t="n"/>
      <c r="R215" s="713" t="n"/>
      <c r="S215" s="713" t="n"/>
      <c r="T215" s="713" t="n"/>
      <c r="U215" s="713" t="n"/>
      <c r="V215" s="713" t="n"/>
      <c r="W215" s="713" t="n"/>
      <c r="X215" s="713" t="n"/>
      <c r="Y215" s="713" t="n"/>
      <c r="Z215" s="713" t="n"/>
    </row>
    <row r="216" ht="11.25" customHeight="1" s="844">
      <c r="A216" s="713" t="n"/>
      <c r="B216" s="713" t="n"/>
      <c r="C216" s="713" t="n"/>
      <c r="D216" s="665" t="n"/>
      <c r="E216" s="665" t="n"/>
      <c r="F216" s="665" t="n"/>
      <c r="G216" s="665" t="n"/>
      <c r="H216" s="665" t="n"/>
      <c r="I216" s="713" t="n"/>
      <c r="J216" s="713" t="n"/>
      <c r="K216" s="713" t="n"/>
      <c r="L216" s="713" t="n"/>
      <c r="M216" s="713" t="n"/>
      <c r="N216" s="713" t="n"/>
      <c r="O216" s="713" t="n"/>
      <c r="P216" s="713" t="n"/>
      <c r="Q216" s="713" t="n"/>
      <c r="R216" s="713" t="n"/>
      <c r="S216" s="713" t="n"/>
      <c r="T216" s="713" t="n"/>
      <c r="U216" s="713" t="n"/>
      <c r="V216" s="713" t="n"/>
      <c r="W216" s="713" t="n"/>
      <c r="X216" s="713" t="n"/>
      <c r="Y216" s="713" t="n"/>
      <c r="Z216" s="713" t="n"/>
    </row>
    <row r="217" ht="11.25" customHeight="1" s="844">
      <c r="A217" s="713" t="n"/>
      <c r="B217" s="713" t="n"/>
      <c r="C217" s="713" t="n"/>
      <c r="D217" s="665" t="n"/>
      <c r="E217" s="665" t="n"/>
      <c r="F217" s="665" t="n"/>
      <c r="G217" s="665" t="n"/>
      <c r="H217" s="665" t="n"/>
      <c r="I217" s="713" t="n"/>
      <c r="J217" s="713" t="n"/>
      <c r="K217" s="713" t="n"/>
      <c r="L217" s="713" t="n"/>
      <c r="M217" s="713" t="n"/>
      <c r="N217" s="713" t="n"/>
      <c r="O217" s="713" t="n"/>
      <c r="P217" s="713" t="n"/>
      <c r="Q217" s="713" t="n"/>
      <c r="R217" s="713" t="n"/>
      <c r="S217" s="713" t="n"/>
      <c r="T217" s="713" t="n"/>
      <c r="U217" s="713" t="n"/>
      <c r="V217" s="713" t="n"/>
      <c r="W217" s="713" t="n"/>
      <c r="X217" s="713" t="n"/>
      <c r="Y217" s="713" t="n"/>
      <c r="Z217" s="713" t="n"/>
    </row>
    <row r="218" ht="11.25" customHeight="1" s="844">
      <c r="A218" s="713" t="n"/>
      <c r="B218" s="713" t="n"/>
      <c r="C218" s="713" t="n"/>
      <c r="D218" s="665" t="n"/>
      <c r="E218" s="665" t="n"/>
      <c r="F218" s="665" t="n"/>
      <c r="G218" s="665" t="n"/>
      <c r="H218" s="665" t="n"/>
      <c r="I218" s="713" t="n"/>
      <c r="J218" s="713" t="n"/>
      <c r="K218" s="713" t="n"/>
      <c r="L218" s="713" t="n"/>
      <c r="M218" s="713" t="n"/>
      <c r="N218" s="713" t="n"/>
      <c r="O218" s="713" t="n"/>
      <c r="P218" s="713" t="n"/>
      <c r="Q218" s="713" t="n"/>
      <c r="R218" s="713" t="n"/>
      <c r="S218" s="713" t="n"/>
      <c r="T218" s="713" t="n"/>
      <c r="U218" s="713" t="n"/>
      <c r="V218" s="713" t="n"/>
      <c r="W218" s="713" t="n"/>
      <c r="X218" s="713" t="n"/>
      <c r="Y218" s="713" t="n"/>
      <c r="Z218" s="713" t="n"/>
    </row>
    <row r="219" ht="11.25" customHeight="1" s="844">
      <c r="A219" s="713" t="n"/>
      <c r="B219" s="713" t="n"/>
      <c r="C219" s="713" t="n"/>
      <c r="D219" s="665" t="n"/>
      <c r="E219" s="665" t="n"/>
      <c r="F219" s="665" t="n"/>
      <c r="G219" s="665" t="n"/>
      <c r="H219" s="665" t="n"/>
      <c r="I219" s="713" t="n"/>
      <c r="J219" s="713" t="n"/>
      <c r="K219" s="713" t="n"/>
      <c r="L219" s="713" t="n"/>
      <c r="M219" s="713" t="n"/>
      <c r="N219" s="713" t="n"/>
      <c r="O219" s="713" t="n"/>
      <c r="P219" s="713" t="n"/>
      <c r="Q219" s="713" t="n"/>
      <c r="R219" s="713" t="n"/>
      <c r="S219" s="713" t="n"/>
      <c r="T219" s="713" t="n"/>
      <c r="U219" s="713" t="n"/>
      <c r="V219" s="713" t="n"/>
      <c r="W219" s="713" t="n"/>
      <c r="X219" s="713" t="n"/>
      <c r="Y219" s="713" t="n"/>
      <c r="Z219" s="713" t="n"/>
    </row>
    <row r="220" ht="11.25" customHeight="1" s="844">
      <c r="A220" s="713" t="n"/>
      <c r="B220" s="713" t="n"/>
      <c r="C220" s="713" t="n"/>
      <c r="D220" s="665" t="n"/>
      <c r="E220" s="665" t="n"/>
      <c r="F220" s="665" t="n"/>
      <c r="G220" s="665" t="n"/>
      <c r="H220" s="665" t="n"/>
      <c r="I220" s="713" t="n"/>
      <c r="J220" s="713" t="n"/>
      <c r="K220" s="713" t="n"/>
      <c r="L220" s="713" t="n"/>
      <c r="M220" s="713" t="n"/>
      <c r="N220" s="713" t="n"/>
      <c r="O220" s="713" t="n"/>
      <c r="P220" s="713" t="n"/>
      <c r="Q220" s="713" t="n"/>
      <c r="R220" s="713" t="n"/>
      <c r="S220" s="713" t="n"/>
      <c r="T220" s="713" t="n"/>
      <c r="U220" s="713" t="n"/>
      <c r="V220" s="713" t="n"/>
      <c r="W220" s="713" t="n"/>
      <c r="X220" s="713" t="n"/>
      <c r="Y220" s="713" t="n"/>
      <c r="Z220" s="713" t="n"/>
    </row>
    <row r="221" ht="11.25" customHeight="1" s="844">
      <c r="A221" s="713" t="n"/>
      <c r="B221" s="713" t="n"/>
      <c r="C221" s="713" t="n"/>
      <c r="D221" s="665" t="n"/>
      <c r="E221" s="665" t="n"/>
      <c r="F221" s="665" t="n"/>
      <c r="G221" s="665" t="n"/>
      <c r="H221" s="665" t="n"/>
      <c r="I221" s="713" t="n"/>
      <c r="J221" s="713" t="n"/>
      <c r="K221" s="713" t="n"/>
      <c r="L221" s="713" t="n"/>
      <c r="M221" s="713" t="n"/>
      <c r="N221" s="713" t="n"/>
      <c r="O221" s="713" t="n"/>
      <c r="P221" s="713" t="n"/>
      <c r="Q221" s="713" t="n"/>
      <c r="R221" s="713" t="n"/>
      <c r="S221" s="713" t="n"/>
      <c r="T221" s="713" t="n"/>
      <c r="U221" s="713" t="n"/>
      <c r="V221" s="713" t="n"/>
      <c r="W221" s="713" t="n"/>
      <c r="X221" s="713" t="n"/>
      <c r="Y221" s="713" t="n"/>
      <c r="Z221" s="713" t="n"/>
    </row>
    <row r="222" ht="11.25" customHeight="1" s="844">
      <c r="A222" s="713" t="n"/>
      <c r="B222" s="713" t="n"/>
      <c r="C222" s="713" t="n"/>
      <c r="D222" s="665" t="n"/>
      <c r="E222" s="665" t="n"/>
      <c r="F222" s="665" t="n"/>
      <c r="G222" s="665" t="n"/>
      <c r="H222" s="665" t="n"/>
      <c r="I222" s="713" t="n"/>
      <c r="J222" s="713" t="n"/>
      <c r="K222" s="713" t="n"/>
      <c r="L222" s="713" t="n"/>
      <c r="M222" s="713" t="n"/>
      <c r="N222" s="713" t="n"/>
      <c r="O222" s="713" t="n"/>
      <c r="P222" s="713" t="n"/>
      <c r="Q222" s="713" t="n"/>
      <c r="R222" s="713" t="n"/>
      <c r="S222" s="713" t="n"/>
      <c r="T222" s="713" t="n"/>
      <c r="U222" s="713" t="n"/>
      <c r="V222" s="713" t="n"/>
      <c r="W222" s="713" t="n"/>
      <c r="X222" s="713" t="n"/>
      <c r="Y222" s="713" t="n"/>
      <c r="Z222" s="713" t="n"/>
    </row>
    <row r="223" ht="11.25" customHeight="1" s="844">
      <c r="A223" s="713" t="n"/>
      <c r="B223" s="713" t="n"/>
      <c r="C223" s="713" t="n"/>
      <c r="D223" s="665" t="n"/>
      <c r="E223" s="665" t="n"/>
      <c r="F223" s="665" t="n"/>
      <c r="G223" s="665" t="n"/>
      <c r="H223" s="665" t="n"/>
      <c r="I223" s="713" t="n"/>
      <c r="J223" s="713" t="n"/>
      <c r="K223" s="713" t="n"/>
      <c r="L223" s="713" t="n"/>
      <c r="M223" s="713" t="n"/>
      <c r="N223" s="713" t="n"/>
      <c r="O223" s="713" t="n"/>
      <c r="P223" s="713" t="n"/>
      <c r="Q223" s="713" t="n"/>
      <c r="R223" s="713" t="n"/>
      <c r="S223" s="713" t="n"/>
      <c r="T223" s="713" t="n"/>
      <c r="U223" s="713" t="n"/>
      <c r="V223" s="713" t="n"/>
      <c r="W223" s="713" t="n"/>
      <c r="X223" s="713" t="n"/>
      <c r="Y223" s="713" t="n"/>
      <c r="Z223" s="713" t="n"/>
    </row>
    <row r="224" ht="11.25" customHeight="1" s="844">
      <c r="A224" s="713" t="n"/>
      <c r="B224" s="713" t="n"/>
      <c r="C224" s="713" t="n"/>
      <c r="D224" s="665" t="n"/>
      <c r="E224" s="665" t="n"/>
      <c r="F224" s="665" t="n"/>
      <c r="G224" s="665" t="n"/>
      <c r="H224" s="665" t="n"/>
      <c r="I224" s="713" t="n"/>
      <c r="J224" s="713" t="n"/>
      <c r="K224" s="713" t="n"/>
      <c r="L224" s="713" t="n"/>
      <c r="M224" s="713" t="n"/>
      <c r="N224" s="713" t="n"/>
      <c r="O224" s="713" t="n"/>
      <c r="P224" s="713" t="n"/>
      <c r="Q224" s="713" t="n"/>
      <c r="R224" s="713" t="n"/>
      <c r="S224" s="713" t="n"/>
      <c r="T224" s="713" t="n"/>
      <c r="U224" s="713" t="n"/>
      <c r="V224" s="713" t="n"/>
      <c r="W224" s="713" t="n"/>
      <c r="X224" s="713" t="n"/>
      <c r="Y224" s="713" t="n"/>
      <c r="Z224" s="713" t="n"/>
    </row>
    <row r="225" ht="11.25" customHeight="1" s="844">
      <c r="A225" s="713" t="n"/>
      <c r="B225" s="713" t="n"/>
      <c r="C225" s="713" t="n"/>
      <c r="D225" s="665" t="n"/>
      <c r="E225" s="665" t="n"/>
      <c r="F225" s="665" t="n"/>
      <c r="G225" s="665" t="n"/>
      <c r="H225" s="665" t="n"/>
      <c r="I225" s="713" t="n"/>
      <c r="J225" s="713" t="n"/>
      <c r="K225" s="713" t="n"/>
      <c r="L225" s="713" t="n"/>
      <c r="M225" s="713" t="n"/>
      <c r="N225" s="713" t="n"/>
      <c r="O225" s="713" t="n"/>
      <c r="P225" s="713" t="n"/>
      <c r="Q225" s="713" t="n"/>
      <c r="R225" s="713" t="n"/>
      <c r="S225" s="713" t="n"/>
      <c r="T225" s="713" t="n"/>
      <c r="U225" s="713" t="n"/>
      <c r="V225" s="713" t="n"/>
      <c r="W225" s="713" t="n"/>
      <c r="X225" s="713" t="n"/>
      <c r="Y225" s="713" t="n"/>
      <c r="Z225" s="713" t="n"/>
    </row>
    <row r="226" ht="11.25" customHeight="1" s="844">
      <c r="A226" s="713" t="n"/>
      <c r="B226" s="713" t="n"/>
      <c r="C226" s="713" t="n"/>
      <c r="D226" s="665" t="n"/>
      <c r="E226" s="665" t="n"/>
      <c r="F226" s="665" t="n"/>
      <c r="G226" s="665" t="n"/>
      <c r="H226" s="665" t="n"/>
      <c r="I226" s="713" t="n"/>
      <c r="J226" s="713" t="n"/>
      <c r="K226" s="713" t="n"/>
      <c r="L226" s="713" t="n"/>
      <c r="M226" s="713" t="n"/>
      <c r="N226" s="713" t="n"/>
      <c r="O226" s="713" t="n"/>
      <c r="P226" s="713" t="n"/>
      <c r="Q226" s="713" t="n"/>
      <c r="R226" s="713" t="n"/>
      <c r="S226" s="713" t="n"/>
      <c r="T226" s="713" t="n"/>
      <c r="U226" s="713" t="n"/>
      <c r="V226" s="713" t="n"/>
      <c r="W226" s="713" t="n"/>
      <c r="X226" s="713" t="n"/>
      <c r="Y226" s="713" t="n"/>
      <c r="Z226" s="713" t="n"/>
    </row>
    <row r="227" ht="11.25" customHeight="1" s="844">
      <c r="A227" s="713" t="n"/>
      <c r="B227" s="713" t="n"/>
      <c r="C227" s="713" t="n"/>
      <c r="D227" s="665" t="n"/>
      <c r="E227" s="665" t="n"/>
      <c r="F227" s="665" t="n"/>
      <c r="G227" s="665" t="n"/>
      <c r="H227" s="665" t="n"/>
      <c r="I227" s="713" t="n"/>
      <c r="J227" s="713" t="n"/>
      <c r="K227" s="713" t="n"/>
      <c r="L227" s="713" t="n"/>
      <c r="M227" s="713" t="n"/>
      <c r="N227" s="713" t="n"/>
      <c r="O227" s="713" t="n"/>
      <c r="P227" s="713" t="n"/>
      <c r="Q227" s="713" t="n"/>
      <c r="R227" s="713" t="n"/>
      <c r="S227" s="713" t="n"/>
      <c r="T227" s="713" t="n"/>
      <c r="U227" s="713" t="n"/>
      <c r="V227" s="713" t="n"/>
      <c r="W227" s="713" t="n"/>
      <c r="X227" s="713" t="n"/>
      <c r="Y227" s="713" t="n"/>
      <c r="Z227" s="713" t="n"/>
    </row>
    <row r="228" ht="11.25" customHeight="1" s="844">
      <c r="A228" s="713" t="n"/>
      <c r="B228" s="713" t="n"/>
      <c r="C228" s="713" t="n"/>
      <c r="D228" s="665" t="n"/>
      <c r="E228" s="665" t="n"/>
      <c r="F228" s="665" t="n"/>
      <c r="G228" s="665" t="n"/>
      <c r="H228" s="665" t="n"/>
      <c r="I228" s="713" t="n"/>
      <c r="J228" s="713" t="n"/>
      <c r="K228" s="713" t="n"/>
      <c r="L228" s="713" t="n"/>
      <c r="M228" s="713" t="n"/>
      <c r="N228" s="713" t="n"/>
      <c r="O228" s="713" t="n"/>
      <c r="P228" s="713" t="n"/>
      <c r="Q228" s="713" t="n"/>
      <c r="R228" s="713" t="n"/>
      <c r="S228" s="713" t="n"/>
      <c r="T228" s="713" t="n"/>
      <c r="U228" s="713" t="n"/>
      <c r="V228" s="713" t="n"/>
      <c r="W228" s="713" t="n"/>
      <c r="X228" s="713" t="n"/>
      <c r="Y228" s="713" t="n"/>
      <c r="Z228" s="713" t="n"/>
    </row>
    <row r="229" ht="11.25" customHeight="1" s="844">
      <c r="A229" s="713" t="n"/>
      <c r="B229" s="713" t="n"/>
      <c r="C229" s="713" t="n"/>
      <c r="D229" s="665" t="n"/>
      <c r="E229" s="665" t="n"/>
      <c r="F229" s="665" t="n"/>
      <c r="G229" s="665" t="n"/>
      <c r="H229" s="665" t="n"/>
      <c r="I229" s="713" t="n"/>
      <c r="J229" s="713" t="n"/>
      <c r="K229" s="713" t="n"/>
      <c r="L229" s="713" t="n"/>
      <c r="M229" s="713" t="n"/>
      <c r="N229" s="713" t="n"/>
      <c r="O229" s="713" t="n"/>
      <c r="P229" s="713" t="n"/>
      <c r="Q229" s="713" t="n"/>
      <c r="R229" s="713" t="n"/>
      <c r="S229" s="713" t="n"/>
      <c r="T229" s="713" t="n"/>
      <c r="U229" s="713" t="n"/>
      <c r="V229" s="713" t="n"/>
      <c r="W229" s="713" t="n"/>
      <c r="X229" s="713" t="n"/>
      <c r="Y229" s="713" t="n"/>
      <c r="Z229" s="713" t="n"/>
    </row>
    <row r="230" ht="11.25" customHeight="1" s="844">
      <c r="A230" s="713" t="n"/>
      <c r="B230" s="713" t="n"/>
      <c r="C230" s="713" t="n"/>
      <c r="D230" s="665" t="n"/>
      <c r="E230" s="665" t="n"/>
      <c r="F230" s="665" t="n"/>
      <c r="G230" s="665" t="n"/>
      <c r="H230" s="665" t="n"/>
      <c r="I230" s="713" t="n"/>
      <c r="J230" s="713" t="n"/>
      <c r="K230" s="713" t="n"/>
      <c r="L230" s="713" t="n"/>
      <c r="M230" s="713" t="n"/>
      <c r="N230" s="713" t="n"/>
      <c r="O230" s="713" t="n"/>
      <c r="P230" s="713" t="n"/>
      <c r="Q230" s="713" t="n"/>
      <c r="R230" s="713" t="n"/>
      <c r="S230" s="713" t="n"/>
      <c r="T230" s="713" t="n"/>
      <c r="U230" s="713" t="n"/>
      <c r="V230" s="713" t="n"/>
      <c r="W230" s="713" t="n"/>
      <c r="X230" s="713" t="n"/>
      <c r="Y230" s="713" t="n"/>
      <c r="Z230" s="713" t="n"/>
    </row>
    <row r="231" ht="11.25" customHeight="1" s="844">
      <c r="A231" s="713" t="n"/>
      <c r="B231" s="713" t="n"/>
      <c r="C231" s="713" t="n"/>
      <c r="D231" s="665" t="n"/>
      <c r="E231" s="665" t="n"/>
      <c r="F231" s="665" t="n"/>
      <c r="G231" s="665" t="n"/>
      <c r="H231" s="665" t="n"/>
      <c r="I231" s="713" t="n"/>
      <c r="J231" s="713" t="n"/>
      <c r="K231" s="713" t="n"/>
      <c r="L231" s="713" t="n"/>
      <c r="M231" s="713" t="n"/>
      <c r="N231" s="713" t="n"/>
      <c r="O231" s="713" t="n"/>
      <c r="P231" s="713" t="n"/>
      <c r="Q231" s="713" t="n"/>
      <c r="R231" s="713" t="n"/>
      <c r="S231" s="713" t="n"/>
      <c r="T231" s="713" t="n"/>
      <c r="U231" s="713" t="n"/>
      <c r="V231" s="713" t="n"/>
      <c r="W231" s="713" t="n"/>
      <c r="X231" s="713" t="n"/>
      <c r="Y231" s="713" t="n"/>
      <c r="Z231" s="713" t="n"/>
    </row>
    <row r="232" ht="11.25" customHeight="1" s="844">
      <c r="A232" s="713" t="n"/>
      <c r="B232" s="713" t="n"/>
      <c r="C232" s="713" t="n"/>
      <c r="D232" s="665" t="n"/>
      <c r="E232" s="665" t="n"/>
      <c r="F232" s="665" t="n"/>
      <c r="G232" s="665" t="n"/>
      <c r="H232" s="665" t="n"/>
      <c r="I232" s="713" t="n"/>
      <c r="J232" s="713" t="n"/>
      <c r="K232" s="713" t="n"/>
      <c r="L232" s="713" t="n"/>
      <c r="M232" s="713" t="n"/>
      <c r="N232" s="713" t="n"/>
      <c r="O232" s="713" t="n"/>
      <c r="P232" s="713" t="n"/>
      <c r="Q232" s="713" t="n"/>
      <c r="R232" s="713" t="n"/>
      <c r="S232" s="713" t="n"/>
      <c r="T232" s="713" t="n"/>
      <c r="U232" s="713" t="n"/>
      <c r="V232" s="713" t="n"/>
      <c r="W232" s="713" t="n"/>
      <c r="X232" s="713" t="n"/>
      <c r="Y232" s="713" t="n"/>
      <c r="Z232" s="713" t="n"/>
    </row>
    <row r="233" ht="11.25" customHeight="1" s="844">
      <c r="A233" s="713" t="n"/>
      <c r="B233" s="713" t="n"/>
      <c r="C233" s="713" t="n"/>
      <c r="D233" s="665" t="n"/>
      <c r="E233" s="665" t="n"/>
      <c r="F233" s="665" t="n"/>
      <c r="G233" s="665" t="n"/>
      <c r="H233" s="665" t="n"/>
      <c r="I233" s="713" t="n"/>
      <c r="J233" s="713" t="n"/>
      <c r="K233" s="713" t="n"/>
      <c r="L233" s="713" t="n"/>
      <c r="M233" s="713" t="n"/>
      <c r="N233" s="713" t="n"/>
      <c r="O233" s="713" t="n"/>
      <c r="P233" s="713" t="n"/>
      <c r="Q233" s="713" t="n"/>
      <c r="R233" s="713" t="n"/>
      <c r="S233" s="713" t="n"/>
      <c r="T233" s="713" t="n"/>
      <c r="U233" s="713" t="n"/>
      <c r="V233" s="713" t="n"/>
      <c r="W233" s="713" t="n"/>
      <c r="X233" s="713" t="n"/>
      <c r="Y233" s="713" t="n"/>
      <c r="Z233" s="713" t="n"/>
    </row>
    <row r="234" ht="11.25" customHeight="1" s="844">
      <c r="A234" s="713" t="n"/>
      <c r="B234" s="713" t="n"/>
      <c r="C234" s="713" t="n"/>
      <c r="D234" s="665" t="n"/>
      <c r="E234" s="665" t="n"/>
      <c r="F234" s="665" t="n"/>
      <c r="G234" s="665" t="n"/>
      <c r="H234" s="665" t="n"/>
      <c r="I234" s="713" t="n"/>
      <c r="J234" s="713" t="n"/>
      <c r="K234" s="713" t="n"/>
      <c r="L234" s="713" t="n"/>
      <c r="M234" s="713" t="n"/>
      <c r="N234" s="713" t="n"/>
      <c r="O234" s="713" t="n"/>
      <c r="P234" s="713" t="n"/>
      <c r="Q234" s="713" t="n"/>
      <c r="R234" s="713" t="n"/>
      <c r="S234" s="713" t="n"/>
      <c r="T234" s="713" t="n"/>
      <c r="U234" s="713" t="n"/>
      <c r="V234" s="713" t="n"/>
      <c r="W234" s="713" t="n"/>
      <c r="X234" s="713" t="n"/>
      <c r="Y234" s="713" t="n"/>
      <c r="Z234" s="713" t="n"/>
    </row>
    <row r="235" ht="11.25" customHeight="1" s="844">
      <c r="A235" s="713" t="n"/>
      <c r="B235" s="713" t="n"/>
      <c r="C235" s="713" t="n"/>
      <c r="D235" s="665" t="n"/>
      <c r="E235" s="665" t="n"/>
      <c r="F235" s="665" t="n"/>
      <c r="G235" s="665" t="n"/>
      <c r="H235" s="665" t="n"/>
      <c r="I235" s="713" t="n"/>
      <c r="J235" s="713" t="n"/>
      <c r="K235" s="713" t="n"/>
      <c r="L235" s="713" t="n"/>
      <c r="M235" s="713" t="n"/>
      <c r="N235" s="713" t="n"/>
      <c r="O235" s="713" t="n"/>
      <c r="P235" s="713" t="n"/>
      <c r="Q235" s="713" t="n"/>
      <c r="R235" s="713" t="n"/>
      <c r="S235" s="713" t="n"/>
      <c r="T235" s="713" t="n"/>
      <c r="U235" s="713" t="n"/>
      <c r="V235" s="713" t="n"/>
      <c r="W235" s="713" t="n"/>
      <c r="X235" s="713" t="n"/>
      <c r="Y235" s="713" t="n"/>
      <c r="Z235" s="713" t="n"/>
    </row>
    <row r="236" ht="11.25" customHeight="1" s="844">
      <c r="A236" s="713" t="n"/>
      <c r="B236" s="713" t="n"/>
      <c r="C236" s="713" t="n"/>
      <c r="D236" s="665" t="n"/>
      <c r="E236" s="665" t="n"/>
      <c r="F236" s="665" t="n"/>
      <c r="G236" s="665" t="n"/>
      <c r="H236" s="665" t="n"/>
      <c r="I236" s="713" t="n"/>
      <c r="J236" s="713" t="n"/>
      <c r="K236" s="713" t="n"/>
      <c r="L236" s="713" t="n"/>
      <c r="M236" s="713" t="n"/>
      <c r="N236" s="713" t="n"/>
      <c r="O236" s="713" t="n"/>
      <c r="P236" s="713" t="n"/>
      <c r="Q236" s="713" t="n"/>
      <c r="R236" s="713" t="n"/>
      <c r="S236" s="713" t="n"/>
      <c r="T236" s="713" t="n"/>
      <c r="U236" s="713" t="n"/>
      <c r="V236" s="713" t="n"/>
      <c r="W236" s="713" t="n"/>
      <c r="X236" s="713" t="n"/>
      <c r="Y236" s="713" t="n"/>
      <c r="Z236" s="713" t="n"/>
    </row>
    <row r="237" ht="11.25" customHeight="1" s="844">
      <c r="A237" s="713" t="n"/>
      <c r="B237" s="713" t="n"/>
      <c r="C237" s="713" t="n"/>
      <c r="D237" s="665" t="n"/>
      <c r="E237" s="665" t="n"/>
      <c r="F237" s="665" t="n"/>
      <c r="G237" s="665" t="n"/>
      <c r="H237" s="665" t="n"/>
      <c r="I237" s="713" t="n"/>
      <c r="J237" s="713" t="n"/>
      <c r="K237" s="713" t="n"/>
      <c r="L237" s="713" t="n"/>
      <c r="M237" s="713" t="n"/>
      <c r="N237" s="713" t="n"/>
      <c r="O237" s="713" t="n"/>
      <c r="P237" s="713" t="n"/>
      <c r="Q237" s="713" t="n"/>
      <c r="R237" s="713" t="n"/>
      <c r="S237" s="713" t="n"/>
      <c r="T237" s="713" t="n"/>
      <c r="U237" s="713" t="n"/>
      <c r="V237" s="713" t="n"/>
      <c r="W237" s="713" t="n"/>
      <c r="X237" s="713" t="n"/>
      <c r="Y237" s="713" t="n"/>
      <c r="Z237" s="713" t="n"/>
    </row>
    <row r="238" ht="11.25" customHeight="1" s="844">
      <c r="A238" s="713" t="n"/>
      <c r="B238" s="713" t="n"/>
      <c r="C238" s="713" t="n"/>
      <c r="D238" s="665" t="n"/>
      <c r="E238" s="665" t="n"/>
      <c r="F238" s="665" t="n"/>
      <c r="G238" s="665" t="n"/>
      <c r="H238" s="665" t="n"/>
      <c r="I238" s="713" t="n"/>
      <c r="J238" s="713" t="n"/>
      <c r="K238" s="713" t="n"/>
      <c r="L238" s="713" t="n"/>
      <c r="M238" s="713" t="n"/>
      <c r="N238" s="713" t="n"/>
      <c r="O238" s="713" t="n"/>
      <c r="P238" s="713" t="n"/>
      <c r="Q238" s="713" t="n"/>
      <c r="R238" s="713" t="n"/>
      <c r="S238" s="713" t="n"/>
      <c r="T238" s="713" t="n"/>
      <c r="U238" s="713" t="n"/>
      <c r="V238" s="713" t="n"/>
      <c r="W238" s="713" t="n"/>
      <c r="X238" s="713" t="n"/>
      <c r="Y238" s="713" t="n"/>
      <c r="Z238" s="713" t="n"/>
    </row>
    <row r="239" ht="11.25" customHeight="1" s="844">
      <c r="A239" s="713" t="n"/>
      <c r="B239" s="713" t="n"/>
      <c r="C239" s="713" t="n"/>
      <c r="D239" s="665" t="n"/>
      <c r="E239" s="665" t="n"/>
      <c r="F239" s="665" t="n"/>
      <c r="G239" s="665" t="n"/>
      <c r="H239" s="665" t="n"/>
      <c r="I239" s="713" t="n"/>
      <c r="J239" s="713" t="n"/>
      <c r="K239" s="713" t="n"/>
      <c r="L239" s="713" t="n"/>
      <c r="M239" s="713" t="n"/>
      <c r="N239" s="713" t="n"/>
      <c r="O239" s="713" t="n"/>
      <c r="P239" s="713" t="n"/>
      <c r="Q239" s="713" t="n"/>
      <c r="R239" s="713" t="n"/>
      <c r="S239" s="713" t="n"/>
      <c r="T239" s="713" t="n"/>
      <c r="U239" s="713" t="n"/>
      <c r="V239" s="713" t="n"/>
      <c r="W239" s="713" t="n"/>
      <c r="X239" s="713" t="n"/>
      <c r="Y239" s="713" t="n"/>
      <c r="Z239" s="713" t="n"/>
    </row>
    <row r="240" ht="11.25" customHeight="1" s="844">
      <c r="A240" s="713" t="n"/>
      <c r="B240" s="713" t="n"/>
      <c r="C240" s="713" t="n"/>
      <c r="D240" s="665" t="n"/>
      <c r="E240" s="665" t="n"/>
      <c r="F240" s="665" t="n"/>
      <c r="G240" s="665" t="n"/>
      <c r="H240" s="665" t="n"/>
      <c r="I240" s="713" t="n"/>
      <c r="J240" s="713" t="n"/>
      <c r="K240" s="713" t="n"/>
      <c r="L240" s="713" t="n"/>
      <c r="M240" s="713" t="n"/>
      <c r="N240" s="713" t="n"/>
      <c r="O240" s="713" t="n"/>
      <c r="P240" s="713" t="n"/>
      <c r="Q240" s="713" t="n"/>
      <c r="R240" s="713" t="n"/>
      <c r="S240" s="713" t="n"/>
      <c r="T240" s="713" t="n"/>
      <c r="U240" s="713" t="n"/>
      <c r="V240" s="713" t="n"/>
      <c r="W240" s="713" t="n"/>
      <c r="X240" s="713" t="n"/>
      <c r="Y240" s="713" t="n"/>
      <c r="Z240" s="713" t="n"/>
    </row>
    <row r="241" ht="11.25" customHeight="1" s="844">
      <c r="A241" s="713" t="n"/>
      <c r="B241" s="713" t="n"/>
      <c r="C241" s="713" t="n"/>
      <c r="D241" s="665" t="n"/>
      <c r="E241" s="665" t="n"/>
      <c r="F241" s="665" t="n"/>
      <c r="G241" s="665" t="n"/>
      <c r="H241" s="665" t="n"/>
      <c r="I241" s="713" t="n"/>
      <c r="J241" s="713" t="n"/>
      <c r="K241" s="713" t="n"/>
      <c r="L241" s="713" t="n"/>
      <c r="M241" s="713" t="n"/>
      <c r="N241" s="713" t="n"/>
      <c r="O241" s="713" t="n"/>
      <c r="P241" s="713" t="n"/>
      <c r="Q241" s="713" t="n"/>
      <c r="R241" s="713" t="n"/>
      <c r="S241" s="713" t="n"/>
      <c r="T241" s="713" t="n"/>
      <c r="U241" s="713" t="n"/>
      <c r="V241" s="713" t="n"/>
      <c r="W241" s="713" t="n"/>
      <c r="X241" s="713" t="n"/>
      <c r="Y241" s="713" t="n"/>
      <c r="Z241" s="713" t="n"/>
    </row>
    <row r="242" ht="11.25" customHeight="1" s="844">
      <c r="A242" s="713" t="n"/>
      <c r="B242" s="713" t="n"/>
      <c r="C242" s="713" t="n"/>
      <c r="D242" s="665" t="n"/>
      <c r="E242" s="665" t="n"/>
      <c r="F242" s="665" t="n"/>
      <c r="G242" s="665" t="n"/>
      <c r="H242" s="665" t="n"/>
      <c r="I242" s="713" t="n"/>
      <c r="J242" s="713" t="n"/>
      <c r="K242" s="713" t="n"/>
      <c r="L242" s="713" t="n"/>
      <c r="M242" s="713" t="n"/>
      <c r="N242" s="713" t="n"/>
      <c r="O242" s="713" t="n"/>
      <c r="P242" s="713" t="n"/>
      <c r="Q242" s="713" t="n"/>
      <c r="R242" s="713" t="n"/>
      <c r="S242" s="713" t="n"/>
      <c r="T242" s="713" t="n"/>
      <c r="U242" s="713" t="n"/>
      <c r="V242" s="713" t="n"/>
      <c r="W242" s="713" t="n"/>
      <c r="X242" s="713" t="n"/>
      <c r="Y242" s="713" t="n"/>
      <c r="Z242" s="713" t="n"/>
    </row>
    <row r="243" ht="11.25" customHeight="1" s="844">
      <c r="A243" s="713" t="n"/>
      <c r="B243" s="713" t="n"/>
      <c r="C243" s="713" t="n"/>
      <c r="D243" s="665" t="n"/>
      <c r="E243" s="665" t="n"/>
      <c r="F243" s="665" t="n"/>
      <c r="G243" s="665" t="n"/>
      <c r="H243" s="665" t="n"/>
      <c r="I243" s="713" t="n"/>
      <c r="J243" s="713" t="n"/>
      <c r="K243" s="713" t="n"/>
      <c r="L243" s="713" t="n"/>
      <c r="M243" s="713" t="n"/>
      <c r="N243" s="713" t="n"/>
      <c r="O243" s="713" t="n"/>
      <c r="P243" s="713" t="n"/>
      <c r="Q243" s="713" t="n"/>
      <c r="R243" s="713" t="n"/>
      <c r="S243" s="713" t="n"/>
      <c r="T243" s="713" t="n"/>
      <c r="U243" s="713" t="n"/>
      <c r="V243" s="713" t="n"/>
      <c r="W243" s="713" t="n"/>
      <c r="X243" s="713" t="n"/>
      <c r="Y243" s="713" t="n"/>
      <c r="Z243" s="713" t="n"/>
    </row>
    <row r="244" ht="11.25" customHeight="1" s="844">
      <c r="A244" s="713" t="n"/>
      <c r="B244" s="713" t="n"/>
      <c r="C244" s="713" t="n"/>
      <c r="D244" s="665" t="n"/>
      <c r="E244" s="665" t="n"/>
      <c r="F244" s="665" t="n"/>
      <c r="G244" s="665" t="n"/>
      <c r="H244" s="665" t="n"/>
      <c r="I244" s="713" t="n"/>
      <c r="J244" s="713" t="n"/>
      <c r="K244" s="713" t="n"/>
      <c r="L244" s="713" t="n"/>
      <c r="M244" s="713" t="n"/>
      <c r="N244" s="713" t="n"/>
      <c r="O244" s="713" t="n"/>
      <c r="P244" s="713" t="n"/>
      <c r="Q244" s="713" t="n"/>
      <c r="R244" s="713" t="n"/>
      <c r="S244" s="713" t="n"/>
      <c r="T244" s="713" t="n"/>
      <c r="U244" s="713" t="n"/>
      <c r="V244" s="713" t="n"/>
      <c r="W244" s="713" t="n"/>
      <c r="X244" s="713" t="n"/>
      <c r="Y244" s="713" t="n"/>
      <c r="Z244" s="713" t="n"/>
    </row>
    <row r="245" ht="11.25" customHeight="1" s="844">
      <c r="A245" s="713" t="n"/>
      <c r="B245" s="713" t="n"/>
      <c r="C245" s="713" t="n"/>
      <c r="D245" s="665" t="n"/>
      <c r="E245" s="665" t="n"/>
      <c r="F245" s="665" t="n"/>
      <c r="G245" s="665" t="n"/>
      <c r="H245" s="665" t="n"/>
      <c r="I245" s="713" t="n"/>
      <c r="J245" s="713" t="n"/>
      <c r="K245" s="713" t="n"/>
      <c r="L245" s="713" t="n"/>
      <c r="M245" s="713" t="n"/>
      <c r="N245" s="713" t="n"/>
      <c r="O245" s="713" t="n"/>
      <c r="P245" s="713" t="n"/>
      <c r="Q245" s="713" t="n"/>
      <c r="R245" s="713" t="n"/>
      <c r="S245" s="713" t="n"/>
      <c r="T245" s="713" t="n"/>
      <c r="U245" s="713" t="n"/>
      <c r="V245" s="713" t="n"/>
      <c r="W245" s="713" t="n"/>
      <c r="X245" s="713" t="n"/>
      <c r="Y245" s="713" t="n"/>
      <c r="Z245" s="713" t="n"/>
    </row>
    <row r="246" ht="11.25" customHeight="1" s="844">
      <c r="A246" s="713" t="n"/>
      <c r="B246" s="713" t="n"/>
      <c r="C246" s="713" t="n"/>
      <c r="D246" s="665" t="n"/>
      <c r="E246" s="665" t="n"/>
      <c r="F246" s="665" t="n"/>
      <c r="G246" s="665" t="n"/>
      <c r="H246" s="665" t="n"/>
      <c r="I246" s="713" t="n"/>
      <c r="J246" s="713" t="n"/>
      <c r="K246" s="713" t="n"/>
      <c r="L246" s="713" t="n"/>
      <c r="M246" s="713" t="n"/>
      <c r="N246" s="713" t="n"/>
      <c r="O246" s="713" t="n"/>
      <c r="P246" s="713" t="n"/>
      <c r="Q246" s="713" t="n"/>
      <c r="R246" s="713" t="n"/>
      <c r="S246" s="713" t="n"/>
      <c r="T246" s="713" t="n"/>
      <c r="U246" s="713" t="n"/>
      <c r="V246" s="713" t="n"/>
      <c r="W246" s="713" t="n"/>
      <c r="X246" s="713" t="n"/>
      <c r="Y246" s="713" t="n"/>
      <c r="Z246" s="713" t="n"/>
    </row>
    <row r="247" ht="11.25" customHeight="1" s="844">
      <c r="A247" s="713" t="n"/>
      <c r="B247" s="713" t="n"/>
      <c r="C247" s="713" t="n"/>
      <c r="D247" s="665" t="n"/>
      <c r="E247" s="665" t="n"/>
      <c r="F247" s="665" t="n"/>
      <c r="G247" s="665" t="n"/>
      <c r="H247" s="665" t="n"/>
      <c r="I247" s="713" t="n"/>
      <c r="J247" s="713" t="n"/>
      <c r="K247" s="713" t="n"/>
      <c r="L247" s="713" t="n"/>
      <c r="M247" s="713" t="n"/>
      <c r="N247" s="713" t="n"/>
      <c r="O247" s="713" t="n"/>
      <c r="P247" s="713" t="n"/>
      <c r="Q247" s="713" t="n"/>
      <c r="R247" s="713" t="n"/>
      <c r="S247" s="713" t="n"/>
      <c r="T247" s="713" t="n"/>
      <c r="U247" s="713" t="n"/>
      <c r="V247" s="713" t="n"/>
      <c r="W247" s="713" t="n"/>
      <c r="X247" s="713" t="n"/>
      <c r="Y247" s="713" t="n"/>
      <c r="Z247" s="713" t="n"/>
    </row>
    <row r="248" ht="11.25" customHeight="1" s="844">
      <c r="A248" s="713" t="n"/>
      <c r="B248" s="713" t="n"/>
      <c r="C248" s="713" t="n"/>
      <c r="D248" s="665" t="n"/>
      <c r="E248" s="665" t="n"/>
      <c r="F248" s="665" t="n"/>
      <c r="G248" s="665" t="n"/>
      <c r="H248" s="665" t="n"/>
      <c r="I248" s="713" t="n"/>
      <c r="J248" s="713" t="n"/>
      <c r="K248" s="713" t="n"/>
      <c r="L248" s="713" t="n"/>
      <c r="M248" s="713" t="n"/>
      <c r="N248" s="713" t="n"/>
      <c r="O248" s="713" t="n"/>
      <c r="P248" s="713" t="n"/>
      <c r="Q248" s="713" t="n"/>
      <c r="R248" s="713" t="n"/>
      <c r="S248" s="713" t="n"/>
      <c r="T248" s="713" t="n"/>
      <c r="U248" s="713" t="n"/>
      <c r="V248" s="713" t="n"/>
      <c r="W248" s="713" t="n"/>
      <c r="X248" s="713" t="n"/>
      <c r="Y248" s="713" t="n"/>
      <c r="Z248" s="713" t="n"/>
    </row>
    <row r="249" ht="11.25" customHeight="1" s="844">
      <c r="A249" s="713" t="n"/>
      <c r="B249" s="713" t="n"/>
      <c r="C249" s="713" t="n"/>
      <c r="D249" s="665" t="n"/>
      <c r="E249" s="665" t="n"/>
      <c r="F249" s="665" t="n"/>
      <c r="G249" s="665" t="n"/>
      <c r="H249" s="665" t="n"/>
      <c r="I249" s="713" t="n"/>
      <c r="J249" s="713" t="n"/>
      <c r="K249" s="713" t="n"/>
      <c r="L249" s="713" t="n"/>
      <c r="M249" s="713" t="n"/>
      <c r="N249" s="713" t="n"/>
      <c r="O249" s="713" t="n"/>
      <c r="P249" s="713" t="n"/>
      <c r="Q249" s="713" t="n"/>
      <c r="R249" s="713" t="n"/>
      <c r="S249" s="713" t="n"/>
      <c r="T249" s="713" t="n"/>
      <c r="U249" s="713" t="n"/>
      <c r="V249" s="713" t="n"/>
      <c r="W249" s="713" t="n"/>
      <c r="X249" s="713" t="n"/>
      <c r="Y249" s="713" t="n"/>
      <c r="Z249" s="713" t="n"/>
    </row>
    <row r="250" ht="11.25" customHeight="1" s="844">
      <c r="A250" s="713" t="n"/>
      <c r="B250" s="713" t="n"/>
      <c r="C250" s="713" t="n"/>
      <c r="D250" s="665" t="n"/>
      <c r="E250" s="665" t="n"/>
      <c r="F250" s="665" t="n"/>
      <c r="G250" s="665" t="n"/>
      <c r="H250" s="665" t="n"/>
      <c r="I250" s="713" t="n"/>
      <c r="J250" s="713" t="n"/>
      <c r="K250" s="713" t="n"/>
      <c r="L250" s="713" t="n"/>
      <c r="M250" s="713" t="n"/>
      <c r="N250" s="713" t="n"/>
      <c r="O250" s="713" t="n"/>
      <c r="P250" s="713" t="n"/>
      <c r="Q250" s="713" t="n"/>
      <c r="R250" s="713" t="n"/>
      <c r="S250" s="713" t="n"/>
      <c r="T250" s="713" t="n"/>
      <c r="U250" s="713" t="n"/>
      <c r="V250" s="713" t="n"/>
      <c r="W250" s="713" t="n"/>
      <c r="X250" s="713" t="n"/>
      <c r="Y250" s="713" t="n"/>
      <c r="Z250" s="713" t="n"/>
    </row>
    <row r="251" ht="11.25" customHeight="1" s="844">
      <c r="A251" s="713" t="n"/>
      <c r="B251" s="713" t="n"/>
      <c r="C251" s="713" t="n"/>
      <c r="D251" s="665" t="n"/>
      <c r="E251" s="665" t="n"/>
      <c r="F251" s="665" t="n"/>
      <c r="G251" s="665" t="n"/>
      <c r="H251" s="665" t="n"/>
      <c r="I251" s="713" t="n"/>
      <c r="J251" s="713" t="n"/>
      <c r="K251" s="713" t="n"/>
      <c r="L251" s="713" t="n"/>
      <c r="M251" s="713" t="n"/>
      <c r="N251" s="713" t="n"/>
      <c r="O251" s="713" t="n"/>
      <c r="P251" s="713" t="n"/>
      <c r="Q251" s="713" t="n"/>
      <c r="R251" s="713" t="n"/>
      <c r="S251" s="713" t="n"/>
      <c r="T251" s="713" t="n"/>
      <c r="U251" s="713" t="n"/>
      <c r="V251" s="713" t="n"/>
      <c r="W251" s="713" t="n"/>
      <c r="X251" s="713" t="n"/>
      <c r="Y251" s="713" t="n"/>
      <c r="Z251" s="713" t="n"/>
    </row>
    <row r="252" ht="11.25" customHeight="1" s="844">
      <c r="A252" s="713" t="n"/>
      <c r="B252" s="713" t="n"/>
      <c r="C252" s="713" t="n"/>
      <c r="D252" s="665" t="n"/>
      <c r="E252" s="665" t="n"/>
      <c r="F252" s="665" t="n"/>
      <c r="G252" s="665" t="n"/>
      <c r="H252" s="665" t="n"/>
      <c r="I252" s="713" t="n"/>
      <c r="J252" s="713" t="n"/>
      <c r="K252" s="713" t="n"/>
      <c r="L252" s="713" t="n"/>
      <c r="M252" s="713" t="n"/>
      <c r="N252" s="713" t="n"/>
      <c r="O252" s="713" t="n"/>
      <c r="P252" s="713" t="n"/>
      <c r="Q252" s="713" t="n"/>
      <c r="R252" s="713" t="n"/>
      <c r="S252" s="713" t="n"/>
      <c r="T252" s="713" t="n"/>
      <c r="U252" s="713" t="n"/>
      <c r="V252" s="713" t="n"/>
      <c r="W252" s="713" t="n"/>
      <c r="X252" s="713" t="n"/>
      <c r="Y252" s="713" t="n"/>
      <c r="Z252" s="713" t="n"/>
    </row>
    <row r="253" ht="11.25" customHeight="1" s="844">
      <c r="A253" s="713" t="n"/>
      <c r="B253" s="713" t="n"/>
      <c r="C253" s="713" t="n"/>
      <c r="D253" s="665" t="n"/>
      <c r="E253" s="665" t="n"/>
      <c r="F253" s="665" t="n"/>
      <c r="G253" s="665" t="n"/>
      <c r="H253" s="665" t="n"/>
      <c r="I253" s="713" t="n"/>
      <c r="J253" s="713" t="n"/>
      <c r="K253" s="713" t="n"/>
      <c r="L253" s="713" t="n"/>
      <c r="M253" s="713" t="n"/>
      <c r="N253" s="713" t="n"/>
      <c r="O253" s="713" t="n"/>
      <c r="P253" s="713" t="n"/>
      <c r="Q253" s="713" t="n"/>
      <c r="R253" s="713" t="n"/>
      <c r="S253" s="713" t="n"/>
      <c r="T253" s="713" t="n"/>
      <c r="U253" s="713" t="n"/>
      <c r="V253" s="713" t="n"/>
      <c r="W253" s="713" t="n"/>
      <c r="X253" s="713" t="n"/>
      <c r="Y253" s="713" t="n"/>
      <c r="Z253" s="713" t="n"/>
    </row>
    <row r="254" ht="11.25" customHeight="1" s="844">
      <c r="A254" s="713" t="n"/>
      <c r="B254" s="713" t="n"/>
      <c r="C254" s="713" t="n"/>
      <c r="D254" s="665" t="n"/>
      <c r="E254" s="665" t="n"/>
      <c r="F254" s="665" t="n"/>
      <c r="G254" s="665" t="n"/>
      <c r="H254" s="665" t="n"/>
      <c r="I254" s="713" t="n"/>
      <c r="J254" s="713" t="n"/>
      <c r="K254" s="713" t="n"/>
      <c r="L254" s="713" t="n"/>
      <c r="M254" s="713" t="n"/>
      <c r="N254" s="713" t="n"/>
      <c r="O254" s="713" t="n"/>
      <c r="P254" s="713" t="n"/>
      <c r="Q254" s="713" t="n"/>
      <c r="R254" s="713" t="n"/>
      <c r="S254" s="713" t="n"/>
      <c r="T254" s="713" t="n"/>
      <c r="U254" s="713" t="n"/>
      <c r="V254" s="713" t="n"/>
      <c r="W254" s="713" t="n"/>
      <c r="X254" s="713" t="n"/>
      <c r="Y254" s="713" t="n"/>
      <c r="Z254" s="713" t="n"/>
    </row>
    <row r="255" ht="11.25" customHeight="1" s="844">
      <c r="A255" s="713" t="n"/>
      <c r="B255" s="713" t="n"/>
      <c r="C255" s="713" t="n"/>
      <c r="D255" s="665" t="n"/>
      <c r="E255" s="665" t="n"/>
      <c r="F255" s="665" t="n"/>
      <c r="G255" s="665" t="n"/>
      <c r="H255" s="665" t="n"/>
      <c r="I255" s="713" t="n"/>
      <c r="J255" s="713" t="n"/>
      <c r="K255" s="713" t="n"/>
      <c r="L255" s="713" t="n"/>
      <c r="M255" s="713" t="n"/>
      <c r="N255" s="713" t="n"/>
      <c r="O255" s="713" t="n"/>
      <c r="P255" s="713" t="n"/>
      <c r="Q255" s="713" t="n"/>
      <c r="R255" s="713" t="n"/>
      <c r="S255" s="713" t="n"/>
      <c r="T255" s="713" t="n"/>
      <c r="U255" s="713" t="n"/>
      <c r="V255" s="713" t="n"/>
      <c r="W255" s="713" t="n"/>
      <c r="X255" s="713" t="n"/>
      <c r="Y255" s="713" t="n"/>
      <c r="Z255" s="713" t="n"/>
    </row>
    <row r="256" ht="11.25" customHeight="1" s="844">
      <c r="A256" s="713" t="n"/>
      <c r="B256" s="713" t="n"/>
      <c r="C256" s="713" t="n"/>
      <c r="D256" s="665" t="n"/>
      <c r="E256" s="665" t="n"/>
      <c r="F256" s="665" t="n"/>
      <c r="G256" s="665" t="n"/>
      <c r="H256" s="665" t="n"/>
      <c r="I256" s="713" t="n"/>
      <c r="J256" s="713" t="n"/>
      <c r="K256" s="713" t="n"/>
      <c r="L256" s="713" t="n"/>
      <c r="M256" s="713" t="n"/>
      <c r="N256" s="713" t="n"/>
      <c r="O256" s="713" t="n"/>
      <c r="P256" s="713" t="n"/>
      <c r="Q256" s="713" t="n"/>
      <c r="R256" s="713" t="n"/>
      <c r="S256" s="713" t="n"/>
      <c r="T256" s="713" t="n"/>
      <c r="U256" s="713" t="n"/>
      <c r="V256" s="713" t="n"/>
      <c r="W256" s="713" t="n"/>
      <c r="X256" s="713" t="n"/>
      <c r="Y256" s="713" t="n"/>
      <c r="Z256" s="713" t="n"/>
    </row>
    <row r="257" ht="11.25" customHeight="1" s="844">
      <c r="A257" s="713" t="n"/>
      <c r="B257" s="713" t="n"/>
      <c r="C257" s="713" t="n"/>
      <c r="D257" s="665" t="n"/>
      <c r="E257" s="665" t="n"/>
      <c r="F257" s="665" t="n"/>
      <c r="G257" s="665" t="n"/>
      <c r="H257" s="665" t="n"/>
      <c r="I257" s="713" t="n"/>
      <c r="J257" s="713" t="n"/>
      <c r="K257" s="713" t="n"/>
      <c r="L257" s="713" t="n"/>
      <c r="M257" s="713" t="n"/>
      <c r="N257" s="713" t="n"/>
      <c r="O257" s="713" t="n"/>
      <c r="P257" s="713" t="n"/>
      <c r="Q257" s="713" t="n"/>
      <c r="R257" s="713" t="n"/>
      <c r="S257" s="713" t="n"/>
      <c r="T257" s="713" t="n"/>
      <c r="U257" s="713" t="n"/>
      <c r="V257" s="713" t="n"/>
      <c r="W257" s="713" t="n"/>
      <c r="X257" s="713" t="n"/>
      <c r="Y257" s="713" t="n"/>
      <c r="Z257" s="713" t="n"/>
    </row>
    <row r="258" ht="11.25" customHeight="1" s="844">
      <c r="A258" s="713" t="n"/>
      <c r="B258" s="713" t="n"/>
      <c r="C258" s="713" t="n"/>
      <c r="D258" s="665" t="n"/>
      <c r="E258" s="665" t="n"/>
      <c r="F258" s="665" t="n"/>
      <c r="G258" s="665" t="n"/>
      <c r="H258" s="665" t="n"/>
      <c r="I258" s="713" t="n"/>
      <c r="J258" s="713" t="n"/>
      <c r="K258" s="713" t="n"/>
      <c r="L258" s="713" t="n"/>
      <c r="M258" s="713" t="n"/>
      <c r="N258" s="713" t="n"/>
      <c r="O258" s="713" t="n"/>
      <c r="P258" s="713" t="n"/>
      <c r="Q258" s="713" t="n"/>
      <c r="R258" s="713" t="n"/>
      <c r="S258" s="713" t="n"/>
      <c r="T258" s="713" t="n"/>
      <c r="U258" s="713" t="n"/>
      <c r="V258" s="713" t="n"/>
      <c r="W258" s="713" t="n"/>
      <c r="X258" s="713" t="n"/>
      <c r="Y258" s="713" t="n"/>
      <c r="Z258" s="713" t="n"/>
    </row>
    <row r="259" ht="11.25" customHeight="1" s="844">
      <c r="A259" s="713" t="n"/>
      <c r="B259" s="713" t="n"/>
      <c r="C259" s="713" t="n"/>
      <c r="D259" s="665" t="n"/>
      <c r="E259" s="665" t="n"/>
      <c r="F259" s="665" t="n"/>
      <c r="G259" s="665" t="n"/>
      <c r="H259" s="665" t="n"/>
      <c r="I259" s="713" t="n"/>
      <c r="J259" s="713" t="n"/>
      <c r="K259" s="713" t="n"/>
      <c r="L259" s="713" t="n"/>
      <c r="M259" s="713" t="n"/>
      <c r="N259" s="713" t="n"/>
      <c r="O259" s="713" t="n"/>
      <c r="P259" s="713" t="n"/>
      <c r="Q259" s="713" t="n"/>
      <c r="R259" s="713" t="n"/>
      <c r="S259" s="713" t="n"/>
      <c r="T259" s="713" t="n"/>
      <c r="U259" s="713" t="n"/>
      <c r="V259" s="713" t="n"/>
      <c r="W259" s="713" t="n"/>
      <c r="X259" s="713" t="n"/>
      <c r="Y259" s="713" t="n"/>
      <c r="Z259" s="713" t="n"/>
    </row>
    <row r="260" ht="11.25" customHeight="1" s="844">
      <c r="A260" s="713" t="n"/>
      <c r="B260" s="713" t="n"/>
      <c r="C260" s="713" t="n"/>
      <c r="D260" s="665" t="n"/>
      <c r="E260" s="665" t="n"/>
      <c r="F260" s="665" t="n"/>
      <c r="G260" s="665" t="n"/>
      <c r="H260" s="665" t="n"/>
      <c r="I260" s="713" t="n"/>
      <c r="J260" s="713" t="n"/>
      <c r="K260" s="713" t="n"/>
      <c r="L260" s="713" t="n"/>
      <c r="M260" s="713" t="n"/>
      <c r="N260" s="713" t="n"/>
      <c r="O260" s="713" t="n"/>
      <c r="P260" s="713" t="n"/>
      <c r="Q260" s="713" t="n"/>
      <c r="R260" s="713" t="n"/>
      <c r="S260" s="713" t="n"/>
      <c r="T260" s="713" t="n"/>
      <c r="U260" s="713" t="n"/>
      <c r="V260" s="713" t="n"/>
      <c r="W260" s="713" t="n"/>
      <c r="X260" s="713" t="n"/>
      <c r="Y260" s="713" t="n"/>
      <c r="Z260" s="713" t="n"/>
    </row>
    <row r="261" ht="11.25" customHeight="1" s="844">
      <c r="A261" s="713" t="n"/>
      <c r="B261" s="713" t="n"/>
      <c r="C261" s="713" t="n"/>
      <c r="D261" s="665" t="n"/>
      <c r="E261" s="665" t="n"/>
      <c r="F261" s="665" t="n"/>
      <c r="G261" s="665" t="n"/>
      <c r="H261" s="665" t="n"/>
      <c r="I261" s="713" t="n"/>
      <c r="J261" s="713" t="n"/>
      <c r="K261" s="713" t="n"/>
      <c r="L261" s="713" t="n"/>
      <c r="M261" s="713" t="n"/>
      <c r="N261" s="713" t="n"/>
      <c r="O261" s="713" t="n"/>
      <c r="P261" s="713" t="n"/>
      <c r="Q261" s="713" t="n"/>
      <c r="R261" s="713" t="n"/>
      <c r="S261" s="713" t="n"/>
      <c r="T261" s="713" t="n"/>
      <c r="U261" s="713" t="n"/>
      <c r="V261" s="713" t="n"/>
      <c r="W261" s="713" t="n"/>
      <c r="X261" s="713" t="n"/>
      <c r="Y261" s="713" t="n"/>
      <c r="Z261" s="713" t="n"/>
    </row>
    <row r="262" ht="11.25" customHeight="1" s="844">
      <c r="A262" s="713" t="n"/>
      <c r="B262" s="713" t="n"/>
      <c r="C262" s="713" t="n"/>
      <c r="D262" s="665" t="n"/>
      <c r="E262" s="665" t="n"/>
      <c r="F262" s="665" t="n"/>
      <c r="G262" s="665" t="n"/>
      <c r="H262" s="665" t="n"/>
      <c r="I262" s="713" t="n"/>
      <c r="J262" s="713" t="n"/>
      <c r="K262" s="713" t="n"/>
      <c r="L262" s="713" t="n"/>
      <c r="M262" s="713" t="n"/>
      <c r="N262" s="713" t="n"/>
      <c r="O262" s="713" t="n"/>
      <c r="P262" s="713" t="n"/>
      <c r="Q262" s="713" t="n"/>
      <c r="R262" s="713" t="n"/>
      <c r="S262" s="713" t="n"/>
      <c r="T262" s="713" t="n"/>
      <c r="U262" s="713" t="n"/>
      <c r="V262" s="713" t="n"/>
      <c r="W262" s="713" t="n"/>
      <c r="X262" s="713" t="n"/>
      <c r="Y262" s="713" t="n"/>
      <c r="Z262" s="713" t="n"/>
    </row>
    <row r="263" ht="11.25" customHeight="1" s="844">
      <c r="A263" s="713" t="n"/>
      <c r="B263" s="713" t="n"/>
      <c r="C263" s="713" t="n"/>
      <c r="D263" s="665" t="n"/>
      <c r="E263" s="665" t="n"/>
      <c r="F263" s="665" t="n"/>
      <c r="G263" s="665" t="n"/>
      <c r="H263" s="665" t="n"/>
      <c r="I263" s="713" t="n"/>
      <c r="J263" s="713" t="n"/>
      <c r="K263" s="713" t="n"/>
      <c r="L263" s="713" t="n"/>
      <c r="M263" s="713" t="n"/>
      <c r="N263" s="713" t="n"/>
      <c r="O263" s="713" t="n"/>
      <c r="P263" s="713" t="n"/>
      <c r="Q263" s="713" t="n"/>
      <c r="R263" s="713" t="n"/>
      <c r="S263" s="713" t="n"/>
      <c r="T263" s="713" t="n"/>
      <c r="U263" s="713" t="n"/>
      <c r="V263" s="713" t="n"/>
      <c r="W263" s="713" t="n"/>
      <c r="X263" s="713" t="n"/>
      <c r="Y263" s="713" t="n"/>
      <c r="Z263" s="713" t="n"/>
    </row>
    <row r="264" ht="11.25" customHeight="1" s="844">
      <c r="A264" s="713" t="n"/>
      <c r="B264" s="713" t="n"/>
      <c r="C264" s="713" t="n"/>
      <c r="D264" s="665" t="n"/>
      <c r="E264" s="665" t="n"/>
      <c r="F264" s="665" t="n"/>
      <c r="G264" s="665" t="n"/>
      <c r="H264" s="665" t="n"/>
      <c r="I264" s="713" t="n"/>
      <c r="J264" s="713" t="n"/>
      <c r="K264" s="713" t="n"/>
      <c r="L264" s="713" t="n"/>
      <c r="M264" s="713" t="n"/>
      <c r="N264" s="713" t="n"/>
      <c r="O264" s="713" t="n"/>
      <c r="P264" s="713" t="n"/>
      <c r="Q264" s="713" t="n"/>
      <c r="R264" s="713" t="n"/>
      <c r="S264" s="713" t="n"/>
      <c r="T264" s="713" t="n"/>
      <c r="U264" s="713" t="n"/>
      <c r="V264" s="713" t="n"/>
      <c r="W264" s="713" t="n"/>
      <c r="X264" s="713" t="n"/>
      <c r="Y264" s="713" t="n"/>
      <c r="Z264" s="713" t="n"/>
    </row>
    <row r="265" ht="11.25" customHeight="1" s="844">
      <c r="A265" s="713" t="n"/>
      <c r="B265" s="713" t="n"/>
      <c r="C265" s="713" t="n"/>
      <c r="D265" s="665" t="n"/>
      <c r="E265" s="665" t="n"/>
      <c r="F265" s="665" t="n"/>
      <c r="G265" s="665" t="n"/>
      <c r="H265" s="665" t="n"/>
      <c r="I265" s="713" t="n"/>
      <c r="J265" s="713" t="n"/>
      <c r="K265" s="713" t="n"/>
      <c r="L265" s="713" t="n"/>
      <c r="M265" s="713" t="n"/>
      <c r="N265" s="713" t="n"/>
      <c r="O265" s="713" t="n"/>
      <c r="P265" s="713" t="n"/>
      <c r="Q265" s="713" t="n"/>
      <c r="R265" s="713" t="n"/>
      <c r="S265" s="713" t="n"/>
      <c r="T265" s="713" t="n"/>
      <c r="U265" s="713" t="n"/>
      <c r="V265" s="713" t="n"/>
      <c r="W265" s="713" t="n"/>
      <c r="X265" s="713" t="n"/>
      <c r="Y265" s="713" t="n"/>
      <c r="Z265" s="713" t="n"/>
    </row>
    <row r="266" ht="11.25" customHeight="1" s="844">
      <c r="A266" s="713" t="n"/>
      <c r="B266" s="713" t="n"/>
      <c r="C266" s="713" t="n"/>
      <c r="D266" s="665" t="n"/>
      <c r="E266" s="665" t="n"/>
      <c r="F266" s="665" t="n"/>
      <c r="G266" s="665" t="n"/>
      <c r="H266" s="665" t="n"/>
      <c r="I266" s="713" t="n"/>
      <c r="J266" s="713" t="n"/>
      <c r="K266" s="713" t="n"/>
      <c r="L266" s="713" t="n"/>
      <c r="M266" s="713" t="n"/>
      <c r="N266" s="713" t="n"/>
      <c r="O266" s="713" t="n"/>
      <c r="P266" s="713" t="n"/>
      <c r="Q266" s="713" t="n"/>
      <c r="R266" s="713" t="n"/>
      <c r="S266" s="713" t="n"/>
      <c r="T266" s="713" t="n"/>
      <c r="U266" s="713" t="n"/>
      <c r="V266" s="713" t="n"/>
      <c r="W266" s="713" t="n"/>
      <c r="X266" s="713" t="n"/>
      <c r="Y266" s="713" t="n"/>
      <c r="Z266" s="713" t="n"/>
    </row>
    <row r="267" ht="11.25" customHeight="1" s="844">
      <c r="A267" s="713" t="n"/>
      <c r="B267" s="713" t="n"/>
      <c r="C267" s="713" t="n"/>
      <c r="D267" s="665" t="n"/>
      <c r="E267" s="665" t="n"/>
      <c r="F267" s="665" t="n"/>
      <c r="G267" s="665" t="n"/>
      <c r="H267" s="665" t="n"/>
      <c r="I267" s="713" t="n"/>
      <c r="J267" s="713" t="n"/>
      <c r="K267" s="713" t="n"/>
      <c r="L267" s="713" t="n"/>
      <c r="M267" s="713" t="n"/>
      <c r="N267" s="713" t="n"/>
      <c r="O267" s="713" t="n"/>
      <c r="P267" s="713" t="n"/>
      <c r="Q267" s="713" t="n"/>
      <c r="R267" s="713" t="n"/>
      <c r="S267" s="713" t="n"/>
      <c r="T267" s="713" t="n"/>
      <c r="U267" s="713" t="n"/>
      <c r="V267" s="713" t="n"/>
      <c r="W267" s="713" t="n"/>
      <c r="X267" s="713" t="n"/>
      <c r="Y267" s="713" t="n"/>
      <c r="Z267" s="713" t="n"/>
    </row>
    <row r="268" ht="11.25" customHeight="1" s="844">
      <c r="A268" s="713" t="n"/>
      <c r="B268" s="713" t="n"/>
      <c r="C268" s="713" t="n"/>
      <c r="D268" s="665" t="n"/>
      <c r="E268" s="665" t="n"/>
      <c r="F268" s="665" t="n"/>
      <c r="G268" s="665" t="n"/>
      <c r="H268" s="665" t="n"/>
      <c r="I268" s="713" t="n"/>
      <c r="J268" s="713" t="n"/>
      <c r="K268" s="713" t="n"/>
      <c r="L268" s="713" t="n"/>
      <c r="M268" s="713" t="n"/>
      <c r="N268" s="713" t="n"/>
      <c r="O268" s="713" t="n"/>
      <c r="P268" s="713" t="n"/>
      <c r="Q268" s="713" t="n"/>
      <c r="R268" s="713" t="n"/>
      <c r="S268" s="713" t="n"/>
      <c r="T268" s="713" t="n"/>
      <c r="U268" s="713" t="n"/>
      <c r="V268" s="713" t="n"/>
      <c r="W268" s="713" t="n"/>
      <c r="X268" s="713" t="n"/>
      <c r="Y268" s="713" t="n"/>
      <c r="Z268" s="713" t="n"/>
    </row>
    <row r="269" ht="11.25" customHeight="1" s="844">
      <c r="A269" s="713" t="n"/>
      <c r="B269" s="713" t="n"/>
      <c r="C269" s="713" t="n"/>
      <c r="D269" s="665" t="n"/>
      <c r="E269" s="665" t="n"/>
      <c r="F269" s="665" t="n"/>
      <c r="G269" s="665" t="n"/>
      <c r="H269" s="665" t="n"/>
      <c r="I269" s="713" t="n"/>
      <c r="J269" s="713" t="n"/>
      <c r="K269" s="713" t="n"/>
      <c r="L269" s="713" t="n"/>
      <c r="M269" s="713" t="n"/>
      <c r="N269" s="713" t="n"/>
      <c r="O269" s="713" t="n"/>
      <c r="P269" s="713" t="n"/>
      <c r="Q269" s="713" t="n"/>
      <c r="R269" s="713" t="n"/>
      <c r="S269" s="713" t="n"/>
      <c r="T269" s="713" t="n"/>
      <c r="U269" s="713" t="n"/>
      <c r="V269" s="713" t="n"/>
      <c r="W269" s="713" t="n"/>
      <c r="X269" s="713" t="n"/>
      <c r="Y269" s="713" t="n"/>
      <c r="Z269" s="713" t="n"/>
    </row>
    <row r="270" ht="11.25" customHeight="1" s="844">
      <c r="A270" s="713" t="n"/>
      <c r="B270" s="713" t="n"/>
      <c r="C270" s="713" t="n"/>
      <c r="D270" s="665" t="n"/>
      <c r="E270" s="665" t="n"/>
      <c r="F270" s="665" t="n"/>
      <c r="G270" s="665" t="n"/>
      <c r="H270" s="665" t="n"/>
      <c r="I270" s="713" t="n"/>
      <c r="J270" s="713" t="n"/>
      <c r="K270" s="713" t="n"/>
      <c r="L270" s="713" t="n"/>
      <c r="M270" s="713" t="n"/>
      <c r="N270" s="713" t="n"/>
      <c r="O270" s="713" t="n"/>
      <c r="P270" s="713" t="n"/>
      <c r="Q270" s="713" t="n"/>
      <c r="R270" s="713" t="n"/>
      <c r="S270" s="713" t="n"/>
      <c r="T270" s="713" t="n"/>
      <c r="U270" s="713" t="n"/>
      <c r="V270" s="713" t="n"/>
      <c r="W270" s="713" t="n"/>
      <c r="X270" s="713" t="n"/>
      <c r="Y270" s="713" t="n"/>
      <c r="Z270" s="713" t="n"/>
    </row>
    <row r="271" ht="11.25" customHeight="1" s="844">
      <c r="A271" s="713" t="n"/>
      <c r="B271" s="713" t="n"/>
      <c r="C271" s="713" t="n"/>
      <c r="D271" s="665" t="n"/>
      <c r="E271" s="665" t="n"/>
      <c r="F271" s="665" t="n"/>
      <c r="G271" s="665" t="n"/>
      <c r="H271" s="665" t="n"/>
      <c r="I271" s="713" t="n"/>
      <c r="J271" s="713" t="n"/>
      <c r="K271" s="713" t="n"/>
      <c r="L271" s="713" t="n"/>
      <c r="M271" s="713" t="n"/>
      <c r="N271" s="713" t="n"/>
      <c r="O271" s="713" t="n"/>
      <c r="P271" s="713" t="n"/>
      <c r="Q271" s="713" t="n"/>
      <c r="R271" s="713" t="n"/>
      <c r="S271" s="713" t="n"/>
      <c r="T271" s="713" t="n"/>
      <c r="U271" s="713" t="n"/>
      <c r="V271" s="713" t="n"/>
      <c r="W271" s="713" t="n"/>
      <c r="X271" s="713" t="n"/>
      <c r="Y271" s="713" t="n"/>
      <c r="Z271" s="713" t="n"/>
    </row>
    <row r="272" ht="11.25" customHeight="1" s="844">
      <c r="A272" s="713" t="n"/>
      <c r="B272" s="713" t="n"/>
      <c r="C272" s="713" t="n"/>
      <c r="D272" s="665" t="n"/>
      <c r="E272" s="665" t="n"/>
      <c r="F272" s="665" t="n"/>
      <c r="G272" s="665" t="n"/>
      <c r="H272" s="665" t="n"/>
      <c r="I272" s="713" t="n"/>
      <c r="J272" s="713" t="n"/>
      <c r="K272" s="713" t="n"/>
      <c r="L272" s="713" t="n"/>
      <c r="M272" s="713" t="n"/>
      <c r="N272" s="713" t="n"/>
      <c r="O272" s="713" t="n"/>
      <c r="P272" s="713" t="n"/>
      <c r="Q272" s="713" t="n"/>
      <c r="R272" s="713" t="n"/>
      <c r="S272" s="713" t="n"/>
      <c r="T272" s="713" t="n"/>
      <c r="U272" s="713" t="n"/>
      <c r="V272" s="713" t="n"/>
      <c r="W272" s="713" t="n"/>
      <c r="X272" s="713" t="n"/>
      <c r="Y272" s="713" t="n"/>
      <c r="Z272" s="713" t="n"/>
    </row>
    <row r="273" ht="11.25" customHeight="1" s="844">
      <c r="A273" s="713" t="n"/>
      <c r="B273" s="713" t="n"/>
      <c r="C273" s="713" t="n"/>
      <c r="D273" s="665" t="n"/>
      <c r="E273" s="665" t="n"/>
      <c r="F273" s="665" t="n"/>
      <c r="G273" s="665" t="n"/>
      <c r="H273" s="665" t="n"/>
      <c r="I273" s="713" t="n"/>
      <c r="J273" s="713" t="n"/>
      <c r="K273" s="713" t="n"/>
      <c r="L273" s="713" t="n"/>
      <c r="M273" s="713" t="n"/>
      <c r="N273" s="713" t="n"/>
      <c r="O273" s="713" t="n"/>
      <c r="P273" s="713" t="n"/>
      <c r="Q273" s="713" t="n"/>
      <c r="R273" s="713" t="n"/>
      <c r="S273" s="713" t="n"/>
      <c r="T273" s="713" t="n"/>
      <c r="U273" s="713" t="n"/>
      <c r="V273" s="713" t="n"/>
      <c r="W273" s="713" t="n"/>
      <c r="X273" s="713" t="n"/>
      <c r="Y273" s="713" t="n"/>
      <c r="Z273" s="713" t="n"/>
    </row>
    <row r="274" ht="11.25" customHeight="1" s="844">
      <c r="A274" s="713" t="n"/>
      <c r="B274" s="713" t="n"/>
      <c r="C274" s="713" t="n"/>
      <c r="D274" s="665" t="n"/>
      <c r="E274" s="665" t="n"/>
      <c r="F274" s="665" t="n"/>
      <c r="G274" s="665" t="n"/>
      <c r="H274" s="665" t="n"/>
      <c r="I274" s="713" t="n"/>
      <c r="J274" s="713" t="n"/>
      <c r="K274" s="713" t="n"/>
      <c r="L274" s="713" t="n"/>
      <c r="M274" s="713" t="n"/>
      <c r="N274" s="713" t="n"/>
      <c r="O274" s="713" t="n"/>
      <c r="P274" s="713" t="n"/>
      <c r="Q274" s="713" t="n"/>
      <c r="R274" s="713" t="n"/>
      <c r="S274" s="713" t="n"/>
      <c r="T274" s="713" t="n"/>
      <c r="U274" s="713" t="n"/>
      <c r="V274" s="713" t="n"/>
      <c r="W274" s="713" t="n"/>
      <c r="X274" s="713" t="n"/>
      <c r="Y274" s="713" t="n"/>
      <c r="Z274" s="713" t="n"/>
    </row>
    <row r="275" ht="11.25" customHeight="1" s="844">
      <c r="A275" s="713" t="n"/>
      <c r="B275" s="713" t="n"/>
      <c r="C275" s="713" t="n"/>
      <c r="D275" s="665" t="n"/>
      <c r="E275" s="665" t="n"/>
      <c r="F275" s="665" t="n"/>
      <c r="G275" s="665" t="n"/>
      <c r="H275" s="665" t="n"/>
      <c r="I275" s="713" t="n"/>
      <c r="J275" s="713" t="n"/>
      <c r="K275" s="713" t="n"/>
      <c r="L275" s="713" t="n"/>
      <c r="M275" s="713" t="n"/>
      <c r="N275" s="713" t="n"/>
      <c r="O275" s="713" t="n"/>
      <c r="P275" s="713" t="n"/>
      <c r="Q275" s="713" t="n"/>
      <c r="R275" s="713" t="n"/>
      <c r="S275" s="713" t="n"/>
      <c r="T275" s="713" t="n"/>
      <c r="U275" s="713" t="n"/>
      <c r="V275" s="713" t="n"/>
      <c r="W275" s="713" t="n"/>
      <c r="X275" s="713" t="n"/>
      <c r="Y275" s="713" t="n"/>
      <c r="Z275" s="713" t="n"/>
    </row>
    <row r="276" ht="11.25" customHeight="1" s="844">
      <c r="A276" s="713" t="n"/>
      <c r="B276" s="713" t="n"/>
      <c r="C276" s="713" t="n"/>
      <c r="D276" s="665" t="n"/>
      <c r="E276" s="665" t="n"/>
      <c r="F276" s="665" t="n"/>
      <c r="G276" s="665" t="n"/>
      <c r="H276" s="665" t="n"/>
      <c r="I276" s="713" t="n"/>
      <c r="J276" s="713" t="n"/>
      <c r="K276" s="713" t="n"/>
      <c r="L276" s="713" t="n"/>
      <c r="M276" s="713" t="n"/>
      <c r="N276" s="713" t="n"/>
      <c r="O276" s="713" t="n"/>
      <c r="P276" s="713" t="n"/>
      <c r="Q276" s="713" t="n"/>
      <c r="R276" s="713" t="n"/>
      <c r="S276" s="713" t="n"/>
      <c r="T276" s="713" t="n"/>
      <c r="U276" s="713" t="n"/>
      <c r="V276" s="713" t="n"/>
      <c r="W276" s="713" t="n"/>
      <c r="X276" s="713" t="n"/>
      <c r="Y276" s="713" t="n"/>
      <c r="Z276" s="713" t="n"/>
    </row>
    <row r="277" ht="11.25" customHeight="1" s="844">
      <c r="A277" s="713" t="n"/>
      <c r="B277" s="713" t="n"/>
      <c r="C277" s="713" t="n"/>
      <c r="D277" s="665" t="n"/>
      <c r="E277" s="665" t="n"/>
      <c r="F277" s="665" t="n"/>
      <c r="G277" s="665" t="n"/>
      <c r="H277" s="665" t="n"/>
      <c r="I277" s="713" t="n"/>
      <c r="J277" s="713" t="n"/>
      <c r="K277" s="713" t="n"/>
      <c r="L277" s="713" t="n"/>
      <c r="M277" s="713" t="n"/>
      <c r="N277" s="713" t="n"/>
      <c r="O277" s="713" t="n"/>
      <c r="P277" s="713" t="n"/>
      <c r="Q277" s="713" t="n"/>
      <c r="R277" s="713" t="n"/>
      <c r="S277" s="713" t="n"/>
      <c r="T277" s="713" t="n"/>
      <c r="U277" s="713" t="n"/>
      <c r="V277" s="713" t="n"/>
      <c r="W277" s="713" t="n"/>
      <c r="X277" s="713" t="n"/>
      <c r="Y277" s="713" t="n"/>
      <c r="Z277" s="713" t="n"/>
    </row>
    <row r="278" ht="11.25" customHeight="1" s="844">
      <c r="A278" s="713" t="n"/>
      <c r="B278" s="713" t="n"/>
      <c r="C278" s="713" t="n"/>
      <c r="D278" s="665" t="n"/>
      <c r="E278" s="665" t="n"/>
      <c r="F278" s="665" t="n"/>
      <c r="G278" s="665" t="n"/>
      <c r="H278" s="665" t="n"/>
      <c r="I278" s="713" t="n"/>
      <c r="J278" s="713" t="n"/>
      <c r="K278" s="713" t="n"/>
      <c r="L278" s="713" t="n"/>
      <c r="M278" s="713" t="n"/>
      <c r="N278" s="713" t="n"/>
      <c r="O278" s="713" t="n"/>
      <c r="P278" s="713" t="n"/>
      <c r="Q278" s="713" t="n"/>
      <c r="R278" s="713" t="n"/>
      <c r="S278" s="713" t="n"/>
      <c r="T278" s="713" t="n"/>
      <c r="U278" s="713" t="n"/>
      <c r="V278" s="713" t="n"/>
      <c r="W278" s="713" t="n"/>
      <c r="X278" s="713" t="n"/>
      <c r="Y278" s="713" t="n"/>
      <c r="Z278" s="713" t="n"/>
    </row>
    <row r="279" ht="11.25" customHeight="1" s="844">
      <c r="A279" s="713" t="n"/>
      <c r="B279" s="713" t="n"/>
      <c r="C279" s="713" t="n"/>
      <c r="D279" s="665" t="n"/>
      <c r="E279" s="665" t="n"/>
      <c r="F279" s="665" t="n"/>
      <c r="G279" s="665" t="n"/>
      <c r="H279" s="665" t="n"/>
      <c r="I279" s="713" t="n"/>
      <c r="J279" s="713" t="n"/>
      <c r="K279" s="713" t="n"/>
      <c r="L279" s="713" t="n"/>
      <c r="M279" s="713" t="n"/>
      <c r="N279" s="713" t="n"/>
      <c r="O279" s="713" t="n"/>
      <c r="P279" s="713" t="n"/>
      <c r="Q279" s="713" t="n"/>
      <c r="R279" s="713" t="n"/>
      <c r="S279" s="713" t="n"/>
      <c r="T279" s="713" t="n"/>
      <c r="U279" s="713" t="n"/>
      <c r="V279" s="713" t="n"/>
      <c r="W279" s="713" t="n"/>
      <c r="X279" s="713" t="n"/>
      <c r="Y279" s="713" t="n"/>
      <c r="Z279" s="713" t="n"/>
    </row>
    <row r="280" ht="11.25" customHeight="1" s="844">
      <c r="A280" s="713" t="n"/>
      <c r="B280" s="713" t="n"/>
      <c r="C280" s="713" t="n"/>
      <c r="D280" s="665" t="n"/>
      <c r="E280" s="665" t="n"/>
      <c r="F280" s="665" t="n"/>
      <c r="G280" s="665" t="n"/>
      <c r="H280" s="665" t="n"/>
      <c r="I280" s="713" t="n"/>
      <c r="J280" s="713" t="n"/>
      <c r="K280" s="713" t="n"/>
      <c r="L280" s="713" t="n"/>
      <c r="M280" s="713" t="n"/>
      <c r="N280" s="713" t="n"/>
      <c r="O280" s="713" t="n"/>
      <c r="P280" s="713" t="n"/>
      <c r="Q280" s="713" t="n"/>
      <c r="R280" s="713" t="n"/>
      <c r="S280" s="713" t="n"/>
      <c r="T280" s="713" t="n"/>
      <c r="U280" s="713" t="n"/>
      <c r="V280" s="713" t="n"/>
      <c r="W280" s="713" t="n"/>
      <c r="X280" s="713" t="n"/>
      <c r="Y280" s="713" t="n"/>
      <c r="Z280" s="713" t="n"/>
    </row>
    <row r="281" ht="11.25" customHeight="1" s="844">
      <c r="A281" s="713" t="n"/>
      <c r="B281" s="713" t="n"/>
      <c r="C281" s="713" t="n"/>
      <c r="D281" s="665" t="n"/>
      <c r="E281" s="665" t="n"/>
      <c r="F281" s="665" t="n"/>
      <c r="G281" s="665" t="n"/>
      <c r="H281" s="665" t="n"/>
      <c r="I281" s="713" t="n"/>
      <c r="J281" s="713" t="n"/>
      <c r="K281" s="713" t="n"/>
      <c r="L281" s="713" t="n"/>
      <c r="M281" s="713" t="n"/>
      <c r="N281" s="713" t="n"/>
      <c r="O281" s="713" t="n"/>
      <c r="P281" s="713" t="n"/>
      <c r="Q281" s="713" t="n"/>
      <c r="R281" s="713" t="n"/>
      <c r="S281" s="713" t="n"/>
      <c r="T281" s="713" t="n"/>
      <c r="U281" s="713" t="n"/>
      <c r="V281" s="713" t="n"/>
      <c r="W281" s="713" t="n"/>
      <c r="X281" s="713" t="n"/>
      <c r="Y281" s="713" t="n"/>
      <c r="Z281" s="713" t="n"/>
    </row>
    <row r="282" ht="11.25" customHeight="1" s="844">
      <c r="A282" s="713" t="n"/>
      <c r="B282" s="713" t="n"/>
      <c r="C282" s="713" t="n"/>
      <c r="D282" s="665" t="n"/>
      <c r="E282" s="665" t="n"/>
      <c r="F282" s="665" t="n"/>
      <c r="G282" s="665" t="n"/>
      <c r="H282" s="665" t="n"/>
      <c r="I282" s="713" t="n"/>
      <c r="J282" s="713" t="n"/>
      <c r="K282" s="713" t="n"/>
      <c r="L282" s="713" t="n"/>
      <c r="M282" s="713" t="n"/>
      <c r="N282" s="713" t="n"/>
      <c r="O282" s="713" t="n"/>
      <c r="P282" s="713" t="n"/>
      <c r="Q282" s="713" t="n"/>
      <c r="R282" s="713" t="n"/>
      <c r="S282" s="713" t="n"/>
      <c r="T282" s="713" t="n"/>
      <c r="U282" s="713" t="n"/>
      <c r="V282" s="713" t="n"/>
      <c r="W282" s="713" t="n"/>
      <c r="X282" s="713" t="n"/>
      <c r="Y282" s="713" t="n"/>
      <c r="Z282" s="713" t="n"/>
    </row>
    <row r="283" ht="11.25" customHeight="1" s="844">
      <c r="A283" s="713" t="n"/>
      <c r="B283" s="713" t="n"/>
      <c r="C283" s="713" t="n"/>
      <c r="D283" s="665" t="n"/>
      <c r="E283" s="665" t="n"/>
      <c r="F283" s="665" t="n"/>
      <c r="G283" s="665" t="n"/>
      <c r="H283" s="665" t="n"/>
      <c r="I283" s="713" t="n"/>
      <c r="J283" s="713" t="n"/>
      <c r="K283" s="713" t="n"/>
      <c r="L283" s="713" t="n"/>
      <c r="M283" s="713" t="n"/>
      <c r="N283" s="713" t="n"/>
      <c r="O283" s="713" t="n"/>
      <c r="P283" s="713" t="n"/>
      <c r="Q283" s="713" t="n"/>
      <c r="R283" s="713" t="n"/>
      <c r="S283" s="713" t="n"/>
      <c r="T283" s="713" t="n"/>
      <c r="U283" s="713" t="n"/>
      <c r="V283" s="713" t="n"/>
      <c r="W283" s="713" t="n"/>
      <c r="X283" s="713" t="n"/>
      <c r="Y283" s="713" t="n"/>
      <c r="Z283" s="713" t="n"/>
    </row>
    <row r="284" ht="11.25" customHeight="1" s="844">
      <c r="A284" s="713" t="n"/>
      <c r="B284" s="713" t="n"/>
      <c r="C284" s="713" t="n"/>
      <c r="D284" s="665" t="n"/>
      <c r="E284" s="665" t="n"/>
      <c r="F284" s="665" t="n"/>
      <c r="G284" s="665" t="n"/>
      <c r="H284" s="665" t="n"/>
      <c r="I284" s="713" t="n"/>
      <c r="J284" s="713" t="n"/>
      <c r="K284" s="713" t="n"/>
      <c r="L284" s="713" t="n"/>
      <c r="M284" s="713" t="n"/>
      <c r="N284" s="713" t="n"/>
      <c r="O284" s="713" t="n"/>
      <c r="P284" s="713" t="n"/>
      <c r="Q284" s="713" t="n"/>
      <c r="R284" s="713" t="n"/>
      <c r="S284" s="713" t="n"/>
      <c r="T284" s="713" t="n"/>
      <c r="U284" s="713" t="n"/>
      <c r="V284" s="713" t="n"/>
      <c r="W284" s="713" t="n"/>
      <c r="X284" s="713" t="n"/>
      <c r="Y284" s="713" t="n"/>
      <c r="Z284" s="713" t="n"/>
    </row>
    <row r="285" ht="11.25" customHeight="1" s="844">
      <c r="A285" s="713" t="n"/>
      <c r="B285" s="713" t="n"/>
      <c r="C285" s="713" t="n"/>
      <c r="D285" s="665" t="n"/>
      <c r="E285" s="665" t="n"/>
      <c r="F285" s="665" t="n"/>
      <c r="G285" s="665" t="n"/>
      <c r="H285" s="665" t="n"/>
      <c r="I285" s="713" t="n"/>
      <c r="J285" s="713" t="n"/>
      <c r="K285" s="713" t="n"/>
      <c r="L285" s="713" t="n"/>
      <c r="M285" s="713" t="n"/>
      <c r="N285" s="713" t="n"/>
      <c r="O285" s="713" t="n"/>
      <c r="P285" s="713" t="n"/>
      <c r="Q285" s="713" t="n"/>
      <c r="R285" s="713" t="n"/>
      <c r="S285" s="713" t="n"/>
      <c r="T285" s="713" t="n"/>
      <c r="U285" s="713" t="n"/>
      <c r="V285" s="713" t="n"/>
      <c r="W285" s="713" t="n"/>
      <c r="X285" s="713" t="n"/>
      <c r="Y285" s="713" t="n"/>
      <c r="Z285" s="713" t="n"/>
    </row>
    <row r="286" ht="11.25" customHeight="1" s="844">
      <c r="A286" s="713" t="n"/>
      <c r="B286" s="713" t="n"/>
      <c r="C286" s="713" t="n"/>
      <c r="D286" s="665" t="n"/>
      <c r="E286" s="665" t="n"/>
      <c r="F286" s="665" t="n"/>
      <c r="G286" s="665" t="n"/>
      <c r="H286" s="665" t="n"/>
      <c r="I286" s="713" t="n"/>
      <c r="J286" s="713" t="n"/>
      <c r="K286" s="713" t="n"/>
      <c r="L286" s="713" t="n"/>
      <c r="M286" s="713" t="n"/>
      <c r="N286" s="713" t="n"/>
      <c r="O286" s="713" t="n"/>
      <c r="P286" s="713" t="n"/>
      <c r="Q286" s="713" t="n"/>
      <c r="R286" s="713" t="n"/>
      <c r="S286" s="713" t="n"/>
      <c r="T286" s="713" t="n"/>
      <c r="U286" s="713" t="n"/>
      <c r="V286" s="713" t="n"/>
      <c r="W286" s="713" t="n"/>
      <c r="X286" s="713" t="n"/>
      <c r="Y286" s="713" t="n"/>
      <c r="Z286" s="713" t="n"/>
    </row>
    <row r="287" ht="11.25" customHeight="1" s="844">
      <c r="A287" s="713" t="n"/>
      <c r="B287" s="713" t="n"/>
      <c r="C287" s="713" t="n"/>
      <c r="D287" s="665" t="n"/>
      <c r="E287" s="665" t="n"/>
      <c r="F287" s="665" t="n"/>
      <c r="G287" s="665" t="n"/>
      <c r="H287" s="665" t="n"/>
      <c r="I287" s="713" t="n"/>
      <c r="J287" s="713" t="n"/>
      <c r="K287" s="713" t="n"/>
      <c r="L287" s="713" t="n"/>
      <c r="M287" s="713" t="n"/>
      <c r="N287" s="713" t="n"/>
      <c r="O287" s="713" t="n"/>
      <c r="P287" s="713" t="n"/>
      <c r="Q287" s="713" t="n"/>
      <c r="R287" s="713" t="n"/>
      <c r="S287" s="713" t="n"/>
      <c r="T287" s="713" t="n"/>
      <c r="U287" s="713" t="n"/>
      <c r="V287" s="713" t="n"/>
      <c r="W287" s="713" t="n"/>
      <c r="X287" s="713" t="n"/>
      <c r="Y287" s="713" t="n"/>
      <c r="Z287" s="713" t="n"/>
    </row>
    <row r="288" ht="11.25" customHeight="1" s="844">
      <c r="A288" s="713" t="n"/>
      <c r="B288" s="713" t="n"/>
      <c r="C288" s="713" t="n"/>
      <c r="D288" s="665" t="n"/>
      <c r="E288" s="665" t="n"/>
      <c r="F288" s="665" t="n"/>
      <c r="G288" s="665" t="n"/>
      <c r="H288" s="665" t="n"/>
      <c r="I288" s="713" t="n"/>
      <c r="J288" s="713" t="n"/>
      <c r="K288" s="713" t="n"/>
      <c r="L288" s="713" t="n"/>
      <c r="M288" s="713" t="n"/>
      <c r="N288" s="713" t="n"/>
      <c r="O288" s="713" t="n"/>
      <c r="P288" s="713" t="n"/>
      <c r="Q288" s="713" t="n"/>
      <c r="R288" s="713" t="n"/>
      <c r="S288" s="713" t="n"/>
      <c r="T288" s="713" t="n"/>
      <c r="U288" s="713" t="n"/>
      <c r="V288" s="713" t="n"/>
      <c r="W288" s="713" t="n"/>
      <c r="X288" s="713" t="n"/>
      <c r="Y288" s="713" t="n"/>
      <c r="Z288" s="713" t="n"/>
    </row>
    <row r="289" ht="11.25" customHeight="1" s="844">
      <c r="A289" s="713" t="n"/>
      <c r="B289" s="713" t="n"/>
      <c r="C289" s="713" t="n"/>
      <c r="D289" s="665" t="n"/>
      <c r="E289" s="665" t="n"/>
      <c r="F289" s="665" t="n"/>
      <c r="G289" s="665" t="n"/>
      <c r="H289" s="665" t="n"/>
      <c r="I289" s="713" t="n"/>
      <c r="J289" s="713" t="n"/>
      <c r="K289" s="713" t="n"/>
      <c r="L289" s="713" t="n"/>
      <c r="M289" s="713" t="n"/>
      <c r="N289" s="713" t="n"/>
      <c r="O289" s="713" t="n"/>
      <c r="P289" s="713" t="n"/>
      <c r="Q289" s="713" t="n"/>
      <c r="R289" s="713" t="n"/>
      <c r="S289" s="713" t="n"/>
      <c r="T289" s="713" t="n"/>
      <c r="U289" s="713" t="n"/>
      <c r="V289" s="713" t="n"/>
      <c r="W289" s="713" t="n"/>
      <c r="X289" s="713" t="n"/>
      <c r="Y289" s="713" t="n"/>
      <c r="Z289" s="713" t="n"/>
    </row>
    <row r="290" ht="11.25" customHeight="1" s="844">
      <c r="A290" s="713" t="n"/>
      <c r="B290" s="713" t="n"/>
      <c r="C290" s="713" t="n"/>
      <c r="D290" s="665" t="n"/>
      <c r="E290" s="665" t="n"/>
      <c r="F290" s="665" t="n"/>
      <c r="G290" s="665" t="n"/>
      <c r="H290" s="665" t="n"/>
      <c r="I290" s="713" t="n"/>
      <c r="J290" s="713" t="n"/>
      <c r="K290" s="713" t="n"/>
      <c r="L290" s="713" t="n"/>
      <c r="M290" s="713" t="n"/>
      <c r="N290" s="713" t="n"/>
      <c r="O290" s="713" t="n"/>
      <c r="P290" s="713" t="n"/>
      <c r="Q290" s="713" t="n"/>
      <c r="R290" s="713" t="n"/>
      <c r="S290" s="713" t="n"/>
      <c r="T290" s="713" t="n"/>
      <c r="U290" s="713" t="n"/>
      <c r="V290" s="713" t="n"/>
      <c r="W290" s="713" t="n"/>
      <c r="X290" s="713" t="n"/>
      <c r="Y290" s="713" t="n"/>
      <c r="Z290" s="713" t="n"/>
    </row>
    <row r="291" ht="11.25" customHeight="1" s="844">
      <c r="A291" s="713" t="n"/>
      <c r="B291" s="713" t="n"/>
      <c r="C291" s="713" t="n"/>
      <c r="D291" s="665" t="n"/>
      <c r="E291" s="665" t="n"/>
      <c r="F291" s="665" t="n"/>
      <c r="G291" s="665" t="n"/>
      <c r="H291" s="665" t="n"/>
      <c r="I291" s="713" t="n"/>
      <c r="J291" s="713" t="n"/>
      <c r="K291" s="713" t="n"/>
      <c r="L291" s="713" t="n"/>
      <c r="M291" s="713" t="n"/>
      <c r="N291" s="713" t="n"/>
      <c r="O291" s="713" t="n"/>
      <c r="P291" s="713" t="n"/>
      <c r="Q291" s="713" t="n"/>
      <c r="R291" s="713" t="n"/>
      <c r="S291" s="713" t="n"/>
      <c r="T291" s="713" t="n"/>
      <c r="U291" s="713" t="n"/>
      <c r="V291" s="713" t="n"/>
      <c r="W291" s="713" t="n"/>
      <c r="X291" s="713" t="n"/>
      <c r="Y291" s="713" t="n"/>
      <c r="Z291" s="713" t="n"/>
    </row>
    <row r="292" ht="11.25" customHeight="1" s="844">
      <c r="A292" s="713" t="n"/>
      <c r="B292" s="713" t="n"/>
      <c r="C292" s="713" t="n"/>
      <c r="D292" s="665" t="n"/>
      <c r="E292" s="665" t="n"/>
      <c r="F292" s="665" t="n"/>
      <c r="G292" s="665" t="n"/>
      <c r="H292" s="665" t="n"/>
      <c r="I292" s="713" t="n"/>
      <c r="J292" s="713" t="n"/>
      <c r="K292" s="713" t="n"/>
      <c r="L292" s="713" t="n"/>
      <c r="M292" s="713" t="n"/>
      <c r="N292" s="713" t="n"/>
      <c r="O292" s="713" t="n"/>
      <c r="P292" s="713" t="n"/>
      <c r="Q292" s="713" t="n"/>
      <c r="R292" s="713" t="n"/>
      <c r="S292" s="713" t="n"/>
      <c r="T292" s="713" t="n"/>
      <c r="U292" s="713" t="n"/>
      <c r="V292" s="713" t="n"/>
      <c r="W292" s="713" t="n"/>
      <c r="X292" s="713" t="n"/>
      <c r="Y292" s="713" t="n"/>
      <c r="Z292" s="713" t="n"/>
    </row>
    <row r="293" ht="11.25" customHeight="1" s="844">
      <c r="A293" s="713" t="n"/>
      <c r="B293" s="713" t="n"/>
      <c r="C293" s="713" t="n"/>
      <c r="D293" s="665" t="n"/>
      <c r="E293" s="665" t="n"/>
      <c r="F293" s="665" t="n"/>
      <c r="G293" s="665" t="n"/>
      <c r="H293" s="665" t="n"/>
      <c r="I293" s="713" t="n"/>
      <c r="J293" s="713" t="n"/>
      <c r="K293" s="713" t="n"/>
      <c r="L293" s="713" t="n"/>
      <c r="M293" s="713" t="n"/>
      <c r="N293" s="713" t="n"/>
      <c r="O293" s="713" t="n"/>
      <c r="P293" s="713" t="n"/>
      <c r="Q293" s="713" t="n"/>
      <c r="R293" s="713" t="n"/>
      <c r="S293" s="713" t="n"/>
      <c r="T293" s="713" t="n"/>
      <c r="U293" s="713" t="n"/>
      <c r="V293" s="713" t="n"/>
      <c r="W293" s="713" t="n"/>
      <c r="X293" s="713" t="n"/>
      <c r="Y293" s="713" t="n"/>
      <c r="Z293" s="713" t="n"/>
    </row>
    <row r="294" ht="11.25" customHeight="1" s="844">
      <c r="A294" s="713" t="n"/>
      <c r="B294" s="713" t="n"/>
      <c r="C294" s="713" t="n"/>
      <c r="D294" s="665" t="n"/>
      <c r="E294" s="665" t="n"/>
      <c r="F294" s="665" t="n"/>
      <c r="G294" s="665" t="n"/>
      <c r="H294" s="665" t="n"/>
      <c r="I294" s="713" t="n"/>
      <c r="J294" s="713" t="n"/>
      <c r="K294" s="713" t="n"/>
      <c r="L294" s="713" t="n"/>
      <c r="M294" s="713" t="n"/>
      <c r="N294" s="713" t="n"/>
      <c r="O294" s="713" t="n"/>
      <c r="P294" s="713" t="n"/>
      <c r="Q294" s="713" t="n"/>
      <c r="R294" s="713" t="n"/>
      <c r="S294" s="713" t="n"/>
      <c r="T294" s="713" t="n"/>
      <c r="U294" s="713" t="n"/>
      <c r="V294" s="713" t="n"/>
      <c r="W294" s="713" t="n"/>
      <c r="X294" s="713" t="n"/>
      <c r="Y294" s="713" t="n"/>
      <c r="Z294" s="713" t="n"/>
    </row>
    <row r="295" ht="11.25" customHeight="1" s="844">
      <c r="A295" s="713" t="n"/>
      <c r="B295" s="713" t="n"/>
      <c r="C295" s="713" t="n"/>
      <c r="D295" s="665" t="n"/>
      <c r="E295" s="665" t="n"/>
      <c r="F295" s="665" t="n"/>
      <c r="G295" s="665" t="n"/>
      <c r="H295" s="665" t="n"/>
      <c r="I295" s="713" t="n"/>
      <c r="J295" s="713" t="n"/>
      <c r="K295" s="713" t="n"/>
      <c r="L295" s="713" t="n"/>
      <c r="M295" s="713" t="n"/>
      <c r="N295" s="713" t="n"/>
      <c r="O295" s="713" t="n"/>
      <c r="P295" s="713" t="n"/>
      <c r="Q295" s="713" t="n"/>
      <c r="R295" s="713" t="n"/>
      <c r="S295" s="713" t="n"/>
      <c r="T295" s="713" t="n"/>
      <c r="U295" s="713" t="n"/>
      <c r="V295" s="713" t="n"/>
      <c r="W295" s="713" t="n"/>
      <c r="X295" s="713" t="n"/>
      <c r="Y295" s="713" t="n"/>
      <c r="Z295" s="713" t="n"/>
    </row>
    <row r="296" ht="11.25" customHeight="1" s="844">
      <c r="A296" s="713" t="n"/>
      <c r="B296" s="713" t="n"/>
      <c r="C296" s="713" t="n"/>
      <c r="D296" s="665" t="n"/>
      <c r="E296" s="665" t="n"/>
      <c r="F296" s="665" t="n"/>
      <c r="G296" s="665" t="n"/>
      <c r="H296" s="665" t="n"/>
      <c r="I296" s="713" t="n"/>
      <c r="J296" s="713" t="n"/>
      <c r="K296" s="713" t="n"/>
      <c r="L296" s="713" t="n"/>
      <c r="M296" s="713" t="n"/>
      <c r="N296" s="713" t="n"/>
      <c r="O296" s="713" t="n"/>
      <c r="P296" s="713" t="n"/>
      <c r="Q296" s="713" t="n"/>
      <c r="R296" s="713" t="n"/>
      <c r="S296" s="713" t="n"/>
      <c r="T296" s="713" t="n"/>
      <c r="U296" s="713" t="n"/>
      <c r="V296" s="713" t="n"/>
      <c r="W296" s="713" t="n"/>
      <c r="X296" s="713" t="n"/>
      <c r="Y296" s="713" t="n"/>
      <c r="Z296" s="713" t="n"/>
    </row>
    <row r="297" ht="11.25" customHeight="1" s="844">
      <c r="A297" s="713" t="n"/>
      <c r="B297" s="713" t="n"/>
      <c r="C297" s="713" t="n"/>
      <c r="D297" s="665" t="n"/>
      <c r="E297" s="665" t="n"/>
      <c r="F297" s="665" t="n"/>
      <c r="G297" s="665" t="n"/>
      <c r="H297" s="665" t="n"/>
      <c r="I297" s="713" t="n"/>
      <c r="J297" s="713" t="n"/>
      <c r="K297" s="713" t="n"/>
      <c r="L297" s="713" t="n"/>
      <c r="M297" s="713" t="n"/>
      <c r="N297" s="713" t="n"/>
      <c r="O297" s="713" t="n"/>
      <c r="P297" s="713" t="n"/>
      <c r="Q297" s="713" t="n"/>
      <c r="R297" s="713" t="n"/>
      <c r="S297" s="713" t="n"/>
      <c r="T297" s="713" t="n"/>
      <c r="U297" s="713" t="n"/>
      <c r="V297" s="713" t="n"/>
      <c r="W297" s="713" t="n"/>
      <c r="X297" s="713" t="n"/>
      <c r="Y297" s="713" t="n"/>
      <c r="Z297" s="713" t="n"/>
    </row>
    <row r="298" ht="11.25" customHeight="1" s="844">
      <c r="A298" s="713" t="n"/>
      <c r="B298" s="713" t="n"/>
      <c r="C298" s="713" t="n"/>
      <c r="D298" s="665" t="n"/>
      <c r="E298" s="665" t="n"/>
      <c r="F298" s="665" t="n"/>
      <c r="G298" s="665" t="n"/>
      <c r="H298" s="665" t="n"/>
      <c r="I298" s="713" t="n"/>
      <c r="J298" s="713" t="n"/>
      <c r="K298" s="713" t="n"/>
      <c r="L298" s="713" t="n"/>
      <c r="M298" s="713" t="n"/>
      <c r="N298" s="713" t="n"/>
      <c r="O298" s="713" t="n"/>
      <c r="P298" s="713" t="n"/>
      <c r="Q298" s="713" t="n"/>
      <c r="R298" s="713" t="n"/>
      <c r="S298" s="713" t="n"/>
      <c r="T298" s="713" t="n"/>
      <c r="U298" s="713" t="n"/>
      <c r="V298" s="713" t="n"/>
      <c r="W298" s="713" t="n"/>
      <c r="X298" s="713" t="n"/>
      <c r="Y298" s="713" t="n"/>
      <c r="Z298" s="713" t="n"/>
    </row>
    <row r="299" ht="11.25" customHeight="1" s="844">
      <c r="A299" s="713" t="n"/>
      <c r="B299" s="713" t="n"/>
      <c r="C299" s="713" t="n"/>
      <c r="D299" s="665" t="n"/>
      <c r="E299" s="665" t="n"/>
      <c r="F299" s="665" t="n"/>
      <c r="G299" s="665" t="n"/>
      <c r="H299" s="665" t="n"/>
      <c r="I299" s="713" t="n"/>
      <c r="J299" s="713" t="n"/>
      <c r="K299" s="713" t="n"/>
      <c r="L299" s="713" t="n"/>
      <c r="M299" s="713" t="n"/>
      <c r="N299" s="713" t="n"/>
      <c r="O299" s="713" t="n"/>
      <c r="P299" s="713" t="n"/>
      <c r="Q299" s="713" t="n"/>
      <c r="R299" s="713" t="n"/>
      <c r="S299" s="713" t="n"/>
      <c r="T299" s="713" t="n"/>
      <c r="U299" s="713" t="n"/>
      <c r="V299" s="713" t="n"/>
      <c r="W299" s="713" t="n"/>
      <c r="X299" s="713" t="n"/>
      <c r="Y299" s="713" t="n"/>
      <c r="Z299" s="713" t="n"/>
    </row>
    <row r="300" ht="11.25" customHeight="1" s="844">
      <c r="A300" s="713" t="n"/>
      <c r="B300" s="713" t="n"/>
      <c r="C300" s="713" t="n"/>
      <c r="D300" s="665" t="n"/>
      <c r="E300" s="665" t="n"/>
      <c r="F300" s="665" t="n"/>
      <c r="G300" s="665" t="n"/>
      <c r="H300" s="665" t="n"/>
      <c r="I300" s="713" t="n"/>
      <c r="J300" s="713" t="n"/>
      <c r="K300" s="713" t="n"/>
      <c r="L300" s="713" t="n"/>
      <c r="M300" s="713" t="n"/>
      <c r="N300" s="713" t="n"/>
      <c r="O300" s="713" t="n"/>
      <c r="P300" s="713" t="n"/>
      <c r="Q300" s="713" t="n"/>
      <c r="R300" s="713" t="n"/>
      <c r="S300" s="713" t="n"/>
      <c r="T300" s="713" t="n"/>
      <c r="U300" s="713" t="n"/>
      <c r="V300" s="713" t="n"/>
      <c r="W300" s="713" t="n"/>
      <c r="X300" s="713" t="n"/>
      <c r="Y300" s="713" t="n"/>
      <c r="Z300" s="713" t="n"/>
    </row>
    <row r="301" ht="11.25" customHeight="1" s="844">
      <c r="A301" s="713" t="n"/>
      <c r="B301" s="713" t="n"/>
      <c r="C301" s="713" t="n"/>
      <c r="D301" s="665" t="n"/>
      <c r="E301" s="665" t="n"/>
      <c r="F301" s="665" t="n"/>
      <c r="G301" s="665" t="n"/>
      <c r="H301" s="665" t="n"/>
      <c r="I301" s="713" t="n"/>
      <c r="J301" s="713" t="n"/>
      <c r="K301" s="713" t="n"/>
      <c r="L301" s="713" t="n"/>
      <c r="M301" s="713" t="n"/>
      <c r="N301" s="713" t="n"/>
      <c r="O301" s="713" t="n"/>
      <c r="P301" s="713" t="n"/>
      <c r="Q301" s="713" t="n"/>
      <c r="R301" s="713" t="n"/>
      <c r="S301" s="713" t="n"/>
      <c r="T301" s="713" t="n"/>
      <c r="U301" s="713" t="n"/>
      <c r="V301" s="713" t="n"/>
      <c r="W301" s="713" t="n"/>
      <c r="X301" s="713" t="n"/>
      <c r="Y301" s="713" t="n"/>
      <c r="Z301" s="713" t="n"/>
    </row>
    <row r="302" ht="11.25" customHeight="1" s="844">
      <c r="A302" s="713" t="n"/>
      <c r="B302" s="713" t="n"/>
      <c r="C302" s="713" t="n"/>
      <c r="D302" s="665" t="n"/>
      <c r="E302" s="665" t="n"/>
      <c r="F302" s="665" t="n"/>
      <c r="G302" s="665" t="n"/>
      <c r="H302" s="665" t="n"/>
      <c r="I302" s="713" t="n"/>
      <c r="J302" s="713" t="n"/>
      <c r="K302" s="713" t="n"/>
      <c r="L302" s="713" t="n"/>
      <c r="M302" s="713" t="n"/>
      <c r="N302" s="713" t="n"/>
      <c r="O302" s="713" t="n"/>
      <c r="P302" s="713" t="n"/>
      <c r="Q302" s="713" t="n"/>
      <c r="R302" s="713" t="n"/>
      <c r="S302" s="713" t="n"/>
      <c r="T302" s="713" t="n"/>
      <c r="U302" s="713" t="n"/>
      <c r="V302" s="713" t="n"/>
      <c r="W302" s="713" t="n"/>
      <c r="X302" s="713" t="n"/>
      <c r="Y302" s="713" t="n"/>
      <c r="Z302" s="713" t="n"/>
    </row>
    <row r="303" ht="11.25" customHeight="1" s="844">
      <c r="A303" s="713" t="n"/>
      <c r="B303" s="713" t="n"/>
      <c r="C303" s="713" t="n"/>
      <c r="D303" s="665" t="n"/>
      <c r="E303" s="665" t="n"/>
      <c r="F303" s="665" t="n"/>
      <c r="G303" s="665" t="n"/>
      <c r="H303" s="665" t="n"/>
      <c r="I303" s="713" t="n"/>
      <c r="J303" s="713" t="n"/>
      <c r="K303" s="713" t="n"/>
      <c r="L303" s="713" t="n"/>
      <c r="M303" s="713" t="n"/>
      <c r="N303" s="713" t="n"/>
      <c r="O303" s="713" t="n"/>
      <c r="P303" s="713" t="n"/>
      <c r="Q303" s="713" t="n"/>
      <c r="R303" s="713" t="n"/>
      <c r="S303" s="713" t="n"/>
      <c r="T303" s="713" t="n"/>
      <c r="U303" s="713" t="n"/>
      <c r="V303" s="713" t="n"/>
      <c r="W303" s="713" t="n"/>
      <c r="X303" s="713" t="n"/>
      <c r="Y303" s="713" t="n"/>
      <c r="Z303" s="713" t="n"/>
    </row>
    <row r="304" ht="11.25" customHeight="1" s="844">
      <c r="A304" s="713" t="n"/>
      <c r="B304" s="713" t="n"/>
      <c r="C304" s="713" t="n"/>
      <c r="D304" s="665" t="n"/>
      <c r="E304" s="665" t="n"/>
      <c r="F304" s="665" t="n"/>
      <c r="G304" s="665" t="n"/>
      <c r="H304" s="665" t="n"/>
      <c r="I304" s="713" t="n"/>
      <c r="J304" s="713" t="n"/>
      <c r="K304" s="713" t="n"/>
      <c r="L304" s="713" t="n"/>
      <c r="M304" s="713" t="n"/>
      <c r="N304" s="713" t="n"/>
      <c r="O304" s="713" t="n"/>
      <c r="P304" s="713" t="n"/>
      <c r="Q304" s="713" t="n"/>
      <c r="R304" s="713" t="n"/>
      <c r="S304" s="713" t="n"/>
      <c r="T304" s="713" t="n"/>
      <c r="U304" s="713" t="n"/>
      <c r="V304" s="713" t="n"/>
      <c r="W304" s="713" t="n"/>
      <c r="X304" s="713" t="n"/>
      <c r="Y304" s="713" t="n"/>
      <c r="Z304" s="713" t="n"/>
    </row>
    <row r="305" ht="11.25" customHeight="1" s="844">
      <c r="A305" s="713" t="n"/>
      <c r="B305" s="713" t="n"/>
      <c r="C305" s="713" t="n"/>
      <c r="D305" s="665" t="n"/>
      <c r="E305" s="665" t="n"/>
      <c r="F305" s="665" t="n"/>
      <c r="G305" s="665" t="n"/>
      <c r="H305" s="665" t="n"/>
      <c r="I305" s="713" t="n"/>
      <c r="J305" s="713" t="n"/>
      <c r="K305" s="713" t="n"/>
      <c r="L305" s="713" t="n"/>
      <c r="M305" s="713" t="n"/>
      <c r="N305" s="713" t="n"/>
      <c r="O305" s="713" t="n"/>
      <c r="P305" s="713" t="n"/>
      <c r="Q305" s="713" t="n"/>
      <c r="R305" s="713" t="n"/>
      <c r="S305" s="713" t="n"/>
      <c r="T305" s="713" t="n"/>
      <c r="U305" s="713" t="n"/>
      <c r="V305" s="713" t="n"/>
      <c r="W305" s="713" t="n"/>
      <c r="X305" s="713" t="n"/>
      <c r="Y305" s="713" t="n"/>
      <c r="Z305" s="713" t="n"/>
    </row>
    <row r="306" ht="11.25" customHeight="1" s="844">
      <c r="A306" s="713" t="n"/>
      <c r="B306" s="713" t="n"/>
      <c r="C306" s="713" t="n"/>
      <c r="D306" s="665" t="n"/>
      <c r="E306" s="665" t="n"/>
      <c r="F306" s="665" t="n"/>
      <c r="G306" s="665" t="n"/>
      <c r="H306" s="665" t="n"/>
      <c r="I306" s="713" t="n"/>
      <c r="J306" s="713" t="n"/>
      <c r="K306" s="713" t="n"/>
      <c r="L306" s="713" t="n"/>
      <c r="M306" s="713" t="n"/>
      <c r="N306" s="713" t="n"/>
      <c r="O306" s="713" t="n"/>
      <c r="P306" s="713" t="n"/>
      <c r="Q306" s="713" t="n"/>
      <c r="R306" s="713" t="n"/>
      <c r="S306" s="713" t="n"/>
      <c r="T306" s="713" t="n"/>
      <c r="U306" s="713" t="n"/>
      <c r="V306" s="713" t="n"/>
      <c r="W306" s="713" t="n"/>
      <c r="X306" s="713" t="n"/>
      <c r="Y306" s="713" t="n"/>
      <c r="Z306" s="713" t="n"/>
    </row>
    <row r="307" ht="11.25" customHeight="1" s="844">
      <c r="A307" s="713" t="n"/>
      <c r="B307" s="713" t="n"/>
      <c r="C307" s="713" t="n"/>
      <c r="D307" s="665" t="n"/>
      <c r="E307" s="665" t="n"/>
      <c r="F307" s="665" t="n"/>
      <c r="G307" s="665" t="n"/>
      <c r="H307" s="665" t="n"/>
      <c r="I307" s="713" t="n"/>
      <c r="J307" s="713" t="n"/>
      <c r="K307" s="713" t="n"/>
      <c r="L307" s="713" t="n"/>
      <c r="M307" s="713" t="n"/>
      <c r="N307" s="713" t="n"/>
      <c r="O307" s="713" t="n"/>
      <c r="P307" s="713" t="n"/>
      <c r="Q307" s="713" t="n"/>
      <c r="R307" s="713" t="n"/>
      <c r="S307" s="713" t="n"/>
      <c r="T307" s="713" t="n"/>
      <c r="U307" s="713" t="n"/>
      <c r="V307" s="713" t="n"/>
      <c r="W307" s="713" t="n"/>
      <c r="X307" s="713" t="n"/>
      <c r="Y307" s="713" t="n"/>
      <c r="Z307" s="713" t="n"/>
    </row>
    <row r="308" ht="11.25" customHeight="1" s="844">
      <c r="A308" s="713" t="n"/>
      <c r="B308" s="713" t="n"/>
      <c r="C308" s="713" t="n"/>
      <c r="D308" s="665" t="n"/>
      <c r="E308" s="665" t="n"/>
      <c r="F308" s="665" t="n"/>
      <c r="G308" s="665" t="n"/>
      <c r="H308" s="665" t="n"/>
      <c r="I308" s="713" t="n"/>
      <c r="J308" s="713" t="n"/>
      <c r="K308" s="713" t="n"/>
      <c r="L308" s="713" t="n"/>
      <c r="M308" s="713" t="n"/>
      <c r="N308" s="713" t="n"/>
      <c r="O308" s="713" t="n"/>
      <c r="P308" s="713" t="n"/>
      <c r="Q308" s="713" t="n"/>
      <c r="R308" s="713" t="n"/>
      <c r="S308" s="713" t="n"/>
      <c r="T308" s="713" t="n"/>
      <c r="U308" s="713" t="n"/>
      <c r="V308" s="713" t="n"/>
      <c r="W308" s="713" t="n"/>
      <c r="X308" s="713" t="n"/>
      <c r="Y308" s="713" t="n"/>
      <c r="Z308" s="713" t="n"/>
    </row>
    <row r="309" ht="11.25" customHeight="1" s="844">
      <c r="A309" s="713" t="n"/>
      <c r="B309" s="713" t="n"/>
      <c r="C309" s="713" t="n"/>
      <c r="D309" s="665" t="n"/>
      <c r="E309" s="665" t="n"/>
      <c r="F309" s="665" t="n"/>
      <c r="G309" s="665" t="n"/>
      <c r="H309" s="665" t="n"/>
      <c r="I309" s="713" t="n"/>
      <c r="J309" s="713" t="n"/>
      <c r="K309" s="713" t="n"/>
      <c r="L309" s="713" t="n"/>
      <c r="M309" s="713" t="n"/>
      <c r="N309" s="713" t="n"/>
      <c r="O309" s="713" t="n"/>
      <c r="P309" s="713" t="n"/>
      <c r="Q309" s="713" t="n"/>
      <c r="R309" s="713" t="n"/>
      <c r="S309" s="713" t="n"/>
      <c r="T309" s="713" t="n"/>
      <c r="U309" s="713" t="n"/>
      <c r="V309" s="713" t="n"/>
      <c r="W309" s="713" t="n"/>
      <c r="X309" s="713" t="n"/>
      <c r="Y309" s="713" t="n"/>
      <c r="Z309" s="713" t="n"/>
    </row>
    <row r="310" ht="11.25" customHeight="1" s="844">
      <c r="A310" s="713" t="n"/>
      <c r="B310" s="713" t="n"/>
      <c r="C310" s="713" t="n"/>
      <c r="D310" s="665" t="n"/>
      <c r="E310" s="665" t="n"/>
      <c r="F310" s="665" t="n"/>
      <c r="G310" s="665" t="n"/>
      <c r="H310" s="665" t="n"/>
      <c r="I310" s="713" t="n"/>
      <c r="J310" s="713" t="n"/>
      <c r="K310" s="713" t="n"/>
      <c r="L310" s="713" t="n"/>
      <c r="M310" s="713" t="n"/>
      <c r="N310" s="713" t="n"/>
      <c r="O310" s="713" t="n"/>
      <c r="P310" s="713" t="n"/>
      <c r="Q310" s="713" t="n"/>
      <c r="R310" s="713" t="n"/>
      <c r="S310" s="713" t="n"/>
      <c r="T310" s="713" t="n"/>
      <c r="U310" s="713" t="n"/>
      <c r="V310" s="713" t="n"/>
      <c r="W310" s="713" t="n"/>
      <c r="X310" s="713" t="n"/>
      <c r="Y310" s="713" t="n"/>
      <c r="Z310" s="713" t="n"/>
    </row>
    <row r="311" ht="11.25" customHeight="1" s="844">
      <c r="A311" s="713" t="n"/>
      <c r="B311" s="713" t="n"/>
      <c r="C311" s="713" t="n"/>
      <c r="D311" s="665" t="n"/>
      <c r="E311" s="665" t="n"/>
      <c r="F311" s="665" t="n"/>
      <c r="G311" s="665" t="n"/>
      <c r="H311" s="665" t="n"/>
      <c r="I311" s="713" t="n"/>
      <c r="J311" s="713" t="n"/>
      <c r="K311" s="713" t="n"/>
      <c r="L311" s="713" t="n"/>
      <c r="M311" s="713" t="n"/>
      <c r="N311" s="713" t="n"/>
      <c r="O311" s="713" t="n"/>
      <c r="P311" s="713" t="n"/>
      <c r="Q311" s="713" t="n"/>
      <c r="R311" s="713" t="n"/>
      <c r="S311" s="713" t="n"/>
      <c r="T311" s="713" t="n"/>
      <c r="U311" s="713" t="n"/>
      <c r="V311" s="713" t="n"/>
      <c r="W311" s="713" t="n"/>
      <c r="X311" s="713" t="n"/>
      <c r="Y311" s="713" t="n"/>
      <c r="Z311" s="713" t="n"/>
    </row>
    <row r="312" ht="11.25" customHeight="1" s="844">
      <c r="A312" s="713" t="n"/>
      <c r="B312" s="713" t="n"/>
      <c r="C312" s="713" t="n"/>
      <c r="D312" s="665" t="n"/>
      <c r="E312" s="665" t="n"/>
      <c r="F312" s="665" t="n"/>
      <c r="G312" s="665" t="n"/>
      <c r="H312" s="665" t="n"/>
      <c r="I312" s="713" t="n"/>
      <c r="J312" s="713" t="n"/>
      <c r="K312" s="713" t="n"/>
      <c r="L312" s="713" t="n"/>
      <c r="M312" s="713" t="n"/>
      <c r="N312" s="713" t="n"/>
      <c r="O312" s="713" t="n"/>
      <c r="P312" s="713" t="n"/>
      <c r="Q312" s="713" t="n"/>
      <c r="R312" s="713" t="n"/>
      <c r="S312" s="713" t="n"/>
      <c r="T312" s="713" t="n"/>
      <c r="U312" s="713" t="n"/>
      <c r="V312" s="713" t="n"/>
      <c r="W312" s="713" t="n"/>
      <c r="X312" s="713" t="n"/>
      <c r="Y312" s="713" t="n"/>
      <c r="Z312" s="713" t="n"/>
    </row>
    <row r="313" ht="11.25" customHeight="1" s="844">
      <c r="A313" s="713" t="n"/>
      <c r="B313" s="713" t="n"/>
      <c r="C313" s="713" t="n"/>
      <c r="D313" s="665" t="n"/>
      <c r="E313" s="665" t="n"/>
      <c r="F313" s="665" t="n"/>
      <c r="G313" s="665" t="n"/>
      <c r="H313" s="665" t="n"/>
      <c r="I313" s="713" t="n"/>
      <c r="J313" s="713" t="n"/>
      <c r="K313" s="713" t="n"/>
      <c r="L313" s="713" t="n"/>
      <c r="M313" s="713" t="n"/>
      <c r="N313" s="713" t="n"/>
      <c r="O313" s="713" t="n"/>
      <c r="P313" s="713" t="n"/>
      <c r="Q313" s="713" t="n"/>
      <c r="R313" s="713" t="n"/>
      <c r="S313" s="713" t="n"/>
      <c r="T313" s="713" t="n"/>
      <c r="U313" s="713" t="n"/>
      <c r="V313" s="713" t="n"/>
      <c r="W313" s="713" t="n"/>
      <c r="X313" s="713" t="n"/>
      <c r="Y313" s="713" t="n"/>
      <c r="Z313" s="713" t="n"/>
    </row>
    <row r="314" ht="11.25" customHeight="1" s="844">
      <c r="A314" s="713" t="n"/>
      <c r="B314" s="713" t="n"/>
      <c r="C314" s="713" t="n"/>
      <c r="D314" s="665" t="n"/>
      <c r="E314" s="665" t="n"/>
      <c r="F314" s="665" t="n"/>
      <c r="G314" s="665" t="n"/>
      <c r="H314" s="665" t="n"/>
      <c r="I314" s="713" t="n"/>
      <c r="J314" s="713" t="n"/>
      <c r="K314" s="713" t="n"/>
      <c r="L314" s="713" t="n"/>
      <c r="M314" s="713" t="n"/>
      <c r="N314" s="713" t="n"/>
      <c r="O314" s="713" t="n"/>
      <c r="P314" s="713" t="n"/>
      <c r="Q314" s="713" t="n"/>
      <c r="R314" s="713" t="n"/>
      <c r="S314" s="713" t="n"/>
      <c r="T314" s="713" t="n"/>
      <c r="U314" s="713" t="n"/>
      <c r="V314" s="713" t="n"/>
      <c r="W314" s="713" t="n"/>
      <c r="X314" s="713" t="n"/>
      <c r="Y314" s="713" t="n"/>
      <c r="Z314" s="713" t="n"/>
    </row>
    <row r="315" ht="11.25" customHeight="1" s="844">
      <c r="A315" s="713" t="n"/>
      <c r="B315" s="713" t="n"/>
      <c r="C315" s="713" t="n"/>
      <c r="D315" s="665" t="n"/>
      <c r="E315" s="665" t="n"/>
      <c r="F315" s="665" t="n"/>
      <c r="G315" s="665" t="n"/>
      <c r="H315" s="665" t="n"/>
      <c r="I315" s="713" t="n"/>
      <c r="J315" s="713" t="n"/>
      <c r="K315" s="713" t="n"/>
      <c r="L315" s="713" t="n"/>
      <c r="M315" s="713" t="n"/>
      <c r="N315" s="713" t="n"/>
      <c r="O315" s="713" t="n"/>
      <c r="P315" s="713" t="n"/>
      <c r="Q315" s="713" t="n"/>
      <c r="R315" s="713" t="n"/>
      <c r="S315" s="713" t="n"/>
      <c r="T315" s="713" t="n"/>
      <c r="U315" s="713" t="n"/>
      <c r="V315" s="713" t="n"/>
      <c r="W315" s="713" t="n"/>
      <c r="X315" s="713" t="n"/>
      <c r="Y315" s="713" t="n"/>
      <c r="Z315" s="713" t="n"/>
    </row>
    <row r="316" ht="11.25" customHeight="1" s="844">
      <c r="A316" s="713" t="n"/>
      <c r="B316" s="713" t="n"/>
      <c r="C316" s="713" t="n"/>
      <c r="D316" s="665" t="n"/>
      <c r="E316" s="665" t="n"/>
      <c r="F316" s="665" t="n"/>
      <c r="G316" s="665" t="n"/>
      <c r="H316" s="665" t="n"/>
      <c r="I316" s="713" t="n"/>
      <c r="J316" s="713" t="n"/>
      <c r="K316" s="713" t="n"/>
      <c r="L316" s="713" t="n"/>
      <c r="M316" s="713" t="n"/>
      <c r="N316" s="713" t="n"/>
      <c r="O316" s="713" t="n"/>
      <c r="P316" s="713" t="n"/>
      <c r="Q316" s="713" t="n"/>
      <c r="R316" s="713" t="n"/>
      <c r="S316" s="713" t="n"/>
      <c r="T316" s="713" t="n"/>
      <c r="U316" s="713" t="n"/>
      <c r="V316" s="713" t="n"/>
      <c r="W316" s="713" t="n"/>
      <c r="X316" s="713" t="n"/>
      <c r="Y316" s="713" t="n"/>
      <c r="Z316" s="713" t="n"/>
    </row>
    <row r="317" ht="11.25" customHeight="1" s="844">
      <c r="A317" s="713" t="n"/>
      <c r="B317" s="713" t="n"/>
      <c r="C317" s="713" t="n"/>
      <c r="D317" s="665" t="n"/>
      <c r="E317" s="665" t="n"/>
      <c r="F317" s="665" t="n"/>
      <c r="G317" s="665" t="n"/>
      <c r="H317" s="665" t="n"/>
      <c r="I317" s="713" t="n"/>
      <c r="J317" s="713" t="n"/>
      <c r="K317" s="713" t="n"/>
      <c r="L317" s="713" t="n"/>
      <c r="M317" s="713" t="n"/>
      <c r="N317" s="713" t="n"/>
      <c r="O317" s="713" t="n"/>
      <c r="P317" s="713" t="n"/>
      <c r="Q317" s="713" t="n"/>
      <c r="R317" s="713" t="n"/>
      <c r="S317" s="713" t="n"/>
      <c r="T317" s="713" t="n"/>
      <c r="U317" s="713" t="n"/>
      <c r="V317" s="713" t="n"/>
      <c r="W317" s="713" t="n"/>
      <c r="X317" s="713" t="n"/>
      <c r="Y317" s="713" t="n"/>
      <c r="Z317" s="713" t="n"/>
    </row>
    <row r="318" ht="11.25" customHeight="1" s="844">
      <c r="A318" s="713" t="n"/>
      <c r="B318" s="713" t="n"/>
      <c r="C318" s="713" t="n"/>
      <c r="D318" s="665" t="n"/>
      <c r="E318" s="665" t="n"/>
      <c r="F318" s="665" t="n"/>
      <c r="G318" s="665" t="n"/>
      <c r="H318" s="665" t="n"/>
      <c r="I318" s="713" t="n"/>
      <c r="J318" s="713" t="n"/>
      <c r="K318" s="713" t="n"/>
      <c r="L318" s="713" t="n"/>
      <c r="M318" s="713" t="n"/>
      <c r="N318" s="713" t="n"/>
      <c r="O318" s="713" t="n"/>
      <c r="P318" s="713" t="n"/>
      <c r="Q318" s="713" t="n"/>
      <c r="R318" s="713" t="n"/>
      <c r="S318" s="713" t="n"/>
      <c r="T318" s="713" t="n"/>
      <c r="U318" s="713" t="n"/>
      <c r="V318" s="713" t="n"/>
      <c r="W318" s="713" t="n"/>
      <c r="X318" s="713" t="n"/>
      <c r="Y318" s="713" t="n"/>
      <c r="Z318" s="713" t="n"/>
    </row>
    <row r="319" ht="11.25" customHeight="1" s="844">
      <c r="A319" s="713" t="n"/>
      <c r="B319" s="713" t="n"/>
      <c r="C319" s="713" t="n"/>
      <c r="D319" s="665" t="n"/>
      <c r="E319" s="665" t="n"/>
      <c r="F319" s="665" t="n"/>
      <c r="G319" s="665" t="n"/>
      <c r="H319" s="665" t="n"/>
      <c r="I319" s="713" t="n"/>
      <c r="J319" s="713" t="n"/>
      <c r="K319" s="713" t="n"/>
      <c r="L319" s="713" t="n"/>
      <c r="M319" s="713" t="n"/>
      <c r="N319" s="713" t="n"/>
      <c r="O319" s="713" t="n"/>
      <c r="P319" s="713" t="n"/>
      <c r="Q319" s="713" t="n"/>
      <c r="R319" s="713" t="n"/>
      <c r="S319" s="713" t="n"/>
      <c r="T319" s="713" t="n"/>
      <c r="U319" s="713" t="n"/>
      <c r="V319" s="713" t="n"/>
      <c r="W319" s="713" t="n"/>
      <c r="X319" s="713" t="n"/>
      <c r="Y319" s="713" t="n"/>
      <c r="Z319" s="713" t="n"/>
    </row>
    <row r="320" ht="11.25" customHeight="1" s="844">
      <c r="A320" s="713" t="n"/>
      <c r="B320" s="713" t="n"/>
      <c r="C320" s="713" t="n"/>
      <c r="D320" s="665" t="n"/>
      <c r="E320" s="665" t="n"/>
      <c r="F320" s="665" t="n"/>
      <c r="G320" s="665" t="n"/>
      <c r="H320" s="665" t="n"/>
      <c r="I320" s="713" t="n"/>
      <c r="J320" s="713" t="n"/>
      <c r="K320" s="713" t="n"/>
      <c r="L320" s="713" t="n"/>
      <c r="M320" s="713" t="n"/>
      <c r="N320" s="713" t="n"/>
      <c r="O320" s="713" t="n"/>
      <c r="P320" s="713" t="n"/>
      <c r="Q320" s="713" t="n"/>
      <c r="R320" s="713" t="n"/>
      <c r="S320" s="713" t="n"/>
      <c r="T320" s="713" t="n"/>
      <c r="U320" s="713" t="n"/>
      <c r="V320" s="713" t="n"/>
      <c r="W320" s="713" t="n"/>
      <c r="X320" s="713" t="n"/>
      <c r="Y320" s="713" t="n"/>
      <c r="Z320" s="713" t="n"/>
    </row>
    <row r="321" ht="11.25" customHeight="1" s="844">
      <c r="A321" s="713" t="n"/>
      <c r="B321" s="713" t="n"/>
      <c r="C321" s="713" t="n"/>
      <c r="D321" s="665" t="n"/>
      <c r="E321" s="665" t="n"/>
      <c r="F321" s="665" t="n"/>
      <c r="G321" s="665" t="n"/>
      <c r="H321" s="665" t="n"/>
      <c r="I321" s="713" t="n"/>
      <c r="J321" s="713" t="n"/>
      <c r="K321" s="713" t="n"/>
      <c r="L321" s="713" t="n"/>
      <c r="M321" s="713" t="n"/>
      <c r="N321" s="713" t="n"/>
      <c r="O321" s="713" t="n"/>
      <c r="P321" s="713" t="n"/>
      <c r="Q321" s="713" t="n"/>
      <c r="R321" s="713" t="n"/>
      <c r="S321" s="713" t="n"/>
      <c r="T321" s="713" t="n"/>
      <c r="U321" s="713" t="n"/>
      <c r="V321" s="713" t="n"/>
      <c r="W321" s="713" t="n"/>
      <c r="X321" s="713" t="n"/>
      <c r="Y321" s="713" t="n"/>
      <c r="Z321" s="713" t="n"/>
    </row>
    <row r="322" ht="11.25" customHeight="1" s="844">
      <c r="A322" s="713" t="n"/>
      <c r="B322" s="713" t="n"/>
      <c r="C322" s="713" t="n"/>
      <c r="D322" s="665" t="n"/>
      <c r="E322" s="665" t="n"/>
      <c r="F322" s="665" t="n"/>
      <c r="G322" s="665" t="n"/>
      <c r="H322" s="665" t="n"/>
      <c r="I322" s="713" t="n"/>
      <c r="J322" s="713" t="n"/>
      <c r="K322" s="713" t="n"/>
      <c r="L322" s="713" t="n"/>
      <c r="M322" s="713" t="n"/>
      <c r="N322" s="713" t="n"/>
      <c r="O322" s="713" t="n"/>
      <c r="P322" s="713" t="n"/>
      <c r="Q322" s="713" t="n"/>
      <c r="R322" s="713" t="n"/>
      <c r="S322" s="713" t="n"/>
      <c r="T322" s="713" t="n"/>
      <c r="U322" s="713" t="n"/>
      <c r="V322" s="713" t="n"/>
      <c r="W322" s="713" t="n"/>
      <c r="X322" s="713" t="n"/>
      <c r="Y322" s="713" t="n"/>
      <c r="Z322" s="713" t="n"/>
    </row>
    <row r="323" ht="11.25" customHeight="1" s="844">
      <c r="A323" s="713" t="n"/>
      <c r="B323" s="713" t="n"/>
      <c r="C323" s="713" t="n"/>
      <c r="D323" s="665" t="n"/>
      <c r="E323" s="665" t="n"/>
      <c r="F323" s="665" t="n"/>
      <c r="G323" s="665" t="n"/>
      <c r="H323" s="665" t="n"/>
      <c r="I323" s="713" t="n"/>
      <c r="J323" s="713" t="n"/>
      <c r="K323" s="713" t="n"/>
      <c r="L323" s="713" t="n"/>
      <c r="M323" s="713" t="n"/>
      <c r="N323" s="713" t="n"/>
      <c r="O323" s="713" t="n"/>
      <c r="P323" s="713" t="n"/>
      <c r="Q323" s="713" t="n"/>
      <c r="R323" s="713" t="n"/>
      <c r="S323" s="713" t="n"/>
      <c r="T323" s="713" t="n"/>
      <c r="U323" s="713" t="n"/>
      <c r="V323" s="713" t="n"/>
      <c r="W323" s="713" t="n"/>
      <c r="X323" s="713" t="n"/>
      <c r="Y323" s="713" t="n"/>
      <c r="Z323" s="713" t="n"/>
    </row>
    <row r="324" ht="11.25" customHeight="1" s="844">
      <c r="A324" s="713" t="n"/>
      <c r="B324" s="713" t="n"/>
      <c r="C324" s="713" t="n"/>
      <c r="D324" s="665" t="n"/>
      <c r="E324" s="665" t="n"/>
      <c r="F324" s="665" t="n"/>
      <c r="G324" s="665" t="n"/>
      <c r="H324" s="665" t="n"/>
      <c r="I324" s="713" t="n"/>
      <c r="J324" s="713" t="n"/>
      <c r="K324" s="713" t="n"/>
      <c r="L324" s="713" t="n"/>
      <c r="M324" s="713" t="n"/>
      <c r="N324" s="713" t="n"/>
      <c r="O324" s="713" t="n"/>
      <c r="P324" s="713" t="n"/>
      <c r="Q324" s="713" t="n"/>
      <c r="R324" s="713" t="n"/>
      <c r="S324" s="713" t="n"/>
      <c r="T324" s="713" t="n"/>
      <c r="U324" s="713" t="n"/>
      <c r="V324" s="713" t="n"/>
      <c r="W324" s="713" t="n"/>
      <c r="X324" s="713" t="n"/>
      <c r="Y324" s="713" t="n"/>
      <c r="Z324" s="713" t="n"/>
    </row>
    <row r="325" ht="11.25" customHeight="1" s="844">
      <c r="A325" s="713" t="n"/>
      <c r="B325" s="713" t="n"/>
      <c r="C325" s="713" t="n"/>
      <c r="D325" s="665" t="n"/>
      <c r="E325" s="665" t="n"/>
      <c r="F325" s="665" t="n"/>
      <c r="G325" s="665" t="n"/>
      <c r="H325" s="665" t="n"/>
      <c r="I325" s="713" t="n"/>
      <c r="J325" s="713" t="n"/>
      <c r="K325" s="713" t="n"/>
      <c r="L325" s="713" t="n"/>
      <c r="M325" s="713" t="n"/>
      <c r="N325" s="713" t="n"/>
      <c r="O325" s="713" t="n"/>
      <c r="P325" s="713" t="n"/>
      <c r="Q325" s="713" t="n"/>
      <c r="R325" s="713" t="n"/>
      <c r="S325" s="713" t="n"/>
      <c r="T325" s="713" t="n"/>
      <c r="U325" s="713" t="n"/>
      <c r="V325" s="713" t="n"/>
      <c r="W325" s="713" t="n"/>
      <c r="X325" s="713" t="n"/>
      <c r="Y325" s="713" t="n"/>
      <c r="Z325" s="713" t="n"/>
    </row>
    <row r="326" ht="11.25" customHeight="1" s="844">
      <c r="A326" s="713" t="n"/>
      <c r="B326" s="713" t="n"/>
      <c r="C326" s="713" t="n"/>
      <c r="D326" s="665" t="n"/>
      <c r="E326" s="665" t="n"/>
      <c r="F326" s="665" t="n"/>
      <c r="G326" s="665" t="n"/>
      <c r="H326" s="665" t="n"/>
      <c r="I326" s="713" t="n"/>
      <c r="J326" s="713" t="n"/>
      <c r="K326" s="713" t="n"/>
      <c r="L326" s="713" t="n"/>
      <c r="M326" s="713" t="n"/>
      <c r="N326" s="713" t="n"/>
      <c r="O326" s="713" t="n"/>
      <c r="P326" s="713" t="n"/>
      <c r="Q326" s="713" t="n"/>
      <c r="R326" s="713" t="n"/>
      <c r="S326" s="713" t="n"/>
      <c r="T326" s="713" t="n"/>
      <c r="U326" s="713" t="n"/>
      <c r="V326" s="713" t="n"/>
      <c r="W326" s="713" t="n"/>
      <c r="X326" s="713" t="n"/>
      <c r="Y326" s="713" t="n"/>
      <c r="Z326" s="713" t="n"/>
    </row>
    <row r="327" ht="11.25" customHeight="1" s="844">
      <c r="A327" s="713" t="n"/>
      <c r="B327" s="713" t="n"/>
      <c r="C327" s="713" t="n"/>
      <c r="D327" s="665" t="n"/>
      <c r="E327" s="665" t="n"/>
      <c r="F327" s="665" t="n"/>
      <c r="G327" s="665" t="n"/>
      <c r="H327" s="665" t="n"/>
      <c r="I327" s="713" t="n"/>
      <c r="J327" s="713" t="n"/>
      <c r="K327" s="713" t="n"/>
      <c r="L327" s="713" t="n"/>
      <c r="M327" s="713" t="n"/>
      <c r="N327" s="713" t="n"/>
      <c r="O327" s="713" t="n"/>
      <c r="P327" s="713" t="n"/>
      <c r="Q327" s="713" t="n"/>
      <c r="R327" s="713" t="n"/>
      <c r="S327" s="713" t="n"/>
      <c r="T327" s="713" t="n"/>
      <c r="U327" s="713" t="n"/>
      <c r="V327" s="713" t="n"/>
      <c r="W327" s="713" t="n"/>
      <c r="X327" s="713" t="n"/>
      <c r="Y327" s="713" t="n"/>
      <c r="Z327" s="713" t="n"/>
    </row>
    <row r="328" ht="11.25" customHeight="1" s="844">
      <c r="A328" s="713" t="n"/>
      <c r="B328" s="713" t="n"/>
      <c r="C328" s="713" t="n"/>
      <c r="D328" s="665" t="n"/>
      <c r="E328" s="665" t="n"/>
      <c r="F328" s="665" t="n"/>
      <c r="G328" s="665" t="n"/>
      <c r="H328" s="665" t="n"/>
      <c r="I328" s="713" t="n"/>
      <c r="J328" s="713" t="n"/>
      <c r="K328" s="713" t="n"/>
      <c r="L328" s="713" t="n"/>
      <c r="M328" s="713" t="n"/>
      <c r="N328" s="713" t="n"/>
      <c r="O328" s="713" t="n"/>
      <c r="P328" s="713" t="n"/>
      <c r="Q328" s="713" t="n"/>
      <c r="R328" s="713" t="n"/>
      <c r="S328" s="713" t="n"/>
      <c r="T328" s="713" t="n"/>
      <c r="U328" s="713" t="n"/>
      <c r="V328" s="713" t="n"/>
      <c r="W328" s="713" t="n"/>
      <c r="X328" s="713" t="n"/>
      <c r="Y328" s="713" t="n"/>
      <c r="Z328" s="713" t="n"/>
    </row>
    <row r="329" ht="11.25" customHeight="1" s="844">
      <c r="A329" s="713" t="n"/>
      <c r="B329" s="713" t="n"/>
      <c r="C329" s="713" t="n"/>
      <c r="D329" s="665" t="n"/>
      <c r="E329" s="665" t="n"/>
      <c r="F329" s="665" t="n"/>
      <c r="G329" s="665" t="n"/>
      <c r="H329" s="665" t="n"/>
      <c r="I329" s="713" t="n"/>
      <c r="J329" s="713" t="n"/>
      <c r="K329" s="713" t="n"/>
      <c r="L329" s="713" t="n"/>
      <c r="M329" s="713" t="n"/>
      <c r="N329" s="713" t="n"/>
      <c r="O329" s="713" t="n"/>
      <c r="P329" s="713" t="n"/>
      <c r="Q329" s="713" t="n"/>
      <c r="R329" s="713" t="n"/>
      <c r="S329" s="713" t="n"/>
      <c r="T329" s="713" t="n"/>
      <c r="U329" s="713" t="n"/>
      <c r="V329" s="713" t="n"/>
      <c r="W329" s="713" t="n"/>
      <c r="X329" s="713" t="n"/>
      <c r="Y329" s="713" t="n"/>
      <c r="Z329" s="713" t="n"/>
    </row>
    <row r="330" ht="11.25" customHeight="1" s="844">
      <c r="A330" s="713" t="n"/>
      <c r="B330" s="713" t="n"/>
      <c r="C330" s="713" t="n"/>
      <c r="D330" s="665" t="n"/>
      <c r="E330" s="665" t="n"/>
      <c r="F330" s="665" t="n"/>
      <c r="G330" s="665" t="n"/>
      <c r="H330" s="665" t="n"/>
      <c r="I330" s="713" t="n"/>
      <c r="J330" s="713" t="n"/>
      <c r="K330" s="713" t="n"/>
      <c r="L330" s="713" t="n"/>
      <c r="M330" s="713" t="n"/>
      <c r="N330" s="713" t="n"/>
      <c r="O330" s="713" t="n"/>
      <c r="P330" s="713" t="n"/>
      <c r="Q330" s="713" t="n"/>
      <c r="R330" s="713" t="n"/>
      <c r="S330" s="713" t="n"/>
      <c r="T330" s="713" t="n"/>
      <c r="U330" s="713" t="n"/>
      <c r="V330" s="713" t="n"/>
      <c r="W330" s="713" t="n"/>
      <c r="X330" s="713" t="n"/>
      <c r="Y330" s="713" t="n"/>
      <c r="Z330" s="713" t="n"/>
    </row>
    <row r="331" ht="11.25" customHeight="1" s="844">
      <c r="A331" s="713" t="n"/>
      <c r="B331" s="713" t="n"/>
      <c r="C331" s="713" t="n"/>
      <c r="D331" s="665" t="n"/>
      <c r="E331" s="665" t="n"/>
      <c r="F331" s="665" t="n"/>
      <c r="G331" s="665" t="n"/>
      <c r="H331" s="665" t="n"/>
      <c r="I331" s="713" t="n"/>
      <c r="J331" s="713" t="n"/>
      <c r="K331" s="713" t="n"/>
      <c r="L331" s="713" t="n"/>
      <c r="M331" s="713" t="n"/>
      <c r="N331" s="713" t="n"/>
      <c r="O331" s="713" t="n"/>
      <c r="P331" s="713" t="n"/>
      <c r="Q331" s="713" t="n"/>
      <c r="R331" s="713" t="n"/>
      <c r="S331" s="713" t="n"/>
      <c r="T331" s="713" t="n"/>
      <c r="U331" s="713" t="n"/>
      <c r="V331" s="713" t="n"/>
      <c r="W331" s="713" t="n"/>
      <c r="X331" s="713" t="n"/>
      <c r="Y331" s="713" t="n"/>
      <c r="Z331" s="713" t="n"/>
    </row>
    <row r="332" ht="11.25" customHeight="1" s="844">
      <c r="A332" s="713" t="n"/>
      <c r="B332" s="713" t="n"/>
      <c r="C332" s="713" t="n"/>
      <c r="D332" s="665" t="n"/>
      <c r="E332" s="665" t="n"/>
      <c r="F332" s="665" t="n"/>
      <c r="G332" s="665" t="n"/>
      <c r="H332" s="665" t="n"/>
      <c r="I332" s="713" t="n"/>
      <c r="J332" s="713" t="n"/>
      <c r="K332" s="713" t="n"/>
      <c r="L332" s="713" t="n"/>
      <c r="M332" s="713" t="n"/>
      <c r="N332" s="713" t="n"/>
      <c r="O332" s="713" t="n"/>
      <c r="P332" s="713" t="n"/>
      <c r="Q332" s="713" t="n"/>
      <c r="R332" s="713" t="n"/>
      <c r="S332" s="713" t="n"/>
      <c r="T332" s="713" t="n"/>
      <c r="U332" s="713" t="n"/>
      <c r="V332" s="713" t="n"/>
      <c r="W332" s="713" t="n"/>
      <c r="X332" s="713" t="n"/>
      <c r="Y332" s="713" t="n"/>
      <c r="Z332" s="713" t="n"/>
    </row>
    <row r="333" ht="11.25" customHeight="1" s="844">
      <c r="A333" s="713" t="n"/>
      <c r="B333" s="713" t="n"/>
      <c r="C333" s="713" t="n"/>
      <c r="D333" s="665" t="n"/>
      <c r="E333" s="665" t="n"/>
      <c r="F333" s="665" t="n"/>
      <c r="G333" s="665" t="n"/>
      <c r="H333" s="665" t="n"/>
      <c r="I333" s="713" t="n"/>
      <c r="J333" s="713" t="n"/>
      <c r="K333" s="713" t="n"/>
      <c r="L333" s="713" t="n"/>
      <c r="M333" s="713" t="n"/>
      <c r="N333" s="713" t="n"/>
      <c r="O333" s="713" t="n"/>
      <c r="P333" s="713" t="n"/>
      <c r="Q333" s="713" t="n"/>
      <c r="R333" s="713" t="n"/>
      <c r="S333" s="713" t="n"/>
      <c r="T333" s="713" t="n"/>
      <c r="U333" s="713" t="n"/>
      <c r="V333" s="713" t="n"/>
      <c r="W333" s="713" t="n"/>
      <c r="X333" s="713" t="n"/>
      <c r="Y333" s="713" t="n"/>
      <c r="Z333" s="713" t="n"/>
    </row>
    <row r="334" ht="11.25" customHeight="1" s="844">
      <c r="A334" s="713" t="n"/>
      <c r="B334" s="713" t="n"/>
      <c r="C334" s="713" t="n"/>
      <c r="D334" s="665" t="n"/>
      <c r="E334" s="665" t="n"/>
      <c r="F334" s="665" t="n"/>
      <c r="G334" s="665" t="n"/>
      <c r="H334" s="665" t="n"/>
      <c r="I334" s="713" t="n"/>
      <c r="J334" s="713" t="n"/>
      <c r="K334" s="713" t="n"/>
      <c r="L334" s="713" t="n"/>
      <c r="M334" s="713" t="n"/>
      <c r="N334" s="713" t="n"/>
      <c r="O334" s="713" t="n"/>
      <c r="P334" s="713" t="n"/>
      <c r="Q334" s="713" t="n"/>
      <c r="R334" s="713" t="n"/>
      <c r="S334" s="713" t="n"/>
      <c r="T334" s="713" t="n"/>
      <c r="U334" s="713" t="n"/>
      <c r="V334" s="713" t="n"/>
      <c r="W334" s="713" t="n"/>
      <c r="X334" s="713" t="n"/>
      <c r="Y334" s="713" t="n"/>
      <c r="Z334" s="713" t="n"/>
    </row>
    <row r="335" ht="11.25" customHeight="1" s="844">
      <c r="A335" s="713" t="n"/>
      <c r="B335" s="713" t="n"/>
      <c r="C335" s="713" t="n"/>
      <c r="D335" s="665" t="n"/>
      <c r="E335" s="665" t="n"/>
      <c r="F335" s="665" t="n"/>
      <c r="G335" s="665" t="n"/>
      <c r="H335" s="665" t="n"/>
      <c r="I335" s="713" t="n"/>
      <c r="J335" s="713" t="n"/>
      <c r="K335" s="713" t="n"/>
      <c r="L335" s="713" t="n"/>
      <c r="M335" s="713" t="n"/>
      <c r="N335" s="713" t="n"/>
      <c r="O335" s="713" t="n"/>
      <c r="P335" s="713" t="n"/>
      <c r="Q335" s="713" t="n"/>
      <c r="R335" s="713" t="n"/>
      <c r="S335" s="713" t="n"/>
      <c r="T335" s="713" t="n"/>
      <c r="U335" s="713" t="n"/>
      <c r="V335" s="713" t="n"/>
      <c r="W335" s="713" t="n"/>
      <c r="X335" s="713" t="n"/>
      <c r="Y335" s="713" t="n"/>
      <c r="Z335" s="713" t="n"/>
    </row>
    <row r="336" ht="11.25" customHeight="1" s="844">
      <c r="A336" s="713" t="n"/>
      <c r="B336" s="713" t="n"/>
      <c r="C336" s="713" t="n"/>
      <c r="D336" s="665" t="n"/>
      <c r="E336" s="665" t="n"/>
      <c r="F336" s="665" t="n"/>
      <c r="G336" s="665" t="n"/>
      <c r="H336" s="665" t="n"/>
      <c r="I336" s="713" t="n"/>
      <c r="J336" s="713" t="n"/>
      <c r="K336" s="713" t="n"/>
      <c r="L336" s="713" t="n"/>
      <c r="M336" s="713" t="n"/>
      <c r="N336" s="713" t="n"/>
      <c r="O336" s="713" t="n"/>
      <c r="P336" s="713" t="n"/>
      <c r="Q336" s="713" t="n"/>
      <c r="R336" s="713" t="n"/>
      <c r="S336" s="713" t="n"/>
      <c r="T336" s="713" t="n"/>
      <c r="U336" s="713" t="n"/>
      <c r="V336" s="713" t="n"/>
      <c r="W336" s="713" t="n"/>
      <c r="X336" s="713" t="n"/>
      <c r="Y336" s="713" t="n"/>
      <c r="Z336" s="713" t="n"/>
    </row>
    <row r="337" ht="11.25" customHeight="1" s="844">
      <c r="A337" s="713" t="n"/>
      <c r="B337" s="713" t="n"/>
      <c r="C337" s="713" t="n"/>
      <c r="D337" s="665" t="n"/>
      <c r="E337" s="665" t="n"/>
      <c r="F337" s="665" t="n"/>
      <c r="G337" s="665" t="n"/>
      <c r="H337" s="665" t="n"/>
      <c r="I337" s="713" t="n"/>
      <c r="J337" s="713" t="n"/>
      <c r="K337" s="713" t="n"/>
      <c r="L337" s="713" t="n"/>
      <c r="M337" s="713" t="n"/>
      <c r="N337" s="713" t="n"/>
      <c r="O337" s="713" t="n"/>
      <c r="P337" s="713" t="n"/>
      <c r="Q337" s="713" t="n"/>
      <c r="R337" s="713" t="n"/>
      <c r="S337" s="713" t="n"/>
      <c r="T337" s="713" t="n"/>
      <c r="U337" s="713" t="n"/>
      <c r="V337" s="713" t="n"/>
      <c r="W337" s="713" t="n"/>
      <c r="X337" s="713" t="n"/>
      <c r="Y337" s="713" t="n"/>
      <c r="Z337" s="713" t="n"/>
    </row>
    <row r="338" ht="11.25" customHeight="1" s="844">
      <c r="A338" s="713" t="n"/>
      <c r="B338" s="713" t="n"/>
      <c r="C338" s="713" t="n"/>
      <c r="D338" s="665" t="n"/>
      <c r="E338" s="665" t="n"/>
      <c r="F338" s="665" t="n"/>
      <c r="G338" s="665" t="n"/>
      <c r="H338" s="665" t="n"/>
      <c r="I338" s="713" t="n"/>
      <c r="J338" s="713" t="n"/>
      <c r="K338" s="713" t="n"/>
      <c r="L338" s="713" t="n"/>
      <c r="M338" s="713" t="n"/>
      <c r="N338" s="713" t="n"/>
      <c r="O338" s="713" t="n"/>
      <c r="P338" s="713" t="n"/>
      <c r="Q338" s="713" t="n"/>
      <c r="R338" s="713" t="n"/>
      <c r="S338" s="713" t="n"/>
      <c r="T338" s="713" t="n"/>
      <c r="U338" s="713" t="n"/>
      <c r="V338" s="713" t="n"/>
      <c r="W338" s="713" t="n"/>
      <c r="X338" s="713" t="n"/>
      <c r="Y338" s="713" t="n"/>
      <c r="Z338" s="713" t="n"/>
    </row>
    <row r="339" ht="11.25" customHeight="1" s="844">
      <c r="A339" s="713" t="n"/>
      <c r="B339" s="713" t="n"/>
      <c r="C339" s="713" t="n"/>
      <c r="D339" s="665" t="n"/>
      <c r="E339" s="665" t="n"/>
      <c r="F339" s="665" t="n"/>
      <c r="G339" s="665" t="n"/>
      <c r="H339" s="665" t="n"/>
      <c r="I339" s="713" t="n"/>
      <c r="J339" s="713" t="n"/>
      <c r="K339" s="713" t="n"/>
      <c r="L339" s="713" t="n"/>
      <c r="M339" s="713" t="n"/>
      <c r="N339" s="713" t="n"/>
      <c r="O339" s="713" t="n"/>
      <c r="P339" s="713" t="n"/>
      <c r="Q339" s="713" t="n"/>
      <c r="R339" s="713" t="n"/>
      <c r="S339" s="713" t="n"/>
      <c r="T339" s="713" t="n"/>
      <c r="U339" s="713" t="n"/>
      <c r="V339" s="713" t="n"/>
      <c r="W339" s="713" t="n"/>
      <c r="X339" s="713" t="n"/>
      <c r="Y339" s="713" t="n"/>
      <c r="Z339" s="713" t="n"/>
    </row>
    <row r="340" ht="11.25" customHeight="1" s="844">
      <c r="A340" s="713" t="n"/>
      <c r="B340" s="713" t="n"/>
      <c r="C340" s="713" t="n"/>
      <c r="D340" s="665" t="n"/>
      <c r="E340" s="665" t="n"/>
      <c r="F340" s="665" t="n"/>
      <c r="G340" s="665" t="n"/>
      <c r="H340" s="665" t="n"/>
      <c r="I340" s="713" t="n"/>
      <c r="J340" s="713" t="n"/>
      <c r="K340" s="713" t="n"/>
      <c r="L340" s="713" t="n"/>
      <c r="M340" s="713" t="n"/>
      <c r="N340" s="713" t="n"/>
      <c r="O340" s="713" t="n"/>
      <c r="P340" s="713" t="n"/>
      <c r="Q340" s="713" t="n"/>
      <c r="R340" s="713" t="n"/>
      <c r="S340" s="713" t="n"/>
      <c r="T340" s="713" t="n"/>
      <c r="U340" s="713" t="n"/>
      <c r="V340" s="713" t="n"/>
      <c r="W340" s="713" t="n"/>
      <c r="X340" s="713" t="n"/>
      <c r="Y340" s="713" t="n"/>
      <c r="Z340" s="713" t="n"/>
    </row>
    <row r="341" ht="11.25" customHeight="1" s="844">
      <c r="A341" s="713" t="n"/>
      <c r="B341" s="713" t="n"/>
      <c r="C341" s="713" t="n"/>
      <c r="D341" s="665" t="n"/>
      <c r="E341" s="665" t="n"/>
      <c r="F341" s="665" t="n"/>
      <c r="G341" s="665" t="n"/>
      <c r="H341" s="665" t="n"/>
      <c r="I341" s="713" t="n"/>
      <c r="J341" s="713" t="n"/>
      <c r="K341" s="713" t="n"/>
      <c r="L341" s="713" t="n"/>
      <c r="M341" s="713" t="n"/>
      <c r="N341" s="713" t="n"/>
      <c r="O341" s="713" t="n"/>
      <c r="P341" s="713" t="n"/>
      <c r="Q341" s="713" t="n"/>
      <c r="R341" s="713" t="n"/>
      <c r="S341" s="713" t="n"/>
      <c r="T341" s="713" t="n"/>
      <c r="U341" s="713" t="n"/>
      <c r="V341" s="713" t="n"/>
      <c r="W341" s="713" t="n"/>
      <c r="X341" s="713" t="n"/>
      <c r="Y341" s="713" t="n"/>
      <c r="Z341" s="713" t="n"/>
    </row>
    <row r="342" ht="11.25" customHeight="1" s="844">
      <c r="A342" s="713" t="n"/>
      <c r="B342" s="713" t="n"/>
      <c r="C342" s="713" t="n"/>
      <c r="D342" s="665" t="n"/>
      <c r="E342" s="665" t="n"/>
      <c r="F342" s="665" t="n"/>
      <c r="G342" s="665" t="n"/>
      <c r="H342" s="665" t="n"/>
      <c r="I342" s="713" t="n"/>
      <c r="J342" s="713" t="n"/>
      <c r="K342" s="713" t="n"/>
      <c r="L342" s="713" t="n"/>
      <c r="M342" s="713" t="n"/>
      <c r="N342" s="713" t="n"/>
      <c r="O342" s="713" t="n"/>
      <c r="P342" s="713" t="n"/>
      <c r="Q342" s="713" t="n"/>
      <c r="R342" s="713" t="n"/>
      <c r="S342" s="713" t="n"/>
      <c r="T342" s="713" t="n"/>
      <c r="U342" s="713" t="n"/>
      <c r="V342" s="713" t="n"/>
      <c r="W342" s="713" t="n"/>
      <c r="X342" s="713" t="n"/>
      <c r="Y342" s="713" t="n"/>
      <c r="Z342" s="713" t="n"/>
    </row>
    <row r="343" ht="11.25" customHeight="1" s="844">
      <c r="A343" s="713" t="n"/>
      <c r="B343" s="713" t="n"/>
      <c r="C343" s="713" t="n"/>
      <c r="D343" s="665" t="n"/>
      <c r="E343" s="665" t="n"/>
      <c r="F343" s="665" t="n"/>
      <c r="G343" s="665" t="n"/>
      <c r="H343" s="665" t="n"/>
      <c r="I343" s="713" t="n"/>
      <c r="J343" s="713" t="n"/>
      <c r="K343" s="713" t="n"/>
      <c r="L343" s="713" t="n"/>
      <c r="M343" s="713" t="n"/>
      <c r="N343" s="713" t="n"/>
      <c r="O343" s="713" t="n"/>
      <c r="P343" s="713" t="n"/>
      <c r="Q343" s="713" t="n"/>
      <c r="R343" s="713" t="n"/>
      <c r="S343" s="713" t="n"/>
      <c r="T343" s="713" t="n"/>
      <c r="U343" s="713" t="n"/>
      <c r="V343" s="713" t="n"/>
      <c r="W343" s="713" t="n"/>
      <c r="X343" s="713" t="n"/>
      <c r="Y343" s="713" t="n"/>
      <c r="Z343" s="713" t="n"/>
    </row>
    <row r="344" ht="11.25" customHeight="1" s="844">
      <c r="A344" s="713" t="n"/>
      <c r="B344" s="713" t="n"/>
      <c r="C344" s="713" t="n"/>
      <c r="D344" s="665" t="n"/>
      <c r="E344" s="665" t="n"/>
      <c r="F344" s="665" t="n"/>
      <c r="G344" s="665" t="n"/>
      <c r="H344" s="665" t="n"/>
      <c r="I344" s="713" t="n"/>
      <c r="J344" s="713" t="n"/>
      <c r="K344" s="713" t="n"/>
      <c r="L344" s="713" t="n"/>
      <c r="M344" s="713" t="n"/>
      <c r="N344" s="713" t="n"/>
      <c r="O344" s="713" t="n"/>
      <c r="P344" s="713" t="n"/>
      <c r="Q344" s="713" t="n"/>
      <c r="R344" s="713" t="n"/>
      <c r="S344" s="713" t="n"/>
      <c r="T344" s="713" t="n"/>
      <c r="U344" s="713" t="n"/>
      <c r="V344" s="713" t="n"/>
      <c r="W344" s="713" t="n"/>
      <c r="X344" s="713" t="n"/>
      <c r="Y344" s="713" t="n"/>
      <c r="Z344" s="713" t="n"/>
    </row>
    <row r="345" ht="11.25" customHeight="1" s="844">
      <c r="A345" s="713" t="n"/>
      <c r="B345" s="713" t="n"/>
      <c r="C345" s="713" t="n"/>
      <c r="D345" s="665" t="n"/>
      <c r="E345" s="665" t="n"/>
      <c r="F345" s="665" t="n"/>
      <c r="G345" s="665" t="n"/>
      <c r="H345" s="665" t="n"/>
      <c r="I345" s="713" t="n"/>
      <c r="J345" s="713" t="n"/>
      <c r="K345" s="713" t="n"/>
      <c r="L345" s="713" t="n"/>
      <c r="M345" s="713" t="n"/>
      <c r="N345" s="713" t="n"/>
      <c r="O345" s="713" t="n"/>
      <c r="P345" s="713" t="n"/>
      <c r="Q345" s="713" t="n"/>
      <c r="R345" s="713" t="n"/>
      <c r="S345" s="713" t="n"/>
      <c r="T345" s="713" t="n"/>
      <c r="U345" s="713" t="n"/>
      <c r="V345" s="713" t="n"/>
      <c r="W345" s="713" t="n"/>
      <c r="X345" s="713" t="n"/>
      <c r="Y345" s="713" t="n"/>
      <c r="Z345" s="713" t="n"/>
    </row>
    <row r="346" ht="11.25" customHeight="1" s="844">
      <c r="A346" s="713" t="n"/>
      <c r="B346" s="713" t="n"/>
      <c r="C346" s="713" t="n"/>
      <c r="D346" s="665" t="n"/>
      <c r="E346" s="665" t="n"/>
      <c r="F346" s="665" t="n"/>
      <c r="G346" s="665" t="n"/>
      <c r="H346" s="665" t="n"/>
      <c r="I346" s="713" t="n"/>
      <c r="J346" s="713" t="n"/>
      <c r="K346" s="713" t="n"/>
      <c r="L346" s="713" t="n"/>
      <c r="M346" s="713" t="n"/>
      <c r="N346" s="713" t="n"/>
      <c r="O346" s="713" t="n"/>
      <c r="P346" s="713" t="n"/>
      <c r="Q346" s="713" t="n"/>
      <c r="R346" s="713" t="n"/>
      <c r="S346" s="713" t="n"/>
      <c r="T346" s="713" t="n"/>
      <c r="U346" s="713" t="n"/>
      <c r="V346" s="713" t="n"/>
      <c r="W346" s="713" t="n"/>
      <c r="X346" s="713" t="n"/>
      <c r="Y346" s="713" t="n"/>
      <c r="Z346" s="713" t="n"/>
    </row>
    <row r="347" ht="11.25" customHeight="1" s="844">
      <c r="A347" s="713" t="n"/>
      <c r="B347" s="713" t="n"/>
      <c r="C347" s="713" t="n"/>
      <c r="D347" s="665" t="n"/>
      <c r="E347" s="665" t="n"/>
      <c r="F347" s="665" t="n"/>
      <c r="G347" s="665" t="n"/>
      <c r="H347" s="665" t="n"/>
      <c r="I347" s="713" t="n"/>
      <c r="J347" s="713" t="n"/>
      <c r="K347" s="713" t="n"/>
      <c r="L347" s="713" t="n"/>
      <c r="M347" s="713" t="n"/>
      <c r="N347" s="713" t="n"/>
      <c r="O347" s="713" t="n"/>
      <c r="P347" s="713" t="n"/>
      <c r="Q347" s="713" t="n"/>
      <c r="R347" s="713" t="n"/>
      <c r="S347" s="713" t="n"/>
      <c r="T347" s="713" t="n"/>
      <c r="U347" s="713" t="n"/>
      <c r="V347" s="713" t="n"/>
      <c r="W347" s="713" t="n"/>
      <c r="X347" s="713" t="n"/>
      <c r="Y347" s="713" t="n"/>
      <c r="Z347" s="713" t="n"/>
    </row>
    <row r="348" ht="11.25" customHeight="1" s="844">
      <c r="A348" s="713" t="n"/>
      <c r="B348" s="713" t="n"/>
      <c r="C348" s="713" t="n"/>
      <c r="D348" s="665" t="n"/>
      <c r="E348" s="665" t="n"/>
      <c r="F348" s="665" t="n"/>
      <c r="G348" s="665" t="n"/>
      <c r="H348" s="665" t="n"/>
      <c r="I348" s="713" t="n"/>
      <c r="J348" s="713" t="n"/>
      <c r="K348" s="713" t="n"/>
      <c r="L348" s="713" t="n"/>
      <c r="M348" s="713" t="n"/>
      <c r="N348" s="713" t="n"/>
      <c r="O348" s="713" t="n"/>
      <c r="P348" s="713" t="n"/>
      <c r="Q348" s="713" t="n"/>
      <c r="R348" s="713" t="n"/>
      <c r="S348" s="713" t="n"/>
      <c r="T348" s="713" t="n"/>
      <c r="U348" s="713" t="n"/>
      <c r="V348" s="713" t="n"/>
      <c r="W348" s="713" t="n"/>
      <c r="X348" s="713" t="n"/>
      <c r="Y348" s="713" t="n"/>
      <c r="Z348" s="713" t="n"/>
    </row>
    <row r="349" ht="11.25" customHeight="1" s="844">
      <c r="A349" s="713" t="n"/>
      <c r="B349" s="713" t="n"/>
      <c r="C349" s="713" t="n"/>
      <c r="D349" s="665" t="n"/>
      <c r="E349" s="665" t="n"/>
      <c r="F349" s="665" t="n"/>
      <c r="G349" s="665" t="n"/>
      <c r="H349" s="665" t="n"/>
      <c r="I349" s="713" t="n"/>
      <c r="J349" s="713" t="n"/>
      <c r="K349" s="713" t="n"/>
      <c r="L349" s="713" t="n"/>
      <c r="M349" s="713" t="n"/>
      <c r="N349" s="713" t="n"/>
      <c r="O349" s="713" t="n"/>
      <c r="P349" s="713" t="n"/>
      <c r="Q349" s="713" t="n"/>
      <c r="R349" s="713" t="n"/>
      <c r="S349" s="713" t="n"/>
      <c r="T349" s="713" t="n"/>
      <c r="U349" s="713" t="n"/>
      <c r="V349" s="713" t="n"/>
      <c r="W349" s="713" t="n"/>
      <c r="X349" s="713" t="n"/>
      <c r="Y349" s="713" t="n"/>
      <c r="Z349" s="713" t="n"/>
    </row>
    <row r="350" ht="11.25" customHeight="1" s="844">
      <c r="A350" s="713" t="n"/>
      <c r="B350" s="713" t="n"/>
      <c r="C350" s="713" t="n"/>
      <c r="D350" s="665" t="n"/>
      <c r="E350" s="665" t="n"/>
      <c r="F350" s="665" t="n"/>
      <c r="G350" s="665" t="n"/>
      <c r="H350" s="665" t="n"/>
      <c r="I350" s="713" t="n"/>
      <c r="J350" s="713" t="n"/>
      <c r="K350" s="713" t="n"/>
      <c r="L350" s="713" t="n"/>
      <c r="M350" s="713" t="n"/>
      <c r="N350" s="713" t="n"/>
      <c r="O350" s="713" t="n"/>
      <c r="P350" s="713" t="n"/>
      <c r="Q350" s="713" t="n"/>
      <c r="R350" s="713" t="n"/>
      <c r="S350" s="713" t="n"/>
      <c r="T350" s="713" t="n"/>
      <c r="U350" s="713" t="n"/>
      <c r="V350" s="713" t="n"/>
      <c r="W350" s="713" t="n"/>
      <c r="X350" s="713" t="n"/>
      <c r="Y350" s="713" t="n"/>
      <c r="Z350" s="713" t="n"/>
    </row>
    <row r="351" ht="11.25" customHeight="1" s="844">
      <c r="A351" s="713" t="n"/>
      <c r="B351" s="713" t="n"/>
      <c r="C351" s="713" t="n"/>
      <c r="D351" s="665" t="n"/>
      <c r="E351" s="665" t="n"/>
      <c r="F351" s="665" t="n"/>
      <c r="G351" s="665" t="n"/>
      <c r="H351" s="665" t="n"/>
      <c r="I351" s="713" t="n"/>
      <c r="J351" s="713" t="n"/>
      <c r="K351" s="713" t="n"/>
      <c r="L351" s="713" t="n"/>
      <c r="M351" s="713" t="n"/>
      <c r="N351" s="713" t="n"/>
      <c r="O351" s="713" t="n"/>
      <c r="P351" s="713" t="n"/>
      <c r="Q351" s="713" t="n"/>
      <c r="R351" s="713" t="n"/>
      <c r="S351" s="713" t="n"/>
      <c r="T351" s="713" t="n"/>
      <c r="U351" s="713" t="n"/>
      <c r="V351" s="713" t="n"/>
      <c r="W351" s="713" t="n"/>
      <c r="X351" s="713" t="n"/>
      <c r="Y351" s="713" t="n"/>
      <c r="Z351" s="713" t="n"/>
    </row>
    <row r="352" ht="11.25" customHeight="1" s="844">
      <c r="A352" s="713" t="n"/>
      <c r="B352" s="713" t="n"/>
      <c r="C352" s="713" t="n"/>
      <c r="D352" s="665" t="n"/>
      <c r="E352" s="665" t="n"/>
      <c r="F352" s="665" t="n"/>
      <c r="G352" s="665" t="n"/>
      <c r="H352" s="665" t="n"/>
      <c r="I352" s="713" t="n"/>
      <c r="J352" s="713" t="n"/>
      <c r="K352" s="713" t="n"/>
      <c r="L352" s="713" t="n"/>
      <c r="M352" s="713" t="n"/>
      <c r="N352" s="713" t="n"/>
      <c r="O352" s="713" t="n"/>
      <c r="P352" s="713" t="n"/>
      <c r="Q352" s="713" t="n"/>
      <c r="R352" s="713" t="n"/>
      <c r="S352" s="713" t="n"/>
      <c r="T352" s="713" t="n"/>
      <c r="U352" s="713" t="n"/>
      <c r="V352" s="713" t="n"/>
      <c r="W352" s="713" t="n"/>
      <c r="X352" s="713" t="n"/>
      <c r="Y352" s="713" t="n"/>
      <c r="Z352" s="713" t="n"/>
    </row>
    <row r="353" ht="11.25" customHeight="1" s="844">
      <c r="A353" s="713" t="n"/>
      <c r="B353" s="713" t="n"/>
      <c r="C353" s="713" t="n"/>
      <c r="D353" s="665" t="n"/>
      <c r="E353" s="665" t="n"/>
      <c r="F353" s="665" t="n"/>
      <c r="G353" s="665" t="n"/>
      <c r="H353" s="665" t="n"/>
      <c r="I353" s="713" t="n"/>
      <c r="J353" s="713" t="n"/>
      <c r="K353" s="713" t="n"/>
      <c r="L353" s="713" t="n"/>
      <c r="M353" s="713" t="n"/>
      <c r="N353" s="713" t="n"/>
      <c r="O353" s="713" t="n"/>
      <c r="P353" s="713" t="n"/>
      <c r="Q353" s="713" t="n"/>
      <c r="R353" s="713" t="n"/>
      <c r="S353" s="713" t="n"/>
      <c r="T353" s="713" t="n"/>
      <c r="U353" s="713" t="n"/>
      <c r="V353" s="713" t="n"/>
      <c r="W353" s="713" t="n"/>
      <c r="X353" s="713" t="n"/>
      <c r="Y353" s="713" t="n"/>
      <c r="Z353" s="713" t="n"/>
    </row>
    <row r="354" ht="11.25" customHeight="1" s="844">
      <c r="A354" s="713" t="n"/>
      <c r="B354" s="713" t="n"/>
      <c r="C354" s="713" t="n"/>
      <c r="D354" s="665" t="n"/>
      <c r="E354" s="665" t="n"/>
      <c r="F354" s="665" t="n"/>
      <c r="G354" s="665" t="n"/>
      <c r="H354" s="665" t="n"/>
      <c r="I354" s="713" t="n"/>
      <c r="J354" s="713" t="n"/>
      <c r="K354" s="713" t="n"/>
      <c r="L354" s="713" t="n"/>
      <c r="M354" s="713" t="n"/>
      <c r="N354" s="713" t="n"/>
      <c r="O354" s="713" t="n"/>
      <c r="P354" s="713" t="n"/>
      <c r="Q354" s="713" t="n"/>
      <c r="R354" s="713" t="n"/>
      <c r="S354" s="713" t="n"/>
      <c r="T354" s="713" t="n"/>
      <c r="U354" s="713" t="n"/>
      <c r="V354" s="713" t="n"/>
      <c r="W354" s="713" t="n"/>
      <c r="X354" s="713" t="n"/>
      <c r="Y354" s="713" t="n"/>
      <c r="Z354" s="713" t="n"/>
    </row>
    <row r="355" ht="11.25" customHeight="1" s="844">
      <c r="A355" s="713" t="n"/>
      <c r="B355" s="713" t="n"/>
      <c r="C355" s="713" t="n"/>
      <c r="D355" s="665" t="n"/>
      <c r="E355" s="665" t="n"/>
      <c r="F355" s="665" t="n"/>
      <c r="G355" s="665" t="n"/>
      <c r="H355" s="665" t="n"/>
      <c r="I355" s="713" t="n"/>
      <c r="J355" s="713" t="n"/>
      <c r="K355" s="713" t="n"/>
      <c r="L355" s="713" t="n"/>
      <c r="M355" s="713" t="n"/>
      <c r="N355" s="713" t="n"/>
      <c r="O355" s="713" t="n"/>
      <c r="P355" s="713" t="n"/>
      <c r="Q355" s="713" t="n"/>
      <c r="R355" s="713" t="n"/>
      <c r="S355" s="713" t="n"/>
      <c r="T355" s="713" t="n"/>
      <c r="U355" s="713" t="n"/>
      <c r="V355" s="713" t="n"/>
      <c r="W355" s="713" t="n"/>
      <c r="X355" s="713" t="n"/>
      <c r="Y355" s="713" t="n"/>
      <c r="Z355" s="713" t="n"/>
    </row>
    <row r="356" ht="11.25" customHeight="1" s="844">
      <c r="A356" s="713" t="n"/>
      <c r="B356" s="713" t="n"/>
      <c r="C356" s="713" t="n"/>
      <c r="D356" s="665" t="n"/>
      <c r="E356" s="665" t="n"/>
      <c r="F356" s="665" t="n"/>
      <c r="G356" s="665" t="n"/>
      <c r="H356" s="665" t="n"/>
      <c r="I356" s="713" t="n"/>
      <c r="J356" s="713" t="n"/>
      <c r="K356" s="713" t="n"/>
      <c r="L356" s="713" t="n"/>
      <c r="M356" s="713" t="n"/>
      <c r="N356" s="713" t="n"/>
      <c r="O356" s="713" t="n"/>
      <c r="P356" s="713" t="n"/>
      <c r="Q356" s="713" t="n"/>
      <c r="R356" s="713" t="n"/>
      <c r="S356" s="713" t="n"/>
      <c r="T356" s="713" t="n"/>
      <c r="U356" s="713" t="n"/>
      <c r="V356" s="713" t="n"/>
      <c r="W356" s="713" t="n"/>
      <c r="X356" s="713" t="n"/>
      <c r="Y356" s="713" t="n"/>
      <c r="Z356" s="713" t="n"/>
    </row>
    <row r="357" ht="11.25" customHeight="1" s="844">
      <c r="A357" s="713" t="n"/>
      <c r="B357" s="713" t="n"/>
      <c r="C357" s="713" t="n"/>
      <c r="D357" s="665" t="n"/>
      <c r="E357" s="665" t="n"/>
      <c r="F357" s="665" t="n"/>
      <c r="G357" s="665" t="n"/>
      <c r="H357" s="665" t="n"/>
      <c r="I357" s="713" t="n"/>
      <c r="J357" s="713" t="n"/>
      <c r="K357" s="713" t="n"/>
      <c r="L357" s="713" t="n"/>
      <c r="M357" s="713" t="n"/>
      <c r="N357" s="713" t="n"/>
      <c r="O357" s="713" t="n"/>
      <c r="P357" s="713" t="n"/>
      <c r="Q357" s="713" t="n"/>
      <c r="R357" s="713" t="n"/>
      <c r="S357" s="713" t="n"/>
      <c r="T357" s="713" t="n"/>
      <c r="U357" s="713" t="n"/>
      <c r="V357" s="713" t="n"/>
      <c r="W357" s="713" t="n"/>
      <c r="X357" s="713" t="n"/>
      <c r="Y357" s="713" t="n"/>
      <c r="Z357" s="713" t="n"/>
    </row>
    <row r="358" ht="11.25" customHeight="1" s="844">
      <c r="A358" s="713" t="n"/>
      <c r="B358" s="713" t="n"/>
      <c r="C358" s="713" t="n"/>
      <c r="D358" s="665" t="n"/>
      <c r="E358" s="665" t="n"/>
      <c r="F358" s="665" t="n"/>
      <c r="G358" s="665" t="n"/>
      <c r="H358" s="665" t="n"/>
      <c r="I358" s="713" t="n"/>
      <c r="J358" s="713" t="n"/>
      <c r="K358" s="713" t="n"/>
      <c r="L358" s="713" t="n"/>
      <c r="M358" s="713" t="n"/>
      <c r="N358" s="713" t="n"/>
      <c r="O358" s="713" t="n"/>
      <c r="P358" s="713" t="n"/>
      <c r="Q358" s="713" t="n"/>
      <c r="R358" s="713" t="n"/>
      <c r="S358" s="713" t="n"/>
      <c r="T358" s="713" t="n"/>
      <c r="U358" s="713" t="n"/>
      <c r="V358" s="713" t="n"/>
      <c r="W358" s="713" t="n"/>
      <c r="X358" s="713" t="n"/>
      <c r="Y358" s="713" t="n"/>
      <c r="Z358" s="713" t="n"/>
    </row>
    <row r="359" ht="11.25" customHeight="1" s="844">
      <c r="A359" s="713" t="n"/>
      <c r="B359" s="713" t="n"/>
      <c r="C359" s="713" t="n"/>
      <c r="D359" s="665" t="n"/>
      <c r="E359" s="665" t="n"/>
      <c r="F359" s="665" t="n"/>
      <c r="G359" s="665" t="n"/>
      <c r="H359" s="665" t="n"/>
      <c r="I359" s="713" t="n"/>
      <c r="J359" s="713" t="n"/>
      <c r="K359" s="713" t="n"/>
      <c r="L359" s="713" t="n"/>
      <c r="M359" s="713" t="n"/>
      <c r="N359" s="713" t="n"/>
      <c r="O359" s="713" t="n"/>
      <c r="P359" s="713" t="n"/>
      <c r="Q359" s="713" t="n"/>
      <c r="R359" s="713" t="n"/>
      <c r="S359" s="713" t="n"/>
      <c r="T359" s="713" t="n"/>
      <c r="U359" s="713" t="n"/>
      <c r="V359" s="713" t="n"/>
      <c r="W359" s="713" t="n"/>
      <c r="X359" s="713" t="n"/>
      <c r="Y359" s="713" t="n"/>
      <c r="Z359" s="713" t="n"/>
    </row>
    <row r="360" ht="11.25" customHeight="1" s="844">
      <c r="A360" s="713" t="n"/>
      <c r="B360" s="713" t="n"/>
      <c r="C360" s="713" t="n"/>
      <c r="D360" s="665" t="n"/>
      <c r="E360" s="665" t="n"/>
      <c r="F360" s="665" t="n"/>
      <c r="G360" s="665" t="n"/>
      <c r="H360" s="665" t="n"/>
      <c r="I360" s="713" t="n"/>
      <c r="J360" s="713" t="n"/>
      <c r="K360" s="713" t="n"/>
      <c r="L360" s="713" t="n"/>
      <c r="M360" s="713" t="n"/>
      <c r="N360" s="713" t="n"/>
      <c r="O360" s="713" t="n"/>
      <c r="P360" s="713" t="n"/>
      <c r="Q360" s="713" t="n"/>
      <c r="R360" s="713" t="n"/>
      <c r="S360" s="713" t="n"/>
      <c r="T360" s="713" t="n"/>
      <c r="U360" s="713" t="n"/>
      <c r="V360" s="713" t="n"/>
      <c r="W360" s="713" t="n"/>
      <c r="X360" s="713" t="n"/>
      <c r="Y360" s="713" t="n"/>
      <c r="Z360" s="713" t="n"/>
    </row>
    <row r="361" ht="11.25" customHeight="1" s="844">
      <c r="A361" s="713" t="n"/>
      <c r="B361" s="713" t="n"/>
      <c r="C361" s="713" t="n"/>
      <c r="D361" s="665" t="n"/>
      <c r="E361" s="665" t="n"/>
      <c r="F361" s="665" t="n"/>
      <c r="G361" s="665" t="n"/>
      <c r="H361" s="665" t="n"/>
      <c r="I361" s="713" t="n"/>
      <c r="J361" s="713" t="n"/>
      <c r="K361" s="713" t="n"/>
      <c r="L361" s="713" t="n"/>
      <c r="M361" s="713" t="n"/>
      <c r="N361" s="713" t="n"/>
      <c r="O361" s="713" t="n"/>
      <c r="P361" s="713" t="n"/>
      <c r="Q361" s="713" t="n"/>
      <c r="R361" s="713" t="n"/>
      <c r="S361" s="713" t="n"/>
      <c r="T361" s="713" t="n"/>
      <c r="U361" s="713" t="n"/>
      <c r="V361" s="713" t="n"/>
      <c r="W361" s="713" t="n"/>
      <c r="X361" s="713" t="n"/>
      <c r="Y361" s="713" t="n"/>
      <c r="Z361" s="713" t="n"/>
    </row>
    <row r="362" ht="11.25" customHeight="1" s="844">
      <c r="A362" s="713" t="n"/>
      <c r="B362" s="713" t="n"/>
      <c r="C362" s="713" t="n"/>
      <c r="D362" s="665" t="n"/>
      <c r="E362" s="665" t="n"/>
      <c r="F362" s="665" t="n"/>
      <c r="G362" s="665" t="n"/>
      <c r="H362" s="665" t="n"/>
      <c r="I362" s="713" t="n"/>
      <c r="J362" s="713" t="n"/>
      <c r="K362" s="713" t="n"/>
      <c r="L362" s="713" t="n"/>
      <c r="M362" s="713" t="n"/>
      <c r="N362" s="713" t="n"/>
      <c r="O362" s="713" t="n"/>
      <c r="P362" s="713" t="n"/>
      <c r="Q362" s="713" t="n"/>
      <c r="R362" s="713" t="n"/>
      <c r="S362" s="713" t="n"/>
      <c r="T362" s="713" t="n"/>
      <c r="U362" s="713" t="n"/>
      <c r="V362" s="713" t="n"/>
      <c r="W362" s="713" t="n"/>
      <c r="X362" s="713" t="n"/>
      <c r="Y362" s="713" t="n"/>
      <c r="Z362" s="713" t="n"/>
    </row>
    <row r="363" ht="11.25" customHeight="1" s="844">
      <c r="A363" s="713" t="n"/>
      <c r="B363" s="713" t="n"/>
      <c r="C363" s="713" t="n"/>
      <c r="D363" s="665" t="n"/>
      <c r="E363" s="665" t="n"/>
      <c r="F363" s="665" t="n"/>
      <c r="G363" s="665" t="n"/>
      <c r="H363" s="665" t="n"/>
      <c r="I363" s="713" t="n"/>
      <c r="J363" s="713" t="n"/>
      <c r="K363" s="713" t="n"/>
      <c r="L363" s="713" t="n"/>
      <c r="M363" s="713" t="n"/>
      <c r="N363" s="713" t="n"/>
      <c r="O363" s="713" t="n"/>
      <c r="P363" s="713" t="n"/>
      <c r="Q363" s="713" t="n"/>
      <c r="R363" s="713" t="n"/>
      <c r="S363" s="713" t="n"/>
      <c r="T363" s="713" t="n"/>
      <c r="U363" s="713" t="n"/>
      <c r="V363" s="713" t="n"/>
      <c r="W363" s="713" t="n"/>
      <c r="X363" s="713" t="n"/>
      <c r="Y363" s="713" t="n"/>
      <c r="Z363" s="713" t="n"/>
    </row>
    <row r="364" ht="11.25" customHeight="1" s="844">
      <c r="A364" s="713" t="n"/>
      <c r="B364" s="713" t="n"/>
      <c r="C364" s="713" t="n"/>
      <c r="D364" s="665" t="n"/>
      <c r="E364" s="665" t="n"/>
      <c r="F364" s="665" t="n"/>
      <c r="G364" s="665" t="n"/>
      <c r="H364" s="665" t="n"/>
      <c r="I364" s="713" t="n"/>
      <c r="J364" s="713" t="n"/>
      <c r="K364" s="713" t="n"/>
      <c r="L364" s="713" t="n"/>
      <c r="M364" s="713" t="n"/>
      <c r="N364" s="713" t="n"/>
      <c r="O364" s="713" t="n"/>
      <c r="P364" s="713" t="n"/>
      <c r="Q364" s="713" t="n"/>
      <c r="R364" s="713" t="n"/>
      <c r="S364" s="713" t="n"/>
      <c r="T364" s="713" t="n"/>
      <c r="U364" s="713" t="n"/>
      <c r="V364" s="713" t="n"/>
      <c r="W364" s="713" t="n"/>
      <c r="X364" s="713" t="n"/>
      <c r="Y364" s="713" t="n"/>
      <c r="Z364" s="713" t="n"/>
    </row>
    <row r="365" ht="11.25" customHeight="1" s="844">
      <c r="A365" s="713" t="n"/>
      <c r="B365" s="713" t="n"/>
      <c r="C365" s="713" t="n"/>
      <c r="D365" s="665" t="n"/>
      <c r="E365" s="665" t="n"/>
      <c r="F365" s="665" t="n"/>
      <c r="G365" s="665" t="n"/>
      <c r="H365" s="665" t="n"/>
      <c r="I365" s="713" t="n"/>
      <c r="J365" s="713" t="n"/>
      <c r="K365" s="713" t="n"/>
      <c r="L365" s="713" t="n"/>
      <c r="M365" s="713" t="n"/>
      <c r="N365" s="713" t="n"/>
      <c r="O365" s="713" t="n"/>
      <c r="P365" s="713" t="n"/>
      <c r="Q365" s="713" t="n"/>
      <c r="R365" s="713" t="n"/>
      <c r="S365" s="713" t="n"/>
      <c r="T365" s="713" t="n"/>
      <c r="U365" s="713" t="n"/>
      <c r="V365" s="713" t="n"/>
      <c r="W365" s="713" t="n"/>
      <c r="X365" s="713" t="n"/>
      <c r="Y365" s="713" t="n"/>
      <c r="Z365" s="713" t="n"/>
    </row>
    <row r="366" ht="11.25" customHeight="1" s="844">
      <c r="A366" s="713" t="n"/>
      <c r="B366" s="713" t="n"/>
      <c r="C366" s="713" t="n"/>
      <c r="D366" s="665" t="n"/>
      <c r="E366" s="665" t="n"/>
      <c r="F366" s="665" t="n"/>
      <c r="G366" s="665" t="n"/>
      <c r="H366" s="665" t="n"/>
      <c r="I366" s="713" t="n"/>
      <c r="J366" s="713" t="n"/>
      <c r="K366" s="713" t="n"/>
      <c r="L366" s="713" t="n"/>
      <c r="M366" s="713" t="n"/>
      <c r="N366" s="713" t="n"/>
      <c r="O366" s="713" t="n"/>
      <c r="P366" s="713" t="n"/>
      <c r="Q366" s="713" t="n"/>
      <c r="R366" s="713" t="n"/>
      <c r="S366" s="713" t="n"/>
      <c r="T366" s="713" t="n"/>
      <c r="U366" s="713" t="n"/>
      <c r="V366" s="713" t="n"/>
      <c r="W366" s="713" t="n"/>
      <c r="X366" s="713" t="n"/>
      <c r="Y366" s="713" t="n"/>
      <c r="Z366" s="713" t="n"/>
    </row>
    <row r="367" ht="11.25" customHeight="1" s="844">
      <c r="A367" s="713" t="n"/>
      <c r="B367" s="713" t="n"/>
      <c r="C367" s="713" t="n"/>
      <c r="D367" s="665" t="n"/>
      <c r="E367" s="665" t="n"/>
      <c r="F367" s="665" t="n"/>
      <c r="G367" s="665" t="n"/>
      <c r="H367" s="665" t="n"/>
      <c r="I367" s="713" t="n"/>
      <c r="J367" s="713" t="n"/>
      <c r="K367" s="713" t="n"/>
      <c r="L367" s="713" t="n"/>
      <c r="M367" s="713" t="n"/>
      <c r="N367" s="713" t="n"/>
      <c r="O367" s="713" t="n"/>
      <c r="P367" s="713" t="n"/>
      <c r="Q367" s="713" t="n"/>
      <c r="R367" s="713" t="n"/>
      <c r="S367" s="713" t="n"/>
      <c r="T367" s="713" t="n"/>
      <c r="U367" s="713" t="n"/>
      <c r="V367" s="713" t="n"/>
      <c r="W367" s="713" t="n"/>
      <c r="X367" s="713" t="n"/>
      <c r="Y367" s="713" t="n"/>
      <c r="Z367" s="713" t="n"/>
    </row>
    <row r="368" ht="11.25" customHeight="1" s="844">
      <c r="A368" s="713" t="n"/>
      <c r="B368" s="713" t="n"/>
      <c r="C368" s="713" t="n"/>
      <c r="D368" s="665" t="n"/>
      <c r="E368" s="665" t="n"/>
      <c r="F368" s="665" t="n"/>
      <c r="G368" s="665" t="n"/>
      <c r="H368" s="665" t="n"/>
      <c r="I368" s="713" t="n"/>
      <c r="J368" s="713" t="n"/>
      <c r="K368" s="713" t="n"/>
      <c r="L368" s="713" t="n"/>
      <c r="M368" s="713" t="n"/>
      <c r="N368" s="713" t="n"/>
      <c r="O368" s="713" t="n"/>
      <c r="P368" s="713" t="n"/>
      <c r="Q368" s="713" t="n"/>
      <c r="R368" s="713" t="n"/>
      <c r="S368" s="713" t="n"/>
      <c r="T368" s="713" t="n"/>
      <c r="U368" s="713" t="n"/>
      <c r="V368" s="713" t="n"/>
      <c r="W368" s="713" t="n"/>
      <c r="X368" s="713" t="n"/>
      <c r="Y368" s="713" t="n"/>
      <c r="Z368" s="713" t="n"/>
    </row>
    <row r="369" ht="11.25" customHeight="1" s="844">
      <c r="A369" s="713" t="n"/>
      <c r="B369" s="713" t="n"/>
      <c r="C369" s="713" t="n"/>
      <c r="D369" s="665" t="n"/>
      <c r="E369" s="665" t="n"/>
      <c r="F369" s="665" t="n"/>
      <c r="G369" s="665" t="n"/>
      <c r="H369" s="665" t="n"/>
      <c r="I369" s="713" t="n"/>
      <c r="J369" s="713" t="n"/>
      <c r="K369" s="713" t="n"/>
      <c r="L369" s="713" t="n"/>
      <c r="M369" s="713" t="n"/>
      <c r="N369" s="713" t="n"/>
      <c r="O369" s="713" t="n"/>
      <c r="P369" s="713" t="n"/>
      <c r="Q369" s="713" t="n"/>
      <c r="R369" s="713" t="n"/>
      <c r="S369" s="713" t="n"/>
      <c r="T369" s="713" t="n"/>
      <c r="U369" s="713" t="n"/>
      <c r="V369" s="713" t="n"/>
      <c r="W369" s="713" t="n"/>
      <c r="X369" s="713" t="n"/>
      <c r="Y369" s="713" t="n"/>
      <c r="Z369" s="713" t="n"/>
    </row>
    <row r="370" ht="11.25" customHeight="1" s="844">
      <c r="A370" s="713" t="n"/>
      <c r="B370" s="713" t="n"/>
      <c r="C370" s="713" t="n"/>
      <c r="D370" s="665" t="n"/>
      <c r="E370" s="665" t="n"/>
      <c r="F370" s="665" t="n"/>
      <c r="G370" s="665" t="n"/>
      <c r="H370" s="665" t="n"/>
      <c r="I370" s="713" t="n"/>
      <c r="J370" s="713" t="n"/>
      <c r="K370" s="713" t="n"/>
      <c r="L370" s="713" t="n"/>
      <c r="M370" s="713" t="n"/>
      <c r="N370" s="713" t="n"/>
      <c r="O370" s="713" t="n"/>
      <c r="P370" s="713" t="n"/>
      <c r="Q370" s="713" t="n"/>
      <c r="R370" s="713" t="n"/>
      <c r="S370" s="713" t="n"/>
      <c r="T370" s="713" t="n"/>
      <c r="U370" s="713" t="n"/>
      <c r="V370" s="713" t="n"/>
      <c r="W370" s="713" t="n"/>
      <c r="X370" s="713" t="n"/>
      <c r="Y370" s="713" t="n"/>
      <c r="Z370" s="713" t="n"/>
    </row>
    <row r="371" ht="11.25" customHeight="1" s="844">
      <c r="A371" s="713" t="n"/>
      <c r="B371" s="713" t="n"/>
      <c r="C371" s="713" t="n"/>
      <c r="D371" s="665" t="n"/>
      <c r="E371" s="665" t="n"/>
      <c r="F371" s="665" t="n"/>
      <c r="G371" s="665" t="n"/>
      <c r="H371" s="665" t="n"/>
      <c r="I371" s="713" t="n"/>
      <c r="J371" s="713" t="n"/>
      <c r="K371" s="713" t="n"/>
      <c r="L371" s="713" t="n"/>
      <c r="M371" s="713" t="n"/>
      <c r="N371" s="713" t="n"/>
      <c r="O371" s="713" t="n"/>
      <c r="P371" s="713" t="n"/>
      <c r="Q371" s="713" t="n"/>
      <c r="R371" s="713" t="n"/>
      <c r="S371" s="713" t="n"/>
      <c r="T371" s="713" t="n"/>
      <c r="U371" s="713" t="n"/>
      <c r="V371" s="713" t="n"/>
      <c r="W371" s="713" t="n"/>
      <c r="X371" s="713" t="n"/>
      <c r="Y371" s="713" t="n"/>
      <c r="Z371" s="713" t="n"/>
    </row>
    <row r="372" ht="11.25" customHeight="1" s="844">
      <c r="A372" s="713" t="n"/>
      <c r="B372" s="713" t="n"/>
      <c r="C372" s="713" t="n"/>
      <c r="D372" s="665" t="n"/>
      <c r="E372" s="665" t="n"/>
      <c r="F372" s="665" t="n"/>
      <c r="G372" s="665" t="n"/>
      <c r="H372" s="665" t="n"/>
      <c r="I372" s="713" t="n"/>
      <c r="J372" s="713" t="n"/>
      <c r="K372" s="713" t="n"/>
      <c r="L372" s="713" t="n"/>
      <c r="M372" s="713" t="n"/>
      <c r="N372" s="713" t="n"/>
      <c r="O372" s="713" t="n"/>
      <c r="P372" s="713" t="n"/>
      <c r="Q372" s="713" t="n"/>
      <c r="R372" s="713" t="n"/>
      <c r="S372" s="713" t="n"/>
      <c r="T372" s="713" t="n"/>
      <c r="U372" s="713" t="n"/>
      <c r="V372" s="713" t="n"/>
      <c r="W372" s="713" t="n"/>
      <c r="X372" s="713" t="n"/>
      <c r="Y372" s="713" t="n"/>
      <c r="Z372" s="713" t="n"/>
    </row>
    <row r="373" ht="11.25" customHeight="1" s="844">
      <c r="A373" s="713" t="n"/>
      <c r="B373" s="713" t="n"/>
      <c r="C373" s="713" t="n"/>
      <c r="D373" s="665" t="n"/>
      <c r="E373" s="665" t="n"/>
      <c r="F373" s="665" t="n"/>
      <c r="G373" s="665" t="n"/>
      <c r="H373" s="665" t="n"/>
      <c r="I373" s="713" t="n"/>
      <c r="J373" s="713" t="n"/>
      <c r="K373" s="713" t="n"/>
      <c r="L373" s="713" t="n"/>
      <c r="M373" s="713" t="n"/>
      <c r="N373" s="713" t="n"/>
      <c r="O373" s="713" t="n"/>
      <c r="P373" s="713" t="n"/>
      <c r="Q373" s="713" t="n"/>
      <c r="R373" s="713" t="n"/>
      <c r="S373" s="713" t="n"/>
      <c r="T373" s="713" t="n"/>
      <c r="U373" s="713" t="n"/>
      <c r="V373" s="713" t="n"/>
      <c r="W373" s="713" t="n"/>
      <c r="X373" s="713" t="n"/>
      <c r="Y373" s="713" t="n"/>
      <c r="Z373" s="713" t="n"/>
    </row>
    <row r="374" ht="11.25" customHeight="1" s="844">
      <c r="A374" s="713" t="n"/>
      <c r="B374" s="713" t="n"/>
      <c r="C374" s="713" t="n"/>
      <c r="D374" s="665" t="n"/>
      <c r="E374" s="665" t="n"/>
      <c r="F374" s="665" t="n"/>
      <c r="G374" s="665" t="n"/>
      <c r="H374" s="665" t="n"/>
      <c r="I374" s="713" t="n"/>
      <c r="J374" s="713" t="n"/>
      <c r="K374" s="713" t="n"/>
      <c r="L374" s="713" t="n"/>
      <c r="M374" s="713" t="n"/>
      <c r="N374" s="713" t="n"/>
      <c r="O374" s="713" t="n"/>
      <c r="P374" s="713" t="n"/>
      <c r="Q374" s="713" t="n"/>
      <c r="R374" s="713" t="n"/>
      <c r="S374" s="713" t="n"/>
      <c r="T374" s="713" t="n"/>
      <c r="U374" s="713" t="n"/>
      <c r="V374" s="713" t="n"/>
      <c r="W374" s="713" t="n"/>
      <c r="X374" s="713" t="n"/>
      <c r="Y374" s="713" t="n"/>
      <c r="Z374" s="713" t="n"/>
    </row>
    <row r="375" ht="11.25" customHeight="1" s="844">
      <c r="A375" s="713" t="n"/>
      <c r="B375" s="713" t="n"/>
      <c r="C375" s="713" t="n"/>
      <c r="D375" s="665" t="n"/>
      <c r="E375" s="665" t="n"/>
      <c r="F375" s="665" t="n"/>
      <c r="G375" s="665" t="n"/>
      <c r="H375" s="665" t="n"/>
      <c r="I375" s="713" t="n"/>
      <c r="J375" s="713" t="n"/>
      <c r="K375" s="713" t="n"/>
      <c r="L375" s="713" t="n"/>
      <c r="M375" s="713" t="n"/>
      <c r="N375" s="713" t="n"/>
      <c r="O375" s="713" t="n"/>
      <c r="P375" s="713" t="n"/>
      <c r="Q375" s="713" t="n"/>
      <c r="R375" s="713" t="n"/>
      <c r="S375" s="713" t="n"/>
      <c r="T375" s="713" t="n"/>
      <c r="U375" s="713" t="n"/>
      <c r="V375" s="713" t="n"/>
      <c r="W375" s="713" t="n"/>
      <c r="X375" s="713" t="n"/>
      <c r="Y375" s="713" t="n"/>
      <c r="Z375" s="713" t="n"/>
    </row>
    <row r="376" ht="11.25" customHeight="1" s="844">
      <c r="A376" s="713" t="n"/>
      <c r="B376" s="713" t="n"/>
      <c r="C376" s="713" t="n"/>
      <c r="D376" s="665" t="n"/>
      <c r="E376" s="665" t="n"/>
      <c r="F376" s="665" t="n"/>
      <c r="G376" s="665" t="n"/>
      <c r="H376" s="665" t="n"/>
      <c r="I376" s="713" t="n"/>
      <c r="J376" s="713" t="n"/>
      <c r="K376" s="713" t="n"/>
      <c r="L376" s="713" t="n"/>
      <c r="M376" s="713" t="n"/>
      <c r="N376" s="713" t="n"/>
      <c r="O376" s="713" t="n"/>
      <c r="P376" s="713" t="n"/>
      <c r="Q376" s="713" t="n"/>
      <c r="R376" s="713" t="n"/>
      <c r="S376" s="713" t="n"/>
      <c r="T376" s="713" t="n"/>
      <c r="U376" s="713" t="n"/>
      <c r="V376" s="713" t="n"/>
      <c r="W376" s="713" t="n"/>
      <c r="X376" s="713" t="n"/>
      <c r="Y376" s="713" t="n"/>
      <c r="Z376" s="713" t="n"/>
    </row>
    <row r="377" ht="11.25" customHeight="1" s="844">
      <c r="A377" s="713" t="n"/>
      <c r="B377" s="713" t="n"/>
      <c r="C377" s="713" t="n"/>
      <c r="D377" s="665" t="n"/>
      <c r="E377" s="665" t="n"/>
      <c r="F377" s="665" t="n"/>
      <c r="G377" s="665" t="n"/>
      <c r="H377" s="665" t="n"/>
      <c r="I377" s="713" t="n"/>
      <c r="J377" s="713" t="n"/>
      <c r="K377" s="713" t="n"/>
      <c r="L377" s="713" t="n"/>
      <c r="M377" s="713" t="n"/>
      <c r="N377" s="713" t="n"/>
      <c r="O377" s="713" t="n"/>
      <c r="P377" s="713" t="n"/>
      <c r="Q377" s="713" t="n"/>
      <c r="R377" s="713" t="n"/>
      <c r="S377" s="713" t="n"/>
      <c r="T377" s="713" t="n"/>
      <c r="U377" s="713" t="n"/>
      <c r="V377" s="713" t="n"/>
      <c r="W377" s="713" t="n"/>
      <c r="X377" s="713" t="n"/>
      <c r="Y377" s="713" t="n"/>
      <c r="Z377" s="713" t="n"/>
    </row>
    <row r="378" ht="11.25" customHeight="1" s="844">
      <c r="A378" s="713" t="n"/>
      <c r="B378" s="713" t="n"/>
      <c r="C378" s="713" t="n"/>
      <c r="D378" s="665" t="n"/>
      <c r="E378" s="665" t="n"/>
      <c r="F378" s="665" t="n"/>
      <c r="G378" s="665" t="n"/>
      <c r="H378" s="665" t="n"/>
      <c r="I378" s="713" t="n"/>
      <c r="J378" s="713" t="n"/>
      <c r="K378" s="713" t="n"/>
      <c r="L378" s="713" t="n"/>
      <c r="M378" s="713" t="n"/>
      <c r="N378" s="713" t="n"/>
      <c r="O378" s="713" t="n"/>
      <c r="P378" s="713" t="n"/>
      <c r="Q378" s="713" t="n"/>
      <c r="R378" s="713" t="n"/>
      <c r="S378" s="713" t="n"/>
      <c r="T378" s="713" t="n"/>
      <c r="U378" s="713" t="n"/>
      <c r="V378" s="713" t="n"/>
      <c r="W378" s="713" t="n"/>
      <c r="X378" s="713" t="n"/>
      <c r="Y378" s="713" t="n"/>
      <c r="Z378" s="713" t="n"/>
    </row>
    <row r="379" ht="11.25" customHeight="1" s="844">
      <c r="A379" s="713" t="n"/>
      <c r="B379" s="713" t="n"/>
      <c r="C379" s="713" t="n"/>
      <c r="D379" s="665" t="n"/>
      <c r="E379" s="665" t="n"/>
      <c r="F379" s="665" t="n"/>
      <c r="G379" s="665" t="n"/>
      <c r="H379" s="665" t="n"/>
      <c r="I379" s="713" t="n"/>
      <c r="J379" s="713" t="n"/>
      <c r="K379" s="713" t="n"/>
      <c r="L379" s="713" t="n"/>
      <c r="M379" s="713" t="n"/>
      <c r="N379" s="713" t="n"/>
      <c r="O379" s="713" t="n"/>
      <c r="P379" s="713" t="n"/>
      <c r="Q379" s="713" t="n"/>
      <c r="R379" s="713" t="n"/>
      <c r="S379" s="713" t="n"/>
      <c r="T379" s="713" t="n"/>
      <c r="U379" s="713" t="n"/>
      <c r="V379" s="713" t="n"/>
      <c r="W379" s="713" t="n"/>
      <c r="X379" s="713" t="n"/>
      <c r="Y379" s="713" t="n"/>
      <c r="Z379" s="713" t="n"/>
    </row>
    <row r="380" ht="11.25" customHeight="1" s="844">
      <c r="A380" s="713" t="n"/>
      <c r="B380" s="713" t="n"/>
      <c r="C380" s="713" t="n"/>
      <c r="D380" s="665" t="n"/>
      <c r="E380" s="665" t="n"/>
      <c r="F380" s="665" t="n"/>
      <c r="G380" s="665" t="n"/>
      <c r="H380" s="665" t="n"/>
      <c r="I380" s="713" t="n"/>
      <c r="J380" s="713" t="n"/>
      <c r="K380" s="713" t="n"/>
      <c r="L380" s="713" t="n"/>
      <c r="M380" s="713" t="n"/>
      <c r="N380" s="713" t="n"/>
      <c r="O380" s="713" t="n"/>
      <c r="P380" s="713" t="n"/>
      <c r="Q380" s="713" t="n"/>
      <c r="R380" s="713" t="n"/>
      <c r="S380" s="713" t="n"/>
      <c r="T380" s="713" t="n"/>
      <c r="U380" s="713" t="n"/>
      <c r="V380" s="713" t="n"/>
      <c r="W380" s="713" t="n"/>
      <c r="X380" s="713" t="n"/>
      <c r="Y380" s="713" t="n"/>
      <c r="Z380" s="713" t="n"/>
    </row>
    <row r="381" ht="11.25" customHeight="1" s="844">
      <c r="A381" s="713" t="n"/>
      <c r="B381" s="713" t="n"/>
      <c r="C381" s="713" t="n"/>
      <c r="D381" s="665" t="n"/>
      <c r="E381" s="665" t="n"/>
      <c r="F381" s="665" t="n"/>
      <c r="G381" s="665" t="n"/>
      <c r="H381" s="665" t="n"/>
      <c r="I381" s="713" t="n"/>
      <c r="J381" s="713" t="n"/>
      <c r="K381" s="713" t="n"/>
      <c r="L381" s="713" t="n"/>
      <c r="M381" s="713" t="n"/>
      <c r="N381" s="713" t="n"/>
      <c r="O381" s="713" t="n"/>
      <c r="P381" s="713" t="n"/>
      <c r="Q381" s="713" t="n"/>
      <c r="R381" s="713" t="n"/>
      <c r="S381" s="713" t="n"/>
      <c r="T381" s="713" t="n"/>
      <c r="U381" s="713" t="n"/>
      <c r="V381" s="713" t="n"/>
      <c r="W381" s="713" t="n"/>
      <c r="X381" s="713" t="n"/>
      <c r="Y381" s="713" t="n"/>
      <c r="Z381" s="713" t="n"/>
    </row>
    <row r="382" ht="11.25" customHeight="1" s="844">
      <c r="A382" s="713" t="n"/>
      <c r="B382" s="713" t="n"/>
      <c r="C382" s="713" t="n"/>
      <c r="D382" s="665" t="n"/>
      <c r="E382" s="665" t="n"/>
      <c r="F382" s="665" t="n"/>
      <c r="G382" s="665" t="n"/>
      <c r="H382" s="665" t="n"/>
      <c r="I382" s="713" t="n"/>
      <c r="J382" s="713" t="n"/>
      <c r="K382" s="713" t="n"/>
      <c r="L382" s="713" t="n"/>
      <c r="M382" s="713" t="n"/>
      <c r="N382" s="713" t="n"/>
      <c r="O382" s="713" t="n"/>
      <c r="P382" s="713" t="n"/>
      <c r="Q382" s="713" t="n"/>
      <c r="R382" s="713" t="n"/>
      <c r="S382" s="713" t="n"/>
      <c r="T382" s="713" t="n"/>
      <c r="U382" s="713" t="n"/>
      <c r="V382" s="713" t="n"/>
      <c r="W382" s="713" t="n"/>
      <c r="X382" s="713" t="n"/>
      <c r="Y382" s="713" t="n"/>
      <c r="Z382" s="713" t="n"/>
    </row>
    <row r="383" ht="11.25" customHeight="1" s="844">
      <c r="A383" s="713" t="n"/>
      <c r="B383" s="713" t="n"/>
      <c r="C383" s="713" t="n"/>
      <c r="D383" s="665" t="n"/>
      <c r="E383" s="665" t="n"/>
      <c r="F383" s="665" t="n"/>
      <c r="G383" s="665" t="n"/>
      <c r="H383" s="665" t="n"/>
      <c r="I383" s="713" t="n"/>
      <c r="J383" s="713" t="n"/>
      <c r="K383" s="713" t="n"/>
      <c r="L383" s="713" t="n"/>
      <c r="M383" s="713" t="n"/>
      <c r="N383" s="713" t="n"/>
      <c r="O383" s="713" t="n"/>
      <c r="P383" s="713" t="n"/>
      <c r="Q383" s="713" t="n"/>
      <c r="R383" s="713" t="n"/>
      <c r="S383" s="713" t="n"/>
      <c r="T383" s="713" t="n"/>
      <c r="U383" s="713" t="n"/>
      <c r="V383" s="713" t="n"/>
      <c r="W383" s="713" t="n"/>
      <c r="X383" s="713" t="n"/>
      <c r="Y383" s="713" t="n"/>
      <c r="Z383" s="713" t="n"/>
    </row>
    <row r="384" ht="11.25" customHeight="1" s="844">
      <c r="A384" s="713" t="n"/>
      <c r="B384" s="713" t="n"/>
      <c r="C384" s="713" t="n"/>
      <c r="D384" s="665" t="n"/>
      <c r="E384" s="665" t="n"/>
      <c r="F384" s="665" t="n"/>
      <c r="G384" s="665" t="n"/>
      <c r="H384" s="665" t="n"/>
      <c r="I384" s="713" t="n"/>
      <c r="J384" s="713" t="n"/>
      <c r="K384" s="713" t="n"/>
      <c r="L384" s="713" t="n"/>
      <c r="M384" s="713" t="n"/>
      <c r="N384" s="713" t="n"/>
      <c r="O384" s="713" t="n"/>
      <c r="P384" s="713" t="n"/>
      <c r="Q384" s="713" t="n"/>
      <c r="R384" s="713" t="n"/>
      <c r="S384" s="713" t="n"/>
      <c r="T384" s="713" t="n"/>
      <c r="U384" s="713" t="n"/>
      <c r="V384" s="713" t="n"/>
      <c r="W384" s="713" t="n"/>
      <c r="X384" s="713" t="n"/>
      <c r="Y384" s="713" t="n"/>
      <c r="Z384" s="713" t="n"/>
    </row>
    <row r="385" ht="11.25" customHeight="1" s="844">
      <c r="A385" s="713" t="n"/>
      <c r="B385" s="713" t="n"/>
      <c r="C385" s="713" t="n"/>
      <c r="D385" s="665" t="n"/>
      <c r="E385" s="665" t="n"/>
      <c r="F385" s="665" t="n"/>
      <c r="G385" s="665" t="n"/>
      <c r="H385" s="665" t="n"/>
      <c r="I385" s="713" t="n"/>
      <c r="J385" s="713" t="n"/>
      <c r="K385" s="713" t="n"/>
      <c r="L385" s="713" t="n"/>
      <c r="M385" s="713" t="n"/>
      <c r="N385" s="713" t="n"/>
      <c r="O385" s="713" t="n"/>
      <c r="P385" s="713" t="n"/>
      <c r="Q385" s="713" t="n"/>
      <c r="R385" s="713" t="n"/>
      <c r="S385" s="713" t="n"/>
      <c r="T385" s="713" t="n"/>
      <c r="U385" s="713" t="n"/>
      <c r="V385" s="713" t="n"/>
      <c r="W385" s="713" t="n"/>
      <c r="X385" s="713" t="n"/>
      <c r="Y385" s="713" t="n"/>
      <c r="Z385" s="713" t="n"/>
    </row>
    <row r="386" ht="11.25" customHeight="1" s="844">
      <c r="A386" s="713" t="n"/>
      <c r="B386" s="713" t="n"/>
      <c r="C386" s="713" t="n"/>
      <c r="D386" s="665" t="n"/>
      <c r="E386" s="665" t="n"/>
      <c r="F386" s="665" t="n"/>
      <c r="G386" s="665" t="n"/>
      <c r="H386" s="665" t="n"/>
      <c r="I386" s="713" t="n"/>
      <c r="J386" s="713" t="n"/>
      <c r="K386" s="713" t="n"/>
      <c r="L386" s="713" t="n"/>
      <c r="M386" s="713" t="n"/>
      <c r="N386" s="713" t="n"/>
      <c r="O386" s="713" t="n"/>
      <c r="P386" s="713" t="n"/>
      <c r="Q386" s="713" t="n"/>
      <c r="R386" s="713" t="n"/>
      <c r="S386" s="713" t="n"/>
      <c r="T386" s="713" t="n"/>
      <c r="U386" s="713" t="n"/>
      <c r="V386" s="713" t="n"/>
      <c r="W386" s="713" t="n"/>
      <c r="X386" s="713" t="n"/>
      <c r="Y386" s="713" t="n"/>
      <c r="Z386" s="713" t="n"/>
    </row>
    <row r="387" ht="11.25" customHeight="1" s="844">
      <c r="A387" s="713" t="n"/>
      <c r="B387" s="713" t="n"/>
      <c r="C387" s="713" t="n"/>
      <c r="D387" s="665" t="n"/>
      <c r="E387" s="665" t="n"/>
      <c r="F387" s="665" t="n"/>
      <c r="G387" s="665" t="n"/>
      <c r="H387" s="665" t="n"/>
      <c r="I387" s="713" t="n"/>
      <c r="J387" s="713" t="n"/>
      <c r="K387" s="713" t="n"/>
      <c r="L387" s="713" t="n"/>
      <c r="M387" s="713" t="n"/>
      <c r="N387" s="713" t="n"/>
      <c r="O387" s="713" t="n"/>
      <c r="P387" s="713" t="n"/>
      <c r="Q387" s="713" t="n"/>
      <c r="R387" s="713" t="n"/>
      <c r="S387" s="713" t="n"/>
      <c r="T387" s="713" t="n"/>
      <c r="U387" s="713" t="n"/>
      <c r="V387" s="713" t="n"/>
      <c r="W387" s="713" t="n"/>
      <c r="X387" s="713" t="n"/>
      <c r="Y387" s="713" t="n"/>
      <c r="Z387" s="713" t="n"/>
    </row>
    <row r="388" ht="11.25" customHeight="1" s="844">
      <c r="A388" s="713" t="n"/>
      <c r="B388" s="713" t="n"/>
      <c r="C388" s="713" t="n"/>
      <c r="D388" s="665" t="n"/>
      <c r="E388" s="665" t="n"/>
      <c r="F388" s="665" t="n"/>
      <c r="G388" s="665" t="n"/>
      <c r="H388" s="665" t="n"/>
      <c r="I388" s="713" t="n"/>
      <c r="J388" s="713" t="n"/>
      <c r="K388" s="713" t="n"/>
      <c r="L388" s="713" t="n"/>
      <c r="M388" s="713" t="n"/>
      <c r="N388" s="713" t="n"/>
      <c r="O388" s="713" t="n"/>
      <c r="P388" s="713" t="n"/>
      <c r="Q388" s="713" t="n"/>
      <c r="R388" s="713" t="n"/>
      <c r="S388" s="713" t="n"/>
      <c r="T388" s="713" t="n"/>
      <c r="U388" s="713" t="n"/>
      <c r="V388" s="713" t="n"/>
      <c r="W388" s="713" t="n"/>
      <c r="X388" s="713" t="n"/>
      <c r="Y388" s="713" t="n"/>
      <c r="Z388" s="713" t="n"/>
    </row>
    <row r="389" ht="11.25" customHeight="1" s="844">
      <c r="A389" s="713" t="n"/>
      <c r="B389" s="713" t="n"/>
      <c r="C389" s="713" t="n"/>
      <c r="D389" s="665" t="n"/>
      <c r="E389" s="665" t="n"/>
      <c r="F389" s="665" t="n"/>
      <c r="G389" s="665" t="n"/>
      <c r="H389" s="665" t="n"/>
      <c r="I389" s="713" t="n"/>
      <c r="J389" s="713" t="n"/>
      <c r="K389" s="713" t="n"/>
      <c r="L389" s="713" t="n"/>
      <c r="M389" s="713" t="n"/>
      <c r="N389" s="713" t="n"/>
      <c r="O389" s="713" t="n"/>
      <c r="P389" s="713" t="n"/>
      <c r="Q389" s="713" t="n"/>
      <c r="R389" s="713" t="n"/>
      <c r="S389" s="713" t="n"/>
      <c r="T389" s="713" t="n"/>
      <c r="U389" s="713" t="n"/>
      <c r="V389" s="713" t="n"/>
      <c r="W389" s="713" t="n"/>
      <c r="X389" s="713" t="n"/>
      <c r="Y389" s="713" t="n"/>
      <c r="Z389" s="713" t="n"/>
    </row>
    <row r="390" ht="11.25" customHeight="1" s="844">
      <c r="A390" s="713" t="n"/>
      <c r="B390" s="713" t="n"/>
      <c r="C390" s="713" t="n"/>
      <c r="D390" s="665" t="n"/>
      <c r="E390" s="665" t="n"/>
      <c r="F390" s="665" t="n"/>
      <c r="G390" s="665" t="n"/>
      <c r="H390" s="665" t="n"/>
      <c r="I390" s="713" t="n"/>
      <c r="J390" s="713" t="n"/>
      <c r="K390" s="713" t="n"/>
      <c r="L390" s="713" t="n"/>
      <c r="M390" s="713" t="n"/>
      <c r="N390" s="713" t="n"/>
      <c r="O390" s="713" t="n"/>
      <c r="P390" s="713" t="n"/>
      <c r="Q390" s="713" t="n"/>
      <c r="R390" s="713" t="n"/>
      <c r="S390" s="713" t="n"/>
      <c r="T390" s="713" t="n"/>
      <c r="U390" s="713" t="n"/>
      <c r="V390" s="713" t="n"/>
      <c r="W390" s="713" t="n"/>
      <c r="X390" s="713" t="n"/>
      <c r="Y390" s="713" t="n"/>
      <c r="Z390" s="713" t="n"/>
    </row>
    <row r="391" ht="11.25" customHeight="1" s="844">
      <c r="A391" s="713" t="n"/>
      <c r="B391" s="713" t="n"/>
      <c r="C391" s="713" t="n"/>
      <c r="D391" s="665" t="n"/>
      <c r="E391" s="665" t="n"/>
      <c r="F391" s="665" t="n"/>
      <c r="G391" s="665" t="n"/>
      <c r="H391" s="665" t="n"/>
      <c r="I391" s="713" t="n"/>
      <c r="J391" s="713" t="n"/>
      <c r="K391" s="713" t="n"/>
      <c r="L391" s="713" t="n"/>
      <c r="M391" s="713" t="n"/>
      <c r="N391" s="713" t="n"/>
      <c r="O391" s="713" t="n"/>
      <c r="P391" s="713" t="n"/>
      <c r="Q391" s="713" t="n"/>
      <c r="R391" s="713" t="n"/>
      <c r="S391" s="713" t="n"/>
      <c r="T391" s="713" t="n"/>
      <c r="U391" s="713" t="n"/>
      <c r="V391" s="713" t="n"/>
      <c r="W391" s="713" t="n"/>
      <c r="X391" s="713" t="n"/>
      <c r="Y391" s="713" t="n"/>
      <c r="Z391" s="713" t="n"/>
    </row>
    <row r="392" ht="11.25" customHeight="1" s="844">
      <c r="A392" s="713" t="n"/>
      <c r="B392" s="713" t="n"/>
      <c r="C392" s="713" t="n"/>
      <c r="D392" s="665" t="n"/>
      <c r="E392" s="665" t="n"/>
      <c r="F392" s="665" t="n"/>
      <c r="G392" s="665" t="n"/>
      <c r="H392" s="665" t="n"/>
      <c r="I392" s="713" t="n"/>
      <c r="J392" s="713" t="n"/>
      <c r="K392" s="713" t="n"/>
      <c r="L392" s="713" t="n"/>
      <c r="M392" s="713" t="n"/>
      <c r="N392" s="713" t="n"/>
      <c r="O392" s="713" t="n"/>
      <c r="P392" s="713" t="n"/>
      <c r="Q392" s="713" t="n"/>
      <c r="R392" s="713" t="n"/>
      <c r="S392" s="713" t="n"/>
      <c r="T392" s="713" t="n"/>
      <c r="U392" s="713" t="n"/>
      <c r="V392" s="713" t="n"/>
      <c r="W392" s="713" t="n"/>
      <c r="X392" s="713" t="n"/>
      <c r="Y392" s="713" t="n"/>
      <c r="Z392" s="713" t="n"/>
    </row>
    <row r="393" ht="11.25" customHeight="1" s="844">
      <c r="A393" s="713" t="n"/>
      <c r="B393" s="713" t="n"/>
      <c r="C393" s="713" t="n"/>
      <c r="D393" s="665" t="n"/>
      <c r="E393" s="665" t="n"/>
      <c r="F393" s="665" t="n"/>
      <c r="G393" s="665" t="n"/>
      <c r="H393" s="665" t="n"/>
      <c r="I393" s="713" t="n"/>
      <c r="J393" s="713" t="n"/>
      <c r="K393" s="713" t="n"/>
      <c r="L393" s="713" t="n"/>
      <c r="M393" s="713" t="n"/>
      <c r="N393" s="713" t="n"/>
      <c r="O393" s="713" t="n"/>
      <c r="P393" s="713" t="n"/>
      <c r="Q393" s="713" t="n"/>
      <c r="R393" s="713" t="n"/>
      <c r="S393" s="713" t="n"/>
      <c r="T393" s="713" t="n"/>
      <c r="U393" s="713" t="n"/>
      <c r="V393" s="713" t="n"/>
      <c r="W393" s="713" t="n"/>
      <c r="X393" s="713" t="n"/>
      <c r="Y393" s="713" t="n"/>
      <c r="Z393" s="713" t="n"/>
    </row>
    <row r="394" ht="11.25" customHeight="1" s="844">
      <c r="A394" s="713" t="n"/>
      <c r="B394" s="713" t="n"/>
      <c r="C394" s="713" t="n"/>
      <c r="D394" s="665" t="n"/>
      <c r="E394" s="665" t="n"/>
      <c r="F394" s="665" t="n"/>
      <c r="G394" s="665" t="n"/>
      <c r="H394" s="665" t="n"/>
      <c r="I394" s="713" t="n"/>
      <c r="J394" s="713" t="n"/>
      <c r="K394" s="713" t="n"/>
      <c r="L394" s="713" t="n"/>
      <c r="M394" s="713" t="n"/>
      <c r="N394" s="713" t="n"/>
      <c r="O394" s="713" t="n"/>
      <c r="P394" s="713" t="n"/>
      <c r="Q394" s="713" t="n"/>
      <c r="R394" s="713" t="n"/>
      <c r="S394" s="713" t="n"/>
      <c r="T394" s="713" t="n"/>
      <c r="U394" s="713" t="n"/>
      <c r="V394" s="713" t="n"/>
      <c r="W394" s="713" t="n"/>
      <c r="X394" s="713" t="n"/>
      <c r="Y394" s="713" t="n"/>
      <c r="Z394" s="713" t="n"/>
    </row>
    <row r="395" ht="11.25" customHeight="1" s="844">
      <c r="A395" s="713" t="n"/>
      <c r="B395" s="713" t="n"/>
      <c r="C395" s="713" t="n"/>
      <c r="D395" s="665" t="n"/>
      <c r="E395" s="665" t="n"/>
      <c r="F395" s="665" t="n"/>
      <c r="G395" s="665" t="n"/>
      <c r="H395" s="665" t="n"/>
      <c r="I395" s="713" t="n"/>
      <c r="J395" s="713" t="n"/>
      <c r="K395" s="713" t="n"/>
      <c r="L395" s="713" t="n"/>
      <c r="M395" s="713" t="n"/>
      <c r="N395" s="713" t="n"/>
      <c r="O395" s="713" t="n"/>
      <c r="P395" s="713" t="n"/>
      <c r="Q395" s="713" t="n"/>
      <c r="R395" s="713" t="n"/>
      <c r="S395" s="713" t="n"/>
      <c r="T395" s="713" t="n"/>
      <c r="U395" s="713" t="n"/>
      <c r="V395" s="713" t="n"/>
      <c r="W395" s="713" t="n"/>
      <c r="X395" s="713" t="n"/>
      <c r="Y395" s="713" t="n"/>
      <c r="Z395" s="713" t="n"/>
    </row>
    <row r="396" ht="11.25" customHeight="1" s="844">
      <c r="A396" s="713" t="n"/>
      <c r="B396" s="713" t="n"/>
      <c r="C396" s="713" t="n"/>
      <c r="D396" s="665" t="n"/>
      <c r="E396" s="665" t="n"/>
      <c r="F396" s="665" t="n"/>
      <c r="G396" s="665" t="n"/>
      <c r="H396" s="665" t="n"/>
      <c r="I396" s="713" t="n"/>
      <c r="J396" s="713" t="n"/>
      <c r="K396" s="713" t="n"/>
      <c r="L396" s="713" t="n"/>
      <c r="M396" s="713" t="n"/>
      <c r="N396" s="713" t="n"/>
      <c r="O396" s="713" t="n"/>
      <c r="P396" s="713" t="n"/>
      <c r="Q396" s="713" t="n"/>
      <c r="R396" s="713" t="n"/>
      <c r="S396" s="713" t="n"/>
      <c r="T396" s="713" t="n"/>
      <c r="U396" s="713" t="n"/>
      <c r="V396" s="713" t="n"/>
      <c r="W396" s="713" t="n"/>
      <c r="X396" s="713" t="n"/>
      <c r="Y396" s="713" t="n"/>
      <c r="Z396" s="713" t="n"/>
    </row>
    <row r="397" ht="11.25" customHeight="1" s="844">
      <c r="A397" s="713" t="n"/>
      <c r="B397" s="713" t="n"/>
      <c r="C397" s="713" t="n"/>
      <c r="D397" s="665" t="n"/>
      <c r="E397" s="665" t="n"/>
      <c r="F397" s="665" t="n"/>
      <c r="G397" s="665" t="n"/>
      <c r="H397" s="665" t="n"/>
      <c r="I397" s="713" t="n"/>
      <c r="J397" s="713" t="n"/>
      <c r="K397" s="713" t="n"/>
      <c r="L397" s="713" t="n"/>
      <c r="M397" s="713" t="n"/>
      <c r="N397" s="713" t="n"/>
      <c r="O397" s="713" t="n"/>
      <c r="P397" s="713" t="n"/>
      <c r="Q397" s="713" t="n"/>
      <c r="R397" s="713" t="n"/>
      <c r="S397" s="713" t="n"/>
      <c r="T397" s="713" t="n"/>
      <c r="U397" s="713" t="n"/>
      <c r="V397" s="713" t="n"/>
      <c r="W397" s="713" t="n"/>
      <c r="X397" s="713" t="n"/>
      <c r="Y397" s="713" t="n"/>
      <c r="Z397" s="713" t="n"/>
    </row>
    <row r="398" ht="11.25" customHeight="1" s="844">
      <c r="A398" s="713" t="n"/>
      <c r="B398" s="713" t="n"/>
      <c r="C398" s="713" t="n"/>
      <c r="D398" s="665" t="n"/>
      <c r="E398" s="665" t="n"/>
      <c r="F398" s="665" t="n"/>
      <c r="G398" s="665" t="n"/>
      <c r="H398" s="665" t="n"/>
      <c r="I398" s="713" t="n"/>
      <c r="J398" s="713" t="n"/>
      <c r="K398" s="713" t="n"/>
      <c r="L398" s="713" t="n"/>
      <c r="M398" s="713" t="n"/>
      <c r="N398" s="713" t="n"/>
      <c r="O398" s="713" t="n"/>
      <c r="P398" s="713" t="n"/>
      <c r="Q398" s="713" t="n"/>
      <c r="R398" s="713" t="n"/>
      <c r="S398" s="713" t="n"/>
      <c r="T398" s="713" t="n"/>
      <c r="U398" s="713" t="n"/>
      <c r="V398" s="713" t="n"/>
      <c r="W398" s="713" t="n"/>
      <c r="X398" s="713" t="n"/>
      <c r="Y398" s="713" t="n"/>
      <c r="Z398" s="713" t="n"/>
    </row>
    <row r="399" ht="11.25" customHeight="1" s="844">
      <c r="A399" s="713" t="n"/>
      <c r="B399" s="713" t="n"/>
      <c r="C399" s="713" t="n"/>
      <c r="D399" s="665" t="n"/>
      <c r="E399" s="665" t="n"/>
      <c r="F399" s="665" t="n"/>
      <c r="G399" s="665" t="n"/>
      <c r="H399" s="665" t="n"/>
      <c r="I399" s="713" t="n"/>
      <c r="J399" s="713" t="n"/>
      <c r="K399" s="713" t="n"/>
      <c r="L399" s="713" t="n"/>
      <c r="M399" s="713" t="n"/>
      <c r="N399" s="713" t="n"/>
      <c r="O399" s="713" t="n"/>
      <c r="P399" s="713" t="n"/>
      <c r="Q399" s="713" t="n"/>
      <c r="R399" s="713" t="n"/>
      <c r="S399" s="713" t="n"/>
      <c r="T399" s="713" t="n"/>
      <c r="U399" s="713" t="n"/>
      <c r="V399" s="713" t="n"/>
      <c r="W399" s="713" t="n"/>
      <c r="X399" s="713" t="n"/>
      <c r="Y399" s="713" t="n"/>
      <c r="Z399" s="713" t="n"/>
    </row>
    <row r="400" ht="11.25" customHeight="1" s="844">
      <c r="A400" s="713" t="n"/>
      <c r="B400" s="713" t="n"/>
      <c r="C400" s="713" t="n"/>
      <c r="D400" s="665" t="n"/>
      <c r="E400" s="665" t="n"/>
      <c r="F400" s="665" t="n"/>
      <c r="G400" s="665" t="n"/>
      <c r="H400" s="665" t="n"/>
      <c r="I400" s="713" t="n"/>
      <c r="J400" s="713" t="n"/>
      <c r="K400" s="713" t="n"/>
      <c r="L400" s="713" t="n"/>
      <c r="M400" s="713" t="n"/>
      <c r="N400" s="713" t="n"/>
      <c r="O400" s="713" t="n"/>
      <c r="P400" s="713" t="n"/>
      <c r="Q400" s="713" t="n"/>
      <c r="R400" s="713" t="n"/>
      <c r="S400" s="713" t="n"/>
      <c r="T400" s="713" t="n"/>
      <c r="U400" s="713" t="n"/>
      <c r="V400" s="713" t="n"/>
      <c r="W400" s="713" t="n"/>
      <c r="X400" s="713" t="n"/>
      <c r="Y400" s="713" t="n"/>
      <c r="Z400" s="713" t="n"/>
    </row>
    <row r="401" ht="11.25" customHeight="1" s="844">
      <c r="A401" s="713" t="n"/>
      <c r="B401" s="713" t="n"/>
      <c r="C401" s="713" t="n"/>
      <c r="D401" s="665" t="n"/>
      <c r="E401" s="665" t="n"/>
      <c r="F401" s="665" t="n"/>
      <c r="G401" s="665" t="n"/>
      <c r="H401" s="665" t="n"/>
      <c r="I401" s="713" t="n"/>
      <c r="J401" s="713" t="n"/>
      <c r="K401" s="713" t="n"/>
      <c r="L401" s="713" t="n"/>
      <c r="M401" s="713" t="n"/>
      <c r="N401" s="713" t="n"/>
      <c r="O401" s="713" t="n"/>
      <c r="P401" s="713" t="n"/>
      <c r="Q401" s="713" t="n"/>
      <c r="R401" s="713" t="n"/>
      <c r="S401" s="713" t="n"/>
      <c r="T401" s="713" t="n"/>
      <c r="U401" s="713" t="n"/>
      <c r="V401" s="713" t="n"/>
      <c r="W401" s="713" t="n"/>
      <c r="X401" s="713" t="n"/>
      <c r="Y401" s="713" t="n"/>
      <c r="Z401" s="713" t="n"/>
    </row>
    <row r="402" ht="11.25" customHeight="1" s="844">
      <c r="A402" s="713" t="n"/>
      <c r="B402" s="713" t="n"/>
      <c r="C402" s="713" t="n"/>
      <c r="D402" s="665" t="n"/>
      <c r="E402" s="665" t="n"/>
      <c r="F402" s="665" t="n"/>
      <c r="G402" s="665" t="n"/>
      <c r="H402" s="665" t="n"/>
      <c r="I402" s="713" t="n"/>
      <c r="J402" s="713" t="n"/>
      <c r="K402" s="713" t="n"/>
      <c r="L402" s="713" t="n"/>
      <c r="M402" s="713" t="n"/>
      <c r="N402" s="713" t="n"/>
      <c r="O402" s="713" t="n"/>
      <c r="P402" s="713" t="n"/>
      <c r="Q402" s="713" t="n"/>
      <c r="R402" s="713" t="n"/>
      <c r="S402" s="713" t="n"/>
      <c r="T402" s="713" t="n"/>
      <c r="U402" s="713" t="n"/>
      <c r="V402" s="713" t="n"/>
      <c r="W402" s="713" t="n"/>
      <c r="X402" s="713" t="n"/>
      <c r="Y402" s="713" t="n"/>
      <c r="Z402" s="713" t="n"/>
    </row>
    <row r="403" ht="11.25" customHeight="1" s="844">
      <c r="A403" s="713" t="n"/>
      <c r="B403" s="713" t="n"/>
      <c r="C403" s="713" t="n"/>
      <c r="D403" s="665" t="n"/>
      <c r="E403" s="665" t="n"/>
      <c r="F403" s="665" t="n"/>
      <c r="G403" s="665" t="n"/>
      <c r="H403" s="665" t="n"/>
      <c r="I403" s="713" t="n"/>
      <c r="J403" s="713" t="n"/>
      <c r="K403" s="713" t="n"/>
      <c r="L403" s="713" t="n"/>
      <c r="M403" s="713" t="n"/>
      <c r="N403" s="713" t="n"/>
      <c r="O403" s="713" t="n"/>
      <c r="P403" s="713" t="n"/>
      <c r="Q403" s="713" t="n"/>
      <c r="R403" s="713" t="n"/>
      <c r="S403" s="713" t="n"/>
      <c r="T403" s="713" t="n"/>
      <c r="U403" s="713" t="n"/>
      <c r="V403" s="713" t="n"/>
      <c r="W403" s="713" t="n"/>
      <c r="X403" s="713" t="n"/>
      <c r="Y403" s="713" t="n"/>
      <c r="Z403" s="713" t="n"/>
    </row>
    <row r="404" ht="11.25" customHeight="1" s="844">
      <c r="A404" s="713" t="n"/>
      <c r="B404" s="713" t="n"/>
      <c r="C404" s="713" t="n"/>
      <c r="D404" s="665" t="n"/>
      <c r="E404" s="665" t="n"/>
      <c r="F404" s="665" t="n"/>
      <c r="G404" s="665" t="n"/>
      <c r="H404" s="665" t="n"/>
      <c r="I404" s="713" t="n"/>
      <c r="J404" s="713" t="n"/>
      <c r="K404" s="713" t="n"/>
      <c r="L404" s="713" t="n"/>
      <c r="M404" s="713" t="n"/>
      <c r="N404" s="713" t="n"/>
      <c r="O404" s="713" t="n"/>
      <c r="P404" s="713" t="n"/>
      <c r="Q404" s="713" t="n"/>
      <c r="R404" s="713" t="n"/>
      <c r="S404" s="713" t="n"/>
      <c r="T404" s="713" t="n"/>
      <c r="U404" s="713" t="n"/>
      <c r="V404" s="713" t="n"/>
      <c r="W404" s="713" t="n"/>
      <c r="X404" s="713" t="n"/>
      <c r="Y404" s="713" t="n"/>
      <c r="Z404" s="713" t="n"/>
    </row>
    <row r="405" ht="11.25" customHeight="1" s="844">
      <c r="A405" s="713" t="n"/>
      <c r="B405" s="713" t="n"/>
      <c r="C405" s="713" t="n"/>
      <c r="D405" s="665" t="n"/>
      <c r="E405" s="665" t="n"/>
      <c r="F405" s="665" t="n"/>
      <c r="G405" s="665" t="n"/>
      <c r="H405" s="665" t="n"/>
      <c r="I405" s="713" t="n"/>
      <c r="J405" s="713" t="n"/>
      <c r="K405" s="713" t="n"/>
      <c r="L405" s="713" t="n"/>
      <c r="M405" s="713" t="n"/>
      <c r="N405" s="713" t="n"/>
      <c r="O405" s="713" t="n"/>
      <c r="P405" s="713" t="n"/>
      <c r="Q405" s="713" t="n"/>
      <c r="R405" s="713" t="n"/>
      <c r="S405" s="713" t="n"/>
      <c r="T405" s="713" t="n"/>
      <c r="U405" s="713" t="n"/>
      <c r="V405" s="713" t="n"/>
      <c r="W405" s="713" t="n"/>
      <c r="X405" s="713" t="n"/>
      <c r="Y405" s="713" t="n"/>
      <c r="Z405" s="713" t="n"/>
    </row>
    <row r="406" ht="11.25" customHeight="1" s="844">
      <c r="A406" s="713" t="n"/>
      <c r="B406" s="713" t="n"/>
      <c r="C406" s="713" t="n"/>
      <c r="D406" s="665" t="n"/>
      <c r="E406" s="665" t="n"/>
      <c r="F406" s="665" t="n"/>
      <c r="G406" s="665" t="n"/>
      <c r="H406" s="665" t="n"/>
      <c r="I406" s="713" t="n"/>
      <c r="J406" s="713" t="n"/>
      <c r="K406" s="713" t="n"/>
      <c r="L406" s="713" t="n"/>
      <c r="M406" s="713" t="n"/>
      <c r="N406" s="713" t="n"/>
      <c r="O406" s="713" t="n"/>
      <c r="P406" s="713" t="n"/>
      <c r="Q406" s="713" t="n"/>
      <c r="R406" s="713" t="n"/>
      <c r="S406" s="713" t="n"/>
      <c r="T406" s="713" t="n"/>
      <c r="U406" s="713" t="n"/>
      <c r="V406" s="713" t="n"/>
      <c r="W406" s="713" t="n"/>
      <c r="X406" s="713" t="n"/>
      <c r="Y406" s="713" t="n"/>
      <c r="Z406" s="713" t="n"/>
    </row>
    <row r="407" ht="11.25" customHeight="1" s="844">
      <c r="A407" s="713" t="n"/>
      <c r="B407" s="713" t="n"/>
      <c r="C407" s="713" t="n"/>
      <c r="D407" s="665" t="n"/>
      <c r="E407" s="665" t="n"/>
      <c r="F407" s="665" t="n"/>
      <c r="G407" s="665" t="n"/>
      <c r="H407" s="665" t="n"/>
      <c r="I407" s="713" t="n"/>
      <c r="J407" s="713" t="n"/>
      <c r="K407" s="713" t="n"/>
      <c r="L407" s="713" t="n"/>
      <c r="M407" s="713" t="n"/>
      <c r="N407" s="713" t="n"/>
      <c r="O407" s="713" t="n"/>
      <c r="P407" s="713" t="n"/>
      <c r="Q407" s="713" t="n"/>
      <c r="R407" s="713" t="n"/>
      <c r="S407" s="713" t="n"/>
      <c r="T407" s="713" t="n"/>
      <c r="U407" s="713" t="n"/>
      <c r="V407" s="713" t="n"/>
      <c r="W407" s="713" t="n"/>
      <c r="X407" s="713" t="n"/>
      <c r="Y407" s="713" t="n"/>
      <c r="Z407" s="713" t="n"/>
    </row>
    <row r="408" ht="11.25" customHeight="1" s="844">
      <c r="A408" s="713" t="n"/>
      <c r="B408" s="713" t="n"/>
      <c r="C408" s="713" t="n"/>
      <c r="D408" s="665" t="n"/>
      <c r="E408" s="665" t="n"/>
      <c r="F408" s="665" t="n"/>
      <c r="G408" s="665" t="n"/>
      <c r="H408" s="665" t="n"/>
      <c r="I408" s="713" t="n"/>
      <c r="J408" s="713" t="n"/>
      <c r="K408" s="713" t="n"/>
      <c r="L408" s="713" t="n"/>
      <c r="M408" s="713" t="n"/>
      <c r="N408" s="713" t="n"/>
      <c r="O408" s="713" t="n"/>
      <c r="P408" s="713" t="n"/>
      <c r="Q408" s="713" t="n"/>
      <c r="R408" s="713" t="n"/>
      <c r="S408" s="713" t="n"/>
      <c r="T408" s="713" t="n"/>
      <c r="U408" s="713" t="n"/>
      <c r="V408" s="713" t="n"/>
      <c r="W408" s="713" t="n"/>
      <c r="X408" s="713" t="n"/>
      <c r="Y408" s="713" t="n"/>
      <c r="Z408" s="713" t="n"/>
    </row>
    <row r="409" ht="11.25" customHeight="1" s="844">
      <c r="A409" s="713" t="n"/>
      <c r="B409" s="713" t="n"/>
      <c r="C409" s="713" t="n"/>
      <c r="D409" s="665" t="n"/>
      <c r="E409" s="665" t="n"/>
      <c r="F409" s="665" t="n"/>
      <c r="G409" s="665" t="n"/>
      <c r="H409" s="665" t="n"/>
      <c r="I409" s="713" t="n"/>
      <c r="J409" s="713" t="n"/>
      <c r="K409" s="713" t="n"/>
      <c r="L409" s="713" t="n"/>
      <c r="M409" s="713" t="n"/>
      <c r="N409" s="713" t="n"/>
      <c r="O409" s="713" t="n"/>
      <c r="P409" s="713" t="n"/>
      <c r="Q409" s="713" t="n"/>
      <c r="R409" s="713" t="n"/>
      <c r="S409" s="713" t="n"/>
      <c r="T409" s="713" t="n"/>
      <c r="U409" s="713" t="n"/>
      <c r="V409" s="713" t="n"/>
      <c r="W409" s="713" t="n"/>
      <c r="X409" s="713" t="n"/>
      <c r="Y409" s="713" t="n"/>
      <c r="Z409" s="713" t="n"/>
    </row>
    <row r="410" ht="11.25" customHeight="1" s="844">
      <c r="A410" s="713" t="n"/>
      <c r="B410" s="713" t="n"/>
      <c r="C410" s="713" t="n"/>
      <c r="D410" s="665" t="n"/>
      <c r="E410" s="665" t="n"/>
      <c r="F410" s="665" t="n"/>
      <c r="G410" s="665" t="n"/>
      <c r="H410" s="665" t="n"/>
      <c r="I410" s="713" t="n"/>
      <c r="J410" s="713" t="n"/>
      <c r="K410" s="713" t="n"/>
      <c r="L410" s="713" t="n"/>
      <c r="M410" s="713" t="n"/>
      <c r="N410" s="713" t="n"/>
      <c r="O410" s="713" t="n"/>
      <c r="P410" s="713" t="n"/>
      <c r="Q410" s="713" t="n"/>
      <c r="R410" s="713" t="n"/>
      <c r="S410" s="713" t="n"/>
      <c r="T410" s="713" t="n"/>
      <c r="U410" s="713" t="n"/>
      <c r="V410" s="713" t="n"/>
      <c r="W410" s="713" t="n"/>
      <c r="X410" s="713" t="n"/>
      <c r="Y410" s="713" t="n"/>
      <c r="Z410" s="713" t="n"/>
    </row>
    <row r="411" ht="11.25" customHeight="1" s="844">
      <c r="A411" s="713" t="n"/>
      <c r="B411" s="713" t="n"/>
      <c r="C411" s="713" t="n"/>
      <c r="D411" s="665" t="n"/>
      <c r="E411" s="665" t="n"/>
      <c r="F411" s="665" t="n"/>
      <c r="G411" s="665" t="n"/>
      <c r="H411" s="665" t="n"/>
      <c r="I411" s="713" t="n"/>
      <c r="J411" s="713" t="n"/>
      <c r="K411" s="713" t="n"/>
      <c r="L411" s="713" t="n"/>
      <c r="M411" s="713" t="n"/>
      <c r="N411" s="713" t="n"/>
      <c r="O411" s="713" t="n"/>
      <c r="P411" s="713" t="n"/>
      <c r="Q411" s="713" t="n"/>
      <c r="R411" s="713" t="n"/>
      <c r="S411" s="713" t="n"/>
      <c r="T411" s="713" t="n"/>
      <c r="U411" s="713" t="n"/>
      <c r="V411" s="713" t="n"/>
      <c r="W411" s="713" t="n"/>
      <c r="X411" s="713" t="n"/>
      <c r="Y411" s="713" t="n"/>
      <c r="Z411" s="713" t="n"/>
    </row>
    <row r="412" ht="11.25" customHeight="1" s="844">
      <c r="A412" s="713" t="n"/>
      <c r="B412" s="713" t="n"/>
      <c r="C412" s="713" t="n"/>
      <c r="D412" s="665" t="n"/>
      <c r="E412" s="665" t="n"/>
      <c r="F412" s="665" t="n"/>
      <c r="G412" s="665" t="n"/>
      <c r="H412" s="665" t="n"/>
      <c r="I412" s="713" t="n"/>
      <c r="J412" s="713" t="n"/>
      <c r="K412" s="713" t="n"/>
      <c r="L412" s="713" t="n"/>
      <c r="M412" s="713" t="n"/>
      <c r="N412" s="713" t="n"/>
      <c r="O412" s="713" t="n"/>
      <c r="P412" s="713" t="n"/>
      <c r="Q412" s="713" t="n"/>
      <c r="R412" s="713" t="n"/>
      <c r="S412" s="713" t="n"/>
      <c r="T412" s="713" t="n"/>
      <c r="U412" s="713" t="n"/>
      <c r="V412" s="713" t="n"/>
      <c r="W412" s="713" t="n"/>
      <c r="X412" s="713" t="n"/>
      <c r="Y412" s="713" t="n"/>
      <c r="Z412" s="713" t="n"/>
    </row>
    <row r="413" ht="11.25" customHeight="1" s="844">
      <c r="A413" s="713" t="n"/>
      <c r="B413" s="713" t="n"/>
      <c r="C413" s="713" t="n"/>
      <c r="D413" s="665" t="n"/>
      <c r="E413" s="665" t="n"/>
      <c r="F413" s="665" t="n"/>
      <c r="G413" s="665" t="n"/>
      <c r="H413" s="665" t="n"/>
      <c r="I413" s="713" t="n"/>
      <c r="J413" s="713" t="n"/>
      <c r="K413" s="713" t="n"/>
      <c r="L413" s="713" t="n"/>
      <c r="M413" s="713" t="n"/>
      <c r="N413" s="713" t="n"/>
      <c r="O413" s="713" t="n"/>
      <c r="P413" s="713" t="n"/>
      <c r="Q413" s="713" t="n"/>
      <c r="R413" s="713" t="n"/>
      <c r="S413" s="713" t="n"/>
      <c r="T413" s="713" t="n"/>
      <c r="U413" s="713" t="n"/>
      <c r="V413" s="713" t="n"/>
      <c r="W413" s="713" t="n"/>
      <c r="X413" s="713" t="n"/>
      <c r="Y413" s="713" t="n"/>
      <c r="Z413" s="713" t="n"/>
    </row>
    <row r="414" ht="11.25" customHeight="1" s="844">
      <c r="A414" s="713" t="n"/>
      <c r="B414" s="713" t="n"/>
      <c r="C414" s="713" t="n"/>
      <c r="D414" s="665" t="n"/>
      <c r="E414" s="665" t="n"/>
      <c r="F414" s="665" t="n"/>
      <c r="G414" s="665" t="n"/>
      <c r="H414" s="665" t="n"/>
      <c r="I414" s="713" t="n"/>
      <c r="J414" s="713" t="n"/>
      <c r="K414" s="713" t="n"/>
      <c r="L414" s="713" t="n"/>
      <c r="M414" s="713" t="n"/>
      <c r="N414" s="713" t="n"/>
      <c r="O414" s="713" t="n"/>
      <c r="P414" s="713" t="n"/>
      <c r="Q414" s="713" t="n"/>
      <c r="R414" s="713" t="n"/>
      <c r="S414" s="713" t="n"/>
      <c r="T414" s="713" t="n"/>
      <c r="U414" s="713" t="n"/>
      <c r="V414" s="713" t="n"/>
      <c r="W414" s="713" t="n"/>
      <c r="X414" s="713" t="n"/>
      <c r="Y414" s="713" t="n"/>
      <c r="Z414" s="713" t="n"/>
    </row>
    <row r="415" ht="11.25" customHeight="1" s="844">
      <c r="A415" s="713" t="n"/>
      <c r="B415" s="713" t="n"/>
      <c r="C415" s="713" t="n"/>
      <c r="D415" s="665" t="n"/>
      <c r="E415" s="665" t="n"/>
      <c r="F415" s="665" t="n"/>
      <c r="G415" s="665" t="n"/>
      <c r="H415" s="665" t="n"/>
      <c r="I415" s="713" t="n"/>
      <c r="J415" s="713" t="n"/>
      <c r="K415" s="713" t="n"/>
      <c r="L415" s="713" t="n"/>
      <c r="M415" s="713" t="n"/>
      <c r="N415" s="713" t="n"/>
      <c r="O415" s="713" t="n"/>
      <c r="P415" s="713" t="n"/>
      <c r="Q415" s="713" t="n"/>
      <c r="R415" s="713" t="n"/>
      <c r="S415" s="713" t="n"/>
      <c r="T415" s="713" t="n"/>
      <c r="U415" s="713" t="n"/>
      <c r="V415" s="713" t="n"/>
      <c r="W415" s="713" t="n"/>
      <c r="X415" s="713" t="n"/>
      <c r="Y415" s="713" t="n"/>
      <c r="Z415" s="713" t="n"/>
    </row>
    <row r="416" ht="11.25" customHeight="1" s="844">
      <c r="A416" s="713" t="n"/>
      <c r="B416" s="713" t="n"/>
      <c r="C416" s="713" t="n"/>
      <c r="D416" s="665" t="n"/>
      <c r="E416" s="665" t="n"/>
      <c r="F416" s="665" t="n"/>
      <c r="G416" s="665" t="n"/>
      <c r="H416" s="665" t="n"/>
      <c r="I416" s="713" t="n"/>
      <c r="J416" s="713" t="n"/>
      <c r="K416" s="713" t="n"/>
      <c r="L416" s="713" t="n"/>
      <c r="M416" s="713" t="n"/>
      <c r="N416" s="713" t="n"/>
      <c r="O416" s="713" t="n"/>
      <c r="P416" s="713" t="n"/>
      <c r="Q416" s="713" t="n"/>
      <c r="R416" s="713" t="n"/>
      <c r="S416" s="713" t="n"/>
      <c r="T416" s="713" t="n"/>
      <c r="U416" s="713" t="n"/>
      <c r="V416" s="713" t="n"/>
      <c r="W416" s="713" t="n"/>
      <c r="X416" s="713" t="n"/>
      <c r="Y416" s="713" t="n"/>
      <c r="Z416" s="713" t="n"/>
    </row>
    <row r="417" ht="11.25" customHeight="1" s="844">
      <c r="A417" s="713" t="n"/>
      <c r="B417" s="713" t="n"/>
      <c r="C417" s="713" t="n"/>
      <c r="D417" s="665" t="n"/>
      <c r="E417" s="665" t="n"/>
      <c r="F417" s="665" t="n"/>
      <c r="G417" s="665" t="n"/>
      <c r="H417" s="665" t="n"/>
      <c r="I417" s="713" t="n"/>
      <c r="J417" s="713" t="n"/>
      <c r="K417" s="713" t="n"/>
      <c r="L417" s="713" t="n"/>
      <c r="M417" s="713" t="n"/>
      <c r="N417" s="713" t="n"/>
      <c r="O417" s="713" t="n"/>
      <c r="P417" s="713" t="n"/>
      <c r="Q417" s="713" t="n"/>
      <c r="R417" s="713" t="n"/>
      <c r="S417" s="713" t="n"/>
      <c r="T417" s="713" t="n"/>
      <c r="U417" s="713" t="n"/>
      <c r="V417" s="713" t="n"/>
      <c r="W417" s="713" t="n"/>
      <c r="X417" s="713" t="n"/>
      <c r="Y417" s="713" t="n"/>
      <c r="Z417" s="713" t="n"/>
    </row>
    <row r="418" ht="11.25" customHeight="1" s="844">
      <c r="A418" s="713" t="n"/>
      <c r="B418" s="713" t="n"/>
      <c r="C418" s="713" t="n"/>
      <c r="D418" s="665" t="n"/>
      <c r="E418" s="665" t="n"/>
      <c r="F418" s="665" t="n"/>
      <c r="G418" s="665" t="n"/>
      <c r="H418" s="665" t="n"/>
      <c r="I418" s="713" t="n"/>
      <c r="J418" s="713" t="n"/>
      <c r="K418" s="713" t="n"/>
      <c r="L418" s="713" t="n"/>
      <c r="M418" s="713" t="n"/>
      <c r="N418" s="713" t="n"/>
      <c r="O418" s="713" t="n"/>
      <c r="P418" s="713" t="n"/>
      <c r="Q418" s="713" t="n"/>
      <c r="R418" s="713" t="n"/>
      <c r="S418" s="713" t="n"/>
      <c r="T418" s="713" t="n"/>
      <c r="U418" s="713" t="n"/>
      <c r="V418" s="713" t="n"/>
      <c r="W418" s="713" t="n"/>
      <c r="X418" s="713" t="n"/>
      <c r="Y418" s="713" t="n"/>
      <c r="Z418" s="713" t="n"/>
    </row>
    <row r="419" ht="11.25" customHeight="1" s="844">
      <c r="A419" s="713" t="n"/>
      <c r="B419" s="713" t="n"/>
      <c r="C419" s="713" t="n"/>
      <c r="D419" s="665" t="n"/>
      <c r="E419" s="665" t="n"/>
      <c r="F419" s="665" t="n"/>
      <c r="G419" s="665" t="n"/>
      <c r="H419" s="665" t="n"/>
      <c r="I419" s="713" t="n"/>
      <c r="J419" s="713" t="n"/>
      <c r="K419" s="713" t="n"/>
      <c r="L419" s="713" t="n"/>
      <c r="M419" s="713" t="n"/>
      <c r="N419" s="713" t="n"/>
      <c r="O419" s="713" t="n"/>
      <c r="P419" s="713" t="n"/>
      <c r="Q419" s="713" t="n"/>
      <c r="R419" s="713" t="n"/>
      <c r="S419" s="713" t="n"/>
      <c r="T419" s="713" t="n"/>
      <c r="U419" s="713" t="n"/>
      <c r="V419" s="713" t="n"/>
      <c r="W419" s="713" t="n"/>
      <c r="X419" s="713" t="n"/>
      <c r="Y419" s="713" t="n"/>
      <c r="Z419" s="713" t="n"/>
    </row>
    <row r="420" ht="11.25" customHeight="1" s="844">
      <c r="A420" s="713" t="n"/>
      <c r="B420" s="713" t="n"/>
      <c r="C420" s="713" t="n"/>
      <c r="D420" s="665" t="n"/>
      <c r="E420" s="665" t="n"/>
      <c r="F420" s="665" t="n"/>
      <c r="G420" s="665" t="n"/>
      <c r="H420" s="665" t="n"/>
      <c r="I420" s="713" t="n"/>
      <c r="J420" s="713" t="n"/>
      <c r="K420" s="713" t="n"/>
      <c r="L420" s="713" t="n"/>
      <c r="M420" s="713" t="n"/>
      <c r="N420" s="713" t="n"/>
      <c r="O420" s="713" t="n"/>
      <c r="P420" s="713" t="n"/>
      <c r="Q420" s="713" t="n"/>
      <c r="R420" s="713" t="n"/>
      <c r="S420" s="713" t="n"/>
      <c r="T420" s="713" t="n"/>
      <c r="U420" s="713" t="n"/>
      <c r="V420" s="713" t="n"/>
      <c r="W420" s="713" t="n"/>
      <c r="X420" s="713" t="n"/>
      <c r="Y420" s="713" t="n"/>
      <c r="Z420" s="713" t="n"/>
    </row>
    <row r="421" ht="11.25" customHeight="1" s="844">
      <c r="A421" s="713" t="n"/>
      <c r="B421" s="713" t="n"/>
      <c r="C421" s="713" t="n"/>
      <c r="D421" s="665" t="n"/>
      <c r="E421" s="665" t="n"/>
      <c r="F421" s="665" t="n"/>
      <c r="G421" s="665" t="n"/>
      <c r="H421" s="665" t="n"/>
      <c r="I421" s="713" t="n"/>
      <c r="J421" s="713" t="n"/>
      <c r="K421" s="713" t="n"/>
      <c r="L421" s="713" t="n"/>
      <c r="M421" s="713" t="n"/>
      <c r="N421" s="713" t="n"/>
      <c r="O421" s="713" t="n"/>
      <c r="P421" s="713" t="n"/>
      <c r="Q421" s="713" t="n"/>
      <c r="R421" s="713" t="n"/>
      <c r="S421" s="713" t="n"/>
      <c r="T421" s="713" t="n"/>
      <c r="U421" s="713" t="n"/>
      <c r="V421" s="713" t="n"/>
      <c r="W421" s="713" t="n"/>
      <c r="X421" s="713" t="n"/>
      <c r="Y421" s="713" t="n"/>
      <c r="Z421" s="713" t="n"/>
    </row>
    <row r="422" ht="11.25" customHeight="1" s="844">
      <c r="A422" s="713" t="n"/>
      <c r="B422" s="713" t="n"/>
      <c r="C422" s="713" t="n"/>
      <c r="D422" s="665" t="n"/>
      <c r="E422" s="665" t="n"/>
      <c r="F422" s="665" t="n"/>
      <c r="G422" s="665" t="n"/>
      <c r="H422" s="665" t="n"/>
      <c r="I422" s="713" t="n"/>
      <c r="J422" s="713" t="n"/>
      <c r="K422" s="713" t="n"/>
      <c r="L422" s="713" t="n"/>
      <c r="M422" s="713" t="n"/>
      <c r="N422" s="713" t="n"/>
      <c r="O422" s="713" t="n"/>
      <c r="P422" s="713" t="n"/>
      <c r="Q422" s="713" t="n"/>
      <c r="R422" s="713" t="n"/>
      <c r="S422" s="713" t="n"/>
      <c r="T422" s="713" t="n"/>
      <c r="U422" s="713" t="n"/>
      <c r="V422" s="713" t="n"/>
      <c r="W422" s="713" t="n"/>
      <c r="X422" s="713" t="n"/>
      <c r="Y422" s="713" t="n"/>
      <c r="Z422" s="713" t="n"/>
    </row>
    <row r="423" ht="11.25" customHeight="1" s="844">
      <c r="A423" s="713" t="n"/>
      <c r="B423" s="713" t="n"/>
      <c r="C423" s="713" t="n"/>
      <c r="D423" s="665" t="n"/>
      <c r="E423" s="665" t="n"/>
      <c r="F423" s="665" t="n"/>
      <c r="G423" s="665" t="n"/>
      <c r="H423" s="665" t="n"/>
      <c r="I423" s="713" t="n"/>
      <c r="J423" s="713" t="n"/>
      <c r="K423" s="713" t="n"/>
      <c r="L423" s="713" t="n"/>
      <c r="M423" s="713" t="n"/>
      <c r="N423" s="713" t="n"/>
      <c r="O423" s="713" t="n"/>
      <c r="P423" s="713" t="n"/>
      <c r="Q423" s="713" t="n"/>
      <c r="R423" s="713" t="n"/>
      <c r="S423" s="713" t="n"/>
      <c r="T423" s="713" t="n"/>
      <c r="U423" s="713" t="n"/>
      <c r="V423" s="713" t="n"/>
      <c r="W423" s="713" t="n"/>
      <c r="X423" s="713" t="n"/>
      <c r="Y423" s="713" t="n"/>
      <c r="Z423" s="713" t="n"/>
    </row>
    <row r="424" ht="11.25" customHeight="1" s="844">
      <c r="A424" s="713" t="n"/>
      <c r="B424" s="713" t="n"/>
      <c r="C424" s="713" t="n"/>
      <c r="D424" s="665" t="n"/>
      <c r="E424" s="665" t="n"/>
      <c r="F424" s="665" t="n"/>
      <c r="G424" s="665" t="n"/>
      <c r="H424" s="665" t="n"/>
      <c r="I424" s="713" t="n"/>
      <c r="J424" s="713" t="n"/>
      <c r="K424" s="713" t="n"/>
      <c r="L424" s="713" t="n"/>
      <c r="M424" s="713" t="n"/>
      <c r="N424" s="713" t="n"/>
      <c r="O424" s="713" t="n"/>
      <c r="P424" s="713" t="n"/>
      <c r="Q424" s="713" t="n"/>
      <c r="R424" s="713" t="n"/>
      <c r="S424" s="713" t="n"/>
      <c r="T424" s="713" t="n"/>
      <c r="U424" s="713" t="n"/>
      <c r="V424" s="713" t="n"/>
      <c r="W424" s="713" t="n"/>
      <c r="X424" s="713" t="n"/>
      <c r="Y424" s="713" t="n"/>
      <c r="Z424" s="713" t="n"/>
    </row>
    <row r="425" ht="11.25" customHeight="1" s="844">
      <c r="A425" s="713" t="n"/>
      <c r="B425" s="713" t="n"/>
      <c r="C425" s="713" t="n"/>
      <c r="D425" s="665" t="n"/>
      <c r="E425" s="665" t="n"/>
      <c r="F425" s="665" t="n"/>
      <c r="G425" s="665" t="n"/>
      <c r="H425" s="665" t="n"/>
      <c r="I425" s="713" t="n"/>
      <c r="J425" s="713" t="n"/>
      <c r="K425" s="713" t="n"/>
      <c r="L425" s="713" t="n"/>
      <c r="M425" s="713" t="n"/>
      <c r="N425" s="713" t="n"/>
      <c r="O425" s="713" t="n"/>
      <c r="P425" s="713" t="n"/>
      <c r="Q425" s="713" t="n"/>
      <c r="R425" s="713" t="n"/>
      <c r="S425" s="713" t="n"/>
      <c r="T425" s="713" t="n"/>
      <c r="U425" s="713" t="n"/>
      <c r="V425" s="713" t="n"/>
      <c r="W425" s="713" t="n"/>
      <c r="X425" s="713" t="n"/>
      <c r="Y425" s="713" t="n"/>
      <c r="Z425" s="713" t="n"/>
    </row>
    <row r="426" ht="11.25" customHeight="1" s="844">
      <c r="A426" s="713" t="n"/>
      <c r="B426" s="713" t="n"/>
      <c r="C426" s="713" t="n"/>
      <c r="D426" s="665" t="n"/>
      <c r="E426" s="665" t="n"/>
      <c r="F426" s="665" t="n"/>
      <c r="G426" s="665" t="n"/>
      <c r="H426" s="665" t="n"/>
      <c r="I426" s="713" t="n"/>
      <c r="J426" s="713" t="n"/>
      <c r="K426" s="713" t="n"/>
      <c r="L426" s="713" t="n"/>
      <c r="M426" s="713" t="n"/>
      <c r="N426" s="713" t="n"/>
      <c r="O426" s="713" t="n"/>
      <c r="P426" s="713" t="n"/>
      <c r="Q426" s="713" t="n"/>
      <c r="R426" s="713" t="n"/>
      <c r="S426" s="713" t="n"/>
      <c r="T426" s="713" t="n"/>
      <c r="U426" s="713" t="n"/>
      <c r="V426" s="713" t="n"/>
      <c r="W426" s="713" t="n"/>
      <c r="X426" s="713" t="n"/>
      <c r="Y426" s="713" t="n"/>
      <c r="Z426" s="713" t="n"/>
    </row>
    <row r="427" ht="11.25" customHeight="1" s="844">
      <c r="A427" s="713" t="n"/>
      <c r="B427" s="713" t="n"/>
      <c r="C427" s="713" t="n"/>
      <c r="D427" s="665" t="n"/>
      <c r="E427" s="665" t="n"/>
      <c r="F427" s="665" t="n"/>
      <c r="G427" s="665" t="n"/>
      <c r="H427" s="665" t="n"/>
      <c r="I427" s="713" t="n"/>
      <c r="J427" s="713" t="n"/>
      <c r="K427" s="713" t="n"/>
      <c r="L427" s="713" t="n"/>
      <c r="M427" s="713" t="n"/>
      <c r="N427" s="713" t="n"/>
      <c r="O427" s="713" t="n"/>
      <c r="P427" s="713" t="n"/>
      <c r="Q427" s="713" t="n"/>
      <c r="R427" s="713" t="n"/>
      <c r="S427" s="713" t="n"/>
      <c r="T427" s="713" t="n"/>
      <c r="U427" s="713" t="n"/>
      <c r="V427" s="713" t="n"/>
      <c r="W427" s="713" t="n"/>
      <c r="X427" s="713" t="n"/>
      <c r="Y427" s="713" t="n"/>
      <c r="Z427" s="713" t="n"/>
    </row>
    <row r="428" ht="11.25" customHeight="1" s="844">
      <c r="A428" s="713" t="n"/>
      <c r="B428" s="713" t="n"/>
      <c r="C428" s="713" t="n"/>
      <c r="D428" s="665" t="n"/>
      <c r="E428" s="665" t="n"/>
      <c r="F428" s="665" t="n"/>
      <c r="G428" s="665" t="n"/>
      <c r="H428" s="665" t="n"/>
      <c r="I428" s="713" t="n"/>
      <c r="J428" s="713" t="n"/>
      <c r="K428" s="713" t="n"/>
      <c r="L428" s="713" t="n"/>
      <c r="M428" s="713" t="n"/>
      <c r="N428" s="713" t="n"/>
      <c r="O428" s="713" t="n"/>
      <c r="P428" s="713" t="n"/>
      <c r="Q428" s="713" t="n"/>
      <c r="R428" s="713" t="n"/>
      <c r="S428" s="713" t="n"/>
      <c r="T428" s="713" t="n"/>
      <c r="U428" s="713" t="n"/>
      <c r="V428" s="713" t="n"/>
      <c r="W428" s="713" t="n"/>
      <c r="X428" s="713" t="n"/>
      <c r="Y428" s="713" t="n"/>
      <c r="Z428" s="713" t="n"/>
    </row>
    <row r="429" ht="11.25" customHeight="1" s="844">
      <c r="A429" s="713" t="n"/>
      <c r="B429" s="713" t="n"/>
      <c r="C429" s="713" t="n"/>
      <c r="D429" s="665" t="n"/>
      <c r="E429" s="665" t="n"/>
      <c r="F429" s="665" t="n"/>
      <c r="G429" s="665" t="n"/>
      <c r="H429" s="665" t="n"/>
      <c r="I429" s="713" t="n"/>
      <c r="J429" s="713" t="n"/>
      <c r="K429" s="713" t="n"/>
      <c r="L429" s="713" t="n"/>
      <c r="M429" s="713" t="n"/>
      <c r="N429" s="713" t="n"/>
      <c r="O429" s="713" t="n"/>
      <c r="P429" s="713" t="n"/>
      <c r="Q429" s="713" t="n"/>
      <c r="R429" s="713" t="n"/>
      <c r="S429" s="713" t="n"/>
      <c r="T429" s="713" t="n"/>
      <c r="U429" s="713" t="n"/>
      <c r="V429" s="713" t="n"/>
      <c r="W429" s="713" t="n"/>
      <c r="X429" s="713" t="n"/>
      <c r="Y429" s="713" t="n"/>
      <c r="Z429" s="713" t="n"/>
    </row>
    <row r="430" ht="11.25" customHeight="1" s="844">
      <c r="A430" s="713" t="n"/>
      <c r="B430" s="713" t="n"/>
      <c r="C430" s="713" t="n"/>
      <c r="D430" s="665" t="n"/>
      <c r="E430" s="665" t="n"/>
      <c r="F430" s="665" t="n"/>
      <c r="G430" s="665" t="n"/>
      <c r="H430" s="665" t="n"/>
      <c r="I430" s="713" t="n"/>
      <c r="J430" s="713" t="n"/>
      <c r="K430" s="713" t="n"/>
      <c r="L430" s="713" t="n"/>
      <c r="M430" s="713" t="n"/>
      <c r="N430" s="713" t="n"/>
      <c r="O430" s="713" t="n"/>
      <c r="P430" s="713" t="n"/>
      <c r="Q430" s="713" t="n"/>
      <c r="R430" s="713" t="n"/>
      <c r="S430" s="713" t="n"/>
      <c r="T430" s="713" t="n"/>
      <c r="U430" s="713" t="n"/>
      <c r="V430" s="713" t="n"/>
      <c r="W430" s="713" t="n"/>
      <c r="X430" s="713" t="n"/>
      <c r="Y430" s="713" t="n"/>
      <c r="Z430" s="713" t="n"/>
    </row>
    <row r="431" ht="11.25" customHeight="1" s="844">
      <c r="A431" s="713" t="n"/>
      <c r="B431" s="713" t="n"/>
      <c r="C431" s="713" t="n"/>
      <c r="D431" s="665" t="n"/>
      <c r="E431" s="665" t="n"/>
      <c r="F431" s="665" t="n"/>
      <c r="G431" s="665" t="n"/>
      <c r="H431" s="665" t="n"/>
      <c r="I431" s="713" t="n"/>
      <c r="J431" s="713" t="n"/>
      <c r="K431" s="713" t="n"/>
      <c r="L431" s="713" t="n"/>
      <c r="M431" s="713" t="n"/>
      <c r="N431" s="713" t="n"/>
      <c r="O431" s="713" t="n"/>
      <c r="P431" s="713" t="n"/>
      <c r="Q431" s="713" t="n"/>
      <c r="R431" s="713" t="n"/>
      <c r="S431" s="713" t="n"/>
      <c r="T431" s="713" t="n"/>
      <c r="U431" s="713" t="n"/>
      <c r="V431" s="713" t="n"/>
      <c r="W431" s="713" t="n"/>
      <c r="X431" s="713" t="n"/>
      <c r="Y431" s="713" t="n"/>
      <c r="Z431" s="713" t="n"/>
    </row>
    <row r="432" ht="11.25" customHeight="1" s="844">
      <c r="A432" s="713" t="n"/>
      <c r="B432" s="713" t="n"/>
      <c r="C432" s="713" t="n"/>
      <c r="D432" s="665" t="n"/>
      <c r="E432" s="665" t="n"/>
      <c r="F432" s="665" t="n"/>
      <c r="G432" s="665" t="n"/>
      <c r="H432" s="665" t="n"/>
      <c r="I432" s="713" t="n"/>
      <c r="J432" s="713" t="n"/>
      <c r="K432" s="713" t="n"/>
      <c r="L432" s="713" t="n"/>
      <c r="M432" s="713" t="n"/>
      <c r="N432" s="713" t="n"/>
      <c r="O432" s="713" t="n"/>
      <c r="P432" s="713" t="n"/>
      <c r="Q432" s="713" t="n"/>
      <c r="R432" s="713" t="n"/>
      <c r="S432" s="713" t="n"/>
      <c r="T432" s="713" t="n"/>
      <c r="U432" s="713" t="n"/>
      <c r="V432" s="713" t="n"/>
      <c r="W432" s="713" t="n"/>
      <c r="X432" s="713" t="n"/>
      <c r="Y432" s="713" t="n"/>
      <c r="Z432" s="713" t="n"/>
    </row>
    <row r="433" ht="11.25" customHeight="1" s="844">
      <c r="A433" s="713" t="n"/>
      <c r="B433" s="713" t="n"/>
      <c r="C433" s="713" t="n"/>
      <c r="D433" s="665" t="n"/>
      <c r="E433" s="665" t="n"/>
      <c r="F433" s="665" t="n"/>
      <c r="G433" s="665" t="n"/>
      <c r="H433" s="665" t="n"/>
      <c r="I433" s="713" t="n"/>
      <c r="J433" s="713" t="n"/>
      <c r="K433" s="713" t="n"/>
      <c r="L433" s="713" t="n"/>
      <c r="M433" s="713" t="n"/>
      <c r="N433" s="713" t="n"/>
      <c r="O433" s="713" t="n"/>
      <c r="P433" s="713" t="n"/>
      <c r="Q433" s="713" t="n"/>
      <c r="R433" s="713" t="n"/>
      <c r="S433" s="713" t="n"/>
      <c r="T433" s="713" t="n"/>
      <c r="U433" s="713" t="n"/>
      <c r="V433" s="713" t="n"/>
      <c r="W433" s="713" t="n"/>
      <c r="X433" s="713" t="n"/>
      <c r="Y433" s="713" t="n"/>
      <c r="Z433" s="713" t="n"/>
    </row>
    <row r="434" ht="11.25" customHeight="1" s="844">
      <c r="A434" s="713" t="n"/>
      <c r="B434" s="713" t="n"/>
      <c r="C434" s="713" t="n"/>
      <c r="D434" s="665" t="n"/>
      <c r="E434" s="665" t="n"/>
      <c r="F434" s="665" t="n"/>
      <c r="G434" s="665" t="n"/>
      <c r="H434" s="665" t="n"/>
      <c r="I434" s="713" t="n"/>
      <c r="J434" s="713" t="n"/>
      <c r="K434" s="713" t="n"/>
      <c r="L434" s="713" t="n"/>
      <c r="M434" s="713" t="n"/>
      <c r="N434" s="713" t="n"/>
      <c r="O434" s="713" t="n"/>
      <c r="P434" s="713" t="n"/>
      <c r="Q434" s="713" t="n"/>
      <c r="R434" s="713" t="n"/>
      <c r="S434" s="713" t="n"/>
      <c r="T434" s="713" t="n"/>
      <c r="U434" s="713" t="n"/>
      <c r="V434" s="713" t="n"/>
      <c r="W434" s="713" t="n"/>
      <c r="X434" s="713" t="n"/>
      <c r="Y434" s="713" t="n"/>
      <c r="Z434" s="713" t="n"/>
    </row>
    <row r="435" ht="11.25" customHeight="1" s="844">
      <c r="A435" s="713" t="n"/>
      <c r="B435" s="713" t="n"/>
      <c r="C435" s="713" t="n"/>
      <c r="D435" s="665" t="n"/>
      <c r="E435" s="665" t="n"/>
      <c r="F435" s="665" t="n"/>
      <c r="G435" s="665" t="n"/>
      <c r="H435" s="665" t="n"/>
      <c r="I435" s="713" t="n"/>
      <c r="J435" s="713" t="n"/>
      <c r="K435" s="713" t="n"/>
      <c r="L435" s="713" t="n"/>
      <c r="M435" s="713" t="n"/>
      <c r="N435" s="713" t="n"/>
      <c r="O435" s="713" t="n"/>
      <c r="P435" s="713" t="n"/>
      <c r="Q435" s="713" t="n"/>
      <c r="R435" s="713" t="n"/>
      <c r="S435" s="713" t="n"/>
      <c r="T435" s="713" t="n"/>
      <c r="U435" s="713" t="n"/>
      <c r="V435" s="713" t="n"/>
      <c r="W435" s="713" t="n"/>
      <c r="X435" s="713" t="n"/>
      <c r="Y435" s="713" t="n"/>
      <c r="Z435" s="713" t="n"/>
    </row>
    <row r="436" ht="11.25" customHeight="1" s="844">
      <c r="A436" s="713" t="n"/>
      <c r="B436" s="713" t="n"/>
      <c r="C436" s="713" t="n"/>
      <c r="D436" s="665" t="n"/>
      <c r="E436" s="665" t="n"/>
      <c r="F436" s="665" t="n"/>
      <c r="G436" s="665" t="n"/>
      <c r="H436" s="665" t="n"/>
      <c r="I436" s="713" t="n"/>
      <c r="J436" s="713" t="n"/>
      <c r="K436" s="713" t="n"/>
      <c r="L436" s="713" t="n"/>
      <c r="M436" s="713" t="n"/>
      <c r="N436" s="713" t="n"/>
      <c r="O436" s="713" t="n"/>
      <c r="P436" s="713" t="n"/>
      <c r="Q436" s="713" t="n"/>
      <c r="R436" s="713" t="n"/>
      <c r="S436" s="713" t="n"/>
      <c r="T436" s="713" t="n"/>
      <c r="U436" s="713" t="n"/>
      <c r="V436" s="713" t="n"/>
      <c r="W436" s="713" t="n"/>
      <c r="X436" s="713" t="n"/>
      <c r="Y436" s="713" t="n"/>
      <c r="Z436" s="713" t="n"/>
    </row>
    <row r="437" ht="11.25" customHeight="1" s="844">
      <c r="A437" s="713" t="n"/>
      <c r="B437" s="713" t="n"/>
      <c r="C437" s="713" t="n"/>
      <c r="D437" s="665" t="n"/>
      <c r="E437" s="665" t="n"/>
      <c r="F437" s="665" t="n"/>
      <c r="G437" s="665" t="n"/>
      <c r="H437" s="665" t="n"/>
      <c r="I437" s="713" t="n"/>
      <c r="J437" s="713" t="n"/>
      <c r="K437" s="713" t="n"/>
      <c r="L437" s="713" t="n"/>
      <c r="M437" s="713" t="n"/>
      <c r="N437" s="713" t="n"/>
      <c r="O437" s="713" t="n"/>
      <c r="P437" s="713" t="n"/>
      <c r="Q437" s="713" t="n"/>
      <c r="R437" s="713" t="n"/>
      <c r="S437" s="713" t="n"/>
      <c r="T437" s="713" t="n"/>
      <c r="U437" s="713" t="n"/>
      <c r="V437" s="713" t="n"/>
      <c r="W437" s="713" t="n"/>
      <c r="X437" s="713" t="n"/>
      <c r="Y437" s="713" t="n"/>
      <c r="Z437" s="713" t="n"/>
    </row>
    <row r="438" ht="11.25" customHeight="1" s="844">
      <c r="A438" s="713" t="n"/>
      <c r="B438" s="713" t="n"/>
      <c r="C438" s="713" t="n"/>
      <c r="D438" s="665" t="n"/>
      <c r="E438" s="665" t="n"/>
      <c r="F438" s="665" t="n"/>
      <c r="G438" s="665" t="n"/>
      <c r="H438" s="665" t="n"/>
      <c r="I438" s="713" t="n"/>
      <c r="J438" s="713" t="n"/>
      <c r="K438" s="713" t="n"/>
      <c r="L438" s="713" t="n"/>
      <c r="M438" s="713" t="n"/>
      <c r="N438" s="713" t="n"/>
      <c r="O438" s="713" t="n"/>
      <c r="P438" s="713" t="n"/>
      <c r="Q438" s="713" t="n"/>
      <c r="R438" s="713" t="n"/>
      <c r="S438" s="713" t="n"/>
      <c r="T438" s="713" t="n"/>
      <c r="U438" s="713" t="n"/>
      <c r="V438" s="713" t="n"/>
      <c r="W438" s="713" t="n"/>
      <c r="X438" s="713" t="n"/>
      <c r="Y438" s="713" t="n"/>
      <c r="Z438" s="713" t="n"/>
    </row>
    <row r="439" ht="11.25" customHeight="1" s="844">
      <c r="A439" s="713" t="n"/>
      <c r="B439" s="713" t="n"/>
      <c r="C439" s="713" t="n"/>
      <c r="D439" s="665" t="n"/>
      <c r="E439" s="665" t="n"/>
      <c r="F439" s="665" t="n"/>
      <c r="G439" s="665" t="n"/>
      <c r="H439" s="665" t="n"/>
      <c r="I439" s="713" t="n"/>
      <c r="J439" s="713" t="n"/>
      <c r="K439" s="713" t="n"/>
      <c r="L439" s="713" t="n"/>
      <c r="M439" s="713" t="n"/>
      <c r="N439" s="713" t="n"/>
      <c r="O439" s="713" t="n"/>
      <c r="P439" s="713" t="n"/>
      <c r="Q439" s="713" t="n"/>
      <c r="R439" s="713" t="n"/>
      <c r="S439" s="713" t="n"/>
      <c r="T439" s="713" t="n"/>
      <c r="U439" s="713" t="n"/>
      <c r="V439" s="713" t="n"/>
      <c r="W439" s="713" t="n"/>
      <c r="X439" s="713" t="n"/>
      <c r="Y439" s="713" t="n"/>
      <c r="Z439" s="713" t="n"/>
    </row>
    <row r="440" ht="11.25" customHeight="1" s="844">
      <c r="A440" s="713" t="n"/>
      <c r="B440" s="713" t="n"/>
      <c r="C440" s="713" t="n"/>
      <c r="D440" s="665" t="n"/>
      <c r="E440" s="665" t="n"/>
      <c r="F440" s="665" t="n"/>
      <c r="G440" s="665" t="n"/>
      <c r="H440" s="665" t="n"/>
      <c r="I440" s="713" t="n"/>
      <c r="J440" s="713" t="n"/>
      <c r="K440" s="713" t="n"/>
      <c r="L440" s="713" t="n"/>
      <c r="M440" s="713" t="n"/>
      <c r="N440" s="713" t="n"/>
      <c r="O440" s="713" t="n"/>
      <c r="P440" s="713" t="n"/>
      <c r="Q440" s="713" t="n"/>
      <c r="R440" s="713" t="n"/>
      <c r="S440" s="713" t="n"/>
      <c r="T440" s="713" t="n"/>
      <c r="U440" s="713" t="n"/>
      <c r="V440" s="713" t="n"/>
      <c r="W440" s="713" t="n"/>
      <c r="X440" s="713" t="n"/>
      <c r="Y440" s="713" t="n"/>
      <c r="Z440" s="713" t="n"/>
    </row>
    <row r="441" ht="11.25" customHeight="1" s="844">
      <c r="A441" s="713" t="n"/>
      <c r="B441" s="713" t="n"/>
      <c r="C441" s="713" t="n"/>
      <c r="D441" s="665" t="n"/>
      <c r="E441" s="665" t="n"/>
      <c r="F441" s="665" t="n"/>
      <c r="G441" s="665" t="n"/>
      <c r="H441" s="665" t="n"/>
      <c r="I441" s="713" t="n"/>
      <c r="J441" s="713" t="n"/>
      <c r="K441" s="713" t="n"/>
      <c r="L441" s="713" t="n"/>
      <c r="M441" s="713" t="n"/>
      <c r="N441" s="713" t="n"/>
      <c r="O441" s="713" t="n"/>
      <c r="P441" s="713" t="n"/>
      <c r="Q441" s="713" t="n"/>
      <c r="R441" s="713" t="n"/>
      <c r="S441" s="713" t="n"/>
      <c r="T441" s="713" t="n"/>
      <c r="U441" s="713" t="n"/>
      <c r="V441" s="713" t="n"/>
      <c r="W441" s="713" t="n"/>
      <c r="X441" s="713" t="n"/>
      <c r="Y441" s="713" t="n"/>
      <c r="Z441" s="713" t="n"/>
    </row>
    <row r="442" ht="11.25" customHeight="1" s="844">
      <c r="A442" s="713" t="n"/>
      <c r="B442" s="713" t="n"/>
      <c r="C442" s="713" t="n"/>
      <c r="D442" s="665" t="n"/>
      <c r="E442" s="665" t="n"/>
      <c r="F442" s="665" t="n"/>
      <c r="G442" s="665" t="n"/>
      <c r="H442" s="665" t="n"/>
      <c r="I442" s="713" t="n"/>
      <c r="J442" s="713" t="n"/>
      <c r="K442" s="713" t="n"/>
      <c r="L442" s="713" t="n"/>
      <c r="M442" s="713" t="n"/>
      <c r="N442" s="713" t="n"/>
      <c r="O442" s="713" t="n"/>
      <c r="P442" s="713" t="n"/>
      <c r="Q442" s="713" t="n"/>
      <c r="R442" s="713" t="n"/>
      <c r="S442" s="713" t="n"/>
      <c r="T442" s="713" t="n"/>
      <c r="U442" s="713" t="n"/>
      <c r="V442" s="713" t="n"/>
      <c r="W442" s="713" t="n"/>
      <c r="X442" s="713" t="n"/>
      <c r="Y442" s="713" t="n"/>
      <c r="Z442" s="713" t="n"/>
    </row>
    <row r="443" ht="11.25" customHeight="1" s="844">
      <c r="A443" s="713" t="n"/>
      <c r="B443" s="713" t="n"/>
      <c r="C443" s="713" t="n"/>
      <c r="D443" s="665" t="n"/>
      <c r="E443" s="665" t="n"/>
      <c r="F443" s="665" t="n"/>
      <c r="G443" s="665" t="n"/>
      <c r="H443" s="665" t="n"/>
      <c r="I443" s="713" t="n"/>
      <c r="J443" s="713" t="n"/>
      <c r="K443" s="713" t="n"/>
      <c r="L443" s="713" t="n"/>
      <c r="M443" s="713" t="n"/>
      <c r="N443" s="713" t="n"/>
      <c r="O443" s="713" t="n"/>
      <c r="P443" s="713" t="n"/>
      <c r="Q443" s="713" t="n"/>
      <c r="R443" s="713" t="n"/>
      <c r="S443" s="713" t="n"/>
      <c r="T443" s="713" t="n"/>
      <c r="U443" s="713" t="n"/>
      <c r="V443" s="713" t="n"/>
      <c r="W443" s="713" t="n"/>
      <c r="X443" s="713" t="n"/>
      <c r="Y443" s="713" t="n"/>
      <c r="Z443" s="713" t="n"/>
    </row>
    <row r="444" ht="11.25" customHeight="1" s="844">
      <c r="A444" s="713" t="n"/>
      <c r="B444" s="713" t="n"/>
      <c r="C444" s="713" t="n"/>
      <c r="D444" s="665" t="n"/>
      <c r="E444" s="665" t="n"/>
      <c r="F444" s="665" t="n"/>
      <c r="G444" s="665" t="n"/>
      <c r="H444" s="665" t="n"/>
      <c r="I444" s="713" t="n"/>
      <c r="J444" s="713" t="n"/>
      <c r="K444" s="713" t="n"/>
      <c r="L444" s="713" t="n"/>
      <c r="M444" s="713" t="n"/>
      <c r="N444" s="713" t="n"/>
      <c r="O444" s="713" t="n"/>
      <c r="P444" s="713" t="n"/>
      <c r="Q444" s="713" t="n"/>
      <c r="R444" s="713" t="n"/>
      <c r="S444" s="713" t="n"/>
      <c r="T444" s="713" t="n"/>
      <c r="U444" s="713" t="n"/>
      <c r="V444" s="713" t="n"/>
      <c r="W444" s="713" t="n"/>
      <c r="X444" s="713" t="n"/>
      <c r="Y444" s="713" t="n"/>
      <c r="Z444" s="713" t="n"/>
    </row>
    <row r="445" ht="11.25" customHeight="1" s="844">
      <c r="A445" s="713" t="n"/>
      <c r="B445" s="713" t="n"/>
      <c r="C445" s="713" t="n"/>
      <c r="D445" s="665" t="n"/>
      <c r="E445" s="665" t="n"/>
      <c r="F445" s="665" t="n"/>
      <c r="G445" s="665" t="n"/>
      <c r="H445" s="665" t="n"/>
      <c r="I445" s="713" t="n"/>
      <c r="J445" s="713" t="n"/>
      <c r="K445" s="713" t="n"/>
      <c r="L445" s="713" t="n"/>
      <c r="M445" s="713" t="n"/>
      <c r="N445" s="713" t="n"/>
      <c r="O445" s="713" t="n"/>
      <c r="P445" s="713" t="n"/>
      <c r="Q445" s="713" t="n"/>
      <c r="R445" s="713" t="n"/>
      <c r="S445" s="713" t="n"/>
      <c r="T445" s="713" t="n"/>
      <c r="U445" s="713" t="n"/>
      <c r="V445" s="713" t="n"/>
      <c r="W445" s="713" t="n"/>
      <c r="X445" s="713" t="n"/>
      <c r="Y445" s="713" t="n"/>
      <c r="Z445" s="713" t="n"/>
    </row>
    <row r="446" ht="11.25" customHeight="1" s="844">
      <c r="A446" s="713" t="n"/>
      <c r="B446" s="713" t="n"/>
      <c r="C446" s="713" t="n"/>
      <c r="D446" s="665" t="n"/>
      <c r="E446" s="665" t="n"/>
      <c r="F446" s="665" t="n"/>
      <c r="G446" s="665" t="n"/>
      <c r="H446" s="665" t="n"/>
      <c r="I446" s="713" t="n"/>
      <c r="J446" s="713" t="n"/>
      <c r="K446" s="713" t="n"/>
      <c r="L446" s="713" t="n"/>
      <c r="M446" s="713" t="n"/>
      <c r="N446" s="713" t="n"/>
      <c r="O446" s="713" t="n"/>
      <c r="P446" s="713" t="n"/>
      <c r="Q446" s="713" t="n"/>
      <c r="R446" s="713" t="n"/>
      <c r="S446" s="713" t="n"/>
      <c r="T446" s="713" t="n"/>
      <c r="U446" s="713" t="n"/>
      <c r="V446" s="713" t="n"/>
      <c r="W446" s="713" t="n"/>
      <c r="X446" s="713" t="n"/>
      <c r="Y446" s="713" t="n"/>
      <c r="Z446" s="713" t="n"/>
    </row>
    <row r="447" ht="11.25" customHeight="1" s="844">
      <c r="A447" s="713" t="n"/>
      <c r="B447" s="713" t="n"/>
      <c r="C447" s="713" t="n"/>
      <c r="D447" s="665" t="n"/>
      <c r="E447" s="665" t="n"/>
      <c r="F447" s="665" t="n"/>
      <c r="G447" s="665" t="n"/>
      <c r="H447" s="665" t="n"/>
      <c r="I447" s="713" t="n"/>
      <c r="J447" s="713" t="n"/>
      <c r="K447" s="713" t="n"/>
      <c r="L447" s="713" t="n"/>
      <c r="M447" s="713" t="n"/>
      <c r="N447" s="713" t="n"/>
      <c r="O447" s="713" t="n"/>
      <c r="P447" s="713" t="n"/>
      <c r="Q447" s="713" t="n"/>
      <c r="R447" s="713" t="n"/>
      <c r="S447" s="713" t="n"/>
      <c r="T447" s="713" t="n"/>
      <c r="U447" s="713" t="n"/>
      <c r="V447" s="713" t="n"/>
      <c r="W447" s="713" t="n"/>
      <c r="X447" s="713" t="n"/>
      <c r="Y447" s="713" t="n"/>
      <c r="Z447" s="713" t="n"/>
    </row>
    <row r="448" ht="11.25" customHeight="1" s="844">
      <c r="A448" s="713" t="n"/>
      <c r="B448" s="713" t="n"/>
      <c r="C448" s="713" t="n"/>
      <c r="D448" s="665" t="n"/>
      <c r="E448" s="665" t="n"/>
      <c r="F448" s="665" t="n"/>
      <c r="G448" s="665" t="n"/>
      <c r="H448" s="665" t="n"/>
      <c r="I448" s="713" t="n"/>
      <c r="J448" s="713" t="n"/>
      <c r="K448" s="713" t="n"/>
      <c r="L448" s="713" t="n"/>
      <c r="M448" s="713" t="n"/>
      <c r="N448" s="713" t="n"/>
      <c r="O448" s="713" t="n"/>
      <c r="P448" s="713" t="n"/>
      <c r="Q448" s="713" t="n"/>
      <c r="R448" s="713" t="n"/>
      <c r="S448" s="713" t="n"/>
      <c r="T448" s="713" t="n"/>
      <c r="U448" s="713" t="n"/>
      <c r="V448" s="713" t="n"/>
      <c r="W448" s="713" t="n"/>
      <c r="X448" s="713" t="n"/>
      <c r="Y448" s="713" t="n"/>
      <c r="Z448" s="713" t="n"/>
    </row>
    <row r="449" ht="11.25" customHeight="1" s="844">
      <c r="A449" s="713" t="n"/>
      <c r="B449" s="713" t="n"/>
      <c r="C449" s="713" t="n"/>
      <c r="D449" s="665" t="n"/>
      <c r="E449" s="665" t="n"/>
      <c r="F449" s="665" t="n"/>
      <c r="G449" s="665" t="n"/>
      <c r="H449" s="665" t="n"/>
      <c r="I449" s="713" t="n"/>
      <c r="J449" s="713" t="n"/>
      <c r="K449" s="713" t="n"/>
      <c r="L449" s="713" t="n"/>
      <c r="M449" s="713" t="n"/>
      <c r="N449" s="713" t="n"/>
      <c r="O449" s="713" t="n"/>
      <c r="P449" s="713" t="n"/>
      <c r="Q449" s="713" t="n"/>
      <c r="R449" s="713" t="n"/>
      <c r="S449" s="713" t="n"/>
      <c r="T449" s="713" t="n"/>
      <c r="U449" s="713" t="n"/>
      <c r="V449" s="713" t="n"/>
      <c r="W449" s="713" t="n"/>
      <c r="X449" s="713" t="n"/>
      <c r="Y449" s="713" t="n"/>
      <c r="Z449" s="713" t="n"/>
    </row>
    <row r="450" ht="11.25" customHeight="1" s="844">
      <c r="A450" s="713" t="n"/>
      <c r="B450" s="713" t="n"/>
      <c r="C450" s="713" t="n"/>
      <c r="D450" s="665" t="n"/>
      <c r="E450" s="665" t="n"/>
      <c r="F450" s="665" t="n"/>
      <c r="G450" s="665" t="n"/>
      <c r="H450" s="665" t="n"/>
      <c r="I450" s="713" t="n"/>
      <c r="J450" s="713" t="n"/>
      <c r="K450" s="713" t="n"/>
      <c r="L450" s="713" t="n"/>
      <c r="M450" s="713" t="n"/>
      <c r="N450" s="713" t="n"/>
      <c r="O450" s="713" t="n"/>
      <c r="P450" s="713" t="n"/>
      <c r="Q450" s="713" t="n"/>
      <c r="R450" s="713" t="n"/>
      <c r="S450" s="713" t="n"/>
      <c r="T450" s="713" t="n"/>
      <c r="U450" s="713" t="n"/>
      <c r="V450" s="713" t="n"/>
      <c r="W450" s="713" t="n"/>
      <c r="X450" s="713" t="n"/>
      <c r="Y450" s="713" t="n"/>
      <c r="Z450" s="713" t="n"/>
    </row>
    <row r="451" ht="11.25" customHeight="1" s="844">
      <c r="A451" s="713" t="n"/>
      <c r="B451" s="713" t="n"/>
      <c r="C451" s="713" t="n"/>
      <c r="D451" s="665" t="n"/>
      <c r="E451" s="665" t="n"/>
      <c r="F451" s="665" t="n"/>
      <c r="G451" s="665" t="n"/>
      <c r="H451" s="665" t="n"/>
      <c r="I451" s="713" t="n"/>
      <c r="J451" s="713" t="n"/>
      <c r="K451" s="713" t="n"/>
      <c r="L451" s="713" t="n"/>
      <c r="M451" s="713" t="n"/>
      <c r="N451" s="713" t="n"/>
      <c r="O451" s="713" t="n"/>
      <c r="P451" s="713" t="n"/>
      <c r="Q451" s="713" t="n"/>
      <c r="R451" s="713" t="n"/>
      <c r="S451" s="713" t="n"/>
      <c r="T451" s="713" t="n"/>
      <c r="U451" s="713" t="n"/>
      <c r="V451" s="713" t="n"/>
      <c r="W451" s="713" t="n"/>
      <c r="X451" s="713" t="n"/>
      <c r="Y451" s="713" t="n"/>
      <c r="Z451" s="713" t="n"/>
    </row>
    <row r="452" ht="11.25" customHeight="1" s="844">
      <c r="A452" s="713" t="n"/>
      <c r="B452" s="713" t="n"/>
      <c r="C452" s="713" t="n"/>
      <c r="D452" s="665" t="n"/>
      <c r="E452" s="665" t="n"/>
      <c r="F452" s="665" t="n"/>
      <c r="G452" s="665" t="n"/>
      <c r="H452" s="665" t="n"/>
      <c r="I452" s="713" t="n"/>
      <c r="J452" s="713" t="n"/>
      <c r="K452" s="713" t="n"/>
      <c r="L452" s="713" t="n"/>
      <c r="M452" s="713" t="n"/>
      <c r="N452" s="713" t="n"/>
      <c r="O452" s="713" t="n"/>
      <c r="P452" s="713" t="n"/>
      <c r="Q452" s="713" t="n"/>
      <c r="R452" s="713" t="n"/>
      <c r="S452" s="713" t="n"/>
      <c r="T452" s="713" t="n"/>
      <c r="U452" s="713" t="n"/>
      <c r="V452" s="713" t="n"/>
      <c r="W452" s="713" t="n"/>
      <c r="X452" s="713" t="n"/>
      <c r="Y452" s="713" t="n"/>
      <c r="Z452" s="713" t="n"/>
    </row>
    <row r="453" ht="11.25" customHeight="1" s="844">
      <c r="A453" s="713" t="n"/>
      <c r="B453" s="713" t="n"/>
      <c r="C453" s="713" t="n"/>
      <c r="D453" s="665" t="n"/>
      <c r="E453" s="665" t="n"/>
      <c r="F453" s="665" t="n"/>
      <c r="G453" s="665" t="n"/>
      <c r="H453" s="665" t="n"/>
      <c r="I453" s="713" t="n"/>
      <c r="J453" s="713" t="n"/>
      <c r="K453" s="713" t="n"/>
      <c r="L453" s="713" t="n"/>
      <c r="M453" s="713" t="n"/>
      <c r="N453" s="713" t="n"/>
      <c r="O453" s="713" t="n"/>
      <c r="P453" s="713" t="n"/>
      <c r="Q453" s="713" t="n"/>
      <c r="R453" s="713" t="n"/>
      <c r="S453" s="713" t="n"/>
      <c r="T453" s="713" t="n"/>
      <c r="U453" s="713" t="n"/>
      <c r="V453" s="713" t="n"/>
      <c r="W453" s="713" t="n"/>
      <c r="X453" s="713" t="n"/>
      <c r="Y453" s="713" t="n"/>
      <c r="Z453" s="713" t="n"/>
    </row>
    <row r="454" ht="11.25" customHeight="1" s="844">
      <c r="A454" s="713" t="n"/>
      <c r="B454" s="713" t="n"/>
      <c r="C454" s="713" t="n"/>
      <c r="D454" s="665" t="n"/>
      <c r="E454" s="665" t="n"/>
      <c r="F454" s="665" t="n"/>
      <c r="G454" s="665" t="n"/>
      <c r="H454" s="665" t="n"/>
      <c r="I454" s="713" t="n"/>
      <c r="J454" s="713" t="n"/>
      <c r="K454" s="713" t="n"/>
      <c r="L454" s="713" t="n"/>
      <c r="M454" s="713" t="n"/>
      <c r="N454" s="713" t="n"/>
      <c r="O454" s="713" t="n"/>
      <c r="P454" s="713" t="n"/>
      <c r="Q454" s="713" t="n"/>
      <c r="R454" s="713" t="n"/>
      <c r="S454" s="713" t="n"/>
      <c r="T454" s="713" t="n"/>
      <c r="U454" s="713" t="n"/>
      <c r="V454" s="713" t="n"/>
      <c r="W454" s="713" t="n"/>
      <c r="X454" s="713" t="n"/>
      <c r="Y454" s="713" t="n"/>
      <c r="Z454" s="713" t="n"/>
    </row>
    <row r="455" ht="11.25" customHeight="1" s="844">
      <c r="A455" s="713" t="n"/>
      <c r="B455" s="713" t="n"/>
      <c r="C455" s="713" t="n"/>
      <c r="D455" s="665" t="n"/>
      <c r="E455" s="665" t="n"/>
      <c r="F455" s="665" t="n"/>
      <c r="G455" s="665" t="n"/>
      <c r="H455" s="665" t="n"/>
      <c r="I455" s="713" t="n"/>
      <c r="J455" s="713" t="n"/>
      <c r="K455" s="713" t="n"/>
      <c r="L455" s="713" t="n"/>
      <c r="M455" s="713" t="n"/>
      <c r="N455" s="713" t="n"/>
      <c r="O455" s="713" t="n"/>
      <c r="P455" s="713" t="n"/>
      <c r="Q455" s="713" t="n"/>
      <c r="R455" s="713" t="n"/>
      <c r="S455" s="713" t="n"/>
      <c r="T455" s="713" t="n"/>
      <c r="U455" s="713" t="n"/>
      <c r="V455" s="713" t="n"/>
      <c r="W455" s="713" t="n"/>
      <c r="X455" s="713" t="n"/>
      <c r="Y455" s="713" t="n"/>
      <c r="Z455" s="713" t="n"/>
    </row>
    <row r="456" ht="11.25" customHeight="1" s="844">
      <c r="A456" s="713" t="n"/>
      <c r="B456" s="713" t="n"/>
      <c r="C456" s="713" t="n"/>
      <c r="D456" s="665" t="n"/>
      <c r="E456" s="665" t="n"/>
      <c r="F456" s="665" t="n"/>
      <c r="G456" s="665" t="n"/>
      <c r="H456" s="665" t="n"/>
      <c r="I456" s="713" t="n"/>
      <c r="J456" s="713" t="n"/>
      <c r="K456" s="713" t="n"/>
      <c r="L456" s="713" t="n"/>
      <c r="M456" s="713" t="n"/>
      <c r="N456" s="713" t="n"/>
      <c r="O456" s="713" t="n"/>
      <c r="P456" s="713" t="n"/>
      <c r="Q456" s="713" t="n"/>
      <c r="R456" s="713" t="n"/>
      <c r="S456" s="713" t="n"/>
      <c r="T456" s="713" t="n"/>
      <c r="U456" s="713" t="n"/>
      <c r="V456" s="713" t="n"/>
      <c r="W456" s="713" t="n"/>
      <c r="X456" s="713" t="n"/>
      <c r="Y456" s="713" t="n"/>
      <c r="Z456" s="713" t="n"/>
    </row>
    <row r="457" ht="11.25" customHeight="1" s="844">
      <c r="A457" s="713" t="n"/>
      <c r="B457" s="713" t="n"/>
      <c r="C457" s="713" t="n"/>
      <c r="D457" s="665" t="n"/>
      <c r="E457" s="665" t="n"/>
      <c r="F457" s="665" t="n"/>
      <c r="G457" s="665" t="n"/>
      <c r="H457" s="665" t="n"/>
      <c r="I457" s="713" t="n"/>
      <c r="J457" s="713" t="n"/>
      <c r="K457" s="713" t="n"/>
      <c r="L457" s="713" t="n"/>
      <c r="M457" s="713" t="n"/>
      <c r="N457" s="713" t="n"/>
      <c r="O457" s="713" t="n"/>
      <c r="P457" s="713" t="n"/>
      <c r="Q457" s="713" t="n"/>
      <c r="R457" s="713" t="n"/>
      <c r="S457" s="713" t="n"/>
      <c r="T457" s="713" t="n"/>
      <c r="U457" s="713" t="n"/>
      <c r="V457" s="713" t="n"/>
      <c r="W457" s="713" t="n"/>
      <c r="X457" s="713" t="n"/>
      <c r="Y457" s="713" t="n"/>
      <c r="Z457" s="713" t="n"/>
    </row>
    <row r="458" ht="11.25" customHeight="1" s="844">
      <c r="A458" s="713" t="n"/>
      <c r="B458" s="713" t="n"/>
      <c r="C458" s="713" t="n"/>
      <c r="D458" s="665" t="n"/>
      <c r="E458" s="665" t="n"/>
      <c r="F458" s="665" t="n"/>
      <c r="G458" s="665" t="n"/>
      <c r="H458" s="665" t="n"/>
      <c r="I458" s="713" t="n"/>
      <c r="J458" s="713" t="n"/>
      <c r="K458" s="713" t="n"/>
      <c r="L458" s="713" t="n"/>
      <c r="M458" s="713" t="n"/>
      <c r="N458" s="713" t="n"/>
      <c r="O458" s="713" t="n"/>
      <c r="P458" s="713" t="n"/>
      <c r="Q458" s="713" t="n"/>
      <c r="R458" s="713" t="n"/>
      <c r="S458" s="713" t="n"/>
      <c r="T458" s="713" t="n"/>
      <c r="U458" s="713" t="n"/>
      <c r="V458" s="713" t="n"/>
      <c r="W458" s="713" t="n"/>
      <c r="X458" s="713" t="n"/>
      <c r="Y458" s="713" t="n"/>
      <c r="Z458" s="713" t="n"/>
    </row>
    <row r="459" ht="11.25" customHeight="1" s="844">
      <c r="A459" s="713" t="n"/>
      <c r="B459" s="713" t="n"/>
      <c r="C459" s="713" t="n"/>
      <c r="D459" s="665" t="n"/>
      <c r="E459" s="665" t="n"/>
      <c r="F459" s="665" t="n"/>
      <c r="G459" s="665" t="n"/>
      <c r="H459" s="665" t="n"/>
      <c r="I459" s="713" t="n"/>
      <c r="J459" s="713" t="n"/>
      <c r="K459" s="713" t="n"/>
      <c r="L459" s="713" t="n"/>
      <c r="M459" s="713" t="n"/>
      <c r="N459" s="713" t="n"/>
      <c r="O459" s="713" t="n"/>
      <c r="P459" s="713" t="n"/>
      <c r="Q459" s="713" t="n"/>
      <c r="R459" s="713" t="n"/>
      <c r="S459" s="713" t="n"/>
      <c r="T459" s="713" t="n"/>
      <c r="U459" s="713" t="n"/>
      <c r="V459" s="713" t="n"/>
      <c r="W459" s="713" t="n"/>
      <c r="X459" s="713" t="n"/>
      <c r="Y459" s="713" t="n"/>
      <c r="Z459" s="713" t="n"/>
    </row>
    <row r="460" ht="11.25" customHeight="1" s="844">
      <c r="A460" s="713" t="n"/>
      <c r="B460" s="713" t="n"/>
      <c r="C460" s="713" t="n"/>
      <c r="D460" s="665" t="n"/>
      <c r="E460" s="665" t="n"/>
      <c r="F460" s="665" t="n"/>
      <c r="G460" s="665" t="n"/>
      <c r="H460" s="665" t="n"/>
      <c r="I460" s="713" t="n"/>
      <c r="J460" s="713" t="n"/>
      <c r="K460" s="713" t="n"/>
      <c r="L460" s="713" t="n"/>
      <c r="M460" s="713" t="n"/>
      <c r="N460" s="713" t="n"/>
      <c r="O460" s="713" t="n"/>
      <c r="P460" s="713" t="n"/>
      <c r="Q460" s="713" t="n"/>
      <c r="R460" s="713" t="n"/>
      <c r="S460" s="713" t="n"/>
      <c r="T460" s="713" t="n"/>
      <c r="U460" s="713" t="n"/>
      <c r="V460" s="713" t="n"/>
      <c r="W460" s="713" t="n"/>
      <c r="X460" s="713" t="n"/>
      <c r="Y460" s="713" t="n"/>
      <c r="Z460" s="713" t="n"/>
    </row>
    <row r="461" ht="11.25" customHeight="1" s="844">
      <c r="A461" s="713" t="n"/>
      <c r="B461" s="713" t="n"/>
      <c r="C461" s="713" t="n"/>
      <c r="D461" s="665" t="n"/>
      <c r="E461" s="665" t="n"/>
      <c r="F461" s="665" t="n"/>
      <c r="G461" s="665" t="n"/>
      <c r="H461" s="665" t="n"/>
      <c r="I461" s="713" t="n"/>
      <c r="J461" s="713" t="n"/>
      <c r="K461" s="713" t="n"/>
      <c r="L461" s="713" t="n"/>
      <c r="M461" s="713" t="n"/>
      <c r="N461" s="713" t="n"/>
      <c r="O461" s="713" t="n"/>
      <c r="P461" s="713" t="n"/>
      <c r="Q461" s="713" t="n"/>
      <c r="R461" s="713" t="n"/>
      <c r="S461" s="713" t="n"/>
      <c r="T461" s="713" t="n"/>
      <c r="U461" s="713" t="n"/>
      <c r="V461" s="713" t="n"/>
      <c r="W461" s="713" t="n"/>
      <c r="X461" s="713" t="n"/>
      <c r="Y461" s="713" t="n"/>
      <c r="Z461" s="713" t="n"/>
    </row>
    <row r="462" ht="11.25" customHeight="1" s="844">
      <c r="A462" s="713" t="n"/>
      <c r="B462" s="713" t="n"/>
      <c r="C462" s="713" t="n"/>
      <c r="D462" s="665" t="n"/>
      <c r="E462" s="665" t="n"/>
      <c r="F462" s="665" t="n"/>
      <c r="G462" s="665" t="n"/>
      <c r="H462" s="665" t="n"/>
      <c r="I462" s="713" t="n"/>
      <c r="J462" s="713" t="n"/>
      <c r="K462" s="713" t="n"/>
      <c r="L462" s="713" t="n"/>
      <c r="M462" s="713" t="n"/>
      <c r="N462" s="713" t="n"/>
      <c r="O462" s="713" t="n"/>
      <c r="P462" s="713" t="n"/>
      <c r="Q462" s="713" t="n"/>
      <c r="R462" s="713" t="n"/>
      <c r="S462" s="713" t="n"/>
      <c r="T462" s="713" t="n"/>
      <c r="U462" s="713" t="n"/>
      <c r="V462" s="713" t="n"/>
      <c r="W462" s="713" t="n"/>
      <c r="X462" s="713" t="n"/>
      <c r="Y462" s="713" t="n"/>
      <c r="Z462" s="713" t="n"/>
    </row>
    <row r="463" ht="11.25" customHeight="1" s="844">
      <c r="A463" s="713" t="n"/>
      <c r="B463" s="713" t="n"/>
      <c r="C463" s="713" t="n"/>
      <c r="D463" s="665" t="n"/>
      <c r="E463" s="665" t="n"/>
      <c r="F463" s="665" t="n"/>
      <c r="G463" s="665" t="n"/>
      <c r="H463" s="665" t="n"/>
      <c r="I463" s="713" t="n"/>
      <c r="J463" s="713" t="n"/>
      <c r="K463" s="713" t="n"/>
      <c r="L463" s="713" t="n"/>
      <c r="M463" s="713" t="n"/>
      <c r="N463" s="713" t="n"/>
      <c r="O463" s="713" t="n"/>
      <c r="P463" s="713" t="n"/>
      <c r="Q463" s="713" t="n"/>
      <c r="R463" s="713" t="n"/>
      <c r="S463" s="713" t="n"/>
      <c r="T463" s="713" t="n"/>
      <c r="U463" s="713" t="n"/>
      <c r="V463" s="713" t="n"/>
      <c r="W463" s="713" t="n"/>
      <c r="X463" s="713" t="n"/>
      <c r="Y463" s="713" t="n"/>
      <c r="Z463" s="713" t="n"/>
    </row>
    <row r="464" ht="11.25" customHeight="1" s="844">
      <c r="A464" s="713" t="n"/>
      <c r="B464" s="713" t="n"/>
      <c r="C464" s="713" t="n"/>
      <c r="D464" s="665" t="n"/>
      <c r="E464" s="665" t="n"/>
      <c r="F464" s="665" t="n"/>
      <c r="G464" s="665" t="n"/>
      <c r="H464" s="665" t="n"/>
      <c r="I464" s="713" t="n"/>
      <c r="J464" s="713" t="n"/>
      <c r="K464" s="713" t="n"/>
      <c r="L464" s="713" t="n"/>
      <c r="M464" s="713" t="n"/>
      <c r="N464" s="713" t="n"/>
      <c r="O464" s="713" t="n"/>
      <c r="P464" s="713" t="n"/>
      <c r="Q464" s="713" t="n"/>
      <c r="R464" s="713" t="n"/>
      <c r="S464" s="713" t="n"/>
      <c r="T464" s="713" t="n"/>
      <c r="U464" s="713" t="n"/>
      <c r="V464" s="713" t="n"/>
      <c r="W464" s="713" t="n"/>
      <c r="X464" s="713" t="n"/>
      <c r="Y464" s="713" t="n"/>
      <c r="Z464" s="713" t="n"/>
    </row>
    <row r="465" ht="11.25" customHeight="1" s="844">
      <c r="A465" s="713" t="n"/>
      <c r="B465" s="713" t="n"/>
      <c r="C465" s="713" t="n"/>
      <c r="D465" s="665" t="n"/>
      <c r="E465" s="665" t="n"/>
      <c r="F465" s="665" t="n"/>
      <c r="G465" s="665" t="n"/>
      <c r="H465" s="665" t="n"/>
      <c r="I465" s="713" t="n"/>
      <c r="J465" s="713" t="n"/>
      <c r="K465" s="713" t="n"/>
      <c r="L465" s="713" t="n"/>
      <c r="M465" s="713" t="n"/>
      <c r="N465" s="713" t="n"/>
      <c r="O465" s="713" t="n"/>
      <c r="P465" s="713" t="n"/>
      <c r="Q465" s="713" t="n"/>
      <c r="R465" s="713" t="n"/>
      <c r="S465" s="713" t="n"/>
      <c r="T465" s="713" t="n"/>
      <c r="U465" s="713" t="n"/>
      <c r="V465" s="713" t="n"/>
      <c r="W465" s="713" t="n"/>
      <c r="X465" s="713" t="n"/>
      <c r="Y465" s="713" t="n"/>
      <c r="Z465" s="713" t="n"/>
    </row>
    <row r="466" ht="11.25" customHeight="1" s="844">
      <c r="A466" s="713" t="n"/>
      <c r="B466" s="713" t="n"/>
      <c r="C466" s="713" t="n"/>
      <c r="D466" s="665" t="n"/>
      <c r="E466" s="665" t="n"/>
      <c r="F466" s="665" t="n"/>
      <c r="G466" s="665" t="n"/>
      <c r="H466" s="665" t="n"/>
      <c r="I466" s="713" t="n"/>
      <c r="J466" s="713" t="n"/>
      <c r="K466" s="713" t="n"/>
      <c r="L466" s="713" t="n"/>
      <c r="M466" s="713" t="n"/>
      <c r="N466" s="713" t="n"/>
      <c r="O466" s="713" t="n"/>
      <c r="P466" s="713" t="n"/>
      <c r="Q466" s="713" t="n"/>
      <c r="R466" s="713" t="n"/>
      <c r="S466" s="713" t="n"/>
      <c r="T466" s="713" t="n"/>
      <c r="U466" s="713" t="n"/>
      <c r="V466" s="713" t="n"/>
      <c r="W466" s="713" t="n"/>
      <c r="X466" s="713" t="n"/>
      <c r="Y466" s="713" t="n"/>
      <c r="Z466" s="713" t="n"/>
    </row>
    <row r="467" ht="11.25" customHeight="1" s="844">
      <c r="A467" s="713" t="n"/>
      <c r="B467" s="713" t="n"/>
      <c r="C467" s="713" t="n"/>
      <c r="D467" s="665" t="n"/>
      <c r="E467" s="665" t="n"/>
      <c r="F467" s="665" t="n"/>
      <c r="G467" s="665" t="n"/>
      <c r="H467" s="665" t="n"/>
      <c r="I467" s="713" t="n"/>
      <c r="J467" s="713" t="n"/>
      <c r="K467" s="713" t="n"/>
      <c r="L467" s="713" t="n"/>
      <c r="M467" s="713" t="n"/>
      <c r="N467" s="713" t="n"/>
      <c r="O467" s="713" t="n"/>
      <c r="P467" s="713" t="n"/>
      <c r="Q467" s="713" t="n"/>
      <c r="R467" s="713" t="n"/>
      <c r="S467" s="713" t="n"/>
      <c r="T467" s="713" t="n"/>
      <c r="U467" s="713" t="n"/>
      <c r="V467" s="713" t="n"/>
      <c r="W467" s="713" t="n"/>
      <c r="X467" s="713" t="n"/>
      <c r="Y467" s="713" t="n"/>
      <c r="Z467" s="713" t="n"/>
    </row>
    <row r="468" ht="11.25" customHeight="1" s="844">
      <c r="A468" s="713" t="n"/>
      <c r="B468" s="713" t="n"/>
      <c r="C468" s="713" t="n"/>
      <c r="D468" s="665" t="n"/>
      <c r="E468" s="665" t="n"/>
      <c r="F468" s="665" t="n"/>
      <c r="G468" s="665" t="n"/>
      <c r="H468" s="665" t="n"/>
      <c r="I468" s="713" t="n"/>
      <c r="J468" s="713" t="n"/>
      <c r="K468" s="713" t="n"/>
      <c r="L468" s="713" t="n"/>
      <c r="M468" s="713" t="n"/>
      <c r="N468" s="713" t="n"/>
      <c r="O468" s="713" t="n"/>
      <c r="P468" s="713" t="n"/>
      <c r="Q468" s="713" t="n"/>
      <c r="R468" s="713" t="n"/>
      <c r="S468" s="713" t="n"/>
      <c r="T468" s="713" t="n"/>
      <c r="U468" s="713" t="n"/>
      <c r="V468" s="713" t="n"/>
      <c r="W468" s="713" t="n"/>
      <c r="X468" s="713" t="n"/>
      <c r="Y468" s="713" t="n"/>
      <c r="Z468" s="713" t="n"/>
    </row>
    <row r="469" ht="11.25" customHeight="1" s="844">
      <c r="A469" s="713" t="n"/>
      <c r="B469" s="713" t="n"/>
      <c r="C469" s="713" t="n"/>
      <c r="D469" s="665" t="n"/>
      <c r="E469" s="665" t="n"/>
      <c r="F469" s="665" t="n"/>
      <c r="G469" s="665" t="n"/>
      <c r="H469" s="665" t="n"/>
      <c r="I469" s="713" t="n"/>
      <c r="J469" s="713" t="n"/>
      <c r="K469" s="713" t="n"/>
      <c r="L469" s="713" t="n"/>
      <c r="M469" s="713" t="n"/>
      <c r="N469" s="713" t="n"/>
      <c r="O469" s="713" t="n"/>
      <c r="P469" s="713" t="n"/>
      <c r="Q469" s="713" t="n"/>
      <c r="R469" s="713" t="n"/>
      <c r="S469" s="713" t="n"/>
      <c r="T469" s="713" t="n"/>
      <c r="U469" s="713" t="n"/>
      <c r="V469" s="713" t="n"/>
      <c r="W469" s="713" t="n"/>
      <c r="X469" s="713" t="n"/>
      <c r="Y469" s="713" t="n"/>
      <c r="Z469" s="713" t="n"/>
    </row>
    <row r="470" ht="11.25" customHeight="1" s="844">
      <c r="A470" s="713" t="n"/>
      <c r="B470" s="713" t="n"/>
      <c r="C470" s="713" t="n"/>
      <c r="D470" s="665" t="n"/>
      <c r="E470" s="665" t="n"/>
      <c r="F470" s="665" t="n"/>
      <c r="G470" s="665" t="n"/>
      <c r="H470" s="665" t="n"/>
      <c r="I470" s="713" t="n"/>
      <c r="J470" s="713" t="n"/>
      <c r="K470" s="713" t="n"/>
      <c r="L470" s="713" t="n"/>
      <c r="M470" s="713" t="n"/>
      <c r="N470" s="713" t="n"/>
      <c r="O470" s="713" t="n"/>
      <c r="P470" s="713" t="n"/>
      <c r="Q470" s="713" t="n"/>
      <c r="R470" s="713" t="n"/>
      <c r="S470" s="713" t="n"/>
      <c r="T470" s="713" t="n"/>
      <c r="U470" s="713" t="n"/>
      <c r="V470" s="713" t="n"/>
      <c r="W470" s="713" t="n"/>
      <c r="X470" s="713" t="n"/>
      <c r="Y470" s="713" t="n"/>
      <c r="Z470" s="713" t="n"/>
    </row>
    <row r="471" ht="11.25" customHeight="1" s="844">
      <c r="A471" s="713" t="n"/>
      <c r="B471" s="713" t="n"/>
      <c r="C471" s="713" t="n"/>
      <c r="D471" s="665" t="n"/>
      <c r="E471" s="665" t="n"/>
      <c r="F471" s="665" t="n"/>
      <c r="G471" s="665" t="n"/>
      <c r="H471" s="665" t="n"/>
      <c r="I471" s="713" t="n"/>
      <c r="J471" s="713" t="n"/>
      <c r="K471" s="713" t="n"/>
      <c r="L471" s="713" t="n"/>
      <c r="M471" s="713" t="n"/>
      <c r="N471" s="713" t="n"/>
      <c r="O471" s="713" t="n"/>
      <c r="P471" s="713" t="n"/>
      <c r="Q471" s="713" t="n"/>
      <c r="R471" s="713" t="n"/>
      <c r="S471" s="713" t="n"/>
      <c r="T471" s="713" t="n"/>
      <c r="U471" s="713" t="n"/>
      <c r="V471" s="713" t="n"/>
      <c r="W471" s="713" t="n"/>
      <c r="X471" s="713" t="n"/>
      <c r="Y471" s="713" t="n"/>
      <c r="Z471" s="713" t="n"/>
    </row>
    <row r="472" ht="11.25" customHeight="1" s="844">
      <c r="A472" s="713" t="n"/>
      <c r="B472" s="713" t="n"/>
      <c r="C472" s="713" t="n"/>
      <c r="D472" s="665" t="n"/>
      <c r="E472" s="665" t="n"/>
      <c r="F472" s="665" t="n"/>
      <c r="G472" s="665" t="n"/>
      <c r="H472" s="665" t="n"/>
      <c r="I472" s="713" t="n"/>
      <c r="J472" s="713" t="n"/>
      <c r="K472" s="713" t="n"/>
      <c r="L472" s="713" t="n"/>
      <c r="M472" s="713" t="n"/>
      <c r="N472" s="713" t="n"/>
      <c r="O472" s="713" t="n"/>
      <c r="P472" s="713" t="n"/>
      <c r="Q472" s="713" t="n"/>
      <c r="R472" s="713" t="n"/>
      <c r="S472" s="713" t="n"/>
      <c r="T472" s="713" t="n"/>
      <c r="U472" s="713" t="n"/>
      <c r="V472" s="713" t="n"/>
      <c r="W472" s="713" t="n"/>
      <c r="X472" s="713" t="n"/>
      <c r="Y472" s="713" t="n"/>
      <c r="Z472" s="713" t="n"/>
    </row>
    <row r="473" ht="11.25" customHeight="1" s="844">
      <c r="A473" s="713" t="n"/>
      <c r="B473" s="713" t="n"/>
      <c r="C473" s="713" t="n"/>
      <c r="D473" s="665" t="n"/>
      <c r="E473" s="665" t="n"/>
      <c r="F473" s="665" t="n"/>
      <c r="G473" s="665" t="n"/>
      <c r="H473" s="665" t="n"/>
      <c r="I473" s="713" t="n"/>
      <c r="J473" s="713" t="n"/>
      <c r="K473" s="713" t="n"/>
      <c r="L473" s="713" t="n"/>
      <c r="M473" s="713" t="n"/>
      <c r="N473" s="713" t="n"/>
      <c r="O473" s="713" t="n"/>
      <c r="P473" s="713" t="n"/>
      <c r="Q473" s="713" t="n"/>
      <c r="R473" s="713" t="n"/>
      <c r="S473" s="713" t="n"/>
      <c r="T473" s="713" t="n"/>
      <c r="U473" s="713" t="n"/>
      <c r="V473" s="713" t="n"/>
      <c r="W473" s="713" t="n"/>
      <c r="X473" s="713" t="n"/>
      <c r="Y473" s="713" t="n"/>
      <c r="Z473" s="713" t="n"/>
    </row>
    <row r="474" ht="11.25" customHeight="1" s="844">
      <c r="A474" s="713" t="n"/>
      <c r="B474" s="713" t="n"/>
      <c r="C474" s="713" t="n"/>
      <c r="D474" s="665" t="n"/>
      <c r="E474" s="665" t="n"/>
      <c r="F474" s="665" t="n"/>
      <c r="G474" s="665" t="n"/>
      <c r="H474" s="665" t="n"/>
      <c r="I474" s="713" t="n"/>
      <c r="J474" s="713" t="n"/>
      <c r="K474" s="713" t="n"/>
      <c r="L474" s="713" t="n"/>
      <c r="M474" s="713" t="n"/>
      <c r="N474" s="713" t="n"/>
      <c r="O474" s="713" t="n"/>
      <c r="P474" s="713" t="n"/>
      <c r="Q474" s="713" t="n"/>
      <c r="R474" s="713" t="n"/>
      <c r="S474" s="713" t="n"/>
      <c r="T474" s="713" t="n"/>
      <c r="U474" s="713" t="n"/>
      <c r="V474" s="713" t="n"/>
      <c r="W474" s="713" t="n"/>
      <c r="X474" s="713" t="n"/>
      <c r="Y474" s="713" t="n"/>
      <c r="Z474" s="713" t="n"/>
    </row>
    <row r="475" ht="11.25" customHeight="1" s="844">
      <c r="A475" s="713" t="n"/>
      <c r="B475" s="713" t="n"/>
      <c r="C475" s="713" t="n"/>
      <c r="D475" s="665" t="n"/>
      <c r="E475" s="665" t="n"/>
      <c r="F475" s="665" t="n"/>
      <c r="G475" s="665" t="n"/>
      <c r="H475" s="665" t="n"/>
      <c r="I475" s="713" t="n"/>
      <c r="J475" s="713" t="n"/>
      <c r="K475" s="713" t="n"/>
      <c r="L475" s="713" t="n"/>
      <c r="M475" s="713" t="n"/>
      <c r="N475" s="713" t="n"/>
      <c r="O475" s="713" t="n"/>
      <c r="P475" s="713" t="n"/>
      <c r="Q475" s="713" t="n"/>
      <c r="R475" s="713" t="n"/>
      <c r="S475" s="713" t="n"/>
      <c r="T475" s="713" t="n"/>
      <c r="U475" s="713" t="n"/>
      <c r="V475" s="713" t="n"/>
      <c r="W475" s="713" t="n"/>
      <c r="X475" s="713" t="n"/>
      <c r="Y475" s="713" t="n"/>
      <c r="Z475" s="713" t="n"/>
    </row>
    <row r="476" ht="11.25" customHeight="1" s="844">
      <c r="A476" s="713" t="n"/>
      <c r="B476" s="713" t="n"/>
      <c r="C476" s="713" t="n"/>
      <c r="D476" s="665" t="n"/>
      <c r="E476" s="665" t="n"/>
      <c r="F476" s="665" t="n"/>
      <c r="G476" s="665" t="n"/>
      <c r="H476" s="665" t="n"/>
      <c r="I476" s="713" t="n"/>
      <c r="J476" s="713" t="n"/>
      <c r="K476" s="713" t="n"/>
      <c r="L476" s="713" t="n"/>
      <c r="M476" s="713" t="n"/>
      <c r="N476" s="713" t="n"/>
      <c r="O476" s="713" t="n"/>
      <c r="P476" s="713" t="n"/>
      <c r="Q476" s="713" t="n"/>
      <c r="R476" s="713" t="n"/>
      <c r="S476" s="713" t="n"/>
      <c r="T476" s="713" t="n"/>
      <c r="U476" s="713" t="n"/>
      <c r="V476" s="713" t="n"/>
      <c r="W476" s="713" t="n"/>
      <c r="X476" s="713" t="n"/>
      <c r="Y476" s="713" t="n"/>
      <c r="Z476" s="713" t="n"/>
    </row>
    <row r="477" ht="11.25" customHeight="1" s="844">
      <c r="A477" s="713" t="n"/>
      <c r="B477" s="713" t="n"/>
      <c r="C477" s="713" t="n"/>
      <c r="D477" s="665" t="n"/>
      <c r="E477" s="665" t="n"/>
      <c r="F477" s="665" t="n"/>
      <c r="G477" s="665" t="n"/>
      <c r="H477" s="665" t="n"/>
      <c r="I477" s="713" t="n"/>
      <c r="J477" s="713" t="n"/>
      <c r="K477" s="713" t="n"/>
      <c r="L477" s="713" t="n"/>
      <c r="M477" s="713" t="n"/>
      <c r="N477" s="713" t="n"/>
      <c r="O477" s="713" t="n"/>
      <c r="P477" s="713" t="n"/>
      <c r="Q477" s="713" t="n"/>
      <c r="R477" s="713" t="n"/>
      <c r="S477" s="713" t="n"/>
      <c r="T477" s="713" t="n"/>
      <c r="U477" s="713" t="n"/>
      <c r="V477" s="713" t="n"/>
      <c r="W477" s="713" t="n"/>
      <c r="X477" s="713" t="n"/>
      <c r="Y477" s="713" t="n"/>
      <c r="Z477" s="713" t="n"/>
    </row>
    <row r="478" ht="11.25" customHeight="1" s="844">
      <c r="A478" s="713" t="n"/>
      <c r="B478" s="713" t="n"/>
      <c r="C478" s="713" t="n"/>
      <c r="D478" s="665" t="n"/>
      <c r="E478" s="665" t="n"/>
      <c r="F478" s="665" t="n"/>
      <c r="G478" s="665" t="n"/>
      <c r="H478" s="665" t="n"/>
      <c r="I478" s="713" t="n"/>
      <c r="J478" s="713" t="n"/>
      <c r="K478" s="713" t="n"/>
      <c r="L478" s="713" t="n"/>
      <c r="M478" s="713" t="n"/>
      <c r="N478" s="713" t="n"/>
      <c r="O478" s="713" t="n"/>
      <c r="P478" s="713" t="n"/>
      <c r="Q478" s="713" t="n"/>
      <c r="R478" s="713" t="n"/>
      <c r="S478" s="713" t="n"/>
      <c r="T478" s="713" t="n"/>
      <c r="U478" s="713" t="n"/>
      <c r="V478" s="713" t="n"/>
      <c r="W478" s="713" t="n"/>
      <c r="X478" s="713" t="n"/>
      <c r="Y478" s="713" t="n"/>
      <c r="Z478" s="713" t="n"/>
    </row>
    <row r="479" ht="11.25" customHeight="1" s="844">
      <c r="A479" s="713" t="n"/>
      <c r="B479" s="713" t="n"/>
      <c r="C479" s="713" t="n"/>
      <c r="D479" s="665" t="n"/>
      <c r="E479" s="665" t="n"/>
      <c r="F479" s="665" t="n"/>
      <c r="G479" s="665" t="n"/>
      <c r="H479" s="665" t="n"/>
      <c r="I479" s="713" t="n"/>
      <c r="J479" s="713" t="n"/>
      <c r="K479" s="713" t="n"/>
      <c r="L479" s="713" t="n"/>
      <c r="M479" s="713" t="n"/>
      <c r="N479" s="713" t="n"/>
      <c r="O479" s="713" t="n"/>
      <c r="P479" s="713" t="n"/>
      <c r="Q479" s="713" t="n"/>
      <c r="R479" s="713" t="n"/>
      <c r="S479" s="713" t="n"/>
      <c r="T479" s="713" t="n"/>
      <c r="U479" s="713" t="n"/>
      <c r="V479" s="713" t="n"/>
      <c r="W479" s="713" t="n"/>
      <c r="X479" s="713" t="n"/>
      <c r="Y479" s="713" t="n"/>
      <c r="Z479" s="713" t="n"/>
    </row>
    <row r="480" ht="11.25" customHeight="1" s="844">
      <c r="A480" s="713" t="n"/>
      <c r="B480" s="713" t="n"/>
      <c r="C480" s="713" t="n"/>
      <c r="D480" s="665" t="n"/>
      <c r="E480" s="665" t="n"/>
      <c r="F480" s="665" t="n"/>
      <c r="G480" s="665" t="n"/>
      <c r="H480" s="665" t="n"/>
      <c r="I480" s="713" t="n"/>
      <c r="J480" s="713" t="n"/>
      <c r="K480" s="713" t="n"/>
      <c r="L480" s="713" t="n"/>
      <c r="M480" s="713" t="n"/>
      <c r="N480" s="713" t="n"/>
      <c r="O480" s="713" t="n"/>
      <c r="P480" s="713" t="n"/>
      <c r="Q480" s="713" t="n"/>
      <c r="R480" s="713" t="n"/>
      <c r="S480" s="713" t="n"/>
      <c r="T480" s="713" t="n"/>
      <c r="U480" s="713" t="n"/>
      <c r="V480" s="713" t="n"/>
      <c r="W480" s="713" t="n"/>
      <c r="X480" s="713" t="n"/>
      <c r="Y480" s="713" t="n"/>
      <c r="Z480" s="713" t="n"/>
    </row>
    <row r="481" ht="11.25" customHeight="1" s="844">
      <c r="A481" s="713" t="n"/>
      <c r="B481" s="713" t="n"/>
      <c r="C481" s="713" t="n"/>
      <c r="D481" s="665" t="n"/>
      <c r="E481" s="665" t="n"/>
      <c r="F481" s="665" t="n"/>
      <c r="G481" s="665" t="n"/>
      <c r="H481" s="665" t="n"/>
      <c r="I481" s="713" t="n"/>
      <c r="J481" s="713" t="n"/>
      <c r="K481" s="713" t="n"/>
      <c r="L481" s="713" t="n"/>
      <c r="M481" s="713" t="n"/>
      <c r="N481" s="713" t="n"/>
      <c r="O481" s="713" t="n"/>
      <c r="P481" s="713" t="n"/>
      <c r="Q481" s="713" t="n"/>
      <c r="R481" s="713" t="n"/>
      <c r="S481" s="713" t="n"/>
      <c r="T481" s="713" t="n"/>
      <c r="U481" s="713" t="n"/>
      <c r="V481" s="713" t="n"/>
      <c r="W481" s="713" t="n"/>
      <c r="X481" s="713" t="n"/>
      <c r="Y481" s="713" t="n"/>
      <c r="Z481" s="713" t="n"/>
    </row>
    <row r="482" ht="11.25" customHeight="1" s="844">
      <c r="A482" s="713" t="n"/>
      <c r="B482" s="713" t="n"/>
      <c r="C482" s="713" t="n"/>
      <c r="D482" s="665" t="n"/>
      <c r="E482" s="665" t="n"/>
      <c r="F482" s="665" t="n"/>
      <c r="G482" s="665" t="n"/>
      <c r="H482" s="665" t="n"/>
      <c r="I482" s="713" t="n"/>
      <c r="J482" s="713" t="n"/>
      <c r="K482" s="713" t="n"/>
      <c r="L482" s="713" t="n"/>
      <c r="M482" s="713" t="n"/>
      <c r="N482" s="713" t="n"/>
      <c r="O482" s="713" t="n"/>
      <c r="P482" s="713" t="n"/>
      <c r="Q482" s="713" t="n"/>
      <c r="R482" s="713" t="n"/>
      <c r="S482" s="713" t="n"/>
      <c r="T482" s="713" t="n"/>
      <c r="U482" s="713" t="n"/>
      <c r="V482" s="713" t="n"/>
      <c r="W482" s="713" t="n"/>
      <c r="X482" s="713" t="n"/>
      <c r="Y482" s="713" t="n"/>
      <c r="Z482" s="713" t="n"/>
    </row>
    <row r="483" ht="11.25" customHeight="1" s="844">
      <c r="A483" s="713" t="n"/>
      <c r="B483" s="713" t="n"/>
      <c r="C483" s="713" t="n"/>
      <c r="D483" s="665" t="n"/>
      <c r="E483" s="665" t="n"/>
      <c r="F483" s="665" t="n"/>
      <c r="G483" s="665" t="n"/>
      <c r="H483" s="665" t="n"/>
      <c r="I483" s="713" t="n"/>
      <c r="J483" s="713" t="n"/>
      <c r="K483" s="713" t="n"/>
      <c r="L483" s="713" t="n"/>
      <c r="M483" s="713" t="n"/>
      <c r="N483" s="713" t="n"/>
      <c r="O483" s="713" t="n"/>
      <c r="P483" s="713" t="n"/>
      <c r="Q483" s="713" t="n"/>
      <c r="R483" s="713" t="n"/>
      <c r="S483" s="713" t="n"/>
      <c r="T483" s="713" t="n"/>
      <c r="U483" s="713" t="n"/>
      <c r="V483" s="713" t="n"/>
      <c r="W483" s="713" t="n"/>
      <c r="X483" s="713" t="n"/>
      <c r="Y483" s="713" t="n"/>
      <c r="Z483" s="713" t="n"/>
    </row>
    <row r="484" ht="11.25" customHeight="1" s="844">
      <c r="A484" s="713" t="n"/>
      <c r="B484" s="713" t="n"/>
      <c r="C484" s="713" t="n"/>
      <c r="D484" s="665" t="n"/>
      <c r="E484" s="665" t="n"/>
      <c r="F484" s="665" t="n"/>
      <c r="G484" s="665" t="n"/>
      <c r="H484" s="665" t="n"/>
      <c r="I484" s="713" t="n"/>
      <c r="J484" s="713" t="n"/>
      <c r="K484" s="713" t="n"/>
      <c r="L484" s="713" t="n"/>
      <c r="M484" s="713" t="n"/>
      <c r="N484" s="713" t="n"/>
      <c r="O484" s="713" t="n"/>
      <c r="P484" s="713" t="n"/>
      <c r="Q484" s="713" t="n"/>
      <c r="R484" s="713" t="n"/>
      <c r="S484" s="713" t="n"/>
      <c r="T484" s="713" t="n"/>
      <c r="U484" s="713" t="n"/>
      <c r="V484" s="713" t="n"/>
      <c r="W484" s="713" t="n"/>
      <c r="X484" s="713" t="n"/>
      <c r="Y484" s="713" t="n"/>
      <c r="Z484" s="713" t="n"/>
    </row>
    <row r="485" ht="11.25" customHeight="1" s="844">
      <c r="A485" s="713" t="n"/>
      <c r="B485" s="713" t="n"/>
      <c r="C485" s="713" t="n"/>
      <c r="D485" s="665" t="n"/>
      <c r="E485" s="665" t="n"/>
      <c r="F485" s="665" t="n"/>
      <c r="G485" s="665" t="n"/>
      <c r="H485" s="665" t="n"/>
      <c r="I485" s="713" t="n"/>
      <c r="J485" s="713" t="n"/>
      <c r="K485" s="713" t="n"/>
      <c r="L485" s="713" t="n"/>
      <c r="M485" s="713" t="n"/>
      <c r="N485" s="713" t="n"/>
      <c r="O485" s="713" t="n"/>
      <c r="P485" s="713" t="n"/>
      <c r="Q485" s="713" t="n"/>
      <c r="R485" s="713" t="n"/>
      <c r="S485" s="713" t="n"/>
      <c r="T485" s="713" t="n"/>
      <c r="U485" s="713" t="n"/>
      <c r="V485" s="713" t="n"/>
      <c r="W485" s="713" t="n"/>
      <c r="X485" s="713" t="n"/>
      <c r="Y485" s="713" t="n"/>
      <c r="Z485" s="713" t="n"/>
    </row>
    <row r="486" ht="11.25" customHeight="1" s="844">
      <c r="A486" s="713" t="n"/>
      <c r="B486" s="713" t="n"/>
      <c r="C486" s="713" t="n"/>
      <c r="D486" s="665" t="n"/>
      <c r="E486" s="665" t="n"/>
      <c r="F486" s="665" t="n"/>
      <c r="G486" s="665" t="n"/>
      <c r="H486" s="665" t="n"/>
      <c r="I486" s="713" t="n"/>
      <c r="J486" s="713" t="n"/>
      <c r="K486" s="713" t="n"/>
      <c r="L486" s="713" t="n"/>
      <c r="M486" s="713" t="n"/>
      <c r="N486" s="713" t="n"/>
      <c r="O486" s="713" t="n"/>
      <c r="P486" s="713" t="n"/>
      <c r="Q486" s="713" t="n"/>
      <c r="R486" s="713" t="n"/>
      <c r="S486" s="713" t="n"/>
      <c r="T486" s="713" t="n"/>
      <c r="U486" s="713" t="n"/>
      <c r="V486" s="713" t="n"/>
      <c r="W486" s="713" t="n"/>
      <c r="X486" s="713" t="n"/>
      <c r="Y486" s="713" t="n"/>
      <c r="Z486" s="713" t="n"/>
    </row>
    <row r="487" ht="11.25" customHeight="1" s="844">
      <c r="A487" s="713" t="n"/>
      <c r="B487" s="713" t="n"/>
      <c r="C487" s="713" t="n"/>
      <c r="D487" s="665" t="n"/>
      <c r="E487" s="665" t="n"/>
      <c r="F487" s="665" t="n"/>
      <c r="G487" s="665" t="n"/>
      <c r="H487" s="665" t="n"/>
      <c r="I487" s="713" t="n"/>
      <c r="J487" s="713" t="n"/>
      <c r="K487" s="713" t="n"/>
      <c r="L487" s="713" t="n"/>
      <c r="M487" s="713" t="n"/>
      <c r="N487" s="713" t="n"/>
      <c r="O487" s="713" t="n"/>
      <c r="P487" s="713" t="n"/>
      <c r="Q487" s="713" t="n"/>
      <c r="R487" s="713" t="n"/>
      <c r="S487" s="713" t="n"/>
      <c r="T487" s="713" t="n"/>
      <c r="U487" s="713" t="n"/>
      <c r="V487" s="713" t="n"/>
      <c r="W487" s="713" t="n"/>
      <c r="X487" s="713" t="n"/>
      <c r="Y487" s="713" t="n"/>
      <c r="Z487" s="713" t="n"/>
    </row>
    <row r="488" ht="11.25" customHeight="1" s="844">
      <c r="A488" s="713" t="n"/>
      <c r="B488" s="713" t="n"/>
      <c r="C488" s="713" t="n"/>
      <c r="D488" s="665" t="n"/>
      <c r="E488" s="665" t="n"/>
      <c r="F488" s="665" t="n"/>
      <c r="G488" s="665" t="n"/>
      <c r="H488" s="665" t="n"/>
      <c r="I488" s="713" t="n"/>
      <c r="J488" s="713" t="n"/>
      <c r="K488" s="713" t="n"/>
      <c r="L488" s="713" t="n"/>
      <c r="M488" s="713" t="n"/>
      <c r="N488" s="713" t="n"/>
      <c r="O488" s="713" t="n"/>
      <c r="P488" s="713" t="n"/>
      <c r="Q488" s="713" t="n"/>
      <c r="R488" s="713" t="n"/>
      <c r="S488" s="713" t="n"/>
      <c r="T488" s="713" t="n"/>
      <c r="U488" s="713" t="n"/>
      <c r="V488" s="713" t="n"/>
      <c r="W488" s="713" t="n"/>
      <c r="X488" s="713" t="n"/>
      <c r="Y488" s="713" t="n"/>
      <c r="Z488" s="713" t="n"/>
    </row>
    <row r="489" ht="11.25" customHeight="1" s="844">
      <c r="A489" s="713" t="n"/>
      <c r="B489" s="713" t="n"/>
      <c r="C489" s="713" t="n"/>
      <c r="D489" s="665" t="n"/>
      <c r="E489" s="665" t="n"/>
      <c r="F489" s="665" t="n"/>
      <c r="G489" s="665" t="n"/>
      <c r="H489" s="665" t="n"/>
      <c r="I489" s="713" t="n"/>
      <c r="J489" s="713" t="n"/>
      <c r="K489" s="713" t="n"/>
      <c r="L489" s="713" t="n"/>
      <c r="M489" s="713" t="n"/>
      <c r="N489" s="713" t="n"/>
      <c r="O489" s="713" t="n"/>
      <c r="P489" s="713" t="n"/>
      <c r="Q489" s="713" t="n"/>
      <c r="R489" s="713" t="n"/>
      <c r="S489" s="713" t="n"/>
      <c r="T489" s="713" t="n"/>
      <c r="U489" s="713" t="n"/>
      <c r="V489" s="713" t="n"/>
      <c r="W489" s="713" t="n"/>
      <c r="X489" s="713" t="n"/>
      <c r="Y489" s="713" t="n"/>
      <c r="Z489" s="713" t="n"/>
    </row>
    <row r="490" ht="11.25" customHeight="1" s="844">
      <c r="A490" s="713" t="n"/>
      <c r="B490" s="713" t="n"/>
      <c r="C490" s="713" t="n"/>
      <c r="D490" s="665" t="n"/>
      <c r="E490" s="665" t="n"/>
      <c r="F490" s="665" t="n"/>
      <c r="G490" s="665" t="n"/>
      <c r="H490" s="665" t="n"/>
      <c r="I490" s="713" t="n"/>
      <c r="J490" s="713" t="n"/>
      <c r="K490" s="713" t="n"/>
      <c r="L490" s="713" t="n"/>
      <c r="M490" s="713" t="n"/>
      <c r="N490" s="713" t="n"/>
      <c r="O490" s="713" t="n"/>
      <c r="P490" s="713" t="n"/>
      <c r="Q490" s="713" t="n"/>
      <c r="R490" s="713" t="n"/>
      <c r="S490" s="713" t="n"/>
      <c r="T490" s="713" t="n"/>
      <c r="U490" s="713" t="n"/>
      <c r="V490" s="713" t="n"/>
      <c r="W490" s="713" t="n"/>
      <c r="X490" s="713" t="n"/>
      <c r="Y490" s="713" t="n"/>
      <c r="Z490" s="713" t="n"/>
    </row>
    <row r="491" ht="11.25" customHeight="1" s="844">
      <c r="A491" s="713" t="n"/>
      <c r="B491" s="713" t="n"/>
      <c r="C491" s="713" t="n"/>
      <c r="D491" s="665" t="n"/>
      <c r="E491" s="665" t="n"/>
      <c r="F491" s="665" t="n"/>
      <c r="G491" s="665" t="n"/>
      <c r="H491" s="665" t="n"/>
      <c r="I491" s="713" t="n"/>
      <c r="J491" s="713" t="n"/>
      <c r="K491" s="713" t="n"/>
      <c r="L491" s="713" t="n"/>
      <c r="M491" s="713" t="n"/>
      <c r="N491" s="713" t="n"/>
      <c r="O491" s="713" t="n"/>
      <c r="P491" s="713" t="n"/>
      <c r="Q491" s="713" t="n"/>
      <c r="R491" s="713" t="n"/>
      <c r="S491" s="713" t="n"/>
      <c r="T491" s="713" t="n"/>
      <c r="U491" s="713" t="n"/>
      <c r="V491" s="713" t="n"/>
      <c r="W491" s="713" t="n"/>
      <c r="X491" s="713" t="n"/>
      <c r="Y491" s="713" t="n"/>
      <c r="Z491" s="713" t="n"/>
    </row>
    <row r="492" ht="11.25" customHeight="1" s="844">
      <c r="A492" s="713" t="n"/>
      <c r="B492" s="713" t="n"/>
      <c r="C492" s="713" t="n"/>
      <c r="D492" s="665" t="n"/>
      <c r="E492" s="665" t="n"/>
      <c r="F492" s="665" t="n"/>
      <c r="G492" s="665" t="n"/>
      <c r="H492" s="665" t="n"/>
      <c r="I492" s="713" t="n"/>
      <c r="J492" s="713" t="n"/>
      <c r="K492" s="713" t="n"/>
      <c r="L492" s="713" t="n"/>
      <c r="M492" s="713" t="n"/>
      <c r="N492" s="713" t="n"/>
      <c r="O492" s="713" t="n"/>
      <c r="P492" s="713" t="n"/>
      <c r="Q492" s="713" t="n"/>
      <c r="R492" s="713" t="n"/>
      <c r="S492" s="713" t="n"/>
      <c r="T492" s="713" t="n"/>
      <c r="U492" s="713" t="n"/>
      <c r="V492" s="713" t="n"/>
      <c r="W492" s="713" t="n"/>
      <c r="X492" s="713" t="n"/>
      <c r="Y492" s="713" t="n"/>
      <c r="Z492" s="713" t="n"/>
    </row>
    <row r="493" ht="11.25" customHeight="1" s="844">
      <c r="A493" s="713" t="n"/>
      <c r="B493" s="713" t="n"/>
      <c r="C493" s="713" t="n"/>
      <c r="D493" s="665" t="n"/>
      <c r="E493" s="665" t="n"/>
      <c r="F493" s="665" t="n"/>
      <c r="G493" s="665" t="n"/>
      <c r="H493" s="665" t="n"/>
      <c r="I493" s="713" t="n"/>
      <c r="J493" s="713" t="n"/>
      <c r="K493" s="713" t="n"/>
      <c r="L493" s="713" t="n"/>
      <c r="M493" s="713" t="n"/>
      <c r="N493" s="713" t="n"/>
      <c r="O493" s="713" t="n"/>
      <c r="P493" s="713" t="n"/>
      <c r="Q493" s="713" t="n"/>
      <c r="R493" s="713" t="n"/>
      <c r="S493" s="713" t="n"/>
      <c r="T493" s="713" t="n"/>
      <c r="U493" s="713" t="n"/>
      <c r="V493" s="713" t="n"/>
      <c r="W493" s="713" t="n"/>
      <c r="X493" s="713" t="n"/>
      <c r="Y493" s="713" t="n"/>
      <c r="Z493" s="713" t="n"/>
    </row>
    <row r="494" ht="11.25" customHeight="1" s="844">
      <c r="A494" s="713" t="n"/>
      <c r="B494" s="713" t="n"/>
      <c r="C494" s="713" t="n"/>
      <c r="D494" s="665" t="n"/>
      <c r="E494" s="665" t="n"/>
      <c r="F494" s="665" t="n"/>
      <c r="G494" s="665" t="n"/>
      <c r="H494" s="665" t="n"/>
      <c r="I494" s="713" t="n"/>
      <c r="J494" s="713" t="n"/>
      <c r="K494" s="713" t="n"/>
      <c r="L494" s="713" t="n"/>
      <c r="M494" s="713" t="n"/>
      <c r="N494" s="713" t="n"/>
      <c r="O494" s="713" t="n"/>
      <c r="P494" s="713" t="n"/>
      <c r="Q494" s="713" t="n"/>
      <c r="R494" s="713" t="n"/>
      <c r="S494" s="713" t="n"/>
      <c r="T494" s="713" t="n"/>
      <c r="U494" s="713" t="n"/>
      <c r="V494" s="713" t="n"/>
      <c r="W494" s="713" t="n"/>
      <c r="X494" s="713" t="n"/>
      <c r="Y494" s="713" t="n"/>
      <c r="Z494" s="713" t="n"/>
    </row>
    <row r="495" ht="11.25" customHeight="1" s="844">
      <c r="A495" s="713" t="n"/>
      <c r="B495" s="713" t="n"/>
      <c r="C495" s="713" t="n"/>
      <c r="D495" s="665" t="n"/>
      <c r="E495" s="665" t="n"/>
      <c r="F495" s="665" t="n"/>
      <c r="G495" s="665" t="n"/>
      <c r="H495" s="665" t="n"/>
      <c r="I495" s="713" t="n"/>
      <c r="J495" s="713" t="n"/>
      <c r="K495" s="713" t="n"/>
      <c r="L495" s="713" t="n"/>
      <c r="M495" s="713" t="n"/>
      <c r="N495" s="713" t="n"/>
      <c r="O495" s="713" t="n"/>
      <c r="P495" s="713" t="n"/>
      <c r="Q495" s="713" t="n"/>
      <c r="R495" s="713" t="n"/>
      <c r="S495" s="713" t="n"/>
      <c r="T495" s="713" t="n"/>
      <c r="U495" s="713" t="n"/>
      <c r="V495" s="713" t="n"/>
      <c r="W495" s="713" t="n"/>
      <c r="X495" s="713" t="n"/>
      <c r="Y495" s="713" t="n"/>
      <c r="Z495" s="713" t="n"/>
    </row>
    <row r="496" ht="11.25" customHeight="1" s="844">
      <c r="A496" s="713" t="n"/>
      <c r="B496" s="713" t="n"/>
      <c r="C496" s="713" t="n"/>
      <c r="D496" s="665" t="n"/>
      <c r="E496" s="665" t="n"/>
      <c r="F496" s="665" t="n"/>
      <c r="G496" s="665" t="n"/>
      <c r="H496" s="665" t="n"/>
      <c r="I496" s="713" t="n"/>
      <c r="J496" s="713" t="n"/>
      <c r="K496" s="713" t="n"/>
      <c r="L496" s="713" t="n"/>
      <c r="M496" s="713" t="n"/>
      <c r="N496" s="713" t="n"/>
      <c r="O496" s="713" t="n"/>
      <c r="P496" s="713" t="n"/>
      <c r="Q496" s="713" t="n"/>
      <c r="R496" s="713" t="n"/>
      <c r="S496" s="713" t="n"/>
      <c r="T496" s="713" t="n"/>
      <c r="U496" s="713" t="n"/>
      <c r="V496" s="713" t="n"/>
      <c r="W496" s="713" t="n"/>
      <c r="X496" s="713" t="n"/>
      <c r="Y496" s="713" t="n"/>
      <c r="Z496" s="713" t="n"/>
    </row>
    <row r="497" ht="11.25" customHeight="1" s="844">
      <c r="A497" s="713" t="n"/>
      <c r="B497" s="713" t="n"/>
      <c r="C497" s="713" t="n"/>
      <c r="D497" s="665" t="n"/>
      <c r="E497" s="665" t="n"/>
      <c r="F497" s="665" t="n"/>
      <c r="G497" s="665" t="n"/>
      <c r="H497" s="665" t="n"/>
      <c r="I497" s="713" t="n"/>
      <c r="J497" s="713" t="n"/>
      <c r="K497" s="713" t="n"/>
      <c r="L497" s="713" t="n"/>
      <c r="M497" s="713" t="n"/>
      <c r="N497" s="713" t="n"/>
      <c r="O497" s="713" t="n"/>
      <c r="P497" s="713" t="n"/>
      <c r="Q497" s="713" t="n"/>
      <c r="R497" s="713" t="n"/>
      <c r="S497" s="713" t="n"/>
      <c r="T497" s="713" t="n"/>
      <c r="U497" s="713" t="n"/>
      <c r="V497" s="713" t="n"/>
      <c r="W497" s="713" t="n"/>
      <c r="X497" s="713" t="n"/>
      <c r="Y497" s="713" t="n"/>
      <c r="Z497" s="713" t="n"/>
    </row>
    <row r="498" ht="11.25" customHeight="1" s="844">
      <c r="A498" s="713" t="n"/>
      <c r="B498" s="713" t="n"/>
      <c r="C498" s="713" t="n"/>
      <c r="D498" s="665" t="n"/>
      <c r="E498" s="665" t="n"/>
      <c r="F498" s="665" t="n"/>
      <c r="G498" s="665" t="n"/>
      <c r="H498" s="665" t="n"/>
      <c r="I498" s="713" t="n"/>
      <c r="J498" s="713" t="n"/>
      <c r="K498" s="713" t="n"/>
      <c r="L498" s="713" t="n"/>
      <c r="M498" s="713" t="n"/>
      <c r="N498" s="713" t="n"/>
      <c r="O498" s="713" t="n"/>
      <c r="P498" s="713" t="n"/>
      <c r="Q498" s="713" t="n"/>
      <c r="R498" s="713" t="n"/>
      <c r="S498" s="713" t="n"/>
      <c r="T498" s="713" t="n"/>
      <c r="U498" s="713" t="n"/>
      <c r="V498" s="713" t="n"/>
      <c r="W498" s="713" t="n"/>
      <c r="X498" s="713" t="n"/>
      <c r="Y498" s="713" t="n"/>
      <c r="Z498" s="713" t="n"/>
    </row>
    <row r="499" ht="11.25" customHeight="1" s="844">
      <c r="A499" s="713" t="n"/>
      <c r="B499" s="713" t="n"/>
      <c r="C499" s="713" t="n"/>
      <c r="D499" s="665" t="n"/>
      <c r="E499" s="665" t="n"/>
      <c r="F499" s="665" t="n"/>
      <c r="G499" s="665" t="n"/>
      <c r="H499" s="665" t="n"/>
      <c r="I499" s="713" t="n"/>
      <c r="J499" s="713" t="n"/>
      <c r="K499" s="713" t="n"/>
      <c r="L499" s="713" t="n"/>
      <c r="M499" s="713" t="n"/>
      <c r="N499" s="713" t="n"/>
      <c r="O499" s="713" t="n"/>
      <c r="P499" s="713" t="n"/>
      <c r="Q499" s="713" t="n"/>
      <c r="R499" s="713" t="n"/>
      <c r="S499" s="713" t="n"/>
      <c r="T499" s="713" t="n"/>
      <c r="U499" s="713" t="n"/>
      <c r="V499" s="713" t="n"/>
      <c r="W499" s="713" t="n"/>
      <c r="X499" s="713" t="n"/>
      <c r="Y499" s="713" t="n"/>
      <c r="Z499" s="713" t="n"/>
    </row>
    <row r="500" ht="11.25" customHeight="1" s="844">
      <c r="A500" s="713" t="n"/>
      <c r="B500" s="713" t="n"/>
      <c r="C500" s="713" t="n"/>
      <c r="D500" s="665" t="n"/>
      <c r="E500" s="665" t="n"/>
      <c r="F500" s="665" t="n"/>
      <c r="G500" s="665" t="n"/>
      <c r="H500" s="665" t="n"/>
      <c r="I500" s="713" t="n"/>
      <c r="J500" s="713" t="n"/>
      <c r="K500" s="713" t="n"/>
      <c r="L500" s="713" t="n"/>
      <c r="M500" s="713" t="n"/>
      <c r="N500" s="713" t="n"/>
      <c r="O500" s="713" t="n"/>
      <c r="P500" s="713" t="n"/>
      <c r="Q500" s="713" t="n"/>
      <c r="R500" s="713" t="n"/>
      <c r="S500" s="713" t="n"/>
      <c r="T500" s="713" t="n"/>
      <c r="U500" s="713" t="n"/>
      <c r="V500" s="713" t="n"/>
      <c r="W500" s="713" t="n"/>
      <c r="X500" s="713" t="n"/>
      <c r="Y500" s="713" t="n"/>
      <c r="Z500" s="713" t="n"/>
    </row>
    <row r="501" ht="11.25" customHeight="1" s="844">
      <c r="A501" s="713" t="n"/>
      <c r="B501" s="713" t="n"/>
      <c r="C501" s="713" t="n"/>
      <c r="D501" s="665" t="n"/>
      <c r="E501" s="665" t="n"/>
      <c r="F501" s="665" t="n"/>
      <c r="G501" s="665" t="n"/>
      <c r="H501" s="665" t="n"/>
      <c r="I501" s="713" t="n"/>
      <c r="J501" s="713" t="n"/>
      <c r="K501" s="713" t="n"/>
      <c r="L501" s="713" t="n"/>
      <c r="M501" s="713" t="n"/>
      <c r="N501" s="713" t="n"/>
      <c r="O501" s="713" t="n"/>
      <c r="P501" s="713" t="n"/>
      <c r="Q501" s="713" t="n"/>
      <c r="R501" s="713" t="n"/>
      <c r="S501" s="713" t="n"/>
      <c r="T501" s="713" t="n"/>
      <c r="U501" s="713" t="n"/>
      <c r="V501" s="713" t="n"/>
      <c r="W501" s="713" t="n"/>
      <c r="X501" s="713" t="n"/>
      <c r="Y501" s="713" t="n"/>
      <c r="Z501" s="713" t="n"/>
    </row>
    <row r="502" ht="11.25" customHeight="1" s="844">
      <c r="A502" s="713" t="n"/>
      <c r="B502" s="713" t="n"/>
      <c r="C502" s="713" t="n"/>
      <c r="D502" s="665" t="n"/>
      <c r="E502" s="665" t="n"/>
      <c r="F502" s="665" t="n"/>
      <c r="G502" s="665" t="n"/>
      <c r="H502" s="665" t="n"/>
      <c r="I502" s="713" t="n"/>
      <c r="J502" s="713" t="n"/>
      <c r="K502" s="713" t="n"/>
      <c r="L502" s="713" t="n"/>
      <c r="M502" s="713" t="n"/>
      <c r="N502" s="713" t="n"/>
      <c r="O502" s="713" t="n"/>
      <c r="P502" s="713" t="n"/>
      <c r="Q502" s="713" t="n"/>
      <c r="R502" s="713" t="n"/>
      <c r="S502" s="713" t="n"/>
      <c r="T502" s="713" t="n"/>
      <c r="U502" s="713" t="n"/>
      <c r="V502" s="713" t="n"/>
      <c r="W502" s="713" t="n"/>
      <c r="X502" s="713" t="n"/>
      <c r="Y502" s="713" t="n"/>
      <c r="Z502" s="713" t="n"/>
    </row>
    <row r="503" ht="11.25" customHeight="1" s="844">
      <c r="A503" s="713" t="n"/>
      <c r="B503" s="713" t="n"/>
      <c r="C503" s="713" t="n"/>
      <c r="D503" s="665" t="n"/>
      <c r="E503" s="665" t="n"/>
      <c r="F503" s="665" t="n"/>
      <c r="G503" s="665" t="n"/>
      <c r="H503" s="665" t="n"/>
      <c r="I503" s="713" t="n"/>
      <c r="J503" s="713" t="n"/>
      <c r="K503" s="713" t="n"/>
      <c r="L503" s="713" t="n"/>
      <c r="M503" s="713" t="n"/>
      <c r="N503" s="713" t="n"/>
      <c r="O503" s="713" t="n"/>
      <c r="P503" s="713" t="n"/>
      <c r="Q503" s="713" t="n"/>
      <c r="R503" s="713" t="n"/>
      <c r="S503" s="713" t="n"/>
      <c r="T503" s="713" t="n"/>
      <c r="U503" s="713" t="n"/>
      <c r="V503" s="713" t="n"/>
      <c r="W503" s="713" t="n"/>
      <c r="X503" s="713" t="n"/>
      <c r="Y503" s="713" t="n"/>
      <c r="Z503" s="713" t="n"/>
    </row>
    <row r="504" ht="11.25" customHeight="1" s="844">
      <c r="A504" s="713" t="n"/>
      <c r="B504" s="713" t="n"/>
      <c r="C504" s="713" t="n"/>
      <c r="D504" s="665" t="n"/>
      <c r="E504" s="665" t="n"/>
      <c r="F504" s="665" t="n"/>
      <c r="G504" s="665" t="n"/>
      <c r="H504" s="665" t="n"/>
      <c r="I504" s="713" t="n"/>
      <c r="J504" s="713" t="n"/>
      <c r="K504" s="713" t="n"/>
      <c r="L504" s="713" t="n"/>
      <c r="M504" s="713" t="n"/>
      <c r="N504" s="713" t="n"/>
      <c r="O504" s="713" t="n"/>
      <c r="P504" s="713" t="n"/>
      <c r="Q504" s="713" t="n"/>
      <c r="R504" s="713" t="n"/>
      <c r="S504" s="713" t="n"/>
      <c r="T504" s="713" t="n"/>
      <c r="U504" s="713" t="n"/>
      <c r="V504" s="713" t="n"/>
      <c r="W504" s="713" t="n"/>
      <c r="X504" s="713" t="n"/>
      <c r="Y504" s="713" t="n"/>
      <c r="Z504" s="713" t="n"/>
    </row>
    <row r="505" ht="11.25" customHeight="1" s="844">
      <c r="A505" s="713" t="n"/>
      <c r="B505" s="713" t="n"/>
      <c r="C505" s="713" t="n"/>
      <c r="D505" s="665" t="n"/>
      <c r="E505" s="665" t="n"/>
      <c r="F505" s="665" t="n"/>
      <c r="G505" s="665" t="n"/>
      <c r="H505" s="665" t="n"/>
      <c r="I505" s="713" t="n"/>
      <c r="J505" s="713" t="n"/>
      <c r="K505" s="713" t="n"/>
      <c r="L505" s="713" t="n"/>
      <c r="M505" s="713" t="n"/>
      <c r="N505" s="713" t="n"/>
      <c r="O505" s="713" t="n"/>
      <c r="P505" s="713" t="n"/>
      <c r="Q505" s="713" t="n"/>
      <c r="R505" s="713" t="n"/>
      <c r="S505" s="713" t="n"/>
      <c r="T505" s="713" t="n"/>
      <c r="U505" s="713" t="n"/>
      <c r="V505" s="713" t="n"/>
      <c r="W505" s="713" t="n"/>
      <c r="X505" s="713" t="n"/>
      <c r="Y505" s="713" t="n"/>
      <c r="Z505" s="713" t="n"/>
    </row>
    <row r="506" ht="11.25" customHeight="1" s="844">
      <c r="A506" s="713" t="n"/>
      <c r="B506" s="713" t="n"/>
      <c r="C506" s="713" t="n"/>
      <c r="D506" s="665" t="n"/>
      <c r="E506" s="665" t="n"/>
      <c r="F506" s="665" t="n"/>
      <c r="G506" s="665" t="n"/>
      <c r="H506" s="665" t="n"/>
      <c r="I506" s="713" t="n"/>
      <c r="J506" s="713" t="n"/>
      <c r="K506" s="713" t="n"/>
      <c r="L506" s="713" t="n"/>
      <c r="M506" s="713" t="n"/>
      <c r="N506" s="713" t="n"/>
      <c r="O506" s="713" t="n"/>
      <c r="P506" s="713" t="n"/>
      <c r="Q506" s="713" t="n"/>
      <c r="R506" s="713" t="n"/>
      <c r="S506" s="713" t="n"/>
      <c r="T506" s="713" t="n"/>
      <c r="U506" s="713" t="n"/>
      <c r="V506" s="713" t="n"/>
      <c r="W506" s="713" t="n"/>
      <c r="X506" s="713" t="n"/>
      <c r="Y506" s="713" t="n"/>
      <c r="Z506" s="713" t="n"/>
    </row>
    <row r="507" ht="11.25" customHeight="1" s="844">
      <c r="A507" s="713" t="n"/>
      <c r="B507" s="713" t="n"/>
      <c r="C507" s="713" t="n"/>
      <c r="D507" s="665" t="n"/>
      <c r="E507" s="665" t="n"/>
      <c r="F507" s="665" t="n"/>
      <c r="G507" s="665" t="n"/>
      <c r="H507" s="665" t="n"/>
      <c r="I507" s="713" t="n"/>
      <c r="J507" s="713" t="n"/>
      <c r="K507" s="713" t="n"/>
      <c r="L507" s="713" t="n"/>
      <c r="M507" s="713" t="n"/>
      <c r="N507" s="713" t="n"/>
      <c r="O507" s="713" t="n"/>
      <c r="P507" s="713" t="n"/>
      <c r="Q507" s="713" t="n"/>
      <c r="R507" s="713" t="n"/>
      <c r="S507" s="713" t="n"/>
      <c r="T507" s="713" t="n"/>
      <c r="U507" s="713" t="n"/>
      <c r="V507" s="713" t="n"/>
      <c r="W507" s="713" t="n"/>
      <c r="X507" s="713" t="n"/>
      <c r="Y507" s="713" t="n"/>
      <c r="Z507" s="713" t="n"/>
    </row>
    <row r="508" ht="11.25" customHeight="1" s="844">
      <c r="A508" s="713" t="n"/>
      <c r="B508" s="713" t="n"/>
      <c r="C508" s="713" t="n"/>
      <c r="D508" s="665" t="n"/>
      <c r="E508" s="665" t="n"/>
      <c r="F508" s="665" t="n"/>
      <c r="G508" s="665" t="n"/>
      <c r="H508" s="665" t="n"/>
      <c r="I508" s="713" t="n"/>
      <c r="J508" s="713" t="n"/>
      <c r="K508" s="713" t="n"/>
      <c r="L508" s="713" t="n"/>
      <c r="M508" s="713" t="n"/>
      <c r="N508" s="713" t="n"/>
      <c r="O508" s="713" t="n"/>
      <c r="P508" s="713" t="n"/>
      <c r="Q508" s="713" t="n"/>
      <c r="R508" s="713" t="n"/>
      <c r="S508" s="713" t="n"/>
      <c r="T508" s="713" t="n"/>
      <c r="U508" s="713" t="n"/>
      <c r="V508" s="713" t="n"/>
      <c r="W508" s="713" t="n"/>
      <c r="X508" s="713" t="n"/>
      <c r="Y508" s="713" t="n"/>
      <c r="Z508" s="713" t="n"/>
    </row>
    <row r="509" ht="11.25" customHeight="1" s="844">
      <c r="A509" s="713" t="n"/>
      <c r="B509" s="713" t="n"/>
      <c r="C509" s="713" t="n"/>
      <c r="D509" s="665" t="n"/>
      <c r="E509" s="665" t="n"/>
      <c r="F509" s="665" t="n"/>
      <c r="G509" s="665" t="n"/>
      <c r="H509" s="665" t="n"/>
      <c r="I509" s="713" t="n"/>
      <c r="J509" s="713" t="n"/>
      <c r="K509" s="713" t="n"/>
      <c r="L509" s="713" t="n"/>
      <c r="M509" s="713" t="n"/>
      <c r="N509" s="713" t="n"/>
      <c r="O509" s="713" t="n"/>
      <c r="P509" s="713" t="n"/>
      <c r="Q509" s="713" t="n"/>
      <c r="R509" s="713" t="n"/>
      <c r="S509" s="713" t="n"/>
      <c r="T509" s="713" t="n"/>
      <c r="U509" s="713" t="n"/>
      <c r="V509" s="713" t="n"/>
      <c r="W509" s="713" t="n"/>
      <c r="X509" s="713" t="n"/>
      <c r="Y509" s="713" t="n"/>
      <c r="Z509" s="713" t="n"/>
    </row>
    <row r="510" ht="11.25" customHeight="1" s="844">
      <c r="A510" s="713" t="n"/>
      <c r="B510" s="713" t="n"/>
      <c r="C510" s="713" t="n"/>
      <c r="D510" s="665" t="n"/>
      <c r="E510" s="665" t="n"/>
      <c r="F510" s="665" t="n"/>
      <c r="G510" s="665" t="n"/>
      <c r="H510" s="665" t="n"/>
      <c r="I510" s="713" t="n"/>
      <c r="J510" s="713" t="n"/>
      <c r="K510" s="713" t="n"/>
      <c r="L510" s="713" t="n"/>
      <c r="M510" s="713" t="n"/>
      <c r="N510" s="713" t="n"/>
      <c r="O510" s="713" t="n"/>
      <c r="P510" s="713" t="n"/>
      <c r="Q510" s="713" t="n"/>
      <c r="R510" s="713" t="n"/>
      <c r="S510" s="713" t="n"/>
      <c r="T510" s="713" t="n"/>
      <c r="U510" s="713" t="n"/>
      <c r="V510" s="713" t="n"/>
      <c r="W510" s="713" t="n"/>
      <c r="X510" s="713" t="n"/>
      <c r="Y510" s="713" t="n"/>
      <c r="Z510" s="713" t="n"/>
    </row>
    <row r="511" ht="11.25" customHeight="1" s="844">
      <c r="A511" s="713" t="n"/>
      <c r="B511" s="713" t="n"/>
      <c r="C511" s="713" t="n"/>
      <c r="D511" s="665" t="n"/>
      <c r="E511" s="665" t="n"/>
      <c r="F511" s="665" t="n"/>
      <c r="G511" s="665" t="n"/>
      <c r="H511" s="665" t="n"/>
      <c r="I511" s="713" t="n"/>
      <c r="J511" s="713" t="n"/>
      <c r="K511" s="713" t="n"/>
      <c r="L511" s="713" t="n"/>
      <c r="M511" s="713" t="n"/>
      <c r="N511" s="713" t="n"/>
      <c r="O511" s="713" t="n"/>
      <c r="P511" s="713" t="n"/>
      <c r="Q511" s="713" t="n"/>
      <c r="R511" s="713" t="n"/>
      <c r="S511" s="713" t="n"/>
      <c r="T511" s="713" t="n"/>
      <c r="U511" s="713" t="n"/>
      <c r="V511" s="713" t="n"/>
      <c r="W511" s="713" t="n"/>
      <c r="X511" s="713" t="n"/>
      <c r="Y511" s="713" t="n"/>
      <c r="Z511" s="713" t="n"/>
    </row>
    <row r="512" ht="11.25" customHeight="1" s="844">
      <c r="A512" s="713" t="n"/>
      <c r="B512" s="713" t="n"/>
      <c r="C512" s="713" t="n"/>
      <c r="D512" s="665" t="n"/>
      <c r="E512" s="665" t="n"/>
      <c r="F512" s="665" t="n"/>
      <c r="G512" s="665" t="n"/>
      <c r="H512" s="665" t="n"/>
      <c r="I512" s="713" t="n"/>
      <c r="J512" s="713" t="n"/>
      <c r="K512" s="713" t="n"/>
      <c r="L512" s="713" t="n"/>
      <c r="M512" s="713" t="n"/>
      <c r="N512" s="713" t="n"/>
      <c r="O512" s="713" t="n"/>
      <c r="P512" s="713" t="n"/>
      <c r="Q512" s="713" t="n"/>
      <c r="R512" s="713" t="n"/>
      <c r="S512" s="713" t="n"/>
      <c r="T512" s="713" t="n"/>
      <c r="U512" s="713" t="n"/>
      <c r="V512" s="713" t="n"/>
      <c r="W512" s="713" t="n"/>
      <c r="X512" s="713" t="n"/>
      <c r="Y512" s="713" t="n"/>
      <c r="Z512" s="713" t="n"/>
    </row>
    <row r="513" ht="11.25" customHeight="1" s="844">
      <c r="A513" s="713" t="n"/>
      <c r="B513" s="713" t="n"/>
      <c r="C513" s="713" t="n"/>
      <c r="D513" s="665" t="n"/>
      <c r="E513" s="665" t="n"/>
      <c r="F513" s="665" t="n"/>
      <c r="G513" s="665" t="n"/>
      <c r="H513" s="665" t="n"/>
      <c r="I513" s="713" t="n"/>
      <c r="J513" s="713" t="n"/>
      <c r="K513" s="713" t="n"/>
      <c r="L513" s="713" t="n"/>
      <c r="M513" s="713" t="n"/>
      <c r="N513" s="713" t="n"/>
      <c r="O513" s="713" t="n"/>
      <c r="P513" s="713" t="n"/>
      <c r="Q513" s="713" t="n"/>
      <c r="R513" s="713" t="n"/>
      <c r="S513" s="713" t="n"/>
      <c r="T513" s="713" t="n"/>
      <c r="U513" s="713" t="n"/>
      <c r="V513" s="713" t="n"/>
      <c r="W513" s="713" t="n"/>
      <c r="X513" s="713" t="n"/>
      <c r="Y513" s="713" t="n"/>
      <c r="Z513" s="713" t="n"/>
    </row>
    <row r="514" ht="11.25" customHeight="1" s="844">
      <c r="A514" s="713" t="n"/>
      <c r="B514" s="713" t="n"/>
      <c r="C514" s="713" t="n"/>
      <c r="D514" s="665" t="n"/>
      <c r="E514" s="665" t="n"/>
      <c r="F514" s="665" t="n"/>
      <c r="G514" s="665" t="n"/>
      <c r="H514" s="665" t="n"/>
      <c r="I514" s="713" t="n"/>
      <c r="J514" s="713" t="n"/>
      <c r="K514" s="713" t="n"/>
      <c r="L514" s="713" t="n"/>
      <c r="M514" s="713" t="n"/>
      <c r="N514" s="713" t="n"/>
      <c r="O514" s="713" t="n"/>
      <c r="P514" s="713" t="n"/>
      <c r="Q514" s="713" t="n"/>
      <c r="R514" s="713" t="n"/>
      <c r="S514" s="713" t="n"/>
      <c r="T514" s="713" t="n"/>
      <c r="U514" s="713" t="n"/>
      <c r="V514" s="713" t="n"/>
      <c r="W514" s="713" t="n"/>
      <c r="X514" s="713" t="n"/>
      <c r="Y514" s="713" t="n"/>
      <c r="Z514" s="713" t="n"/>
    </row>
    <row r="515" ht="11.25" customHeight="1" s="844">
      <c r="A515" s="713" t="n"/>
      <c r="B515" s="713" t="n"/>
      <c r="C515" s="713" t="n"/>
      <c r="D515" s="665" t="n"/>
      <c r="E515" s="665" t="n"/>
      <c r="F515" s="665" t="n"/>
      <c r="G515" s="665" t="n"/>
      <c r="H515" s="665" t="n"/>
      <c r="I515" s="713" t="n"/>
      <c r="J515" s="713" t="n"/>
      <c r="K515" s="713" t="n"/>
      <c r="L515" s="713" t="n"/>
      <c r="M515" s="713" t="n"/>
      <c r="N515" s="713" t="n"/>
      <c r="O515" s="713" t="n"/>
      <c r="P515" s="713" t="n"/>
      <c r="Q515" s="713" t="n"/>
      <c r="R515" s="713" t="n"/>
      <c r="S515" s="713" t="n"/>
      <c r="T515" s="713" t="n"/>
      <c r="U515" s="713" t="n"/>
      <c r="V515" s="713" t="n"/>
      <c r="W515" s="713" t="n"/>
      <c r="X515" s="713" t="n"/>
      <c r="Y515" s="713" t="n"/>
      <c r="Z515" s="713" t="n"/>
    </row>
    <row r="516" ht="11.25" customHeight="1" s="844">
      <c r="A516" s="713" t="n"/>
      <c r="B516" s="713" t="n"/>
      <c r="C516" s="713" t="n"/>
      <c r="D516" s="665" t="n"/>
      <c r="E516" s="665" t="n"/>
      <c r="F516" s="665" t="n"/>
      <c r="G516" s="665" t="n"/>
      <c r="H516" s="665" t="n"/>
      <c r="I516" s="713" t="n"/>
      <c r="J516" s="713" t="n"/>
      <c r="K516" s="713" t="n"/>
      <c r="L516" s="713" t="n"/>
      <c r="M516" s="713" t="n"/>
      <c r="N516" s="713" t="n"/>
      <c r="O516" s="713" t="n"/>
      <c r="P516" s="713" t="n"/>
      <c r="Q516" s="713" t="n"/>
      <c r="R516" s="713" t="n"/>
      <c r="S516" s="713" t="n"/>
      <c r="T516" s="713" t="n"/>
      <c r="U516" s="713" t="n"/>
      <c r="V516" s="713" t="n"/>
      <c r="W516" s="713" t="n"/>
      <c r="X516" s="713" t="n"/>
      <c r="Y516" s="713" t="n"/>
      <c r="Z516" s="713" t="n"/>
    </row>
    <row r="517" ht="11.25" customHeight="1" s="844">
      <c r="A517" s="713" t="n"/>
      <c r="B517" s="713" t="n"/>
      <c r="C517" s="713" t="n"/>
      <c r="D517" s="665" t="n"/>
      <c r="E517" s="665" t="n"/>
      <c r="F517" s="665" t="n"/>
      <c r="G517" s="665" t="n"/>
      <c r="H517" s="665" t="n"/>
      <c r="I517" s="713" t="n"/>
      <c r="J517" s="713" t="n"/>
      <c r="K517" s="713" t="n"/>
      <c r="L517" s="713" t="n"/>
      <c r="M517" s="713" t="n"/>
      <c r="N517" s="713" t="n"/>
      <c r="O517" s="713" t="n"/>
      <c r="P517" s="713" t="n"/>
      <c r="Q517" s="713" t="n"/>
      <c r="R517" s="713" t="n"/>
      <c r="S517" s="713" t="n"/>
      <c r="T517" s="713" t="n"/>
      <c r="U517" s="713" t="n"/>
      <c r="V517" s="713" t="n"/>
      <c r="W517" s="713" t="n"/>
      <c r="X517" s="713" t="n"/>
      <c r="Y517" s="713" t="n"/>
      <c r="Z517" s="713" t="n"/>
    </row>
    <row r="518" ht="11.25" customHeight="1" s="844">
      <c r="A518" s="713" t="n"/>
      <c r="B518" s="713" t="n"/>
      <c r="C518" s="713" t="n"/>
      <c r="D518" s="665" t="n"/>
      <c r="E518" s="665" t="n"/>
      <c r="F518" s="665" t="n"/>
      <c r="G518" s="665" t="n"/>
      <c r="H518" s="665" t="n"/>
      <c r="I518" s="713" t="n"/>
      <c r="J518" s="713" t="n"/>
      <c r="K518" s="713" t="n"/>
      <c r="L518" s="713" t="n"/>
      <c r="M518" s="713" t="n"/>
      <c r="N518" s="713" t="n"/>
      <c r="O518" s="713" t="n"/>
      <c r="P518" s="713" t="n"/>
      <c r="Q518" s="713" t="n"/>
      <c r="R518" s="713" t="n"/>
      <c r="S518" s="713" t="n"/>
      <c r="T518" s="713" t="n"/>
      <c r="U518" s="713" t="n"/>
      <c r="V518" s="713" t="n"/>
      <c r="W518" s="713" t="n"/>
      <c r="X518" s="713" t="n"/>
      <c r="Y518" s="713" t="n"/>
      <c r="Z518" s="713" t="n"/>
    </row>
    <row r="519" ht="11.25" customHeight="1" s="844">
      <c r="A519" s="713" t="n"/>
      <c r="B519" s="713" t="n"/>
      <c r="C519" s="713" t="n"/>
      <c r="D519" s="665" t="n"/>
      <c r="E519" s="665" t="n"/>
      <c r="F519" s="665" t="n"/>
      <c r="G519" s="665" t="n"/>
      <c r="H519" s="665" t="n"/>
      <c r="I519" s="713" t="n"/>
      <c r="J519" s="713" t="n"/>
      <c r="K519" s="713" t="n"/>
      <c r="L519" s="713" t="n"/>
      <c r="M519" s="713" t="n"/>
      <c r="N519" s="713" t="n"/>
      <c r="O519" s="713" t="n"/>
      <c r="P519" s="713" t="n"/>
      <c r="Q519" s="713" t="n"/>
      <c r="R519" s="713" t="n"/>
      <c r="S519" s="713" t="n"/>
      <c r="T519" s="713" t="n"/>
      <c r="U519" s="713" t="n"/>
      <c r="V519" s="713" t="n"/>
      <c r="W519" s="713" t="n"/>
      <c r="X519" s="713" t="n"/>
      <c r="Y519" s="713" t="n"/>
      <c r="Z519" s="713" t="n"/>
    </row>
    <row r="520" ht="11.25" customHeight="1" s="844">
      <c r="A520" s="713" t="n"/>
      <c r="B520" s="713" t="n"/>
      <c r="C520" s="713" t="n"/>
      <c r="D520" s="665" t="n"/>
      <c r="E520" s="665" t="n"/>
      <c r="F520" s="665" t="n"/>
      <c r="G520" s="665" t="n"/>
      <c r="H520" s="665" t="n"/>
      <c r="I520" s="713" t="n"/>
      <c r="J520" s="713" t="n"/>
      <c r="K520" s="713" t="n"/>
      <c r="L520" s="713" t="n"/>
      <c r="M520" s="713" t="n"/>
      <c r="N520" s="713" t="n"/>
      <c r="O520" s="713" t="n"/>
      <c r="P520" s="713" t="n"/>
      <c r="Q520" s="713" t="n"/>
      <c r="R520" s="713" t="n"/>
      <c r="S520" s="713" t="n"/>
      <c r="T520" s="713" t="n"/>
      <c r="U520" s="713" t="n"/>
      <c r="V520" s="713" t="n"/>
      <c r="W520" s="713" t="n"/>
      <c r="X520" s="713" t="n"/>
      <c r="Y520" s="713" t="n"/>
      <c r="Z520" s="713" t="n"/>
    </row>
    <row r="521" ht="11.25" customHeight="1" s="844">
      <c r="A521" s="713" t="n"/>
      <c r="B521" s="713" t="n"/>
      <c r="C521" s="713" t="n"/>
      <c r="D521" s="665" t="n"/>
      <c r="E521" s="665" t="n"/>
      <c r="F521" s="665" t="n"/>
      <c r="G521" s="665" t="n"/>
      <c r="H521" s="665" t="n"/>
      <c r="I521" s="713" t="n"/>
      <c r="J521" s="713" t="n"/>
      <c r="K521" s="713" t="n"/>
      <c r="L521" s="713" t="n"/>
      <c r="M521" s="713" t="n"/>
      <c r="N521" s="713" t="n"/>
      <c r="O521" s="713" t="n"/>
      <c r="P521" s="713" t="n"/>
      <c r="Q521" s="713" t="n"/>
      <c r="R521" s="713" t="n"/>
      <c r="S521" s="713" t="n"/>
      <c r="T521" s="713" t="n"/>
      <c r="U521" s="713" t="n"/>
      <c r="V521" s="713" t="n"/>
      <c r="W521" s="713" t="n"/>
      <c r="X521" s="713" t="n"/>
      <c r="Y521" s="713" t="n"/>
      <c r="Z521" s="713" t="n"/>
    </row>
    <row r="522" ht="11.25" customHeight="1" s="844">
      <c r="A522" s="713" t="n"/>
      <c r="B522" s="713" t="n"/>
      <c r="C522" s="713" t="n"/>
      <c r="D522" s="665" t="n"/>
      <c r="E522" s="665" t="n"/>
      <c r="F522" s="665" t="n"/>
      <c r="G522" s="665" t="n"/>
      <c r="H522" s="665" t="n"/>
      <c r="I522" s="713" t="n"/>
      <c r="J522" s="713" t="n"/>
      <c r="K522" s="713" t="n"/>
      <c r="L522" s="713" t="n"/>
      <c r="M522" s="713" t="n"/>
      <c r="N522" s="713" t="n"/>
      <c r="O522" s="713" t="n"/>
      <c r="P522" s="713" t="n"/>
      <c r="Q522" s="713" t="n"/>
      <c r="R522" s="713" t="n"/>
      <c r="S522" s="713" t="n"/>
      <c r="T522" s="713" t="n"/>
      <c r="U522" s="713" t="n"/>
      <c r="V522" s="713" t="n"/>
      <c r="W522" s="713" t="n"/>
      <c r="X522" s="713" t="n"/>
      <c r="Y522" s="713" t="n"/>
      <c r="Z522" s="713" t="n"/>
    </row>
    <row r="523" ht="11.25" customHeight="1" s="844">
      <c r="A523" s="713" t="n"/>
      <c r="B523" s="713" t="n"/>
      <c r="C523" s="713" t="n"/>
      <c r="D523" s="665" t="n"/>
      <c r="E523" s="665" t="n"/>
      <c r="F523" s="665" t="n"/>
      <c r="G523" s="665" t="n"/>
      <c r="H523" s="665" t="n"/>
      <c r="I523" s="713" t="n"/>
      <c r="J523" s="713" t="n"/>
      <c r="K523" s="713" t="n"/>
      <c r="L523" s="713" t="n"/>
      <c r="M523" s="713" t="n"/>
      <c r="N523" s="713" t="n"/>
      <c r="O523" s="713" t="n"/>
      <c r="P523" s="713" t="n"/>
      <c r="Q523" s="713" t="n"/>
      <c r="R523" s="713" t="n"/>
      <c r="S523" s="713" t="n"/>
      <c r="T523" s="713" t="n"/>
      <c r="U523" s="713" t="n"/>
      <c r="V523" s="713" t="n"/>
      <c r="W523" s="713" t="n"/>
      <c r="X523" s="713" t="n"/>
      <c r="Y523" s="713" t="n"/>
      <c r="Z523" s="713" t="n"/>
    </row>
    <row r="524" ht="11.25" customHeight="1" s="844">
      <c r="A524" s="713" t="n"/>
      <c r="B524" s="713" t="n"/>
      <c r="C524" s="713" t="n"/>
      <c r="D524" s="665" t="n"/>
      <c r="E524" s="665" t="n"/>
      <c r="F524" s="665" t="n"/>
      <c r="G524" s="665" t="n"/>
      <c r="H524" s="665" t="n"/>
      <c r="I524" s="713" t="n"/>
      <c r="J524" s="713" t="n"/>
      <c r="K524" s="713" t="n"/>
      <c r="L524" s="713" t="n"/>
      <c r="M524" s="713" t="n"/>
      <c r="N524" s="713" t="n"/>
      <c r="O524" s="713" t="n"/>
      <c r="P524" s="713" t="n"/>
      <c r="Q524" s="713" t="n"/>
      <c r="R524" s="713" t="n"/>
      <c r="S524" s="713" t="n"/>
      <c r="T524" s="713" t="n"/>
      <c r="U524" s="713" t="n"/>
      <c r="V524" s="713" t="n"/>
      <c r="W524" s="713" t="n"/>
      <c r="X524" s="713" t="n"/>
      <c r="Y524" s="713" t="n"/>
      <c r="Z524" s="713" t="n"/>
    </row>
    <row r="525" ht="11.25" customHeight="1" s="844">
      <c r="A525" s="713" t="n"/>
      <c r="B525" s="713" t="n"/>
      <c r="C525" s="713" t="n"/>
      <c r="D525" s="665" t="n"/>
      <c r="E525" s="665" t="n"/>
      <c r="F525" s="665" t="n"/>
      <c r="G525" s="665" t="n"/>
      <c r="H525" s="665" t="n"/>
      <c r="I525" s="713" t="n"/>
      <c r="J525" s="713" t="n"/>
      <c r="K525" s="713" t="n"/>
      <c r="L525" s="713" t="n"/>
      <c r="M525" s="713" t="n"/>
      <c r="N525" s="713" t="n"/>
      <c r="O525" s="713" t="n"/>
      <c r="P525" s="713" t="n"/>
      <c r="Q525" s="713" t="n"/>
      <c r="R525" s="713" t="n"/>
      <c r="S525" s="713" t="n"/>
      <c r="T525" s="713" t="n"/>
      <c r="U525" s="713" t="n"/>
      <c r="V525" s="713" t="n"/>
      <c r="W525" s="713" t="n"/>
      <c r="X525" s="713" t="n"/>
      <c r="Y525" s="713" t="n"/>
      <c r="Z525" s="713" t="n"/>
    </row>
    <row r="526" ht="11.25" customHeight="1" s="844">
      <c r="A526" s="713" t="n"/>
      <c r="B526" s="713" t="n"/>
      <c r="C526" s="713" t="n"/>
      <c r="D526" s="665" t="n"/>
      <c r="E526" s="665" t="n"/>
      <c r="F526" s="665" t="n"/>
      <c r="G526" s="665" t="n"/>
      <c r="H526" s="665" t="n"/>
      <c r="I526" s="713" t="n"/>
      <c r="J526" s="713" t="n"/>
      <c r="K526" s="713" t="n"/>
      <c r="L526" s="713" t="n"/>
      <c r="M526" s="713" t="n"/>
      <c r="N526" s="713" t="n"/>
      <c r="O526" s="713" t="n"/>
      <c r="P526" s="713" t="n"/>
      <c r="Q526" s="713" t="n"/>
      <c r="R526" s="713" t="n"/>
      <c r="S526" s="713" t="n"/>
      <c r="T526" s="713" t="n"/>
      <c r="U526" s="713" t="n"/>
      <c r="V526" s="713" t="n"/>
      <c r="W526" s="713" t="n"/>
      <c r="X526" s="713" t="n"/>
      <c r="Y526" s="713" t="n"/>
      <c r="Z526" s="713" t="n"/>
    </row>
    <row r="527" ht="11.25" customHeight="1" s="844">
      <c r="A527" s="713" t="n"/>
      <c r="B527" s="713" t="n"/>
      <c r="C527" s="713" t="n"/>
      <c r="D527" s="665" t="n"/>
      <c r="E527" s="665" t="n"/>
      <c r="F527" s="665" t="n"/>
      <c r="G527" s="665" t="n"/>
      <c r="H527" s="665" t="n"/>
      <c r="I527" s="713" t="n"/>
      <c r="J527" s="713" t="n"/>
      <c r="K527" s="713" t="n"/>
      <c r="L527" s="713" t="n"/>
      <c r="M527" s="713" t="n"/>
      <c r="N527" s="713" t="n"/>
      <c r="O527" s="713" t="n"/>
      <c r="P527" s="713" t="n"/>
      <c r="Q527" s="713" t="n"/>
      <c r="R527" s="713" t="n"/>
      <c r="S527" s="713" t="n"/>
      <c r="T527" s="713" t="n"/>
      <c r="U527" s="713" t="n"/>
      <c r="V527" s="713" t="n"/>
      <c r="W527" s="713" t="n"/>
      <c r="X527" s="713" t="n"/>
      <c r="Y527" s="713" t="n"/>
      <c r="Z527" s="713" t="n"/>
    </row>
    <row r="528" ht="11.25" customHeight="1" s="844">
      <c r="A528" s="713" t="n"/>
      <c r="B528" s="713" t="n"/>
      <c r="C528" s="713" t="n"/>
      <c r="D528" s="665" t="n"/>
      <c r="E528" s="665" t="n"/>
      <c r="F528" s="665" t="n"/>
      <c r="G528" s="665" t="n"/>
      <c r="H528" s="665" t="n"/>
      <c r="I528" s="713" t="n"/>
      <c r="J528" s="713" t="n"/>
      <c r="K528" s="713" t="n"/>
      <c r="L528" s="713" t="n"/>
      <c r="M528" s="713" t="n"/>
      <c r="N528" s="713" t="n"/>
      <c r="O528" s="713" t="n"/>
      <c r="P528" s="713" t="n"/>
      <c r="Q528" s="713" t="n"/>
      <c r="R528" s="713" t="n"/>
      <c r="S528" s="713" t="n"/>
      <c r="T528" s="713" t="n"/>
      <c r="U528" s="713" t="n"/>
      <c r="V528" s="713" t="n"/>
      <c r="W528" s="713" t="n"/>
      <c r="X528" s="713" t="n"/>
      <c r="Y528" s="713" t="n"/>
      <c r="Z528" s="713" t="n"/>
    </row>
    <row r="529" ht="11.25" customHeight="1" s="844">
      <c r="A529" s="713" t="n"/>
      <c r="B529" s="713" t="n"/>
      <c r="C529" s="713" t="n"/>
      <c r="D529" s="665" t="n"/>
      <c r="E529" s="665" t="n"/>
      <c r="F529" s="665" t="n"/>
      <c r="G529" s="665" t="n"/>
      <c r="H529" s="665" t="n"/>
      <c r="I529" s="713" t="n"/>
      <c r="J529" s="713" t="n"/>
      <c r="K529" s="713" t="n"/>
      <c r="L529" s="713" t="n"/>
      <c r="M529" s="713" t="n"/>
      <c r="N529" s="713" t="n"/>
      <c r="O529" s="713" t="n"/>
      <c r="P529" s="713" t="n"/>
      <c r="Q529" s="713" t="n"/>
      <c r="R529" s="713" t="n"/>
      <c r="S529" s="713" t="n"/>
      <c r="T529" s="713" t="n"/>
      <c r="U529" s="713" t="n"/>
      <c r="V529" s="713" t="n"/>
      <c r="W529" s="713" t="n"/>
      <c r="X529" s="713" t="n"/>
      <c r="Y529" s="713" t="n"/>
      <c r="Z529" s="713" t="n"/>
    </row>
    <row r="530" ht="11.25" customHeight="1" s="844">
      <c r="A530" s="713" t="n"/>
      <c r="B530" s="713" t="n"/>
      <c r="C530" s="713" t="n"/>
      <c r="D530" s="665" t="n"/>
      <c r="E530" s="665" t="n"/>
      <c r="F530" s="665" t="n"/>
      <c r="G530" s="665" t="n"/>
      <c r="H530" s="665" t="n"/>
      <c r="I530" s="713" t="n"/>
      <c r="J530" s="713" t="n"/>
      <c r="K530" s="713" t="n"/>
      <c r="L530" s="713" t="n"/>
      <c r="M530" s="713" t="n"/>
      <c r="N530" s="713" t="n"/>
      <c r="O530" s="713" t="n"/>
      <c r="P530" s="713" t="n"/>
      <c r="Q530" s="713" t="n"/>
      <c r="R530" s="713" t="n"/>
      <c r="S530" s="713" t="n"/>
      <c r="T530" s="713" t="n"/>
      <c r="U530" s="713" t="n"/>
      <c r="V530" s="713" t="n"/>
      <c r="W530" s="713" t="n"/>
      <c r="X530" s="713" t="n"/>
      <c r="Y530" s="713" t="n"/>
      <c r="Z530" s="713" t="n"/>
    </row>
    <row r="531" ht="11.25" customHeight="1" s="844">
      <c r="A531" s="713" t="n"/>
      <c r="B531" s="713" t="n"/>
      <c r="C531" s="713" t="n"/>
      <c r="D531" s="665" t="n"/>
      <c r="E531" s="665" t="n"/>
      <c r="F531" s="665" t="n"/>
      <c r="G531" s="665" t="n"/>
      <c r="H531" s="665" t="n"/>
      <c r="I531" s="713" t="n"/>
      <c r="J531" s="713" t="n"/>
      <c r="K531" s="713" t="n"/>
      <c r="L531" s="713" t="n"/>
      <c r="M531" s="713" t="n"/>
      <c r="N531" s="713" t="n"/>
      <c r="O531" s="713" t="n"/>
      <c r="P531" s="713" t="n"/>
      <c r="Q531" s="713" t="n"/>
      <c r="R531" s="713" t="n"/>
      <c r="S531" s="713" t="n"/>
      <c r="T531" s="713" t="n"/>
      <c r="U531" s="713" t="n"/>
      <c r="V531" s="713" t="n"/>
      <c r="W531" s="713" t="n"/>
      <c r="X531" s="713" t="n"/>
      <c r="Y531" s="713" t="n"/>
      <c r="Z531" s="713" t="n"/>
    </row>
    <row r="532" ht="11.25" customHeight="1" s="844">
      <c r="A532" s="713" t="n"/>
      <c r="B532" s="713" t="n"/>
      <c r="C532" s="713" t="n"/>
      <c r="D532" s="665" t="n"/>
      <c r="E532" s="665" t="n"/>
      <c r="F532" s="665" t="n"/>
      <c r="G532" s="665" t="n"/>
      <c r="H532" s="665" t="n"/>
      <c r="I532" s="713" t="n"/>
      <c r="J532" s="713" t="n"/>
      <c r="K532" s="713" t="n"/>
      <c r="L532" s="713" t="n"/>
      <c r="M532" s="713" t="n"/>
      <c r="N532" s="713" t="n"/>
      <c r="O532" s="713" t="n"/>
      <c r="P532" s="713" t="n"/>
      <c r="Q532" s="713" t="n"/>
      <c r="R532" s="713" t="n"/>
      <c r="S532" s="713" t="n"/>
      <c r="T532" s="713" t="n"/>
      <c r="U532" s="713" t="n"/>
      <c r="V532" s="713" t="n"/>
      <c r="W532" s="713" t="n"/>
      <c r="X532" s="713" t="n"/>
      <c r="Y532" s="713" t="n"/>
      <c r="Z532" s="713" t="n"/>
    </row>
    <row r="533" ht="11.25" customHeight="1" s="844">
      <c r="A533" s="713" t="n"/>
      <c r="B533" s="713" t="n"/>
      <c r="C533" s="713" t="n"/>
      <c r="D533" s="665" t="n"/>
      <c r="E533" s="665" t="n"/>
      <c r="F533" s="665" t="n"/>
      <c r="G533" s="665" t="n"/>
      <c r="H533" s="665" t="n"/>
      <c r="I533" s="713" t="n"/>
      <c r="J533" s="713" t="n"/>
      <c r="K533" s="713" t="n"/>
      <c r="L533" s="713" t="n"/>
      <c r="M533" s="713" t="n"/>
      <c r="N533" s="713" t="n"/>
      <c r="O533" s="713" t="n"/>
      <c r="P533" s="713" t="n"/>
      <c r="Q533" s="713" t="n"/>
      <c r="R533" s="713" t="n"/>
      <c r="S533" s="713" t="n"/>
      <c r="T533" s="713" t="n"/>
      <c r="U533" s="713" t="n"/>
      <c r="V533" s="713" t="n"/>
      <c r="W533" s="713" t="n"/>
      <c r="X533" s="713" t="n"/>
      <c r="Y533" s="713" t="n"/>
      <c r="Z533" s="713" t="n"/>
    </row>
    <row r="534" ht="11.25" customHeight="1" s="844">
      <c r="A534" s="713" t="n"/>
      <c r="B534" s="713" t="n"/>
      <c r="C534" s="713" t="n"/>
      <c r="D534" s="665" t="n"/>
      <c r="E534" s="665" t="n"/>
      <c r="F534" s="665" t="n"/>
      <c r="G534" s="665" t="n"/>
      <c r="H534" s="665" t="n"/>
      <c r="I534" s="713" t="n"/>
      <c r="J534" s="713" t="n"/>
      <c r="K534" s="713" t="n"/>
      <c r="L534" s="713" t="n"/>
      <c r="M534" s="713" t="n"/>
      <c r="N534" s="713" t="n"/>
      <c r="O534" s="713" t="n"/>
      <c r="P534" s="713" t="n"/>
      <c r="Q534" s="713" t="n"/>
      <c r="R534" s="713" t="n"/>
      <c r="S534" s="713" t="n"/>
      <c r="T534" s="713" t="n"/>
      <c r="U534" s="713" t="n"/>
      <c r="V534" s="713" t="n"/>
      <c r="W534" s="713" t="n"/>
      <c r="X534" s="713" t="n"/>
      <c r="Y534" s="713" t="n"/>
      <c r="Z534" s="713" t="n"/>
    </row>
    <row r="535" ht="11.25" customHeight="1" s="844">
      <c r="A535" s="713" t="n"/>
      <c r="B535" s="713" t="n"/>
      <c r="C535" s="713" t="n"/>
      <c r="D535" s="665" t="n"/>
      <c r="E535" s="665" t="n"/>
      <c r="F535" s="665" t="n"/>
      <c r="G535" s="665" t="n"/>
      <c r="H535" s="665" t="n"/>
      <c r="I535" s="713" t="n"/>
      <c r="J535" s="713" t="n"/>
      <c r="K535" s="713" t="n"/>
      <c r="L535" s="713" t="n"/>
      <c r="M535" s="713" t="n"/>
      <c r="N535" s="713" t="n"/>
      <c r="O535" s="713" t="n"/>
      <c r="P535" s="713" t="n"/>
      <c r="Q535" s="713" t="n"/>
      <c r="R535" s="713" t="n"/>
      <c r="S535" s="713" t="n"/>
      <c r="T535" s="713" t="n"/>
      <c r="U535" s="713" t="n"/>
      <c r="V535" s="713" t="n"/>
      <c r="W535" s="713" t="n"/>
      <c r="X535" s="713" t="n"/>
      <c r="Y535" s="713" t="n"/>
      <c r="Z535" s="713" t="n"/>
    </row>
    <row r="536" ht="11.25" customHeight="1" s="844">
      <c r="A536" s="713" t="n"/>
      <c r="B536" s="713" t="n"/>
      <c r="C536" s="713" t="n"/>
      <c r="D536" s="665" t="n"/>
      <c r="E536" s="665" t="n"/>
      <c r="F536" s="665" t="n"/>
      <c r="G536" s="665" t="n"/>
      <c r="H536" s="665" t="n"/>
      <c r="I536" s="713" t="n"/>
      <c r="J536" s="713" t="n"/>
      <c r="K536" s="713" t="n"/>
      <c r="L536" s="713" t="n"/>
      <c r="M536" s="713" t="n"/>
      <c r="N536" s="713" t="n"/>
      <c r="O536" s="713" t="n"/>
      <c r="P536" s="713" t="n"/>
      <c r="Q536" s="713" t="n"/>
      <c r="R536" s="713" t="n"/>
      <c r="S536" s="713" t="n"/>
      <c r="T536" s="713" t="n"/>
      <c r="U536" s="713" t="n"/>
      <c r="V536" s="713" t="n"/>
      <c r="W536" s="713" t="n"/>
      <c r="X536" s="713" t="n"/>
      <c r="Y536" s="713" t="n"/>
      <c r="Z536" s="713" t="n"/>
    </row>
    <row r="537" ht="11.25" customHeight="1" s="844">
      <c r="A537" s="713" t="n"/>
      <c r="B537" s="713" t="n"/>
      <c r="C537" s="713" t="n"/>
      <c r="D537" s="665" t="n"/>
      <c r="E537" s="665" t="n"/>
      <c r="F537" s="665" t="n"/>
      <c r="G537" s="665" t="n"/>
      <c r="H537" s="665" t="n"/>
      <c r="I537" s="713" t="n"/>
      <c r="J537" s="713" t="n"/>
      <c r="K537" s="713" t="n"/>
      <c r="L537" s="713" t="n"/>
      <c r="M537" s="713" t="n"/>
      <c r="N537" s="713" t="n"/>
      <c r="O537" s="713" t="n"/>
      <c r="P537" s="713" t="n"/>
      <c r="Q537" s="713" t="n"/>
      <c r="R537" s="713" t="n"/>
      <c r="S537" s="713" t="n"/>
      <c r="T537" s="713" t="n"/>
      <c r="U537" s="713" t="n"/>
      <c r="V537" s="713" t="n"/>
      <c r="W537" s="713" t="n"/>
      <c r="X537" s="713" t="n"/>
      <c r="Y537" s="713" t="n"/>
      <c r="Z537" s="713" t="n"/>
    </row>
    <row r="538" ht="11.25" customHeight="1" s="844">
      <c r="A538" s="713" t="n"/>
      <c r="B538" s="713" t="n"/>
      <c r="C538" s="713" t="n"/>
      <c r="D538" s="665" t="n"/>
      <c r="E538" s="665" t="n"/>
      <c r="F538" s="665" t="n"/>
      <c r="G538" s="665" t="n"/>
      <c r="H538" s="665" t="n"/>
      <c r="I538" s="713" t="n"/>
      <c r="J538" s="713" t="n"/>
      <c r="K538" s="713" t="n"/>
      <c r="L538" s="713" t="n"/>
      <c r="M538" s="713" t="n"/>
      <c r="N538" s="713" t="n"/>
      <c r="O538" s="713" t="n"/>
      <c r="P538" s="713" t="n"/>
      <c r="Q538" s="713" t="n"/>
      <c r="R538" s="713" t="n"/>
      <c r="S538" s="713" t="n"/>
      <c r="T538" s="713" t="n"/>
      <c r="U538" s="713" t="n"/>
      <c r="V538" s="713" t="n"/>
      <c r="W538" s="713" t="n"/>
      <c r="X538" s="713" t="n"/>
      <c r="Y538" s="713" t="n"/>
      <c r="Z538" s="713" t="n"/>
    </row>
    <row r="539" ht="11.25" customHeight="1" s="844">
      <c r="A539" s="713" t="n"/>
      <c r="B539" s="713" t="n"/>
      <c r="C539" s="713" t="n"/>
      <c r="D539" s="665" t="n"/>
      <c r="E539" s="665" t="n"/>
      <c r="F539" s="665" t="n"/>
      <c r="G539" s="665" t="n"/>
      <c r="H539" s="665" t="n"/>
      <c r="I539" s="713" t="n"/>
      <c r="J539" s="713" t="n"/>
      <c r="K539" s="713" t="n"/>
      <c r="L539" s="713" t="n"/>
      <c r="M539" s="713" t="n"/>
      <c r="N539" s="713" t="n"/>
      <c r="O539" s="713" t="n"/>
      <c r="P539" s="713" t="n"/>
      <c r="Q539" s="713" t="n"/>
      <c r="R539" s="713" t="n"/>
      <c r="S539" s="713" t="n"/>
      <c r="T539" s="713" t="n"/>
      <c r="U539" s="713" t="n"/>
      <c r="V539" s="713" t="n"/>
      <c r="W539" s="713" t="n"/>
      <c r="X539" s="713" t="n"/>
      <c r="Y539" s="713" t="n"/>
      <c r="Z539" s="713" t="n"/>
    </row>
    <row r="540" ht="11.25" customHeight="1" s="844">
      <c r="A540" s="713" t="n"/>
      <c r="B540" s="713" t="n"/>
      <c r="C540" s="713" t="n"/>
      <c r="D540" s="665" t="n"/>
      <c r="E540" s="665" t="n"/>
      <c r="F540" s="665" t="n"/>
      <c r="G540" s="665" t="n"/>
      <c r="H540" s="665" t="n"/>
      <c r="I540" s="713" t="n"/>
      <c r="J540" s="713" t="n"/>
      <c r="K540" s="713" t="n"/>
      <c r="L540" s="713" t="n"/>
      <c r="M540" s="713" t="n"/>
      <c r="N540" s="713" t="n"/>
      <c r="O540" s="713" t="n"/>
      <c r="P540" s="713" t="n"/>
      <c r="Q540" s="713" t="n"/>
      <c r="R540" s="713" t="n"/>
      <c r="S540" s="713" t="n"/>
      <c r="T540" s="713" t="n"/>
      <c r="U540" s="713" t="n"/>
      <c r="V540" s="713" t="n"/>
      <c r="W540" s="713" t="n"/>
      <c r="X540" s="713" t="n"/>
      <c r="Y540" s="713" t="n"/>
      <c r="Z540" s="713" t="n"/>
    </row>
    <row r="541" ht="11.25" customHeight="1" s="844">
      <c r="A541" s="713" t="n"/>
      <c r="B541" s="713" t="n"/>
      <c r="C541" s="713" t="n"/>
      <c r="D541" s="665" t="n"/>
      <c r="E541" s="665" t="n"/>
      <c r="F541" s="665" t="n"/>
      <c r="G541" s="665" t="n"/>
      <c r="H541" s="665" t="n"/>
      <c r="I541" s="713" t="n"/>
      <c r="J541" s="713" t="n"/>
      <c r="K541" s="713" t="n"/>
      <c r="L541" s="713" t="n"/>
      <c r="M541" s="713" t="n"/>
      <c r="N541" s="713" t="n"/>
      <c r="O541" s="713" t="n"/>
      <c r="P541" s="713" t="n"/>
      <c r="Q541" s="713" t="n"/>
      <c r="R541" s="713" t="n"/>
      <c r="S541" s="713" t="n"/>
      <c r="T541" s="713" t="n"/>
      <c r="U541" s="713" t="n"/>
      <c r="V541" s="713" t="n"/>
      <c r="W541" s="713" t="n"/>
      <c r="X541" s="713" t="n"/>
      <c r="Y541" s="713" t="n"/>
      <c r="Z541" s="713" t="n"/>
    </row>
    <row r="542" ht="11.25" customHeight="1" s="844">
      <c r="A542" s="713" t="n"/>
      <c r="B542" s="713" t="n"/>
      <c r="C542" s="713" t="n"/>
      <c r="D542" s="665" t="n"/>
      <c r="E542" s="665" t="n"/>
      <c r="F542" s="665" t="n"/>
      <c r="G542" s="665" t="n"/>
      <c r="H542" s="665" t="n"/>
      <c r="I542" s="713" t="n"/>
      <c r="J542" s="713" t="n"/>
      <c r="K542" s="713" t="n"/>
      <c r="L542" s="713" t="n"/>
      <c r="M542" s="713" t="n"/>
      <c r="N542" s="713" t="n"/>
      <c r="O542" s="713" t="n"/>
      <c r="P542" s="713" t="n"/>
      <c r="Q542" s="713" t="n"/>
      <c r="R542" s="713" t="n"/>
      <c r="S542" s="713" t="n"/>
      <c r="T542" s="713" t="n"/>
      <c r="U542" s="713" t="n"/>
      <c r="V542" s="713" t="n"/>
      <c r="W542" s="713" t="n"/>
      <c r="X542" s="713" t="n"/>
      <c r="Y542" s="713" t="n"/>
      <c r="Z542" s="713" t="n"/>
    </row>
    <row r="543" ht="11.25" customHeight="1" s="844">
      <c r="A543" s="713" t="n"/>
      <c r="B543" s="713" t="n"/>
      <c r="C543" s="713" t="n"/>
      <c r="D543" s="665" t="n"/>
      <c r="E543" s="665" t="n"/>
      <c r="F543" s="665" t="n"/>
      <c r="G543" s="665" t="n"/>
      <c r="H543" s="665" t="n"/>
      <c r="I543" s="713" t="n"/>
      <c r="J543" s="713" t="n"/>
      <c r="K543" s="713" t="n"/>
      <c r="L543" s="713" t="n"/>
      <c r="M543" s="713" t="n"/>
      <c r="N543" s="713" t="n"/>
      <c r="O543" s="713" t="n"/>
      <c r="P543" s="713" t="n"/>
      <c r="Q543" s="713" t="n"/>
      <c r="R543" s="713" t="n"/>
      <c r="S543" s="713" t="n"/>
      <c r="T543" s="713" t="n"/>
      <c r="U543" s="713" t="n"/>
      <c r="V543" s="713" t="n"/>
      <c r="W543" s="713" t="n"/>
      <c r="X543" s="713" t="n"/>
      <c r="Y543" s="713" t="n"/>
      <c r="Z543" s="713" t="n"/>
    </row>
    <row r="544" ht="11.25" customHeight="1" s="844">
      <c r="A544" s="713" t="n"/>
      <c r="B544" s="713" t="n"/>
      <c r="C544" s="713" t="n"/>
      <c r="D544" s="665" t="n"/>
      <c r="E544" s="665" t="n"/>
      <c r="F544" s="665" t="n"/>
      <c r="G544" s="665" t="n"/>
      <c r="H544" s="665" t="n"/>
      <c r="I544" s="713" t="n"/>
      <c r="J544" s="713" t="n"/>
      <c r="K544" s="713" t="n"/>
      <c r="L544" s="713" t="n"/>
      <c r="M544" s="713" t="n"/>
      <c r="N544" s="713" t="n"/>
      <c r="O544" s="713" t="n"/>
      <c r="P544" s="713" t="n"/>
      <c r="Q544" s="713" t="n"/>
      <c r="R544" s="713" t="n"/>
      <c r="S544" s="713" t="n"/>
      <c r="T544" s="713" t="n"/>
      <c r="U544" s="713" t="n"/>
      <c r="V544" s="713" t="n"/>
      <c r="W544" s="713" t="n"/>
      <c r="X544" s="713" t="n"/>
      <c r="Y544" s="713" t="n"/>
      <c r="Z544" s="713" t="n"/>
    </row>
    <row r="545" ht="11.25" customHeight="1" s="844">
      <c r="A545" s="713" t="n"/>
      <c r="B545" s="713" t="n"/>
      <c r="C545" s="713" t="n"/>
      <c r="D545" s="665" t="n"/>
      <c r="E545" s="665" t="n"/>
      <c r="F545" s="665" t="n"/>
      <c r="G545" s="665" t="n"/>
      <c r="H545" s="665" t="n"/>
      <c r="I545" s="713" t="n"/>
      <c r="J545" s="713" t="n"/>
      <c r="K545" s="713" t="n"/>
      <c r="L545" s="713" t="n"/>
      <c r="M545" s="713" t="n"/>
      <c r="N545" s="713" t="n"/>
      <c r="O545" s="713" t="n"/>
      <c r="P545" s="713" t="n"/>
      <c r="Q545" s="713" t="n"/>
      <c r="R545" s="713" t="n"/>
      <c r="S545" s="713" t="n"/>
      <c r="T545" s="713" t="n"/>
      <c r="U545" s="713" t="n"/>
      <c r="V545" s="713" t="n"/>
      <c r="W545" s="713" t="n"/>
      <c r="X545" s="713" t="n"/>
      <c r="Y545" s="713" t="n"/>
      <c r="Z545" s="713" t="n"/>
    </row>
    <row r="546" ht="11.25" customHeight="1" s="844">
      <c r="A546" s="713" t="n"/>
      <c r="B546" s="713" t="n"/>
      <c r="C546" s="713" t="n"/>
      <c r="D546" s="665" t="n"/>
      <c r="E546" s="665" t="n"/>
      <c r="F546" s="665" t="n"/>
      <c r="G546" s="665" t="n"/>
      <c r="H546" s="665" t="n"/>
      <c r="I546" s="713" t="n"/>
      <c r="J546" s="713" t="n"/>
      <c r="K546" s="713" t="n"/>
      <c r="L546" s="713" t="n"/>
      <c r="M546" s="713" t="n"/>
      <c r="N546" s="713" t="n"/>
      <c r="O546" s="713" t="n"/>
      <c r="P546" s="713" t="n"/>
      <c r="Q546" s="713" t="n"/>
      <c r="R546" s="713" t="n"/>
      <c r="S546" s="713" t="n"/>
      <c r="T546" s="713" t="n"/>
      <c r="U546" s="713" t="n"/>
      <c r="V546" s="713" t="n"/>
      <c r="W546" s="713" t="n"/>
      <c r="X546" s="713" t="n"/>
      <c r="Y546" s="713" t="n"/>
      <c r="Z546" s="713" t="n"/>
    </row>
    <row r="547" ht="11.25" customHeight="1" s="844">
      <c r="A547" s="713" t="n"/>
      <c r="B547" s="713" t="n"/>
      <c r="C547" s="713" t="n"/>
      <c r="D547" s="665" t="n"/>
      <c r="E547" s="665" t="n"/>
      <c r="F547" s="665" t="n"/>
      <c r="G547" s="665" t="n"/>
      <c r="H547" s="665" t="n"/>
      <c r="I547" s="713" t="n"/>
      <c r="J547" s="713" t="n"/>
      <c r="K547" s="713" t="n"/>
      <c r="L547" s="713" t="n"/>
      <c r="M547" s="713" t="n"/>
      <c r="N547" s="713" t="n"/>
      <c r="O547" s="713" t="n"/>
      <c r="P547" s="713" t="n"/>
      <c r="Q547" s="713" t="n"/>
      <c r="R547" s="713" t="n"/>
      <c r="S547" s="713" t="n"/>
      <c r="T547" s="713" t="n"/>
      <c r="U547" s="713" t="n"/>
      <c r="V547" s="713" t="n"/>
      <c r="W547" s="713" t="n"/>
      <c r="X547" s="713" t="n"/>
      <c r="Y547" s="713" t="n"/>
      <c r="Z547" s="713" t="n"/>
    </row>
    <row r="548" ht="11.25" customHeight="1" s="844">
      <c r="A548" s="713" t="n"/>
      <c r="B548" s="713" t="n"/>
      <c r="C548" s="713" t="n"/>
      <c r="D548" s="665" t="n"/>
      <c r="E548" s="665" t="n"/>
      <c r="F548" s="665" t="n"/>
      <c r="G548" s="665" t="n"/>
      <c r="H548" s="665" t="n"/>
      <c r="I548" s="713" t="n"/>
      <c r="J548" s="713" t="n"/>
      <c r="K548" s="713" t="n"/>
      <c r="L548" s="713" t="n"/>
      <c r="M548" s="713" t="n"/>
      <c r="N548" s="713" t="n"/>
      <c r="O548" s="713" t="n"/>
      <c r="P548" s="713" t="n"/>
      <c r="Q548" s="713" t="n"/>
      <c r="R548" s="713" t="n"/>
      <c r="S548" s="713" t="n"/>
      <c r="T548" s="713" t="n"/>
      <c r="U548" s="713" t="n"/>
      <c r="V548" s="713" t="n"/>
      <c r="W548" s="713" t="n"/>
      <c r="X548" s="713" t="n"/>
      <c r="Y548" s="713" t="n"/>
      <c r="Z548" s="713" t="n"/>
    </row>
    <row r="549" ht="11.25" customHeight="1" s="844">
      <c r="A549" s="713" t="n"/>
      <c r="B549" s="713" t="n"/>
      <c r="C549" s="713" t="n"/>
      <c r="D549" s="665" t="n"/>
      <c r="E549" s="665" t="n"/>
      <c r="F549" s="665" t="n"/>
      <c r="G549" s="665" t="n"/>
      <c r="H549" s="665" t="n"/>
      <c r="I549" s="713" t="n"/>
      <c r="J549" s="713" t="n"/>
      <c r="K549" s="713" t="n"/>
      <c r="L549" s="713" t="n"/>
      <c r="M549" s="713" t="n"/>
      <c r="N549" s="713" t="n"/>
      <c r="O549" s="713" t="n"/>
      <c r="P549" s="713" t="n"/>
      <c r="Q549" s="713" t="n"/>
      <c r="R549" s="713" t="n"/>
      <c r="S549" s="713" t="n"/>
      <c r="T549" s="713" t="n"/>
      <c r="U549" s="713" t="n"/>
      <c r="V549" s="713" t="n"/>
      <c r="W549" s="713" t="n"/>
      <c r="X549" s="713" t="n"/>
      <c r="Y549" s="713" t="n"/>
      <c r="Z549" s="713" t="n"/>
    </row>
    <row r="550" ht="11.25" customHeight="1" s="844">
      <c r="A550" s="713" t="n"/>
      <c r="B550" s="713" t="n"/>
      <c r="C550" s="713" t="n"/>
      <c r="D550" s="665" t="n"/>
      <c r="E550" s="665" t="n"/>
      <c r="F550" s="665" t="n"/>
      <c r="G550" s="665" t="n"/>
      <c r="H550" s="665" t="n"/>
      <c r="I550" s="713" t="n"/>
      <c r="J550" s="713" t="n"/>
      <c r="K550" s="713" t="n"/>
      <c r="L550" s="713" t="n"/>
      <c r="M550" s="713" t="n"/>
      <c r="N550" s="713" t="n"/>
      <c r="O550" s="713" t="n"/>
      <c r="P550" s="713" t="n"/>
      <c r="Q550" s="713" t="n"/>
      <c r="R550" s="713" t="n"/>
      <c r="S550" s="713" t="n"/>
      <c r="T550" s="713" t="n"/>
      <c r="U550" s="713" t="n"/>
      <c r="V550" s="713" t="n"/>
      <c r="W550" s="713" t="n"/>
      <c r="X550" s="713" t="n"/>
      <c r="Y550" s="713" t="n"/>
      <c r="Z550" s="713" t="n"/>
    </row>
    <row r="551" ht="11.25" customHeight="1" s="844">
      <c r="A551" s="713" t="n"/>
      <c r="B551" s="713" t="n"/>
      <c r="C551" s="713" t="n"/>
      <c r="D551" s="665" t="n"/>
      <c r="E551" s="665" t="n"/>
      <c r="F551" s="665" t="n"/>
      <c r="G551" s="665" t="n"/>
      <c r="H551" s="665" t="n"/>
      <c r="I551" s="713" t="n"/>
      <c r="J551" s="713" t="n"/>
      <c r="K551" s="713" t="n"/>
      <c r="L551" s="713" t="n"/>
      <c r="M551" s="713" t="n"/>
      <c r="N551" s="713" t="n"/>
      <c r="O551" s="713" t="n"/>
      <c r="P551" s="713" t="n"/>
      <c r="Q551" s="713" t="n"/>
      <c r="R551" s="713" t="n"/>
      <c r="S551" s="713" t="n"/>
      <c r="T551" s="713" t="n"/>
      <c r="U551" s="713" t="n"/>
      <c r="V551" s="713" t="n"/>
      <c r="W551" s="713" t="n"/>
      <c r="X551" s="713" t="n"/>
      <c r="Y551" s="713" t="n"/>
      <c r="Z551" s="713" t="n"/>
    </row>
    <row r="552" ht="11.25" customHeight="1" s="844">
      <c r="A552" s="713" t="n"/>
      <c r="B552" s="713" t="n"/>
      <c r="C552" s="713" t="n"/>
      <c r="D552" s="665" t="n"/>
      <c r="E552" s="665" t="n"/>
      <c r="F552" s="665" t="n"/>
      <c r="G552" s="665" t="n"/>
      <c r="H552" s="665" t="n"/>
      <c r="I552" s="713" t="n"/>
      <c r="J552" s="713" t="n"/>
      <c r="K552" s="713" t="n"/>
      <c r="L552" s="713" t="n"/>
      <c r="M552" s="713" t="n"/>
      <c r="N552" s="713" t="n"/>
      <c r="O552" s="713" t="n"/>
      <c r="P552" s="713" t="n"/>
      <c r="Q552" s="713" t="n"/>
      <c r="R552" s="713" t="n"/>
      <c r="S552" s="713" t="n"/>
      <c r="T552" s="713" t="n"/>
      <c r="U552" s="713" t="n"/>
      <c r="V552" s="713" t="n"/>
      <c r="W552" s="713" t="n"/>
      <c r="X552" s="713" t="n"/>
      <c r="Y552" s="713" t="n"/>
      <c r="Z552" s="713" t="n"/>
    </row>
    <row r="553" ht="11.25" customHeight="1" s="844">
      <c r="A553" s="713" t="n"/>
      <c r="B553" s="713" t="n"/>
      <c r="C553" s="713" t="n"/>
      <c r="D553" s="665" t="n"/>
      <c r="E553" s="665" t="n"/>
      <c r="F553" s="665" t="n"/>
      <c r="G553" s="665" t="n"/>
      <c r="H553" s="665" t="n"/>
      <c r="I553" s="713" t="n"/>
      <c r="J553" s="713" t="n"/>
      <c r="K553" s="713" t="n"/>
      <c r="L553" s="713" t="n"/>
      <c r="M553" s="713" t="n"/>
      <c r="N553" s="713" t="n"/>
      <c r="O553" s="713" t="n"/>
      <c r="P553" s="713" t="n"/>
      <c r="Q553" s="713" t="n"/>
      <c r="R553" s="713" t="n"/>
      <c r="S553" s="713" t="n"/>
      <c r="T553" s="713" t="n"/>
      <c r="U553" s="713" t="n"/>
      <c r="V553" s="713" t="n"/>
      <c r="W553" s="713" t="n"/>
      <c r="X553" s="713" t="n"/>
      <c r="Y553" s="713" t="n"/>
      <c r="Z553" s="713" t="n"/>
    </row>
    <row r="554" ht="11.25" customHeight="1" s="844">
      <c r="A554" s="713" t="n"/>
      <c r="B554" s="713" t="n"/>
      <c r="C554" s="713" t="n"/>
      <c r="D554" s="665" t="n"/>
      <c r="E554" s="665" t="n"/>
      <c r="F554" s="665" t="n"/>
      <c r="G554" s="665" t="n"/>
      <c r="H554" s="665" t="n"/>
      <c r="I554" s="713" t="n"/>
      <c r="J554" s="713" t="n"/>
      <c r="K554" s="713" t="n"/>
      <c r="L554" s="713" t="n"/>
      <c r="M554" s="713" t="n"/>
      <c r="N554" s="713" t="n"/>
      <c r="O554" s="713" t="n"/>
      <c r="P554" s="713" t="n"/>
      <c r="Q554" s="713" t="n"/>
      <c r="R554" s="713" t="n"/>
      <c r="S554" s="713" t="n"/>
      <c r="T554" s="713" t="n"/>
      <c r="U554" s="713" t="n"/>
      <c r="V554" s="713" t="n"/>
      <c r="W554" s="713" t="n"/>
      <c r="X554" s="713" t="n"/>
      <c r="Y554" s="713" t="n"/>
      <c r="Z554" s="713" t="n"/>
    </row>
    <row r="555" ht="11.25" customHeight="1" s="844">
      <c r="A555" s="713" t="n"/>
      <c r="B555" s="713" t="n"/>
      <c r="C555" s="713" t="n"/>
      <c r="D555" s="665" t="n"/>
      <c r="E555" s="665" t="n"/>
      <c r="F555" s="665" t="n"/>
      <c r="G555" s="665" t="n"/>
      <c r="H555" s="665" t="n"/>
      <c r="I555" s="713" t="n"/>
      <c r="J555" s="713" t="n"/>
      <c r="K555" s="713" t="n"/>
      <c r="L555" s="713" t="n"/>
      <c r="M555" s="713" t="n"/>
      <c r="N555" s="713" t="n"/>
      <c r="O555" s="713" t="n"/>
      <c r="P555" s="713" t="n"/>
      <c r="Q555" s="713" t="n"/>
      <c r="R555" s="713" t="n"/>
      <c r="S555" s="713" t="n"/>
      <c r="T555" s="713" t="n"/>
      <c r="U555" s="713" t="n"/>
      <c r="V555" s="713" t="n"/>
      <c r="W555" s="713" t="n"/>
      <c r="X555" s="713" t="n"/>
      <c r="Y555" s="713" t="n"/>
      <c r="Z555" s="713" t="n"/>
    </row>
    <row r="556" ht="11.25" customHeight="1" s="844">
      <c r="A556" s="713" t="n"/>
      <c r="B556" s="713" t="n"/>
      <c r="C556" s="713" t="n"/>
      <c r="D556" s="665" t="n"/>
      <c r="E556" s="665" t="n"/>
      <c r="F556" s="665" t="n"/>
      <c r="G556" s="665" t="n"/>
      <c r="H556" s="665" t="n"/>
      <c r="I556" s="713" t="n"/>
      <c r="J556" s="713" t="n"/>
      <c r="K556" s="713" t="n"/>
      <c r="L556" s="713" t="n"/>
      <c r="M556" s="713" t="n"/>
      <c r="N556" s="713" t="n"/>
      <c r="O556" s="713" t="n"/>
      <c r="P556" s="713" t="n"/>
      <c r="Q556" s="713" t="n"/>
      <c r="R556" s="713" t="n"/>
      <c r="S556" s="713" t="n"/>
      <c r="T556" s="713" t="n"/>
      <c r="U556" s="713" t="n"/>
      <c r="V556" s="713" t="n"/>
      <c r="W556" s="713" t="n"/>
      <c r="X556" s="713" t="n"/>
      <c r="Y556" s="713" t="n"/>
      <c r="Z556" s="713" t="n"/>
    </row>
    <row r="557" ht="11.25" customHeight="1" s="844">
      <c r="A557" s="713" t="n"/>
      <c r="B557" s="713" t="n"/>
      <c r="C557" s="713" t="n"/>
      <c r="D557" s="665" t="n"/>
      <c r="E557" s="665" t="n"/>
      <c r="F557" s="665" t="n"/>
      <c r="G557" s="665" t="n"/>
      <c r="H557" s="665" t="n"/>
      <c r="I557" s="713" t="n"/>
      <c r="J557" s="713" t="n"/>
      <c r="K557" s="713" t="n"/>
      <c r="L557" s="713" t="n"/>
      <c r="M557" s="713" t="n"/>
      <c r="N557" s="713" t="n"/>
      <c r="O557" s="713" t="n"/>
      <c r="P557" s="713" t="n"/>
      <c r="Q557" s="713" t="n"/>
      <c r="R557" s="713" t="n"/>
      <c r="S557" s="713" t="n"/>
      <c r="T557" s="713" t="n"/>
      <c r="U557" s="713" t="n"/>
      <c r="V557" s="713" t="n"/>
      <c r="W557" s="713" t="n"/>
      <c r="X557" s="713" t="n"/>
      <c r="Y557" s="713" t="n"/>
      <c r="Z557" s="713" t="n"/>
    </row>
    <row r="558" ht="11.25" customHeight="1" s="844">
      <c r="A558" s="713" t="n"/>
      <c r="B558" s="713" t="n"/>
      <c r="C558" s="713" t="n"/>
      <c r="D558" s="665" t="n"/>
      <c r="E558" s="665" t="n"/>
      <c r="F558" s="665" t="n"/>
      <c r="G558" s="665" t="n"/>
      <c r="H558" s="665" t="n"/>
      <c r="I558" s="713" t="n"/>
      <c r="J558" s="713" t="n"/>
      <c r="K558" s="713" t="n"/>
      <c r="L558" s="713" t="n"/>
      <c r="M558" s="713" t="n"/>
      <c r="N558" s="713" t="n"/>
      <c r="O558" s="713" t="n"/>
      <c r="P558" s="713" t="n"/>
      <c r="Q558" s="713" t="n"/>
      <c r="R558" s="713" t="n"/>
      <c r="S558" s="713" t="n"/>
      <c r="T558" s="713" t="n"/>
      <c r="U558" s="713" t="n"/>
      <c r="V558" s="713" t="n"/>
      <c r="W558" s="713" t="n"/>
      <c r="X558" s="713" t="n"/>
      <c r="Y558" s="713" t="n"/>
      <c r="Z558" s="713" t="n"/>
    </row>
    <row r="559" ht="11.25" customHeight="1" s="844">
      <c r="A559" s="713" t="n"/>
      <c r="B559" s="713" t="n"/>
      <c r="C559" s="713" t="n"/>
      <c r="D559" s="665" t="n"/>
      <c r="E559" s="665" t="n"/>
      <c r="F559" s="665" t="n"/>
      <c r="G559" s="665" t="n"/>
      <c r="H559" s="665" t="n"/>
      <c r="I559" s="713" t="n"/>
      <c r="J559" s="713" t="n"/>
      <c r="K559" s="713" t="n"/>
      <c r="L559" s="713" t="n"/>
      <c r="M559" s="713" t="n"/>
      <c r="N559" s="713" t="n"/>
      <c r="O559" s="713" t="n"/>
      <c r="P559" s="713" t="n"/>
      <c r="Q559" s="713" t="n"/>
      <c r="R559" s="713" t="n"/>
      <c r="S559" s="713" t="n"/>
      <c r="T559" s="713" t="n"/>
      <c r="U559" s="713" t="n"/>
      <c r="V559" s="713" t="n"/>
      <c r="W559" s="713" t="n"/>
      <c r="X559" s="713" t="n"/>
      <c r="Y559" s="713" t="n"/>
      <c r="Z559" s="713" t="n"/>
    </row>
    <row r="560" ht="11.25" customHeight="1" s="844">
      <c r="A560" s="713" t="n"/>
      <c r="B560" s="713" t="n"/>
      <c r="C560" s="713" t="n"/>
      <c r="D560" s="665" t="n"/>
      <c r="E560" s="665" t="n"/>
      <c r="F560" s="665" t="n"/>
      <c r="G560" s="665" t="n"/>
      <c r="H560" s="665" t="n"/>
      <c r="I560" s="713" t="n"/>
      <c r="J560" s="713" t="n"/>
      <c r="K560" s="713" t="n"/>
      <c r="L560" s="713" t="n"/>
      <c r="M560" s="713" t="n"/>
      <c r="N560" s="713" t="n"/>
      <c r="O560" s="713" t="n"/>
      <c r="P560" s="713" t="n"/>
      <c r="Q560" s="713" t="n"/>
      <c r="R560" s="713" t="n"/>
      <c r="S560" s="713" t="n"/>
      <c r="T560" s="713" t="n"/>
      <c r="U560" s="713" t="n"/>
      <c r="V560" s="713" t="n"/>
      <c r="W560" s="713" t="n"/>
      <c r="X560" s="713" t="n"/>
      <c r="Y560" s="713" t="n"/>
      <c r="Z560" s="713" t="n"/>
    </row>
    <row r="561" ht="11.25" customHeight="1" s="844">
      <c r="A561" s="713" t="n"/>
      <c r="B561" s="713" t="n"/>
      <c r="C561" s="713" t="n"/>
      <c r="D561" s="665" t="n"/>
      <c r="E561" s="665" t="n"/>
      <c r="F561" s="665" t="n"/>
      <c r="G561" s="665" t="n"/>
      <c r="H561" s="665" t="n"/>
      <c r="I561" s="713" t="n"/>
      <c r="J561" s="713" t="n"/>
      <c r="K561" s="713" t="n"/>
      <c r="L561" s="713" t="n"/>
      <c r="M561" s="713" t="n"/>
      <c r="N561" s="713" t="n"/>
      <c r="O561" s="713" t="n"/>
      <c r="P561" s="713" t="n"/>
      <c r="Q561" s="713" t="n"/>
      <c r="R561" s="713" t="n"/>
      <c r="S561" s="713" t="n"/>
      <c r="T561" s="713" t="n"/>
      <c r="U561" s="713" t="n"/>
      <c r="V561" s="713" t="n"/>
      <c r="W561" s="713" t="n"/>
      <c r="X561" s="713" t="n"/>
      <c r="Y561" s="713" t="n"/>
      <c r="Z561" s="713" t="n"/>
    </row>
    <row r="562" ht="11.25" customHeight="1" s="844">
      <c r="A562" s="713" t="n"/>
      <c r="B562" s="713" t="n"/>
      <c r="C562" s="713" t="n"/>
      <c r="D562" s="665" t="n"/>
      <c r="E562" s="665" t="n"/>
      <c r="F562" s="665" t="n"/>
      <c r="G562" s="665" t="n"/>
      <c r="H562" s="665" t="n"/>
      <c r="I562" s="713" t="n"/>
      <c r="J562" s="713" t="n"/>
      <c r="K562" s="713" t="n"/>
      <c r="L562" s="713" t="n"/>
      <c r="M562" s="713" t="n"/>
      <c r="N562" s="713" t="n"/>
      <c r="O562" s="713" t="n"/>
      <c r="P562" s="713" t="n"/>
      <c r="Q562" s="713" t="n"/>
      <c r="R562" s="713" t="n"/>
      <c r="S562" s="713" t="n"/>
      <c r="T562" s="713" t="n"/>
      <c r="U562" s="713" t="n"/>
      <c r="V562" s="713" t="n"/>
      <c r="W562" s="713" t="n"/>
      <c r="X562" s="713" t="n"/>
      <c r="Y562" s="713" t="n"/>
      <c r="Z562" s="713" t="n"/>
    </row>
    <row r="563" ht="11.25" customHeight="1" s="844">
      <c r="A563" s="713" t="n"/>
      <c r="B563" s="713" t="n"/>
      <c r="C563" s="713" t="n"/>
      <c r="D563" s="665" t="n"/>
      <c r="E563" s="665" t="n"/>
      <c r="F563" s="665" t="n"/>
      <c r="G563" s="665" t="n"/>
      <c r="H563" s="665" t="n"/>
      <c r="I563" s="713" t="n"/>
      <c r="J563" s="713" t="n"/>
      <c r="K563" s="713" t="n"/>
      <c r="L563" s="713" t="n"/>
      <c r="M563" s="713" t="n"/>
      <c r="N563" s="713" t="n"/>
      <c r="O563" s="713" t="n"/>
      <c r="P563" s="713" t="n"/>
      <c r="Q563" s="713" t="n"/>
      <c r="R563" s="713" t="n"/>
      <c r="S563" s="713" t="n"/>
      <c r="T563" s="713" t="n"/>
      <c r="U563" s="713" t="n"/>
      <c r="V563" s="713" t="n"/>
      <c r="W563" s="713" t="n"/>
      <c r="X563" s="713" t="n"/>
      <c r="Y563" s="713" t="n"/>
      <c r="Z563" s="713" t="n"/>
    </row>
    <row r="564" ht="11.25" customHeight="1" s="844">
      <c r="A564" s="713" t="n"/>
      <c r="B564" s="713" t="n"/>
      <c r="C564" s="713" t="n"/>
      <c r="D564" s="665" t="n"/>
      <c r="E564" s="665" t="n"/>
      <c r="F564" s="665" t="n"/>
      <c r="G564" s="665" t="n"/>
      <c r="H564" s="665" t="n"/>
      <c r="I564" s="713" t="n"/>
      <c r="J564" s="713" t="n"/>
      <c r="K564" s="713" t="n"/>
      <c r="L564" s="713" t="n"/>
      <c r="M564" s="713" t="n"/>
      <c r="N564" s="713" t="n"/>
      <c r="O564" s="713" t="n"/>
      <c r="P564" s="713" t="n"/>
      <c r="Q564" s="713" t="n"/>
      <c r="R564" s="713" t="n"/>
      <c r="S564" s="713" t="n"/>
      <c r="T564" s="713" t="n"/>
      <c r="U564" s="713" t="n"/>
      <c r="V564" s="713" t="n"/>
      <c r="W564" s="713" t="n"/>
      <c r="X564" s="713" t="n"/>
      <c r="Y564" s="713" t="n"/>
      <c r="Z564" s="713" t="n"/>
    </row>
    <row r="565" ht="11.25" customHeight="1" s="844">
      <c r="A565" s="713" t="n"/>
      <c r="B565" s="713" t="n"/>
      <c r="C565" s="713" t="n"/>
      <c r="D565" s="665" t="n"/>
      <c r="E565" s="665" t="n"/>
      <c r="F565" s="665" t="n"/>
      <c r="G565" s="665" t="n"/>
      <c r="H565" s="665" t="n"/>
      <c r="I565" s="713" t="n"/>
      <c r="J565" s="713" t="n"/>
      <c r="K565" s="713" t="n"/>
      <c r="L565" s="713" t="n"/>
      <c r="M565" s="713" t="n"/>
      <c r="N565" s="713" t="n"/>
      <c r="O565" s="713" t="n"/>
      <c r="P565" s="713" t="n"/>
      <c r="Q565" s="713" t="n"/>
      <c r="R565" s="713" t="n"/>
      <c r="S565" s="713" t="n"/>
      <c r="T565" s="713" t="n"/>
      <c r="U565" s="713" t="n"/>
      <c r="V565" s="713" t="n"/>
      <c r="W565" s="713" t="n"/>
      <c r="X565" s="713" t="n"/>
      <c r="Y565" s="713" t="n"/>
      <c r="Z565" s="713" t="n"/>
    </row>
    <row r="566" ht="11.25" customHeight="1" s="844">
      <c r="A566" s="713" t="n"/>
      <c r="B566" s="713" t="n"/>
      <c r="C566" s="713" t="n"/>
      <c r="D566" s="665" t="n"/>
      <c r="E566" s="665" t="n"/>
      <c r="F566" s="665" t="n"/>
      <c r="G566" s="665" t="n"/>
      <c r="H566" s="665" t="n"/>
      <c r="I566" s="713" t="n"/>
      <c r="J566" s="713" t="n"/>
      <c r="K566" s="713" t="n"/>
      <c r="L566" s="713" t="n"/>
      <c r="M566" s="713" t="n"/>
      <c r="N566" s="713" t="n"/>
      <c r="O566" s="713" t="n"/>
      <c r="P566" s="713" t="n"/>
      <c r="Q566" s="713" t="n"/>
      <c r="R566" s="713" t="n"/>
      <c r="S566" s="713" t="n"/>
      <c r="T566" s="713" t="n"/>
      <c r="U566" s="713" t="n"/>
      <c r="V566" s="713" t="n"/>
      <c r="W566" s="713" t="n"/>
      <c r="X566" s="713" t="n"/>
      <c r="Y566" s="713" t="n"/>
      <c r="Z566" s="713" t="n"/>
    </row>
    <row r="567" ht="11.25" customHeight="1" s="844">
      <c r="A567" s="713" t="n"/>
      <c r="B567" s="713" t="n"/>
      <c r="C567" s="713" t="n"/>
      <c r="D567" s="665" t="n"/>
      <c r="E567" s="665" t="n"/>
      <c r="F567" s="665" t="n"/>
      <c r="G567" s="665" t="n"/>
      <c r="H567" s="665" t="n"/>
      <c r="I567" s="713" t="n"/>
      <c r="J567" s="713" t="n"/>
      <c r="K567" s="713" t="n"/>
      <c r="L567" s="713" t="n"/>
      <c r="M567" s="713" t="n"/>
      <c r="N567" s="713" t="n"/>
      <c r="O567" s="713" t="n"/>
      <c r="P567" s="713" t="n"/>
      <c r="Q567" s="713" t="n"/>
      <c r="R567" s="713" t="n"/>
      <c r="S567" s="713" t="n"/>
      <c r="T567" s="713" t="n"/>
      <c r="U567" s="713" t="n"/>
      <c r="V567" s="713" t="n"/>
      <c r="W567" s="713" t="n"/>
      <c r="X567" s="713" t="n"/>
      <c r="Y567" s="713" t="n"/>
      <c r="Z567" s="713" t="n"/>
    </row>
    <row r="568" ht="11.25" customHeight="1" s="844">
      <c r="A568" s="713" t="n"/>
      <c r="B568" s="713" t="n"/>
      <c r="C568" s="713" t="n"/>
      <c r="D568" s="665" t="n"/>
      <c r="E568" s="665" t="n"/>
      <c r="F568" s="665" t="n"/>
      <c r="G568" s="665" t="n"/>
      <c r="H568" s="665" t="n"/>
      <c r="I568" s="713" t="n"/>
      <c r="J568" s="713" t="n"/>
      <c r="K568" s="713" t="n"/>
      <c r="L568" s="713" t="n"/>
      <c r="M568" s="713" t="n"/>
      <c r="N568" s="713" t="n"/>
      <c r="O568" s="713" t="n"/>
      <c r="P568" s="713" t="n"/>
      <c r="Q568" s="713" t="n"/>
      <c r="R568" s="713" t="n"/>
      <c r="S568" s="713" t="n"/>
      <c r="T568" s="713" t="n"/>
      <c r="U568" s="713" t="n"/>
      <c r="V568" s="713" t="n"/>
      <c r="W568" s="713" t="n"/>
      <c r="X568" s="713" t="n"/>
      <c r="Y568" s="713" t="n"/>
      <c r="Z568" s="713" t="n"/>
    </row>
    <row r="569" ht="11.25" customHeight="1" s="844">
      <c r="A569" s="713" t="n"/>
      <c r="B569" s="713" t="n"/>
      <c r="C569" s="713" t="n"/>
      <c r="D569" s="665" t="n"/>
      <c r="E569" s="665" t="n"/>
      <c r="F569" s="665" t="n"/>
      <c r="G569" s="665" t="n"/>
      <c r="H569" s="665" t="n"/>
      <c r="I569" s="713" t="n"/>
      <c r="J569" s="713" t="n"/>
      <c r="K569" s="713" t="n"/>
      <c r="L569" s="713" t="n"/>
      <c r="M569" s="713" t="n"/>
      <c r="N569" s="713" t="n"/>
      <c r="O569" s="713" t="n"/>
      <c r="P569" s="713" t="n"/>
      <c r="Q569" s="713" t="n"/>
      <c r="R569" s="713" t="n"/>
      <c r="S569" s="713" t="n"/>
      <c r="T569" s="713" t="n"/>
      <c r="U569" s="713" t="n"/>
      <c r="V569" s="713" t="n"/>
      <c r="W569" s="713" t="n"/>
      <c r="X569" s="713" t="n"/>
      <c r="Y569" s="713" t="n"/>
      <c r="Z569" s="713" t="n"/>
    </row>
    <row r="570" ht="11.25" customHeight="1" s="844">
      <c r="A570" s="713" t="n"/>
      <c r="B570" s="713" t="n"/>
      <c r="C570" s="713" t="n"/>
      <c r="D570" s="665" t="n"/>
      <c r="E570" s="665" t="n"/>
      <c r="F570" s="665" t="n"/>
      <c r="G570" s="665" t="n"/>
      <c r="H570" s="665" t="n"/>
      <c r="I570" s="713" t="n"/>
      <c r="J570" s="713" t="n"/>
      <c r="K570" s="713" t="n"/>
      <c r="L570" s="713" t="n"/>
      <c r="M570" s="713" t="n"/>
      <c r="N570" s="713" t="n"/>
      <c r="O570" s="713" t="n"/>
      <c r="P570" s="713" t="n"/>
      <c r="Q570" s="713" t="n"/>
      <c r="R570" s="713" t="n"/>
      <c r="S570" s="713" t="n"/>
      <c r="T570" s="713" t="n"/>
      <c r="U570" s="713" t="n"/>
      <c r="V570" s="713" t="n"/>
      <c r="W570" s="713" t="n"/>
      <c r="X570" s="713" t="n"/>
      <c r="Y570" s="713" t="n"/>
      <c r="Z570" s="713" t="n"/>
    </row>
    <row r="571" ht="11.25" customHeight="1" s="844">
      <c r="A571" s="713" t="n"/>
      <c r="B571" s="713" t="n"/>
      <c r="C571" s="713" t="n"/>
      <c r="D571" s="665" t="n"/>
      <c r="E571" s="665" t="n"/>
      <c r="F571" s="665" t="n"/>
      <c r="G571" s="665" t="n"/>
      <c r="H571" s="665" t="n"/>
      <c r="I571" s="713" t="n"/>
      <c r="J571" s="713" t="n"/>
      <c r="K571" s="713" t="n"/>
      <c r="L571" s="713" t="n"/>
      <c r="M571" s="713" t="n"/>
      <c r="N571" s="713" t="n"/>
      <c r="O571" s="713" t="n"/>
      <c r="P571" s="713" t="n"/>
      <c r="Q571" s="713" t="n"/>
      <c r="R571" s="713" t="n"/>
      <c r="S571" s="713" t="n"/>
      <c r="T571" s="713" t="n"/>
      <c r="U571" s="713" t="n"/>
      <c r="V571" s="713" t="n"/>
      <c r="W571" s="713" t="n"/>
      <c r="X571" s="713" t="n"/>
      <c r="Y571" s="713" t="n"/>
      <c r="Z571" s="713" t="n"/>
    </row>
    <row r="572" ht="11.25" customHeight="1" s="844">
      <c r="A572" s="713" t="n"/>
      <c r="B572" s="713" t="n"/>
      <c r="C572" s="713" t="n"/>
      <c r="D572" s="665" t="n"/>
      <c r="E572" s="665" t="n"/>
      <c r="F572" s="665" t="n"/>
      <c r="G572" s="665" t="n"/>
      <c r="H572" s="665" t="n"/>
      <c r="I572" s="713" t="n"/>
      <c r="J572" s="713" t="n"/>
      <c r="K572" s="713" t="n"/>
      <c r="L572" s="713" t="n"/>
      <c r="M572" s="713" t="n"/>
      <c r="N572" s="713" t="n"/>
      <c r="O572" s="713" t="n"/>
      <c r="P572" s="713" t="n"/>
      <c r="Q572" s="713" t="n"/>
      <c r="R572" s="713" t="n"/>
      <c r="S572" s="713" t="n"/>
      <c r="T572" s="713" t="n"/>
      <c r="U572" s="713" t="n"/>
      <c r="V572" s="713" t="n"/>
      <c r="W572" s="713" t="n"/>
      <c r="X572" s="713" t="n"/>
      <c r="Y572" s="713" t="n"/>
      <c r="Z572" s="713" t="n"/>
    </row>
    <row r="573" ht="11.25" customHeight="1" s="844">
      <c r="A573" s="713" t="n"/>
      <c r="B573" s="713" t="n"/>
      <c r="C573" s="713" t="n"/>
      <c r="D573" s="665" t="n"/>
      <c r="E573" s="665" t="n"/>
      <c r="F573" s="665" t="n"/>
      <c r="G573" s="665" t="n"/>
      <c r="H573" s="665" t="n"/>
      <c r="I573" s="713" t="n"/>
      <c r="J573" s="713" t="n"/>
      <c r="K573" s="713" t="n"/>
      <c r="L573" s="713" t="n"/>
      <c r="M573" s="713" t="n"/>
      <c r="N573" s="713" t="n"/>
      <c r="O573" s="713" t="n"/>
      <c r="P573" s="713" t="n"/>
      <c r="Q573" s="713" t="n"/>
      <c r="R573" s="713" t="n"/>
      <c r="S573" s="713" t="n"/>
      <c r="T573" s="713" t="n"/>
      <c r="U573" s="713" t="n"/>
      <c r="V573" s="713" t="n"/>
      <c r="W573" s="713" t="n"/>
      <c r="X573" s="713" t="n"/>
      <c r="Y573" s="713" t="n"/>
      <c r="Z573" s="713" t="n"/>
    </row>
    <row r="574" ht="11.25" customHeight="1" s="844">
      <c r="A574" s="713" t="n"/>
      <c r="B574" s="713" t="n"/>
      <c r="C574" s="713" t="n"/>
      <c r="D574" s="665" t="n"/>
      <c r="E574" s="665" t="n"/>
      <c r="F574" s="665" t="n"/>
      <c r="G574" s="665" t="n"/>
      <c r="H574" s="665" t="n"/>
      <c r="I574" s="713" t="n"/>
      <c r="J574" s="713" t="n"/>
      <c r="K574" s="713" t="n"/>
      <c r="L574" s="713" t="n"/>
      <c r="M574" s="713" t="n"/>
      <c r="N574" s="713" t="n"/>
      <c r="O574" s="713" t="n"/>
      <c r="P574" s="713" t="n"/>
      <c r="Q574" s="713" t="n"/>
      <c r="R574" s="713" t="n"/>
      <c r="S574" s="713" t="n"/>
      <c r="T574" s="713" t="n"/>
      <c r="U574" s="713" t="n"/>
      <c r="V574" s="713" t="n"/>
      <c r="W574" s="713" t="n"/>
      <c r="X574" s="713" t="n"/>
      <c r="Y574" s="713" t="n"/>
      <c r="Z574" s="713" t="n"/>
    </row>
    <row r="575" ht="11.25" customHeight="1" s="844">
      <c r="A575" s="713" t="n"/>
      <c r="B575" s="713" t="n"/>
      <c r="C575" s="713" t="n"/>
      <c r="D575" s="665" t="n"/>
      <c r="E575" s="665" t="n"/>
      <c r="F575" s="665" t="n"/>
      <c r="G575" s="665" t="n"/>
      <c r="H575" s="665" t="n"/>
      <c r="I575" s="713" t="n"/>
      <c r="J575" s="713" t="n"/>
      <c r="K575" s="713" t="n"/>
      <c r="L575" s="713" t="n"/>
      <c r="M575" s="713" t="n"/>
      <c r="N575" s="713" t="n"/>
      <c r="O575" s="713" t="n"/>
      <c r="P575" s="713" t="n"/>
      <c r="Q575" s="713" t="n"/>
      <c r="R575" s="713" t="n"/>
      <c r="S575" s="713" t="n"/>
      <c r="T575" s="713" t="n"/>
      <c r="U575" s="713" t="n"/>
      <c r="V575" s="713" t="n"/>
      <c r="W575" s="713" t="n"/>
      <c r="X575" s="713" t="n"/>
      <c r="Y575" s="713" t="n"/>
      <c r="Z575" s="713" t="n"/>
    </row>
    <row r="576" ht="11.25" customHeight="1" s="844">
      <c r="A576" s="713" t="n"/>
      <c r="B576" s="713" t="n"/>
      <c r="C576" s="713" t="n"/>
      <c r="D576" s="665" t="n"/>
      <c r="E576" s="665" t="n"/>
      <c r="F576" s="665" t="n"/>
      <c r="G576" s="665" t="n"/>
      <c r="H576" s="665" t="n"/>
      <c r="I576" s="713" t="n"/>
      <c r="J576" s="713" t="n"/>
      <c r="K576" s="713" t="n"/>
      <c r="L576" s="713" t="n"/>
      <c r="M576" s="713" t="n"/>
      <c r="N576" s="713" t="n"/>
      <c r="O576" s="713" t="n"/>
      <c r="P576" s="713" t="n"/>
      <c r="Q576" s="713" t="n"/>
      <c r="R576" s="713" t="n"/>
      <c r="S576" s="713" t="n"/>
      <c r="T576" s="713" t="n"/>
      <c r="U576" s="713" t="n"/>
      <c r="V576" s="713" t="n"/>
      <c r="W576" s="713" t="n"/>
      <c r="X576" s="713" t="n"/>
      <c r="Y576" s="713" t="n"/>
      <c r="Z576" s="713" t="n"/>
    </row>
    <row r="577" ht="11.25" customHeight="1" s="844">
      <c r="A577" s="713" t="n"/>
      <c r="B577" s="713" t="n"/>
      <c r="C577" s="713" t="n"/>
      <c r="D577" s="665" t="n"/>
      <c r="E577" s="665" t="n"/>
      <c r="F577" s="665" t="n"/>
      <c r="G577" s="665" t="n"/>
      <c r="H577" s="665" t="n"/>
      <c r="I577" s="713" t="n"/>
      <c r="J577" s="713" t="n"/>
      <c r="K577" s="713" t="n"/>
      <c r="L577" s="713" t="n"/>
      <c r="M577" s="713" t="n"/>
      <c r="N577" s="713" t="n"/>
      <c r="O577" s="713" t="n"/>
      <c r="P577" s="713" t="n"/>
      <c r="Q577" s="713" t="n"/>
      <c r="R577" s="713" t="n"/>
      <c r="S577" s="713" t="n"/>
      <c r="T577" s="713" t="n"/>
      <c r="U577" s="713" t="n"/>
      <c r="V577" s="713" t="n"/>
      <c r="W577" s="713" t="n"/>
      <c r="X577" s="713" t="n"/>
      <c r="Y577" s="713" t="n"/>
      <c r="Z577" s="713" t="n"/>
    </row>
    <row r="578" ht="11.25" customHeight="1" s="844">
      <c r="A578" s="713" t="n"/>
      <c r="B578" s="713" t="n"/>
      <c r="C578" s="713" t="n"/>
      <c r="D578" s="665" t="n"/>
      <c r="E578" s="665" t="n"/>
      <c r="F578" s="665" t="n"/>
      <c r="G578" s="665" t="n"/>
      <c r="H578" s="665" t="n"/>
      <c r="I578" s="713" t="n"/>
      <c r="J578" s="713" t="n"/>
      <c r="K578" s="713" t="n"/>
      <c r="L578" s="713" t="n"/>
      <c r="M578" s="713" t="n"/>
      <c r="N578" s="713" t="n"/>
      <c r="O578" s="713" t="n"/>
      <c r="P578" s="713" t="n"/>
      <c r="Q578" s="713" t="n"/>
      <c r="R578" s="713" t="n"/>
      <c r="S578" s="713" t="n"/>
      <c r="T578" s="713" t="n"/>
      <c r="U578" s="713" t="n"/>
      <c r="V578" s="713" t="n"/>
      <c r="W578" s="713" t="n"/>
      <c r="X578" s="713" t="n"/>
      <c r="Y578" s="713" t="n"/>
      <c r="Z578" s="713" t="n"/>
    </row>
    <row r="579" ht="11.25" customHeight="1" s="844">
      <c r="A579" s="713" t="n"/>
      <c r="B579" s="713" t="n"/>
      <c r="C579" s="713" t="n"/>
      <c r="D579" s="665" t="n"/>
      <c r="E579" s="665" t="n"/>
      <c r="F579" s="665" t="n"/>
      <c r="G579" s="665" t="n"/>
      <c r="H579" s="665" t="n"/>
      <c r="I579" s="713" t="n"/>
      <c r="J579" s="713" t="n"/>
      <c r="K579" s="713" t="n"/>
      <c r="L579" s="713" t="n"/>
      <c r="M579" s="713" t="n"/>
      <c r="N579" s="713" t="n"/>
      <c r="O579" s="713" t="n"/>
      <c r="P579" s="713" t="n"/>
      <c r="Q579" s="713" t="n"/>
      <c r="R579" s="713" t="n"/>
      <c r="S579" s="713" t="n"/>
      <c r="T579" s="713" t="n"/>
      <c r="U579" s="713" t="n"/>
      <c r="V579" s="713" t="n"/>
      <c r="W579" s="713" t="n"/>
      <c r="X579" s="713" t="n"/>
      <c r="Y579" s="713" t="n"/>
      <c r="Z579" s="713" t="n"/>
    </row>
    <row r="580" ht="11.25" customHeight="1" s="844">
      <c r="A580" s="713" t="n"/>
      <c r="B580" s="713" t="n"/>
      <c r="C580" s="713" t="n"/>
      <c r="D580" s="665" t="n"/>
      <c r="E580" s="665" t="n"/>
      <c r="F580" s="665" t="n"/>
      <c r="G580" s="665" t="n"/>
      <c r="H580" s="665" t="n"/>
      <c r="I580" s="713" t="n"/>
      <c r="J580" s="713" t="n"/>
      <c r="K580" s="713" t="n"/>
      <c r="L580" s="713" t="n"/>
      <c r="M580" s="713" t="n"/>
      <c r="N580" s="713" t="n"/>
      <c r="O580" s="713" t="n"/>
      <c r="P580" s="713" t="n"/>
      <c r="Q580" s="713" t="n"/>
      <c r="R580" s="713" t="n"/>
      <c r="S580" s="713" t="n"/>
      <c r="T580" s="713" t="n"/>
      <c r="U580" s="713" t="n"/>
      <c r="V580" s="713" t="n"/>
      <c r="W580" s="713" t="n"/>
      <c r="X580" s="713" t="n"/>
      <c r="Y580" s="713" t="n"/>
      <c r="Z580" s="713" t="n"/>
    </row>
    <row r="581" ht="11.25" customHeight="1" s="844">
      <c r="A581" s="713" t="n"/>
      <c r="B581" s="713" t="n"/>
      <c r="C581" s="713" t="n"/>
      <c r="D581" s="665" t="n"/>
      <c r="E581" s="665" t="n"/>
      <c r="F581" s="665" t="n"/>
      <c r="G581" s="665" t="n"/>
      <c r="H581" s="665" t="n"/>
      <c r="I581" s="713" t="n"/>
      <c r="J581" s="713" t="n"/>
      <c r="K581" s="713" t="n"/>
      <c r="L581" s="713" t="n"/>
      <c r="M581" s="713" t="n"/>
      <c r="N581" s="713" t="n"/>
      <c r="O581" s="713" t="n"/>
      <c r="P581" s="713" t="n"/>
      <c r="Q581" s="713" t="n"/>
      <c r="R581" s="713" t="n"/>
      <c r="S581" s="713" t="n"/>
      <c r="T581" s="713" t="n"/>
      <c r="U581" s="713" t="n"/>
      <c r="V581" s="713" t="n"/>
      <c r="W581" s="713" t="n"/>
      <c r="X581" s="713" t="n"/>
      <c r="Y581" s="713" t="n"/>
      <c r="Z581" s="713" t="n"/>
    </row>
    <row r="582" ht="11.25" customHeight="1" s="844">
      <c r="A582" s="713" t="n"/>
      <c r="B582" s="713" t="n"/>
      <c r="C582" s="713" t="n"/>
      <c r="D582" s="665" t="n"/>
      <c r="E582" s="665" t="n"/>
      <c r="F582" s="665" t="n"/>
      <c r="G582" s="665" t="n"/>
      <c r="H582" s="665" t="n"/>
      <c r="I582" s="713" t="n"/>
      <c r="J582" s="713" t="n"/>
      <c r="K582" s="713" t="n"/>
      <c r="L582" s="713" t="n"/>
      <c r="M582" s="713" t="n"/>
      <c r="N582" s="713" t="n"/>
      <c r="O582" s="713" t="n"/>
      <c r="P582" s="713" t="n"/>
      <c r="Q582" s="713" t="n"/>
      <c r="R582" s="713" t="n"/>
      <c r="S582" s="713" t="n"/>
      <c r="T582" s="713" t="n"/>
      <c r="U582" s="713" t="n"/>
      <c r="V582" s="713" t="n"/>
      <c r="W582" s="713" t="n"/>
      <c r="X582" s="713" t="n"/>
      <c r="Y582" s="713" t="n"/>
      <c r="Z582" s="713" t="n"/>
    </row>
    <row r="583" ht="11.25" customHeight="1" s="844">
      <c r="A583" s="713" t="n"/>
      <c r="B583" s="713" t="n"/>
      <c r="C583" s="713" t="n"/>
      <c r="D583" s="665" t="n"/>
      <c r="E583" s="665" t="n"/>
      <c r="F583" s="665" t="n"/>
      <c r="G583" s="665" t="n"/>
      <c r="H583" s="665" t="n"/>
      <c r="I583" s="713" t="n"/>
      <c r="J583" s="713" t="n"/>
      <c r="K583" s="713" t="n"/>
      <c r="L583" s="713" t="n"/>
      <c r="M583" s="713" t="n"/>
      <c r="N583" s="713" t="n"/>
      <c r="O583" s="713" t="n"/>
      <c r="P583" s="713" t="n"/>
      <c r="Q583" s="713" t="n"/>
      <c r="R583" s="713" t="n"/>
      <c r="S583" s="713" t="n"/>
      <c r="T583" s="713" t="n"/>
      <c r="U583" s="713" t="n"/>
      <c r="V583" s="713" t="n"/>
      <c r="W583" s="713" t="n"/>
      <c r="X583" s="713" t="n"/>
      <c r="Y583" s="713" t="n"/>
      <c r="Z583" s="713" t="n"/>
    </row>
    <row r="584" ht="11.25" customHeight="1" s="844">
      <c r="A584" s="713" t="n"/>
      <c r="B584" s="713" t="n"/>
      <c r="C584" s="713" t="n"/>
      <c r="D584" s="665" t="n"/>
      <c r="E584" s="665" t="n"/>
      <c r="F584" s="665" t="n"/>
      <c r="G584" s="665" t="n"/>
      <c r="H584" s="665" t="n"/>
      <c r="I584" s="713" t="n"/>
      <c r="J584" s="713" t="n"/>
      <c r="K584" s="713" t="n"/>
      <c r="L584" s="713" t="n"/>
      <c r="M584" s="713" t="n"/>
      <c r="N584" s="713" t="n"/>
      <c r="O584" s="713" t="n"/>
      <c r="P584" s="713" t="n"/>
      <c r="Q584" s="713" t="n"/>
      <c r="R584" s="713" t="n"/>
      <c r="S584" s="713" t="n"/>
      <c r="T584" s="713" t="n"/>
      <c r="U584" s="713" t="n"/>
      <c r="V584" s="713" t="n"/>
      <c r="W584" s="713" t="n"/>
      <c r="X584" s="713" t="n"/>
      <c r="Y584" s="713" t="n"/>
      <c r="Z584" s="713" t="n"/>
    </row>
    <row r="585" ht="11.25" customHeight="1" s="844">
      <c r="A585" s="713" t="n"/>
      <c r="B585" s="713" t="n"/>
      <c r="C585" s="713" t="n"/>
      <c r="D585" s="665" t="n"/>
      <c r="E585" s="665" t="n"/>
      <c r="F585" s="665" t="n"/>
      <c r="G585" s="665" t="n"/>
      <c r="H585" s="665" t="n"/>
      <c r="I585" s="713" t="n"/>
      <c r="J585" s="713" t="n"/>
      <c r="K585" s="713" t="n"/>
      <c r="L585" s="713" t="n"/>
      <c r="M585" s="713" t="n"/>
      <c r="N585" s="713" t="n"/>
      <c r="O585" s="713" t="n"/>
      <c r="P585" s="713" t="n"/>
      <c r="Q585" s="713" t="n"/>
      <c r="R585" s="713" t="n"/>
      <c r="S585" s="713" t="n"/>
      <c r="T585" s="713" t="n"/>
      <c r="U585" s="713" t="n"/>
      <c r="V585" s="713" t="n"/>
      <c r="W585" s="713" t="n"/>
      <c r="X585" s="713" t="n"/>
      <c r="Y585" s="713" t="n"/>
      <c r="Z585" s="713" t="n"/>
    </row>
    <row r="586" ht="11.25" customHeight="1" s="844">
      <c r="A586" s="713" t="n"/>
      <c r="B586" s="713" t="n"/>
      <c r="C586" s="713" t="n"/>
      <c r="D586" s="665" t="n"/>
      <c r="E586" s="665" t="n"/>
      <c r="F586" s="665" t="n"/>
      <c r="G586" s="665" t="n"/>
      <c r="H586" s="665" t="n"/>
      <c r="I586" s="713" t="n"/>
      <c r="J586" s="713" t="n"/>
      <c r="K586" s="713" t="n"/>
      <c r="L586" s="713" t="n"/>
      <c r="M586" s="713" t="n"/>
      <c r="N586" s="713" t="n"/>
      <c r="O586" s="713" t="n"/>
      <c r="P586" s="713" t="n"/>
      <c r="Q586" s="713" t="n"/>
      <c r="R586" s="713" t="n"/>
      <c r="S586" s="713" t="n"/>
      <c r="T586" s="713" t="n"/>
      <c r="U586" s="713" t="n"/>
      <c r="V586" s="713" t="n"/>
      <c r="W586" s="713" t="n"/>
      <c r="X586" s="713" t="n"/>
      <c r="Y586" s="713" t="n"/>
      <c r="Z586" s="713" t="n"/>
    </row>
    <row r="587" ht="11.25" customHeight="1" s="844">
      <c r="A587" s="713" t="n"/>
      <c r="B587" s="713" t="n"/>
      <c r="C587" s="713" t="n"/>
      <c r="D587" s="665" t="n"/>
      <c r="E587" s="665" t="n"/>
      <c r="F587" s="665" t="n"/>
      <c r="G587" s="665" t="n"/>
      <c r="H587" s="665" t="n"/>
      <c r="I587" s="713" t="n"/>
      <c r="J587" s="713" t="n"/>
      <c r="K587" s="713" t="n"/>
      <c r="L587" s="713" t="n"/>
      <c r="M587" s="713" t="n"/>
      <c r="N587" s="713" t="n"/>
      <c r="O587" s="713" t="n"/>
      <c r="P587" s="713" t="n"/>
      <c r="Q587" s="713" t="n"/>
      <c r="R587" s="713" t="n"/>
      <c r="S587" s="713" t="n"/>
      <c r="T587" s="713" t="n"/>
      <c r="U587" s="713" t="n"/>
      <c r="V587" s="713" t="n"/>
      <c r="W587" s="713" t="n"/>
      <c r="X587" s="713" t="n"/>
      <c r="Y587" s="713" t="n"/>
      <c r="Z587" s="713" t="n"/>
    </row>
    <row r="588" ht="11.25" customHeight="1" s="844">
      <c r="A588" s="713" t="n"/>
      <c r="B588" s="713" t="n"/>
      <c r="C588" s="713" t="n"/>
      <c r="D588" s="665" t="n"/>
      <c r="E588" s="665" t="n"/>
      <c r="F588" s="665" t="n"/>
      <c r="G588" s="665" t="n"/>
      <c r="H588" s="665" t="n"/>
      <c r="I588" s="713" t="n"/>
      <c r="J588" s="713" t="n"/>
      <c r="K588" s="713" t="n"/>
      <c r="L588" s="713" t="n"/>
      <c r="M588" s="713" t="n"/>
      <c r="N588" s="713" t="n"/>
      <c r="O588" s="713" t="n"/>
      <c r="P588" s="713" t="n"/>
      <c r="Q588" s="713" t="n"/>
      <c r="R588" s="713" t="n"/>
      <c r="S588" s="713" t="n"/>
      <c r="T588" s="713" t="n"/>
      <c r="U588" s="713" t="n"/>
      <c r="V588" s="713" t="n"/>
      <c r="W588" s="713" t="n"/>
      <c r="X588" s="713" t="n"/>
      <c r="Y588" s="713" t="n"/>
      <c r="Z588" s="713" t="n"/>
    </row>
    <row r="589" ht="11.25" customHeight="1" s="844">
      <c r="A589" s="713" t="n"/>
      <c r="B589" s="713" t="n"/>
      <c r="C589" s="713" t="n"/>
      <c r="D589" s="665" t="n"/>
      <c r="E589" s="665" t="n"/>
      <c r="F589" s="665" t="n"/>
      <c r="G589" s="665" t="n"/>
      <c r="H589" s="665" t="n"/>
      <c r="I589" s="713" t="n"/>
      <c r="J589" s="713" t="n"/>
      <c r="K589" s="713" t="n"/>
      <c r="L589" s="713" t="n"/>
      <c r="M589" s="713" t="n"/>
      <c r="N589" s="713" t="n"/>
      <c r="O589" s="713" t="n"/>
      <c r="P589" s="713" t="n"/>
      <c r="Q589" s="713" t="n"/>
      <c r="R589" s="713" t="n"/>
      <c r="S589" s="713" t="n"/>
      <c r="T589" s="713" t="n"/>
      <c r="U589" s="713" t="n"/>
      <c r="V589" s="713" t="n"/>
      <c r="W589" s="713" t="n"/>
      <c r="X589" s="713" t="n"/>
      <c r="Y589" s="713" t="n"/>
      <c r="Z589" s="713" t="n"/>
    </row>
    <row r="590" ht="11.25" customHeight="1" s="844">
      <c r="A590" s="713" t="n"/>
      <c r="B590" s="713" t="n"/>
      <c r="C590" s="713" t="n"/>
      <c r="D590" s="665" t="n"/>
      <c r="E590" s="665" t="n"/>
      <c r="F590" s="665" t="n"/>
      <c r="G590" s="665" t="n"/>
      <c r="H590" s="665" t="n"/>
      <c r="I590" s="713" t="n"/>
      <c r="J590" s="713" t="n"/>
      <c r="K590" s="713" t="n"/>
      <c r="L590" s="713" t="n"/>
      <c r="M590" s="713" t="n"/>
      <c r="N590" s="713" t="n"/>
      <c r="O590" s="713" t="n"/>
      <c r="P590" s="713" t="n"/>
      <c r="Q590" s="713" t="n"/>
      <c r="R590" s="713" t="n"/>
      <c r="S590" s="713" t="n"/>
      <c r="T590" s="713" t="n"/>
      <c r="U590" s="713" t="n"/>
      <c r="V590" s="713" t="n"/>
      <c r="W590" s="713" t="n"/>
      <c r="X590" s="713" t="n"/>
      <c r="Y590" s="713" t="n"/>
      <c r="Z590" s="713" t="n"/>
    </row>
    <row r="591" ht="11.25" customHeight="1" s="844">
      <c r="A591" s="713" t="n"/>
      <c r="B591" s="713" t="n"/>
      <c r="C591" s="713" t="n"/>
      <c r="D591" s="665" t="n"/>
      <c r="E591" s="665" t="n"/>
      <c r="F591" s="665" t="n"/>
      <c r="G591" s="665" t="n"/>
      <c r="H591" s="665" t="n"/>
      <c r="I591" s="713" t="n"/>
      <c r="J591" s="713" t="n"/>
      <c r="K591" s="713" t="n"/>
      <c r="L591" s="713" t="n"/>
      <c r="M591" s="713" t="n"/>
      <c r="N591" s="713" t="n"/>
      <c r="O591" s="713" t="n"/>
      <c r="P591" s="713" t="n"/>
      <c r="Q591" s="713" t="n"/>
      <c r="R591" s="713" t="n"/>
      <c r="S591" s="713" t="n"/>
      <c r="T591" s="713" t="n"/>
      <c r="U591" s="713" t="n"/>
      <c r="V591" s="713" t="n"/>
      <c r="W591" s="713" t="n"/>
      <c r="X591" s="713" t="n"/>
      <c r="Y591" s="713" t="n"/>
      <c r="Z591" s="713" t="n"/>
    </row>
    <row r="592" ht="11.25" customHeight="1" s="844">
      <c r="A592" s="713" t="n"/>
      <c r="B592" s="713" t="n"/>
      <c r="C592" s="713" t="n"/>
      <c r="D592" s="665" t="n"/>
      <c r="E592" s="665" t="n"/>
      <c r="F592" s="665" t="n"/>
      <c r="G592" s="665" t="n"/>
      <c r="H592" s="665" t="n"/>
      <c r="I592" s="713" t="n"/>
      <c r="J592" s="713" t="n"/>
      <c r="K592" s="713" t="n"/>
      <c r="L592" s="713" t="n"/>
      <c r="M592" s="713" t="n"/>
      <c r="N592" s="713" t="n"/>
      <c r="O592" s="713" t="n"/>
      <c r="P592" s="713" t="n"/>
      <c r="Q592" s="713" t="n"/>
      <c r="R592" s="713" t="n"/>
      <c r="S592" s="713" t="n"/>
      <c r="T592" s="713" t="n"/>
      <c r="U592" s="713" t="n"/>
      <c r="V592" s="713" t="n"/>
      <c r="W592" s="713" t="n"/>
      <c r="X592" s="713" t="n"/>
      <c r="Y592" s="713" t="n"/>
      <c r="Z592" s="713" t="n"/>
    </row>
    <row r="593" ht="11.25" customHeight="1" s="844">
      <c r="A593" s="713" t="n"/>
      <c r="B593" s="713" t="n"/>
      <c r="C593" s="713" t="n"/>
      <c r="D593" s="665" t="n"/>
      <c r="E593" s="665" t="n"/>
      <c r="F593" s="665" t="n"/>
      <c r="G593" s="665" t="n"/>
      <c r="H593" s="665" t="n"/>
      <c r="I593" s="713" t="n"/>
      <c r="J593" s="713" t="n"/>
      <c r="K593" s="713" t="n"/>
      <c r="L593" s="713" t="n"/>
      <c r="M593" s="713" t="n"/>
      <c r="N593" s="713" t="n"/>
      <c r="O593" s="713" t="n"/>
      <c r="P593" s="713" t="n"/>
      <c r="Q593" s="713" t="n"/>
      <c r="R593" s="713" t="n"/>
      <c r="S593" s="713" t="n"/>
      <c r="T593" s="713" t="n"/>
      <c r="U593" s="713" t="n"/>
      <c r="V593" s="713" t="n"/>
      <c r="W593" s="713" t="n"/>
      <c r="X593" s="713" t="n"/>
      <c r="Y593" s="713" t="n"/>
      <c r="Z593" s="713" t="n"/>
    </row>
    <row r="594" ht="11.25" customHeight="1" s="844">
      <c r="A594" s="713" t="n"/>
      <c r="B594" s="713" t="n"/>
      <c r="C594" s="713" t="n"/>
      <c r="D594" s="665" t="n"/>
      <c r="E594" s="665" t="n"/>
      <c r="F594" s="665" t="n"/>
      <c r="G594" s="665" t="n"/>
      <c r="H594" s="665" t="n"/>
      <c r="I594" s="713" t="n"/>
      <c r="J594" s="713" t="n"/>
      <c r="K594" s="713" t="n"/>
      <c r="L594" s="713" t="n"/>
      <c r="M594" s="713" t="n"/>
      <c r="N594" s="713" t="n"/>
      <c r="O594" s="713" t="n"/>
      <c r="P594" s="713" t="n"/>
      <c r="Q594" s="713" t="n"/>
      <c r="R594" s="713" t="n"/>
      <c r="S594" s="713" t="n"/>
      <c r="T594" s="713" t="n"/>
      <c r="U594" s="713" t="n"/>
      <c r="V594" s="713" t="n"/>
      <c r="W594" s="713" t="n"/>
      <c r="X594" s="713" t="n"/>
      <c r="Y594" s="713" t="n"/>
      <c r="Z594" s="713" t="n"/>
    </row>
    <row r="595" ht="11.25" customHeight="1" s="844">
      <c r="A595" s="713" t="n"/>
      <c r="B595" s="713" t="n"/>
      <c r="C595" s="713" t="n"/>
      <c r="D595" s="665" t="n"/>
      <c r="E595" s="665" t="n"/>
      <c r="F595" s="665" t="n"/>
      <c r="G595" s="665" t="n"/>
      <c r="H595" s="665" t="n"/>
      <c r="I595" s="713" t="n"/>
      <c r="J595" s="713" t="n"/>
      <c r="K595" s="713" t="n"/>
      <c r="L595" s="713" t="n"/>
      <c r="M595" s="713" t="n"/>
      <c r="N595" s="713" t="n"/>
      <c r="O595" s="713" t="n"/>
      <c r="P595" s="713" t="n"/>
      <c r="Q595" s="713" t="n"/>
      <c r="R595" s="713" t="n"/>
      <c r="S595" s="713" t="n"/>
      <c r="T595" s="713" t="n"/>
      <c r="U595" s="713" t="n"/>
      <c r="V595" s="713" t="n"/>
      <c r="W595" s="713" t="n"/>
      <c r="X595" s="713" t="n"/>
      <c r="Y595" s="713" t="n"/>
      <c r="Z595" s="713" t="n"/>
    </row>
    <row r="596" ht="11.25" customHeight="1" s="844">
      <c r="A596" s="713" t="n"/>
      <c r="B596" s="713" t="n"/>
      <c r="C596" s="713" t="n"/>
      <c r="D596" s="665" t="n"/>
      <c r="E596" s="665" t="n"/>
      <c r="F596" s="665" t="n"/>
      <c r="G596" s="665" t="n"/>
      <c r="H596" s="665" t="n"/>
      <c r="I596" s="713" t="n"/>
      <c r="J596" s="713" t="n"/>
      <c r="K596" s="713" t="n"/>
      <c r="L596" s="713" t="n"/>
      <c r="M596" s="713" t="n"/>
      <c r="N596" s="713" t="n"/>
      <c r="O596" s="713" t="n"/>
      <c r="P596" s="713" t="n"/>
      <c r="Q596" s="713" t="n"/>
      <c r="R596" s="713" t="n"/>
      <c r="S596" s="713" t="n"/>
      <c r="T596" s="713" t="n"/>
      <c r="U596" s="713" t="n"/>
      <c r="V596" s="713" t="n"/>
      <c r="W596" s="713" t="n"/>
      <c r="X596" s="713" t="n"/>
      <c r="Y596" s="713" t="n"/>
      <c r="Z596" s="713" t="n"/>
    </row>
    <row r="597" ht="11.25" customHeight="1" s="844">
      <c r="A597" s="713" t="n"/>
      <c r="B597" s="713" t="n"/>
      <c r="C597" s="713" t="n"/>
      <c r="D597" s="665" t="n"/>
      <c r="E597" s="665" t="n"/>
      <c r="F597" s="665" t="n"/>
      <c r="G597" s="665" t="n"/>
      <c r="H597" s="665" t="n"/>
      <c r="I597" s="713" t="n"/>
      <c r="J597" s="713" t="n"/>
      <c r="K597" s="713" t="n"/>
      <c r="L597" s="713" t="n"/>
      <c r="M597" s="713" t="n"/>
      <c r="N597" s="713" t="n"/>
      <c r="O597" s="713" t="n"/>
      <c r="P597" s="713" t="n"/>
      <c r="Q597" s="713" t="n"/>
      <c r="R597" s="713" t="n"/>
      <c r="S597" s="713" t="n"/>
      <c r="T597" s="713" t="n"/>
      <c r="U597" s="713" t="n"/>
      <c r="V597" s="713" t="n"/>
      <c r="W597" s="713" t="n"/>
      <c r="X597" s="713" t="n"/>
      <c r="Y597" s="713" t="n"/>
      <c r="Z597" s="713" t="n"/>
    </row>
    <row r="598" ht="11.25" customHeight="1" s="844">
      <c r="A598" s="713" t="n"/>
      <c r="B598" s="713" t="n"/>
      <c r="C598" s="713" t="n"/>
      <c r="D598" s="665" t="n"/>
      <c r="E598" s="665" t="n"/>
      <c r="F598" s="665" t="n"/>
      <c r="G598" s="665" t="n"/>
      <c r="H598" s="665" t="n"/>
      <c r="I598" s="713" t="n"/>
      <c r="J598" s="713" t="n"/>
      <c r="K598" s="713" t="n"/>
      <c r="L598" s="713" t="n"/>
      <c r="M598" s="713" t="n"/>
      <c r="N598" s="713" t="n"/>
      <c r="O598" s="713" t="n"/>
      <c r="P598" s="713" t="n"/>
      <c r="Q598" s="713" t="n"/>
      <c r="R598" s="713" t="n"/>
      <c r="S598" s="713" t="n"/>
      <c r="T598" s="713" t="n"/>
      <c r="U598" s="713" t="n"/>
      <c r="V598" s="713" t="n"/>
      <c r="W598" s="713" t="n"/>
      <c r="X598" s="713" t="n"/>
      <c r="Y598" s="713" t="n"/>
      <c r="Z598" s="713" t="n"/>
    </row>
    <row r="599" ht="11.25" customHeight="1" s="844">
      <c r="A599" s="713" t="n"/>
      <c r="B599" s="713" t="n"/>
      <c r="C599" s="713" t="n"/>
      <c r="D599" s="665" t="n"/>
      <c r="E599" s="665" t="n"/>
      <c r="F599" s="665" t="n"/>
      <c r="G599" s="665" t="n"/>
      <c r="H599" s="665" t="n"/>
      <c r="I599" s="713" t="n"/>
      <c r="J599" s="713" t="n"/>
      <c r="K599" s="713" t="n"/>
      <c r="L599" s="713" t="n"/>
      <c r="M599" s="713" t="n"/>
      <c r="N599" s="713" t="n"/>
      <c r="O599" s="713" t="n"/>
      <c r="P599" s="713" t="n"/>
      <c r="Q599" s="713" t="n"/>
      <c r="R599" s="713" t="n"/>
      <c r="S599" s="713" t="n"/>
      <c r="T599" s="713" t="n"/>
      <c r="U599" s="713" t="n"/>
      <c r="V599" s="713" t="n"/>
      <c r="W599" s="713" t="n"/>
      <c r="X599" s="713" t="n"/>
      <c r="Y599" s="713" t="n"/>
      <c r="Z599" s="713" t="n"/>
    </row>
    <row r="600" ht="11.25" customHeight="1" s="844">
      <c r="A600" s="713" t="n"/>
      <c r="B600" s="713" t="n"/>
      <c r="C600" s="713" t="n"/>
      <c r="D600" s="665" t="n"/>
      <c r="E600" s="665" t="n"/>
      <c r="F600" s="665" t="n"/>
      <c r="G600" s="665" t="n"/>
      <c r="H600" s="665" t="n"/>
      <c r="I600" s="713" t="n"/>
      <c r="J600" s="713" t="n"/>
      <c r="K600" s="713" t="n"/>
      <c r="L600" s="713" t="n"/>
      <c r="M600" s="713" t="n"/>
      <c r="N600" s="713" t="n"/>
      <c r="O600" s="713" t="n"/>
      <c r="P600" s="713" t="n"/>
      <c r="Q600" s="713" t="n"/>
      <c r="R600" s="713" t="n"/>
      <c r="S600" s="713" t="n"/>
      <c r="T600" s="713" t="n"/>
      <c r="U600" s="713" t="n"/>
      <c r="V600" s="713" t="n"/>
      <c r="W600" s="713" t="n"/>
      <c r="X600" s="713" t="n"/>
      <c r="Y600" s="713" t="n"/>
      <c r="Z600" s="713" t="n"/>
    </row>
    <row r="601" ht="11.25" customHeight="1" s="844">
      <c r="A601" s="713" t="n"/>
      <c r="B601" s="713" t="n"/>
      <c r="C601" s="713" t="n"/>
      <c r="D601" s="665" t="n"/>
      <c r="E601" s="665" t="n"/>
      <c r="F601" s="665" t="n"/>
      <c r="G601" s="665" t="n"/>
      <c r="H601" s="665" t="n"/>
      <c r="I601" s="713" t="n"/>
      <c r="J601" s="713" t="n"/>
      <c r="K601" s="713" t="n"/>
      <c r="L601" s="713" t="n"/>
      <c r="M601" s="713" t="n"/>
      <c r="N601" s="713" t="n"/>
      <c r="O601" s="713" t="n"/>
      <c r="P601" s="713" t="n"/>
      <c r="Q601" s="713" t="n"/>
      <c r="R601" s="713" t="n"/>
      <c r="S601" s="713" t="n"/>
      <c r="T601" s="713" t="n"/>
      <c r="U601" s="713" t="n"/>
      <c r="V601" s="713" t="n"/>
      <c r="W601" s="713" t="n"/>
      <c r="X601" s="713" t="n"/>
      <c r="Y601" s="713" t="n"/>
      <c r="Z601" s="713" t="n"/>
    </row>
    <row r="602" ht="11.25" customHeight="1" s="844">
      <c r="A602" s="713" t="n"/>
      <c r="B602" s="713" t="n"/>
      <c r="C602" s="713" t="n"/>
      <c r="D602" s="665" t="n"/>
      <c r="E602" s="665" t="n"/>
      <c r="F602" s="665" t="n"/>
      <c r="G602" s="665" t="n"/>
      <c r="H602" s="665" t="n"/>
      <c r="I602" s="713" t="n"/>
      <c r="J602" s="713" t="n"/>
      <c r="K602" s="713" t="n"/>
      <c r="L602" s="713" t="n"/>
      <c r="M602" s="713" t="n"/>
      <c r="N602" s="713" t="n"/>
      <c r="O602" s="713" t="n"/>
      <c r="P602" s="713" t="n"/>
      <c r="Q602" s="713" t="n"/>
      <c r="R602" s="713" t="n"/>
      <c r="S602" s="713" t="n"/>
      <c r="T602" s="713" t="n"/>
      <c r="U602" s="713" t="n"/>
      <c r="V602" s="713" t="n"/>
      <c r="W602" s="713" t="n"/>
      <c r="X602" s="713" t="n"/>
      <c r="Y602" s="713" t="n"/>
      <c r="Z602" s="713" t="n"/>
    </row>
    <row r="603" ht="11.25" customHeight="1" s="844">
      <c r="A603" s="713" t="n"/>
      <c r="B603" s="713" t="n"/>
      <c r="C603" s="713" t="n"/>
      <c r="D603" s="665" t="n"/>
      <c r="E603" s="665" t="n"/>
      <c r="F603" s="665" t="n"/>
      <c r="G603" s="665" t="n"/>
      <c r="H603" s="665" t="n"/>
      <c r="I603" s="713" t="n"/>
      <c r="J603" s="713" t="n"/>
      <c r="K603" s="713" t="n"/>
      <c r="L603" s="713" t="n"/>
      <c r="M603" s="713" t="n"/>
      <c r="N603" s="713" t="n"/>
      <c r="O603" s="713" t="n"/>
      <c r="P603" s="713" t="n"/>
      <c r="Q603" s="713" t="n"/>
      <c r="R603" s="713" t="n"/>
      <c r="S603" s="713" t="n"/>
      <c r="T603" s="713" t="n"/>
      <c r="U603" s="713" t="n"/>
      <c r="V603" s="713" t="n"/>
      <c r="W603" s="713" t="n"/>
      <c r="X603" s="713" t="n"/>
      <c r="Y603" s="713" t="n"/>
      <c r="Z603" s="713" t="n"/>
    </row>
    <row r="604" ht="11.25" customHeight="1" s="844">
      <c r="A604" s="713" t="n"/>
      <c r="B604" s="713" t="n"/>
      <c r="C604" s="713" t="n"/>
      <c r="D604" s="665" t="n"/>
      <c r="E604" s="665" t="n"/>
      <c r="F604" s="665" t="n"/>
      <c r="G604" s="665" t="n"/>
      <c r="H604" s="665" t="n"/>
      <c r="I604" s="713" t="n"/>
      <c r="J604" s="713" t="n"/>
      <c r="K604" s="713" t="n"/>
      <c r="L604" s="713" t="n"/>
      <c r="M604" s="713" t="n"/>
      <c r="N604" s="713" t="n"/>
      <c r="O604" s="713" t="n"/>
      <c r="P604" s="713" t="n"/>
      <c r="Q604" s="713" t="n"/>
      <c r="R604" s="713" t="n"/>
      <c r="S604" s="713" t="n"/>
      <c r="T604" s="713" t="n"/>
      <c r="U604" s="713" t="n"/>
      <c r="V604" s="713" t="n"/>
      <c r="W604" s="713" t="n"/>
      <c r="X604" s="713" t="n"/>
      <c r="Y604" s="713" t="n"/>
      <c r="Z604" s="713" t="n"/>
    </row>
    <row r="605" ht="11.25" customHeight="1" s="844">
      <c r="A605" s="713" t="n"/>
      <c r="B605" s="713" t="n"/>
      <c r="C605" s="713" t="n"/>
      <c r="D605" s="665" t="n"/>
      <c r="E605" s="665" t="n"/>
      <c r="F605" s="665" t="n"/>
      <c r="G605" s="665" t="n"/>
      <c r="H605" s="665" t="n"/>
      <c r="I605" s="713" t="n"/>
      <c r="J605" s="713" t="n"/>
      <c r="K605" s="713" t="n"/>
      <c r="L605" s="713" t="n"/>
      <c r="M605" s="713" t="n"/>
      <c r="N605" s="713" t="n"/>
      <c r="O605" s="713" t="n"/>
      <c r="P605" s="713" t="n"/>
      <c r="Q605" s="713" t="n"/>
      <c r="R605" s="713" t="n"/>
      <c r="S605" s="713" t="n"/>
      <c r="T605" s="713" t="n"/>
      <c r="U605" s="713" t="n"/>
      <c r="V605" s="713" t="n"/>
      <c r="W605" s="713" t="n"/>
      <c r="X605" s="713" t="n"/>
      <c r="Y605" s="713" t="n"/>
      <c r="Z605" s="713" t="n"/>
    </row>
    <row r="606" ht="11.25" customHeight="1" s="844">
      <c r="A606" s="713" t="n"/>
      <c r="B606" s="713" t="n"/>
      <c r="C606" s="713" t="n"/>
      <c r="D606" s="665" t="n"/>
      <c r="E606" s="665" t="n"/>
      <c r="F606" s="665" t="n"/>
      <c r="G606" s="665" t="n"/>
      <c r="H606" s="665" t="n"/>
      <c r="I606" s="713" t="n"/>
      <c r="J606" s="713" t="n"/>
      <c r="K606" s="713" t="n"/>
      <c r="L606" s="713" t="n"/>
      <c r="M606" s="713" t="n"/>
      <c r="N606" s="713" t="n"/>
      <c r="O606" s="713" t="n"/>
      <c r="P606" s="713" t="n"/>
      <c r="Q606" s="713" t="n"/>
      <c r="R606" s="713" t="n"/>
      <c r="S606" s="713" t="n"/>
      <c r="T606" s="713" t="n"/>
      <c r="U606" s="713" t="n"/>
      <c r="V606" s="713" t="n"/>
      <c r="W606" s="713" t="n"/>
      <c r="X606" s="713" t="n"/>
      <c r="Y606" s="713" t="n"/>
      <c r="Z606" s="713" t="n"/>
    </row>
    <row r="607" ht="11.25" customHeight="1" s="844">
      <c r="A607" s="713" t="n"/>
      <c r="B607" s="713" t="n"/>
      <c r="C607" s="713" t="n"/>
      <c r="D607" s="665" t="n"/>
      <c r="E607" s="665" t="n"/>
      <c r="F607" s="665" t="n"/>
      <c r="G607" s="665" t="n"/>
      <c r="H607" s="665" t="n"/>
      <c r="I607" s="713" t="n"/>
      <c r="J607" s="713" t="n"/>
      <c r="K607" s="713" t="n"/>
      <c r="L607" s="713" t="n"/>
      <c r="M607" s="713" t="n"/>
      <c r="N607" s="713" t="n"/>
      <c r="O607" s="713" t="n"/>
      <c r="P607" s="713" t="n"/>
      <c r="Q607" s="713" t="n"/>
      <c r="R607" s="713" t="n"/>
      <c r="S607" s="713" t="n"/>
      <c r="T607" s="713" t="n"/>
      <c r="U607" s="713" t="n"/>
      <c r="V607" s="713" t="n"/>
      <c r="W607" s="713" t="n"/>
      <c r="X607" s="713" t="n"/>
      <c r="Y607" s="713" t="n"/>
      <c r="Z607" s="713" t="n"/>
    </row>
    <row r="608" ht="11.25" customHeight="1" s="844">
      <c r="A608" s="713" t="n"/>
      <c r="B608" s="713" t="n"/>
      <c r="C608" s="713" t="n"/>
      <c r="D608" s="665" t="n"/>
      <c r="E608" s="665" t="n"/>
      <c r="F608" s="665" t="n"/>
      <c r="G608" s="665" t="n"/>
      <c r="H608" s="665" t="n"/>
      <c r="I608" s="713" t="n"/>
      <c r="J608" s="713" t="n"/>
      <c r="K608" s="713" t="n"/>
      <c r="L608" s="713" t="n"/>
      <c r="M608" s="713" t="n"/>
      <c r="N608" s="713" t="n"/>
      <c r="O608" s="713" t="n"/>
      <c r="P608" s="713" t="n"/>
      <c r="Q608" s="713" t="n"/>
      <c r="R608" s="713" t="n"/>
      <c r="S608" s="713" t="n"/>
      <c r="T608" s="713" t="n"/>
      <c r="U608" s="713" t="n"/>
      <c r="V608" s="713" t="n"/>
      <c r="W608" s="713" t="n"/>
      <c r="X608" s="713" t="n"/>
      <c r="Y608" s="713" t="n"/>
      <c r="Z608" s="713" t="n"/>
    </row>
    <row r="609" ht="11.25" customHeight="1" s="844">
      <c r="A609" s="713" t="n"/>
      <c r="B609" s="713" t="n"/>
      <c r="C609" s="713" t="n"/>
      <c r="D609" s="665" t="n"/>
      <c r="E609" s="665" t="n"/>
      <c r="F609" s="665" t="n"/>
      <c r="G609" s="665" t="n"/>
      <c r="H609" s="665" t="n"/>
      <c r="I609" s="713" t="n"/>
      <c r="J609" s="713" t="n"/>
      <c r="K609" s="713" t="n"/>
      <c r="L609" s="713" t="n"/>
      <c r="M609" s="713" t="n"/>
      <c r="N609" s="713" t="n"/>
      <c r="O609" s="713" t="n"/>
      <c r="P609" s="713" t="n"/>
      <c r="Q609" s="713" t="n"/>
      <c r="R609" s="713" t="n"/>
      <c r="S609" s="713" t="n"/>
      <c r="T609" s="713" t="n"/>
      <c r="U609" s="713" t="n"/>
      <c r="V609" s="713" t="n"/>
      <c r="W609" s="713" t="n"/>
      <c r="X609" s="713" t="n"/>
      <c r="Y609" s="713" t="n"/>
      <c r="Z609" s="713" t="n"/>
    </row>
    <row r="610" ht="11.25" customHeight="1" s="844">
      <c r="A610" s="713" t="n"/>
      <c r="B610" s="713" t="n"/>
      <c r="C610" s="713" t="n"/>
      <c r="D610" s="665" t="n"/>
      <c r="E610" s="665" t="n"/>
      <c r="F610" s="665" t="n"/>
      <c r="G610" s="665" t="n"/>
      <c r="H610" s="665" t="n"/>
      <c r="I610" s="713" t="n"/>
      <c r="J610" s="713" t="n"/>
      <c r="K610" s="713" t="n"/>
      <c r="L610" s="713" t="n"/>
      <c r="M610" s="713" t="n"/>
      <c r="N610" s="713" t="n"/>
      <c r="O610" s="713" t="n"/>
      <c r="P610" s="713" t="n"/>
      <c r="Q610" s="713" t="n"/>
      <c r="R610" s="713" t="n"/>
      <c r="S610" s="713" t="n"/>
      <c r="T610" s="713" t="n"/>
      <c r="U610" s="713" t="n"/>
      <c r="V610" s="713" t="n"/>
      <c r="W610" s="713" t="n"/>
      <c r="X610" s="713" t="n"/>
      <c r="Y610" s="713" t="n"/>
      <c r="Z610" s="713" t="n"/>
    </row>
    <row r="611" ht="11.25" customHeight="1" s="844">
      <c r="A611" s="713" t="n"/>
      <c r="B611" s="713" t="n"/>
      <c r="C611" s="713" t="n"/>
      <c r="D611" s="665" t="n"/>
      <c r="E611" s="665" t="n"/>
      <c r="F611" s="665" t="n"/>
      <c r="G611" s="665" t="n"/>
      <c r="H611" s="665" t="n"/>
      <c r="I611" s="713" t="n"/>
      <c r="J611" s="713" t="n"/>
      <c r="K611" s="713" t="n"/>
      <c r="L611" s="713" t="n"/>
      <c r="M611" s="713" t="n"/>
      <c r="N611" s="713" t="n"/>
      <c r="O611" s="713" t="n"/>
      <c r="P611" s="713" t="n"/>
      <c r="Q611" s="713" t="n"/>
      <c r="R611" s="713" t="n"/>
      <c r="S611" s="713" t="n"/>
      <c r="T611" s="713" t="n"/>
      <c r="U611" s="713" t="n"/>
      <c r="V611" s="713" t="n"/>
      <c r="W611" s="713" t="n"/>
      <c r="X611" s="713" t="n"/>
      <c r="Y611" s="713" t="n"/>
      <c r="Z611" s="713" t="n"/>
    </row>
    <row r="612" ht="11.25" customHeight="1" s="844">
      <c r="A612" s="713" t="n"/>
      <c r="B612" s="713" t="n"/>
      <c r="C612" s="713" t="n"/>
      <c r="D612" s="665" t="n"/>
      <c r="E612" s="665" t="n"/>
      <c r="F612" s="665" t="n"/>
      <c r="G612" s="665" t="n"/>
      <c r="H612" s="665" t="n"/>
      <c r="I612" s="713" t="n"/>
      <c r="J612" s="713" t="n"/>
      <c r="K612" s="713" t="n"/>
      <c r="L612" s="713" t="n"/>
      <c r="M612" s="713" t="n"/>
      <c r="N612" s="713" t="n"/>
      <c r="O612" s="713" t="n"/>
      <c r="P612" s="713" t="n"/>
      <c r="Q612" s="713" t="n"/>
      <c r="R612" s="713" t="n"/>
      <c r="S612" s="713" t="n"/>
      <c r="T612" s="713" t="n"/>
      <c r="U612" s="713" t="n"/>
      <c r="V612" s="713" t="n"/>
      <c r="W612" s="713" t="n"/>
      <c r="X612" s="713" t="n"/>
      <c r="Y612" s="713" t="n"/>
      <c r="Z612" s="713" t="n"/>
    </row>
    <row r="613" ht="11.25" customHeight="1" s="844">
      <c r="A613" s="713" t="n"/>
      <c r="B613" s="713" t="n"/>
      <c r="C613" s="713" t="n"/>
      <c r="D613" s="665" t="n"/>
      <c r="E613" s="665" t="n"/>
      <c r="F613" s="665" t="n"/>
      <c r="G613" s="665" t="n"/>
      <c r="H613" s="665" t="n"/>
      <c r="I613" s="713" t="n"/>
      <c r="J613" s="713" t="n"/>
      <c r="K613" s="713" t="n"/>
      <c r="L613" s="713" t="n"/>
      <c r="M613" s="713" t="n"/>
      <c r="N613" s="713" t="n"/>
      <c r="O613" s="713" t="n"/>
      <c r="P613" s="713" t="n"/>
      <c r="Q613" s="713" t="n"/>
      <c r="R613" s="713" t="n"/>
      <c r="S613" s="713" t="n"/>
      <c r="T613" s="713" t="n"/>
      <c r="U613" s="713" t="n"/>
      <c r="V613" s="713" t="n"/>
      <c r="W613" s="713" t="n"/>
      <c r="X613" s="713" t="n"/>
      <c r="Y613" s="713" t="n"/>
      <c r="Z613" s="713" t="n"/>
    </row>
    <row r="614" ht="11.25" customHeight="1" s="844">
      <c r="A614" s="713" t="n"/>
      <c r="B614" s="713" t="n"/>
      <c r="C614" s="713" t="n"/>
      <c r="D614" s="665" t="n"/>
      <c r="E614" s="665" t="n"/>
      <c r="F614" s="665" t="n"/>
      <c r="G614" s="665" t="n"/>
      <c r="H614" s="665" t="n"/>
      <c r="I614" s="713" t="n"/>
      <c r="J614" s="713" t="n"/>
      <c r="K614" s="713" t="n"/>
      <c r="L614" s="713" t="n"/>
      <c r="M614" s="713" t="n"/>
      <c r="N614" s="713" t="n"/>
      <c r="O614" s="713" t="n"/>
      <c r="P614" s="713" t="n"/>
      <c r="Q614" s="713" t="n"/>
      <c r="R614" s="713" t="n"/>
      <c r="S614" s="713" t="n"/>
      <c r="T614" s="713" t="n"/>
      <c r="U614" s="713" t="n"/>
      <c r="V614" s="713" t="n"/>
      <c r="W614" s="713" t="n"/>
      <c r="X614" s="713" t="n"/>
      <c r="Y614" s="713" t="n"/>
      <c r="Z614" s="713" t="n"/>
    </row>
    <row r="615" ht="11.25" customHeight="1" s="844">
      <c r="A615" s="713" t="n"/>
      <c r="B615" s="713" t="n"/>
      <c r="C615" s="713" t="n"/>
      <c r="D615" s="665" t="n"/>
      <c r="E615" s="665" t="n"/>
      <c r="F615" s="665" t="n"/>
      <c r="G615" s="665" t="n"/>
      <c r="H615" s="665" t="n"/>
      <c r="I615" s="713" t="n"/>
      <c r="J615" s="713" t="n"/>
      <c r="K615" s="713" t="n"/>
      <c r="L615" s="713" t="n"/>
      <c r="M615" s="713" t="n"/>
      <c r="N615" s="713" t="n"/>
      <c r="O615" s="713" t="n"/>
      <c r="P615" s="713" t="n"/>
      <c r="Q615" s="713" t="n"/>
      <c r="R615" s="713" t="n"/>
      <c r="S615" s="713" t="n"/>
      <c r="T615" s="713" t="n"/>
      <c r="U615" s="713" t="n"/>
      <c r="V615" s="713" t="n"/>
      <c r="W615" s="713" t="n"/>
      <c r="X615" s="713" t="n"/>
      <c r="Y615" s="713" t="n"/>
      <c r="Z615" s="713" t="n"/>
    </row>
    <row r="616" ht="11.25" customHeight="1" s="844">
      <c r="A616" s="713" t="n"/>
      <c r="B616" s="713" t="n"/>
      <c r="C616" s="713" t="n"/>
      <c r="D616" s="665" t="n"/>
      <c r="E616" s="665" t="n"/>
      <c r="F616" s="665" t="n"/>
      <c r="G616" s="665" t="n"/>
      <c r="H616" s="665" t="n"/>
      <c r="I616" s="713" t="n"/>
      <c r="J616" s="713" t="n"/>
      <c r="K616" s="713" t="n"/>
      <c r="L616" s="713" t="n"/>
      <c r="M616" s="713" t="n"/>
      <c r="N616" s="713" t="n"/>
      <c r="O616" s="713" t="n"/>
      <c r="P616" s="713" t="n"/>
      <c r="Q616" s="713" t="n"/>
      <c r="R616" s="713" t="n"/>
      <c r="S616" s="713" t="n"/>
      <c r="T616" s="713" t="n"/>
      <c r="U616" s="713" t="n"/>
      <c r="V616" s="713" t="n"/>
      <c r="W616" s="713" t="n"/>
      <c r="X616" s="713" t="n"/>
      <c r="Y616" s="713" t="n"/>
      <c r="Z616" s="713" t="n"/>
    </row>
    <row r="617" ht="11.25" customHeight="1" s="844">
      <c r="A617" s="713" t="n"/>
      <c r="B617" s="713" t="n"/>
      <c r="C617" s="713" t="n"/>
      <c r="D617" s="665" t="n"/>
      <c r="E617" s="665" t="n"/>
      <c r="F617" s="665" t="n"/>
      <c r="G617" s="665" t="n"/>
      <c r="H617" s="665" t="n"/>
      <c r="I617" s="713" t="n"/>
      <c r="J617" s="713" t="n"/>
      <c r="K617" s="713" t="n"/>
      <c r="L617" s="713" t="n"/>
      <c r="M617" s="713" t="n"/>
      <c r="N617" s="713" t="n"/>
      <c r="O617" s="713" t="n"/>
      <c r="P617" s="713" t="n"/>
      <c r="Q617" s="713" t="n"/>
      <c r="R617" s="713" t="n"/>
      <c r="S617" s="713" t="n"/>
      <c r="T617" s="713" t="n"/>
      <c r="U617" s="713" t="n"/>
      <c r="V617" s="713" t="n"/>
      <c r="W617" s="713" t="n"/>
      <c r="X617" s="713" t="n"/>
      <c r="Y617" s="713" t="n"/>
      <c r="Z617" s="713" t="n"/>
    </row>
    <row r="618" ht="11.25" customHeight="1" s="844">
      <c r="A618" s="713" t="n"/>
      <c r="B618" s="713" t="n"/>
      <c r="C618" s="713" t="n"/>
      <c r="D618" s="665" t="n"/>
      <c r="E618" s="665" t="n"/>
      <c r="F618" s="665" t="n"/>
      <c r="G618" s="665" t="n"/>
      <c r="H618" s="665" t="n"/>
      <c r="I618" s="713" t="n"/>
      <c r="J618" s="713" t="n"/>
      <c r="K618" s="713" t="n"/>
      <c r="L618" s="713" t="n"/>
      <c r="M618" s="713" t="n"/>
      <c r="N618" s="713" t="n"/>
      <c r="O618" s="713" t="n"/>
      <c r="P618" s="713" t="n"/>
      <c r="Q618" s="713" t="n"/>
      <c r="R618" s="713" t="n"/>
      <c r="S618" s="713" t="n"/>
      <c r="T618" s="713" t="n"/>
      <c r="U618" s="713" t="n"/>
      <c r="V618" s="713" t="n"/>
      <c r="W618" s="713" t="n"/>
      <c r="X618" s="713" t="n"/>
      <c r="Y618" s="713" t="n"/>
      <c r="Z618" s="713" t="n"/>
    </row>
    <row r="619" ht="11.25" customHeight="1" s="844">
      <c r="A619" s="713" t="n"/>
      <c r="B619" s="713" t="n"/>
      <c r="C619" s="713" t="n"/>
      <c r="D619" s="665" t="n"/>
      <c r="E619" s="665" t="n"/>
      <c r="F619" s="665" t="n"/>
      <c r="G619" s="665" t="n"/>
      <c r="H619" s="665" t="n"/>
      <c r="I619" s="713" t="n"/>
      <c r="J619" s="713" t="n"/>
      <c r="K619" s="713" t="n"/>
      <c r="L619" s="713" t="n"/>
      <c r="M619" s="713" t="n"/>
      <c r="N619" s="713" t="n"/>
      <c r="O619" s="713" t="n"/>
      <c r="P619" s="713" t="n"/>
      <c r="Q619" s="713" t="n"/>
      <c r="R619" s="713" t="n"/>
      <c r="S619" s="713" t="n"/>
      <c r="T619" s="713" t="n"/>
      <c r="U619" s="713" t="n"/>
      <c r="V619" s="713" t="n"/>
      <c r="W619" s="713" t="n"/>
      <c r="X619" s="713" t="n"/>
      <c r="Y619" s="713" t="n"/>
      <c r="Z619" s="713" t="n"/>
    </row>
    <row r="620" ht="11.25" customHeight="1" s="844">
      <c r="A620" s="713" t="n"/>
      <c r="B620" s="713" t="n"/>
      <c r="C620" s="713" t="n"/>
      <c r="D620" s="665" t="n"/>
      <c r="E620" s="665" t="n"/>
      <c r="F620" s="665" t="n"/>
      <c r="G620" s="665" t="n"/>
      <c r="H620" s="665" t="n"/>
      <c r="I620" s="713" t="n"/>
      <c r="J620" s="713" t="n"/>
      <c r="K620" s="713" t="n"/>
      <c r="L620" s="713" t="n"/>
      <c r="M620" s="713" t="n"/>
      <c r="N620" s="713" t="n"/>
      <c r="O620" s="713" t="n"/>
      <c r="P620" s="713" t="n"/>
      <c r="Q620" s="713" t="n"/>
      <c r="R620" s="713" t="n"/>
      <c r="S620" s="713" t="n"/>
      <c r="T620" s="713" t="n"/>
      <c r="U620" s="713" t="n"/>
      <c r="V620" s="713" t="n"/>
      <c r="W620" s="713" t="n"/>
      <c r="X620" s="713" t="n"/>
      <c r="Y620" s="713" t="n"/>
      <c r="Z620" s="713" t="n"/>
    </row>
    <row r="621" ht="11.25" customHeight="1" s="844">
      <c r="A621" s="713" t="n"/>
      <c r="B621" s="713" t="n"/>
      <c r="C621" s="713" t="n"/>
      <c r="D621" s="665" t="n"/>
      <c r="E621" s="665" t="n"/>
      <c r="F621" s="665" t="n"/>
      <c r="G621" s="665" t="n"/>
      <c r="H621" s="665" t="n"/>
      <c r="I621" s="713" t="n"/>
      <c r="J621" s="713" t="n"/>
      <c r="K621" s="713" t="n"/>
      <c r="L621" s="713" t="n"/>
      <c r="M621" s="713" t="n"/>
      <c r="N621" s="713" t="n"/>
      <c r="O621" s="713" t="n"/>
      <c r="P621" s="713" t="n"/>
      <c r="Q621" s="713" t="n"/>
      <c r="R621" s="713" t="n"/>
      <c r="S621" s="713" t="n"/>
      <c r="T621" s="713" t="n"/>
      <c r="U621" s="713" t="n"/>
      <c r="V621" s="713" t="n"/>
      <c r="W621" s="713" t="n"/>
      <c r="X621" s="713" t="n"/>
      <c r="Y621" s="713" t="n"/>
      <c r="Z621" s="713" t="n"/>
    </row>
    <row r="622" ht="11.25" customHeight="1" s="844">
      <c r="A622" s="713" t="n"/>
      <c r="B622" s="713" t="n"/>
      <c r="C622" s="713" t="n"/>
      <c r="D622" s="665" t="n"/>
      <c r="E622" s="665" t="n"/>
      <c r="F622" s="665" t="n"/>
      <c r="G622" s="665" t="n"/>
      <c r="H622" s="665" t="n"/>
      <c r="I622" s="713" t="n"/>
      <c r="J622" s="713" t="n"/>
      <c r="K622" s="713" t="n"/>
      <c r="L622" s="713" t="n"/>
      <c r="M622" s="713" t="n"/>
      <c r="N622" s="713" t="n"/>
      <c r="O622" s="713" t="n"/>
      <c r="P622" s="713" t="n"/>
      <c r="Q622" s="713" t="n"/>
      <c r="R622" s="713" t="n"/>
      <c r="S622" s="713" t="n"/>
      <c r="T622" s="713" t="n"/>
      <c r="U622" s="713" t="n"/>
      <c r="V622" s="713" t="n"/>
      <c r="W622" s="713" t="n"/>
      <c r="X622" s="713" t="n"/>
      <c r="Y622" s="713" t="n"/>
      <c r="Z622" s="713" t="n"/>
    </row>
    <row r="623" ht="11.25" customHeight="1" s="844">
      <c r="A623" s="713" t="n"/>
      <c r="B623" s="713" t="n"/>
      <c r="C623" s="713" t="n"/>
      <c r="D623" s="665" t="n"/>
      <c r="E623" s="665" t="n"/>
      <c r="F623" s="665" t="n"/>
      <c r="G623" s="665" t="n"/>
      <c r="H623" s="665" t="n"/>
      <c r="I623" s="713" t="n"/>
      <c r="J623" s="713" t="n"/>
      <c r="K623" s="713" t="n"/>
      <c r="L623" s="713" t="n"/>
      <c r="M623" s="713" t="n"/>
      <c r="N623" s="713" t="n"/>
      <c r="O623" s="713" t="n"/>
      <c r="P623" s="713" t="n"/>
      <c r="Q623" s="713" t="n"/>
      <c r="R623" s="713" t="n"/>
      <c r="S623" s="713" t="n"/>
      <c r="T623" s="713" t="n"/>
      <c r="U623" s="713" t="n"/>
      <c r="V623" s="713" t="n"/>
      <c r="W623" s="713" t="n"/>
      <c r="X623" s="713" t="n"/>
      <c r="Y623" s="713" t="n"/>
      <c r="Z623" s="713" t="n"/>
    </row>
    <row r="624" ht="11.25" customHeight="1" s="844">
      <c r="A624" s="713" t="n"/>
      <c r="B624" s="713" t="n"/>
      <c r="C624" s="713" t="n"/>
      <c r="D624" s="665" t="n"/>
      <c r="E624" s="665" t="n"/>
      <c r="F624" s="665" t="n"/>
      <c r="G624" s="665" t="n"/>
      <c r="H624" s="665" t="n"/>
      <c r="I624" s="713" t="n"/>
      <c r="J624" s="713" t="n"/>
      <c r="K624" s="713" t="n"/>
      <c r="L624" s="713" t="n"/>
      <c r="M624" s="713" t="n"/>
      <c r="N624" s="713" t="n"/>
      <c r="O624" s="713" t="n"/>
      <c r="P624" s="713" t="n"/>
      <c r="Q624" s="713" t="n"/>
      <c r="R624" s="713" t="n"/>
      <c r="S624" s="713" t="n"/>
      <c r="T624" s="713" t="n"/>
      <c r="U624" s="713" t="n"/>
      <c r="V624" s="713" t="n"/>
      <c r="W624" s="713" t="n"/>
      <c r="X624" s="713" t="n"/>
      <c r="Y624" s="713" t="n"/>
      <c r="Z624" s="713" t="n"/>
    </row>
    <row r="625" ht="11.25" customHeight="1" s="844">
      <c r="A625" s="713" t="n"/>
      <c r="B625" s="713" t="n"/>
      <c r="C625" s="713" t="n"/>
      <c r="D625" s="665" t="n"/>
      <c r="E625" s="665" t="n"/>
      <c r="F625" s="665" t="n"/>
      <c r="G625" s="665" t="n"/>
      <c r="H625" s="665" t="n"/>
      <c r="I625" s="713" t="n"/>
      <c r="J625" s="713" t="n"/>
      <c r="K625" s="713" t="n"/>
      <c r="L625" s="713" t="n"/>
      <c r="M625" s="713" t="n"/>
      <c r="N625" s="713" t="n"/>
      <c r="O625" s="713" t="n"/>
      <c r="P625" s="713" t="n"/>
      <c r="Q625" s="713" t="n"/>
      <c r="R625" s="713" t="n"/>
      <c r="S625" s="713" t="n"/>
      <c r="T625" s="713" t="n"/>
      <c r="U625" s="713" t="n"/>
      <c r="V625" s="713" t="n"/>
      <c r="W625" s="713" t="n"/>
      <c r="X625" s="713" t="n"/>
      <c r="Y625" s="713" t="n"/>
      <c r="Z625" s="713" t="n"/>
    </row>
    <row r="626" ht="11.25" customHeight="1" s="844">
      <c r="A626" s="713" t="n"/>
      <c r="B626" s="713" t="n"/>
      <c r="C626" s="713" t="n"/>
      <c r="D626" s="665" t="n"/>
      <c r="E626" s="665" t="n"/>
      <c r="F626" s="665" t="n"/>
      <c r="G626" s="665" t="n"/>
      <c r="H626" s="665" t="n"/>
      <c r="I626" s="713" t="n"/>
      <c r="J626" s="713" t="n"/>
      <c r="K626" s="713" t="n"/>
      <c r="L626" s="713" t="n"/>
      <c r="M626" s="713" t="n"/>
      <c r="N626" s="713" t="n"/>
      <c r="O626" s="713" t="n"/>
      <c r="P626" s="713" t="n"/>
      <c r="Q626" s="713" t="n"/>
      <c r="R626" s="713" t="n"/>
      <c r="S626" s="713" t="n"/>
      <c r="T626" s="713" t="n"/>
      <c r="U626" s="713" t="n"/>
      <c r="V626" s="713" t="n"/>
      <c r="W626" s="713" t="n"/>
      <c r="X626" s="713" t="n"/>
      <c r="Y626" s="713" t="n"/>
      <c r="Z626" s="713" t="n"/>
    </row>
    <row r="627" ht="11.25" customHeight="1" s="844">
      <c r="A627" s="713" t="n"/>
      <c r="B627" s="713" t="n"/>
      <c r="C627" s="713" t="n"/>
      <c r="D627" s="665" t="n"/>
      <c r="E627" s="665" t="n"/>
      <c r="F627" s="665" t="n"/>
      <c r="G627" s="665" t="n"/>
      <c r="H627" s="665" t="n"/>
      <c r="I627" s="713" t="n"/>
      <c r="J627" s="713" t="n"/>
      <c r="K627" s="713" t="n"/>
      <c r="L627" s="713" t="n"/>
      <c r="M627" s="713" t="n"/>
      <c r="N627" s="713" t="n"/>
      <c r="O627" s="713" t="n"/>
      <c r="P627" s="713" t="n"/>
      <c r="Q627" s="713" t="n"/>
      <c r="R627" s="713" t="n"/>
      <c r="S627" s="713" t="n"/>
      <c r="T627" s="713" t="n"/>
      <c r="U627" s="713" t="n"/>
      <c r="V627" s="713" t="n"/>
      <c r="W627" s="713" t="n"/>
      <c r="X627" s="713" t="n"/>
      <c r="Y627" s="713" t="n"/>
      <c r="Z627" s="713" t="n"/>
    </row>
    <row r="628" ht="11.25" customHeight="1" s="844">
      <c r="A628" s="713" t="n"/>
      <c r="B628" s="713" t="n"/>
      <c r="C628" s="713" t="n"/>
      <c r="D628" s="665" t="n"/>
      <c r="E628" s="665" t="n"/>
      <c r="F628" s="665" t="n"/>
      <c r="G628" s="665" t="n"/>
      <c r="H628" s="665" t="n"/>
      <c r="I628" s="713" t="n"/>
      <c r="J628" s="713" t="n"/>
      <c r="K628" s="713" t="n"/>
      <c r="L628" s="713" t="n"/>
      <c r="M628" s="713" t="n"/>
      <c r="N628" s="713" t="n"/>
      <c r="O628" s="713" t="n"/>
      <c r="P628" s="713" t="n"/>
      <c r="Q628" s="713" t="n"/>
      <c r="R628" s="713" t="n"/>
      <c r="S628" s="713" t="n"/>
      <c r="T628" s="713" t="n"/>
      <c r="U628" s="713" t="n"/>
      <c r="V628" s="713" t="n"/>
      <c r="W628" s="713" t="n"/>
      <c r="X628" s="713" t="n"/>
      <c r="Y628" s="713" t="n"/>
      <c r="Z628" s="713" t="n"/>
    </row>
    <row r="629" ht="11.25" customHeight="1" s="844">
      <c r="A629" s="713" t="n"/>
      <c r="B629" s="713" t="n"/>
      <c r="C629" s="713" t="n"/>
      <c r="D629" s="665" t="n"/>
      <c r="E629" s="665" t="n"/>
      <c r="F629" s="665" t="n"/>
      <c r="G629" s="665" t="n"/>
      <c r="H629" s="665" t="n"/>
      <c r="I629" s="713" t="n"/>
      <c r="J629" s="713" t="n"/>
      <c r="K629" s="713" t="n"/>
      <c r="L629" s="713" t="n"/>
      <c r="M629" s="713" t="n"/>
      <c r="N629" s="713" t="n"/>
      <c r="O629" s="713" t="n"/>
      <c r="P629" s="713" t="n"/>
      <c r="Q629" s="713" t="n"/>
      <c r="R629" s="713" t="n"/>
      <c r="S629" s="713" t="n"/>
      <c r="T629" s="713" t="n"/>
      <c r="U629" s="713" t="n"/>
      <c r="V629" s="713" t="n"/>
      <c r="W629" s="713" t="n"/>
      <c r="X629" s="713" t="n"/>
      <c r="Y629" s="713" t="n"/>
      <c r="Z629" s="713" t="n"/>
    </row>
    <row r="630" ht="11.25" customHeight="1" s="844">
      <c r="A630" s="713" t="n"/>
      <c r="B630" s="713" t="n"/>
      <c r="C630" s="713" t="n"/>
      <c r="D630" s="665" t="n"/>
      <c r="E630" s="665" t="n"/>
      <c r="F630" s="665" t="n"/>
      <c r="G630" s="665" t="n"/>
      <c r="H630" s="665" t="n"/>
      <c r="I630" s="713" t="n"/>
      <c r="J630" s="713" t="n"/>
      <c r="K630" s="713" t="n"/>
      <c r="L630" s="713" t="n"/>
      <c r="M630" s="713" t="n"/>
      <c r="N630" s="713" t="n"/>
      <c r="O630" s="713" t="n"/>
      <c r="P630" s="713" t="n"/>
      <c r="Q630" s="713" t="n"/>
      <c r="R630" s="713" t="n"/>
      <c r="S630" s="713" t="n"/>
      <c r="T630" s="713" t="n"/>
      <c r="U630" s="713" t="n"/>
      <c r="V630" s="713" t="n"/>
      <c r="W630" s="713" t="n"/>
      <c r="X630" s="713" t="n"/>
      <c r="Y630" s="713" t="n"/>
      <c r="Z630" s="713" t="n"/>
    </row>
    <row r="631" ht="11.25" customHeight="1" s="844">
      <c r="A631" s="713" t="n"/>
      <c r="B631" s="713" t="n"/>
      <c r="C631" s="713" t="n"/>
      <c r="D631" s="665" t="n"/>
      <c r="E631" s="665" t="n"/>
      <c r="F631" s="665" t="n"/>
      <c r="G631" s="665" t="n"/>
      <c r="H631" s="665" t="n"/>
      <c r="I631" s="713" t="n"/>
      <c r="J631" s="713" t="n"/>
      <c r="K631" s="713" t="n"/>
      <c r="L631" s="713" t="n"/>
      <c r="M631" s="713" t="n"/>
      <c r="N631" s="713" t="n"/>
      <c r="O631" s="713" t="n"/>
      <c r="P631" s="713" t="n"/>
      <c r="Q631" s="713" t="n"/>
      <c r="R631" s="713" t="n"/>
      <c r="S631" s="713" t="n"/>
      <c r="T631" s="713" t="n"/>
      <c r="U631" s="713" t="n"/>
      <c r="V631" s="713" t="n"/>
      <c r="W631" s="713" t="n"/>
      <c r="X631" s="713" t="n"/>
      <c r="Y631" s="713" t="n"/>
      <c r="Z631" s="713" t="n"/>
    </row>
    <row r="632" ht="11.25" customHeight="1" s="844">
      <c r="A632" s="713" t="n"/>
      <c r="B632" s="713" t="n"/>
      <c r="C632" s="713" t="n"/>
      <c r="D632" s="665" t="n"/>
      <c r="E632" s="665" t="n"/>
      <c r="F632" s="665" t="n"/>
      <c r="G632" s="665" t="n"/>
      <c r="H632" s="665" t="n"/>
      <c r="I632" s="713" t="n"/>
      <c r="J632" s="713" t="n"/>
      <c r="K632" s="713" t="n"/>
      <c r="L632" s="713" t="n"/>
      <c r="M632" s="713" t="n"/>
      <c r="N632" s="713" t="n"/>
      <c r="O632" s="713" t="n"/>
      <c r="P632" s="713" t="n"/>
      <c r="Q632" s="713" t="n"/>
      <c r="R632" s="713" t="n"/>
      <c r="S632" s="713" t="n"/>
      <c r="T632" s="713" t="n"/>
      <c r="U632" s="713" t="n"/>
      <c r="V632" s="713" t="n"/>
      <c r="W632" s="713" t="n"/>
      <c r="X632" s="713" t="n"/>
      <c r="Y632" s="713" t="n"/>
      <c r="Z632" s="713" t="n"/>
    </row>
    <row r="633" ht="11.25" customHeight="1" s="844">
      <c r="A633" s="713" t="n"/>
      <c r="B633" s="713" t="n"/>
      <c r="C633" s="713" t="n"/>
      <c r="D633" s="665" t="n"/>
      <c r="E633" s="665" t="n"/>
      <c r="F633" s="665" t="n"/>
      <c r="G633" s="665" t="n"/>
      <c r="H633" s="665" t="n"/>
      <c r="I633" s="713" t="n"/>
      <c r="J633" s="713" t="n"/>
      <c r="K633" s="713" t="n"/>
      <c r="L633" s="713" t="n"/>
      <c r="M633" s="713" t="n"/>
      <c r="N633" s="713" t="n"/>
      <c r="O633" s="713" t="n"/>
      <c r="P633" s="713" t="n"/>
      <c r="Q633" s="713" t="n"/>
      <c r="R633" s="713" t="n"/>
      <c r="S633" s="713" t="n"/>
      <c r="T633" s="713" t="n"/>
      <c r="U633" s="713" t="n"/>
      <c r="V633" s="713" t="n"/>
      <c r="W633" s="713" t="n"/>
      <c r="X633" s="713" t="n"/>
      <c r="Y633" s="713" t="n"/>
      <c r="Z633" s="713" t="n"/>
    </row>
    <row r="634" ht="11.25" customHeight="1" s="844">
      <c r="A634" s="713" t="n"/>
      <c r="B634" s="713" t="n"/>
      <c r="C634" s="713" t="n"/>
      <c r="D634" s="665" t="n"/>
      <c r="E634" s="665" t="n"/>
      <c r="F634" s="665" t="n"/>
      <c r="G634" s="665" t="n"/>
      <c r="H634" s="665" t="n"/>
      <c r="I634" s="713" t="n"/>
      <c r="J634" s="713" t="n"/>
      <c r="K634" s="713" t="n"/>
      <c r="L634" s="713" t="n"/>
      <c r="M634" s="713" t="n"/>
      <c r="N634" s="713" t="n"/>
      <c r="O634" s="713" t="n"/>
      <c r="P634" s="713" t="n"/>
      <c r="Q634" s="713" t="n"/>
      <c r="R634" s="713" t="n"/>
      <c r="S634" s="713" t="n"/>
      <c r="T634" s="713" t="n"/>
      <c r="U634" s="713" t="n"/>
      <c r="V634" s="713" t="n"/>
      <c r="W634" s="713" t="n"/>
      <c r="X634" s="713" t="n"/>
      <c r="Y634" s="713" t="n"/>
      <c r="Z634" s="713" t="n"/>
    </row>
    <row r="635" ht="11.25" customHeight="1" s="844">
      <c r="A635" s="713" t="n"/>
      <c r="B635" s="713" t="n"/>
      <c r="C635" s="713" t="n"/>
      <c r="D635" s="665" t="n"/>
      <c r="E635" s="665" t="n"/>
      <c r="F635" s="665" t="n"/>
      <c r="G635" s="665" t="n"/>
      <c r="H635" s="665" t="n"/>
      <c r="I635" s="713" t="n"/>
      <c r="J635" s="713" t="n"/>
      <c r="K635" s="713" t="n"/>
      <c r="L635" s="713" t="n"/>
      <c r="M635" s="713" t="n"/>
      <c r="N635" s="713" t="n"/>
      <c r="O635" s="713" t="n"/>
      <c r="P635" s="713" t="n"/>
      <c r="Q635" s="713" t="n"/>
      <c r="R635" s="713" t="n"/>
      <c r="S635" s="713" t="n"/>
      <c r="T635" s="713" t="n"/>
      <c r="U635" s="713" t="n"/>
      <c r="V635" s="713" t="n"/>
      <c r="W635" s="713" t="n"/>
      <c r="X635" s="713" t="n"/>
      <c r="Y635" s="713" t="n"/>
      <c r="Z635" s="713" t="n"/>
    </row>
    <row r="636" ht="11.25" customHeight="1" s="844">
      <c r="A636" s="713" t="n"/>
      <c r="B636" s="713" t="n"/>
      <c r="C636" s="713" t="n"/>
      <c r="D636" s="665" t="n"/>
      <c r="E636" s="665" t="n"/>
      <c r="F636" s="665" t="n"/>
      <c r="G636" s="665" t="n"/>
      <c r="H636" s="665" t="n"/>
      <c r="I636" s="713" t="n"/>
      <c r="J636" s="713" t="n"/>
      <c r="K636" s="713" t="n"/>
      <c r="L636" s="713" t="n"/>
      <c r="M636" s="713" t="n"/>
      <c r="N636" s="713" t="n"/>
      <c r="O636" s="713" t="n"/>
      <c r="P636" s="713" t="n"/>
      <c r="Q636" s="713" t="n"/>
      <c r="R636" s="713" t="n"/>
      <c r="S636" s="713" t="n"/>
      <c r="T636" s="713" t="n"/>
      <c r="U636" s="713" t="n"/>
      <c r="V636" s="713" t="n"/>
      <c r="W636" s="713" t="n"/>
      <c r="X636" s="713" t="n"/>
      <c r="Y636" s="713" t="n"/>
      <c r="Z636" s="713" t="n"/>
    </row>
    <row r="637" ht="11.25" customHeight="1" s="844">
      <c r="A637" s="713" t="n"/>
      <c r="B637" s="713" t="n"/>
      <c r="C637" s="713" t="n"/>
      <c r="D637" s="665" t="n"/>
      <c r="E637" s="665" t="n"/>
      <c r="F637" s="665" t="n"/>
      <c r="G637" s="665" t="n"/>
      <c r="H637" s="665" t="n"/>
      <c r="I637" s="713" t="n"/>
      <c r="J637" s="713" t="n"/>
      <c r="K637" s="713" t="n"/>
      <c r="L637" s="713" t="n"/>
      <c r="M637" s="713" t="n"/>
      <c r="N637" s="713" t="n"/>
      <c r="O637" s="713" t="n"/>
      <c r="P637" s="713" t="n"/>
      <c r="Q637" s="713" t="n"/>
      <c r="R637" s="713" t="n"/>
      <c r="S637" s="713" t="n"/>
      <c r="T637" s="713" t="n"/>
      <c r="U637" s="713" t="n"/>
      <c r="V637" s="713" t="n"/>
      <c r="W637" s="713" t="n"/>
      <c r="X637" s="713" t="n"/>
      <c r="Y637" s="713" t="n"/>
      <c r="Z637" s="713" t="n"/>
    </row>
    <row r="638" ht="11.25" customHeight="1" s="844">
      <c r="A638" s="713" t="n"/>
      <c r="B638" s="713" t="n"/>
      <c r="C638" s="713" t="n"/>
      <c r="D638" s="665" t="n"/>
      <c r="E638" s="665" t="n"/>
      <c r="F638" s="665" t="n"/>
      <c r="G638" s="665" t="n"/>
      <c r="H638" s="665" t="n"/>
      <c r="I638" s="713" t="n"/>
      <c r="J638" s="713" t="n"/>
      <c r="K638" s="713" t="n"/>
      <c r="L638" s="713" t="n"/>
      <c r="M638" s="713" t="n"/>
      <c r="N638" s="713" t="n"/>
      <c r="O638" s="713" t="n"/>
      <c r="P638" s="713" t="n"/>
      <c r="Q638" s="713" t="n"/>
      <c r="R638" s="713" t="n"/>
      <c r="S638" s="713" t="n"/>
      <c r="T638" s="713" t="n"/>
      <c r="U638" s="713" t="n"/>
      <c r="V638" s="713" t="n"/>
      <c r="W638" s="713" t="n"/>
      <c r="X638" s="713" t="n"/>
      <c r="Y638" s="713" t="n"/>
      <c r="Z638" s="713" t="n"/>
    </row>
    <row r="639" ht="11.25" customHeight="1" s="844">
      <c r="A639" s="713" t="n"/>
      <c r="B639" s="713" t="n"/>
      <c r="C639" s="713" t="n"/>
      <c r="D639" s="665" t="n"/>
      <c r="E639" s="665" t="n"/>
      <c r="F639" s="665" t="n"/>
      <c r="G639" s="665" t="n"/>
      <c r="H639" s="665" t="n"/>
      <c r="I639" s="713" t="n"/>
      <c r="J639" s="713" t="n"/>
      <c r="K639" s="713" t="n"/>
      <c r="L639" s="713" t="n"/>
      <c r="M639" s="713" t="n"/>
      <c r="N639" s="713" t="n"/>
      <c r="O639" s="713" t="n"/>
      <c r="P639" s="713" t="n"/>
      <c r="Q639" s="713" t="n"/>
      <c r="R639" s="713" t="n"/>
      <c r="S639" s="713" t="n"/>
      <c r="T639" s="713" t="n"/>
      <c r="U639" s="713" t="n"/>
      <c r="V639" s="713" t="n"/>
      <c r="W639" s="713" t="n"/>
      <c r="X639" s="713" t="n"/>
      <c r="Y639" s="713" t="n"/>
      <c r="Z639" s="713" t="n"/>
    </row>
    <row r="640" ht="11.25" customHeight="1" s="844">
      <c r="A640" s="713" t="n"/>
      <c r="B640" s="713" t="n"/>
      <c r="C640" s="713" t="n"/>
      <c r="D640" s="665" t="n"/>
      <c r="E640" s="665" t="n"/>
      <c r="F640" s="665" t="n"/>
      <c r="G640" s="665" t="n"/>
      <c r="H640" s="665" t="n"/>
      <c r="I640" s="713" t="n"/>
      <c r="J640" s="713" t="n"/>
      <c r="K640" s="713" t="n"/>
      <c r="L640" s="713" t="n"/>
      <c r="M640" s="713" t="n"/>
      <c r="N640" s="713" t="n"/>
      <c r="O640" s="713" t="n"/>
      <c r="P640" s="713" t="n"/>
      <c r="Q640" s="713" t="n"/>
      <c r="R640" s="713" t="n"/>
      <c r="S640" s="713" t="n"/>
      <c r="T640" s="713" t="n"/>
      <c r="U640" s="713" t="n"/>
      <c r="V640" s="713" t="n"/>
      <c r="W640" s="713" t="n"/>
      <c r="X640" s="713" t="n"/>
      <c r="Y640" s="713" t="n"/>
      <c r="Z640" s="713" t="n"/>
    </row>
    <row r="641" ht="11.25" customHeight="1" s="844">
      <c r="A641" s="713" t="n"/>
      <c r="B641" s="713" t="n"/>
      <c r="C641" s="713" t="n"/>
      <c r="D641" s="665" t="n"/>
      <c r="E641" s="665" t="n"/>
      <c r="F641" s="665" t="n"/>
      <c r="G641" s="665" t="n"/>
      <c r="H641" s="665" t="n"/>
      <c r="I641" s="713" t="n"/>
      <c r="J641" s="713" t="n"/>
      <c r="K641" s="713" t="n"/>
      <c r="L641" s="713" t="n"/>
      <c r="M641" s="713" t="n"/>
      <c r="N641" s="713" t="n"/>
      <c r="O641" s="713" t="n"/>
      <c r="P641" s="713" t="n"/>
      <c r="Q641" s="713" t="n"/>
      <c r="R641" s="713" t="n"/>
      <c r="S641" s="713" t="n"/>
      <c r="T641" s="713" t="n"/>
      <c r="U641" s="713" t="n"/>
      <c r="V641" s="713" t="n"/>
      <c r="W641" s="713" t="n"/>
      <c r="X641" s="713" t="n"/>
      <c r="Y641" s="713" t="n"/>
      <c r="Z641" s="713" t="n"/>
    </row>
    <row r="642" ht="11.25" customHeight="1" s="844">
      <c r="A642" s="713" t="n"/>
      <c r="B642" s="713" t="n"/>
      <c r="C642" s="713" t="n"/>
      <c r="D642" s="665" t="n"/>
      <c r="E642" s="665" t="n"/>
      <c r="F642" s="665" t="n"/>
      <c r="G642" s="665" t="n"/>
      <c r="H642" s="665" t="n"/>
      <c r="I642" s="713" t="n"/>
      <c r="J642" s="713" t="n"/>
      <c r="K642" s="713" t="n"/>
      <c r="L642" s="713" t="n"/>
      <c r="M642" s="713" t="n"/>
      <c r="N642" s="713" t="n"/>
      <c r="O642" s="713" t="n"/>
      <c r="P642" s="713" t="n"/>
      <c r="Q642" s="713" t="n"/>
      <c r="R642" s="713" t="n"/>
      <c r="S642" s="713" t="n"/>
      <c r="T642" s="713" t="n"/>
      <c r="U642" s="713" t="n"/>
      <c r="V642" s="713" t="n"/>
      <c r="W642" s="713" t="n"/>
      <c r="X642" s="713" t="n"/>
      <c r="Y642" s="713" t="n"/>
      <c r="Z642" s="713" t="n"/>
    </row>
    <row r="643" ht="11.25" customHeight="1" s="844">
      <c r="A643" s="713" t="n"/>
      <c r="B643" s="713" t="n"/>
      <c r="C643" s="713" t="n"/>
      <c r="D643" s="665" t="n"/>
      <c r="E643" s="665" t="n"/>
      <c r="F643" s="665" t="n"/>
      <c r="G643" s="665" t="n"/>
      <c r="H643" s="665" t="n"/>
      <c r="I643" s="713" t="n"/>
      <c r="J643" s="713" t="n"/>
      <c r="K643" s="713" t="n"/>
      <c r="L643" s="713" t="n"/>
      <c r="M643" s="713" t="n"/>
      <c r="N643" s="713" t="n"/>
      <c r="O643" s="713" t="n"/>
      <c r="P643" s="713" t="n"/>
      <c r="Q643" s="713" t="n"/>
      <c r="R643" s="713" t="n"/>
      <c r="S643" s="713" t="n"/>
      <c r="T643" s="713" t="n"/>
      <c r="U643" s="713" t="n"/>
      <c r="V643" s="713" t="n"/>
      <c r="W643" s="713" t="n"/>
      <c r="X643" s="713" t="n"/>
      <c r="Y643" s="713" t="n"/>
      <c r="Z643" s="713" t="n"/>
    </row>
    <row r="644" ht="11.25" customHeight="1" s="844">
      <c r="A644" s="713" t="n"/>
      <c r="B644" s="713" t="n"/>
      <c r="C644" s="713" t="n"/>
      <c r="D644" s="665" t="n"/>
      <c r="E644" s="665" t="n"/>
      <c r="F644" s="665" t="n"/>
      <c r="G644" s="665" t="n"/>
      <c r="H644" s="665" t="n"/>
      <c r="I644" s="713" t="n"/>
      <c r="J644" s="713" t="n"/>
      <c r="K644" s="713" t="n"/>
      <c r="L644" s="713" t="n"/>
      <c r="M644" s="713" t="n"/>
      <c r="N644" s="713" t="n"/>
      <c r="O644" s="713" t="n"/>
      <c r="P644" s="713" t="n"/>
      <c r="Q644" s="713" t="n"/>
      <c r="R644" s="713" t="n"/>
      <c r="S644" s="713" t="n"/>
      <c r="T644" s="713" t="n"/>
      <c r="U644" s="713" t="n"/>
      <c r="V644" s="713" t="n"/>
      <c r="W644" s="713" t="n"/>
      <c r="X644" s="713" t="n"/>
      <c r="Y644" s="713" t="n"/>
      <c r="Z644" s="713" t="n"/>
    </row>
    <row r="645" ht="11.25" customHeight="1" s="844">
      <c r="A645" s="713" t="n"/>
      <c r="B645" s="713" t="n"/>
      <c r="C645" s="713" t="n"/>
      <c r="D645" s="665" t="n"/>
      <c r="E645" s="665" t="n"/>
      <c r="F645" s="665" t="n"/>
      <c r="G645" s="665" t="n"/>
      <c r="H645" s="665" t="n"/>
      <c r="I645" s="713" t="n"/>
      <c r="J645" s="713" t="n"/>
      <c r="K645" s="713" t="n"/>
      <c r="L645" s="713" t="n"/>
      <c r="M645" s="713" t="n"/>
      <c r="N645" s="713" t="n"/>
      <c r="O645" s="713" t="n"/>
      <c r="P645" s="713" t="n"/>
      <c r="Q645" s="713" t="n"/>
      <c r="R645" s="713" t="n"/>
      <c r="S645" s="713" t="n"/>
      <c r="T645" s="713" t="n"/>
      <c r="U645" s="713" t="n"/>
      <c r="V645" s="713" t="n"/>
      <c r="W645" s="713" t="n"/>
      <c r="X645" s="713" t="n"/>
      <c r="Y645" s="713" t="n"/>
      <c r="Z645" s="713" t="n"/>
    </row>
    <row r="646" ht="11.25" customHeight="1" s="844">
      <c r="A646" s="713" t="n"/>
      <c r="B646" s="713" t="n"/>
      <c r="C646" s="713" t="n"/>
      <c r="D646" s="665" t="n"/>
      <c r="E646" s="665" t="n"/>
      <c r="F646" s="665" t="n"/>
      <c r="G646" s="665" t="n"/>
      <c r="H646" s="665" t="n"/>
      <c r="I646" s="713" t="n"/>
      <c r="J646" s="713" t="n"/>
      <c r="K646" s="713" t="n"/>
      <c r="L646" s="713" t="n"/>
      <c r="M646" s="713" t="n"/>
      <c r="N646" s="713" t="n"/>
      <c r="O646" s="713" t="n"/>
      <c r="P646" s="713" t="n"/>
      <c r="Q646" s="713" t="n"/>
      <c r="R646" s="713" t="n"/>
      <c r="S646" s="713" t="n"/>
      <c r="T646" s="713" t="n"/>
      <c r="U646" s="713" t="n"/>
      <c r="V646" s="713" t="n"/>
      <c r="W646" s="713" t="n"/>
      <c r="X646" s="713" t="n"/>
      <c r="Y646" s="713" t="n"/>
      <c r="Z646" s="713" t="n"/>
    </row>
    <row r="647" ht="11.25" customHeight="1" s="844">
      <c r="A647" s="713" t="n"/>
      <c r="B647" s="713" t="n"/>
      <c r="C647" s="713" t="n"/>
      <c r="D647" s="665" t="n"/>
      <c r="E647" s="665" t="n"/>
      <c r="F647" s="665" t="n"/>
      <c r="G647" s="665" t="n"/>
      <c r="H647" s="665" t="n"/>
      <c r="I647" s="713" t="n"/>
      <c r="J647" s="713" t="n"/>
      <c r="K647" s="713" t="n"/>
      <c r="L647" s="713" t="n"/>
      <c r="M647" s="713" t="n"/>
      <c r="N647" s="713" t="n"/>
      <c r="O647" s="713" t="n"/>
      <c r="P647" s="713" t="n"/>
      <c r="Q647" s="713" t="n"/>
      <c r="R647" s="713" t="n"/>
      <c r="S647" s="713" t="n"/>
      <c r="T647" s="713" t="n"/>
      <c r="U647" s="713" t="n"/>
      <c r="V647" s="713" t="n"/>
      <c r="W647" s="713" t="n"/>
      <c r="X647" s="713" t="n"/>
      <c r="Y647" s="713" t="n"/>
      <c r="Z647" s="713" t="n"/>
    </row>
    <row r="648" ht="11.25" customHeight="1" s="844">
      <c r="A648" s="713" t="n"/>
      <c r="B648" s="713" t="n"/>
      <c r="C648" s="713" t="n"/>
      <c r="D648" s="665" t="n"/>
      <c r="E648" s="665" t="n"/>
      <c r="F648" s="665" t="n"/>
      <c r="G648" s="665" t="n"/>
      <c r="H648" s="665" t="n"/>
      <c r="I648" s="713" t="n"/>
      <c r="J648" s="713" t="n"/>
      <c r="K648" s="713" t="n"/>
      <c r="L648" s="713" t="n"/>
      <c r="M648" s="713" t="n"/>
      <c r="N648" s="713" t="n"/>
      <c r="O648" s="713" t="n"/>
      <c r="P648" s="713" t="n"/>
      <c r="Q648" s="713" t="n"/>
      <c r="R648" s="713" t="n"/>
      <c r="S648" s="713" t="n"/>
      <c r="T648" s="713" t="n"/>
      <c r="U648" s="713" t="n"/>
      <c r="V648" s="713" t="n"/>
      <c r="W648" s="713" t="n"/>
      <c r="X648" s="713" t="n"/>
      <c r="Y648" s="713" t="n"/>
      <c r="Z648" s="713" t="n"/>
    </row>
    <row r="649" ht="11.25" customHeight="1" s="844">
      <c r="A649" s="713" t="n"/>
      <c r="B649" s="713" t="n"/>
      <c r="C649" s="713" t="n"/>
      <c r="D649" s="665" t="n"/>
      <c r="E649" s="665" t="n"/>
      <c r="F649" s="665" t="n"/>
      <c r="G649" s="665" t="n"/>
      <c r="H649" s="665" t="n"/>
      <c r="I649" s="713" t="n"/>
      <c r="J649" s="713" t="n"/>
      <c r="K649" s="713" t="n"/>
      <c r="L649" s="713" t="n"/>
      <c r="M649" s="713" t="n"/>
      <c r="N649" s="713" t="n"/>
      <c r="O649" s="713" t="n"/>
      <c r="P649" s="713" t="n"/>
      <c r="Q649" s="713" t="n"/>
      <c r="R649" s="713" t="n"/>
      <c r="S649" s="713" t="n"/>
      <c r="T649" s="713" t="n"/>
      <c r="U649" s="713" t="n"/>
      <c r="V649" s="713" t="n"/>
      <c r="W649" s="713" t="n"/>
      <c r="X649" s="713" t="n"/>
      <c r="Y649" s="713" t="n"/>
      <c r="Z649" s="713" t="n"/>
    </row>
    <row r="650" ht="11.25" customHeight="1" s="844">
      <c r="A650" s="713" t="n"/>
      <c r="B650" s="713" t="n"/>
      <c r="C650" s="713" t="n"/>
      <c r="D650" s="665" t="n"/>
      <c r="E650" s="665" t="n"/>
      <c r="F650" s="665" t="n"/>
      <c r="G650" s="665" t="n"/>
      <c r="H650" s="665" t="n"/>
      <c r="I650" s="713" t="n"/>
      <c r="J650" s="713" t="n"/>
      <c r="K650" s="713" t="n"/>
      <c r="L650" s="713" t="n"/>
      <c r="M650" s="713" t="n"/>
      <c r="N650" s="713" t="n"/>
      <c r="O650" s="713" t="n"/>
      <c r="P650" s="713" t="n"/>
      <c r="Q650" s="713" t="n"/>
      <c r="R650" s="713" t="n"/>
      <c r="S650" s="713" t="n"/>
      <c r="T650" s="713" t="n"/>
      <c r="U650" s="713" t="n"/>
      <c r="V650" s="713" t="n"/>
      <c r="W650" s="713" t="n"/>
      <c r="X650" s="713" t="n"/>
      <c r="Y650" s="713" t="n"/>
      <c r="Z650" s="713" t="n"/>
    </row>
    <row r="651" ht="11.25" customHeight="1" s="844">
      <c r="A651" s="713" t="n"/>
      <c r="B651" s="713" t="n"/>
      <c r="C651" s="713" t="n"/>
      <c r="D651" s="665" t="n"/>
      <c r="E651" s="665" t="n"/>
      <c r="F651" s="665" t="n"/>
      <c r="G651" s="665" t="n"/>
      <c r="H651" s="665" t="n"/>
      <c r="I651" s="713" t="n"/>
      <c r="J651" s="713" t="n"/>
      <c r="K651" s="713" t="n"/>
      <c r="L651" s="713" t="n"/>
      <c r="M651" s="713" t="n"/>
      <c r="N651" s="713" t="n"/>
      <c r="O651" s="713" t="n"/>
      <c r="P651" s="713" t="n"/>
      <c r="Q651" s="713" t="n"/>
      <c r="R651" s="713" t="n"/>
      <c r="S651" s="713" t="n"/>
      <c r="T651" s="713" t="n"/>
      <c r="U651" s="713" t="n"/>
      <c r="V651" s="713" t="n"/>
      <c r="W651" s="713" t="n"/>
      <c r="X651" s="713" t="n"/>
      <c r="Y651" s="713" t="n"/>
      <c r="Z651" s="713" t="n"/>
    </row>
    <row r="652" ht="11.25" customHeight="1" s="844">
      <c r="A652" s="713" t="n"/>
      <c r="B652" s="713" t="n"/>
      <c r="C652" s="713" t="n"/>
      <c r="D652" s="665" t="n"/>
      <c r="E652" s="665" t="n"/>
      <c r="F652" s="665" t="n"/>
      <c r="G652" s="665" t="n"/>
      <c r="H652" s="665" t="n"/>
      <c r="I652" s="713" t="n"/>
      <c r="J652" s="713" t="n"/>
      <c r="K652" s="713" t="n"/>
      <c r="L652" s="713" t="n"/>
      <c r="M652" s="713" t="n"/>
      <c r="N652" s="713" t="n"/>
      <c r="O652" s="713" t="n"/>
      <c r="P652" s="713" t="n"/>
      <c r="Q652" s="713" t="n"/>
      <c r="R652" s="713" t="n"/>
      <c r="S652" s="713" t="n"/>
      <c r="T652" s="713" t="n"/>
      <c r="U652" s="713" t="n"/>
      <c r="V652" s="713" t="n"/>
      <c r="W652" s="713" t="n"/>
      <c r="X652" s="713" t="n"/>
      <c r="Y652" s="713" t="n"/>
      <c r="Z652" s="713" t="n"/>
    </row>
    <row r="653" ht="11.25" customHeight="1" s="844">
      <c r="A653" s="713" t="n"/>
      <c r="B653" s="713" t="n"/>
      <c r="C653" s="713" t="n"/>
      <c r="D653" s="665" t="n"/>
      <c r="E653" s="665" t="n"/>
      <c r="F653" s="665" t="n"/>
      <c r="G653" s="665" t="n"/>
      <c r="H653" s="665" t="n"/>
      <c r="I653" s="713" t="n"/>
      <c r="J653" s="713" t="n"/>
      <c r="K653" s="713" t="n"/>
      <c r="L653" s="713" t="n"/>
      <c r="M653" s="713" t="n"/>
      <c r="N653" s="713" t="n"/>
      <c r="O653" s="713" t="n"/>
      <c r="P653" s="713" t="n"/>
      <c r="Q653" s="713" t="n"/>
      <c r="R653" s="713" t="n"/>
      <c r="S653" s="713" t="n"/>
      <c r="T653" s="713" t="n"/>
      <c r="U653" s="713" t="n"/>
      <c r="V653" s="713" t="n"/>
      <c r="W653" s="713" t="n"/>
      <c r="X653" s="713" t="n"/>
      <c r="Y653" s="713" t="n"/>
      <c r="Z653" s="713" t="n"/>
    </row>
    <row r="654" ht="11.25" customHeight="1" s="844">
      <c r="A654" s="713" t="n"/>
      <c r="B654" s="713" t="n"/>
      <c r="C654" s="713" t="n"/>
      <c r="D654" s="665" t="n"/>
      <c r="E654" s="665" t="n"/>
      <c r="F654" s="665" t="n"/>
      <c r="G654" s="665" t="n"/>
      <c r="H654" s="665" t="n"/>
      <c r="I654" s="713" t="n"/>
      <c r="J654" s="713" t="n"/>
      <c r="K654" s="713" t="n"/>
      <c r="L654" s="713" t="n"/>
      <c r="M654" s="713" t="n"/>
      <c r="N654" s="713" t="n"/>
      <c r="O654" s="713" t="n"/>
      <c r="P654" s="713" t="n"/>
      <c r="Q654" s="713" t="n"/>
      <c r="R654" s="713" t="n"/>
      <c r="S654" s="713" t="n"/>
      <c r="T654" s="713" t="n"/>
      <c r="U654" s="713" t="n"/>
      <c r="V654" s="713" t="n"/>
      <c r="W654" s="713" t="n"/>
      <c r="X654" s="713" t="n"/>
      <c r="Y654" s="713" t="n"/>
      <c r="Z654" s="713" t="n"/>
    </row>
    <row r="655" ht="11.25" customHeight="1" s="844">
      <c r="A655" s="713" t="n"/>
      <c r="B655" s="713" t="n"/>
      <c r="C655" s="713" t="n"/>
      <c r="D655" s="665" t="n"/>
      <c r="E655" s="665" t="n"/>
      <c r="F655" s="665" t="n"/>
      <c r="G655" s="665" t="n"/>
      <c r="H655" s="665" t="n"/>
      <c r="I655" s="713" t="n"/>
      <c r="J655" s="713" t="n"/>
      <c r="K655" s="713" t="n"/>
      <c r="L655" s="713" t="n"/>
      <c r="M655" s="713" t="n"/>
      <c r="N655" s="713" t="n"/>
      <c r="O655" s="713" t="n"/>
      <c r="P655" s="713" t="n"/>
      <c r="Q655" s="713" t="n"/>
      <c r="R655" s="713" t="n"/>
      <c r="S655" s="713" t="n"/>
      <c r="T655" s="713" t="n"/>
      <c r="U655" s="713" t="n"/>
      <c r="V655" s="713" t="n"/>
      <c r="W655" s="713" t="n"/>
      <c r="X655" s="713" t="n"/>
      <c r="Y655" s="713" t="n"/>
      <c r="Z655" s="713" t="n"/>
    </row>
    <row r="656" ht="11.25" customHeight="1" s="844">
      <c r="A656" s="713" t="n"/>
      <c r="B656" s="713" t="n"/>
      <c r="C656" s="713" t="n"/>
      <c r="D656" s="665" t="n"/>
      <c r="E656" s="665" t="n"/>
      <c r="F656" s="665" t="n"/>
      <c r="G656" s="665" t="n"/>
      <c r="H656" s="665" t="n"/>
      <c r="I656" s="713" t="n"/>
      <c r="J656" s="713" t="n"/>
      <c r="K656" s="713" t="n"/>
      <c r="L656" s="713" t="n"/>
      <c r="M656" s="713" t="n"/>
      <c r="N656" s="713" t="n"/>
      <c r="O656" s="713" t="n"/>
      <c r="P656" s="713" t="n"/>
      <c r="Q656" s="713" t="n"/>
      <c r="R656" s="713" t="n"/>
      <c r="S656" s="713" t="n"/>
      <c r="T656" s="713" t="n"/>
      <c r="U656" s="713" t="n"/>
      <c r="V656" s="713" t="n"/>
      <c r="W656" s="713" t="n"/>
      <c r="X656" s="713" t="n"/>
      <c r="Y656" s="713" t="n"/>
      <c r="Z656" s="713" t="n"/>
    </row>
    <row r="657" ht="11.25" customHeight="1" s="844">
      <c r="A657" s="713" t="n"/>
      <c r="B657" s="713" t="n"/>
      <c r="C657" s="713" t="n"/>
      <c r="D657" s="665" t="n"/>
      <c r="E657" s="665" t="n"/>
      <c r="F657" s="665" t="n"/>
      <c r="G657" s="665" t="n"/>
      <c r="H657" s="665" t="n"/>
      <c r="I657" s="713" t="n"/>
      <c r="J657" s="713" t="n"/>
      <c r="K657" s="713" t="n"/>
      <c r="L657" s="713" t="n"/>
      <c r="M657" s="713" t="n"/>
      <c r="N657" s="713" t="n"/>
      <c r="O657" s="713" t="n"/>
      <c r="P657" s="713" t="n"/>
      <c r="Q657" s="713" t="n"/>
      <c r="R657" s="713" t="n"/>
      <c r="S657" s="713" t="n"/>
      <c r="T657" s="713" t="n"/>
      <c r="U657" s="713" t="n"/>
      <c r="V657" s="713" t="n"/>
      <c r="W657" s="713" t="n"/>
      <c r="X657" s="713" t="n"/>
      <c r="Y657" s="713" t="n"/>
      <c r="Z657" s="713" t="n"/>
    </row>
    <row r="658" ht="11.25" customHeight="1" s="844">
      <c r="A658" s="713" t="n"/>
      <c r="B658" s="713" t="n"/>
      <c r="C658" s="713" t="n"/>
      <c r="D658" s="665" t="n"/>
      <c r="E658" s="665" t="n"/>
      <c r="F658" s="665" t="n"/>
      <c r="G658" s="665" t="n"/>
      <c r="H658" s="665" t="n"/>
      <c r="I658" s="713" t="n"/>
      <c r="J658" s="713" t="n"/>
      <c r="K658" s="713" t="n"/>
      <c r="L658" s="713" t="n"/>
      <c r="M658" s="713" t="n"/>
      <c r="N658" s="713" t="n"/>
      <c r="O658" s="713" t="n"/>
      <c r="P658" s="713" t="n"/>
      <c r="Q658" s="713" t="n"/>
      <c r="R658" s="713" t="n"/>
      <c r="S658" s="713" t="n"/>
      <c r="T658" s="713" t="n"/>
      <c r="U658" s="713" t="n"/>
      <c r="V658" s="713" t="n"/>
      <c r="W658" s="713" t="n"/>
      <c r="X658" s="713" t="n"/>
      <c r="Y658" s="713" t="n"/>
      <c r="Z658" s="713" t="n"/>
    </row>
    <row r="659" ht="11.25" customHeight="1" s="844">
      <c r="A659" s="713" t="n"/>
      <c r="B659" s="713" t="n"/>
      <c r="C659" s="713" t="n"/>
      <c r="D659" s="665" t="n"/>
      <c r="E659" s="665" t="n"/>
      <c r="F659" s="665" t="n"/>
      <c r="G659" s="665" t="n"/>
      <c r="H659" s="665" t="n"/>
      <c r="I659" s="713" t="n"/>
      <c r="J659" s="713" t="n"/>
      <c r="K659" s="713" t="n"/>
      <c r="L659" s="713" t="n"/>
      <c r="M659" s="713" t="n"/>
      <c r="N659" s="713" t="n"/>
      <c r="O659" s="713" t="n"/>
      <c r="P659" s="713" t="n"/>
      <c r="Q659" s="713" t="n"/>
      <c r="R659" s="713" t="n"/>
      <c r="S659" s="713" t="n"/>
      <c r="T659" s="713" t="n"/>
      <c r="U659" s="713" t="n"/>
      <c r="V659" s="713" t="n"/>
      <c r="W659" s="713" t="n"/>
      <c r="X659" s="713" t="n"/>
      <c r="Y659" s="713" t="n"/>
      <c r="Z659" s="713" t="n"/>
    </row>
    <row r="660" ht="11.25" customHeight="1" s="844">
      <c r="A660" s="713" t="n"/>
      <c r="B660" s="713" t="n"/>
      <c r="C660" s="713" t="n"/>
      <c r="D660" s="665" t="n"/>
      <c r="E660" s="665" t="n"/>
      <c r="F660" s="665" t="n"/>
      <c r="G660" s="665" t="n"/>
      <c r="H660" s="665" t="n"/>
      <c r="I660" s="713" t="n"/>
      <c r="J660" s="713" t="n"/>
      <c r="K660" s="713" t="n"/>
      <c r="L660" s="713" t="n"/>
      <c r="M660" s="713" t="n"/>
      <c r="N660" s="713" t="n"/>
      <c r="O660" s="713" t="n"/>
      <c r="P660" s="713" t="n"/>
      <c r="Q660" s="713" t="n"/>
      <c r="R660" s="713" t="n"/>
      <c r="S660" s="713" t="n"/>
      <c r="T660" s="713" t="n"/>
      <c r="U660" s="713" t="n"/>
      <c r="V660" s="713" t="n"/>
      <c r="W660" s="713" t="n"/>
      <c r="X660" s="713" t="n"/>
      <c r="Y660" s="713" t="n"/>
      <c r="Z660" s="713" t="n"/>
    </row>
    <row r="661" ht="11.25" customHeight="1" s="844">
      <c r="A661" s="713" t="n"/>
      <c r="B661" s="713" t="n"/>
      <c r="C661" s="713" t="n"/>
      <c r="D661" s="665" t="n"/>
      <c r="E661" s="665" t="n"/>
      <c r="F661" s="665" t="n"/>
      <c r="G661" s="665" t="n"/>
      <c r="H661" s="665" t="n"/>
      <c r="I661" s="713" t="n"/>
      <c r="J661" s="713" t="n"/>
      <c r="K661" s="713" t="n"/>
      <c r="L661" s="713" t="n"/>
      <c r="M661" s="713" t="n"/>
      <c r="N661" s="713" t="n"/>
      <c r="O661" s="713" t="n"/>
      <c r="P661" s="713" t="n"/>
      <c r="Q661" s="713" t="n"/>
      <c r="R661" s="713" t="n"/>
      <c r="S661" s="713" t="n"/>
      <c r="T661" s="713" t="n"/>
      <c r="U661" s="713" t="n"/>
      <c r="V661" s="713" t="n"/>
      <c r="W661" s="713" t="n"/>
      <c r="X661" s="713" t="n"/>
      <c r="Y661" s="713" t="n"/>
      <c r="Z661" s="713" t="n"/>
    </row>
    <row r="662" ht="11.25" customHeight="1" s="844">
      <c r="A662" s="713" t="n"/>
      <c r="B662" s="713" t="n"/>
      <c r="C662" s="713" t="n"/>
      <c r="D662" s="665" t="n"/>
      <c r="E662" s="665" t="n"/>
      <c r="F662" s="665" t="n"/>
      <c r="G662" s="665" t="n"/>
      <c r="H662" s="665" t="n"/>
      <c r="I662" s="713" t="n"/>
      <c r="J662" s="713" t="n"/>
      <c r="K662" s="713" t="n"/>
      <c r="L662" s="713" t="n"/>
      <c r="M662" s="713" t="n"/>
      <c r="N662" s="713" t="n"/>
      <c r="O662" s="713" t="n"/>
      <c r="P662" s="713" t="n"/>
      <c r="Q662" s="713" t="n"/>
      <c r="R662" s="713" t="n"/>
      <c r="S662" s="713" t="n"/>
      <c r="T662" s="713" t="n"/>
      <c r="U662" s="713" t="n"/>
      <c r="V662" s="713" t="n"/>
      <c r="W662" s="713" t="n"/>
      <c r="X662" s="713" t="n"/>
      <c r="Y662" s="713" t="n"/>
      <c r="Z662" s="713" t="n"/>
    </row>
    <row r="663" ht="11.25" customHeight="1" s="844">
      <c r="A663" s="713" t="n"/>
      <c r="B663" s="713" t="n"/>
      <c r="C663" s="713" t="n"/>
      <c r="D663" s="665" t="n"/>
      <c r="E663" s="665" t="n"/>
      <c r="F663" s="665" t="n"/>
      <c r="G663" s="665" t="n"/>
      <c r="H663" s="665" t="n"/>
      <c r="I663" s="713" t="n"/>
      <c r="J663" s="713" t="n"/>
      <c r="K663" s="713" t="n"/>
      <c r="L663" s="713" t="n"/>
      <c r="M663" s="713" t="n"/>
      <c r="N663" s="713" t="n"/>
      <c r="O663" s="713" t="n"/>
      <c r="P663" s="713" t="n"/>
      <c r="Q663" s="713" t="n"/>
      <c r="R663" s="713" t="n"/>
      <c r="S663" s="713" t="n"/>
      <c r="T663" s="713" t="n"/>
      <c r="U663" s="713" t="n"/>
      <c r="V663" s="713" t="n"/>
      <c r="W663" s="713" t="n"/>
      <c r="X663" s="713" t="n"/>
      <c r="Y663" s="713" t="n"/>
      <c r="Z663" s="713" t="n"/>
    </row>
    <row r="664" ht="11.25" customHeight="1" s="844">
      <c r="A664" s="713" t="n"/>
      <c r="B664" s="713" t="n"/>
      <c r="C664" s="713" t="n"/>
      <c r="D664" s="665" t="n"/>
      <c r="E664" s="665" t="n"/>
      <c r="F664" s="665" t="n"/>
      <c r="G664" s="665" t="n"/>
      <c r="H664" s="665" t="n"/>
      <c r="I664" s="713" t="n"/>
      <c r="J664" s="713" t="n"/>
      <c r="K664" s="713" t="n"/>
      <c r="L664" s="713" t="n"/>
      <c r="M664" s="713" t="n"/>
      <c r="N664" s="713" t="n"/>
      <c r="O664" s="713" t="n"/>
      <c r="P664" s="713" t="n"/>
      <c r="Q664" s="713" t="n"/>
      <c r="R664" s="713" t="n"/>
      <c r="S664" s="713" t="n"/>
      <c r="T664" s="713" t="n"/>
      <c r="U664" s="713" t="n"/>
      <c r="V664" s="713" t="n"/>
      <c r="W664" s="713" t="n"/>
      <c r="X664" s="713" t="n"/>
      <c r="Y664" s="713" t="n"/>
      <c r="Z664" s="713" t="n"/>
    </row>
    <row r="665" ht="11.25" customHeight="1" s="844">
      <c r="A665" s="713" t="n"/>
      <c r="B665" s="713" t="n"/>
      <c r="C665" s="713" t="n"/>
      <c r="D665" s="665" t="n"/>
      <c r="E665" s="665" t="n"/>
      <c r="F665" s="665" t="n"/>
      <c r="G665" s="665" t="n"/>
      <c r="H665" s="665" t="n"/>
      <c r="I665" s="713" t="n"/>
      <c r="J665" s="713" t="n"/>
      <c r="K665" s="713" t="n"/>
      <c r="L665" s="713" t="n"/>
      <c r="M665" s="713" t="n"/>
      <c r="N665" s="713" t="n"/>
      <c r="O665" s="713" t="n"/>
      <c r="P665" s="713" t="n"/>
      <c r="Q665" s="713" t="n"/>
      <c r="R665" s="713" t="n"/>
      <c r="S665" s="713" t="n"/>
      <c r="T665" s="713" t="n"/>
      <c r="U665" s="713" t="n"/>
      <c r="V665" s="713" t="n"/>
      <c r="W665" s="713" t="n"/>
      <c r="X665" s="713" t="n"/>
      <c r="Y665" s="713" t="n"/>
      <c r="Z665" s="713" t="n"/>
    </row>
    <row r="666" ht="11.25" customHeight="1" s="844">
      <c r="A666" s="713" t="n"/>
      <c r="B666" s="713" t="n"/>
      <c r="C666" s="713" t="n"/>
      <c r="D666" s="665" t="n"/>
      <c r="E666" s="665" t="n"/>
      <c r="F666" s="665" t="n"/>
      <c r="G666" s="665" t="n"/>
      <c r="H666" s="665" t="n"/>
      <c r="I666" s="713" t="n"/>
      <c r="J666" s="713" t="n"/>
      <c r="K666" s="713" t="n"/>
      <c r="L666" s="713" t="n"/>
      <c r="M666" s="713" t="n"/>
      <c r="N666" s="713" t="n"/>
      <c r="O666" s="713" t="n"/>
      <c r="P666" s="713" t="n"/>
      <c r="Q666" s="713" t="n"/>
      <c r="R666" s="713" t="n"/>
      <c r="S666" s="713" t="n"/>
      <c r="T666" s="713" t="n"/>
      <c r="U666" s="713" t="n"/>
      <c r="V666" s="713" t="n"/>
      <c r="W666" s="713" t="n"/>
      <c r="X666" s="713" t="n"/>
      <c r="Y666" s="713" t="n"/>
      <c r="Z666" s="713" t="n"/>
    </row>
    <row r="667" ht="11.25" customHeight="1" s="844">
      <c r="A667" s="713" t="n"/>
      <c r="B667" s="713" t="n"/>
      <c r="C667" s="713" t="n"/>
      <c r="D667" s="665" t="n"/>
      <c r="E667" s="665" t="n"/>
      <c r="F667" s="665" t="n"/>
      <c r="G667" s="665" t="n"/>
      <c r="H667" s="665" t="n"/>
      <c r="I667" s="713" t="n"/>
      <c r="J667" s="713" t="n"/>
      <c r="K667" s="713" t="n"/>
      <c r="L667" s="713" t="n"/>
      <c r="M667" s="713" t="n"/>
      <c r="N667" s="713" t="n"/>
      <c r="O667" s="713" t="n"/>
      <c r="P667" s="713" t="n"/>
      <c r="Q667" s="713" t="n"/>
      <c r="R667" s="713" t="n"/>
      <c r="S667" s="713" t="n"/>
      <c r="T667" s="713" t="n"/>
      <c r="U667" s="713" t="n"/>
      <c r="V667" s="713" t="n"/>
      <c r="W667" s="713" t="n"/>
      <c r="X667" s="713" t="n"/>
      <c r="Y667" s="713" t="n"/>
      <c r="Z667" s="713" t="n"/>
    </row>
    <row r="668" ht="11.25" customHeight="1" s="844">
      <c r="A668" s="713" t="n"/>
      <c r="B668" s="713" t="n"/>
      <c r="C668" s="713" t="n"/>
      <c r="D668" s="665" t="n"/>
      <c r="E668" s="665" t="n"/>
      <c r="F668" s="665" t="n"/>
      <c r="G668" s="665" t="n"/>
      <c r="H668" s="665" t="n"/>
      <c r="I668" s="713" t="n"/>
      <c r="J668" s="713" t="n"/>
      <c r="K668" s="713" t="n"/>
      <c r="L668" s="713" t="n"/>
      <c r="M668" s="713" t="n"/>
      <c r="N668" s="713" t="n"/>
      <c r="O668" s="713" t="n"/>
      <c r="P668" s="713" t="n"/>
      <c r="Q668" s="713" t="n"/>
      <c r="R668" s="713" t="n"/>
      <c r="S668" s="713" t="n"/>
      <c r="T668" s="713" t="n"/>
      <c r="U668" s="713" t="n"/>
      <c r="V668" s="713" t="n"/>
      <c r="W668" s="713" t="n"/>
      <c r="X668" s="713" t="n"/>
      <c r="Y668" s="713" t="n"/>
      <c r="Z668" s="713" t="n"/>
    </row>
    <row r="669" ht="11.25" customHeight="1" s="844">
      <c r="A669" s="713" t="n"/>
      <c r="B669" s="713" t="n"/>
      <c r="C669" s="713" t="n"/>
      <c r="D669" s="665" t="n"/>
      <c r="E669" s="665" t="n"/>
      <c r="F669" s="665" t="n"/>
      <c r="G669" s="665" t="n"/>
      <c r="H669" s="665" t="n"/>
      <c r="I669" s="713" t="n"/>
      <c r="J669" s="713" t="n"/>
      <c r="K669" s="713" t="n"/>
      <c r="L669" s="713" t="n"/>
      <c r="M669" s="713" t="n"/>
      <c r="N669" s="713" t="n"/>
      <c r="O669" s="713" t="n"/>
      <c r="P669" s="713" t="n"/>
      <c r="Q669" s="713" t="n"/>
      <c r="R669" s="713" t="n"/>
      <c r="S669" s="713" t="n"/>
      <c r="T669" s="713" t="n"/>
      <c r="U669" s="713" t="n"/>
      <c r="V669" s="713" t="n"/>
      <c r="W669" s="713" t="n"/>
      <c r="X669" s="713" t="n"/>
      <c r="Y669" s="713" t="n"/>
      <c r="Z669" s="713" t="n"/>
    </row>
    <row r="670" ht="11.25" customHeight="1" s="844">
      <c r="A670" s="713" t="n"/>
      <c r="B670" s="713" t="n"/>
      <c r="C670" s="713" t="n"/>
      <c r="D670" s="665" t="n"/>
      <c r="E670" s="665" t="n"/>
      <c r="F670" s="665" t="n"/>
      <c r="G670" s="665" t="n"/>
      <c r="H670" s="665" t="n"/>
      <c r="I670" s="713" t="n"/>
      <c r="J670" s="713" t="n"/>
      <c r="K670" s="713" t="n"/>
      <c r="L670" s="713" t="n"/>
      <c r="M670" s="713" t="n"/>
      <c r="N670" s="713" t="n"/>
      <c r="O670" s="713" t="n"/>
      <c r="P670" s="713" t="n"/>
      <c r="Q670" s="713" t="n"/>
      <c r="R670" s="713" t="n"/>
      <c r="S670" s="713" t="n"/>
      <c r="T670" s="713" t="n"/>
      <c r="U670" s="713" t="n"/>
      <c r="V670" s="713" t="n"/>
      <c r="W670" s="713" t="n"/>
      <c r="X670" s="713" t="n"/>
      <c r="Y670" s="713" t="n"/>
      <c r="Z670" s="713" t="n"/>
    </row>
    <row r="671" ht="11.25" customHeight="1" s="844">
      <c r="A671" s="713" t="n"/>
      <c r="B671" s="713" t="n"/>
      <c r="C671" s="713" t="n"/>
      <c r="D671" s="665" t="n"/>
      <c r="E671" s="665" t="n"/>
      <c r="F671" s="665" t="n"/>
      <c r="G671" s="665" t="n"/>
      <c r="H671" s="665" t="n"/>
      <c r="I671" s="713" t="n"/>
      <c r="J671" s="713" t="n"/>
      <c r="K671" s="713" t="n"/>
      <c r="L671" s="713" t="n"/>
      <c r="M671" s="713" t="n"/>
      <c r="N671" s="713" t="n"/>
      <c r="O671" s="713" t="n"/>
      <c r="P671" s="713" t="n"/>
      <c r="Q671" s="713" t="n"/>
      <c r="R671" s="713" t="n"/>
      <c r="S671" s="713" t="n"/>
      <c r="T671" s="713" t="n"/>
      <c r="U671" s="713" t="n"/>
      <c r="V671" s="713" t="n"/>
      <c r="W671" s="713" t="n"/>
      <c r="X671" s="713" t="n"/>
      <c r="Y671" s="713" t="n"/>
      <c r="Z671" s="713" t="n"/>
    </row>
    <row r="672" ht="11.25" customHeight="1" s="844">
      <c r="A672" s="713" t="n"/>
      <c r="B672" s="713" t="n"/>
      <c r="C672" s="713" t="n"/>
      <c r="D672" s="665" t="n"/>
      <c r="E672" s="665" t="n"/>
      <c r="F672" s="665" t="n"/>
      <c r="G672" s="665" t="n"/>
      <c r="H672" s="665" t="n"/>
      <c r="I672" s="713" t="n"/>
      <c r="J672" s="713" t="n"/>
      <c r="K672" s="713" t="n"/>
      <c r="L672" s="713" t="n"/>
      <c r="M672" s="713" t="n"/>
      <c r="N672" s="713" t="n"/>
      <c r="O672" s="713" t="n"/>
      <c r="P672" s="713" t="n"/>
      <c r="Q672" s="713" t="n"/>
      <c r="R672" s="713" t="n"/>
      <c r="S672" s="713" t="n"/>
      <c r="T672" s="713" t="n"/>
      <c r="U672" s="713" t="n"/>
      <c r="V672" s="713" t="n"/>
      <c r="W672" s="713" t="n"/>
      <c r="X672" s="713" t="n"/>
      <c r="Y672" s="713" t="n"/>
      <c r="Z672" s="713" t="n"/>
    </row>
    <row r="673" ht="11.25" customHeight="1" s="844">
      <c r="A673" s="713" t="n"/>
      <c r="B673" s="713" t="n"/>
      <c r="C673" s="713" t="n"/>
      <c r="D673" s="665" t="n"/>
      <c r="E673" s="665" t="n"/>
      <c r="F673" s="665" t="n"/>
      <c r="G673" s="665" t="n"/>
      <c r="H673" s="665" t="n"/>
      <c r="I673" s="713" t="n"/>
      <c r="J673" s="713" t="n"/>
      <c r="K673" s="713" t="n"/>
      <c r="L673" s="713" t="n"/>
      <c r="M673" s="713" t="n"/>
      <c r="N673" s="713" t="n"/>
      <c r="O673" s="713" t="n"/>
      <c r="P673" s="713" t="n"/>
      <c r="Q673" s="713" t="n"/>
      <c r="R673" s="713" t="n"/>
      <c r="S673" s="713" t="n"/>
      <c r="T673" s="713" t="n"/>
      <c r="U673" s="713" t="n"/>
      <c r="V673" s="713" t="n"/>
      <c r="W673" s="713" t="n"/>
      <c r="X673" s="713" t="n"/>
      <c r="Y673" s="713" t="n"/>
      <c r="Z673" s="713" t="n"/>
    </row>
    <row r="674" ht="11.25" customHeight="1" s="844">
      <c r="A674" s="713" t="n"/>
      <c r="B674" s="713" t="n"/>
      <c r="C674" s="713" t="n"/>
      <c r="D674" s="665" t="n"/>
      <c r="E674" s="665" t="n"/>
      <c r="F674" s="665" t="n"/>
      <c r="G674" s="665" t="n"/>
      <c r="H674" s="665" t="n"/>
      <c r="I674" s="713" t="n"/>
      <c r="J674" s="713" t="n"/>
      <c r="K674" s="713" t="n"/>
      <c r="L674" s="713" t="n"/>
      <c r="M674" s="713" t="n"/>
      <c r="N674" s="713" t="n"/>
      <c r="O674" s="713" t="n"/>
      <c r="P674" s="713" t="n"/>
      <c r="Q674" s="713" t="n"/>
      <c r="R674" s="713" t="n"/>
      <c r="S674" s="713" t="n"/>
      <c r="T674" s="713" t="n"/>
      <c r="U674" s="713" t="n"/>
      <c r="V674" s="713" t="n"/>
      <c r="W674" s="713" t="n"/>
      <c r="X674" s="713" t="n"/>
      <c r="Y674" s="713" t="n"/>
      <c r="Z674" s="713" t="n"/>
    </row>
    <row r="675" ht="11.25" customHeight="1" s="844">
      <c r="A675" s="713" t="n"/>
      <c r="B675" s="713" t="n"/>
      <c r="C675" s="713" t="n"/>
      <c r="D675" s="665" t="n"/>
      <c r="E675" s="665" t="n"/>
      <c r="F675" s="665" t="n"/>
      <c r="G675" s="665" t="n"/>
      <c r="H675" s="665" t="n"/>
      <c r="I675" s="713" t="n"/>
      <c r="J675" s="713" t="n"/>
      <c r="K675" s="713" t="n"/>
      <c r="L675" s="713" t="n"/>
      <c r="M675" s="713" t="n"/>
      <c r="N675" s="713" t="n"/>
      <c r="O675" s="713" t="n"/>
      <c r="P675" s="713" t="n"/>
      <c r="Q675" s="713" t="n"/>
      <c r="R675" s="713" t="n"/>
      <c r="S675" s="713" t="n"/>
      <c r="T675" s="713" t="n"/>
      <c r="U675" s="713" t="n"/>
      <c r="V675" s="713" t="n"/>
      <c r="W675" s="713" t="n"/>
      <c r="X675" s="713" t="n"/>
      <c r="Y675" s="713" t="n"/>
      <c r="Z675" s="713" t="n"/>
    </row>
    <row r="676" ht="11.25" customHeight="1" s="844">
      <c r="A676" s="713" t="n"/>
      <c r="B676" s="713" t="n"/>
      <c r="C676" s="713" t="n"/>
      <c r="D676" s="665" t="n"/>
      <c r="E676" s="665" t="n"/>
      <c r="F676" s="665" t="n"/>
      <c r="G676" s="665" t="n"/>
      <c r="H676" s="665" t="n"/>
      <c r="I676" s="713" t="n"/>
      <c r="J676" s="713" t="n"/>
      <c r="K676" s="713" t="n"/>
      <c r="L676" s="713" t="n"/>
      <c r="M676" s="713" t="n"/>
      <c r="N676" s="713" t="n"/>
      <c r="O676" s="713" t="n"/>
      <c r="P676" s="713" t="n"/>
      <c r="Q676" s="713" t="n"/>
      <c r="R676" s="713" t="n"/>
      <c r="S676" s="713" t="n"/>
      <c r="T676" s="713" t="n"/>
      <c r="U676" s="713" t="n"/>
      <c r="V676" s="713" t="n"/>
      <c r="W676" s="713" t="n"/>
      <c r="X676" s="713" t="n"/>
      <c r="Y676" s="713" t="n"/>
      <c r="Z676" s="713" t="n"/>
    </row>
    <row r="677" ht="11.25" customHeight="1" s="844">
      <c r="A677" s="713" t="n"/>
      <c r="B677" s="713" t="n"/>
      <c r="C677" s="713" t="n"/>
      <c r="D677" s="665" t="n"/>
      <c r="E677" s="665" t="n"/>
      <c r="F677" s="665" t="n"/>
      <c r="G677" s="665" t="n"/>
      <c r="H677" s="665" t="n"/>
      <c r="I677" s="713" t="n"/>
      <c r="J677" s="713" t="n"/>
      <c r="K677" s="713" t="n"/>
      <c r="L677" s="713" t="n"/>
      <c r="M677" s="713" t="n"/>
      <c r="N677" s="713" t="n"/>
      <c r="O677" s="713" t="n"/>
      <c r="P677" s="713" t="n"/>
      <c r="Q677" s="713" t="n"/>
      <c r="R677" s="713" t="n"/>
      <c r="S677" s="713" t="n"/>
      <c r="T677" s="713" t="n"/>
      <c r="U677" s="713" t="n"/>
      <c r="V677" s="713" t="n"/>
      <c r="W677" s="713" t="n"/>
      <c r="X677" s="713" t="n"/>
      <c r="Y677" s="713" t="n"/>
      <c r="Z677" s="713" t="n"/>
    </row>
    <row r="678" ht="11.25" customHeight="1" s="844">
      <c r="A678" s="713" t="n"/>
      <c r="B678" s="713" t="n"/>
      <c r="C678" s="713" t="n"/>
      <c r="D678" s="665" t="n"/>
      <c r="E678" s="665" t="n"/>
      <c r="F678" s="665" t="n"/>
      <c r="G678" s="665" t="n"/>
      <c r="H678" s="665" t="n"/>
      <c r="I678" s="713" t="n"/>
      <c r="J678" s="713" t="n"/>
      <c r="K678" s="713" t="n"/>
      <c r="L678" s="713" t="n"/>
      <c r="M678" s="713" t="n"/>
      <c r="N678" s="713" t="n"/>
      <c r="O678" s="713" t="n"/>
      <c r="P678" s="713" t="n"/>
      <c r="Q678" s="713" t="n"/>
      <c r="R678" s="713" t="n"/>
      <c r="S678" s="713" t="n"/>
      <c r="T678" s="713" t="n"/>
      <c r="U678" s="713" t="n"/>
      <c r="V678" s="713" t="n"/>
      <c r="W678" s="713" t="n"/>
      <c r="X678" s="713" t="n"/>
      <c r="Y678" s="713" t="n"/>
      <c r="Z678" s="713" t="n"/>
    </row>
    <row r="679" ht="11.25" customHeight="1" s="844">
      <c r="A679" s="713" t="n"/>
      <c r="B679" s="713" t="n"/>
      <c r="C679" s="713" t="n"/>
      <c r="D679" s="665" t="n"/>
      <c r="E679" s="665" t="n"/>
      <c r="F679" s="665" t="n"/>
      <c r="G679" s="665" t="n"/>
      <c r="H679" s="665" t="n"/>
      <c r="I679" s="713" t="n"/>
      <c r="J679" s="713" t="n"/>
      <c r="K679" s="713" t="n"/>
      <c r="L679" s="713" t="n"/>
      <c r="M679" s="713" t="n"/>
      <c r="N679" s="713" t="n"/>
      <c r="O679" s="713" t="n"/>
      <c r="P679" s="713" t="n"/>
      <c r="Q679" s="713" t="n"/>
      <c r="R679" s="713" t="n"/>
      <c r="S679" s="713" t="n"/>
      <c r="T679" s="713" t="n"/>
      <c r="U679" s="713" t="n"/>
      <c r="V679" s="713" t="n"/>
      <c r="W679" s="713" t="n"/>
      <c r="X679" s="713" t="n"/>
      <c r="Y679" s="713" t="n"/>
      <c r="Z679" s="713" t="n"/>
    </row>
    <row r="680" ht="11.25" customHeight="1" s="844">
      <c r="A680" s="713" t="n"/>
      <c r="B680" s="713" t="n"/>
      <c r="C680" s="713" t="n"/>
      <c r="D680" s="665" t="n"/>
      <c r="E680" s="665" t="n"/>
      <c r="F680" s="665" t="n"/>
      <c r="G680" s="665" t="n"/>
      <c r="H680" s="665" t="n"/>
      <c r="I680" s="713" t="n"/>
      <c r="J680" s="713" t="n"/>
      <c r="K680" s="713" t="n"/>
      <c r="L680" s="713" t="n"/>
      <c r="M680" s="713" t="n"/>
      <c r="N680" s="713" t="n"/>
      <c r="O680" s="713" t="n"/>
      <c r="P680" s="713" t="n"/>
      <c r="Q680" s="713" t="n"/>
      <c r="R680" s="713" t="n"/>
      <c r="S680" s="713" t="n"/>
      <c r="T680" s="713" t="n"/>
      <c r="U680" s="713" t="n"/>
      <c r="V680" s="713" t="n"/>
      <c r="W680" s="713" t="n"/>
      <c r="X680" s="713" t="n"/>
      <c r="Y680" s="713" t="n"/>
      <c r="Z680" s="713" t="n"/>
    </row>
    <row r="681" ht="11.25" customHeight="1" s="844">
      <c r="A681" s="713" t="n"/>
      <c r="B681" s="713" t="n"/>
      <c r="C681" s="713" t="n"/>
      <c r="D681" s="665" t="n"/>
      <c r="E681" s="665" t="n"/>
      <c r="F681" s="665" t="n"/>
      <c r="G681" s="665" t="n"/>
      <c r="H681" s="665" t="n"/>
      <c r="I681" s="713" t="n"/>
      <c r="J681" s="713" t="n"/>
      <c r="K681" s="713" t="n"/>
      <c r="L681" s="713" t="n"/>
      <c r="M681" s="713" t="n"/>
      <c r="N681" s="713" t="n"/>
      <c r="O681" s="713" t="n"/>
      <c r="P681" s="713" t="n"/>
      <c r="Q681" s="713" t="n"/>
      <c r="R681" s="713" t="n"/>
      <c r="S681" s="713" t="n"/>
      <c r="T681" s="713" t="n"/>
      <c r="U681" s="713" t="n"/>
      <c r="V681" s="713" t="n"/>
      <c r="W681" s="713" t="n"/>
      <c r="X681" s="713" t="n"/>
      <c r="Y681" s="713" t="n"/>
      <c r="Z681" s="713" t="n"/>
    </row>
    <row r="682" ht="11.25" customHeight="1" s="844">
      <c r="A682" s="713" t="n"/>
      <c r="B682" s="713" t="n"/>
      <c r="C682" s="713" t="n"/>
      <c r="D682" s="665" t="n"/>
      <c r="E682" s="665" t="n"/>
      <c r="F682" s="665" t="n"/>
      <c r="G682" s="665" t="n"/>
      <c r="H682" s="665" t="n"/>
      <c r="I682" s="713" t="n"/>
      <c r="J682" s="713" t="n"/>
      <c r="K682" s="713" t="n"/>
      <c r="L682" s="713" t="n"/>
      <c r="M682" s="713" t="n"/>
      <c r="N682" s="713" t="n"/>
      <c r="O682" s="713" t="n"/>
      <c r="P682" s="713" t="n"/>
      <c r="Q682" s="713" t="n"/>
      <c r="R682" s="713" t="n"/>
      <c r="S682" s="713" t="n"/>
      <c r="T682" s="713" t="n"/>
      <c r="U682" s="713" t="n"/>
      <c r="V682" s="713" t="n"/>
      <c r="W682" s="713" t="n"/>
      <c r="X682" s="713" t="n"/>
      <c r="Y682" s="713" t="n"/>
      <c r="Z682" s="713" t="n"/>
    </row>
    <row r="683" ht="11.25" customHeight="1" s="844">
      <c r="A683" s="713" t="n"/>
      <c r="B683" s="713" t="n"/>
      <c r="C683" s="713" t="n"/>
      <c r="D683" s="665" t="n"/>
      <c r="E683" s="665" t="n"/>
      <c r="F683" s="665" t="n"/>
      <c r="G683" s="665" t="n"/>
      <c r="H683" s="665" t="n"/>
      <c r="I683" s="713" t="n"/>
      <c r="J683" s="713" t="n"/>
      <c r="K683" s="713" t="n"/>
      <c r="L683" s="713" t="n"/>
      <c r="M683" s="713" t="n"/>
      <c r="N683" s="713" t="n"/>
      <c r="O683" s="713" t="n"/>
      <c r="P683" s="713" t="n"/>
      <c r="Q683" s="713" t="n"/>
      <c r="R683" s="713" t="n"/>
      <c r="S683" s="713" t="n"/>
      <c r="T683" s="713" t="n"/>
      <c r="U683" s="713" t="n"/>
      <c r="V683" s="713" t="n"/>
      <c r="W683" s="713" t="n"/>
      <c r="X683" s="713" t="n"/>
      <c r="Y683" s="713" t="n"/>
      <c r="Z683" s="713" t="n"/>
    </row>
    <row r="684" ht="11.25" customHeight="1" s="844">
      <c r="A684" s="713" t="n"/>
      <c r="B684" s="713" t="n"/>
      <c r="C684" s="713" t="n"/>
      <c r="D684" s="665" t="n"/>
      <c r="E684" s="665" t="n"/>
      <c r="F684" s="665" t="n"/>
      <c r="G684" s="665" t="n"/>
      <c r="H684" s="665" t="n"/>
      <c r="I684" s="713" t="n"/>
      <c r="J684" s="713" t="n"/>
      <c r="K684" s="713" t="n"/>
      <c r="L684" s="713" t="n"/>
      <c r="M684" s="713" t="n"/>
      <c r="N684" s="713" t="n"/>
      <c r="O684" s="713" t="n"/>
      <c r="P684" s="713" t="n"/>
      <c r="Q684" s="713" t="n"/>
      <c r="R684" s="713" t="n"/>
      <c r="S684" s="713" t="n"/>
      <c r="T684" s="713" t="n"/>
      <c r="U684" s="713" t="n"/>
      <c r="V684" s="713" t="n"/>
      <c r="W684" s="713" t="n"/>
      <c r="X684" s="713" t="n"/>
      <c r="Y684" s="713" t="n"/>
      <c r="Z684" s="713" t="n"/>
    </row>
    <row r="685" ht="11.25" customHeight="1" s="844">
      <c r="A685" s="713" t="n"/>
      <c r="B685" s="713" t="n"/>
      <c r="C685" s="713" t="n"/>
      <c r="D685" s="665" t="n"/>
      <c r="E685" s="665" t="n"/>
      <c r="F685" s="665" t="n"/>
      <c r="G685" s="665" t="n"/>
      <c r="H685" s="665" t="n"/>
      <c r="I685" s="713" t="n"/>
      <c r="J685" s="713" t="n"/>
      <c r="K685" s="713" t="n"/>
      <c r="L685" s="713" t="n"/>
      <c r="M685" s="713" t="n"/>
      <c r="N685" s="713" t="n"/>
      <c r="O685" s="713" t="n"/>
      <c r="P685" s="713" t="n"/>
      <c r="Q685" s="713" t="n"/>
      <c r="R685" s="713" t="n"/>
      <c r="S685" s="713" t="n"/>
      <c r="T685" s="713" t="n"/>
      <c r="U685" s="713" t="n"/>
      <c r="V685" s="713" t="n"/>
      <c r="W685" s="713" t="n"/>
      <c r="X685" s="713" t="n"/>
      <c r="Y685" s="713" t="n"/>
      <c r="Z685" s="713" t="n"/>
    </row>
    <row r="686" ht="11.25" customHeight="1" s="844">
      <c r="A686" s="713" t="n"/>
      <c r="B686" s="713" t="n"/>
      <c r="C686" s="713" t="n"/>
      <c r="D686" s="665" t="n"/>
      <c r="E686" s="665" t="n"/>
      <c r="F686" s="665" t="n"/>
      <c r="G686" s="665" t="n"/>
      <c r="H686" s="665" t="n"/>
      <c r="I686" s="713" t="n"/>
      <c r="J686" s="713" t="n"/>
      <c r="K686" s="713" t="n"/>
      <c r="L686" s="713" t="n"/>
      <c r="M686" s="713" t="n"/>
      <c r="N686" s="713" t="n"/>
      <c r="O686" s="713" t="n"/>
      <c r="P686" s="713" t="n"/>
      <c r="Q686" s="713" t="n"/>
      <c r="R686" s="713" t="n"/>
      <c r="S686" s="713" t="n"/>
      <c r="T686" s="713" t="n"/>
      <c r="U686" s="713" t="n"/>
      <c r="V686" s="713" t="n"/>
      <c r="W686" s="713" t="n"/>
      <c r="X686" s="713" t="n"/>
      <c r="Y686" s="713" t="n"/>
      <c r="Z686" s="713" t="n"/>
    </row>
    <row r="687" ht="11.25" customHeight="1" s="844">
      <c r="A687" s="713" t="n"/>
      <c r="B687" s="713" t="n"/>
      <c r="C687" s="713" t="n"/>
      <c r="D687" s="665" t="n"/>
      <c r="E687" s="665" t="n"/>
      <c r="F687" s="665" t="n"/>
      <c r="G687" s="665" t="n"/>
      <c r="H687" s="665" t="n"/>
      <c r="I687" s="713" t="n"/>
      <c r="J687" s="713" t="n"/>
      <c r="K687" s="713" t="n"/>
      <c r="L687" s="713" t="n"/>
      <c r="M687" s="713" t="n"/>
      <c r="N687" s="713" t="n"/>
      <c r="O687" s="713" t="n"/>
      <c r="P687" s="713" t="n"/>
      <c r="Q687" s="713" t="n"/>
      <c r="R687" s="713" t="n"/>
      <c r="S687" s="713" t="n"/>
      <c r="T687" s="713" t="n"/>
      <c r="U687" s="713" t="n"/>
      <c r="V687" s="713" t="n"/>
      <c r="W687" s="713" t="n"/>
      <c r="X687" s="713" t="n"/>
      <c r="Y687" s="713" t="n"/>
      <c r="Z687" s="713" t="n"/>
    </row>
    <row r="688" ht="11.25" customHeight="1" s="844">
      <c r="A688" s="713" t="n"/>
      <c r="B688" s="713" t="n"/>
      <c r="C688" s="713" t="n"/>
      <c r="D688" s="665" t="n"/>
      <c r="E688" s="665" t="n"/>
      <c r="F688" s="665" t="n"/>
      <c r="G688" s="665" t="n"/>
      <c r="H688" s="665" t="n"/>
      <c r="I688" s="713" t="n"/>
      <c r="J688" s="713" t="n"/>
      <c r="K688" s="713" t="n"/>
      <c r="L688" s="713" t="n"/>
      <c r="M688" s="713" t="n"/>
      <c r="N688" s="713" t="n"/>
      <c r="O688" s="713" t="n"/>
      <c r="P688" s="713" t="n"/>
      <c r="Q688" s="713" t="n"/>
      <c r="R688" s="713" t="n"/>
      <c r="S688" s="713" t="n"/>
      <c r="T688" s="713" t="n"/>
      <c r="U688" s="713" t="n"/>
      <c r="V688" s="713" t="n"/>
      <c r="W688" s="713" t="n"/>
      <c r="X688" s="713" t="n"/>
      <c r="Y688" s="713" t="n"/>
      <c r="Z688" s="713" t="n"/>
    </row>
    <row r="689" ht="11.25" customHeight="1" s="844">
      <c r="A689" s="713" t="n"/>
      <c r="B689" s="713" t="n"/>
      <c r="C689" s="713" t="n"/>
      <c r="D689" s="665" t="n"/>
      <c r="E689" s="665" t="n"/>
      <c r="F689" s="665" t="n"/>
      <c r="G689" s="665" t="n"/>
      <c r="H689" s="665" t="n"/>
      <c r="I689" s="713" t="n"/>
      <c r="J689" s="713" t="n"/>
      <c r="K689" s="713" t="n"/>
      <c r="L689" s="713" t="n"/>
      <c r="M689" s="713" t="n"/>
      <c r="N689" s="713" t="n"/>
      <c r="O689" s="713" t="n"/>
      <c r="P689" s="713" t="n"/>
      <c r="Q689" s="713" t="n"/>
      <c r="R689" s="713" t="n"/>
      <c r="S689" s="713" t="n"/>
      <c r="T689" s="713" t="n"/>
      <c r="U689" s="713" t="n"/>
      <c r="V689" s="713" t="n"/>
      <c r="W689" s="713" t="n"/>
      <c r="X689" s="713" t="n"/>
      <c r="Y689" s="713" t="n"/>
      <c r="Z689" s="713" t="n"/>
    </row>
    <row r="690" ht="11.25" customHeight="1" s="844">
      <c r="A690" s="713" t="n"/>
      <c r="B690" s="713" t="n"/>
      <c r="C690" s="713" t="n"/>
      <c r="D690" s="665" t="n"/>
      <c r="E690" s="665" t="n"/>
      <c r="F690" s="665" t="n"/>
      <c r="G690" s="665" t="n"/>
      <c r="H690" s="665" t="n"/>
      <c r="I690" s="713" t="n"/>
      <c r="J690" s="713" t="n"/>
      <c r="K690" s="713" t="n"/>
      <c r="L690" s="713" t="n"/>
      <c r="M690" s="713" t="n"/>
      <c r="N690" s="713" t="n"/>
      <c r="O690" s="713" t="n"/>
      <c r="P690" s="713" t="n"/>
      <c r="Q690" s="713" t="n"/>
      <c r="R690" s="713" t="n"/>
      <c r="S690" s="713" t="n"/>
      <c r="T690" s="713" t="n"/>
      <c r="U690" s="713" t="n"/>
      <c r="V690" s="713" t="n"/>
      <c r="W690" s="713" t="n"/>
      <c r="X690" s="713" t="n"/>
      <c r="Y690" s="713" t="n"/>
      <c r="Z690" s="713" t="n"/>
    </row>
    <row r="691" ht="11.25" customHeight="1" s="844">
      <c r="A691" s="713" t="n"/>
      <c r="B691" s="713" t="n"/>
      <c r="C691" s="713" t="n"/>
      <c r="D691" s="665" t="n"/>
      <c r="E691" s="665" t="n"/>
      <c r="F691" s="665" t="n"/>
      <c r="G691" s="665" t="n"/>
      <c r="H691" s="665" t="n"/>
      <c r="I691" s="713" t="n"/>
      <c r="J691" s="713" t="n"/>
      <c r="K691" s="713" t="n"/>
      <c r="L691" s="713" t="n"/>
      <c r="M691" s="713" t="n"/>
      <c r="N691" s="713" t="n"/>
      <c r="O691" s="713" t="n"/>
      <c r="P691" s="713" t="n"/>
      <c r="Q691" s="713" t="n"/>
      <c r="R691" s="713" t="n"/>
      <c r="S691" s="713" t="n"/>
      <c r="T691" s="713" t="n"/>
      <c r="U691" s="713" t="n"/>
      <c r="V691" s="713" t="n"/>
      <c r="W691" s="713" t="n"/>
      <c r="X691" s="713" t="n"/>
      <c r="Y691" s="713" t="n"/>
      <c r="Z691" s="713" t="n"/>
    </row>
    <row r="692" ht="11.25" customHeight="1" s="844">
      <c r="A692" s="713" t="n"/>
      <c r="B692" s="713" t="n"/>
      <c r="C692" s="713" t="n"/>
      <c r="D692" s="665" t="n"/>
      <c r="E692" s="665" t="n"/>
      <c r="F692" s="665" t="n"/>
      <c r="G692" s="665" t="n"/>
      <c r="H692" s="665" t="n"/>
      <c r="I692" s="713" t="n"/>
      <c r="J692" s="713" t="n"/>
      <c r="K692" s="713" t="n"/>
      <c r="L692" s="713" t="n"/>
      <c r="M692" s="713" t="n"/>
      <c r="N692" s="713" t="n"/>
      <c r="O692" s="713" t="n"/>
      <c r="P692" s="713" t="n"/>
      <c r="Q692" s="713" t="n"/>
      <c r="R692" s="713" t="n"/>
      <c r="S692" s="713" t="n"/>
      <c r="T692" s="713" t="n"/>
      <c r="U692" s="713" t="n"/>
      <c r="V692" s="713" t="n"/>
      <c r="W692" s="713" t="n"/>
      <c r="X692" s="713" t="n"/>
      <c r="Y692" s="713" t="n"/>
      <c r="Z692" s="713" t="n"/>
    </row>
    <row r="693" ht="11.25" customHeight="1" s="844">
      <c r="A693" s="713" t="n"/>
      <c r="B693" s="713" t="n"/>
      <c r="C693" s="713" t="n"/>
      <c r="D693" s="665" t="n"/>
      <c r="E693" s="665" t="n"/>
      <c r="F693" s="665" t="n"/>
      <c r="G693" s="665" t="n"/>
      <c r="H693" s="665" t="n"/>
      <c r="I693" s="713" t="n"/>
      <c r="J693" s="713" t="n"/>
      <c r="K693" s="713" t="n"/>
      <c r="L693" s="713" t="n"/>
      <c r="M693" s="713" t="n"/>
      <c r="N693" s="713" t="n"/>
      <c r="O693" s="713" t="n"/>
      <c r="P693" s="713" t="n"/>
      <c r="Q693" s="713" t="n"/>
      <c r="R693" s="713" t="n"/>
      <c r="S693" s="713" t="n"/>
      <c r="T693" s="713" t="n"/>
      <c r="U693" s="713" t="n"/>
      <c r="V693" s="713" t="n"/>
      <c r="W693" s="713" t="n"/>
      <c r="X693" s="713" t="n"/>
      <c r="Y693" s="713" t="n"/>
      <c r="Z693" s="713" t="n"/>
    </row>
    <row r="694" ht="11.25" customHeight="1" s="844">
      <c r="A694" s="713" t="n"/>
      <c r="B694" s="713" t="n"/>
      <c r="C694" s="713" t="n"/>
      <c r="D694" s="665" t="n"/>
      <c r="E694" s="665" t="n"/>
      <c r="F694" s="665" t="n"/>
      <c r="G694" s="665" t="n"/>
      <c r="H694" s="665" t="n"/>
      <c r="I694" s="713" t="n"/>
      <c r="J694" s="713" t="n"/>
      <c r="K694" s="713" t="n"/>
      <c r="L694" s="713" t="n"/>
      <c r="M694" s="713" t="n"/>
      <c r="N694" s="713" t="n"/>
      <c r="O694" s="713" t="n"/>
      <c r="P694" s="713" t="n"/>
      <c r="Q694" s="713" t="n"/>
      <c r="R694" s="713" t="n"/>
      <c r="S694" s="713" t="n"/>
      <c r="T694" s="713" t="n"/>
      <c r="U694" s="713" t="n"/>
      <c r="V694" s="713" t="n"/>
      <c r="W694" s="713" t="n"/>
      <c r="X694" s="713" t="n"/>
      <c r="Y694" s="713" t="n"/>
      <c r="Z694" s="713" t="n"/>
    </row>
    <row r="695" ht="11.25" customHeight="1" s="844">
      <c r="A695" s="713" t="n"/>
      <c r="B695" s="713" t="n"/>
      <c r="C695" s="713" t="n"/>
      <c r="D695" s="665" t="n"/>
      <c r="E695" s="665" t="n"/>
      <c r="F695" s="665" t="n"/>
      <c r="G695" s="665" t="n"/>
      <c r="H695" s="665" t="n"/>
      <c r="I695" s="713" t="n"/>
      <c r="J695" s="713" t="n"/>
      <c r="K695" s="713" t="n"/>
      <c r="L695" s="713" t="n"/>
      <c r="M695" s="713" t="n"/>
      <c r="N695" s="713" t="n"/>
      <c r="O695" s="713" t="n"/>
      <c r="P695" s="713" t="n"/>
      <c r="Q695" s="713" t="n"/>
      <c r="R695" s="713" t="n"/>
      <c r="S695" s="713" t="n"/>
      <c r="T695" s="713" t="n"/>
      <c r="U695" s="713" t="n"/>
      <c r="V695" s="713" t="n"/>
      <c r="W695" s="713" t="n"/>
      <c r="X695" s="713" t="n"/>
      <c r="Y695" s="713" t="n"/>
      <c r="Z695" s="713" t="n"/>
    </row>
    <row r="696" ht="11.25" customHeight="1" s="844">
      <c r="A696" s="713" t="n"/>
      <c r="B696" s="713" t="n"/>
      <c r="C696" s="713" t="n"/>
      <c r="D696" s="665" t="n"/>
      <c r="E696" s="665" t="n"/>
      <c r="F696" s="665" t="n"/>
      <c r="G696" s="665" t="n"/>
      <c r="H696" s="665" t="n"/>
      <c r="I696" s="713" t="n"/>
      <c r="J696" s="713" t="n"/>
      <c r="K696" s="713" t="n"/>
      <c r="L696" s="713" t="n"/>
      <c r="M696" s="713" t="n"/>
      <c r="N696" s="713" t="n"/>
      <c r="O696" s="713" t="n"/>
      <c r="P696" s="713" t="n"/>
      <c r="Q696" s="713" t="n"/>
      <c r="R696" s="713" t="n"/>
      <c r="S696" s="713" t="n"/>
      <c r="T696" s="713" t="n"/>
      <c r="U696" s="713" t="n"/>
      <c r="V696" s="713" t="n"/>
      <c r="W696" s="713" t="n"/>
      <c r="X696" s="713" t="n"/>
      <c r="Y696" s="713" t="n"/>
      <c r="Z696" s="713" t="n"/>
    </row>
    <row r="697" ht="11.25" customHeight="1" s="844">
      <c r="A697" s="713" t="n"/>
      <c r="B697" s="713" t="n"/>
      <c r="C697" s="713" t="n"/>
      <c r="D697" s="665" t="n"/>
      <c r="E697" s="665" t="n"/>
      <c r="F697" s="665" t="n"/>
      <c r="G697" s="665" t="n"/>
      <c r="H697" s="665" t="n"/>
      <c r="I697" s="713" t="n"/>
      <c r="J697" s="713" t="n"/>
      <c r="K697" s="713" t="n"/>
      <c r="L697" s="713" t="n"/>
      <c r="M697" s="713" t="n"/>
      <c r="N697" s="713" t="n"/>
      <c r="O697" s="713" t="n"/>
      <c r="P697" s="713" t="n"/>
      <c r="Q697" s="713" t="n"/>
      <c r="R697" s="713" t="n"/>
      <c r="S697" s="713" t="n"/>
      <c r="T697" s="713" t="n"/>
      <c r="U697" s="713" t="n"/>
      <c r="V697" s="713" t="n"/>
      <c r="W697" s="713" t="n"/>
      <c r="X697" s="713" t="n"/>
      <c r="Y697" s="713" t="n"/>
      <c r="Z697" s="713" t="n"/>
    </row>
    <row r="698" ht="11.25" customHeight="1" s="844">
      <c r="A698" s="713" t="n"/>
      <c r="B698" s="713" t="n"/>
      <c r="C698" s="713" t="n"/>
      <c r="D698" s="665" t="n"/>
      <c r="E698" s="665" t="n"/>
      <c r="F698" s="665" t="n"/>
      <c r="G698" s="665" t="n"/>
      <c r="H698" s="665" t="n"/>
      <c r="I698" s="713" t="n"/>
      <c r="J698" s="713" t="n"/>
      <c r="K698" s="713" t="n"/>
      <c r="L698" s="713" t="n"/>
      <c r="M698" s="713" t="n"/>
      <c r="N698" s="713" t="n"/>
      <c r="O698" s="713" t="n"/>
      <c r="P698" s="713" t="n"/>
      <c r="Q698" s="713" t="n"/>
      <c r="R698" s="713" t="n"/>
      <c r="S698" s="713" t="n"/>
      <c r="T698" s="713" t="n"/>
      <c r="U698" s="713" t="n"/>
      <c r="V698" s="713" t="n"/>
      <c r="W698" s="713" t="n"/>
      <c r="X698" s="713" t="n"/>
      <c r="Y698" s="713" t="n"/>
      <c r="Z698" s="713" t="n"/>
    </row>
    <row r="699" ht="11.25" customHeight="1" s="844">
      <c r="A699" s="713" t="n"/>
      <c r="B699" s="713" t="n"/>
      <c r="C699" s="713" t="n"/>
      <c r="D699" s="665" t="n"/>
      <c r="E699" s="665" t="n"/>
      <c r="F699" s="665" t="n"/>
      <c r="G699" s="665" t="n"/>
      <c r="H699" s="665" t="n"/>
      <c r="I699" s="713" t="n"/>
      <c r="J699" s="713" t="n"/>
      <c r="K699" s="713" t="n"/>
      <c r="L699" s="713" t="n"/>
      <c r="M699" s="713" t="n"/>
      <c r="N699" s="713" t="n"/>
      <c r="O699" s="713" t="n"/>
      <c r="P699" s="713" t="n"/>
      <c r="Q699" s="713" t="n"/>
      <c r="R699" s="713" t="n"/>
      <c r="S699" s="713" t="n"/>
      <c r="T699" s="713" t="n"/>
      <c r="U699" s="713" t="n"/>
      <c r="V699" s="713" t="n"/>
      <c r="W699" s="713" t="n"/>
      <c r="X699" s="713" t="n"/>
      <c r="Y699" s="713" t="n"/>
      <c r="Z699" s="713" t="n"/>
    </row>
    <row r="700" ht="11.25" customHeight="1" s="844">
      <c r="A700" s="713" t="n"/>
      <c r="B700" s="713" t="n"/>
      <c r="C700" s="713" t="n"/>
      <c r="D700" s="665" t="n"/>
      <c r="E700" s="665" t="n"/>
      <c r="F700" s="665" t="n"/>
      <c r="G700" s="665" t="n"/>
      <c r="H700" s="665" t="n"/>
      <c r="I700" s="713" t="n"/>
      <c r="J700" s="713" t="n"/>
      <c r="K700" s="713" t="n"/>
      <c r="L700" s="713" t="n"/>
      <c r="M700" s="713" t="n"/>
      <c r="N700" s="713" t="n"/>
      <c r="O700" s="713" t="n"/>
      <c r="P700" s="713" t="n"/>
      <c r="Q700" s="713" t="n"/>
      <c r="R700" s="713" t="n"/>
      <c r="S700" s="713" t="n"/>
      <c r="T700" s="713" t="n"/>
      <c r="U700" s="713" t="n"/>
      <c r="V700" s="713" t="n"/>
      <c r="W700" s="713" t="n"/>
      <c r="X700" s="713" t="n"/>
      <c r="Y700" s="713" t="n"/>
      <c r="Z700" s="713" t="n"/>
    </row>
    <row r="701" ht="11.25" customHeight="1" s="844">
      <c r="A701" s="713" t="n"/>
      <c r="B701" s="713" t="n"/>
      <c r="C701" s="713" t="n"/>
      <c r="D701" s="665" t="n"/>
      <c r="E701" s="665" t="n"/>
      <c r="F701" s="665" t="n"/>
      <c r="G701" s="665" t="n"/>
      <c r="H701" s="665" t="n"/>
      <c r="I701" s="713" t="n"/>
      <c r="J701" s="713" t="n"/>
      <c r="K701" s="713" t="n"/>
      <c r="L701" s="713" t="n"/>
      <c r="M701" s="713" t="n"/>
      <c r="N701" s="713" t="n"/>
      <c r="O701" s="713" t="n"/>
      <c r="P701" s="713" t="n"/>
      <c r="Q701" s="713" t="n"/>
      <c r="R701" s="713" t="n"/>
      <c r="S701" s="713" t="n"/>
      <c r="T701" s="713" t="n"/>
      <c r="U701" s="713" t="n"/>
      <c r="V701" s="713" t="n"/>
      <c r="W701" s="713" t="n"/>
      <c r="X701" s="713" t="n"/>
      <c r="Y701" s="713" t="n"/>
      <c r="Z701" s="713" t="n"/>
    </row>
    <row r="702" ht="11.25" customHeight="1" s="844">
      <c r="A702" s="713" t="n"/>
      <c r="B702" s="713" t="n"/>
      <c r="C702" s="713" t="n"/>
      <c r="D702" s="665" t="n"/>
      <c r="E702" s="665" t="n"/>
      <c r="F702" s="665" t="n"/>
      <c r="G702" s="665" t="n"/>
      <c r="H702" s="665" t="n"/>
      <c r="I702" s="713" t="n"/>
      <c r="J702" s="713" t="n"/>
      <c r="K702" s="713" t="n"/>
      <c r="L702" s="713" t="n"/>
      <c r="M702" s="713" t="n"/>
      <c r="N702" s="713" t="n"/>
      <c r="O702" s="713" t="n"/>
      <c r="P702" s="713" t="n"/>
      <c r="Q702" s="713" t="n"/>
      <c r="R702" s="713" t="n"/>
      <c r="S702" s="713" t="n"/>
      <c r="T702" s="713" t="n"/>
      <c r="U702" s="713" t="n"/>
      <c r="V702" s="713" t="n"/>
      <c r="W702" s="713" t="n"/>
      <c r="X702" s="713" t="n"/>
      <c r="Y702" s="713" t="n"/>
      <c r="Z702" s="713" t="n"/>
    </row>
    <row r="703" ht="11.25" customHeight="1" s="844">
      <c r="A703" s="713" t="n"/>
      <c r="B703" s="713" t="n"/>
      <c r="C703" s="713" t="n"/>
      <c r="D703" s="665" t="n"/>
      <c r="E703" s="665" t="n"/>
      <c r="F703" s="665" t="n"/>
      <c r="G703" s="665" t="n"/>
      <c r="H703" s="665" t="n"/>
      <c r="I703" s="713" t="n"/>
      <c r="J703" s="713" t="n"/>
      <c r="K703" s="713" t="n"/>
      <c r="L703" s="713" t="n"/>
      <c r="M703" s="713" t="n"/>
      <c r="N703" s="713" t="n"/>
      <c r="O703" s="713" t="n"/>
      <c r="P703" s="713" t="n"/>
      <c r="Q703" s="713" t="n"/>
      <c r="R703" s="713" t="n"/>
      <c r="S703" s="713" t="n"/>
      <c r="T703" s="713" t="n"/>
      <c r="U703" s="713" t="n"/>
      <c r="V703" s="713" t="n"/>
      <c r="W703" s="713" t="n"/>
      <c r="X703" s="713" t="n"/>
      <c r="Y703" s="713" t="n"/>
      <c r="Z703" s="713" t="n"/>
    </row>
    <row r="704" ht="11.25" customHeight="1" s="844">
      <c r="A704" s="713" t="n"/>
      <c r="B704" s="713" t="n"/>
      <c r="C704" s="713" t="n"/>
      <c r="D704" s="665" t="n"/>
      <c r="E704" s="665" t="n"/>
      <c r="F704" s="665" t="n"/>
      <c r="G704" s="665" t="n"/>
      <c r="H704" s="665" t="n"/>
      <c r="I704" s="713" t="n"/>
      <c r="J704" s="713" t="n"/>
      <c r="K704" s="713" t="n"/>
      <c r="L704" s="713" t="n"/>
      <c r="M704" s="713" t="n"/>
      <c r="N704" s="713" t="n"/>
      <c r="O704" s="713" t="n"/>
      <c r="P704" s="713" t="n"/>
      <c r="Q704" s="713" t="n"/>
      <c r="R704" s="713" t="n"/>
      <c r="S704" s="713" t="n"/>
      <c r="T704" s="713" t="n"/>
      <c r="U704" s="713" t="n"/>
      <c r="V704" s="713" t="n"/>
      <c r="W704" s="713" t="n"/>
      <c r="X704" s="713" t="n"/>
      <c r="Y704" s="713" t="n"/>
      <c r="Z704" s="713" t="n"/>
    </row>
    <row r="705" ht="11.25" customHeight="1" s="844">
      <c r="A705" s="713" t="n"/>
      <c r="B705" s="713" t="n"/>
      <c r="C705" s="713" t="n"/>
      <c r="D705" s="665" t="n"/>
      <c r="E705" s="665" t="n"/>
      <c r="F705" s="665" t="n"/>
      <c r="G705" s="665" t="n"/>
      <c r="H705" s="665" t="n"/>
      <c r="I705" s="713" t="n"/>
      <c r="J705" s="713" t="n"/>
      <c r="K705" s="713" t="n"/>
      <c r="L705" s="713" t="n"/>
      <c r="M705" s="713" t="n"/>
      <c r="N705" s="713" t="n"/>
      <c r="O705" s="713" t="n"/>
      <c r="P705" s="713" t="n"/>
      <c r="Q705" s="713" t="n"/>
      <c r="R705" s="713" t="n"/>
      <c r="S705" s="713" t="n"/>
      <c r="T705" s="713" t="n"/>
      <c r="U705" s="713" t="n"/>
      <c r="V705" s="713" t="n"/>
      <c r="W705" s="713" t="n"/>
      <c r="X705" s="713" t="n"/>
      <c r="Y705" s="713" t="n"/>
      <c r="Z705" s="713" t="n"/>
    </row>
    <row r="706" ht="11.25" customHeight="1" s="844">
      <c r="A706" s="713" t="n"/>
      <c r="B706" s="713" t="n"/>
      <c r="C706" s="713" t="n"/>
      <c r="D706" s="665" t="n"/>
      <c r="E706" s="665" t="n"/>
      <c r="F706" s="665" t="n"/>
      <c r="G706" s="665" t="n"/>
      <c r="H706" s="665" t="n"/>
      <c r="I706" s="713" t="n"/>
      <c r="J706" s="713" t="n"/>
      <c r="K706" s="713" t="n"/>
      <c r="L706" s="713" t="n"/>
      <c r="M706" s="713" t="n"/>
      <c r="N706" s="713" t="n"/>
      <c r="O706" s="713" t="n"/>
      <c r="P706" s="713" t="n"/>
      <c r="Q706" s="713" t="n"/>
      <c r="R706" s="713" t="n"/>
      <c r="S706" s="713" t="n"/>
      <c r="T706" s="713" t="n"/>
      <c r="U706" s="713" t="n"/>
      <c r="V706" s="713" t="n"/>
      <c r="W706" s="713" t="n"/>
      <c r="X706" s="713" t="n"/>
      <c r="Y706" s="713" t="n"/>
      <c r="Z706" s="713" t="n"/>
    </row>
    <row r="707" ht="11.25" customHeight="1" s="844">
      <c r="A707" s="713" t="n"/>
      <c r="B707" s="713" t="n"/>
      <c r="C707" s="713" t="n"/>
      <c r="D707" s="665" t="n"/>
      <c r="E707" s="665" t="n"/>
      <c r="F707" s="665" t="n"/>
      <c r="G707" s="665" t="n"/>
      <c r="H707" s="665" t="n"/>
      <c r="I707" s="713" t="n"/>
      <c r="J707" s="713" t="n"/>
      <c r="K707" s="713" t="n"/>
      <c r="L707" s="713" t="n"/>
      <c r="M707" s="713" t="n"/>
      <c r="N707" s="713" t="n"/>
      <c r="O707" s="713" t="n"/>
      <c r="P707" s="713" t="n"/>
      <c r="Q707" s="713" t="n"/>
      <c r="R707" s="713" t="n"/>
      <c r="S707" s="713" t="n"/>
      <c r="T707" s="713" t="n"/>
      <c r="U707" s="713" t="n"/>
      <c r="V707" s="713" t="n"/>
      <c r="W707" s="713" t="n"/>
      <c r="X707" s="713" t="n"/>
      <c r="Y707" s="713" t="n"/>
      <c r="Z707" s="713" t="n"/>
    </row>
    <row r="708" ht="11.25" customHeight="1" s="844">
      <c r="A708" s="713" t="n"/>
      <c r="B708" s="713" t="n"/>
      <c r="C708" s="713" t="n"/>
      <c r="D708" s="665" t="n"/>
      <c r="E708" s="665" t="n"/>
      <c r="F708" s="665" t="n"/>
      <c r="G708" s="665" t="n"/>
      <c r="H708" s="665" t="n"/>
      <c r="I708" s="713" t="n"/>
      <c r="J708" s="713" t="n"/>
      <c r="K708" s="713" t="n"/>
      <c r="L708" s="713" t="n"/>
      <c r="M708" s="713" t="n"/>
      <c r="N708" s="713" t="n"/>
      <c r="O708" s="713" t="n"/>
      <c r="P708" s="713" t="n"/>
      <c r="Q708" s="713" t="n"/>
      <c r="R708" s="713" t="n"/>
      <c r="S708" s="713" t="n"/>
      <c r="T708" s="713" t="n"/>
      <c r="U708" s="713" t="n"/>
      <c r="V708" s="713" t="n"/>
      <c r="W708" s="713" t="n"/>
      <c r="X708" s="713" t="n"/>
      <c r="Y708" s="713" t="n"/>
      <c r="Z708" s="713" t="n"/>
    </row>
    <row r="709" ht="11.25" customHeight="1" s="844">
      <c r="A709" s="713" t="n"/>
      <c r="B709" s="713" t="n"/>
      <c r="C709" s="713" t="n"/>
      <c r="D709" s="665" t="n"/>
      <c r="E709" s="665" t="n"/>
      <c r="F709" s="665" t="n"/>
      <c r="G709" s="665" t="n"/>
      <c r="H709" s="665" t="n"/>
      <c r="I709" s="713" t="n"/>
      <c r="J709" s="713" t="n"/>
      <c r="K709" s="713" t="n"/>
      <c r="L709" s="713" t="n"/>
      <c r="M709" s="713" t="n"/>
      <c r="N709" s="713" t="n"/>
      <c r="O709" s="713" t="n"/>
      <c r="P709" s="713" t="n"/>
      <c r="Q709" s="713" t="n"/>
      <c r="R709" s="713" t="n"/>
      <c r="S709" s="713" t="n"/>
      <c r="T709" s="713" t="n"/>
      <c r="U709" s="713" t="n"/>
      <c r="V709" s="713" t="n"/>
      <c r="W709" s="713" t="n"/>
      <c r="X709" s="713" t="n"/>
      <c r="Y709" s="713" t="n"/>
      <c r="Z709" s="713" t="n"/>
    </row>
    <row r="710" ht="11.25" customHeight="1" s="844">
      <c r="A710" s="713" t="n"/>
      <c r="B710" s="713" t="n"/>
      <c r="C710" s="713" t="n"/>
      <c r="D710" s="665" t="n"/>
      <c r="E710" s="665" t="n"/>
      <c r="F710" s="665" t="n"/>
      <c r="G710" s="665" t="n"/>
      <c r="H710" s="665" t="n"/>
      <c r="I710" s="713" t="n"/>
      <c r="J710" s="713" t="n"/>
      <c r="K710" s="713" t="n"/>
      <c r="L710" s="713" t="n"/>
      <c r="M710" s="713" t="n"/>
      <c r="N710" s="713" t="n"/>
      <c r="O710" s="713" t="n"/>
      <c r="P710" s="713" t="n"/>
      <c r="Q710" s="713" t="n"/>
      <c r="R710" s="713" t="n"/>
      <c r="S710" s="713" t="n"/>
      <c r="T710" s="713" t="n"/>
      <c r="U710" s="713" t="n"/>
      <c r="V710" s="713" t="n"/>
      <c r="W710" s="713" t="n"/>
      <c r="X710" s="713" t="n"/>
      <c r="Y710" s="713" t="n"/>
      <c r="Z710" s="713" t="n"/>
    </row>
    <row r="711" ht="11.25" customHeight="1" s="844">
      <c r="A711" s="713" t="n"/>
      <c r="B711" s="713" t="n"/>
      <c r="C711" s="713" t="n"/>
      <c r="D711" s="665" t="n"/>
      <c r="E711" s="665" t="n"/>
      <c r="F711" s="665" t="n"/>
      <c r="G711" s="665" t="n"/>
      <c r="H711" s="665" t="n"/>
      <c r="I711" s="713" t="n"/>
      <c r="J711" s="713" t="n"/>
      <c r="K711" s="713" t="n"/>
      <c r="L711" s="713" t="n"/>
      <c r="M711" s="713" t="n"/>
      <c r="N711" s="713" t="n"/>
      <c r="O711" s="713" t="n"/>
      <c r="P711" s="713" t="n"/>
      <c r="Q711" s="713" t="n"/>
      <c r="R711" s="713" t="n"/>
      <c r="S711" s="713" t="n"/>
      <c r="T711" s="713" t="n"/>
      <c r="U711" s="713" t="n"/>
      <c r="V711" s="713" t="n"/>
      <c r="W711" s="713" t="n"/>
      <c r="X711" s="713" t="n"/>
      <c r="Y711" s="713" t="n"/>
      <c r="Z711" s="713" t="n"/>
    </row>
    <row r="712" ht="11.25" customHeight="1" s="844">
      <c r="A712" s="713" t="n"/>
      <c r="B712" s="713" t="n"/>
      <c r="C712" s="713" t="n"/>
      <c r="D712" s="665" t="n"/>
      <c r="E712" s="665" t="n"/>
      <c r="F712" s="665" t="n"/>
      <c r="G712" s="665" t="n"/>
      <c r="H712" s="665" t="n"/>
      <c r="I712" s="713" t="n"/>
      <c r="J712" s="713" t="n"/>
      <c r="K712" s="713" t="n"/>
      <c r="L712" s="713" t="n"/>
      <c r="M712" s="713" t="n"/>
      <c r="N712" s="713" t="n"/>
      <c r="O712" s="713" t="n"/>
      <c r="P712" s="713" t="n"/>
      <c r="Q712" s="713" t="n"/>
      <c r="R712" s="713" t="n"/>
      <c r="S712" s="713" t="n"/>
      <c r="T712" s="713" t="n"/>
      <c r="U712" s="713" t="n"/>
      <c r="V712" s="713" t="n"/>
      <c r="W712" s="713" t="n"/>
      <c r="X712" s="713" t="n"/>
      <c r="Y712" s="713" t="n"/>
      <c r="Z712" s="713" t="n"/>
    </row>
    <row r="713" ht="11.25" customHeight="1" s="844">
      <c r="A713" s="713" t="n"/>
      <c r="B713" s="713" t="n"/>
      <c r="C713" s="713" t="n"/>
      <c r="D713" s="665" t="n"/>
      <c r="E713" s="665" t="n"/>
      <c r="F713" s="665" t="n"/>
      <c r="G713" s="665" t="n"/>
      <c r="H713" s="665" t="n"/>
      <c r="I713" s="713" t="n"/>
      <c r="J713" s="713" t="n"/>
      <c r="K713" s="713" t="n"/>
      <c r="L713" s="713" t="n"/>
      <c r="M713" s="713" t="n"/>
      <c r="N713" s="713" t="n"/>
      <c r="O713" s="713" t="n"/>
      <c r="P713" s="713" t="n"/>
      <c r="Q713" s="713" t="n"/>
      <c r="R713" s="713" t="n"/>
      <c r="S713" s="713" t="n"/>
      <c r="T713" s="713" t="n"/>
      <c r="U713" s="713" t="n"/>
      <c r="V713" s="713" t="n"/>
      <c r="W713" s="713" t="n"/>
      <c r="X713" s="713" t="n"/>
      <c r="Y713" s="713" t="n"/>
      <c r="Z713" s="713" t="n"/>
    </row>
    <row r="714" ht="11.25" customHeight="1" s="844">
      <c r="A714" s="713" t="n"/>
      <c r="B714" s="713" t="n"/>
      <c r="C714" s="713" t="n"/>
      <c r="D714" s="665" t="n"/>
      <c r="E714" s="665" t="n"/>
      <c r="F714" s="665" t="n"/>
      <c r="G714" s="665" t="n"/>
      <c r="H714" s="665" t="n"/>
      <c r="I714" s="713" t="n"/>
      <c r="J714" s="713" t="n"/>
      <c r="K714" s="713" t="n"/>
      <c r="L714" s="713" t="n"/>
      <c r="M714" s="713" t="n"/>
      <c r="N714" s="713" t="n"/>
      <c r="O714" s="713" t="n"/>
      <c r="P714" s="713" t="n"/>
      <c r="Q714" s="713" t="n"/>
      <c r="R714" s="713" t="n"/>
      <c r="S714" s="713" t="n"/>
      <c r="T714" s="713" t="n"/>
      <c r="U714" s="713" t="n"/>
      <c r="V714" s="713" t="n"/>
      <c r="W714" s="713" t="n"/>
      <c r="X714" s="713" t="n"/>
      <c r="Y714" s="713" t="n"/>
      <c r="Z714" s="713" t="n"/>
    </row>
    <row r="715" ht="11.25" customHeight="1" s="844">
      <c r="A715" s="713" t="n"/>
      <c r="B715" s="713" t="n"/>
      <c r="C715" s="713" t="n"/>
      <c r="D715" s="665" t="n"/>
      <c r="E715" s="665" t="n"/>
      <c r="F715" s="665" t="n"/>
      <c r="G715" s="665" t="n"/>
      <c r="H715" s="665" t="n"/>
      <c r="I715" s="713" t="n"/>
      <c r="J715" s="713" t="n"/>
      <c r="K715" s="713" t="n"/>
      <c r="L715" s="713" t="n"/>
      <c r="M715" s="713" t="n"/>
      <c r="N715" s="713" t="n"/>
      <c r="O715" s="713" t="n"/>
      <c r="P715" s="713" t="n"/>
      <c r="Q715" s="713" t="n"/>
      <c r="R715" s="713" t="n"/>
      <c r="S715" s="713" t="n"/>
      <c r="T715" s="713" t="n"/>
      <c r="U715" s="713" t="n"/>
      <c r="V715" s="713" t="n"/>
      <c r="W715" s="713" t="n"/>
      <c r="X715" s="713" t="n"/>
      <c r="Y715" s="713" t="n"/>
      <c r="Z715" s="713" t="n"/>
    </row>
    <row r="716" ht="11.25" customHeight="1" s="844">
      <c r="A716" s="713" t="n"/>
      <c r="B716" s="713" t="n"/>
      <c r="C716" s="713" t="n"/>
      <c r="D716" s="665" t="n"/>
      <c r="E716" s="665" t="n"/>
      <c r="F716" s="665" t="n"/>
      <c r="G716" s="665" t="n"/>
      <c r="H716" s="665" t="n"/>
      <c r="I716" s="713" t="n"/>
      <c r="J716" s="713" t="n"/>
      <c r="K716" s="713" t="n"/>
      <c r="L716" s="713" t="n"/>
      <c r="M716" s="713" t="n"/>
      <c r="N716" s="713" t="n"/>
      <c r="O716" s="713" t="n"/>
      <c r="P716" s="713" t="n"/>
      <c r="Q716" s="713" t="n"/>
      <c r="R716" s="713" t="n"/>
      <c r="S716" s="713" t="n"/>
      <c r="T716" s="713" t="n"/>
      <c r="U716" s="713" t="n"/>
      <c r="V716" s="713" t="n"/>
      <c r="W716" s="713" t="n"/>
      <c r="X716" s="713" t="n"/>
      <c r="Y716" s="713" t="n"/>
      <c r="Z716" s="713" t="n"/>
    </row>
    <row r="717" ht="11.25" customHeight="1" s="844">
      <c r="A717" s="713" t="n"/>
      <c r="B717" s="713" t="n"/>
      <c r="C717" s="713" t="n"/>
      <c r="D717" s="665" t="n"/>
      <c r="E717" s="665" t="n"/>
      <c r="F717" s="665" t="n"/>
      <c r="G717" s="665" t="n"/>
      <c r="H717" s="665" t="n"/>
      <c r="I717" s="713" t="n"/>
      <c r="J717" s="713" t="n"/>
      <c r="K717" s="713" t="n"/>
      <c r="L717" s="713" t="n"/>
      <c r="M717" s="713" t="n"/>
      <c r="N717" s="713" t="n"/>
      <c r="O717" s="713" t="n"/>
      <c r="P717" s="713" t="n"/>
      <c r="Q717" s="713" t="n"/>
      <c r="R717" s="713" t="n"/>
      <c r="S717" s="713" t="n"/>
      <c r="T717" s="713" t="n"/>
      <c r="U717" s="713" t="n"/>
      <c r="V717" s="713" t="n"/>
      <c r="W717" s="713" t="n"/>
      <c r="X717" s="713" t="n"/>
      <c r="Y717" s="713" t="n"/>
      <c r="Z717" s="713" t="n"/>
    </row>
    <row r="718" ht="11.25" customHeight="1" s="844">
      <c r="A718" s="713" t="n"/>
      <c r="B718" s="713" t="n"/>
      <c r="C718" s="713" t="n"/>
      <c r="D718" s="665" t="n"/>
      <c r="E718" s="665" t="n"/>
      <c r="F718" s="665" t="n"/>
      <c r="G718" s="665" t="n"/>
      <c r="H718" s="665" t="n"/>
      <c r="I718" s="713" t="n"/>
      <c r="J718" s="713" t="n"/>
      <c r="K718" s="713" t="n"/>
      <c r="L718" s="713" t="n"/>
      <c r="M718" s="713" t="n"/>
      <c r="N718" s="713" t="n"/>
      <c r="O718" s="713" t="n"/>
      <c r="P718" s="713" t="n"/>
      <c r="Q718" s="713" t="n"/>
      <c r="R718" s="713" t="n"/>
      <c r="S718" s="713" t="n"/>
      <c r="T718" s="713" t="n"/>
      <c r="U718" s="713" t="n"/>
      <c r="V718" s="713" t="n"/>
      <c r="W718" s="713" t="n"/>
      <c r="X718" s="713" t="n"/>
      <c r="Y718" s="713" t="n"/>
      <c r="Z718" s="713" t="n"/>
    </row>
    <row r="719" ht="11.25" customHeight="1" s="844">
      <c r="A719" s="713" t="n"/>
      <c r="B719" s="713" t="n"/>
      <c r="C719" s="713" t="n"/>
      <c r="D719" s="665" t="n"/>
      <c r="E719" s="665" t="n"/>
      <c r="F719" s="665" t="n"/>
      <c r="G719" s="665" t="n"/>
      <c r="H719" s="665" t="n"/>
      <c r="I719" s="713" t="n"/>
      <c r="J719" s="713" t="n"/>
      <c r="K719" s="713" t="n"/>
      <c r="L719" s="713" t="n"/>
      <c r="M719" s="713" t="n"/>
      <c r="N719" s="713" t="n"/>
      <c r="O719" s="713" t="n"/>
      <c r="P719" s="713" t="n"/>
      <c r="Q719" s="713" t="n"/>
      <c r="R719" s="713" t="n"/>
      <c r="S719" s="713" t="n"/>
      <c r="T719" s="713" t="n"/>
      <c r="U719" s="713" t="n"/>
      <c r="V719" s="713" t="n"/>
      <c r="W719" s="713" t="n"/>
      <c r="X719" s="713" t="n"/>
      <c r="Y719" s="713" t="n"/>
      <c r="Z719" s="713" t="n"/>
    </row>
    <row r="720" ht="11.25" customHeight="1" s="844">
      <c r="A720" s="713" t="n"/>
      <c r="B720" s="713" t="n"/>
      <c r="C720" s="713" t="n"/>
      <c r="D720" s="665" t="n"/>
      <c r="E720" s="665" t="n"/>
      <c r="F720" s="665" t="n"/>
      <c r="G720" s="665" t="n"/>
      <c r="H720" s="665" t="n"/>
      <c r="I720" s="713" t="n"/>
      <c r="J720" s="713" t="n"/>
      <c r="K720" s="713" t="n"/>
      <c r="L720" s="713" t="n"/>
      <c r="M720" s="713" t="n"/>
      <c r="N720" s="713" t="n"/>
      <c r="O720" s="713" t="n"/>
      <c r="P720" s="713" t="n"/>
      <c r="Q720" s="713" t="n"/>
      <c r="R720" s="713" t="n"/>
      <c r="S720" s="713" t="n"/>
      <c r="T720" s="713" t="n"/>
      <c r="U720" s="713" t="n"/>
      <c r="V720" s="713" t="n"/>
      <c r="W720" s="713" t="n"/>
      <c r="X720" s="713" t="n"/>
      <c r="Y720" s="713" t="n"/>
      <c r="Z720" s="713" t="n"/>
    </row>
    <row r="721" ht="11.25" customHeight="1" s="844">
      <c r="A721" s="713" t="n"/>
      <c r="B721" s="713" t="n"/>
      <c r="C721" s="713" t="n"/>
      <c r="D721" s="665" t="n"/>
      <c r="E721" s="665" t="n"/>
      <c r="F721" s="665" t="n"/>
      <c r="G721" s="665" t="n"/>
      <c r="H721" s="665" t="n"/>
      <c r="I721" s="713" t="n"/>
      <c r="J721" s="713" t="n"/>
      <c r="K721" s="713" t="n"/>
      <c r="L721" s="713" t="n"/>
      <c r="M721" s="713" t="n"/>
      <c r="N721" s="713" t="n"/>
      <c r="O721" s="713" t="n"/>
      <c r="P721" s="713" t="n"/>
      <c r="Q721" s="713" t="n"/>
      <c r="R721" s="713" t="n"/>
      <c r="S721" s="713" t="n"/>
      <c r="T721" s="713" t="n"/>
      <c r="U721" s="713" t="n"/>
      <c r="V721" s="713" t="n"/>
      <c r="W721" s="713" t="n"/>
      <c r="X721" s="713" t="n"/>
      <c r="Y721" s="713" t="n"/>
      <c r="Z721" s="713" t="n"/>
    </row>
    <row r="722" ht="11.25" customHeight="1" s="844">
      <c r="A722" s="713" t="n"/>
      <c r="B722" s="713" t="n"/>
      <c r="C722" s="713" t="n"/>
      <c r="D722" s="665" t="n"/>
      <c r="E722" s="665" t="n"/>
      <c r="F722" s="665" t="n"/>
      <c r="G722" s="665" t="n"/>
      <c r="H722" s="665" t="n"/>
      <c r="I722" s="713" t="n"/>
      <c r="J722" s="713" t="n"/>
      <c r="K722" s="713" t="n"/>
      <c r="L722" s="713" t="n"/>
      <c r="M722" s="713" t="n"/>
      <c r="N722" s="713" t="n"/>
      <c r="O722" s="713" t="n"/>
      <c r="P722" s="713" t="n"/>
      <c r="Q722" s="713" t="n"/>
      <c r="R722" s="713" t="n"/>
      <c r="S722" s="713" t="n"/>
      <c r="T722" s="713" t="n"/>
      <c r="U722" s="713" t="n"/>
      <c r="V722" s="713" t="n"/>
      <c r="W722" s="713" t="n"/>
      <c r="X722" s="713" t="n"/>
      <c r="Y722" s="713" t="n"/>
      <c r="Z722" s="713" t="n"/>
    </row>
    <row r="723" ht="11.25" customHeight="1" s="844">
      <c r="A723" s="713" t="n"/>
      <c r="B723" s="713" t="n"/>
      <c r="C723" s="713" t="n"/>
      <c r="D723" s="665" t="n"/>
      <c r="E723" s="665" t="n"/>
      <c r="F723" s="665" t="n"/>
      <c r="G723" s="665" t="n"/>
      <c r="H723" s="665" t="n"/>
      <c r="I723" s="713" t="n"/>
      <c r="J723" s="713" t="n"/>
      <c r="K723" s="713" t="n"/>
      <c r="L723" s="713" t="n"/>
      <c r="M723" s="713" t="n"/>
      <c r="N723" s="713" t="n"/>
      <c r="O723" s="713" t="n"/>
      <c r="P723" s="713" t="n"/>
      <c r="Q723" s="713" t="n"/>
      <c r="R723" s="713" t="n"/>
      <c r="S723" s="713" t="n"/>
      <c r="T723" s="713" t="n"/>
      <c r="U723" s="713" t="n"/>
      <c r="V723" s="713" t="n"/>
      <c r="W723" s="713" t="n"/>
      <c r="X723" s="713" t="n"/>
      <c r="Y723" s="713" t="n"/>
      <c r="Z723" s="713" t="n"/>
    </row>
    <row r="724" ht="11.25" customHeight="1" s="844">
      <c r="A724" s="713" t="n"/>
      <c r="B724" s="713" t="n"/>
      <c r="C724" s="713" t="n"/>
      <c r="D724" s="665" t="n"/>
      <c r="E724" s="665" t="n"/>
      <c r="F724" s="665" t="n"/>
      <c r="G724" s="665" t="n"/>
      <c r="H724" s="665" t="n"/>
      <c r="I724" s="713" t="n"/>
      <c r="J724" s="713" t="n"/>
      <c r="K724" s="713" t="n"/>
      <c r="L724" s="713" t="n"/>
      <c r="M724" s="713" t="n"/>
      <c r="N724" s="713" t="n"/>
      <c r="O724" s="713" t="n"/>
      <c r="P724" s="713" t="n"/>
      <c r="Q724" s="713" t="n"/>
      <c r="R724" s="713" t="n"/>
      <c r="S724" s="713" t="n"/>
      <c r="T724" s="713" t="n"/>
      <c r="U724" s="713" t="n"/>
      <c r="V724" s="713" t="n"/>
      <c r="W724" s="713" t="n"/>
      <c r="X724" s="713" t="n"/>
      <c r="Y724" s="713" t="n"/>
      <c r="Z724" s="713" t="n"/>
    </row>
    <row r="725" ht="11.25" customHeight="1" s="844">
      <c r="A725" s="713" t="n"/>
      <c r="B725" s="713" t="n"/>
      <c r="C725" s="713" t="n"/>
      <c r="D725" s="665" t="n"/>
      <c r="E725" s="665" t="n"/>
      <c r="F725" s="665" t="n"/>
      <c r="G725" s="665" t="n"/>
      <c r="H725" s="665" t="n"/>
      <c r="I725" s="713" t="n"/>
      <c r="J725" s="713" t="n"/>
      <c r="K725" s="713" t="n"/>
      <c r="L725" s="713" t="n"/>
      <c r="M725" s="713" t="n"/>
      <c r="N725" s="713" t="n"/>
      <c r="O725" s="713" t="n"/>
      <c r="P725" s="713" t="n"/>
      <c r="Q725" s="713" t="n"/>
      <c r="R725" s="713" t="n"/>
      <c r="S725" s="713" t="n"/>
      <c r="T725" s="713" t="n"/>
      <c r="U725" s="713" t="n"/>
      <c r="V725" s="713" t="n"/>
      <c r="W725" s="713" t="n"/>
      <c r="X725" s="713" t="n"/>
      <c r="Y725" s="713" t="n"/>
      <c r="Z725" s="713" t="n"/>
    </row>
    <row r="726" ht="11.25" customHeight="1" s="844">
      <c r="A726" s="713" t="n"/>
      <c r="B726" s="713" t="n"/>
      <c r="C726" s="713" t="n"/>
      <c r="D726" s="665" t="n"/>
      <c r="E726" s="665" t="n"/>
      <c r="F726" s="665" t="n"/>
      <c r="G726" s="665" t="n"/>
      <c r="H726" s="665" t="n"/>
      <c r="I726" s="713" t="n"/>
      <c r="J726" s="713" t="n"/>
      <c r="K726" s="713" t="n"/>
      <c r="L726" s="713" t="n"/>
      <c r="M726" s="713" t="n"/>
      <c r="N726" s="713" t="n"/>
      <c r="O726" s="713" t="n"/>
      <c r="P726" s="713" t="n"/>
      <c r="Q726" s="713" t="n"/>
      <c r="R726" s="713" t="n"/>
      <c r="S726" s="713" t="n"/>
      <c r="T726" s="713" t="n"/>
      <c r="U726" s="713" t="n"/>
      <c r="V726" s="713" t="n"/>
      <c r="W726" s="713" t="n"/>
      <c r="X726" s="713" t="n"/>
      <c r="Y726" s="713" t="n"/>
      <c r="Z726" s="713" t="n"/>
    </row>
    <row r="727" ht="11.25" customHeight="1" s="844">
      <c r="A727" s="713" t="n"/>
      <c r="B727" s="713" t="n"/>
      <c r="C727" s="713" t="n"/>
      <c r="D727" s="665" t="n"/>
      <c r="E727" s="665" t="n"/>
      <c r="F727" s="665" t="n"/>
      <c r="G727" s="665" t="n"/>
      <c r="H727" s="665" t="n"/>
      <c r="I727" s="713" t="n"/>
      <c r="J727" s="713" t="n"/>
      <c r="K727" s="713" t="n"/>
      <c r="L727" s="713" t="n"/>
      <c r="M727" s="713" t="n"/>
      <c r="N727" s="713" t="n"/>
      <c r="O727" s="713" t="n"/>
      <c r="P727" s="713" t="n"/>
      <c r="Q727" s="713" t="n"/>
      <c r="R727" s="713" t="n"/>
      <c r="S727" s="713" t="n"/>
      <c r="T727" s="713" t="n"/>
      <c r="U727" s="713" t="n"/>
      <c r="V727" s="713" t="n"/>
      <c r="W727" s="713" t="n"/>
      <c r="X727" s="713" t="n"/>
      <c r="Y727" s="713" t="n"/>
      <c r="Z727" s="713" t="n"/>
    </row>
    <row r="728" ht="11.25" customHeight="1" s="844">
      <c r="A728" s="713" t="n"/>
      <c r="B728" s="713" t="n"/>
      <c r="C728" s="713" t="n"/>
      <c r="D728" s="665" t="n"/>
      <c r="E728" s="665" t="n"/>
      <c r="F728" s="665" t="n"/>
      <c r="G728" s="665" t="n"/>
      <c r="H728" s="665" t="n"/>
      <c r="I728" s="713" t="n"/>
      <c r="J728" s="713" t="n"/>
      <c r="K728" s="713" t="n"/>
      <c r="L728" s="713" t="n"/>
      <c r="M728" s="713" t="n"/>
      <c r="N728" s="713" t="n"/>
      <c r="O728" s="713" t="n"/>
      <c r="P728" s="713" t="n"/>
      <c r="Q728" s="713" t="n"/>
      <c r="R728" s="713" t="n"/>
      <c r="S728" s="713" t="n"/>
      <c r="T728" s="713" t="n"/>
      <c r="U728" s="713" t="n"/>
      <c r="V728" s="713" t="n"/>
      <c r="W728" s="713" t="n"/>
      <c r="X728" s="713" t="n"/>
      <c r="Y728" s="713" t="n"/>
      <c r="Z728" s="713" t="n"/>
    </row>
    <row r="729" ht="11.25" customHeight="1" s="844">
      <c r="A729" s="713" t="n"/>
      <c r="B729" s="713" t="n"/>
      <c r="C729" s="713" t="n"/>
      <c r="D729" s="665" t="n"/>
      <c r="E729" s="665" t="n"/>
      <c r="F729" s="665" t="n"/>
      <c r="G729" s="665" t="n"/>
      <c r="H729" s="665" t="n"/>
      <c r="I729" s="713" t="n"/>
      <c r="J729" s="713" t="n"/>
      <c r="K729" s="713" t="n"/>
      <c r="L729" s="713" t="n"/>
      <c r="M729" s="713" t="n"/>
      <c r="N729" s="713" t="n"/>
      <c r="O729" s="713" t="n"/>
      <c r="P729" s="713" t="n"/>
      <c r="Q729" s="713" t="n"/>
      <c r="R729" s="713" t="n"/>
      <c r="S729" s="713" t="n"/>
      <c r="T729" s="713" t="n"/>
      <c r="U729" s="713" t="n"/>
      <c r="V729" s="713" t="n"/>
      <c r="W729" s="713" t="n"/>
      <c r="X729" s="713" t="n"/>
      <c r="Y729" s="713" t="n"/>
      <c r="Z729" s="713" t="n"/>
    </row>
    <row r="730" ht="11.25" customHeight="1" s="844">
      <c r="A730" s="713" t="n"/>
      <c r="B730" s="713" t="n"/>
      <c r="C730" s="713" t="n"/>
      <c r="D730" s="665" t="n"/>
      <c r="E730" s="665" t="n"/>
      <c r="F730" s="665" t="n"/>
      <c r="G730" s="665" t="n"/>
      <c r="H730" s="665" t="n"/>
      <c r="I730" s="713" t="n"/>
      <c r="J730" s="713" t="n"/>
      <c r="K730" s="713" t="n"/>
      <c r="L730" s="713" t="n"/>
      <c r="M730" s="713" t="n"/>
      <c r="N730" s="713" t="n"/>
      <c r="O730" s="713" t="n"/>
      <c r="P730" s="713" t="n"/>
      <c r="Q730" s="713" t="n"/>
      <c r="R730" s="713" t="n"/>
      <c r="S730" s="713" t="n"/>
      <c r="T730" s="713" t="n"/>
      <c r="U730" s="713" t="n"/>
      <c r="V730" s="713" t="n"/>
      <c r="W730" s="713" t="n"/>
      <c r="X730" s="713" t="n"/>
      <c r="Y730" s="713" t="n"/>
      <c r="Z730" s="713" t="n"/>
    </row>
    <row r="731" ht="11.25" customHeight="1" s="844">
      <c r="A731" s="713" t="n"/>
      <c r="B731" s="713" t="n"/>
      <c r="C731" s="713" t="n"/>
      <c r="D731" s="665" t="n"/>
      <c r="E731" s="665" t="n"/>
      <c r="F731" s="665" t="n"/>
      <c r="G731" s="665" t="n"/>
      <c r="H731" s="665" t="n"/>
      <c r="I731" s="713" t="n"/>
      <c r="J731" s="713" t="n"/>
      <c r="K731" s="713" t="n"/>
      <c r="L731" s="713" t="n"/>
      <c r="M731" s="713" t="n"/>
      <c r="N731" s="713" t="n"/>
      <c r="O731" s="713" t="n"/>
      <c r="P731" s="713" t="n"/>
      <c r="Q731" s="713" t="n"/>
      <c r="R731" s="713" t="n"/>
      <c r="S731" s="713" t="n"/>
      <c r="T731" s="713" t="n"/>
      <c r="U731" s="713" t="n"/>
      <c r="V731" s="713" t="n"/>
      <c r="W731" s="713" t="n"/>
      <c r="X731" s="713" t="n"/>
      <c r="Y731" s="713" t="n"/>
      <c r="Z731" s="713" t="n"/>
    </row>
    <row r="732" ht="11.25" customHeight="1" s="844">
      <c r="A732" s="713" t="n"/>
      <c r="B732" s="713" t="n"/>
      <c r="C732" s="713" t="n"/>
      <c r="D732" s="665" t="n"/>
      <c r="E732" s="665" t="n"/>
      <c r="F732" s="665" t="n"/>
      <c r="G732" s="665" t="n"/>
      <c r="H732" s="665" t="n"/>
      <c r="I732" s="713" t="n"/>
      <c r="J732" s="713" t="n"/>
      <c r="K732" s="713" t="n"/>
      <c r="L732" s="713" t="n"/>
      <c r="M732" s="713" t="n"/>
      <c r="N732" s="713" t="n"/>
      <c r="O732" s="713" t="n"/>
      <c r="P732" s="713" t="n"/>
      <c r="Q732" s="713" t="n"/>
      <c r="R732" s="713" t="n"/>
      <c r="S732" s="713" t="n"/>
      <c r="T732" s="713" t="n"/>
      <c r="U732" s="713" t="n"/>
      <c r="V732" s="713" t="n"/>
      <c r="W732" s="713" t="n"/>
      <c r="X732" s="713" t="n"/>
      <c r="Y732" s="713" t="n"/>
      <c r="Z732" s="713" t="n"/>
    </row>
    <row r="733" ht="11.25" customHeight="1" s="844">
      <c r="A733" s="713" t="n"/>
      <c r="B733" s="713" t="n"/>
      <c r="C733" s="713" t="n"/>
      <c r="D733" s="665" t="n"/>
      <c r="E733" s="665" t="n"/>
      <c r="F733" s="665" t="n"/>
      <c r="G733" s="665" t="n"/>
      <c r="H733" s="665" t="n"/>
      <c r="I733" s="713" t="n"/>
      <c r="J733" s="713" t="n"/>
      <c r="K733" s="713" t="n"/>
      <c r="L733" s="713" t="n"/>
      <c r="M733" s="713" t="n"/>
      <c r="N733" s="713" t="n"/>
      <c r="O733" s="713" t="n"/>
      <c r="P733" s="713" t="n"/>
      <c r="Q733" s="713" t="n"/>
      <c r="R733" s="713" t="n"/>
      <c r="S733" s="713" t="n"/>
      <c r="T733" s="713" t="n"/>
      <c r="U733" s="713" t="n"/>
      <c r="V733" s="713" t="n"/>
      <c r="W733" s="713" t="n"/>
      <c r="X733" s="713" t="n"/>
      <c r="Y733" s="713" t="n"/>
      <c r="Z733" s="713" t="n"/>
    </row>
    <row r="734" ht="11.25" customHeight="1" s="844">
      <c r="A734" s="713" t="n"/>
      <c r="B734" s="713" t="n"/>
      <c r="C734" s="713" t="n"/>
      <c r="D734" s="665" t="n"/>
      <c r="E734" s="665" t="n"/>
      <c r="F734" s="665" t="n"/>
      <c r="G734" s="665" t="n"/>
      <c r="H734" s="665" t="n"/>
      <c r="I734" s="713" t="n"/>
      <c r="J734" s="713" t="n"/>
      <c r="K734" s="713" t="n"/>
      <c r="L734" s="713" t="n"/>
      <c r="M734" s="713" t="n"/>
      <c r="N734" s="713" t="n"/>
      <c r="O734" s="713" t="n"/>
      <c r="P734" s="713" t="n"/>
      <c r="Q734" s="713" t="n"/>
      <c r="R734" s="713" t="n"/>
      <c r="S734" s="713" t="n"/>
      <c r="T734" s="713" t="n"/>
      <c r="U734" s="713" t="n"/>
      <c r="V734" s="713" t="n"/>
      <c r="W734" s="713" t="n"/>
      <c r="X734" s="713" t="n"/>
      <c r="Y734" s="713" t="n"/>
      <c r="Z734" s="713" t="n"/>
    </row>
    <row r="735" ht="11.25" customHeight="1" s="844">
      <c r="A735" s="713" t="n"/>
      <c r="B735" s="713" t="n"/>
      <c r="C735" s="713" t="n"/>
      <c r="D735" s="665" t="n"/>
      <c r="E735" s="665" t="n"/>
      <c r="F735" s="665" t="n"/>
      <c r="G735" s="665" t="n"/>
      <c r="H735" s="665" t="n"/>
      <c r="I735" s="713" t="n"/>
      <c r="J735" s="713" t="n"/>
      <c r="K735" s="713" t="n"/>
      <c r="L735" s="713" t="n"/>
      <c r="M735" s="713" t="n"/>
      <c r="N735" s="713" t="n"/>
      <c r="O735" s="713" t="n"/>
      <c r="P735" s="713" t="n"/>
      <c r="Q735" s="713" t="n"/>
      <c r="R735" s="713" t="n"/>
      <c r="S735" s="713" t="n"/>
      <c r="T735" s="713" t="n"/>
      <c r="U735" s="713" t="n"/>
      <c r="V735" s="713" t="n"/>
      <c r="W735" s="713" t="n"/>
      <c r="X735" s="713" t="n"/>
      <c r="Y735" s="713" t="n"/>
      <c r="Z735" s="713" t="n"/>
    </row>
    <row r="736" ht="11.25" customHeight="1" s="844">
      <c r="A736" s="713" t="n"/>
      <c r="B736" s="713" t="n"/>
      <c r="C736" s="713" t="n"/>
      <c r="D736" s="665" t="n"/>
      <c r="E736" s="665" t="n"/>
      <c r="F736" s="665" t="n"/>
      <c r="G736" s="665" t="n"/>
      <c r="H736" s="665" t="n"/>
      <c r="I736" s="713" t="n"/>
      <c r="J736" s="713" t="n"/>
      <c r="K736" s="713" t="n"/>
      <c r="L736" s="713" t="n"/>
      <c r="M736" s="713" t="n"/>
      <c r="N736" s="713" t="n"/>
      <c r="O736" s="713" t="n"/>
      <c r="P736" s="713" t="n"/>
      <c r="Q736" s="713" t="n"/>
      <c r="R736" s="713" t="n"/>
      <c r="S736" s="713" t="n"/>
      <c r="T736" s="713" t="n"/>
      <c r="U736" s="713" t="n"/>
      <c r="V736" s="713" t="n"/>
      <c r="W736" s="713" t="n"/>
      <c r="X736" s="713" t="n"/>
      <c r="Y736" s="713" t="n"/>
      <c r="Z736" s="713" t="n"/>
    </row>
    <row r="737" ht="11.25" customHeight="1" s="844">
      <c r="A737" s="713" t="n"/>
      <c r="B737" s="713" t="n"/>
      <c r="C737" s="713" t="n"/>
      <c r="D737" s="665" t="n"/>
      <c r="E737" s="665" t="n"/>
      <c r="F737" s="665" t="n"/>
      <c r="G737" s="665" t="n"/>
      <c r="H737" s="665" t="n"/>
      <c r="I737" s="713" t="n"/>
      <c r="J737" s="713" t="n"/>
      <c r="K737" s="713" t="n"/>
      <c r="L737" s="713" t="n"/>
      <c r="M737" s="713" t="n"/>
      <c r="N737" s="713" t="n"/>
      <c r="O737" s="713" t="n"/>
      <c r="P737" s="713" t="n"/>
      <c r="Q737" s="713" t="n"/>
      <c r="R737" s="713" t="n"/>
      <c r="S737" s="713" t="n"/>
      <c r="T737" s="713" t="n"/>
      <c r="U737" s="713" t="n"/>
      <c r="V737" s="713" t="n"/>
      <c r="W737" s="713" t="n"/>
      <c r="X737" s="713" t="n"/>
      <c r="Y737" s="713" t="n"/>
      <c r="Z737" s="713" t="n"/>
    </row>
    <row r="738" ht="11.25" customHeight="1" s="844">
      <c r="A738" s="713" t="n"/>
      <c r="B738" s="713" t="n"/>
      <c r="C738" s="713" t="n"/>
      <c r="D738" s="665" t="n"/>
      <c r="E738" s="665" t="n"/>
      <c r="F738" s="665" t="n"/>
      <c r="G738" s="665" t="n"/>
      <c r="H738" s="665" t="n"/>
      <c r="I738" s="713" t="n"/>
      <c r="J738" s="713" t="n"/>
      <c r="K738" s="713" t="n"/>
      <c r="L738" s="713" t="n"/>
      <c r="M738" s="713" t="n"/>
      <c r="N738" s="713" t="n"/>
      <c r="O738" s="713" t="n"/>
      <c r="P738" s="713" t="n"/>
      <c r="Q738" s="713" t="n"/>
      <c r="R738" s="713" t="n"/>
      <c r="S738" s="713" t="n"/>
      <c r="T738" s="713" t="n"/>
      <c r="U738" s="713" t="n"/>
      <c r="V738" s="713" t="n"/>
      <c r="W738" s="713" t="n"/>
      <c r="X738" s="713" t="n"/>
      <c r="Y738" s="713" t="n"/>
      <c r="Z738" s="713" t="n"/>
    </row>
    <row r="739" ht="11.25" customHeight="1" s="844">
      <c r="A739" s="713" t="n"/>
      <c r="B739" s="713" t="n"/>
      <c r="C739" s="713" t="n"/>
      <c r="D739" s="665" t="n"/>
      <c r="E739" s="665" t="n"/>
      <c r="F739" s="665" t="n"/>
      <c r="G739" s="665" t="n"/>
      <c r="H739" s="665" t="n"/>
      <c r="I739" s="713" t="n"/>
      <c r="J739" s="713" t="n"/>
      <c r="K739" s="713" t="n"/>
      <c r="L739" s="713" t="n"/>
      <c r="M739" s="713" t="n"/>
      <c r="N739" s="713" t="n"/>
      <c r="O739" s="713" t="n"/>
      <c r="P739" s="713" t="n"/>
      <c r="Q739" s="713" t="n"/>
      <c r="R739" s="713" t="n"/>
      <c r="S739" s="713" t="n"/>
      <c r="T739" s="713" t="n"/>
      <c r="U739" s="713" t="n"/>
      <c r="V739" s="713" t="n"/>
      <c r="W739" s="713" t="n"/>
      <c r="X739" s="713" t="n"/>
      <c r="Y739" s="713" t="n"/>
      <c r="Z739" s="713" t="n"/>
    </row>
    <row r="740" ht="11.25" customHeight="1" s="844">
      <c r="A740" s="713" t="n"/>
      <c r="B740" s="713" t="n"/>
      <c r="C740" s="713" t="n"/>
      <c r="D740" s="665" t="n"/>
      <c r="E740" s="665" t="n"/>
      <c r="F740" s="665" t="n"/>
      <c r="G740" s="665" t="n"/>
      <c r="H740" s="665" t="n"/>
      <c r="I740" s="713" t="n"/>
      <c r="J740" s="713" t="n"/>
      <c r="K740" s="713" t="n"/>
      <c r="L740" s="713" t="n"/>
      <c r="M740" s="713" t="n"/>
      <c r="N740" s="713" t="n"/>
      <c r="O740" s="713" t="n"/>
      <c r="P740" s="713" t="n"/>
      <c r="Q740" s="713" t="n"/>
      <c r="R740" s="713" t="n"/>
      <c r="S740" s="713" t="n"/>
      <c r="T740" s="713" t="n"/>
      <c r="U740" s="713" t="n"/>
      <c r="V740" s="713" t="n"/>
      <c r="W740" s="713" t="n"/>
      <c r="X740" s="713" t="n"/>
      <c r="Y740" s="713" t="n"/>
      <c r="Z740" s="713" t="n"/>
    </row>
    <row r="741" ht="11.25" customHeight="1" s="844">
      <c r="A741" s="713" t="n"/>
      <c r="B741" s="713" t="n"/>
      <c r="C741" s="713" t="n"/>
      <c r="D741" s="665" t="n"/>
      <c r="E741" s="665" t="n"/>
      <c r="F741" s="665" t="n"/>
      <c r="G741" s="665" t="n"/>
      <c r="H741" s="665" t="n"/>
      <c r="I741" s="713" t="n"/>
      <c r="J741" s="713" t="n"/>
      <c r="K741" s="713" t="n"/>
      <c r="L741" s="713" t="n"/>
      <c r="M741" s="713" t="n"/>
      <c r="N741" s="713" t="n"/>
      <c r="O741" s="713" t="n"/>
      <c r="P741" s="713" t="n"/>
      <c r="Q741" s="713" t="n"/>
      <c r="R741" s="713" t="n"/>
      <c r="S741" s="713" t="n"/>
      <c r="T741" s="713" t="n"/>
      <c r="U741" s="713" t="n"/>
      <c r="V741" s="713" t="n"/>
      <c r="W741" s="713" t="n"/>
      <c r="X741" s="713" t="n"/>
      <c r="Y741" s="713" t="n"/>
      <c r="Z741" s="713" t="n"/>
    </row>
    <row r="742" ht="11.25" customHeight="1" s="844">
      <c r="A742" s="713" t="n"/>
      <c r="B742" s="713" t="n"/>
      <c r="C742" s="713" t="n"/>
      <c r="D742" s="665" t="n"/>
      <c r="E742" s="665" t="n"/>
      <c r="F742" s="665" t="n"/>
      <c r="G742" s="665" t="n"/>
      <c r="H742" s="665" t="n"/>
      <c r="I742" s="713" t="n"/>
      <c r="J742" s="713" t="n"/>
      <c r="K742" s="713" t="n"/>
      <c r="L742" s="713" t="n"/>
      <c r="M742" s="713" t="n"/>
      <c r="N742" s="713" t="n"/>
      <c r="O742" s="713" t="n"/>
      <c r="P742" s="713" t="n"/>
      <c r="Q742" s="713" t="n"/>
      <c r="R742" s="713" t="n"/>
      <c r="S742" s="713" t="n"/>
      <c r="T742" s="713" t="n"/>
      <c r="U742" s="713" t="n"/>
      <c r="V742" s="713" t="n"/>
      <c r="W742" s="713" t="n"/>
      <c r="X742" s="713" t="n"/>
      <c r="Y742" s="713" t="n"/>
      <c r="Z742" s="713" t="n"/>
    </row>
    <row r="743" ht="11.25" customHeight="1" s="844">
      <c r="A743" s="713" t="n"/>
      <c r="B743" s="713" t="n"/>
      <c r="C743" s="713" t="n"/>
      <c r="D743" s="665" t="n"/>
      <c r="E743" s="665" t="n"/>
      <c r="F743" s="665" t="n"/>
      <c r="G743" s="665" t="n"/>
      <c r="H743" s="665" t="n"/>
      <c r="I743" s="713" t="n"/>
      <c r="J743" s="713" t="n"/>
      <c r="K743" s="713" t="n"/>
      <c r="L743" s="713" t="n"/>
      <c r="M743" s="713" t="n"/>
      <c r="N743" s="713" t="n"/>
      <c r="O743" s="713" t="n"/>
      <c r="P743" s="713" t="n"/>
      <c r="Q743" s="713" t="n"/>
      <c r="R743" s="713" t="n"/>
      <c r="S743" s="713" t="n"/>
      <c r="T743" s="713" t="n"/>
      <c r="U743" s="713" t="n"/>
      <c r="V743" s="713" t="n"/>
      <c r="W743" s="713" t="n"/>
      <c r="X743" s="713" t="n"/>
      <c r="Y743" s="713" t="n"/>
      <c r="Z743" s="713" t="n"/>
    </row>
    <row r="744" ht="11.25" customHeight="1" s="844">
      <c r="A744" s="713" t="n"/>
      <c r="B744" s="713" t="n"/>
      <c r="C744" s="713" t="n"/>
      <c r="D744" s="665" t="n"/>
      <c r="E744" s="665" t="n"/>
      <c r="F744" s="665" t="n"/>
      <c r="G744" s="665" t="n"/>
      <c r="H744" s="665" t="n"/>
      <c r="I744" s="713" t="n"/>
      <c r="J744" s="713" t="n"/>
      <c r="K744" s="713" t="n"/>
      <c r="L744" s="713" t="n"/>
      <c r="M744" s="713" t="n"/>
      <c r="N744" s="713" t="n"/>
      <c r="O744" s="713" t="n"/>
      <c r="P744" s="713" t="n"/>
      <c r="Q744" s="713" t="n"/>
      <c r="R744" s="713" t="n"/>
      <c r="S744" s="713" t="n"/>
      <c r="T744" s="713" t="n"/>
      <c r="U744" s="713" t="n"/>
      <c r="V744" s="713" t="n"/>
      <c r="W744" s="713" t="n"/>
      <c r="X744" s="713" t="n"/>
      <c r="Y744" s="713" t="n"/>
      <c r="Z744" s="713" t="n"/>
    </row>
    <row r="745" ht="11.25" customHeight="1" s="844">
      <c r="A745" s="713" t="n"/>
      <c r="B745" s="713" t="n"/>
      <c r="C745" s="713" t="n"/>
      <c r="D745" s="665" t="n"/>
      <c r="E745" s="665" t="n"/>
      <c r="F745" s="665" t="n"/>
      <c r="G745" s="665" t="n"/>
      <c r="H745" s="665" t="n"/>
      <c r="I745" s="713" t="n"/>
      <c r="J745" s="713" t="n"/>
      <c r="K745" s="713" t="n"/>
      <c r="L745" s="713" t="n"/>
      <c r="M745" s="713" t="n"/>
      <c r="N745" s="713" t="n"/>
      <c r="O745" s="713" t="n"/>
      <c r="P745" s="713" t="n"/>
      <c r="Q745" s="713" t="n"/>
      <c r="R745" s="713" t="n"/>
      <c r="S745" s="713" t="n"/>
      <c r="T745" s="713" t="n"/>
      <c r="U745" s="713" t="n"/>
      <c r="V745" s="713" t="n"/>
      <c r="W745" s="713" t="n"/>
      <c r="X745" s="713" t="n"/>
      <c r="Y745" s="713" t="n"/>
      <c r="Z745" s="713" t="n"/>
    </row>
    <row r="746" ht="11.25" customHeight="1" s="844">
      <c r="A746" s="713" t="n"/>
      <c r="B746" s="713" t="n"/>
      <c r="C746" s="713" t="n"/>
      <c r="D746" s="665" t="n"/>
      <c r="E746" s="665" t="n"/>
      <c r="F746" s="665" t="n"/>
      <c r="G746" s="665" t="n"/>
      <c r="H746" s="665" t="n"/>
      <c r="I746" s="713" t="n"/>
      <c r="J746" s="713" t="n"/>
      <c r="K746" s="713" t="n"/>
      <c r="L746" s="713" t="n"/>
      <c r="M746" s="713" t="n"/>
      <c r="N746" s="713" t="n"/>
      <c r="O746" s="713" t="n"/>
      <c r="P746" s="713" t="n"/>
      <c r="Q746" s="713" t="n"/>
      <c r="R746" s="713" t="n"/>
      <c r="S746" s="713" t="n"/>
      <c r="T746" s="713" t="n"/>
      <c r="U746" s="713" t="n"/>
      <c r="V746" s="713" t="n"/>
      <c r="W746" s="713" t="n"/>
      <c r="X746" s="713" t="n"/>
      <c r="Y746" s="713" t="n"/>
      <c r="Z746" s="713" t="n"/>
    </row>
    <row r="747" ht="11.25" customHeight="1" s="844">
      <c r="A747" s="713" t="n"/>
      <c r="B747" s="713" t="n"/>
      <c r="C747" s="713" t="n"/>
      <c r="D747" s="665" t="n"/>
      <c r="E747" s="665" t="n"/>
      <c r="F747" s="665" t="n"/>
      <c r="G747" s="665" t="n"/>
      <c r="H747" s="665" t="n"/>
      <c r="I747" s="713" t="n"/>
      <c r="J747" s="713" t="n"/>
      <c r="K747" s="713" t="n"/>
      <c r="L747" s="713" t="n"/>
      <c r="M747" s="713" t="n"/>
      <c r="N747" s="713" t="n"/>
      <c r="O747" s="713" t="n"/>
      <c r="P747" s="713" t="n"/>
      <c r="Q747" s="713" t="n"/>
      <c r="R747" s="713" t="n"/>
      <c r="S747" s="713" t="n"/>
      <c r="T747" s="713" t="n"/>
      <c r="U747" s="713" t="n"/>
      <c r="V747" s="713" t="n"/>
      <c r="W747" s="713" t="n"/>
      <c r="X747" s="713" t="n"/>
      <c r="Y747" s="713" t="n"/>
      <c r="Z747" s="713" t="n"/>
    </row>
    <row r="748" ht="11.25" customHeight="1" s="844">
      <c r="A748" s="713" t="n"/>
      <c r="B748" s="713" t="n"/>
      <c r="C748" s="713" t="n"/>
      <c r="D748" s="665" t="n"/>
      <c r="E748" s="665" t="n"/>
      <c r="F748" s="665" t="n"/>
      <c r="G748" s="665" t="n"/>
      <c r="H748" s="665" t="n"/>
      <c r="I748" s="713" t="n"/>
      <c r="J748" s="713" t="n"/>
      <c r="K748" s="713" t="n"/>
      <c r="L748" s="713" t="n"/>
      <c r="M748" s="713" t="n"/>
      <c r="N748" s="713" t="n"/>
      <c r="O748" s="713" t="n"/>
      <c r="P748" s="713" t="n"/>
      <c r="Q748" s="713" t="n"/>
      <c r="R748" s="713" t="n"/>
      <c r="S748" s="713" t="n"/>
      <c r="T748" s="713" t="n"/>
      <c r="U748" s="713" t="n"/>
      <c r="V748" s="713" t="n"/>
      <c r="W748" s="713" t="n"/>
      <c r="X748" s="713" t="n"/>
      <c r="Y748" s="713" t="n"/>
      <c r="Z748" s="713" t="n"/>
    </row>
    <row r="749" ht="11.25" customHeight="1" s="844">
      <c r="A749" s="713" t="n"/>
      <c r="B749" s="713" t="n"/>
      <c r="C749" s="713" t="n"/>
      <c r="D749" s="665" t="n"/>
      <c r="E749" s="665" t="n"/>
      <c r="F749" s="665" t="n"/>
      <c r="G749" s="665" t="n"/>
      <c r="H749" s="665" t="n"/>
      <c r="I749" s="713" t="n"/>
      <c r="J749" s="713" t="n"/>
      <c r="K749" s="713" t="n"/>
      <c r="L749" s="713" t="n"/>
      <c r="M749" s="713" t="n"/>
      <c r="N749" s="713" t="n"/>
      <c r="O749" s="713" t="n"/>
      <c r="P749" s="713" t="n"/>
      <c r="Q749" s="713" t="n"/>
      <c r="R749" s="713" t="n"/>
      <c r="S749" s="713" t="n"/>
      <c r="T749" s="713" t="n"/>
      <c r="U749" s="713" t="n"/>
      <c r="V749" s="713" t="n"/>
      <c r="W749" s="713" t="n"/>
      <c r="X749" s="713" t="n"/>
      <c r="Y749" s="713" t="n"/>
      <c r="Z749" s="713" t="n"/>
    </row>
    <row r="750" ht="11.25" customHeight="1" s="844">
      <c r="A750" s="713" t="n"/>
      <c r="B750" s="713" t="n"/>
      <c r="C750" s="713" t="n"/>
      <c r="D750" s="665" t="n"/>
      <c r="E750" s="665" t="n"/>
      <c r="F750" s="665" t="n"/>
      <c r="G750" s="665" t="n"/>
      <c r="H750" s="665" t="n"/>
      <c r="I750" s="713" t="n"/>
      <c r="J750" s="713" t="n"/>
      <c r="K750" s="713" t="n"/>
      <c r="L750" s="713" t="n"/>
      <c r="M750" s="713" t="n"/>
      <c r="N750" s="713" t="n"/>
      <c r="O750" s="713" t="n"/>
      <c r="P750" s="713" t="n"/>
      <c r="Q750" s="713" t="n"/>
      <c r="R750" s="713" t="n"/>
      <c r="S750" s="713" t="n"/>
      <c r="T750" s="713" t="n"/>
      <c r="U750" s="713" t="n"/>
      <c r="V750" s="713" t="n"/>
      <c r="W750" s="713" t="n"/>
      <c r="X750" s="713" t="n"/>
      <c r="Y750" s="713" t="n"/>
      <c r="Z750" s="713" t="n"/>
    </row>
    <row r="751" ht="11.25" customHeight="1" s="844">
      <c r="A751" s="713" t="n"/>
      <c r="B751" s="713" t="n"/>
      <c r="C751" s="713" t="n"/>
      <c r="D751" s="665" t="n"/>
      <c r="E751" s="665" t="n"/>
      <c r="F751" s="665" t="n"/>
      <c r="G751" s="665" t="n"/>
      <c r="H751" s="665" t="n"/>
      <c r="I751" s="713" t="n"/>
      <c r="J751" s="713" t="n"/>
      <c r="K751" s="713" t="n"/>
      <c r="L751" s="713" t="n"/>
      <c r="M751" s="713" t="n"/>
      <c r="N751" s="713" t="n"/>
      <c r="O751" s="713" t="n"/>
      <c r="P751" s="713" t="n"/>
      <c r="Q751" s="713" t="n"/>
      <c r="R751" s="713" t="n"/>
      <c r="S751" s="713" t="n"/>
      <c r="T751" s="713" t="n"/>
      <c r="U751" s="713" t="n"/>
      <c r="V751" s="713" t="n"/>
      <c r="W751" s="713" t="n"/>
      <c r="X751" s="713" t="n"/>
      <c r="Y751" s="713" t="n"/>
      <c r="Z751" s="713" t="n"/>
    </row>
    <row r="752" ht="11.25" customHeight="1" s="844">
      <c r="A752" s="713" t="n"/>
      <c r="B752" s="713" t="n"/>
      <c r="C752" s="713" t="n"/>
      <c r="D752" s="665" t="n"/>
      <c r="E752" s="665" t="n"/>
      <c r="F752" s="665" t="n"/>
      <c r="G752" s="665" t="n"/>
      <c r="H752" s="665" t="n"/>
      <c r="I752" s="713" t="n"/>
      <c r="J752" s="713" t="n"/>
      <c r="K752" s="713" t="n"/>
      <c r="L752" s="713" t="n"/>
      <c r="M752" s="713" t="n"/>
      <c r="N752" s="713" t="n"/>
      <c r="O752" s="713" t="n"/>
      <c r="P752" s="713" t="n"/>
      <c r="Q752" s="713" t="n"/>
      <c r="R752" s="713" t="n"/>
      <c r="S752" s="713" t="n"/>
      <c r="T752" s="713" t="n"/>
      <c r="U752" s="713" t="n"/>
      <c r="V752" s="713" t="n"/>
      <c r="W752" s="713" t="n"/>
      <c r="X752" s="713" t="n"/>
      <c r="Y752" s="713" t="n"/>
      <c r="Z752" s="713" t="n"/>
    </row>
    <row r="753" ht="11.25" customHeight="1" s="844">
      <c r="A753" s="713" t="n"/>
      <c r="B753" s="713" t="n"/>
      <c r="C753" s="713" t="n"/>
      <c r="D753" s="665" t="n"/>
      <c r="E753" s="665" t="n"/>
      <c r="F753" s="665" t="n"/>
      <c r="G753" s="665" t="n"/>
      <c r="H753" s="665" t="n"/>
      <c r="I753" s="713" t="n"/>
      <c r="J753" s="713" t="n"/>
      <c r="K753" s="713" t="n"/>
      <c r="L753" s="713" t="n"/>
      <c r="M753" s="713" t="n"/>
      <c r="N753" s="713" t="n"/>
      <c r="O753" s="713" t="n"/>
      <c r="P753" s="713" t="n"/>
      <c r="Q753" s="713" t="n"/>
      <c r="R753" s="713" t="n"/>
      <c r="S753" s="713" t="n"/>
      <c r="T753" s="713" t="n"/>
      <c r="U753" s="713" t="n"/>
      <c r="V753" s="713" t="n"/>
      <c r="W753" s="713" t="n"/>
      <c r="X753" s="713" t="n"/>
      <c r="Y753" s="713" t="n"/>
      <c r="Z753" s="713" t="n"/>
    </row>
    <row r="754" ht="11.25" customHeight="1" s="844">
      <c r="A754" s="713" t="n"/>
      <c r="B754" s="713" t="n"/>
      <c r="C754" s="713" t="n"/>
      <c r="D754" s="665" t="n"/>
      <c r="E754" s="665" t="n"/>
      <c r="F754" s="665" t="n"/>
      <c r="G754" s="665" t="n"/>
      <c r="H754" s="665" t="n"/>
      <c r="I754" s="713" t="n"/>
      <c r="J754" s="713" t="n"/>
      <c r="K754" s="713" t="n"/>
      <c r="L754" s="713" t="n"/>
      <c r="M754" s="713" t="n"/>
      <c r="N754" s="713" t="n"/>
      <c r="O754" s="713" t="n"/>
      <c r="P754" s="713" t="n"/>
      <c r="Q754" s="713" t="n"/>
      <c r="R754" s="713" t="n"/>
      <c r="S754" s="713" t="n"/>
      <c r="T754" s="713" t="n"/>
      <c r="U754" s="713" t="n"/>
      <c r="V754" s="713" t="n"/>
      <c r="W754" s="713" t="n"/>
      <c r="X754" s="713" t="n"/>
      <c r="Y754" s="713" t="n"/>
      <c r="Z754" s="713" t="n"/>
    </row>
    <row r="755" ht="11.25" customHeight="1" s="844">
      <c r="A755" s="713" t="n"/>
      <c r="B755" s="713" t="n"/>
      <c r="C755" s="713" t="n"/>
      <c r="D755" s="665" t="n"/>
      <c r="E755" s="665" t="n"/>
      <c r="F755" s="665" t="n"/>
      <c r="G755" s="665" t="n"/>
      <c r="H755" s="665" t="n"/>
      <c r="I755" s="713" t="n"/>
      <c r="J755" s="713" t="n"/>
      <c r="K755" s="713" t="n"/>
      <c r="L755" s="713" t="n"/>
      <c r="M755" s="713" t="n"/>
      <c r="N755" s="713" t="n"/>
      <c r="O755" s="713" t="n"/>
      <c r="P755" s="713" t="n"/>
      <c r="Q755" s="713" t="n"/>
      <c r="R755" s="713" t="n"/>
      <c r="S755" s="713" t="n"/>
      <c r="T755" s="713" t="n"/>
      <c r="U755" s="713" t="n"/>
      <c r="V755" s="713" t="n"/>
      <c r="W755" s="713" t="n"/>
      <c r="X755" s="713" t="n"/>
      <c r="Y755" s="713" t="n"/>
      <c r="Z755" s="713" t="n"/>
    </row>
    <row r="756" ht="11.25" customHeight="1" s="844">
      <c r="A756" s="713" t="n"/>
      <c r="B756" s="713" t="n"/>
      <c r="C756" s="713" t="n"/>
      <c r="D756" s="665" t="n"/>
      <c r="E756" s="665" t="n"/>
      <c r="F756" s="665" t="n"/>
      <c r="G756" s="665" t="n"/>
      <c r="H756" s="665" t="n"/>
      <c r="I756" s="713" t="n"/>
      <c r="J756" s="713" t="n"/>
      <c r="K756" s="713" t="n"/>
      <c r="L756" s="713" t="n"/>
      <c r="M756" s="713" t="n"/>
      <c r="N756" s="713" t="n"/>
      <c r="O756" s="713" t="n"/>
      <c r="P756" s="713" t="n"/>
      <c r="Q756" s="713" t="n"/>
      <c r="R756" s="713" t="n"/>
      <c r="S756" s="713" t="n"/>
      <c r="T756" s="713" t="n"/>
      <c r="U756" s="713" t="n"/>
      <c r="V756" s="713" t="n"/>
      <c r="W756" s="713" t="n"/>
      <c r="X756" s="713" t="n"/>
      <c r="Y756" s="713" t="n"/>
      <c r="Z756" s="713" t="n"/>
    </row>
    <row r="757" ht="11.25" customHeight="1" s="844">
      <c r="A757" s="713" t="n"/>
      <c r="B757" s="713" t="n"/>
      <c r="C757" s="713" t="n"/>
      <c r="D757" s="665" t="n"/>
      <c r="E757" s="665" t="n"/>
      <c r="F757" s="665" t="n"/>
      <c r="G757" s="665" t="n"/>
      <c r="H757" s="665" t="n"/>
      <c r="I757" s="713" t="n"/>
      <c r="J757" s="713" t="n"/>
      <c r="K757" s="713" t="n"/>
      <c r="L757" s="713" t="n"/>
      <c r="M757" s="713" t="n"/>
      <c r="N757" s="713" t="n"/>
      <c r="O757" s="713" t="n"/>
      <c r="P757" s="713" t="n"/>
      <c r="Q757" s="713" t="n"/>
      <c r="R757" s="713" t="n"/>
      <c r="S757" s="713" t="n"/>
      <c r="T757" s="713" t="n"/>
      <c r="U757" s="713" t="n"/>
      <c r="V757" s="713" t="n"/>
      <c r="W757" s="713" t="n"/>
      <c r="X757" s="713" t="n"/>
      <c r="Y757" s="713" t="n"/>
      <c r="Z757" s="713" t="n"/>
    </row>
    <row r="758" ht="11.25" customHeight="1" s="844">
      <c r="A758" s="713" t="n"/>
      <c r="B758" s="713" t="n"/>
      <c r="C758" s="713" t="n"/>
      <c r="D758" s="665" t="n"/>
      <c r="E758" s="665" t="n"/>
      <c r="F758" s="665" t="n"/>
      <c r="G758" s="665" t="n"/>
      <c r="H758" s="665" t="n"/>
      <c r="I758" s="713" t="n"/>
      <c r="J758" s="713" t="n"/>
      <c r="K758" s="713" t="n"/>
      <c r="L758" s="713" t="n"/>
      <c r="M758" s="713" t="n"/>
      <c r="N758" s="713" t="n"/>
      <c r="O758" s="713" t="n"/>
      <c r="P758" s="713" t="n"/>
      <c r="Q758" s="713" t="n"/>
      <c r="R758" s="713" t="n"/>
      <c r="S758" s="713" t="n"/>
      <c r="T758" s="713" t="n"/>
      <c r="U758" s="713" t="n"/>
      <c r="V758" s="713" t="n"/>
      <c r="W758" s="713" t="n"/>
      <c r="X758" s="713" t="n"/>
      <c r="Y758" s="713" t="n"/>
      <c r="Z758" s="713" t="n"/>
    </row>
    <row r="759" ht="11.25" customHeight="1" s="844">
      <c r="A759" s="713" t="n"/>
      <c r="B759" s="713" t="n"/>
      <c r="C759" s="713" t="n"/>
      <c r="D759" s="665" t="n"/>
      <c r="E759" s="665" t="n"/>
      <c r="F759" s="665" t="n"/>
      <c r="G759" s="665" t="n"/>
      <c r="H759" s="665" t="n"/>
      <c r="I759" s="713" t="n"/>
      <c r="J759" s="713" t="n"/>
      <c r="K759" s="713" t="n"/>
      <c r="L759" s="713" t="n"/>
      <c r="M759" s="713" t="n"/>
      <c r="N759" s="713" t="n"/>
      <c r="O759" s="713" t="n"/>
      <c r="P759" s="713" t="n"/>
      <c r="Q759" s="713" t="n"/>
      <c r="R759" s="713" t="n"/>
      <c r="S759" s="713" t="n"/>
      <c r="T759" s="713" t="n"/>
      <c r="U759" s="713" t="n"/>
      <c r="V759" s="713" t="n"/>
      <c r="W759" s="713" t="n"/>
      <c r="X759" s="713" t="n"/>
      <c r="Y759" s="713" t="n"/>
      <c r="Z759" s="713" t="n"/>
    </row>
    <row r="760" ht="11.25" customHeight="1" s="844">
      <c r="A760" s="713" t="n"/>
      <c r="B760" s="713" t="n"/>
      <c r="C760" s="713" t="n"/>
      <c r="D760" s="665" t="n"/>
      <c r="E760" s="665" t="n"/>
      <c r="F760" s="665" t="n"/>
      <c r="G760" s="665" t="n"/>
      <c r="H760" s="665" t="n"/>
      <c r="I760" s="713" t="n"/>
      <c r="J760" s="713" t="n"/>
      <c r="K760" s="713" t="n"/>
      <c r="L760" s="713" t="n"/>
      <c r="M760" s="713" t="n"/>
      <c r="N760" s="713" t="n"/>
      <c r="O760" s="713" t="n"/>
      <c r="P760" s="713" t="n"/>
      <c r="Q760" s="713" t="n"/>
      <c r="R760" s="713" t="n"/>
      <c r="S760" s="713" t="n"/>
      <c r="T760" s="713" t="n"/>
      <c r="U760" s="713" t="n"/>
      <c r="V760" s="713" t="n"/>
      <c r="W760" s="713" t="n"/>
      <c r="X760" s="713" t="n"/>
      <c r="Y760" s="713" t="n"/>
      <c r="Z760" s="713" t="n"/>
    </row>
    <row r="761" ht="11.25" customHeight="1" s="844">
      <c r="A761" s="713" t="n"/>
      <c r="B761" s="713" t="n"/>
      <c r="C761" s="713" t="n"/>
      <c r="D761" s="665" t="n"/>
      <c r="E761" s="665" t="n"/>
      <c r="F761" s="665" t="n"/>
      <c r="G761" s="665" t="n"/>
      <c r="H761" s="665" t="n"/>
      <c r="I761" s="713" t="n"/>
      <c r="J761" s="713" t="n"/>
      <c r="K761" s="713" t="n"/>
      <c r="L761" s="713" t="n"/>
      <c r="M761" s="713" t="n"/>
      <c r="N761" s="713" t="n"/>
      <c r="O761" s="713" t="n"/>
      <c r="P761" s="713" t="n"/>
      <c r="Q761" s="713" t="n"/>
      <c r="R761" s="713" t="n"/>
      <c r="S761" s="713" t="n"/>
      <c r="T761" s="713" t="n"/>
      <c r="U761" s="713" t="n"/>
      <c r="V761" s="713" t="n"/>
      <c r="W761" s="713" t="n"/>
      <c r="X761" s="713" t="n"/>
      <c r="Y761" s="713" t="n"/>
      <c r="Z761" s="713" t="n"/>
    </row>
    <row r="762" ht="11.25" customHeight="1" s="844">
      <c r="A762" s="713" t="n"/>
      <c r="B762" s="713" t="n"/>
      <c r="C762" s="713" t="n"/>
      <c r="D762" s="665" t="n"/>
      <c r="E762" s="665" t="n"/>
      <c r="F762" s="665" t="n"/>
      <c r="G762" s="665" t="n"/>
      <c r="H762" s="665" t="n"/>
      <c r="I762" s="713" t="n"/>
      <c r="J762" s="713" t="n"/>
      <c r="K762" s="713" t="n"/>
      <c r="L762" s="713" t="n"/>
      <c r="M762" s="713" t="n"/>
      <c r="N762" s="713" t="n"/>
      <c r="O762" s="713" t="n"/>
      <c r="P762" s="713" t="n"/>
      <c r="Q762" s="713" t="n"/>
      <c r="R762" s="713" t="n"/>
      <c r="S762" s="713" t="n"/>
      <c r="T762" s="713" t="n"/>
      <c r="U762" s="713" t="n"/>
      <c r="V762" s="713" t="n"/>
      <c r="W762" s="713" t="n"/>
      <c r="X762" s="713" t="n"/>
      <c r="Y762" s="713" t="n"/>
      <c r="Z762" s="713" t="n"/>
    </row>
    <row r="763" ht="11.25" customHeight="1" s="844">
      <c r="A763" s="713" t="n"/>
      <c r="B763" s="713" t="n"/>
      <c r="C763" s="713" t="n"/>
      <c r="D763" s="665" t="n"/>
      <c r="E763" s="665" t="n"/>
      <c r="F763" s="665" t="n"/>
      <c r="G763" s="665" t="n"/>
      <c r="H763" s="665" t="n"/>
      <c r="I763" s="713" t="n"/>
      <c r="J763" s="713" t="n"/>
      <c r="K763" s="713" t="n"/>
      <c r="L763" s="713" t="n"/>
      <c r="M763" s="713" t="n"/>
      <c r="N763" s="713" t="n"/>
      <c r="O763" s="713" t="n"/>
      <c r="P763" s="713" t="n"/>
      <c r="Q763" s="713" t="n"/>
      <c r="R763" s="713" t="n"/>
      <c r="S763" s="713" t="n"/>
      <c r="T763" s="713" t="n"/>
      <c r="U763" s="713" t="n"/>
      <c r="V763" s="713" t="n"/>
      <c r="W763" s="713" t="n"/>
      <c r="X763" s="713" t="n"/>
      <c r="Y763" s="713" t="n"/>
      <c r="Z763" s="713" t="n"/>
    </row>
    <row r="764" ht="11.25" customHeight="1" s="844">
      <c r="A764" s="713" t="n"/>
      <c r="B764" s="713" t="n"/>
      <c r="C764" s="713" t="n"/>
      <c r="D764" s="665" t="n"/>
      <c r="E764" s="665" t="n"/>
      <c r="F764" s="665" t="n"/>
      <c r="G764" s="665" t="n"/>
      <c r="H764" s="665" t="n"/>
      <c r="I764" s="713" t="n"/>
      <c r="J764" s="713" t="n"/>
      <c r="K764" s="713" t="n"/>
      <c r="L764" s="713" t="n"/>
      <c r="M764" s="713" t="n"/>
      <c r="N764" s="713" t="n"/>
      <c r="O764" s="713" t="n"/>
      <c r="P764" s="713" t="n"/>
      <c r="Q764" s="713" t="n"/>
      <c r="R764" s="713" t="n"/>
      <c r="S764" s="713" t="n"/>
      <c r="T764" s="713" t="n"/>
      <c r="U764" s="713" t="n"/>
      <c r="V764" s="713" t="n"/>
      <c r="W764" s="713" t="n"/>
      <c r="X764" s="713" t="n"/>
      <c r="Y764" s="713" t="n"/>
      <c r="Z764" s="713" t="n"/>
    </row>
    <row r="765" ht="11.25" customHeight="1" s="844">
      <c r="A765" s="713" t="n"/>
      <c r="B765" s="713" t="n"/>
      <c r="C765" s="713" t="n"/>
      <c r="D765" s="665" t="n"/>
      <c r="E765" s="665" t="n"/>
      <c r="F765" s="665" t="n"/>
      <c r="G765" s="665" t="n"/>
      <c r="H765" s="665" t="n"/>
      <c r="I765" s="713" t="n"/>
      <c r="J765" s="713" t="n"/>
      <c r="K765" s="713" t="n"/>
      <c r="L765" s="713" t="n"/>
      <c r="M765" s="713" t="n"/>
      <c r="N765" s="713" t="n"/>
      <c r="O765" s="713" t="n"/>
      <c r="P765" s="713" t="n"/>
      <c r="Q765" s="713" t="n"/>
      <c r="R765" s="713" t="n"/>
      <c r="S765" s="713" t="n"/>
      <c r="T765" s="713" t="n"/>
      <c r="U765" s="713" t="n"/>
      <c r="V765" s="713" t="n"/>
      <c r="W765" s="713" t="n"/>
      <c r="X765" s="713" t="n"/>
      <c r="Y765" s="713" t="n"/>
      <c r="Z765" s="713" t="n"/>
    </row>
    <row r="766" ht="11.25" customHeight="1" s="844">
      <c r="A766" s="713" t="n"/>
      <c r="B766" s="713" t="n"/>
      <c r="C766" s="713" t="n"/>
      <c r="D766" s="665" t="n"/>
      <c r="E766" s="665" t="n"/>
      <c r="F766" s="665" t="n"/>
      <c r="G766" s="665" t="n"/>
      <c r="H766" s="665" t="n"/>
      <c r="I766" s="713" t="n"/>
      <c r="J766" s="713" t="n"/>
      <c r="K766" s="713" t="n"/>
      <c r="L766" s="713" t="n"/>
      <c r="M766" s="713" t="n"/>
      <c r="N766" s="713" t="n"/>
      <c r="O766" s="713" t="n"/>
      <c r="P766" s="713" t="n"/>
      <c r="Q766" s="713" t="n"/>
      <c r="R766" s="713" t="n"/>
      <c r="S766" s="713" t="n"/>
      <c r="T766" s="713" t="n"/>
      <c r="U766" s="713" t="n"/>
      <c r="V766" s="713" t="n"/>
      <c r="W766" s="713" t="n"/>
      <c r="X766" s="713" t="n"/>
      <c r="Y766" s="713" t="n"/>
      <c r="Z766" s="713" t="n"/>
    </row>
    <row r="767" ht="11.25" customHeight="1" s="844">
      <c r="A767" s="713" t="n"/>
      <c r="B767" s="713" t="n"/>
      <c r="C767" s="713" t="n"/>
      <c r="D767" s="665" t="n"/>
      <c r="E767" s="665" t="n"/>
      <c r="F767" s="665" t="n"/>
      <c r="G767" s="665" t="n"/>
      <c r="H767" s="665" t="n"/>
      <c r="I767" s="713" t="n"/>
      <c r="J767" s="713" t="n"/>
      <c r="K767" s="713" t="n"/>
      <c r="L767" s="713" t="n"/>
      <c r="M767" s="713" t="n"/>
      <c r="N767" s="713" t="n"/>
      <c r="O767" s="713" t="n"/>
      <c r="P767" s="713" t="n"/>
      <c r="Q767" s="713" t="n"/>
      <c r="R767" s="713" t="n"/>
      <c r="S767" s="713" t="n"/>
      <c r="T767" s="713" t="n"/>
      <c r="U767" s="713" t="n"/>
      <c r="V767" s="713" t="n"/>
      <c r="W767" s="713" t="n"/>
      <c r="X767" s="713" t="n"/>
      <c r="Y767" s="713" t="n"/>
      <c r="Z767" s="713" t="n"/>
    </row>
    <row r="768" ht="11.25" customHeight="1" s="844">
      <c r="A768" s="713" t="n"/>
      <c r="B768" s="713" t="n"/>
      <c r="C768" s="713" t="n"/>
      <c r="D768" s="665" t="n"/>
      <c r="E768" s="665" t="n"/>
      <c r="F768" s="665" t="n"/>
      <c r="G768" s="665" t="n"/>
      <c r="H768" s="665" t="n"/>
      <c r="I768" s="713" t="n"/>
      <c r="J768" s="713" t="n"/>
      <c r="K768" s="713" t="n"/>
      <c r="L768" s="713" t="n"/>
      <c r="M768" s="713" t="n"/>
      <c r="N768" s="713" t="n"/>
      <c r="O768" s="713" t="n"/>
      <c r="P768" s="713" t="n"/>
      <c r="Q768" s="713" t="n"/>
      <c r="R768" s="713" t="n"/>
      <c r="S768" s="713" t="n"/>
      <c r="T768" s="713" t="n"/>
      <c r="U768" s="713" t="n"/>
      <c r="V768" s="713" t="n"/>
      <c r="W768" s="713" t="n"/>
      <c r="X768" s="713" t="n"/>
      <c r="Y768" s="713" t="n"/>
      <c r="Z768" s="713" t="n"/>
    </row>
    <row r="769" ht="11.25" customHeight="1" s="844">
      <c r="A769" s="713" t="n"/>
      <c r="B769" s="713" t="n"/>
      <c r="C769" s="713" t="n"/>
      <c r="D769" s="665" t="n"/>
      <c r="E769" s="665" t="n"/>
      <c r="F769" s="665" t="n"/>
      <c r="G769" s="665" t="n"/>
      <c r="H769" s="665" t="n"/>
      <c r="I769" s="713" t="n"/>
      <c r="J769" s="713" t="n"/>
      <c r="K769" s="713" t="n"/>
      <c r="L769" s="713" t="n"/>
      <c r="M769" s="713" t="n"/>
      <c r="N769" s="713" t="n"/>
      <c r="O769" s="713" t="n"/>
      <c r="P769" s="713" t="n"/>
      <c r="Q769" s="713" t="n"/>
      <c r="R769" s="713" t="n"/>
      <c r="S769" s="713" t="n"/>
      <c r="T769" s="713" t="n"/>
      <c r="U769" s="713" t="n"/>
      <c r="V769" s="713" t="n"/>
      <c r="W769" s="713" t="n"/>
      <c r="X769" s="713" t="n"/>
      <c r="Y769" s="713" t="n"/>
      <c r="Z769" s="713" t="n"/>
    </row>
    <row r="770" ht="11.25" customHeight="1" s="844">
      <c r="A770" s="713" t="n"/>
      <c r="B770" s="713" t="n"/>
      <c r="C770" s="713" t="n"/>
      <c r="D770" s="665" t="n"/>
      <c r="E770" s="665" t="n"/>
      <c r="F770" s="665" t="n"/>
      <c r="G770" s="665" t="n"/>
      <c r="H770" s="665" t="n"/>
      <c r="I770" s="713" t="n"/>
      <c r="J770" s="713" t="n"/>
      <c r="K770" s="713" t="n"/>
      <c r="L770" s="713" t="n"/>
      <c r="M770" s="713" t="n"/>
      <c r="N770" s="713" t="n"/>
      <c r="O770" s="713" t="n"/>
      <c r="P770" s="713" t="n"/>
      <c r="Q770" s="713" t="n"/>
      <c r="R770" s="713" t="n"/>
      <c r="S770" s="713" t="n"/>
      <c r="T770" s="713" t="n"/>
      <c r="U770" s="713" t="n"/>
      <c r="V770" s="713" t="n"/>
      <c r="W770" s="713" t="n"/>
      <c r="X770" s="713" t="n"/>
      <c r="Y770" s="713" t="n"/>
      <c r="Z770" s="713" t="n"/>
    </row>
    <row r="771" ht="11.25" customHeight="1" s="844">
      <c r="A771" s="713" t="n"/>
      <c r="B771" s="713" t="n"/>
      <c r="C771" s="713" t="n"/>
      <c r="D771" s="665" t="n"/>
      <c r="E771" s="665" t="n"/>
      <c r="F771" s="665" t="n"/>
      <c r="G771" s="665" t="n"/>
      <c r="H771" s="665" t="n"/>
      <c r="I771" s="713" t="n"/>
      <c r="J771" s="713" t="n"/>
      <c r="K771" s="713" t="n"/>
      <c r="L771" s="713" t="n"/>
      <c r="M771" s="713" t="n"/>
      <c r="N771" s="713" t="n"/>
      <c r="O771" s="713" t="n"/>
      <c r="P771" s="713" t="n"/>
      <c r="Q771" s="713" t="n"/>
      <c r="R771" s="713" t="n"/>
      <c r="S771" s="713" t="n"/>
      <c r="T771" s="713" t="n"/>
      <c r="U771" s="713" t="n"/>
      <c r="V771" s="713" t="n"/>
      <c r="W771" s="713" t="n"/>
      <c r="X771" s="713" t="n"/>
      <c r="Y771" s="713" t="n"/>
      <c r="Z771" s="713" t="n"/>
    </row>
    <row r="772" ht="11.25" customHeight="1" s="844">
      <c r="A772" s="713" t="n"/>
      <c r="B772" s="713" t="n"/>
      <c r="C772" s="713" t="n"/>
      <c r="D772" s="665" t="n"/>
      <c r="E772" s="665" t="n"/>
      <c r="F772" s="665" t="n"/>
      <c r="G772" s="665" t="n"/>
      <c r="H772" s="665" t="n"/>
      <c r="I772" s="713" t="n"/>
      <c r="J772" s="713" t="n"/>
      <c r="K772" s="713" t="n"/>
      <c r="L772" s="713" t="n"/>
      <c r="M772" s="713" t="n"/>
      <c r="N772" s="713" t="n"/>
      <c r="O772" s="713" t="n"/>
      <c r="P772" s="713" t="n"/>
      <c r="Q772" s="713" t="n"/>
      <c r="R772" s="713" t="n"/>
      <c r="S772" s="713" t="n"/>
      <c r="T772" s="713" t="n"/>
      <c r="U772" s="713" t="n"/>
      <c r="V772" s="713" t="n"/>
      <c r="W772" s="713" t="n"/>
      <c r="X772" s="713" t="n"/>
      <c r="Y772" s="713" t="n"/>
      <c r="Z772" s="713" t="n"/>
    </row>
    <row r="773" ht="11.25" customHeight="1" s="844">
      <c r="A773" s="713" t="n"/>
      <c r="B773" s="713" t="n"/>
      <c r="C773" s="713" t="n"/>
      <c r="D773" s="665" t="n"/>
      <c r="E773" s="665" t="n"/>
      <c r="F773" s="665" t="n"/>
      <c r="G773" s="665" t="n"/>
      <c r="H773" s="665" t="n"/>
      <c r="I773" s="713" t="n"/>
      <c r="J773" s="713" t="n"/>
      <c r="K773" s="713" t="n"/>
      <c r="L773" s="713" t="n"/>
      <c r="M773" s="713" t="n"/>
      <c r="N773" s="713" t="n"/>
      <c r="O773" s="713" t="n"/>
      <c r="P773" s="713" t="n"/>
      <c r="Q773" s="713" t="n"/>
      <c r="R773" s="713" t="n"/>
      <c r="S773" s="713" t="n"/>
      <c r="T773" s="713" t="n"/>
      <c r="U773" s="713" t="n"/>
      <c r="V773" s="713" t="n"/>
      <c r="W773" s="713" t="n"/>
      <c r="X773" s="713" t="n"/>
      <c r="Y773" s="713" t="n"/>
      <c r="Z773" s="713" t="n"/>
    </row>
    <row r="774" ht="11.25" customHeight="1" s="844">
      <c r="A774" s="713" t="n"/>
      <c r="B774" s="713" t="n"/>
      <c r="C774" s="713" t="n"/>
      <c r="D774" s="665" t="n"/>
      <c r="E774" s="665" t="n"/>
      <c r="F774" s="665" t="n"/>
      <c r="G774" s="665" t="n"/>
      <c r="H774" s="665" t="n"/>
      <c r="I774" s="713" t="n"/>
      <c r="J774" s="713" t="n"/>
      <c r="K774" s="713" t="n"/>
      <c r="L774" s="713" t="n"/>
      <c r="M774" s="713" t="n"/>
      <c r="N774" s="713" t="n"/>
      <c r="O774" s="713" t="n"/>
      <c r="P774" s="713" t="n"/>
      <c r="Q774" s="713" t="n"/>
      <c r="R774" s="713" t="n"/>
      <c r="S774" s="713" t="n"/>
      <c r="T774" s="713" t="n"/>
      <c r="U774" s="713" t="n"/>
      <c r="V774" s="713" t="n"/>
      <c r="W774" s="713" t="n"/>
      <c r="X774" s="713" t="n"/>
      <c r="Y774" s="713" t="n"/>
      <c r="Z774" s="713" t="n"/>
    </row>
    <row r="775" ht="11.25" customHeight="1" s="844">
      <c r="A775" s="713" t="n"/>
      <c r="B775" s="713" t="n"/>
      <c r="C775" s="713" t="n"/>
      <c r="D775" s="665" t="n"/>
      <c r="E775" s="665" t="n"/>
      <c r="F775" s="665" t="n"/>
      <c r="G775" s="665" t="n"/>
      <c r="H775" s="665" t="n"/>
      <c r="I775" s="713" t="n"/>
      <c r="J775" s="713" t="n"/>
      <c r="K775" s="713" t="n"/>
      <c r="L775" s="713" t="n"/>
      <c r="M775" s="713" t="n"/>
      <c r="N775" s="713" t="n"/>
      <c r="O775" s="713" t="n"/>
      <c r="P775" s="713" t="n"/>
      <c r="Q775" s="713" t="n"/>
      <c r="R775" s="713" t="n"/>
      <c r="S775" s="713" t="n"/>
      <c r="T775" s="713" t="n"/>
      <c r="U775" s="713" t="n"/>
      <c r="V775" s="713" t="n"/>
      <c r="W775" s="713" t="n"/>
      <c r="X775" s="713" t="n"/>
      <c r="Y775" s="713" t="n"/>
      <c r="Z775" s="713" t="n"/>
    </row>
    <row r="776" ht="11.25" customHeight="1" s="844">
      <c r="A776" s="713" t="n"/>
      <c r="B776" s="713" t="n"/>
      <c r="C776" s="713" t="n"/>
      <c r="D776" s="665" t="n"/>
      <c r="E776" s="665" t="n"/>
      <c r="F776" s="665" t="n"/>
      <c r="G776" s="665" t="n"/>
      <c r="H776" s="665" t="n"/>
      <c r="I776" s="713" t="n"/>
      <c r="J776" s="713" t="n"/>
      <c r="K776" s="713" t="n"/>
      <c r="L776" s="713" t="n"/>
      <c r="M776" s="713" t="n"/>
      <c r="N776" s="713" t="n"/>
      <c r="O776" s="713" t="n"/>
      <c r="P776" s="713" t="n"/>
      <c r="Q776" s="713" t="n"/>
      <c r="R776" s="713" t="n"/>
      <c r="S776" s="713" t="n"/>
      <c r="T776" s="713" t="n"/>
      <c r="U776" s="713" t="n"/>
      <c r="V776" s="713" t="n"/>
      <c r="W776" s="713" t="n"/>
      <c r="X776" s="713" t="n"/>
      <c r="Y776" s="713" t="n"/>
      <c r="Z776" s="713" t="n"/>
    </row>
    <row r="777" ht="11.25" customHeight="1" s="844">
      <c r="A777" s="713" t="n"/>
      <c r="B777" s="713" t="n"/>
      <c r="C777" s="713" t="n"/>
      <c r="D777" s="665" t="n"/>
      <c r="E777" s="665" t="n"/>
      <c r="F777" s="665" t="n"/>
      <c r="G777" s="665" t="n"/>
      <c r="H777" s="665" t="n"/>
      <c r="I777" s="713" t="n"/>
      <c r="J777" s="713" t="n"/>
      <c r="K777" s="713" t="n"/>
      <c r="L777" s="713" t="n"/>
      <c r="M777" s="713" t="n"/>
      <c r="N777" s="713" t="n"/>
      <c r="O777" s="713" t="n"/>
      <c r="P777" s="713" t="n"/>
      <c r="Q777" s="713" t="n"/>
      <c r="R777" s="713" t="n"/>
      <c r="S777" s="713" t="n"/>
      <c r="T777" s="713" t="n"/>
      <c r="U777" s="713" t="n"/>
      <c r="V777" s="713" t="n"/>
      <c r="W777" s="713" t="n"/>
      <c r="X777" s="713" t="n"/>
      <c r="Y777" s="713" t="n"/>
      <c r="Z777" s="713" t="n"/>
    </row>
    <row r="778" ht="11.25" customHeight="1" s="844">
      <c r="A778" s="713" t="n"/>
      <c r="B778" s="713" t="n"/>
      <c r="C778" s="713" t="n"/>
      <c r="D778" s="665" t="n"/>
      <c r="E778" s="665" t="n"/>
      <c r="F778" s="665" t="n"/>
      <c r="G778" s="665" t="n"/>
      <c r="H778" s="665" t="n"/>
      <c r="I778" s="713" t="n"/>
      <c r="J778" s="713" t="n"/>
      <c r="K778" s="713" t="n"/>
      <c r="L778" s="713" t="n"/>
      <c r="M778" s="713" t="n"/>
      <c r="N778" s="713" t="n"/>
      <c r="O778" s="713" t="n"/>
      <c r="P778" s="713" t="n"/>
      <c r="Q778" s="713" t="n"/>
      <c r="R778" s="713" t="n"/>
      <c r="S778" s="713" t="n"/>
      <c r="T778" s="713" t="n"/>
      <c r="U778" s="713" t="n"/>
      <c r="V778" s="713" t="n"/>
      <c r="W778" s="713" t="n"/>
      <c r="X778" s="713" t="n"/>
      <c r="Y778" s="713" t="n"/>
      <c r="Z778" s="713" t="n"/>
    </row>
    <row r="779" ht="11.25" customHeight="1" s="844">
      <c r="A779" s="713" t="n"/>
      <c r="B779" s="713" t="n"/>
      <c r="C779" s="713" t="n"/>
      <c r="D779" s="665" t="n"/>
      <c r="E779" s="665" t="n"/>
      <c r="F779" s="665" t="n"/>
      <c r="G779" s="665" t="n"/>
      <c r="H779" s="665" t="n"/>
      <c r="I779" s="713" t="n"/>
      <c r="J779" s="713" t="n"/>
      <c r="K779" s="713" t="n"/>
      <c r="L779" s="713" t="n"/>
      <c r="M779" s="713" t="n"/>
      <c r="N779" s="713" t="n"/>
      <c r="O779" s="713" t="n"/>
      <c r="P779" s="713" t="n"/>
      <c r="Q779" s="713" t="n"/>
      <c r="R779" s="713" t="n"/>
      <c r="S779" s="713" t="n"/>
      <c r="T779" s="713" t="n"/>
      <c r="U779" s="713" t="n"/>
      <c r="V779" s="713" t="n"/>
      <c r="W779" s="713" t="n"/>
      <c r="X779" s="713" t="n"/>
      <c r="Y779" s="713" t="n"/>
      <c r="Z779" s="713" t="n"/>
    </row>
    <row r="780" ht="11.25" customHeight="1" s="844">
      <c r="A780" s="713" t="n"/>
      <c r="B780" s="713" t="n"/>
      <c r="C780" s="713" t="n"/>
      <c r="D780" s="665" t="n"/>
      <c r="E780" s="665" t="n"/>
      <c r="F780" s="665" t="n"/>
      <c r="G780" s="665" t="n"/>
      <c r="H780" s="665" t="n"/>
      <c r="I780" s="713" t="n"/>
      <c r="J780" s="713" t="n"/>
      <c r="K780" s="713" t="n"/>
      <c r="L780" s="713" t="n"/>
      <c r="M780" s="713" t="n"/>
      <c r="N780" s="713" t="n"/>
      <c r="O780" s="713" t="n"/>
      <c r="P780" s="713" t="n"/>
      <c r="Q780" s="713" t="n"/>
      <c r="R780" s="713" t="n"/>
      <c r="S780" s="713" t="n"/>
      <c r="T780" s="713" t="n"/>
      <c r="U780" s="713" t="n"/>
      <c r="V780" s="713" t="n"/>
      <c r="W780" s="713" t="n"/>
      <c r="X780" s="713" t="n"/>
      <c r="Y780" s="713" t="n"/>
      <c r="Z780" s="713" t="n"/>
    </row>
    <row r="781" ht="11.25" customHeight="1" s="844">
      <c r="A781" s="713" t="n"/>
      <c r="B781" s="713" t="n"/>
      <c r="C781" s="713" t="n"/>
      <c r="D781" s="665" t="n"/>
      <c r="E781" s="665" t="n"/>
      <c r="F781" s="665" t="n"/>
      <c r="G781" s="665" t="n"/>
      <c r="H781" s="665" t="n"/>
      <c r="I781" s="713" t="n"/>
      <c r="J781" s="713" t="n"/>
      <c r="K781" s="713" t="n"/>
      <c r="L781" s="713" t="n"/>
      <c r="M781" s="713" t="n"/>
      <c r="N781" s="713" t="n"/>
      <c r="O781" s="713" t="n"/>
      <c r="P781" s="713" t="n"/>
      <c r="Q781" s="713" t="n"/>
      <c r="R781" s="713" t="n"/>
      <c r="S781" s="713" t="n"/>
      <c r="T781" s="713" t="n"/>
      <c r="U781" s="713" t="n"/>
      <c r="V781" s="713" t="n"/>
      <c r="W781" s="713" t="n"/>
      <c r="X781" s="713" t="n"/>
      <c r="Y781" s="713" t="n"/>
      <c r="Z781" s="713" t="n"/>
    </row>
    <row r="782" ht="11.25" customHeight="1" s="844">
      <c r="A782" s="713" t="n"/>
      <c r="B782" s="713" t="n"/>
      <c r="C782" s="713" t="n"/>
      <c r="D782" s="665" t="n"/>
      <c r="E782" s="665" t="n"/>
      <c r="F782" s="665" t="n"/>
      <c r="G782" s="665" t="n"/>
      <c r="H782" s="665" t="n"/>
      <c r="I782" s="713" t="n"/>
      <c r="J782" s="713" t="n"/>
      <c r="K782" s="713" t="n"/>
      <c r="L782" s="713" t="n"/>
      <c r="M782" s="713" t="n"/>
      <c r="N782" s="713" t="n"/>
      <c r="O782" s="713" t="n"/>
      <c r="P782" s="713" t="n"/>
      <c r="Q782" s="713" t="n"/>
      <c r="R782" s="713" t="n"/>
      <c r="S782" s="713" t="n"/>
      <c r="T782" s="713" t="n"/>
      <c r="U782" s="713" t="n"/>
      <c r="V782" s="713" t="n"/>
      <c r="W782" s="713" t="n"/>
      <c r="X782" s="713" t="n"/>
      <c r="Y782" s="713" t="n"/>
      <c r="Z782" s="713" t="n"/>
    </row>
    <row r="783" ht="11.25" customHeight="1" s="844">
      <c r="A783" s="713" t="n"/>
      <c r="B783" s="713" t="n"/>
      <c r="C783" s="713" t="n"/>
      <c r="D783" s="665" t="n"/>
      <c r="E783" s="665" t="n"/>
      <c r="F783" s="665" t="n"/>
      <c r="G783" s="665" t="n"/>
      <c r="H783" s="665" t="n"/>
      <c r="I783" s="713" t="n"/>
      <c r="J783" s="713" t="n"/>
      <c r="K783" s="713" t="n"/>
      <c r="L783" s="713" t="n"/>
      <c r="M783" s="713" t="n"/>
      <c r="N783" s="713" t="n"/>
      <c r="O783" s="713" t="n"/>
      <c r="P783" s="713" t="n"/>
      <c r="Q783" s="713" t="n"/>
      <c r="R783" s="713" t="n"/>
      <c r="S783" s="713" t="n"/>
      <c r="T783" s="713" t="n"/>
      <c r="U783" s="713" t="n"/>
      <c r="V783" s="713" t="n"/>
      <c r="W783" s="713" t="n"/>
      <c r="X783" s="713" t="n"/>
      <c r="Y783" s="713" t="n"/>
      <c r="Z783" s="713" t="n"/>
    </row>
    <row r="784" ht="11.25" customHeight="1" s="844">
      <c r="A784" s="713" t="n"/>
      <c r="B784" s="713" t="n"/>
      <c r="C784" s="713" t="n"/>
      <c r="D784" s="665" t="n"/>
      <c r="E784" s="665" t="n"/>
      <c r="F784" s="665" t="n"/>
      <c r="G784" s="665" t="n"/>
      <c r="H784" s="665" t="n"/>
      <c r="I784" s="713" t="n"/>
      <c r="J784" s="713" t="n"/>
      <c r="K784" s="713" t="n"/>
      <c r="L784" s="713" t="n"/>
      <c r="M784" s="713" t="n"/>
      <c r="N784" s="713" t="n"/>
      <c r="O784" s="713" t="n"/>
      <c r="P784" s="713" t="n"/>
      <c r="Q784" s="713" t="n"/>
      <c r="R784" s="713" t="n"/>
      <c r="S784" s="713" t="n"/>
      <c r="T784" s="713" t="n"/>
      <c r="U784" s="713" t="n"/>
      <c r="V784" s="713" t="n"/>
      <c r="W784" s="713" t="n"/>
      <c r="X784" s="713" t="n"/>
      <c r="Y784" s="713" t="n"/>
      <c r="Z784" s="713" t="n"/>
    </row>
    <row r="785" ht="11.25" customHeight="1" s="844">
      <c r="A785" s="713" t="n"/>
      <c r="B785" s="713" t="n"/>
      <c r="C785" s="713" t="n"/>
      <c r="D785" s="665" t="n"/>
      <c r="E785" s="665" t="n"/>
      <c r="F785" s="665" t="n"/>
      <c r="G785" s="665" t="n"/>
      <c r="H785" s="665" t="n"/>
      <c r="I785" s="713" t="n"/>
      <c r="J785" s="713" t="n"/>
      <c r="K785" s="713" t="n"/>
      <c r="L785" s="713" t="n"/>
      <c r="M785" s="713" t="n"/>
      <c r="N785" s="713" t="n"/>
      <c r="O785" s="713" t="n"/>
      <c r="P785" s="713" t="n"/>
      <c r="Q785" s="713" t="n"/>
      <c r="R785" s="713" t="n"/>
      <c r="S785" s="713" t="n"/>
      <c r="T785" s="713" t="n"/>
      <c r="U785" s="713" t="n"/>
      <c r="V785" s="713" t="n"/>
      <c r="W785" s="713" t="n"/>
      <c r="X785" s="713" t="n"/>
      <c r="Y785" s="713" t="n"/>
      <c r="Z785" s="713" t="n"/>
    </row>
    <row r="786" ht="11.25" customHeight="1" s="844">
      <c r="A786" s="713" t="n"/>
      <c r="B786" s="713" t="n"/>
      <c r="C786" s="713" t="n"/>
      <c r="D786" s="665" t="n"/>
      <c r="E786" s="665" t="n"/>
      <c r="F786" s="665" t="n"/>
      <c r="G786" s="665" t="n"/>
      <c r="H786" s="665" t="n"/>
      <c r="I786" s="713" t="n"/>
      <c r="J786" s="713" t="n"/>
      <c r="K786" s="713" t="n"/>
      <c r="L786" s="713" t="n"/>
      <c r="M786" s="713" t="n"/>
      <c r="N786" s="713" t="n"/>
      <c r="O786" s="713" t="n"/>
      <c r="P786" s="713" t="n"/>
      <c r="Q786" s="713" t="n"/>
      <c r="R786" s="713" t="n"/>
      <c r="S786" s="713" t="n"/>
      <c r="T786" s="713" t="n"/>
      <c r="U786" s="713" t="n"/>
      <c r="V786" s="713" t="n"/>
      <c r="W786" s="713" t="n"/>
      <c r="X786" s="713" t="n"/>
      <c r="Y786" s="713" t="n"/>
      <c r="Z786" s="713" t="n"/>
    </row>
    <row r="787" ht="11.25" customHeight="1" s="844">
      <c r="A787" s="713" t="n"/>
      <c r="B787" s="713" t="n"/>
      <c r="C787" s="713" t="n"/>
      <c r="D787" s="665" t="n"/>
      <c r="E787" s="665" t="n"/>
      <c r="F787" s="665" t="n"/>
      <c r="G787" s="665" t="n"/>
      <c r="H787" s="665" t="n"/>
      <c r="I787" s="713" t="n"/>
      <c r="J787" s="713" t="n"/>
      <c r="K787" s="713" t="n"/>
      <c r="L787" s="713" t="n"/>
      <c r="M787" s="713" t="n"/>
      <c r="N787" s="713" t="n"/>
      <c r="O787" s="713" t="n"/>
      <c r="P787" s="713" t="n"/>
      <c r="Q787" s="713" t="n"/>
      <c r="R787" s="713" t="n"/>
      <c r="S787" s="713" t="n"/>
      <c r="T787" s="713" t="n"/>
      <c r="U787" s="713" t="n"/>
      <c r="V787" s="713" t="n"/>
      <c r="W787" s="713" t="n"/>
      <c r="X787" s="713" t="n"/>
      <c r="Y787" s="713" t="n"/>
      <c r="Z787" s="713" t="n"/>
    </row>
    <row r="788" ht="11.25" customHeight="1" s="844">
      <c r="A788" s="713" t="n"/>
      <c r="B788" s="713" t="n"/>
      <c r="C788" s="713" t="n"/>
      <c r="D788" s="665" t="n"/>
      <c r="E788" s="665" t="n"/>
      <c r="F788" s="665" t="n"/>
      <c r="G788" s="665" t="n"/>
      <c r="H788" s="665" t="n"/>
      <c r="I788" s="713" t="n"/>
      <c r="J788" s="713" t="n"/>
      <c r="K788" s="713" t="n"/>
      <c r="L788" s="713" t="n"/>
      <c r="M788" s="713" t="n"/>
      <c r="N788" s="713" t="n"/>
      <c r="O788" s="713" t="n"/>
      <c r="P788" s="713" t="n"/>
      <c r="Q788" s="713" t="n"/>
      <c r="R788" s="713" t="n"/>
      <c r="S788" s="713" t="n"/>
      <c r="T788" s="713" t="n"/>
      <c r="U788" s="713" t="n"/>
      <c r="V788" s="713" t="n"/>
      <c r="W788" s="713" t="n"/>
      <c r="X788" s="713" t="n"/>
      <c r="Y788" s="713" t="n"/>
      <c r="Z788" s="713" t="n"/>
    </row>
    <row r="789" ht="11.25" customHeight="1" s="844">
      <c r="A789" s="713" t="n"/>
      <c r="B789" s="713" t="n"/>
      <c r="C789" s="713" t="n"/>
      <c r="D789" s="665" t="n"/>
      <c r="E789" s="665" t="n"/>
      <c r="F789" s="665" t="n"/>
      <c r="G789" s="665" t="n"/>
      <c r="H789" s="665" t="n"/>
      <c r="I789" s="713" t="n"/>
      <c r="J789" s="713" t="n"/>
      <c r="K789" s="713" t="n"/>
      <c r="L789" s="713" t="n"/>
      <c r="M789" s="713" t="n"/>
      <c r="N789" s="713" t="n"/>
      <c r="O789" s="713" t="n"/>
      <c r="P789" s="713" t="n"/>
      <c r="Q789" s="713" t="n"/>
      <c r="R789" s="713" t="n"/>
      <c r="S789" s="713" t="n"/>
      <c r="T789" s="713" t="n"/>
      <c r="U789" s="713" t="n"/>
      <c r="V789" s="713" t="n"/>
      <c r="W789" s="713" t="n"/>
      <c r="X789" s="713" t="n"/>
      <c r="Y789" s="713" t="n"/>
      <c r="Z789" s="713" t="n"/>
    </row>
    <row r="790" ht="11.25" customHeight="1" s="844">
      <c r="A790" s="713" t="n"/>
      <c r="B790" s="713" t="n"/>
      <c r="C790" s="713" t="n"/>
      <c r="D790" s="665" t="n"/>
      <c r="E790" s="665" t="n"/>
      <c r="F790" s="665" t="n"/>
      <c r="G790" s="665" t="n"/>
      <c r="H790" s="665" t="n"/>
      <c r="I790" s="713" t="n"/>
      <c r="J790" s="713" t="n"/>
      <c r="K790" s="713" t="n"/>
      <c r="L790" s="713" t="n"/>
      <c r="M790" s="713" t="n"/>
      <c r="N790" s="713" t="n"/>
      <c r="O790" s="713" t="n"/>
      <c r="P790" s="713" t="n"/>
      <c r="Q790" s="713" t="n"/>
      <c r="R790" s="713" t="n"/>
      <c r="S790" s="713" t="n"/>
      <c r="T790" s="713" t="n"/>
      <c r="U790" s="713" t="n"/>
      <c r="V790" s="713" t="n"/>
      <c r="W790" s="713" t="n"/>
      <c r="X790" s="713" t="n"/>
      <c r="Y790" s="713" t="n"/>
      <c r="Z790" s="713" t="n"/>
    </row>
    <row r="791" ht="11.25" customHeight="1" s="844">
      <c r="A791" s="713" t="n"/>
      <c r="B791" s="713" t="n"/>
      <c r="C791" s="713" t="n"/>
      <c r="D791" s="665" t="n"/>
      <c r="E791" s="665" t="n"/>
      <c r="F791" s="665" t="n"/>
      <c r="G791" s="665" t="n"/>
      <c r="H791" s="665" t="n"/>
      <c r="I791" s="713" t="n"/>
      <c r="J791" s="713" t="n"/>
      <c r="K791" s="713" t="n"/>
      <c r="L791" s="713" t="n"/>
      <c r="M791" s="713" t="n"/>
      <c r="N791" s="713" t="n"/>
      <c r="O791" s="713" t="n"/>
      <c r="P791" s="713" t="n"/>
      <c r="Q791" s="713" t="n"/>
      <c r="R791" s="713" t="n"/>
      <c r="S791" s="713" t="n"/>
      <c r="T791" s="713" t="n"/>
      <c r="U791" s="713" t="n"/>
      <c r="V791" s="713" t="n"/>
      <c r="W791" s="713" t="n"/>
      <c r="X791" s="713" t="n"/>
      <c r="Y791" s="713" t="n"/>
      <c r="Z791" s="713" t="n"/>
    </row>
    <row r="792" ht="11.25" customHeight="1" s="844">
      <c r="A792" s="713" t="n"/>
      <c r="B792" s="713" t="n"/>
      <c r="C792" s="713" t="n"/>
      <c r="D792" s="665" t="n"/>
      <c r="E792" s="665" t="n"/>
      <c r="F792" s="665" t="n"/>
      <c r="G792" s="665" t="n"/>
      <c r="H792" s="665" t="n"/>
      <c r="I792" s="713" t="n"/>
      <c r="J792" s="713" t="n"/>
      <c r="K792" s="713" t="n"/>
      <c r="L792" s="713" t="n"/>
      <c r="M792" s="713" t="n"/>
      <c r="N792" s="713" t="n"/>
      <c r="O792" s="713" t="n"/>
      <c r="P792" s="713" t="n"/>
      <c r="Q792" s="713" t="n"/>
      <c r="R792" s="713" t="n"/>
      <c r="S792" s="713" t="n"/>
      <c r="T792" s="713" t="n"/>
      <c r="U792" s="713" t="n"/>
      <c r="V792" s="713" t="n"/>
      <c r="W792" s="713" t="n"/>
      <c r="X792" s="713" t="n"/>
      <c r="Y792" s="713" t="n"/>
      <c r="Z792" s="713" t="n"/>
    </row>
    <row r="793" ht="11.25" customHeight="1" s="844">
      <c r="A793" s="713" t="n"/>
      <c r="B793" s="713" t="n"/>
      <c r="C793" s="713" t="n"/>
      <c r="D793" s="665" t="n"/>
      <c r="E793" s="665" t="n"/>
      <c r="F793" s="665" t="n"/>
      <c r="G793" s="665" t="n"/>
      <c r="H793" s="665" t="n"/>
      <c r="I793" s="713" t="n"/>
      <c r="J793" s="713" t="n"/>
      <c r="K793" s="713" t="n"/>
      <c r="L793" s="713" t="n"/>
      <c r="M793" s="713" t="n"/>
      <c r="N793" s="713" t="n"/>
      <c r="O793" s="713" t="n"/>
      <c r="P793" s="713" t="n"/>
      <c r="Q793" s="713" t="n"/>
      <c r="R793" s="713" t="n"/>
      <c r="S793" s="713" t="n"/>
      <c r="T793" s="713" t="n"/>
      <c r="U793" s="713" t="n"/>
      <c r="V793" s="713" t="n"/>
      <c r="W793" s="713" t="n"/>
      <c r="X793" s="713" t="n"/>
      <c r="Y793" s="713" t="n"/>
      <c r="Z793" s="713" t="n"/>
    </row>
    <row r="794" ht="11.25" customHeight="1" s="844">
      <c r="A794" s="713" t="n"/>
      <c r="B794" s="713" t="n"/>
      <c r="C794" s="713" t="n"/>
      <c r="D794" s="665" t="n"/>
      <c r="E794" s="665" t="n"/>
      <c r="F794" s="665" t="n"/>
      <c r="G794" s="665" t="n"/>
      <c r="H794" s="665" t="n"/>
      <c r="I794" s="713" t="n"/>
      <c r="J794" s="713" t="n"/>
      <c r="K794" s="713" t="n"/>
      <c r="L794" s="713" t="n"/>
      <c r="M794" s="713" t="n"/>
      <c r="N794" s="713" t="n"/>
      <c r="O794" s="713" t="n"/>
      <c r="P794" s="713" t="n"/>
      <c r="Q794" s="713" t="n"/>
      <c r="R794" s="713" t="n"/>
      <c r="S794" s="713" t="n"/>
      <c r="T794" s="713" t="n"/>
      <c r="U794" s="713" t="n"/>
      <c r="V794" s="713" t="n"/>
      <c r="W794" s="713" t="n"/>
      <c r="X794" s="713" t="n"/>
      <c r="Y794" s="713" t="n"/>
      <c r="Z794" s="713" t="n"/>
    </row>
    <row r="795" ht="11.25" customHeight="1" s="844">
      <c r="A795" s="713" t="n"/>
      <c r="B795" s="713" t="n"/>
      <c r="C795" s="713" t="n"/>
      <c r="D795" s="665" t="n"/>
      <c r="E795" s="665" t="n"/>
      <c r="F795" s="665" t="n"/>
      <c r="G795" s="665" t="n"/>
      <c r="H795" s="665" t="n"/>
      <c r="I795" s="713" t="n"/>
      <c r="J795" s="713" t="n"/>
      <c r="K795" s="713" t="n"/>
      <c r="L795" s="713" t="n"/>
      <c r="M795" s="713" t="n"/>
      <c r="N795" s="713" t="n"/>
      <c r="O795" s="713" t="n"/>
      <c r="P795" s="713" t="n"/>
      <c r="Q795" s="713" t="n"/>
      <c r="R795" s="713" t="n"/>
      <c r="S795" s="713" t="n"/>
      <c r="T795" s="713" t="n"/>
      <c r="U795" s="713" t="n"/>
      <c r="V795" s="713" t="n"/>
      <c r="W795" s="713" t="n"/>
      <c r="X795" s="713" t="n"/>
      <c r="Y795" s="713" t="n"/>
      <c r="Z795" s="713" t="n"/>
    </row>
    <row r="796" ht="11.25" customHeight="1" s="844">
      <c r="A796" s="713" t="n"/>
      <c r="B796" s="713" t="n"/>
      <c r="C796" s="713" t="n"/>
      <c r="D796" s="665" t="n"/>
      <c r="E796" s="665" t="n"/>
      <c r="F796" s="665" t="n"/>
      <c r="G796" s="665" t="n"/>
      <c r="H796" s="665" t="n"/>
      <c r="I796" s="713" t="n"/>
      <c r="J796" s="713" t="n"/>
      <c r="K796" s="713" t="n"/>
      <c r="L796" s="713" t="n"/>
      <c r="M796" s="713" t="n"/>
      <c r="N796" s="713" t="n"/>
      <c r="O796" s="713" t="n"/>
      <c r="P796" s="713" t="n"/>
      <c r="Q796" s="713" t="n"/>
      <c r="R796" s="713" t="n"/>
      <c r="S796" s="713" t="n"/>
      <c r="T796" s="713" t="n"/>
      <c r="U796" s="713" t="n"/>
      <c r="V796" s="713" t="n"/>
      <c r="W796" s="713" t="n"/>
      <c r="X796" s="713" t="n"/>
      <c r="Y796" s="713" t="n"/>
      <c r="Z796" s="713" t="n"/>
    </row>
    <row r="797" ht="11.25" customHeight="1" s="844">
      <c r="A797" s="713" t="n"/>
      <c r="B797" s="713" t="n"/>
      <c r="C797" s="713" t="n"/>
      <c r="D797" s="665" t="n"/>
      <c r="E797" s="665" t="n"/>
      <c r="F797" s="665" t="n"/>
      <c r="G797" s="665" t="n"/>
      <c r="H797" s="665" t="n"/>
      <c r="I797" s="713" t="n"/>
      <c r="J797" s="713" t="n"/>
      <c r="K797" s="713" t="n"/>
      <c r="L797" s="713" t="n"/>
      <c r="M797" s="713" t="n"/>
      <c r="N797" s="713" t="n"/>
      <c r="O797" s="713" t="n"/>
      <c r="P797" s="713" t="n"/>
      <c r="Q797" s="713" t="n"/>
      <c r="R797" s="713" t="n"/>
      <c r="S797" s="713" t="n"/>
      <c r="T797" s="713" t="n"/>
      <c r="U797" s="713" t="n"/>
      <c r="V797" s="713" t="n"/>
      <c r="W797" s="713" t="n"/>
      <c r="X797" s="713" t="n"/>
      <c r="Y797" s="713" t="n"/>
      <c r="Z797" s="713" t="n"/>
    </row>
    <row r="798" ht="11.25" customHeight="1" s="844">
      <c r="A798" s="713" t="n"/>
      <c r="B798" s="713" t="n"/>
      <c r="C798" s="713" t="n"/>
      <c r="D798" s="665" t="n"/>
      <c r="E798" s="665" t="n"/>
      <c r="F798" s="665" t="n"/>
      <c r="G798" s="665" t="n"/>
      <c r="H798" s="665" t="n"/>
      <c r="I798" s="713" t="n"/>
      <c r="J798" s="713" t="n"/>
      <c r="K798" s="713" t="n"/>
      <c r="L798" s="713" t="n"/>
      <c r="M798" s="713" t="n"/>
      <c r="N798" s="713" t="n"/>
      <c r="O798" s="713" t="n"/>
      <c r="P798" s="713" t="n"/>
      <c r="Q798" s="713" t="n"/>
      <c r="R798" s="713" t="n"/>
      <c r="S798" s="713" t="n"/>
      <c r="T798" s="713" t="n"/>
      <c r="U798" s="713" t="n"/>
      <c r="V798" s="713" t="n"/>
      <c r="W798" s="713" t="n"/>
      <c r="X798" s="713" t="n"/>
      <c r="Y798" s="713" t="n"/>
      <c r="Z798" s="713" t="n"/>
    </row>
    <row r="799" ht="11.25" customHeight="1" s="844">
      <c r="A799" s="713" t="n"/>
      <c r="B799" s="713" t="n"/>
      <c r="C799" s="713" t="n"/>
      <c r="D799" s="665" t="n"/>
      <c r="E799" s="665" t="n"/>
      <c r="F799" s="665" t="n"/>
      <c r="G799" s="665" t="n"/>
      <c r="H799" s="665" t="n"/>
      <c r="I799" s="713" t="n"/>
      <c r="J799" s="713" t="n"/>
      <c r="K799" s="713" t="n"/>
      <c r="L799" s="713" t="n"/>
      <c r="M799" s="713" t="n"/>
      <c r="N799" s="713" t="n"/>
      <c r="O799" s="713" t="n"/>
      <c r="P799" s="713" t="n"/>
      <c r="Q799" s="713" t="n"/>
      <c r="R799" s="713" t="n"/>
      <c r="S799" s="713" t="n"/>
      <c r="T799" s="713" t="n"/>
      <c r="U799" s="713" t="n"/>
      <c r="V799" s="713" t="n"/>
      <c r="W799" s="713" t="n"/>
      <c r="X799" s="713" t="n"/>
      <c r="Y799" s="713" t="n"/>
      <c r="Z799" s="713" t="n"/>
    </row>
    <row r="800" ht="11.25" customHeight="1" s="844">
      <c r="A800" s="713" t="n"/>
      <c r="B800" s="713" t="n"/>
      <c r="C800" s="713" t="n"/>
      <c r="D800" s="665" t="n"/>
      <c r="E800" s="665" t="n"/>
      <c r="F800" s="665" t="n"/>
      <c r="G800" s="665" t="n"/>
      <c r="H800" s="665" t="n"/>
      <c r="I800" s="713" t="n"/>
      <c r="J800" s="713" t="n"/>
      <c r="K800" s="713" t="n"/>
      <c r="L800" s="713" t="n"/>
      <c r="M800" s="713" t="n"/>
      <c r="N800" s="713" t="n"/>
      <c r="O800" s="713" t="n"/>
      <c r="P800" s="713" t="n"/>
      <c r="Q800" s="713" t="n"/>
      <c r="R800" s="713" t="n"/>
      <c r="S800" s="713" t="n"/>
      <c r="T800" s="713" t="n"/>
      <c r="U800" s="713" t="n"/>
      <c r="V800" s="713" t="n"/>
      <c r="W800" s="713" t="n"/>
      <c r="X800" s="713" t="n"/>
      <c r="Y800" s="713" t="n"/>
      <c r="Z800" s="713" t="n"/>
    </row>
    <row r="801" ht="11.25" customHeight="1" s="844">
      <c r="A801" s="713" t="n"/>
      <c r="B801" s="713" t="n"/>
      <c r="C801" s="713" t="n"/>
      <c r="D801" s="665" t="n"/>
      <c r="E801" s="665" t="n"/>
      <c r="F801" s="665" t="n"/>
      <c r="G801" s="665" t="n"/>
      <c r="H801" s="665" t="n"/>
      <c r="I801" s="713" t="n"/>
      <c r="J801" s="713" t="n"/>
      <c r="K801" s="713" t="n"/>
      <c r="L801" s="713" t="n"/>
      <c r="M801" s="713" t="n"/>
      <c r="N801" s="713" t="n"/>
      <c r="O801" s="713" t="n"/>
      <c r="P801" s="713" t="n"/>
      <c r="Q801" s="713" t="n"/>
      <c r="R801" s="713" t="n"/>
      <c r="S801" s="713" t="n"/>
      <c r="T801" s="713" t="n"/>
      <c r="U801" s="713" t="n"/>
      <c r="V801" s="713" t="n"/>
      <c r="W801" s="713" t="n"/>
      <c r="X801" s="713" t="n"/>
      <c r="Y801" s="713" t="n"/>
      <c r="Z801" s="713" t="n"/>
    </row>
    <row r="802" ht="11.25" customHeight="1" s="844">
      <c r="A802" s="713" t="n"/>
      <c r="B802" s="713" t="n"/>
      <c r="C802" s="713" t="n"/>
      <c r="D802" s="665" t="n"/>
      <c r="E802" s="665" t="n"/>
      <c r="F802" s="665" t="n"/>
      <c r="G802" s="665" t="n"/>
      <c r="H802" s="665" t="n"/>
      <c r="I802" s="713" t="n"/>
      <c r="J802" s="713" t="n"/>
      <c r="K802" s="713" t="n"/>
      <c r="L802" s="713" t="n"/>
      <c r="M802" s="713" t="n"/>
      <c r="N802" s="713" t="n"/>
      <c r="O802" s="713" t="n"/>
      <c r="P802" s="713" t="n"/>
      <c r="Q802" s="713" t="n"/>
      <c r="R802" s="713" t="n"/>
      <c r="S802" s="713" t="n"/>
      <c r="T802" s="713" t="n"/>
      <c r="U802" s="713" t="n"/>
      <c r="V802" s="713" t="n"/>
      <c r="W802" s="713" t="n"/>
      <c r="X802" s="713" t="n"/>
      <c r="Y802" s="713" t="n"/>
      <c r="Z802" s="713" t="n"/>
    </row>
    <row r="803" ht="11.25" customHeight="1" s="844">
      <c r="A803" s="713" t="n"/>
      <c r="B803" s="713" t="n"/>
      <c r="C803" s="713" t="n"/>
      <c r="D803" s="665" t="n"/>
      <c r="E803" s="665" t="n"/>
      <c r="F803" s="665" t="n"/>
      <c r="G803" s="665" t="n"/>
      <c r="H803" s="665" t="n"/>
      <c r="I803" s="713" t="n"/>
      <c r="J803" s="713" t="n"/>
      <c r="K803" s="713" t="n"/>
      <c r="L803" s="713" t="n"/>
      <c r="M803" s="713" t="n"/>
      <c r="N803" s="713" t="n"/>
      <c r="O803" s="713" t="n"/>
      <c r="P803" s="713" t="n"/>
      <c r="Q803" s="713" t="n"/>
      <c r="R803" s="713" t="n"/>
      <c r="S803" s="713" t="n"/>
      <c r="T803" s="713" t="n"/>
      <c r="U803" s="713" t="n"/>
      <c r="V803" s="713" t="n"/>
      <c r="W803" s="713" t="n"/>
      <c r="X803" s="713" t="n"/>
      <c r="Y803" s="713" t="n"/>
      <c r="Z803" s="713" t="n"/>
    </row>
    <row r="804" ht="11.25" customHeight="1" s="844">
      <c r="A804" s="713" t="n"/>
      <c r="B804" s="713" t="n"/>
      <c r="C804" s="713" t="n"/>
      <c r="D804" s="665" t="n"/>
      <c r="E804" s="665" t="n"/>
      <c r="F804" s="665" t="n"/>
      <c r="G804" s="665" t="n"/>
      <c r="H804" s="665" t="n"/>
      <c r="I804" s="713" t="n"/>
      <c r="J804" s="713" t="n"/>
      <c r="K804" s="713" t="n"/>
      <c r="L804" s="713" t="n"/>
      <c r="M804" s="713" t="n"/>
      <c r="N804" s="713" t="n"/>
      <c r="O804" s="713" t="n"/>
      <c r="P804" s="713" t="n"/>
      <c r="Q804" s="713" t="n"/>
      <c r="R804" s="713" t="n"/>
      <c r="S804" s="713" t="n"/>
      <c r="T804" s="713" t="n"/>
      <c r="U804" s="713" t="n"/>
      <c r="V804" s="713" t="n"/>
      <c r="W804" s="713" t="n"/>
      <c r="X804" s="713" t="n"/>
      <c r="Y804" s="713" t="n"/>
      <c r="Z804" s="713" t="n"/>
    </row>
    <row r="805" ht="11.25" customHeight="1" s="844">
      <c r="A805" s="713" t="n"/>
      <c r="B805" s="713" t="n"/>
      <c r="C805" s="713" t="n"/>
      <c r="D805" s="665" t="n"/>
      <c r="E805" s="665" t="n"/>
      <c r="F805" s="665" t="n"/>
      <c r="G805" s="665" t="n"/>
      <c r="H805" s="665" t="n"/>
      <c r="I805" s="713" t="n"/>
      <c r="J805" s="713" t="n"/>
      <c r="K805" s="713" t="n"/>
      <c r="L805" s="713" t="n"/>
      <c r="M805" s="713" t="n"/>
      <c r="N805" s="713" t="n"/>
      <c r="O805" s="713" t="n"/>
      <c r="P805" s="713" t="n"/>
      <c r="Q805" s="713" t="n"/>
      <c r="R805" s="713" t="n"/>
      <c r="S805" s="713" t="n"/>
      <c r="T805" s="713" t="n"/>
      <c r="U805" s="713" t="n"/>
      <c r="V805" s="713" t="n"/>
      <c r="W805" s="713" t="n"/>
      <c r="X805" s="713" t="n"/>
      <c r="Y805" s="713" t="n"/>
      <c r="Z805" s="713" t="n"/>
    </row>
    <row r="806" ht="11.25" customHeight="1" s="844">
      <c r="A806" s="713" t="n"/>
      <c r="B806" s="713" t="n"/>
      <c r="C806" s="713" t="n"/>
      <c r="D806" s="665" t="n"/>
      <c r="E806" s="665" t="n"/>
      <c r="F806" s="665" t="n"/>
      <c r="G806" s="665" t="n"/>
      <c r="H806" s="665" t="n"/>
      <c r="I806" s="713" t="n"/>
      <c r="J806" s="713" t="n"/>
      <c r="K806" s="713" t="n"/>
      <c r="L806" s="713" t="n"/>
      <c r="M806" s="713" t="n"/>
      <c r="N806" s="713" t="n"/>
      <c r="O806" s="713" t="n"/>
      <c r="P806" s="713" t="n"/>
      <c r="Q806" s="713" t="n"/>
      <c r="R806" s="713" t="n"/>
      <c r="S806" s="713" t="n"/>
      <c r="T806" s="713" t="n"/>
      <c r="U806" s="713" t="n"/>
      <c r="V806" s="713" t="n"/>
      <c r="W806" s="713" t="n"/>
      <c r="X806" s="713" t="n"/>
      <c r="Y806" s="713" t="n"/>
      <c r="Z806" s="713" t="n"/>
    </row>
    <row r="807" ht="11.25" customHeight="1" s="844">
      <c r="A807" s="713" t="n"/>
      <c r="B807" s="713" t="n"/>
      <c r="C807" s="713" t="n"/>
      <c r="D807" s="665" t="n"/>
      <c r="E807" s="665" t="n"/>
      <c r="F807" s="665" t="n"/>
      <c r="G807" s="665" t="n"/>
      <c r="H807" s="665" t="n"/>
      <c r="I807" s="713" t="n"/>
      <c r="J807" s="713" t="n"/>
      <c r="K807" s="713" t="n"/>
      <c r="L807" s="713" t="n"/>
      <c r="M807" s="713" t="n"/>
      <c r="N807" s="713" t="n"/>
      <c r="O807" s="713" t="n"/>
      <c r="P807" s="713" t="n"/>
      <c r="Q807" s="713" t="n"/>
      <c r="R807" s="713" t="n"/>
      <c r="S807" s="713" t="n"/>
      <c r="T807" s="713" t="n"/>
      <c r="U807" s="713" t="n"/>
      <c r="V807" s="713" t="n"/>
      <c r="W807" s="713" t="n"/>
      <c r="X807" s="713" t="n"/>
      <c r="Y807" s="713" t="n"/>
      <c r="Z807" s="713" t="n"/>
    </row>
    <row r="808" ht="11.25" customHeight="1" s="844">
      <c r="A808" s="713" t="n"/>
      <c r="B808" s="713" t="n"/>
      <c r="C808" s="713" t="n"/>
      <c r="D808" s="665" t="n"/>
      <c r="E808" s="665" t="n"/>
      <c r="F808" s="665" t="n"/>
      <c r="G808" s="665" t="n"/>
      <c r="H808" s="665" t="n"/>
      <c r="I808" s="713" t="n"/>
      <c r="J808" s="713" t="n"/>
      <c r="K808" s="713" t="n"/>
      <c r="L808" s="713" t="n"/>
      <c r="M808" s="713" t="n"/>
      <c r="N808" s="713" t="n"/>
      <c r="O808" s="713" t="n"/>
      <c r="P808" s="713" t="n"/>
      <c r="Q808" s="713" t="n"/>
      <c r="R808" s="713" t="n"/>
      <c r="S808" s="713" t="n"/>
      <c r="T808" s="713" t="n"/>
      <c r="U808" s="713" t="n"/>
      <c r="V808" s="713" t="n"/>
      <c r="W808" s="713" t="n"/>
      <c r="X808" s="713" t="n"/>
      <c r="Y808" s="713" t="n"/>
      <c r="Z808" s="713" t="n"/>
    </row>
    <row r="809" ht="11.25" customHeight="1" s="844">
      <c r="A809" s="713" t="n"/>
      <c r="B809" s="713" t="n"/>
      <c r="C809" s="713" t="n"/>
      <c r="D809" s="665" t="n"/>
      <c r="E809" s="665" t="n"/>
      <c r="F809" s="665" t="n"/>
      <c r="G809" s="665" t="n"/>
      <c r="H809" s="665" t="n"/>
      <c r="I809" s="713" t="n"/>
      <c r="J809" s="713" t="n"/>
      <c r="K809" s="713" t="n"/>
      <c r="L809" s="713" t="n"/>
      <c r="M809" s="713" t="n"/>
      <c r="N809" s="713" t="n"/>
      <c r="O809" s="713" t="n"/>
      <c r="P809" s="713" t="n"/>
      <c r="Q809" s="713" t="n"/>
      <c r="R809" s="713" t="n"/>
      <c r="S809" s="713" t="n"/>
      <c r="T809" s="713" t="n"/>
      <c r="U809" s="713" t="n"/>
      <c r="V809" s="713" t="n"/>
      <c r="W809" s="713" t="n"/>
      <c r="X809" s="713" t="n"/>
      <c r="Y809" s="713" t="n"/>
      <c r="Z809" s="713" t="n"/>
    </row>
    <row r="810" ht="11.25" customHeight="1" s="844">
      <c r="A810" s="713" t="n"/>
      <c r="B810" s="713" t="n"/>
      <c r="C810" s="713" t="n"/>
      <c r="D810" s="665" t="n"/>
      <c r="E810" s="665" t="n"/>
      <c r="F810" s="665" t="n"/>
      <c r="G810" s="665" t="n"/>
      <c r="H810" s="665" t="n"/>
      <c r="I810" s="713" t="n"/>
      <c r="J810" s="713" t="n"/>
      <c r="K810" s="713" t="n"/>
      <c r="L810" s="713" t="n"/>
      <c r="M810" s="713" t="n"/>
      <c r="N810" s="713" t="n"/>
      <c r="O810" s="713" t="n"/>
      <c r="P810" s="713" t="n"/>
      <c r="Q810" s="713" t="n"/>
      <c r="R810" s="713" t="n"/>
      <c r="S810" s="713" t="n"/>
      <c r="T810" s="713" t="n"/>
      <c r="U810" s="713" t="n"/>
      <c r="V810" s="713" t="n"/>
      <c r="W810" s="713" t="n"/>
      <c r="X810" s="713" t="n"/>
      <c r="Y810" s="713" t="n"/>
      <c r="Z810" s="713" t="n"/>
    </row>
    <row r="811" ht="11.25" customHeight="1" s="844">
      <c r="A811" s="713" t="n"/>
      <c r="B811" s="713" t="n"/>
      <c r="C811" s="713" t="n"/>
      <c r="D811" s="665" t="n"/>
      <c r="E811" s="665" t="n"/>
      <c r="F811" s="665" t="n"/>
      <c r="G811" s="665" t="n"/>
      <c r="H811" s="665" t="n"/>
      <c r="I811" s="713" t="n"/>
      <c r="J811" s="713" t="n"/>
      <c r="K811" s="713" t="n"/>
      <c r="L811" s="713" t="n"/>
      <c r="M811" s="713" t="n"/>
      <c r="N811" s="713" t="n"/>
      <c r="O811" s="713" t="n"/>
      <c r="P811" s="713" t="n"/>
      <c r="Q811" s="713" t="n"/>
      <c r="R811" s="713" t="n"/>
      <c r="S811" s="713" t="n"/>
      <c r="T811" s="713" t="n"/>
      <c r="U811" s="713" t="n"/>
      <c r="V811" s="713" t="n"/>
      <c r="W811" s="713" t="n"/>
      <c r="X811" s="713" t="n"/>
      <c r="Y811" s="713" t="n"/>
      <c r="Z811" s="713" t="n"/>
    </row>
    <row r="812" ht="11.25" customHeight="1" s="844">
      <c r="A812" s="713" t="n"/>
      <c r="B812" s="713" t="n"/>
      <c r="C812" s="713" t="n"/>
      <c r="D812" s="665" t="n"/>
      <c r="E812" s="665" t="n"/>
      <c r="F812" s="665" t="n"/>
      <c r="G812" s="665" t="n"/>
      <c r="H812" s="665" t="n"/>
      <c r="I812" s="713" t="n"/>
      <c r="J812" s="713" t="n"/>
      <c r="K812" s="713" t="n"/>
      <c r="L812" s="713" t="n"/>
      <c r="M812" s="713" t="n"/>
      <c r="N812" s="713" t="n"/>
      <c r="O812" s="713" t="n"/>
      <c r="P812" s="713" t="n"/>
      <c r="Q812" s="713" t="n"/>
      <c r="R812" s="713" t="n"/>
      <c r="S812" s="713" t="n"/>
      <c r="T812" s="713" t="n"/>
      <c r="U812" s="713" t="n"/>
      <c r="V812" s="713" t="n"/>
      <c r="W812" s="713" t="n"/>
      <c r="X812" s="713" t="n"/>
      <c r="Y812" s="713" t="n"/>
      <c r="Z812" s="713" t="n"/>
    </row>
    <row r="813" ht="11.25" customHeight="1" s="844">
      <c r="A813" s="713" t="n"/>
      <c r="B813" s="713" t="n"/>
      <c r="C813" s="713" t="n"/>
      <c r="D813" s="665" t="n"/>
      <c r="E813" s="665" t="n"/>
      <c r="F813" s="665" t="n"/>
      <c r="G813" s="665" t="n"/>
      <c r="H813" s="665" t="n"/>
      <c r="I813" s="713" t="n"/>
      <c r="J813" s="713" t="n"/>
      <c r="K813" s="713" t="n"/>
      <c r="L813" s="713" t="n"/>
      <c r="M813" s="713" t="n"/>
      <c r="N813" s="713" t="n"/>
      <c r="O813" s="713" t="n"/>
      <c r="P813" s="713" t="n"/>
      <c r="Q813" s="713" t="n"/>
      <c r="R813" s="713" t="n"/>
      <c r="S813" s="713" t="n"/>
      <c r="T813" s="713" t="n"/>
      <c r="U813" s="713" t="n"/>
      <c r="V813" s="713" t="n"/>
      <c r="W813" s="713" t="n"/>
      <c r="X813" s="713" t="n"/>
      <c r="Y813" s="713" t="n"/>
      <c r="Z813" s="713" t="n"/>
    </row>
    <row r="814" ht="11.25" customHeight="1" s="844">
      <c r="A814" s="713" t="n"/>
      <c r="B814" s="713" t="n"/>
      <c r="C814" s="713" t="n"/>
      <c r="D814" s="665" t="n"/>
      <c r="E814" s="665" t="n"/>
      <c r="F814" s="665" t="n"/>
      <c r="G814" s="665" t="n"/>
      <c r="H814" s="665" t="n"/>
      <c r="I814" s="713" t="n"/>
      <c r="J814" s="713" t="n"/>
      <c r="K814" s="713" t="n"/>
      <c r="L814" s="713" t="n"/>
      <c r="M814" s="713" t="n"/>
      <c r="N814" s="713" t="n"/>
      <c r="O814" s="713" t="n"/>
      <c r="P814" s="713" t="n"/>
      <c r="Q814" s="713" t="n"/>
      <c r="R814" s="713" t="n"/>
      <c r="S814" s="713" t="n"/>
      <c r="T814" s="713" t="n"/>
      <c r="U814" s="713" t="n"/>
      <c r="V814" s="713" t="n"/>
      <c r="W814" s="713" t="n"/>
      <c r="X814" s="713" t="n"/>
      <c r="Y814" s="713" t="n"/>
      <c r="Z814" s="713" t="n"/>
    </row>
    <row r="815" ht="11.25" customHeight="1" s="844">
      <c r="A815" s="713" t="n"/>
      <c r="B815" s="713" t="n"/>
      <c r="C815" s="713" t="n"/>
      <c r="D815" s="665" t="n"/>
      <c r="E815" s="665" t="n"/>
      <c r="F815" s="665" t="n"/>
      <c r="G815" s="665" t="n"/>
      <c r="H815" s="665" t="n"/>
      <c r="I815" s="713" t="n"/>
      <c r="J815" s="713" t="n"/>
      <c r="K815" s="713" t="n"/>
      <c r="L815" s="713" t="n"/>
      <c r="M815" s="713" t="n"/>
      <c r="N815" s="713" t="n"/>
      <c r="O815" s="713" t="n"/>
      <c r="P815" s="713" t="n"/>
      <c r="Q815" s="713" t="n"/>
      <c r="R815" s="713" t="n"/>
      <c r="S815" s="713" t="n"/>
      <c r="T815" s="713" t="n"/>
      <c r="U815" s="713" t="n"/>
      <c r="V815" s="713" t="n"/>
      <c r="W815" s="713" t="n"/>
      <c r="X815" s="713" t="n"/>
      <c r="Y815" s="713" t="n"/>
      <c r="Z815" s="713" t="n"/>
    </row>
    <row r="816" ht="11.25" customHeight="1" s="844">
      <c r="A816" s="713" t="n"/>
      <c r="B816" s="713" t="n"/>
      <c r="C816" s="713" t="n"/>
      <c r="D816" s="665" t="n"/>
      <c r="E816" s="665" t="n"/>
      <c r="F816" s="665" t="n"/>
      <c r="G816" s="665" t="n"/>
      <c r="H816" s="665" t="n"/>
      <c r="I816" s="713" t="n"/>
      <c r="J816" s="713" t="n"/>
      <c r="K816" s="713" t="n"/>
      <c r="L816" s="713" t="n"/>
      <c r="M816" s="713" t="n"/>
      <c r="N816" s="713" t="n"/>
      <c r="O816" s="713" t="n"/>
      <c r="P816" s="713" t="n"/>
      <c r="Q816" s="713" t="n"/>
      <c r="R816" s="713" t="n"/>
      <c r="S816" s="713" t="n"/>
      <c r="T816" s="713" t="n"/>
      <c r="U816" s="713" t="n"/>
      <c r="V816" s="713" t="n"/>
      <c r="W816" s="713" t="n"/>
      <c r="X816" s="713" t="n"/>
      <c r="Y816" s="713" t="n"/>
      <c r="Z816" s="713" t="n"/>
    </row>
    <row r="817" ht="11.25" customHeight="1" s="844">
      <c r="A817" s="713" t="n"/>
      <c r="B817" s="713" t="n"/>
      <c r="C817" s="713" t="n"/>
      <c r="D817" s="665" t="n"/>
      <c r="E817" s="665" t="n"/>
      <c r="F817" s="665" t="n"/>
      <c r="G817" s="665" t="n"/>
      <c r="H817" s="665" t="n"/>
      <c r="I817" s="713" t="n"/>
      <c r="J817" s="713" t="n"/>
      <c r="K817" s="713" t="n"/>
      <c r="L817" s="713" t="n"/>
      <c r="M817" s="713" t="n"/>
      <c r="N817" s="713" t="n"/>
      <c r="O817" s="713" t="n"/>
      <c r="P817" s="713" t="n"/>
      <c r="Q817" s="713" t="n"/>
      <c r="R817" s="713" t="n"/>
      <c r="S817" s="713" t="n"/>
      <c r="T817" s="713" t="n"/>
      <c r="U817" s="713" t="n"/>
      <c r="V817" s="713" t="n"/>
      <c r="W817" s="713" t="n"/>
      <c r="X817" s="713" t="n"/>
      <c r="Y817" s="713" t="n"/>
      <c r="Z817" s="713" t="n"/>
    </row>
    <row r="818" ht="11.25" customHeight="1" s="844">
      <c r="A818" s="713" t="n"/>
      <c r="B818" s="713" t="n"/>
      <c r="C818" s="713" t="n"/>
      <c r="D818" s="665" t="n"/>
      <c r="E818" s="665" t="n"/>
      <c r="F818" s="665" t="n"/>
      <c r="G818" s="665" t="n"/>
      <c r="H818" s="665" t="n"/>
      <c r="I818" s="713" t="n"/>
      <c r="J818" s="713" t="n"/>
      <c r="K818" s="713" t="n"/>
      <c r="L818" s="713" t="n"/>
      <c r="M818" s="713" t="n"/>
      <c r="N818" s="713" t="n"/>
      <c r="O818" s="713" t="n"/>
      <c r="P818" s="713" t="n"/>
      <c r="Q818" s="713" t="n"/>
      <c r="R818" s="713" t="n"/>
      <c r="S818" s="713" t="n"/>
      <c r="T818" s="713" t="n"/>
      <c r="U818" s="713" t="n"/>
      <c r="V818" s="713" t="n"/>
      <c r="W818" s="713" t="n"/>
      <c r="X818" s="713" t="n"/>
      <c r="Y818" s="713" t="n"/>
      <c r="Z818" s="713" t="n"/>
    </row>
    <row r="819" ht="11.25" customHeight="1" s="844">
      <c r="A819" s="713" t="n"/>
      <c r="B819" s="713" t="n"/>
      <c r="C819" s="713" t="n"/>
      <c r="D819" s="665" t="n"/>
      <c r="E819" s="665" t="n"/>
      <c r="F819" s="665" t="n"/>
      <c r="G819" s="665" t="n"/>
      <c r="H819" s="665" t="n"/>
      <c r="I819" s="713" t="n"/>
      <c r="J819" s="713" t="n"/>
      <c r="K819" s="713" t="n"/>
      <c r="L819" s="713" t="n"/>
      <c r="M819" s="713" t="n"/>
      <c r="N819" s="713" t="n"/>
      <c r="O819" s="713" t="n"/>
      <c r="P819" s="713" t="n"/>
      <c r="Q819" s="713" t="n"/>
      <c r="R819" s="713" t="n"/>
      <c r="S819" s="713" t="n"/>
      <c r="T819" s="713" t="n"/>
      <c r="U819" s="713" t="n"/>
      <c r="V819" s="713" t="n"/>
      <c r="W819" s="713" t="n"/>
      <c r="X819" s="713" t="n"/>
      <c r="Y819" s="713" t="n"/>
      <c r="Z819" s="713" t="n"/>
    </row>
    <row r="820" ht="11.25" customHeight="1" s="844">
      <c r="A820" s="713" t="n"/>
      <c r="B820" s="713" t="n"/>
      <c r="C820" s="713" t="n"/>
      <c r="D820" s="665" t="n"/>
      <c r="E820" s="665" t="n"/>
      <c r="F820" s="665" t="n"/>
      <c r="G820" s="665" t="n"/>
      <c r="H820" s="665" t="n"/>
      <c r="I820" s="713" t="n"/>
      <c r="J820" s="713" t="n"/>
      <c r="K820" s="713" t="n"/>
      <c r="L820" s="713" t="n"/>
      <c r="M820" s="713" t="n"/>
      <c r="N820" s="713" t="n"/>
      <c r="O820" s="713" t="n"/>
      <c r="P820" s="713" t="n"/>
      <c r="Q820" s="713" t="n"/>
      <c r="R820" s="713" t="n"/>
      <c r="S820" s="713" t="n"/>
      <c r="T820" s="713" t="n"/>
      <c r="U820" s="713" t="n"/>
      <c r="V820" s="713" t="n"/>
      <c r="W820" s="713" t="n"/>
      <c r="X820" s="713" t="n"/>
      <c r="Y820" s="713" t="n"/>
      <c r="Z820" s="713" t="n"/>
    </row>
    <row r="821" ht="11.25" customHeight="1" s="844">
      <c r="A821" s="713" t="n"/>
      <c r="B821" s="713" t="n"/>
      <c r="C821" s="713" t="n"/>
      <c r="D821" s="665" t="n"/>
      <c r="E821" s="665" t="n"/>
      <c r="F821" s="665" t="n"/>
      <c r="G821" s="665" t="n"/>
      <c r="H821" s="665" t="n"/>
      <c r="I821" s="713" t="n"/>
      <c r="J821" s="713" t="n"/>
      <c r="K821" s="713" t="n"/>
      <c r="L821" s="713" t="n"/>
      <c r="M821" s="713" t="n"/>
      <c r="N821" s="713" t="n"/>
      <c r="O821" s="713" t="n"/>
      <c r="P821" s="713" t="n"/>
      <c r="Q821" s="713" t="n"/>
      <c r="R821" s="713" t="n"/>
      <c r="S821" s="713" t="n"/>
      <c r="T821" s="713" t="n"/>
      <c r="U821" s="713" t="n"/>
      <c r="V821" s="713" t="n"/>
      <c r="W821" s="713" t="n"/>
      <c r="X821" s="713" t="n"/>
      <c r="Y821" s="713" t="n"/>
      <c r="Z821" s="713" t="n"/>
    </row>
    <row r="822" ht="11.25" customHeight="1" s="844">
      <c r="A822" s="713" t="n"/>
      <c r="B822" s="713" t="n"/>
      <c r="C822" s="713" t="n"/>
      <c r="D822" s="665" t="n"/>
      <c r="E822" s="665" t="n"/>
      <c r="F822" s="665" t="n"/>
      <c r="G822" s="665" t="n"/>
      <c r="H822" s="665" t="n"/>
      <c r="I822" s="713" t="n"/>
      <c r="J822" s="713" t="n"/>
      <c r="K822" s="713" t="n"/>
      <c r="L822" s="713" t="n"/>
      <c r="M822" s="713" t="n"/>
      <c r="N822" s="713" t="n"/>
      <c r="O822" s="713" t="n"/>
      <c r="P822" s="713" t="n"/>
      <c r="Q822" s="713" t="n"/>
      <c r="R822" s="713" t="n"/>
      <c r="S822" s="713" t="n"/>
      <c r="T822" s="713" t="n"/>
      <c r="U822" s="713" t="n"/>
      <c r="V822" s="713" t="n"/>
      <c r="W822" s="713" t="n"/>
      <c r="X822" s="713" t="n"/>
      <c r="Y822" s="713" t="n"/>
      <c r="Z822" s="713" t="n"/>
    </row>
    <row r="823" ht="11.25" customHeight="1" s="844">
      <c r="A823" s="713" t="n"/>
      <c r="B823" s="713" t="n"/>
      <c r="C823" s="713" t="n"/>
      <c r="D823" s="665" t="n"/>
      <c r="E823" s="665" t="n"/>
      <c r="F823" s="665" t="n"/>
      <c r="G823" s="665" t="n"/>
      <c r="H823" s="665" t="n"/>
      <c r="I823" s="713" t="n"/>
      <c r="J823" s="713" t="n"/>
      <c r="K823" s="713" t="n"/>
      <c r="L823" s="713" t="n"/>
      <c r="M823" s="713" t="n"/>
      <c r="N823" s="713" t="n"/>
      <c r="O823" s="713" t="n"/>
      <c r="P823" s="713" t="n"/>
      <c r="Q823" s="713" t="n"/>
      <c r="R823" s="713" t="n"/>
      <c r="S823" s="713" t="n"/>
      <c r="T823" s="713" t="n"/>
      <c r="U823" s="713" t="n"/>
      <c r="V823" s="713" t="n"/>
      <c r="W823" s="713" t="n"/>
      <c r="X823" s="713" t="n"/>
      <c r="Y823" s="713" t="n"/>
      <c r="Z823" s="713" t="n"/>
    </row>
    <row r="824" ht="11.25" customHeight="1" s="844">
      <c r="A824" s="713" t="n"/>
      <c r="B824" s="713" t="n"/>
      <c r="C824" s="713" t="n"/>
      <c r="D824" s="665" t="n"/>
      <c r="E824" s="665" t="n"/>
      <c r="F824" s="665" t="n"/>
      <c r="G824" s="665" t="n"/>
      <c r="H824" s="665" t="n"/>
      <c r="I824" s="713" t="n"/>
      <c r="J824" s="713" t="n"/>
      <c r="K824" s="713" t="n"/>
      <c r="L824" s="713" t="n"/>
      <c r="M824" s="713" t="n"/>
      <c r="N824" s="713" t="n"/>
      <c r="O824" s="713" t="n"/>
      <c r="P824" s="713" t="n"/>
      <c r="Q824" s="713" t="n"/>
      <c r="R824" s="713" t="n"/>
      <c r="S824" s="713" t="n"/>
      <c r="T824" s="713" t="n"/>
      <c r="U824" s="713" t="n"/>
      <c r="V824" s="713" t="n"/>
      <c r="W824" s="713" t="n"/>
      <c r="X824" s="713" t="n"/>
      <c r="Y824" s="713" t="n"/>
      <c r="Z824" s="713" t="n"/>
    </row>
    <row r="825" ht="11.25" customHeight="1" s="844">
      <c r="A825" s="713" t="n"/>
      <c r="B825" s="713" t="n"/>
      <c r="C825" s="713" t="n"/>
      <c r="D825" s="665" t="n"/>
      <c r="E825" s="665" t="n"/>
      <c r="F825" s="665" t="n"/>
      <c r="G825" s="665" t="n"/>
      <c r="H825" s="665" t="n"/>
      <c r="I825" s="713" t="n"/>
      <c r="J825" s="713" t="n"/>
      <c r="K825" s="713" t="n"/>
      <c r="L825" s="713" t="n"/>
      <c r="M825" s="713" t="n"/>
      <c r="N825" s="713" t="n"/>
      <c r="O825" s="713" t="n"/>
      <c r="P825" s="713" t="n"/>
      <c r="Q825" s="713" t="n"/>
      <c r="R825" s="713" t="n"/>
      <c r="S825" s="713" t="n"/>
      <c r="T825" s="713" t="n"/>
      <c r="U825" s="713" t="n"/>
      <c r="V825" s="713" t="n"/>
      <c r="W825" s="713" t="n"/>
      <c r="X825" s="713" t="n"/>
      <c r="Y825" s="713" t="n"/>
      <c r="Z825" s="713" t="n"/>
    </row>
    <row r="826" ht="11.25" customHeight="1" s="844">
      <c r="A826" s="713" t="n"/>
      <c r="B826" s="713" t="n"/>
      <c r="C826" s="713" t="n"/>
      <c r="D826" s="665" t="n"/>
      <c r="E826" s="665" t="n"/>
      <c r="F826" s="665" t="n"/>
      <c r="G826" s="665" t="n"/>
      <c r="H826" s="665" t="n"/>
      <c r="I826" s="713" t="n"/>
      <c r="J826" s="713" t="n"/>
      <c r="K826" s="713" t="n"/>
      <c r="L826" s="713" t="n"/>
      <c r="M826" s="713" t="n"/>
      <c r="N826" s="713" t="n"/>
      <c r="O826" s="713" t="n"/>
      <c r="P826" s="713" t="n"/>
      <c r="Q826" s="713" t="n"/>
      <c r="R826" s="713" t="n"/>
      <c r="S826" s="713" t="n"/>
      <c r="T826" s="713" t="n"/>
      <c r="U826" s="713" t="n"/>
      <c r="V826" s="713" t="n"/>
      <c r="W826" s="713" t="n"/>
      <c r="X826" s="713" t="n"/>
      <c r="Y826" s="713" t="n"/>
      <c r="Z826" s="713" t="n"/>
    </row>
    <row r="827" ht="11.25" customHeight="1" s="844">
      <c r="A827" s="713" t="n"/>
      <c r="B827" s="713" t="n"/>
      <c r="C827" s="713" t="n"/>
      <c r="D827" s="665" t="n"/>
      <c r="E827" s="665" t="n"/>
      <c r="F827" s="665" t="n"/>
      <c r="G827" s="665" t="n"/>
      <c r="H827" s="665" t="n"/>
      <c r="I827" s="713" t="n"/>
      <c r="J827" s="713" t="n"/>
      <c r="K827" s="713" t="n"/>
      <c r="L827" s="713" t="n"/>
      <c r="M827" s="713" t="n"/>
      <c r="N827" s="713" t="n"/>
      <c r="O827" s="713" t="n"/>
      <c r="P827" s="713" t="n"/>
      <c r="Q827" s="713" t="n"/>
      <c r="R827" s="713" t="n"/>
      <c r="S827" s="713" t="n"/>
      <c r="T827" s="713" t="n"/>
      <c r="U827" s="713" t="n"/>
      <c r="V827" s="713" t="n"/>
      <c r="W827" s="713" t="n"/>
      <c r="X827" s="713" t="n"/>
      <c r="Y827" s="713" t="n"/>
      <c r="Z827" s="713" t="n"/>
    </row>
    <row r="828" ht="11.25" customHeight="1" s="844">
      <c r="A828" s="713" t="n"/>
      <c r="B828" s="713" t="n"/>
      <c r="C828" s="713" t="n"/>
      <c r="D828" s="665" t="n"/>
      <c r="E828" s="665" t="n"/>
      <c r="F828" s="665" t="n"/>
      <c r="G828" s="665" t="n"/>
      <c r="H828" s="665" t="n"/>
      <c r="I828" s="713" t="n"/>
      <c r="J828" s="713" t="n"/>
      <c r="K828" s="713" t="n"/>
      <c r="L828" s="713" t="n"/>
      <c r="M828" s="713" t="n"/>
      <c r="N828" s="713" t="n"/>
      <c r="O828" s="713" t="n"/>
      <c r="P828" s="713" t="n"/>
      <c r="Q828" s="713" t="n"/>
      <c r="R828" s="713" t="n"/>
      <c r="S828" s="713" t="n"/>
      <c r="T828" s="713" t="n"/>
      <c r="U828" s="713" t="n"/>
      <c r="V828" s="713" t="n"/>
      <c r="W828" s="713" t="n"/>
      <c r="X828" s="713" t="n"/>
      <c r="Y828" s="713" t="n"/>
      <c r="Z828" s="713" t="n"/>
    </row>
    <row r="829" ht="11.25" customHeight="1" s="844">
      <c r="A829" s="713" t="n"/>
      <c r="B829" s="713" t="n"/>
      <c r="C829" s="713" t="n"/>
      <c r="D829" s="665" t="n"/>
      <c r="E829" s="665" t="n"/>
      <c r="F829" s="665" t="n"/>
      <c r="G829" s="665" t="n"/>
      <c r="H829" s="665" t="n"/>
      <c r="I829" s="713" t="n"/>
      <c r="J829" s="713" t="n"/>
      <c r="K829" s="713" t="n"/>
      <c r="L829" s="713" t="n"/>
      <c r="M829" s="713" t="n"/>
      <c r="N829" s="713" t="n"/>
      <c r="O829" s="713" t="n"/>
      <c r="P829" s="713" t="n"/>
      <c r="Q829" s="713" t="n"/>
      <c r="R829" s="713" t="n"/>
      <c r="S829" s="713" t="n"/>
      <c r="T829" s="713" t="n"/>
      <c r="U829" s="713" t="n"/>
      <c r="V829" s="713" t="n"/>
      <c r="W829" s="713" t="n"/>
      <c r="X829" s="713" t="n"/>
      <c r="Y829" s="713" t="n"/>
      <c r="Z829" s="713" t="n"/>
    </row>
    <row r="830" ht="11.25" customHeight="1" s="844">
      <c r="A830" s="713" t="n"/>
      <c r="B830" s="713" t="n"/>
      <c r="C830" s="713" t="n"/>
      <c r="D830" s="665" t="n"/>
      <c r="E830" s="665" t="n"/>
      <c r="F830" s="665" t="n"/>
      <c r="G830" s="665" t="n"/>
      <c r="H830" s="665" t="n"/>
      <c r="I830" s="713" t="n"/>
      <c r="J830" s="713" t="n"/>
      <c r="K830" s="713" t="n"/>
      <c r="L830" s="713" t="n"/>
      <c r="M830" s="713" t="n"/>
      <c r="N830" s="713" t="n"/>
      <c r="O830" s="713" t="n"/>
      <c r="P830" s="713" t="n"/>
      <c r="Q830" s="713" t="n"/>
      <c r="R830" s="713" t="n"/>
      <c r="S830" s="713" t="n"/>
      <c r="T830" s="713" t="n"/>
      <c r="U830" s="713" t="n"/>
      <c r="V830" s="713" t="n"/>
      <c r="W830" s="713" t="n"/>
      <c r="X830" s="713" t="n"/>
      <c r="Y830" s="713" t="n"/>
      <c r="Z830" s="713" t="n"/>
    </row>
    <row r="831" ht="11.25" customHeight="1" s="844">
      <c r="A831" s="713" t="n"/>
      <c r="B831" s="713" t="n"/>
      <c r="C831" s="713" t="n"/>
      <c r="D831" s="665" t="n"/>
      <c r="E831" s="665" t="n"/>
      <c r="F831" s="665" t="n"/>
      <c r="G831" s="665" t="n"/>
      <c r="H831" s="665" t="n"/>
      <c r="I831" s="713" t="n"/>
      <c r="J831" s="713" t="n"/>
      <c r="K831" s="713" t="n"/>
      <c r="L831" s="713" t="n"/>
      <c r="M831" s="713" t="n"/>
      <c r="N831" s="713" t="n"/>
      <c r="O831" s="713" t="n"/>
      <c r="P831" s="713" t="n"/>
      <c r="Q831" s="713" t="n"/>
      <c r="R831" s="713" t="n"/>
      <c r="S831" s="713" t="n"/>
      <c r="T831" s="713" t="n"/>
      <c r="U831" s="713" t="n"/>
      <c r="V831" s="713" t="n"/>
      <c r="W831" s="713" t="n"/>
      <c r="X831" s="713" t="n"/>
      <c r="Y831" s="713" t="n"/>
      <c r="Z831" s="713" t="n"/>
    </row>
    <row r="832" ht="11.25" customHeight="1" s="844">
      <c r="A832" s="713" t="n"/>
      <c r="B832" s="713" t="n"/>
      <c r="C832" s="713" t="n"/>
      <c r="D832" s="665" t="n"/>
      <c r="E832" s="665" t="n"/>
      <c r="F832" s="665" t="n"/>
      <c r="G832" s="665" t="n"/>
      <c r="H832" s="665" t="n"/>
      <c r="I832" s="713" t="n"/>
      <c r="J832" s="713" t="n"/>
      <c r="K832" s="713" t="n"/>
      <c r="L832" s="713" t="n"/>
      <c r="M832" s="713" t="n"/>
      <c r="N832" s="713" t="n"/>
      <c r="O832" s="713" t="n"/>
      <c r="P832" s="713" t="n"/>
      <c r="Q832" s="713" t="n"/>
      <c r="R832" s="713" t="n"/>
      <c r="S832" s="713" t="n"/>
      <c r="T832" s="713" t="n"/>
      <c r="U832" s="713" t="n"/>
      <c r="V832" s="713" t="n"/>
      <c r="W832" s="713" t="n"/>
      <c r="X832" s="713" t="n"/>
      <c r="Y832" s="713" t="n"/>
      <c r="Z832" s="713" t="n"/>
    </row>
    <row r="833" ht="11.25" customHeight="1" s="844">
      <c r="A833" s="713" t="n"/>
      <c r="B833" s="713" t="n"/>
      <c r="C833" s="713" t="n"/>
      <c r="D833" s="665" t="n"/>
      <c r="E833" s="665" t="n"/>
      <c r="F833" s="665" t="n"/>
      <c r="G833" s="665" t="n"/>
      <c r="H833" s="665" t="n"/>
      <c r="I833" s="713" t="n"/>
      <c r="J833" s="713" t="n"/>
      <c r="K833" s="713" t="n"/>
      <c r="L833" s="713" t="n"/>
      <c r="M833" s="713" t="n"/>
      <c r="N833" s="713" t="n"/>
      <c r="O833" s="713" t="n"/>
      <c r="P833" s="713" t="n"/>
      <c r="Q833" s="713" t="n"/>
      <c r="R833" s="713" t="n"/>
      <c r="S833" s="713" t="n"/>
      <c r="T833" s="713" t="n"/>
      <c r="U833" s="713" t="n"/>
      <c r="V833" s="713" t="n"/>
      <c r="W833" s="713" t="n"/>
      <c r="X833" s="713" t="n"/>
      <c r="Y833" s="713" t="n"/>
      <c r="Z833" s="713" t="n"/>
    </row>
    <row r="834" ht="11.25" customHeight="1" s="844">
      <c r="A834" s="713" t="n"/>
      <c r="B834" s="713" t="n"/>
      <c r="C834" s="713" t="n"/>
      <c r="D834" s="665" t="n"/>
      <c r="E834" s="665" t="n"/>
      <c r="F834" s="665" t="n"/>
      <c r="G834" s="665" t="n"/>
      <c r="H834" s="665" t="n"/>
      <c r="I834" s="713" t="n"/>
      <c r="J834" s="713" t="n"/>
      <c r="K834" s="713" t="n"/>
      <c r="L834" s="713" t="n"/>
      <c r="M834" s="713" t="n"/>
      <c r="N834" s="713" t="n"/>
      <c r="O834" s="713" t="n"/>
      <c r="P834" s="713" t="n"/>
      <c r="Q834" s="713" t="n"/>
      <c r="R834" s="713" t="n"/>
      <c r="S834" s="713" t="n"/>
      <c r="T834" s="713" t="n"/>
      <c r="U834" s="713" t="n"/>
      <c r="V834" s="713" t="n"/>
      <c r="W834" s="713" t="n"/>
      <c r="X834" s="713" t="n"/>
      <c r="Y834" s="713" t="n"/>
      <c r="Z834" s="713" t="n"/>
    </row>
    <row r="835" ht="11.25" customHeight="1" s="844">
      <c r="A835" s="713" t="n"/>
      <c r="B835" s="713" t="n"/>
      <c r="C835" s="713" t="n"/>
      <c r="D835" s="665" t="n"/>
      <c r="E835" s="665" t="n"/>
      <c r="F835" s="665" t="n"/>
      <c r="G835" s="665" t="n"/>
      <c r="H835" s="665" t="n"/>
      <c r="I835" s="713" t="n"/>
      <c r="J835" s="713" t="n"/>
      <c r="K835" s="713" t="n"/>
      <c r="L835" s="713" t="n"/>
      <c r="M835" s="713" t="n"/>
      <c r="N835" s="713" t="n"/>
      <c r="O835" s="713" t="n"/>
      <c r="P835" s="713" t="n"/>
      <c r="Q835" s="713" t="n"/>
      <c r="R835" s="713" t="n"/>
      <c r="S835" s="713" t="n"/>
      <c r="T835" s="713" t="n"/>
      <c r="U835" s="713" t="n"/>
      <c r="V835" s="713" t="n"/>
      <c r="W835" s="713" t="n"/>
      <c r="X835" s="713" t="n"/>
      <c r="Y835" s="713" t="n"/>
      <c r="Z835" s="713" t="n"/>
    </row>
    <row r="836" ht="11.25" customHeight="1" s="844">
      <c r="A836" s="713" t="n"/>
      <c r="B836" s="713" t="n"/>
      <c r="C836" s="713" t="n"/>
      <c r="D836" s="665" t="n"/>
      <c r="E836" s="665" t="n"/>
      <c r="F836" s="665" t="n"/>
      <c r="G836" s="665" t="n"/>
      <c r="H836" s="665" t="n"/>
      <c r="I836" s="713" t="n"/>
      <c r="J836" s="713" t="n"/>
      <c r="K836" s="713" t="n"/>
      <c r="L836" s="713" t="n"/>
      <c r="M836" s="713" t="n"/>
      <c r="N836" s="713" t="n"/>
      <c r="O836" s="713" t="n"/>
      <c r="P836" s="713" t="n"/>
      <c r="Q836" s="713" t="n"/>
      <c r="R836" s="713" t="n"/>
      <c r="S836" s="713" t="n"/>
      <c r="T836" s="713" t="n"/>
      <c r="U836" s="713" t="n"/>
      <c r="V836" s="713" t="n"/>
      <c r="W836" s="713" t="n"/>
      <c r="X836" s="713" t="n"/>
      <c r="Y836" s="713" t="n"/>
      <c r="Z836" s="713" t="n"/>
    </row>
    <row r="837" ht="11.25" customHeight="1" s="844">
      <c r="A837" s="713" t="n"/>
      <c r="B837" s="713" t="n"/>
      <c r="C837" s="713" t="n"/>
      <c r="D837" s="665" t="n"/>
      <c r="E837" s="665" t="n"/>
      <c r="F837" s="665" t="n"/>
      <c r="G837" s="665" t="n"/>
      <c r="H837" s="665" t="n"/>
      <c r="I837" s="713" t="n"/>
      <c r="J837" s="713" t="n"/>
      <c r="K837" s="713" t="n"/>
      <c r="L837" s="713" t="n"/>
      <c r="M837" s="713" t="n"/>
      <c r="N837" s="713" t="n"/>
      <c r="O837" s="713" t="n"/>
      <c r="P837" s="713" t="n"/>
      <c r="Q837" s="713" t="n"/>
      <c r="R837" s="713" t="n"/>
      <c r="S837" s="713" t="n"/>
      <c r="T837" s="713" t="n"/>
      <c r="U837" s="713" t="n"/>
      <c r="V837" s="713" t="n"/>
      <c r="W837" s="713" t="n"/>
      <c r="X837" s="713" t="n"/>
      <c r="Y837" s="713" t="n"/>
      <c r="Z837" s="713" t="n"/>
    </row>
    <row r="838" ht="11.25" customHeight="1" s="844">
      <c r="A838" s="713" t="n"/>
      <c r="B838" s="713" t="n"/>
      <c r="C838" s="713" t="n"/>
      <c r="D838" s="665" t="n"/>
      <c r="E838" s="665" t="n"/>
      <c r="F838" s="665" t="n"/>
      <c r="G838" s="665" t="n"/>
      <c r="H838" s="665" t="n"/>
      <c r="I838" s="713" t="n"/>
      <c r="J838" s="713" t="n"/>
      <c r="K838" s="713" t="n"/>
      <c r="L838" s="713" t="n"/>
      <c r="M838" s="713" t="n"/>
      <c r="N838" s="713" t="n"/>
      <c r="O838" s="713" t="n"/>
      <c r="P838" s="713" t="n"/>
      <c r="Q838" s="713" t="n"/>
      <c r="R838" s="713" t="n"/>
      <c r="S838" s="713" t="n"/>
      <c r="T838" s="713" t="n"/>
      <c r="U838" s="713" t="n"/>
      <c r="V838" s="713" t="n"/>
      <c r="W838" s="713" t="n"/>
      <c r="X838" s="713" t="n"/>
      <c r="Y838" s="713" t="n"/>
      <c r="Z838" s="713" t="n"/>
    </row>
    <row r="839" ht="11.25" customHeight="1" s="844">
      <c r="A839" s="713" t="n"/>
      <c r="B839" s="713" t="n"/>
      <c r="C839" s="713" t="n"/>
      <c r="D839" s="665" t="n"/>
      <c r="E839" s="665" t="n"/>
      <c r="F839" s="665" t="n"/>
      <c r="G839" s="665" t="n"/>
      <c r="H839" s="665" t="n"/>
      <c r="I839" s="713" t="n"/>
      <c r="J839" s="713" t="n"/>
      <c r="K839" s="713" t="n"/>
      <c r="L839" s="713" t="n"/>
      <c r="M839" s="713" t="n"/>
      <c r="N839" s="713" t="n"/>
      <c r="O839" s="713" t="n"/>
      <c r="P839" s="713" t="n"/>
      <c r="Q839" s="713" t="n"/>
      <c r="R839" s="713" t="n"/>
      <c r="S839" s="713" t="n"/>
      <c r="T839" s="713" t="n"/>
      <c r="U839" s="713" t="n"/>
      <c r="V839" s="713" t="n"/>
      <c r="W839" s="713" t="n"/>
      <c r="X839" s="713" t="n"/>
      <c r="Y839" s="713" t="n"/>
      <c r="Z839" s="713" t="n"/>
    </row>
    <row r="840" ht="11.25" customHeight="1" s="844">
      <c r="A840" s="713" t="n"/>
      <c r="B840" s="713" t="n"/>
      <c r="C840" s="713" t="n"/>
      <c r="D840" s="665" t="n"/>
      <c r="E840" s="665" t="n"/>
      <c r="F840" s="665" t="n"/>
      <c r="G840" s="665" t="n"/>
      <c r="H840" s="665" t="n"/>
      <c r="I840" s="713" t="n"/>
      <c r="J840" s="713" t="n"/>
      <c r="K840" s="713" t="n"/>
      <c r="L840" s="713" t="n"/>
      <c r="M840" s="713" t="n"/>
      <c r="N840" s="713" t="n"/>
      <c r="O840" s="713" t="n"/>
      <c r="P840" s="713" t="n"/>
      <c r="Q840" s="713" t="n"/>
      <c r="R840" s="713" t="n"/>
      <c r="S840" s="713" t="n"/>
      <c r="T840" s="713" t="n"/>
      <c r="U840" s="713" t="n"/>
      <c r="V840" s="713" t="n"/>
      <c r="W840" s="713" t="n"/>
      <c r="X840" s="713" t="n"/>
      <c r="Y840" s="713" t="n"/>
      <c r="Z840" s="713" t="n"/>
    </row>
    <row r="841" ht="11.25" customHeight="1" s="844">
      <c r="A841" s="713" t="n"/>
      <c r="B841" s="713" t="n"/>
      <c r="C841" s="713" t="n"/>
      <c r="D841" s="665" t="n"/>
      <c r="E841" s="665" t="n"/>
      <c r="F841" s="665" t="n"/>
      <c r="G841" s="665" t="n"/>
      <c r="H841" s="665" t="n"/>
      <c r="I841" s="713" t="n"/>
      <c r="J841" s="713" t="n"/>
      <c r="K841" s="713" t="n"/>
      <c r="L841" s="713" t="n"/>
      <c r="M841" s="713" t="n"/>
      <c r="N841" s="713" t="n"/>
      <c r="O841" s="713" t="n"/>
      <c r="P841" s="713" t="n"/>
      <c r="Q841" s="713" t="n"/>
      <c r="R841" s="713" t="n"/>
      <c r="S841" s="713" t="n"/>
      <c r="T841" s="713" t="n"/>
      <c r="U841" s="713" t="n"/>
      <c r="V841" s="713" t="n"/>
      <c r="W841" s="713" t="n"/>
      <c r="X841" s="713" t="n"/>
      <c r="Y841" s="713" t="n"/>
      <c r="Z841" s="713" t="n"/>
    </row>
    <row r="842" ht="11.25" customHeight="1" s="844">
      <c r="A842" s="713" t="n"/>
      <c r="B842" s="713" t="n"/>
      <c r="C842" s="713" t="n"/>
      <c r="D842" s="665" t="n"/>
      <c r="E842" s="665" t="n"/>
      <c r="F842" s="665" t="n"/>
      <c r="G842" s="665" t="n"/>
      <c r="H842" s="665" t="n"/>
      <c r="I842" s="713" t="n"/>
      <c r="J842" s="713" t="n"/>
      <c r="K842" s="713" t="n"/>
      <c r="L842" s="713" t="n"/>
      <c r="M842" s="713" t="n"/>
      <c r="N842" s="713" t="n"/>
      <c r="O842" s="713" t="n"/>
      <c r="P842" s="713" t="n"/>
      <c r="Q842" s="713" t="n"/>
      <c r="R842" s="713" t="n"/>
      <c r="S842" s="713" t="n"/>
      <c r="T842" s="713" t="n"/>
      <c r="U842" s="713" t="n"/>
      <c r="V842" s="713" t="n"/>
      <c r="W842" s="713" t="n"/>
      <c r="X842" s="713" t="n"/>
      <c r="Y842" s="713" t="n"/>
      <c r="Z842" s="713" t="n"/>
    </row>
    <row r="843" ht="11.25" customHeight="1" s="844">
      <c r="A843" s="713" t="n"/>
      <c r="B843" s="713" t="n"/>
      <c r="C843" s="713" t="n"/>
      <c r="D843" s="665" t="n"/>
      <c r="E843" s="665" t="n"/>
      <c r="F843" s="665" t="n"/>
      <c r="G843" s="665" t="n"/>
      <c r="H843" s="665" t="n"/>
      <c r="I843" s="713" t="n"/>
      <c r="J843" s="713" t="n"/>
      <c r="K843" s="713" t="n"/>
      <c r="L843" s="713" t="n"/>
      <c r="M843" s="713" t="n"/>
      <c r="N843" s="713" t="n"/>
      <c r="O843" s="713" t="n"/>
      <c r="P843" s="713" t="n"/>
      <c r="Q843" s="713" t="n"/>
      <c r="R843" s="713" t="n"/>
      <c r="S843" s="713" t="n"/>
      <c r="T843" s="713" t="n"/>
      <c r="U843" s="713" t="n"/>
      <c r="V843" s="713" t="n"/>
      <c r="W843" s="713" t="n"/>
      <c r="X843" s="713" t="n"/>
      <c r="Y843" s="713" t="n"/>
      <c r="Z843" s="713" t="n"/>
    </row>
    <row r="844" ht="11.25" customHeight="1" s="844">
      <c r="A844" s="713" t="n"/>
      <c r="B844" s="713" t="n"/>
      <c r="C844" s="713" t="n"/>
      <c r="D844" s="665" t="n"/>
      <c r="E844" s="665" t="n"/>
      <c r="F844" s="665" t="n"/>
      <c r="G844" s="665" t="n"/>
      <c r="H844" s="665" t="n"/>
      <c r="I844" s="713" t="n"/>
      <c r="J844" s="713" t="n"/>
      <c r="K844" s="713" t="n"/>
      <c r="L844" s="713" t="n"/>
      <c r="M844" s="713" t="n"/>
      <c r="N844" s="713" t="n"/>
      <c r="O844" s="713" t="n"/>
      <c r="P844" s="713" t="n"/>
      <c r="Q844" s="713" t="n"/>
      <c r="R844" s="713" t="n"/>
      <c r="S844" s="713" t="n"/>
      <c r="T844" s="713" t="n"/>
      <c r="U844" s="713" t="n"/>
      <c r="V844" s="713" t="n"/>
      <c r="W844" s="713" t="n"/>
      <c r="X844" s="713" t="n"/>
      <c r="Y844" s="713" t="n"/>
      <c r="Z844" s="713" t="n"/>
    </row>
    <row r="845" ht="11.25" customHeight="1" s="844">
      <c r="A845" s="713" t="n"/>
      <c r="B845" s="713" t="n"/>
      <c r="C845" s="713" t="n"/>
      <c r="D845" s="665" t="n"/>
      <c r="E845" s="665" t="n"/>
      <c r="F845" s="665" t="n"/>
      <c r="G845" s="665" t="n"/>
      <c r="H845" s="665" t="n"/>
      <c r="I845" s="713" t="n"/>
      <c r="J845" s="713" t="n"/>
      <c r="K845" s="713" t="n"/>
      <c r="L845" s="713" t="n"/>
      <c r="M845" s="713" t="n"/>
      <c r="N845" s="713" t="n"/>
      <c r="O845" s="713" t="n"/>
      <c r="P845" s="713" t="n"/>
      <c r="Q845" s="713" t="n"/>
      <c r="R845" s="713" t="n"/>
      <c r="S845" s="713" t="n"/>
      <c r="T845" s="713" t="n"/>
      <c r="U845" s="713" t="n"/>
      <c r="V845" s="713" t="n"/>
      <c r="W845" s="713" t="n"/>
      <c r="X845" s="713" t="n"/>
      <c r="Y845" s="713" t="n"/>
      <c r="Z845" s="713" t="n"/>
    </row>
    <row r="846" ht="11.25" customHeight="1" s="844">
      <c r="A846" s="713" t="n"/>
      <c r="B846" s="713" t="n"/>
      <c r="C846" s="713" t="n"/>
      <c r="D846" s="665" t="n"/>
      <c r="E846" s="665" t="n"/>
      <c r="F846" s="665" t="n"/>
      <c r="G846" s="665" t="n"/>
      <c r="H846" s="665" t="n"/>
      <c r="I846" s="713" t="n"/>
      <c r="J846" s="713" t="n"/>
      <c r="K846" s="713" t="n"/>
      <c r="L846" s="713" t="n"/>
      <c r="M846" s="713" t="n"/>
      <c r="N846" s="713" t="n"/>
      <c r="O846" s="713" t="n"/>
      <c r="P846" s="713" t="n"/>
      <c r="Q846" s="713" t="n"/>
      <c r="R846" s="713" t="n"/>
      <c r="S846" s="713" t="n"/>
      <c r="T846" s="713" t="n"/>
      <c r="U846" s="713" t="n"/>
      <c r="V846" s="713" t="n"/>
      <c r="W846" s="713" t="n"/>
      <c r="X846" s="713" t="n"/>
      <c r="Y846" s="713" t="n"/>
      <c r="Z846" s="713" t="n"/>
    </row>
    <row r="847" ht="11.25" customHeight="1" s="844">
      <c r="A847" s="713" t="n"/>
      <c r="B847" s="713" t="n"/>
      <c r="C847" s="713" t="n"/>
      <c r="D847" s="665" t="n"/>
      <c r="E847" s="665" t="n"/>
      <c r="F847" s="665" t="n"/>
      <c r="G847" s="665" t="n"/>
      <c r="H847" s="665" t="n"/>
      <c r="I847" s="713" t="n"/>
      <c r="J847" s="713" t="n"/>
      <c r="K847" s="713" t="n"/>
      <c r="L847" s="713" t="n"/>
      <c r="M847" s="713" t="n"/>
      <c r="N847" s="713" t="n"/>
      <c r="O847" s="713" t="n"/>
      <c r="P847" s="713" t="n"/>
      <c r="Q847" s="713" t="n"/>
      <c r="R847" s="713" t="n"/>
      <c r="S847" s="713" t="n"/>
      <c r="T847" s="713" t="n"/>
      <c r="U847" s="713" t="n"/>
      <c r="V847" s="713" t="n"/>
      <c r="W847" s="713" t="n"/>
      <c r="X847" s="713" t="n"/>
      <c r="Y847" s="713" t="n"/>
      <c r="Z847" s="713" t="n"/>
    </row>
    <row r="848" ht="11.25" customHeight="1" s="844">
      <c r="A848" s="713" t="n"/>
      <c r="B848" s="713" t="n"/>
      <c r="C848" s="713" t="n"/>
      <c r="D848" s="665" t="n"/>
      <c r="E848" s="665" t="n"/>
      <c r="F848" s="665" t="n"/>
      <c r="G848" s="665" t="n"/>
      <c r="H848" s="665" t="n"/>
      <c r="I848" s="713" t="n"/>
      <c r="J848" s="713" t="n"/>
      <c r="K848" s="713" t="n"/>
      <c r="L848" s="713" t="n"/>
      <c r="M848" s="713" t="n"/>
      <c r="N848" s="713" t="n"/>
      <c r="O848" s="713" t="n"/>
      <c r="P848" s="713" t="n"/>
      <c r="Q848" s="713" t="n"/>
      <c r="R848" s="713" t="n"/>
      <c r="S848" s="713" t="n"/>
      <c r="T848" s="713" t="n"/>
      <c r="U848" s="713" t="n"/>
      <c r="V848" s="713" t="n"/>
      <c r="W848" s="713" t="n"/>
      <c r="X848" s="713" t="n"/>
      <c r="Y848" s="713" t="n"/>
      <c r="Z848" s="713" t="n"/>
    </row>
    <row r="849" ht="11.25" customHeight="1" s="844">
      <c r="A849" s="713" t="n"/>
      <c r="B849" s="713" t="n"/>
      <c r="C849" s="713" t="n"/>
      <c r="D849" s="665" t="n"/>
      <c r="E849" s="665" t="n"/>
      <c r="F849" s="665" t="n"/>
      <c r="G849" s="665" t="n"/>
      <c r="H849" s="665" t="n"/>
      <c r="I849" s="713" t="n"/>
      <c r="J849" s="713" t="n"/>
      <c r="K849" s="713" t="n"/>
      <c r="L849" s="713" t="n"/>
      <c r="M849" s="713" t="n"/>
      <c r="N849" s="713" t="n"/>
      <c r="O849" s="713" t="n"/>
      <c r="P849" s="713" t="n"/>
      <c r="Q849" s="713" t="n"/>
      <c r="R849" s="713" t="n"/>
      <c r="S849" s="713" t="n"/>
      <c r="T849" s="713" t="n"/>
      <c r="U849" s="713" t="n"/>
      <c r="V849" s="713" t="n"/>
      <c r="W849" s="713" t="n"/>
      <c r="X849" s="713" t="n"/>
      <c r="Y849" s="713" t="n"/>
      <c r="Z849" s="713" t="n"/>
    </row>
    <row r="850" ht="11.25" customHeight="1" s="844">
      <c r="A850" s="713" t="n"/>
      <c r="B850" s="713" t="n"/>
      <c r="C850" s="713" t="n"/>
      <c r="D850" s="665" t="n"/>
      <c r="E850" s="665" t="n"/>
      <c r="F850" s="665" t="n"/>
      <c r="G850" s="665" t="n"/>
      <c r="H850" s="665" t="n"/>
      <c r="I850" s="713" t="n"/>
      <c r="J850" s="713" t="n"/>
      <c r="K850" s="713" t="n"/>
      <c r="L850" s="713" t="n"/>
      <c r="M850" s="713" t="n"/>
      <c r="N850" s="713" t="n"/>
      <c r="O850" s="713" t="n"/>
      <c r="P850" s="713" t="n"/>
      <c r="Q850" s="713" t="n"/>
      <c r="R850" s="713" t="n"/>
      <c r="S850" s="713" t="n"/>
      <c r="T850" s="713" t="n"/>
      <c r="U850" s="713" t="n"/>
      <c r="V850" s="713" t="n"/>
      <c r="W850" s="713" t="n"/>
      <c r="X850" s="713" t="n"/>
      <c r="Y850" s="713" t="n"/>
      <c r="Z850" s="713" t="n"/>
    </row>
    <row r="851" ht="11.25" customHeight="1" s="844">
      <c r="A851" s="713" t="n"/>
      <c r="B851" s="713" t="n"/>
      <c r="C851" s="713" t="n"/>
      <c r="D851" s="665" t="n"/>
      <c r="E851" s="665" t="n"/>
      <c r="F851" s="665" t="n"/>
      <c r="G851" s="665" t="n"/>
      <c r="H851" s="665" t="n"/>
      <c r="I851" s="713" t="n"/>
      <c r="J851" s="713" t="n"/>
      <c r="K851" s="713" t="n"/>
      <c r="L851" s="713" t="n"/>
      <c r="M851" s="713" t="n"/>
      <c r="N851" s="713" t="n"/>
      <c r="O851" s="713" t="n"/>
      <c r="P851" s="713" t="n"/>
      <c r="Q851" s="713" t="n"/>
      <c r="R851" s="713" t="n"/>
      <c r="S851" s="713" t="n"/>
      <c r="T851" s="713" t="n"/>
      <c r="U851" s="713" t="n"/>
      <c r="V851" s="713" t="n"/>
      <c r="W851" s="713" t="n"/>
      <c r="X851" s="713" t="n"/>
      <c r="Y851" s="713" t="n"/>
      <c r="Z851" s="713" t="n"/>
    </row>
    <row r="852" ht="11.25" customHeight="1" s="844">
      <c r="A852" s="713" t="n"/>
      <c r="B852" s="713" t="n"/>
      <c r="C852" s="713" t="n"/>
      <c r="D852" s="665" t="n"/>
      <c r="E852" s="665" t="n"/>
      <c r="F852" s="665" t="n"/>
      <c r="G852" s="665" t="n"/>
      <c r="H852" s="665" t="n"/>
      <c r="I852" s="713" t="n"/>
      <c r="J852" s="713" t="n"/>
      <c r="K852" s="713" t="n"/>
      <c r="L852" s="713" t="n"/>
      <c r="M852" s="713" t="n"/>
      <c r="N852" s="713" t="n"/>
      <c r="O852" s="713" t="n"/>
      <c r="P852" s="713" t="n"/>
      <c r="Q852" s="713" t="n"/>
      <c r="R852" s="713" t="n"/>
      <c r="S852" s="713" t="n"/>
      <c r="T852" s="713" t="n"/>
      <c r="U852" s="713" t="n"/>
      <c r="V852" s="713" t="n"/>
      <c r="W852" s="713" t="n"/>
      <c r="X852" s="713" t="n"/>
      <c r="Y852" s="713" t="n"/>
      <c r="Z852" s="713" t="n"/>
    </row>
    <row r="853" ht="11.25" customHeight="1" s="844">
      <c r="A853" s="713" t="n"/>
      <c r="B853" s="713" t="n"/>
      <c r="C853" s="713" t="n"/>
      <c r="D853" s="665" t="n"/>
      <c r="E853" s="665" t="n"/>
      <c r="F853" s="665" t="n"/>
      <c r="G853" s="665" t="n"/>
      <c r="H853" s="665" t="n"/>
      <c r="I853" s="713" t="n"/>
      <c r="J853" s="713" t="n"/>
      <c r="K853" s="713" t="n"/>
      <c r="L853" s="713" t="n"/>
      <c r="M853" s="713" t="n"/>
      <c r="N853" s="713" t="n"/>
      <c r="O853" s="713" t="n"/>
      <c r="P853" s="713" t="n"/>
      <c r="Q853" s="713" t="n"/>
      <c r="R853" s="713" t="n"/>
      <c r="S853" s="713" t="n"/>
      <c r="T853" s="713" t="n"/>
      <c r="U853" s="713" t="n"/>
      <c r="V853" s="713" t="n"/>
      <c r="W853" s="713" t="n"/>
      <c r="X853" s="713" t="n"/>
      <c r="Y853" s="713" t="n"/>
      <c r="Z853" s="713" t="n"/>
    </row>
    <row r="854" ht="11.25" customHeight="1" s="844">
      <c r="A854" s="713" t="n"/>
      <c r="B854" s="713" t="n"/>
      <c r="C854" s="713" t="n"/>
      <c r="D854" s="665" t="n"/>
      <c r="E854" s="665" t="n"/>
      <c r="F854" s="665" t="n"/>
      <c r="G854" s="665" t="n"/>
      <c r="H854" s="665" t="n"/>
      <c r="I854" s="713" t="n"/>
      <c r="J854" s="713" t="n"/>
      <c r="K854" s="713" t="n"/>
      <c r="L854" s="713" t="n"/>
      <c r="M854" s="713" t="n"/>
      <c r="N854" s="713" t="n"/>
      <c r="O854" s="713" t="n"/>
      <c r="P854" s="713" t="n"/>
      <c r="Q854" s="713" t="n"/>
      <c r="R854" s="713" t="n"/>
      <c r="S854" s="713" t="n"/>
      <c r="T854" s="713" t="n"/>
      <c r="U854" s="713" t="n"/>
      <c r="V854" s="713" t="n"/>
      <c r="W854" s="713" t="n"/>
      <c r="X854" s="713" t="n"/>
      <c r="Y854" s="713" t="n"/>
      <c r="Z854" s="713" t="n"/>
    </row>
    <row r="855" ht="11.25" customHeight="1" s="844">
      <c r="A855" s="713" t="n"/>
      <c r="B855" s="713" t="n"/>
      <c r="C855" s="713" t="n"/>
      <c r="D855" s="665" t="n"/>
      <c r="E855" s="665" t="n"/>
      <c r="F855" s="665" t="n"/>
      <c r="G855" s="665" t="n"/>
      <c r="H855" s="665" t="n"/>
      <c r="I855" s="713" t="n"/>
      <c r="J855" s="713" t="n"/>
      <c r="K855" s="713" t="n"/>
      <c r="L855" s="713" t="n"/>
      <c r="M855" s="713" t="n"/>
      <c r="N855" s="713" t="n"/>
      <c r="O855" s="713" t="n"/>
      <c r="P855" s="713" t="n"/>
      <c r="Q855" s="713" t="n"/>
      <c r="R855" s="713" t="n"/>
      <c r="S855" s="713" t="n"/>
      <c r="T855" s="713" t="n"/>
      <c r="U855" s="713" t="n"/>
      <c r="V855" s="713" t="n"/>
      <c r="W855" s="713" t="n"/>
      <c r="X855" s="713" t="n"/>
      <c r="Y855" s="713" t="n"/>
      <c r="Z855" s="713" t="n"/>
    </row>
    <row r="856" ht="11.25" customHeight="1" s="844">
      <c r="A856" s="713" t="n"/>
      <c r="B856" s="713" t="n"/>
      <c r="C856" s="713" t="n"/>
      <c r="D856" s="665" t="n"/>
      <c r="E856" s="665" t="n"/>
      <c r="F856" s="665" t="n"/>
      <c r="G856" s="665" t="n"/>
      <c r="H856" s="665" t="n"/>
      <c r="I856" s="713" t="n"/>
      <c r="J856" s="713" t="n"/>
      <c r="K856" s="713" t="n"/>
      <c r="L856" s="713" t="n"/>
      <c r="M856" s="713" t="n"/>
      <c r="N856" s="713" t="n"/>
      <c r="O856" s="713" t="n"/>
      <c r="P856" s="713" t="n"/>
      <c r="Q856" s="713" t="n"/>
      <c r="R856" s="713" t="n"/>
      <c r="S856" s="713" t="n"/>
      <c r="T856" s="713" t="n"/>
      <c r="U856" s="713" t="n"/>
      <c r="V856" s="713" t="n"/>
      <c r="W856" s="713" t="n"/>
      <c r="X856" s="713" t="n"/>
      <c r="Y856" s="713" t="n"/>
      <c r="Z856" s="713" t="n"/>
    </row>
    <row r="857" ht="11.25" customHeight="1" s="844">
      <c r="A857" s="713" t="n"/>
      <c r="B857" s="713" t="n"/>
      <c r="C857" s="713" t="n"/>
      <c r="D857" s="665" t="n"/>
      <c r="E857" s="665" t="n"/>
      <c r="F857" s="665" t="n"/>
      <c r="G857" s="665" t="n"/>
      <c r="H857" s="665" t="n"/>
      <c r="I857" s="713" t="n"/>
      <c r="J857" s="713" t="n"/>
      <c r="K857" s="713" t="n"/>
      <c r="L857" s="713" t="n"/>
      <c r="M857" s="713" t="n"/>
      <c r="N857" s="713" t="n"/>
      <c r="O857" s="713" t="n"/>
      <c r="P857" s="713" t="n"/>
      <c r="Q857" s="713" t="n"/>
      <c r="R857" s="713" t="n"/>
      <c r="S857" s="713" t="n"/>
      <c r="T857" s="713" t="n"/>
      <c r="U857" s="713" t="n"/>
      <c r="V857" s="713" t="n"/>
      <c r="W857" s="713" t="n"/>
      <c r="X857" s="713" t="n"/>
      <c r="Y857" s="713" t="n"/>
      <c r="Z857" s="713" t="n"/>
    </row>
    <row r="858" ht="11.25" customHeight="1" s="844">
      <c r="A858" s="713" t="n"/>
      <c r="B858" s="713" t="n"/>
      <c r="C858" s="713" t="n"/>
      <c r="D858" s="665" t="n"/>
      <c r="E858" s="665" t="n"/>
      <c r="F858" s="665" t="n"/>
      <c r="G858" s="665" t="n"/>
      <c r="H858" s="665" t="n"/>
      <c r="I858" s="713" t="n"/>
      <c r="J858" s="713" t="n"/>
      <c r="K858" s="713" t="n"/>
      <c r="L858" s="713" t="n"/>
      <c r="M858" s="713" t="n"/>
      <c r="N858" s="713" t="n"/>
      <c r="O858" s="713" t="n"/>
      <c r="P858" s="713" t="n"/>
      <c r="Q858" s="713" t="n"/>
      <c r="R858" s="713" t="n"/>
      <c r="S858" s="713" t="n"/>
      <c r="T858" s="713" t="n"/>
      <c r="U858" s="713" t="n"/>
      <c r="V858" s="713" t="n"/>
      <c r="W858" s="713" t="n"/>
      <c r="X858" s="713" t="n"/>
      <c r="Y858" s="713" t="n"/>
      <c r="Z858" s="713" t="n"/>
    </row>
    <row r="859" ht="11.25" customHeight="1" s="844">
      <c r="A859" s="713" t="n"/>
      <c r="B859" s="713" t="n"/>
      <c r="C859" s="713" t="n"/>
      <c r="D859" s="665" t="n"/>
      <c r="E859" s="665" t="n"/>
      <c r="F859" s="665" t="n"/>
      <c r="G859" s="665" t="n"/>
      <c r="H859" s="665" t="n"/>
      <c r="I859" s="713" t="n"/>
      <c r="J859" s="713" t="n"/>
      <c r="K859" s="713" t="n"/>
      <c r="L859" s="713" t="n"/>
      <c r="M859" s="713" t="n"/>
      <c r="N859" s="713" t="n"/>
      <c r="O859" s="713" t="n"/>
      <c r="P859" s="713" t="n"/>
      <c r="Q859" s="713" t="n"/>
      <c r="R859" s="713" t="n"/>
      <c r="S859" s="713" t="n"/>
      <c r="T859" s="713" t="n"/>
      <c r="U859" s="713" t="n"/>
      <c r="V859" s="713" t="n"/>
      <c r="W859" s="713" t="n"/>
      <c r="X859" s="713" t="n"/>
      <c r="Y859" s="713" t="n"/>
      <c r="Z859" s="713" t="n"/>
    </row>
    <row r="860" ht="11.25" customHeight="1" s="844">
      <c r="A860" s="713" t="n"/>
      <c r="B860" s="713" t="n"/>
      <c r="C860" s="713" t="n"/>
      <c r="D860" s="665" t="n"/>
      <c r="E860" s="665" t="n"/>
      <c r="F860" s="665" t="n"/>
      <c r="G860" s="665" t="n"/>
      <c r="H860" s="665" t="n"/>
      <c r="I860" s="713" t="n"/>
      <c r="J860" s="713" t="n"/>
      <c r="K860" s="713" t="n"/>
      <c r="L860" s="713" t="n"/>
      <c r="M860" s="713" t="n"/>
      <c r="N860" s="713" t="n"/>
      <c r="O860" s="713" t="n"/>
      <c r="P860" s="713" t="n"/>
      <c r="Q860" s="713" t="n"/>
      <c r="R860" s="713" t="n"/>
      <c r="S860" s="713" t="n"/>
      <c r="T860" s="713" t="n"/>
      <c r="U860" s="713" t="n"/>
      <c r="V860" s="713" t="n"/>
      <c r="W860" s="713" t="n"/>
      <c r="X860" s="713" t="n"/>
      <c r="Y860" s="713" t="n"/>
      <c r="Z860" s="713" t="n"/>
    </row>
    <row r="861" ht="11.25" customHeight="1" s="844">
      <c r="A861" s="713" t="n"/>
      <c r="B861" s="713" t="n"/>
      <c r="C861" s="713" t="n"/>
      <c r="D861" s="665" t="n"/>
      <c r="E861" s="665" t="n"/>
      <c r="F861" s="665" t="n"/>
      <c r="G861" s="665" t="n"/>
      <c r="H861" s="665" t="n"/>
      <c r="I861" s="713" t="n"/>
      <c r="J861" s="713" t="n"/>
      <c r="K861" s="713" t="n"/>
      <c r="L861" s="713" t="n"/>
      <c r="M861" s="713" t="n"/>
      <c r="N861" s="713" t="n"/>
      <c r="O861" s="713" t="n"/>
      <c r="P861" s="713" t="n"/>
      <c r="Q861" s="713" t="n"/>
      <c r="R861" s="713" t="n"/>
      <c r="S861" s="713" t="n"/>
      <c r="T861" s="713" t="n"/>
      <c r="U861" s="713" t="n"/>
      <c r="V861" s="713" t="n"/>
      <c r="W861" s="713" t="n"/>
      <c r="X861" s="713" t="n"/>
      <c r="Y861" s="713" t="n"/>
      <c r="Z861" s="713" t="n"/>
    </row>
    <row r="862" ht="11.25" customHeight="1" s="844">
      <c r="A862" s="713" t="n"/>
      <c r="B862" s="713" t="n"/>
      <c r="C862" s="713" t="n"/>
      <c r="D862" s="665" t="n"/>
      <c r="E862" s="665" t="n"/>
      <c r="F862" s="665" t="n"/>
      <c r="G862" s="665" t="n"/>
      <c r="H862" s="665" t="n"/>
      <c r="I862" s="713" t="n"/>
      <c r="J862" s="713" t="n"/>
      <c r="K862" s="713" t="n"/>
      <c r="L862" s="713" t="n"/>
      <c r="M862" s="713" t="n"/>
      <c r="N862" s="713" t="n"/>
      <c r="O862" s="713" t="n"/>
      <c r="P862" s="713" t="n"/>
      <c r="Q862" s="713" t="n"/>
      <c r="R862" s="713" t="n"/>
      <c r="S862" s="713" t="n"/>
      <c r="T862" s="713" t="n"/>
      <c r="U862" s="713" t="n"/>
      <c r="V862" s="713" t="n"/>
      <c r="W862" s="713" t="n"/>
      <c r="X862" s="713" t="n"/>
      <c r="Y862" s="713" t="n"/>
      <c r="Z862" s="713" t="n"/>
    </row>
    <row r="863" ht="11.25" customHeight="1" s="844">
      <c r="A863" s="713" t="n"/>
      <c r="B863" s="713" t="n"/>
      <c r="C863" s="713" t="n"/>
      <c r="D863" s="665" t="n"/>
      <c r="E863" s="665" t="n"/>
      <c r="F863" s="665" t="n"/>
      <c r="G863" s="665" t="n"/>
      <c r="H863" s="665" t="n"/>
      <c r="I863" s="713" t="n"/>
      <c r="J863" s="713" t="n"/>
      <c r="K863" s="713" t="n"/>
      <c r="L863" s="713" t="n"/>
      <c r="M863" s="713" t="n"/>
      <c r="N863" s="713" t="n"/>
      <c r="O863" s="713" t="n"/>
      <c r="P863" s="713" t="n"/>
      <c r="Q863" s="713" t="n"/>
      <c r="R863" s="713" t="n"/>
      <c r="S863" s="713" t="n"/>
      <c r="T863" s="713" t="n"/>
      <c r="U863" s="713" t="n"/>
      <c r="V863" s="713" t="n"/>
      <c r="W863" s="713" t="n"/>
      <c r="X863" s="713" t="n"/>
      <c r="Y863" s="713" t="n"/>
      <c r="Z863" s="713" t="n"/>
    </row>
    <row r="864" ht="11.25" customHeight="1" s="844">
      <c r="A864" s="713" t="n"/>
      <c r="B864" s="713" t="n"/>
      <c r="C864" s="713" t="n"/>
      <c r="D864" s="665" t="n"/>
      <c r="E864" s="665" t="n"/>
      <c r="F864" s="665" t="n"/>
      <c r="G864" s="665" t="n"/>
      <c r="H864" s="665" t="n"/>
      <c r="I864" s="713" t="n"/>
      <c r="J864" s="713" t="n"/>
      <c r="K864" s="713" t="n"/>
      <c r="L864" s="713" t="n"/>
      <c r="M864" s="713" t="n"/>
      <c r="N864" s="713" t="n"/>
      <c r="O864" s="713" t="n"/>
      <c r="P864" s="713" t="n"/>
      <c r="Q864" s="713" t="n"/>
      <c r="R864" s="713" t="n"/>
      <c r="S864" s="713" t="n"/>
      <c r="T864" s="713" t="n"/>
      <c r="U864" s="713" t="n"/>
      <c r="V864" s="713" t="n"/>
      <c r="W864" s="713" t="n"/>
      <c r="X864" s="713" t="n"/>
      <c r="Y864" s="713" t="n"/>
      <c r="Z864" s="713" t="n"/>
    </row>
    <row r="865" ht="11.25" customHeight="1" s="844">
      <c r="A865" s="713" t="n"/>
      <c r="B865" s="713" t="n"/>
      <c r="C865" s="713" t="n"/>
      <c r="D865" s="665" t="n"/>
      <c r="E865" s="665" t="n"/>
      <c r="F865" s="665" t="n"/>
      <c r="G865" s="665" t="n"/>
      <c r="H865" s="665" t="n"/>
      <c r="I865" s="713" t="n"/>
      <c r="J865" s="713" t="n"/>
      <c r="K865" s="713" t="n"/>
      <c r="L865" s="713" t="n"/>
      <c r="M865" s="713" t="n"/>
      <c r="N865" s="713" t="n"/>
      <c r="O865" s="713" t="n"/>
      <c r="P865" s="713" t="n"/>
      <c r="Q865" s="713" t="n"/>
      <c r="R865" s="713" t="n"/>
      <c r="S865" s="713" t="n"/>
      <c r="T865" s="713" t="n"/>
      <c r="U865" s="713" t="n"/>
      <c r="V865" s="713" t="n"/>
      <c r="W865" s="713" t="n"/>
      <c r="X865" s="713" t="n"/>
      <c r="Y865" s="713" t="n"/>
      <c r="Z865" s="713" t="n"/>
    </row>
    <row r="866" ht="11.25" customHeight="1" s="844">
      <c r="A866" s="713" t="n"/>
      <c r="B866" s="713" t="n"/>
      <c r="C866" s="713" t="n"/>
      <c r="D866" s="665" t="n"/>
      <c r="E866" s="665" t="n"/>
      <c r="F866" s="665" t="n"/>
      <c r="G866" s="665" t="n"/>
      <c r="H866" s="665" t="n"/>
      <c r="I866" s="713" t="n"/>
      <c r="J866" s="713" t="n"/>
      <c r="K866" s="713" t="n"/>
      <c r="L866" s="713" t="n"/>
      <c r="M866" s="713" t="n"/>
      <c r="N866" s="713" t="n"/>
      <c r="O866" s="713" t="n"/>
      <c r="P866" s="713" t="n"/>
      <c r="Q866" s="713" t="n"/>
      <c r="R866" s="713" t="n"/>
      <c r="S866" s="713" t="n"/>
      <c r="T866" s="713" t="n"/>
      <c r="U866" s="713" t="n"/>
      <c r="V866" s="713" t="n"/>
      <c r="W866" s="713" t="n"/>
      <c r="X866" s="713" t="n"/>
      <c r="Y866" s="713" t="n"/>
      <c r="Z866" s="713" t="n"/>
    </row>
    <row r="867" ht="11.25" customHeight="1" s="844">
      <c r="A867" s="713" t="n"/>
      <c r="B867" s="713" t="n"/>
      <c r="C867" s="713" t="n"/>
      <c r="D867" s="665" t="n"/>
      <c r="E867" s="665" t="n"/>
      <c r="F867" s="665" t="n"/>
      <c r="G867" s="665" t="n"/>
      <c r="H867" s="665" t="n"/>
      <c r="I867" s="713" t="n"/>
      <c r="J867" s="713" t="n"/>
      <c r="K867" s="713" t="n"/>
      <c r="L867" s="713" t="n"/>
      <c r="M867" s="713" t="n"/>
      <c r="N867" s="713" t="n"/>
      <c r="O867" s="713" t="n"/>
      <c r="P867" s="713" t="n"/>
      <c r="Q867" s="713" t="n"/>
      <c r="R867" s="713" t="n"/>
      <c r="S867" s="713" t="n"/>
      <c r="T867" s="713" t="n"/>
      <c r="U867" s="713" t="n"/>
      <c r="V867" s="713" t="n"/>
      <c r="W867" s="713" t="n"/>
      <c r="X867" s="713" t="n"/>
      <c r="Y867" s="713" t="n"/>
      <c r="Z867" s="713" t="n"/>
    </row>
    <row r="868" ht="11.25" customHeight="1" s="844">
      <c r="A868" s="713" t="n"/>
      <c r="B868" s="713" t="n"/>
      <c r="C868" s="713" t="n"/>
      <c r="D868" s="665" t="n"/>
      <c r="E868" s="665" t="n"/>
      <c r="F868" s="665" t="n"/>
      <c r="G868" s="665" t="n"/>
      <c r="H868" s="665" t="n"/>
      <c r="I868" s="713" t="n"/>
      <c r="J868" s="713" t="n"/>
      <c r="K868" s="713" t="n"/>
      <c r="L868" s="713" t="n"/>
      <c r="M868" s="713" t="n"/>
      <c r="N868" s="713" t="n"/>
      <c r="O868" s="713" t="n"/>
      <c r="P868" s="713" t="n"/>
      <c r="Q868" s="713" t="n"/>
      <c r="R868" s="713" t="n"/>
      <c r="S868" s="713" t="n"/>
      <c r="T868" s="713" t="n"/>
      <c r="U868" s="713" t="n"/>
      <c r="V868" s="713" t="n"/>
      <c r="W868" s="713" t="n"/>
      <c r="X868" s="713" t="n"/>
      <c r="Y868" s="713" t="n"/>
      <c r="Z868" s="713" t="n"/>
    </row>
    <row r="869" ht="11.25" customHeight="1" s="844">
      <c r="A869" s="713" t="n"/>
      <c r="B869" s="713" t="n"/>
      <c r="C869" s="713" t="n"/>
      <c r="D869" s="665" t="n"/>
      <c r="E869" s="665" t="n"/>
      <c r="F869" s="665" t="n"/>
      <c r="G869" s="665" t="n"/>
      <c r="H869" s="665" t="n"/>
      <c r="I869" s="713" t="n"/>
      <c r="J869" s="713" t="n"/>
      <c r="K869" s="713" t="n"/>
      <c r="L869" s="713" t="n"/>
      <c r="M869" s="713" t="n"/>
      <c r="N869" s="713" t="n"/>
      <c r="O869" s="713" t="n"/>
      <c r="P869" s="713" t="n"/>
      <c r="Q869" s="713" t="n"/>
      <c r="R869" s="713" t="n"/>
      <c r="S869" s="713" t="n"/>
      <c r="T869" s="713" t="n"/>
      <c r="U869" s="713" t="n"/>
      <c r="V869" s="713" t="n"/>
      <c r="W869" s="713" t="n"/>
      <c r="X869" s="713" t="n"/>
      <c r="Y869" s="713" t="n"/>
      <c r="Z869" s="713" t="n"/>
    </row>
    <row r="870" ht="11.25" customHeight="1" s="844">
      <c r="A870" s="713" t="n"/>
      <c r="B870" s="713" t="n"/>
      <c r="C870" s="713" t="n"/>
      <c r="D870" s="665" t="n"/>
      <c r="E870" s="665" t="n"/>
      <c r="F870" s="665" t="n"/>
      <c r="G870" s="665" t="n"/>
      <c r="H870" s="665" t="n"/>
      <c r="I870" s="713" t="n"/>
      <c r="J870" s="713" t="n"/>
      <c r="K870" s="713" t="n"/>
      <c r="L870" s="713" t="n"/>
      <c r="M870" s="713" t="n"/>
      <c r="N870" s="713" t="n"/>
      <c r="O870" s="713" t="n"/>
      <c r="P870" s="713" t="n"/>
      <c r="Q870" s="713" t="n"/>
      <c r="R870" s="713" t="n"/>
      <c r="S870" s="713" t="n"/>
      <c r="T870" s="713" t="n"/>
      <c r="U870" s="713" t="n"/>
      <c r="V870" s="713" t="n"/>
      <c r="W870" s="713" t="n"/>
      <c r="X870" s="713" t="n"/>
      <c r="Y870" s="713" t="n"/>
      <c r="Z870" s="713" t="n"/>
    </row>
    <row r="871" ht="11.25" customHeight="1" s="844">
      <c r="A871" s="713" t="n"/>
      <c r="B871" s="713" t="n"/>
      <c r="C871" s="713" t="n"/>
      <c r="D871" s="665" t="n"/>
      <c r="E871" s="665" t="n"/>
      <c r="F871" s="665" t="n"/>
      <c r="G871" s="665" t="n"/>
      <c r="H871" s="665" t="n"/>
      <c r="I871" s="713" t="n"/>
      <c r="J871" s="713" t="n"/>
      <c r="K871" s="713" t="n"/>
      <c r="L871" s="713" t="n"/>
      <c r="M871" s="713" t="n"/>
      <c r="N871" s="713" t="n"/>
      <c r="O871" s="713" t="n"/>
      <c r="P871" s="713" t="n"/>
      <c r="Q871" s="713" t="n"/>
      <c r="R871" s="713" t="n"/>
      <c r="S871" s="713" t="n"/>
      <c r="T871" s="713" t="n"/>
      <c r="U871" s="713" t="n"/>
      <c r="V871" s="713" t="n"/>
      <c r="W871" s="713" t="n"/>
      <c r="X871" s="713" t="n"/>
      <c r="Y871" s="713" t="n"/>
      <c r="Z871" s="713" t="n"/>
    </row>
    <row r="872" ht="11.25" customHeight="1" s="844">
      <c r="A872" s="713" t="n"/>
      <c r="B872" s="713" t="n"/>
      <c r="C872" s="713" t="n"/>
      <c r="D872" s="665" t="n"/>
      <c r="E872" s="665" t="n"/>
      <c r="F872" s="665" t="n"/>
      <c r="G872" s="665" t="n"/>
      <c r="H872" s="665" t="n"/>
      <c r="I872" s="713" t="n"/>
      <c r="J872" s="713" t="n"/>
      <c r="K872" s="713" t="n"/>
      <c r="L872" s="713" t="n"/>
      <c r="M872" s="713" t="n"/>
      <c r="N872" s="713" t="n"/>
      <c r="O872" s="713" t="n"/>
      <c r="P872" s="713" t="n"/>
      <c r="Q872" s="713" t="n"/>
      <c r="R872" s="713" t="n"/>
      <c r="S872" s="713" t="n"/>
      <c r="T872" s="713" t="n"/>
      <c r="U872" s="713" t="n"/>
      <c r="V872" s="713" t="n"/>
      <c r="W872" s="713" t="n"/>
      <c r="X872" s="713" t="n"/>
      <c r="Y872" s="713" t="n"/>
      <c r="Z872" s="713" t="n"/>
    </row>
    <row r="873" ht="11.25" customHeight="1" s="844">
      <c r="A873" s="713" t="n"/>
      <c r="B873" s="713" t="n"/>
      <c r="C873" s="713" t="n"/>
      <c r="D873" s="665" t="n"/>
      <c r="E873" s="665" t="n"/>
      <c r="F873" s="665" t="n"/>
      <c r="G873" s="665" t="n"/>
      <c r="H873" s="665" t="n"/>
      <c r="I873" s="713" t="n"/>
      <c r="J873" s="713" t="n"/>
      <c r="K873" s="713" t="n"/>
      <c r="L873" s="713" t="n"/>
      <c r="M873" s="713" t="n"/>
      <c r="N873" s="713" t="n"/>
      <c r="O873" s="713" t="n"/>
      <c r="P873" s="713" t="n"/>
      <c r="Q873" s="713" t="n"/>
      <c r="R873" s="713" t="n"/>
      <c r="S873" s="713" t="n"/>
      <c r="T873" s="713" t="n"/>
      <c r="U873" s="713" t="n"/>
      <c r="V873" s="713" t="n"/>
      <c r="W873" s="713" t="n"/>
      <c r="X873" s="713" t="n"/>
      <c r="Y873" s="713" t="n"/>
      <c r="Z873" s="713" t="n"/>
    </row>
    <row r="874" ht="11.25" customHeight="1" s="844">
      <c r="A874" s="713" t="n"/>
      <c r="B874" s="713" t="n"/>
      <c r="C874" s="713" t="n"/>
      <c r="D874" s="665" t="n"/>
      <c r="E874" s="665" t="n"/>
      <c r="F874" s="665" t="n"/>
      <c r="G874" s="665" t="n"/>
      <c r="H874" s="665" t="n"/>
      <c r="I874" s="713" t="n"/>
      <c r="J874" s="713" t="n"/>
      <c r="K874" s="713" t="n"/>
      <c r="L874" s="713" t="n"/>
      <c r="M874" s="713" t="n"/>
      <c r="N874" s="713" t="n"/>
      <c r="O874" s="713" t="n"/>
      <c r="P874" s="713" t="n"/>
      <c r="Q874" s="713" t="n"/>
      <c r="R874" s="713" t="n"/>
      <c r="S874" s="713" t="n"/>
      <c r="T874" s="713" t="n"/>
      <c r="U874" s="713" t="n"/>
      <c r="V874" s="713" t="n"/>
      <c r="W874" s="713" t="n"/>
      <c r="X874" s="713" t="n"/>
      <c r="Y874" s="713" t="n"/>
      <c r="Z874" s="713" t="n"/>
    </row>
    <row r="875" ht="11.25" customHeight="1" s="844">
      <c r="A875" s="713" t="n"/>
      <c r="B875" s="713" t="n"/>
      <c r="C875" s="713" t="n"/>
      <c r="D875" s="665" t="n"/>
      <c r="E875" s="665" t="n"/>
      <c r="F875" s="665" t="n"/>
      <c r="G875" s="665" t="n"/>
      <c r="H875" s="665" t="n"/>
      <c r="I875" s="713" t="n"/>
      <c r="J875" s="713" t="n"/>
      <c r="K875" s="713" t="n"/>
      <c r="L875" s="713" t="n"/>
      <c r="M875" s="713" t="n"/>
      <c r="N875" s="713" t="n"/>
      <c r="O875" s="713" t="n"/>
      <c r="P875" s="713" t="n"/>
      <c r="Q875" s="713" t="n"/>
      <c r="R875" s="713" t="n"/>
      <c r="S875" s="713" t="n"/>
      <c r="T875" s="713" t="n"/>
      <c r="U875" s="713" t="n"/>
      <c r="V875" s="713" t="n"/>
      <c r="W875" s="713" t="n"/>
      <c r="X875" s="713" t="n"/>
      <c r="Y875" s="713" t="n"/>
      <c r="Z875" s="713" t="n"/>
    </row>
    <row r="876" ht="11.25" customHeight="1" s="844">
      <c r="A876" s="713" t="n"/>
      <c r="B876" s="713" t="n"/>
      <c r="C876" s="713" t="n"/>
      <c r="D876" s="665" t="n"/>
      <c r="E876" s="665" t="n"/>
      <c r="F876" s="665" t="n"/>
      <c r="G876" s="665" t="n"/>
      <c r="H876" s="665" t="n"/>
      <c r="I876" s="713" t="n"/>
      <c r="J876" s="713" t="n"/>
      <c r="K876" s="713" t="n"/>
      <c r="L876" s="713" t="n"/>
      <c r="M876" s="713" t="n"/>
      <c r="N876" s="713" t="n"/>
      <c r="O876" s="713" t="n"/>
      <c r="P876" s="713" t="n"/>
      <c r="Q876" s="713" t="n"/>
      <c r="R876" s="713" t="n"/>
      <c r="S876" s="713" t="n"/>
      <c r="T876" s="713" t="n"/>
      <c r="U876" s="713" t="n"/>
      <c r="V876" s="713" t="n"/>
      <c r="W876" s="713" t="n"/>
      <c r="X876" s="713" t="n"/>
      <c r="Y876" s="713" t="n"/>
      <c r="Z876" s="713" t="n"/>
    </row>
    <row r="877" ht="11.25" customHeight="1" s="844">
      <c r="A877" s="713" t="n"/>
      <c r="B877" s="713" t="n"/>
      <c r="C877" s="713" t="n"/>
      <c r="D877" s="665" t="n"/>
      <c r="E877" s="665" t="n"/>
      <c r="F877" s="665" t="n"/>
      <c r="G877" s="665" t="n"/>
      <c r="H877" s="665" t="n"/>
      <c r="I877" s="713" t="n"/>
      <c r="J877" s="713" t="n"/>
      <c r="K877" s="713" t="n"/>
      <c r="L877" s="713" t="n"/>
      <c r="M877" s="713" t="n"/>
      <c r="N877" s="713" t="n"/>
      <c r="O877" s="713" t="n"/>
      <c r="P877" s="713" t="n"/>
      <c r="Q877" s="713" t="n"/>
      <c r="R877" s="713" t="n"/>
      <c r="S877" s="713" t="n"/>
      <c r="T877" s="713" t="n"/>
      <c r="U877" s="713" t="n"/>
      <c r="V877" s="713" t="n"/>
      <c r="W877" s="713" t="n"/>
      <c r="X877" s="713" t="n"/>
      <c r="Y877" s="713" t="n"/>
      <c r="Z877" s="713" t="n"/>
    </row>
    <row r="878" ht="11.25" customHeight="1" s="844">
      <c r="A878" s="713" t="n"/>
      <c r="B878" s="713" t="n"/>
      <c r="C878" s="713" t="n"/>
      <c r="D878" s="665" t="n"/>
      <c r="E878" s="665" t="n"/>
      <c r="F878" s="665" t="n"/>
      <c r="G878" s="665" t="n"/>
      <c r="H878" s="665" t="n"/>
      <c r="I878" s="713" t="n"/>
      <c r="J878" s="713" t="n"/>
      <c r="K878" s="713" t="n"/>
      <c r="L878" s="713" t="n"/>
      <c r="M878" s="713" t="n"/>
      <c r="N878" s="713" t="n"/>
      <c r="O878" s="713" t="n"/>
      <c r="P878" s="713" t="n"/>
      <c r="Q878" s="713" t="n"/>
      <c r="R878" s="713" t="n"/>
      <c r="S878" s="713" t="n"/>
      <c r="T878" s="713" t="n"/>
      <c r="U878" s="713" t="n"/>
      <c r="V878" s="713" t="n"/>
      <c r="W878" s="713" t="n"/>
      <c r="X878" s="713" t="n"/>
      <c r="Y878" s="713" t="n"/>
      <c r="Z878" s="713" t="n"/>
    </row>
    <row r="879" ht="11.25" customHeight="1" s="844">
      <c r="A879" s="713" t="n"/>
      <c r="B879" s="713" t="n"/>
      <c r="C879" s="713" t="n"/>
      <c r="D879" s="665" t="n"/>
      <c r="E879" s="665" t="n"/>
      <c r="F879" s="665" t="n"/>
      <c r="G879" s="665" t="n"/>
      <c r="H879" s="665" t="n"/>
      <c r="I879" s="713" t="n"/>
      <c r="J879" s="713" t="n"/>
      <c r="K879" s="713" t="n"/>
      <c r="L879" s="713" t="n"/>
      <c r="M879" s="713" t="n"/>
      <c r="N879" s="713" t="n"/>
      <c r="O879" s="713" t="n"/>
      <c r="P879" s="713" t="n"/>
      <c r="Q879" s="713" t="n"/>
      <c r="R879" s="713" t="n"/>
      <c r="S879" s="713" t="n"/>
      <c r="T879" s="713" t="n"/>
      <c r="U879" s="713" t="n"/>
      <c r="V879" s="713" t="n"/>
      <c r="W879" s="713" t="n"/>
      <c r="X879" s="713" t="n"/>
      <c r="Y879" s="713" t="n"/>
      <c r="Z879" s="713" t="n"/>
    </row>
    <row r="880" ht="11.25" customHeight="1" s="844">
      <c r="A880" s="713" t="n"/>
      <c r="B880" s="713" t="n"/>
      <c r="C880" s="713" t="n"/>
      <c r="D880" s="665" t="n"/>
      <c r="E880" s="665" t="n"/>
      <c r="F880" s="665" t="n"/>
      <c r="G880" s="665" t="n"/>
      <c r="H880" s="665" t="n"/>
      <c r="I880" s="713" t="n"/>
      <c r="J880" s="713" t="n"/>
      <c r="K880" s="713" t="n"/>
      <c r="L880" s="713" t="n"/>
      <c r="M880" s="713" t="n"/>
      <c r="N880" s="713" t="n"/>
      <c r="O880" s="713" t="n"/>
      <c r="P880" s="713" t="n"/>
      <c r="Q880" s="713" t="n"/>
      <c r="R880" s="713" t="n"/>
      <c r="S880" s="713" t="n"/>
      <c r="T880" s="713" t="n"/>
      <c r="U880" s="713" t="n"/>
      <c r="V880" s="713" t="n"/>
      <c r="W880" s="713" t="n"/>
      <c r="X880" s="713" t="n"/>
      <c r="Y880" s="713" t="n"/>
      <c r="Z880" s="713" t="n"/>
    </row>
    <row r="881" ht="11.25" customHeight="1" s="844">
      <c r="A881" s="713" t="n"/>
      <c r="B881" s="713" t="n"/>
      <c r="C881" s="713" t="n"/>
      <c r="D881" s="665" t="n"/>
      <c r="E881" s="665" t="n"/>
      <c r="F881" s="665" t="n"/>
      <c r="G881" s="665" t="n"/>
      <c r="H881" s="665" t="n"/>
      <c r="I881" s="713" t="n"/>
      <c r="J881" s="713" t="n"/>
      <c r="K881" s="713" t="n"/>
      <c r="L881" s="713" t="n"/>
      <c r="M881" s="713" t="n"/>
      <c r="N881" s="713" t="n"/>
      <c r="O881" s="713" t="n"/>
      <c r="P881" s="713" t="n"/>
      <c r="Q881" s="713" t="n"/>
      <c r="R881" s="713" t="n"/>
      <c r="S881" s="713" t="n"/>
      <c r="T881" s="713" t="n"/>
      <c r="U881" s="713" t="n"/>
      <c r="V881" s="713" t="n"/>
      <c r="W881" s="713" t="n"/>
      <c r="X881" s="713" t="n"/>
      <c r="Y881" s="713" t="n"/>
      <c r="Z881" s="713" t="n"/>
    </row>
    <row r="882" ht="11.25" customHeight="1" s="844">
      <c r="A882" s="713" t="n"/>
      <c r="B882" s="713" t="n"/>
      <c r="C882" s="713" t="n"/>
      <c r="D882" s="665" t="n"/>
      <c r="E882" s="665" t="n"/>
      <c r="F882" s="665" t="n"/>
      <c r="G882" s="665" t="n"/>
      <c r="H882" s="665" t="n"/>
      <c r="I882" s="713" t="n"/>
      <c r="J882" s="713" t="n"/>
      <c r="K882" s="713" t="n"/>
      <c r="L882" s="713" t="n"/>
      <c r="M882" s="713" t="n"/>
      <c r="N882" s="713" t="n"/>
      <c r="O882" s="713" t="n"/>
      <c r="P882" s="713" t="n"/>
      <c r="Q882" s="713" t="n"/>
      <c r="R882" s="713" t="n"/>
      <c r="S882" s="713" t="n"/>
      <c r="T882" s="713" t="n"/>
      <c r="U882" s="713" t="n"/>
      <c r="V882" s="713" t="n"/>
      <c r="W882" s="713" t="n"/>
      <c r="X882" s="713" t="n"/>
      <c r="Y882" s="713" t="n"/>
      <c r="Z882" s="713" t="n"/>
    </row>
    <row r="883" ht="11.25" customHeight="1" s="844">
      <c r="A883" s="713" t="n"/>
      <c r="B883" s="713" t="n"/>
      <c r="C883" s="713" t="n"/>
      <c r="D883" s="665" t="n"/>
      <c r="E883" s="665" t="n"/>
      <c r="F883" s="665" t="n"/>
      <c r="G883" s="665" t="n"/>
      <c r="H883" s="665" t="n"/>
      <c r="I883" s="713" t="n"/>
      <c r="J883" s="713" t="n"/>
      <c r="K883" s="713" t="n"/>
      <c r="L883" s="713" t="n"/>
      <c r="M883" s="713" t="n"/>
      <c r="N883" s="713" t="n"/>
      <c r="O883" s="713" t="n"/>
      <c r="P883" s="713" t="n"/>
      <c r="Q883" s="713" t="n"/>
      <c r="R883" s="713" t="n"/>
      <c r="S883" s="713" t="n"/>
      <c r="T883" s="713" t="n"/>
      <c r="U883" s="713" t="n"/>
      <c r="V883" s="713" t="n"/>
      <c r="W883" s="713" t="n"/>
      <c r="X883" s="713" t="n"/>
      <c r="Y883" s="713" t="n"/>
      <c r="Z883" s="713" t="n"/>
    </row>
    <row r="884" ht="11.25" customHeight="1" s="844">
      <c r="A884" s="713" t="n"/>
      <c r="B884" s="713" t="n"/>
      <c r="C884" s="713" t="n"/>
      <c r="D884" s="665" t="n"/>
      <c r="E884" s="665" t="n"/>
      <c r="F884" s="665" t="n"/>
      <c r="G884" s="665" t="n"/>
      <c r="H884" s="665" t="n"/>
      <c r="I884" s="713" t="n"/>
      <c r="J884" s="713" t="n"/>
      <c r="K884" s="713" t="n"/>
      <c r="L884" s="713" t="n"/>
      <c r="M884" s="713" t="n"/>
      <c r="N884" s="713" t="n"/>
      <c r="O884" s="713" t="n"/>
      <c r="P884" s="713" t="n"/>
      <c r="Q884" s="713" t="n"/>
      <c r="R884" s="713" t="n"/>
      <c r="S884" s="713" t="n"/>
      <c r="T884" s="713" t="n"/>
      <c r="U884" s="713" t="n"/>
      <c r="V884" s="713" t="n"/>
      <c r="W884" s="713" t="n"/>
      <c r="X884" s="713" t="n"/>
      <c r="Y884" s="713" t="n"/>
      <c r="Z884" s="713" t="n"/>
    </row>
    <row r="885" ht="11.25" customHeight="1" s="844">
      <c r="A885" s="713" t="n"/>
      <c r="B885" s="713" t="n"/>
      <c r="C885" s="713" t="n"/>
      <c r="D885" s="665" t="n"/>
      <c r="E885" s="665" t="n"/>
      <c r="F885" s="665" t="n"/>
      <c r="G885" s="665" t="n"/>
      <c r="H885" s="665" t="n"/>
      <c r="I885" s="713" t="n"/>
      <c r="J885" s="713" t="n"/>
      <c r="K885" s="713" t="n"/>
      <c r="L885" s="713" t="n"/>
      <c r="M885" s="713" t="n"/>
      <c r="N885" s="713" t="n"/>
      <c r="O885" s="713" t="n"/>
      <c r="P885" s="713" t="n"/>
      <c r="Q885" s="713" t="n"/>
      <c r="R885" s="713" t="n"/>
      <c r="S885" s="713" t="n"/>
      <c r="T885" s="713" t="n"/>
      <c r="U885" s="713" t="n"/>
      <c r="V885" s="713" t="n"/>
      <c r="W885" s="713" t="n"/>
      <c r="X885" s="713" t="n"/>
      <c r="Y885" s="713" t="n"/>
      <c r="Z885" s="713" t="n"/>
    </row>
    <row r="886" ht="11.25" customHeight="1" s="844">
      <c r="A886" s="713" t="n"/>
      <c r="B886" s="713" t="n"/>
      <c r="C886" s="713" t="n"/>
      <c r="D886" s="665" t="n"/>
      <c r="E886" s="665" t="n"/>
      <c r="F886" s="665" t="n"/>
      <c r="G886" s="665" t="n"/>
      <c r="H886" s="665" t="n"/>
      <c r="I886" s="713" t="n"/>
      <c r="J886" s="713" t="n"/>
      <c r="K886" s="713" t="n"/>
      <c r="L886" s="713" t="n"/>
      <c r="M886" s="713" t="n"/>
      <c r="N886" s="713" t="n"/>
      <c r="O886" s="713" t="n"/>
      <c r="P886" s="713" t="n"/>
      <c r="Q886" s="713" t="n"/>
      <c r="R886" s="713" t="n"/>
      <c r="S886" s="713" t="n"/>
      <c r="T886" s="713" t="n"/>
      <c r="U886" s="713" t="n"/>
      <c r="V886" s="713" t="n"/>
      <c r="W886" s="713" t="n"/>
      <c r="X886" s="713" t="n"/>
      <c r="Y886" s="713" t="n"/>
      <c r="Z886" s="713" t="n"/>
    </row>
    <row r="887" ht="11.25" customHeight="1" s="844">
      <c r="A887" s="713" t="n"/>
      <c r="B887" s="713" t="n"/>
      <c r="C887" s="713" t="n"/>
      <c r="D887" s="665" t="n"/>
      <c r="E887" s="665" t="n"/>
      <c r="F887" s="665" t="n"/>
      <c r="G887" s="665" t="n"/>
      <c r="H887" s="665" t="n"/>
      <c r="I887" s="713" t="n"/>
      <c r="J887" s="713" t="n"/>
      <c r="K887" s="713" t="n"/>
      <c r="L887" s="713" t="n"/>
      <c r="M887" s="713" t="n"/>
      <c r="N887" s="713" t="n"/>
      <c r="O887" s="713" t="n"/>
      <c r="P887" s="713" t="n"/>
      <c r="Q887" s="713" t="n"/>
      <c r="R887" s="713" t="n"/>
      <c r="S887" s="713" t="n"/>
      <c r="T887" s="713" t="n"/>
      <c r="U887" s="713" t="n"/>
      <c r="V887" s="713" t="n"/>
      <c r="W887" s="713" t="n"/>
      <c r="X887" s="713" t="n"/>
      <c r="Y887" s="713" t="n"/>
      <c r="Z887" s="713" t="n"/>
    </row>
    <row r="888" ht="11.25" customHeight="1" s="844">
      <c r="A888" s="713" t="n"/>
      <c r="B888" s="713" t="n"/>
      <c r="C888" s="713" t="n"/>
      <c r="D888" s="665" t="n"/>
      <c r="E888" s="665" t="n"/>
      <c r="F888" s="665" t="n"/>
      <c r="G888" s="665" t="n"/>
      <c r="H888" s="665" t="n"/>
      <c r="I888" s="713" t="n"/>
      <c r="J888" s="713" t="n"/>
      <c r="K888" s="713" t="n"/>
      <c r="L888" s="713" t="n"/>
      <c r="M888" s="713" t="n"/>
      <c r="N888" s="713" t="n"/>
      <c r="O888" s="713" t="n"/>
      <c r="P888" s="713" t="n"/>
      <c r="Q888" s="713" t="n"/>
      <c r="R888" s="713" t="n"/>
      <c r="S888" s="713" t="n"/>
      <c r="T888" s="713" t="n"/>
      <c r="U888" s="713" t="n"/>
      <c r="V888" s="713" t="n"/>
      <c r="W888" s="713" t="n"/>
      <c r="X888" s="713" t="n"/>
      <c r="Y888" s="713" t="n"/>
      <c r="Z888" s="713" t="n"/>
    </row>
    <row r="889" ht="11.25" customHeight="1" s="844">
      <c r="A889" s="713" t="n"/>
      <c r="B889" s="713" t="n"/>
      <c r="C889" s="713" t="n"/>
      <c r="D889" s="665" t="n"/>
      <c r="E889" s="665" t="n"/>
      <c r="F889" s="665" t="n"/>
      <c r="G889" s="665" t="n"/>
      <c r="H889" s="665" t="n"/>
      <c r="I889" s="713" t="n"/>
      <c r="J889" s="713" t="n"/>
      <c r="K889" s="713" t="n"/>
      <c r="L889" s="713" t="n"/>
      <c r="M889" s="713" t="n"/>
      <c r="N889" s="713" t="n"/>
      <c r="O889" s="713" t="n"/>
      <c r="P889" s="713" t="n"/>
      <c r="Q889" s="713" t="n"/>
      <c r="R889" s="713" t="n"/>
      <c r="S889" s="713" t="n"/>
      <c r="T889" s="713" t="n"/>
      <c r="U889" s="713" t="n"/>
      <c r="V889" s="713" t="n"/>
      <c r="W889" s="713" t="n"/>
      <c r="X889" s="713" t="n"/>
      <c r="Y889" s="713" t="n"/>
      <c r="Z889" s="713" t="n"/>
    </row>
    <row r="890" ht="11.25" customHeight="1" s="844">
      <c r="A890" s="713" t="n"/>
      <c r="B890" s="713" t="n"/>
      <c r="C890" s="713" t="n"/>
      <c r="D890" s="665" t="n"/>
      <c r="E890" s="665" t="n"/>
      <c r="F890" s="665" t="n"/>
      <c r="G890" s="665" t="n"/>
      <c r="H890" s="665" t="n"/>
      <c r="I890" s="713" t="n"/>
      <c r="J890" s="713" t="n"/>
      <c r="K890" s="713" t="n"/>
      <c r="L890" s="713" t="n"/>
      <c r="M890" s="713" t="n"/>
      <c r="N890" s="713" t="n"/>
      <c r="O890" s="713" t="n"/>
      <c r="P890" s="713" t="n"/>
      <c r="Q890" s="713" t="n"/>
      <c r="R890" s="713" t="n"/>
      <c r="S890" s="713" t="n"/>
      <c r="T890" s="713" t="n"/>
      <c r="U890" s="713" t="n"/>
      <c r="V890" s="713" t="n"/>
      <c r="W890" s="713" t="n"/>
      <c r="X890" s="713" t="n"/>
      <c r="Y890" s="713" t="n"/>
      <c r="Z890" s="713" t="n"/>
    </row>
    <row r="891" ht="11.25" customHeight="1" s="844">
      <c r="A891" s="713" t="n"/>
      <c r="B891" s="713" t="n"/>
      <c r="C891" s="713" t="n"/>
      <c r="D891" s="665" t="n"/>
      <c r="E891" s="665" t="n"/>
      <c r="F891" s="665" t="n"/>
      <c r="G891" s="665" t="n"/>
      <c r="H891" s="665" t="n"/>
      <c r="I891" s="713" t="n"/>
      <c r="J891" s="713" t="n"/>
      <c r="K891" s="713" t="n"/>
      <c r="L891" s="713" t="n"/>
      <c r="M891" s="713" t="n"/>
      <c r="N891" s="713" t="n"/>
      <c r="O891" s="713" t="n"/>
      <c r="P891" s="713" t="n"/>
      <c r="Q891" s="713" t="n"/>
      <c r="R891" s="713" t="n"/>
      <c r="S891" s="713" t="n"/>
      <c r="T891" s="713" t="n"/>
      <c r="U891" s="713" t="n"/>
      <c r="V891" s="713" t="n"/>
      <c r="W891" s="713" t="n"/>
      <c r="X891" s="713" t="n"/>
      <c r="Y891" s="713" t="n"/>
      <c r="Z891" s="713" t="n"/>
    </row>
    <row r="892" ht="11.25" customHeight="1" s="844">
      <c r="A892" s="713" t="n"/>
      <c r="B892" s="713" t="n"/>
      <c r="C892" s="713" t="n"/>
      <c r="D892" s="665" t="n"/>
      <c r="E892" s="665" t="n"/>
      <c r="F892" s="665" t="n"/>
      <c r="G892" s="665" t="n"/>
      <c r="H892" s="665" t="n"/>
      <c r="I892" s="713" t="n"/>
      <c r="J892" s="713" t="n"/>
      <c r="K892" s="713" t="n"/>
      <c r="L892" s="713" t="n"/>
      <c r="M892" s="713" t="n"/>
      <c r="N892" s="713" t="n"/>
      <c r="O892" s="713" t="n"/>
      <c r="P892" s="713" t="n"/>
      <c r="Q892" s="713" t="n"/>
      <c r="R892" s="713" t="n"/>
      <c r="S892" s="713" t="n"/>
      <c r="T892" s="713" t="n"/>
      <c r="U892" s="713" t="n"/>
      <c r="V892" s="713" t="n"/>
      <c r="W892" s="713" t="n"/>
      <c r="X892" s="713" t="n"/>
      <c r="Y892" s="713" t="n"/>
      <c r="Z892" s="713" t="n"/>
    </row>
    <row r="893" ht="11.25" customHeight="1" s="844">
      <c r="A893" s="713" t="n"/>
      <c r="B893" s="713" t="n"/>
      <c r="C893" s="713" t="n"/>
      <c r="D893" s="665" t="n"/>
      <c r="E893" s="665" t="n"/>
      <c r="F893" s="665" t="n"/>
      <c r="G893" s="665" t="n"/>
      <c r="H893" s="665" t="n"/>
      <c r="I893" s="713" t="n"/>
      <c r="J893" s="713" t="n"/>
      <c r="K893" s="713" t="n"/>
      <c r="L893" s="713" t="n"/>
      <c r="M893" s="713" t="n"/>
      <c r="N893" s="713" t="n"/>
      <c r="O893" s="713" t="n"/>
      <c r="P893" s="713" t="n"/>
      <c r="Q893" s="713" t="n"/>
      <c r="R893" s="713" t="n"/>
      <c r="S893" s="713" t="n"/>
      <c r="T893" s="713" t="n"/>
      <c r="U893" s="713" t="n"/>
      <c r="V893" s="713" t="n"/>
      <c r="W893" s="713" t="n"/>
      <c r="X893" s="713" t="n"/>
      <c r="Y893" s="713" t="n"/>
      <c r="Z893" s="713" t="n"/>
    </row>
    <row r="894" ht="11.25" customHeight="1" s="844">
      <c r="A894" s="713" t="n"/>
      <c r="B894" s="713" t="n"/>
      <c r="C894" s="713" t="n"/>
      <c r="D894" s="665" t="n"/>
      <c r="E894" s="665" t="n"/>
      <c r="F894" s="665" t="n"/>
      <c r="G894" s="665" t="n"/>
      <c r="H894" s="665" t="n"/>
      <c r="I894" s="713" t="n"/>
      <c r="J894" s="713" t="n"/>
      <c r="K894" s="713" t="n"/>
      <c r="L894" s="713" t="n"/>
      <c r="M894" s="713" t="n"/>
      <c r="N894" s="713" t="n"/>
      <c r="O894" s="713" t="n"/>
      <c r="P894" s="713" t="n"/>
      <c r="Q894" s="713" t="n"/>
      <c r="R894" s="713" t="n"/>
      <c r="S894" s="713" t="n"/>
      <c r="T894" s="713" t="n"/>
      <c r="U894" s="713" t="n"/>
      <c r="V894" s="713" t="n"/>
      <c r="W894" s="713" t="n"/>
      <c r="X894" s="713" t="n"/>
      <c r="Y894" s="713" t="n"/>
      <c r="Z894" s="713" t="n"/>
    </row>
    <row r="895" ht="11.25" customHeight="1" s="844">
      <c r="A895" s="713" t="n"/>
      <c r="B895" s="713" t="n"/>
      <c r="C895" s="713" t="n"/>
      <c r="D895" s="665" t="n"/>
      <c r="E895" s="665" t="n"/>
      <c r="F895" s="665" t="n"/>
      <c r="G895" s="665" t="n"/>
      <c r="H895" s="665" t="n"/>
      <c r="I895" s="713" t="n"/>
      <c r="J895" s="713" t="n"/>
      <c r="K895" s="713" t="n"/>
      <c r="L895" s="713" t="n"/>
      <c r="M895" s="713" t="n"/>
      <c r="N895" s="713" t="n"/>
      <c r="O895" s="713" t="n"/>
      <c r="P895" s="713" t="n"/>
      <c r="Q895" s="713" t="n"/>
      <c r="R895" s="713" t="n"/>
      <c r="S895" s="713" t="n"/>
      <c r="T895" s="713" t="n"/>
      <c r="U895" s="713" t="n"/>
      <c r="V895" s="713" t="n"/>
      <c r="W895" s="713" t="n"/>
      <c r="X895" s="713" t="n"/>
      <c r="Y895" s="713" t="n"/>
      <c r="Z895" s="713" t="n"/>
    </row>
    <row r="896" ht="11.25" customHeight="1" s="844">
      <c r="A896" s="713" t="n"/>
      <c r="B896" s="713" t="n"/>
      <c r="C896" s="713" t="n"/>
      <c r="D896" s="665" t="n"/>
      <c r="E896" s="665" t="n"/>
      <c r="F896" s="665" t="n"/>
      <c r="G896" s="665" t="n"/>
      <c r="H896" s="665" t="n"/>
      <c r="I896" s="713" t="n"/>
      <c r="J896" s="713" t="n"/>
      <c r="K896" s="713" t="n"/>
      <c r="L896" s="713" t="n"/>
      <c r="M896" s="713" t="n"/>
      <c r="N896" s="713" t="n"/>
      <c r="O896" s="713" t="n"/>
      <c r="P896" s="713" t="n"/>
      <c r="Q896" s="713" t="n"/>
      <c r="R896" s="713" t="n"/>
      <c r="S896" s="713" t="n"/>
      <c r="T896" s="713" t="n"/>
      <c r="U896" s="713" t="n"/>
      <c r="V896" s="713" t="n"/>
      <c r="W896" s="713" t="n"/>
      <c r="X896" s="713" t="n"/>
      <c r="Y896" s="713" t="n"/>
      <c r="Z896" s="713" t="n"/>
    </row>
    <row r="897" ht="11.25" customHeight="1" s="844">
      <c r="A897" s="713" t="n"/>
      <c r="B897" s="713" t="n"/>
      <c r="C897" s="713" t="n"/>
      <c r="D897" s="665" t="n"/>
      <c r="E897" s="665" t="n"/>
      <c r="F897" s="665" t="n"/>
      <c r="G897" s="665" t="n"/>
      <c r="H897" s="665" t="n"/>
      <c r="I897" s="713" t="n"/>
      <c r="J897" s="713" t="n"/>
      <c r="K897" s="713" t="n"/>
      <c r="L897" s="713" t="n"/>
      <c r="M897" s="713" t="n"/>
      <c r="N897" s="713" t="n"/>
      <c r="O897" s="713" t="n"/>
      <c r="P897" s="713" t="n"/>
      <c r="Q897" s="713" t="n"/>
      <c r="R897" s="713" t="n"/>
      <c r="S897" s="713" t="n"/>
      <c r="T897" s="713" t="n"/>
      <c r="U897" s="713" t="n"/>
      <c r="V897" s="713" t="n"/>
      <c r="W897" s="713" t="n"/>
      <c r="X897" s="713" t="n"/>
      <c r="Y897" s="713" t="n"/>
      <c r="Z897" s="713" t="n"/>
    </row>
    <row r="898" ht="11.25" customHeight="1" s="844">
      <c r="A898" s="713" t="n"/>
      <c r="B898" s="713" t="n"/>
      <c r="C898" s="713" t="n"/>
      <c r="D898" s="665" t="n"/>
      <c r="E898" s="665" t="n"/>
      <c r="F898" s="665" t="n"/>
      <c r="G898" s="665" t="n"/>
      <c r="H898" s="665" t="n"/>
      <c r="I898" s="713" t="n"/>
      <c r="J898" s="713" t="n"/>
      <c r="K898" s="713" t="n"/>
      <c r="L898" s="713" t="n"/>
      <c r="M898" s="713" t="n"/>
      <c r="N898" s="713" t="n"/>
      <c r="O898" s="713" t="n"/>
      <c r="P898" s="713" t="n"/>
      <c r="Q898" s="713" t="n"/>
      <c r="R898" s="713" t="n"/>
      <c r="S898" s="713" t="n"/>
      <c r="T898" s="713" t="n"/>
      <c r="U898" s="713" t="n"/>
      <c r="V898" s="713" t="n"/>
      <c r="W898" s="713" t="n"/>
      <c r="X898" s="713" t="n"/>
      <c r="Y898" s="713" t="n"/>
      <c r="Z898" s="713" t="n"/>
    </row>
    <row r="899" ht="11.25" customHeight="1" s="844">
      <c r="A899" s="713" t="n"/>
      <c r="B899" s="713" t="n"/>
      <c r="C899" s="713" t="n"/>
      <c r="D899" s="665" t="n"/>
      <c r="E899" s="665" t="n"/>
      <c r="F899" s="665" t="n"/>
      <c r="G899" s="665" t="n"/>
      <c r="H899" s="665" t="n"/>
      <c r="I899" s="713" t="n"/>
      <c r="J899" s="713" t="n"/>
      <c r="K899" s="713" t="n"/>
      <c r="L899" s="713" t="n"/>
      <c r="M899" s="713" t="n"/>
      <c r="N899" s="713" t="n"/>
      <c r="O899" s="713" t="n"/>
      <c r="P899" s="713" t="n"/>
      <c r="Q899" s="713" t="n"/>
      <c r="R899" s="713" t="n"/>
      <c r="S899" s="713" t="n"/>
      <c r="T899" s="713" t="n"/>
      <c r="U899" s="713" t="n"/>
      <c r="V899" s="713" t="n"/>
      <c r="W899" s="713" t="n"/>
      <c r="X899" s="713" t="n"/>
      <c r="Y899" s="713" t="n"/>
      <c r="Z899" s="713" t="n"/>
    </row>
    <row r="900" ht="11.25" customHeight="1" s="844">
      <c r="A900" s="713" t="n"/>
      <c r="B900" s="713" t="n"/>
      <c r="C900" s="713" t="n"/>
      <c r="D900" s="665" t="n"/>
      <c r="E900" s="665" t="n"/>
      <c r="F900" s="665" t="n"/>
      <c r="G900" s="665" t="n"/>
      <c r="H900" s="665" t="n"/>
      <c r="I900" s="713" t="n"/>
      <c r="J900" s="713" t="n"/>
      <c r="K900" s="713" t="n"/>
      <c r="L900" s="713" t="n"/>
      <c r="M900" s="713" t="n"/>
      <c r="N900" s="713" t="n"/>
      <c r="O900" s="713" t="n"/>
      <c r="P900" s="713" t="n"/>
      <c r="Q900" s="713" t="n"/>
      <c r="R900" s="713" t="n"/>
      <c r="S900" s="713" t="n"/>
      <c r="T900" s="713" t="n"/>
      <c r="U900" s="713" t="n"/>
      <c r="V900" s="713" t="n"/>
      <c r="W900" s="713" t="n"/>
      <c r="X900" s="713" t="n"/>
      <c r="Y900" s="713" t="n"/>
      <c r="Z900" s="713" t="n"/>
    </row>
    <row r="901" ht="11.25" customHeight="1" s="844">
      <c r="A901" s="713" t="n"/>
      <c r="B901" s="713" t="n"/>
      <c r="C901" s="713" t="n"/>
      <c r="D901" s="665" t="n"/>
      <c r="E901" s="665" t="n"/>
      <c r="F901" s="665" t="n"/>
      <c r="G901" s="665" t="n"/>
      <c r="H901" s="665" t="n"/>
      <c r="I901" s="713" t="n"/>
      <c r="J901" s="713" t="n"/>
      <c r="K901" s="713" t="n"/>
      <c r="L901" s="713" t="n"/>
      <c r="M901" s="713" t="n"/>
      <c r="N901" s="713" t="n"/>
      <c r="O901" s="713" t="n"/>
      <c r="P901" s="713" t="n"/>
      <c r="Q901" s="713" t="n"/>
      <c r="R901" s="713" t="n"/>
      <c r="S901" s="713" t="n"/>
      <c r="T901" s="713" t="n"/>
      <c r="U901" s="713" t="n"/>
      <c r="V901" s="713" t="n"/>
      <c r="W901" s="713" t="n"/>
      <c r="X901" s="713" t="n"/>
      <c r="Y901" s="713" t="n"/>
      <c r="Z901" s="713" t="n"/>
    </row>
    <row r="902" ht="11.25" customHeight="1" s="844">
      <c r="A902" s="713" t="n"/>
      <c r="B902" s="713" t="n"/>
      <c r="C902" s="713" t="n"/>
      <c r="D902" s="665" t="n"/>
      <c r="E902" s="665" t="n"/>
      <c r="F902" s="665" t="n"/>
      <c r="G902" s="665" t="n"/>
      <c r="H902" s="665" t="n"/>
      <c r="I902" s="713" t="n"/>
      <c r="J902" s="713" t="n"/>
      <c r="K902" s="713" t="n"/>
      <c r="L902" s="713" t="n"/>
      <c r="M902" s="713" t="n"/>
      <c r="N902" s="713" t="n"/>
      <c r="O902" s="713" t="n"/>
      <c r="P902" s="713" t="n"/>
      <c r="Q902" s="713" t="n"/>
      <c r="R902" s="713" t="n"/>
      <c r="S902" s="713" t="n"/>
      <c r="T902" s="713" t="n"/>
      <c r="U902" s="713" t="n"/>
      <c r="V902" s="713" t="n"/>
      <c r="W902" s="713" t="n"/>
      <c r="X902" s="713" t="n"/>
      <c r="Y902" s="713" t="n"/>
      <c r="Z902" s="713" t="n"/>
    </row>
    <row r="903" ht="11.25" customHeight="1" s="844">
      <c r="A903" s="713" t="n"/>
      <c r="B903" s="713" t="n"/>
      <c r="C903" s="713" t="n"/>
      <c r="D903" s="665" t="n"/>
      <c r="E903" s="665" t="n"/>
      <c r="F903" s="665" t="n"/>
      <c r="G903" s="665" t="n"/>
      <c r="H903" s="665" t="n"/>
      <c r="I903" s="713" t="n"/>
      <c r="J903" s="713" t="n"/>
      <c r="K903" s="713" t="n"/>
      <c r="L903" s="713" t="n"/>
      <c r="M903" s="713" t="n"/>
      <c r="N903" s="713" t="n"/>
      <c r="O903" s="713" t="n"/>
      <c r="P903" s="713" t="n"/>
      <c r="Q903" s="713" t="n"/>
      <c r="R903" s="713" t="n"/>
      <c r="S903" s="713" t="n"/>
      <c r="T903" s="713" t="n"/>
      <c r="U903" s="713" t="n"/>
      <c r="V903" s="713" t="n"/>
      <c r="W903" s="713" t="n"/>
      <c r="X903" s="713" t="n"/>
      <c r="Y903" s="713" t="n"/>
      <c r="Z903" s="713" t="n"/>
    </row>
    <row r="904" ht="11.25" customHeight="1" s="844">
      <c r="A904" s="713" t="n"/>
      <c r="B904" s="713" t="n"/>
      <c r="C904" s="713" t="n"/>
      <c r="D904" s="665" t="n"/>
      <c r="E904" s="665" t="n"/>
      <c r="F904" s="665" t="n"/>
      <c r="G904" s="665" t="n"/>
      <c r="H904" s="665" t="n"/>
      <c r="I904" s="713" t="n"/>
      <c r="J904" s="713" t="n"/>
      <c r="K904" s="713" t="n"/>
      <c r="L904" s="713" t="n"/>
      <c r="M904" s="713" t="n"/>
      <c r="N904" s="713" t="n"/>
      <c r="O904" s="713" t="n"/>
      <c r="P904" s="713" t="n"/>
      <c r="Q904" s="713" t="n"/>
      <c r="R904" s="713" t="n"/>
      <c r="S904" s="713" t="n"/>
      <c r="T904" s="713" t="n"/>
      <c r="U904" s="713" t="n"/>
      <c r="V904" s="713" t="n"/>
      <c r="W904" s="713" t="n"/>
      <c r="X904" s="713" t="n"/>
      <c r="Y904" s="713" t="n"/>
      <c r="Z904" s="713" t="n"/>
    </row>
    <row r="905" ht="11.25" customHeight="1" s="844">
      <c r="A905" s="713" t="n"/>
      <c r="B905" s="713" t="n"/>
      <c r="C905" s="713" t="n"/>
      <c r="D905" s="665" t="n"/>
      <c r="E905" s="665" t="n"/>
      <c r="F905" s="665" t="n"/>
      <c r="G905" s="665" t="n"/>
      <c r="H905" s="665" t="n"/>
      <c r="I905" s="713" t="n"/>
      <c r="J905" s="713" t="n"/>
      <c r="K905" s="713" t="n"/>
      <c r="L905" s="713" t="n"/>
      <c r="M905" s="713" t="n"/>
      <c r="N905" s="713" t="n"/>
      <c r="O905" s="713" t="n"/>
      <c r="P905" s="713" t="n"/>
      <c r="Q905" s="713" t="n"/>
      <c r="R905" s="713" t="n"/>
      <c r="S905" s="713" t="n"/>
      <c r="T905" s="713" t="n"/>
      <c r="U905" s="713" t="n"/>
      <c r="V905" s="713" t="n"/>
      <c r="W905" s="713" t="n"/>
      <c r="X905" s="713" t="n"/>
      <c r="Y905" s="713" t="n"/>
      <c r="Z905" s="713" t="n"/>
    </row>
    <row r="906" ht="11.25" customHeight="1" s="844">
      <c r="A906" s="713" t="n"/>
      <c r="B906" s="713" t="n"/>
      <c r="C906" s="713" t="n"/>
      <c r="D906" s="665" t="n"/>
      <c r="E906" s="665" t="n"/>
      <c r="F906" s="665" t="n"/>
      <c r="G906" s="665" t="n"/>
      <c r="H906" s="665" t="n"/>
      <c r="I906" s="713" t="n"/>
      <c r="J906" s="713" t="n"/>
      <c r="K906" s="713" t="n"/>
      <c r="L906" s="713" t="n"/>
      <c r="M906" s="713" t="n"/>
      <c r="N906" s="713" t="n"/>
      <c r="O906" s="713" t="n"/>
      <c r="P906" s="713" t="n"/>
      <c r="Q906" s="713" t="n"/>
      <c r="R906" s="713" t="n"/>
      <c r="S906" s="713" t="n"/>
      <c r="T906" s="713" t="n"/>
      <c r="U906" s="713" t="n"/>
      <c r="V906" s="713" t="n"/>
      <c r="W906" s="713" t="n"/>
      <c r="X906" s="713" t="n"/>
      <c r="Y906" s="713" t="n"/>
      <c r="Z906" s="713" t="n"/>
    </row>
    <row r="907" ht="11.25" customHeight="1" s="844">
      <c r="A907" s="713" t="n"/>
      <c r="B907" s="713" t="n"/>
      <c r="C907" s="713" t="n"/>
      <c r="D907" s="665" t="n"/>
      <c r="E907" s="665" t="n"/>
      <c r="F907" s="665" t="n"/>
      <c r="G907" s="665" t="n"/>
      <c r="H907" s="665" t="n"/>
      <c r="I907" s="713" t="n"/>
      <c r="J907" s="713" t="n"/>
      <c r="K907" s="713" t="n"/>
      <c r="L907" s="713" t="n"/>
      <c r="M907" s="713" t="n"/>
      <c r="N907" s="713" t="n"/>
      <c r="O907" s="713" t="n"/>
      <c r="P907" s="713" t="n"/>
      <c r="Q907" s="713" t="n"/>
      <c r="R907" s="713" t="n"/>
      <c r="S907" s="713" t="n"/>
      <c r="T907" s="713" t="n"/>
      <c r="U907" s="713" t="n"/>
      <c r="V907" s="713" t="n"/>
      <c r="W907" s="713" t="n"/>
      <c r="X907" s="713" t="n"/>
      <c r="Y907" s="713" t="n"/>
      <c r="Z907" s="713" t="n"/>
    </row>
    <row r="908" ht="11.25" customHeight="1" s="844">
      <c r="A908" s="713" t="n"/>
      <c r="B908" s="713" t="n"/>
      <c r="C908" s="713" t="n"/>
      <c r="D908" s="665" t="n"/>
      <c r="E908" s="665" t="n"/>
      <c r="F908" s="665" t="n"/>
      <c r="G908" s="665" t="n"/>
      <c r="H908" s="665" t="n"/>
      <c r="I908" s="713" t="n"/>
      <c r="J908" s="713" t="n"/>
      <c r="K908" s="713" t="n"/>
      <c r="L908" s="713" t="n"/>
      <c r="M908" s="713" t="n"/>
      <c r="N908" s="713" t="n"/>
      <c r="O908" s="713" t="n"/>
      <c r="P908" s="713" t="n"/>
      <c r="Q908" s="713" t="n"/>
      <c r="R908" s="713" t="n"/>
      <c r="S908" s="713" t="n"/>
      <c r="T908" s="713" t="n"/>
      <c r="U908" s="713" t="n"/>
      <c r="V908" s="713" t="n"/>
      <c r="W908" s="713" t="n"/>
      <c r="X908" s="713" t="n"/>
      <c r="Y908" s="713" t="n"/>
      <c r="Z908" s="713" t="n"/>
    </row>
    <row r="909" ht="11.25" customHeight="1" s="844">
      <c r="A909" s="713" t="n"/>
      <c r="B909" s="713" t="n"/>
      <c r="C909" s="713" t="n"/>
      <c r="D909" s="665" t="n"/>
      <c r="E909" s="665" t="n"/>
      <c r="F909" s="665" t="n"/>
      <c r="G909" s="665" t="n"/>
      <c r="H909" s="665" t="n"/>
      <c r="I909" s="713" t="n"/>
      <c r="J909" s="713" t="n"/>
      <c r="K909" s="713" t="n"/>
      <c r="L909" s="713" t="n"/>
      <c r="M909" s="713" t="n"/>
      <c r="N909" s="713" t="n"/>
      <c r="O909" s="713" t="n"/>
      <c r="P909" s="713" t="n"/>
      <c r="Q909" s="713" t="n"/>
      <c r="R909" s="713" t="n"/>
      <c r="S909" s="713" t="n"/>
      <c r="T909" s="713" t="n"/>
      <c r="U909" s="713" t="n"/>
      <c r="V909" s="713" t="n"/>
      <c r="W909" s="713" t="n"/>
      <c r="X909" s="713" t="n"/>
      <c r="Y909" s="713" t="n"/>
      <c r="Z909" s="713" t="n"/>
    </row>
    <row r="910" ht="11.25" customHeight="1" s="844">
      <c r="A910" s="713" t="n"/>
      <c r="B910" s="713" t="n"/>
      <c r="C910" s="713" t="n"/>
      <c r="D910" s="665" t="n"/>
      <c r="E910" s="665" t="n"/>
      <c r="F910" s="665" t="n"/>
      <c r="G910" s="665" t="n"/>
      <c r="H910" s="665" t="n"/>
      <c r="I910" s="713" t="n"/>
      <c r="J910" s="713" t="n"/>
      <c r="K910" s="713" t="n"/>
      <c r="L910" s="713" t="n"/>
      <c r="M910" s="713" t="n"/>
      <c r="N910" s="713" t="n"/>
      <c r="O910" s="713" t="n"/>
      <c r="P910" s="713" t="n"/>
      <c r="Q910" s="713" t="n"/>
      <c r="R910" s="713" t="n"/>
      <c r="S910" s="713" t="n"/>
      <c r="T910" s="713" t="n"/>
      <c r="U910" s="713" t="n"/>
      <c r="V910" s="713" t="n"/>
      <c r="W910" s="713" t="n"/>
      <c r="X910" s="713" t="n"/>
      <c r="Y910" s="713" t="n"/>
      <c r="Z910" s="713" t="n"/>
    </row>
    <row r="911" ht="11.25" customHeight="1" s="844">
      <c r="A911" s="713" t="n"/>
      <c r="B911" s="713" t="n"/>
      <c r="C911" s="713" t="n"/>
      <c r="D911" s="665" t="n"/>
      <c r="E911" s="665" t="n"/>
      <c r="F911" s="665" t="n"/>
      <c r="G911" s="665" t="n"/>
      <c r="H911" s="665" t="n"/>
      <c r="I911" s="713" t="n"/>
      <c r="J911" s="713" t="n"/>
      <c r="K911" s="713" t="n"/>
      <c r="L911" s="713" t="n"/>
      <c r="M911" s="713" t="n"/>
      <c r="N911" s="713" t="n"/>
      <c r="O911" s="713" t="n"/>
      <c r="P911" s="713" t="n"/>
      <c r="Q911" s="713" t="n"/>
      <c r="R911" s="713" t="n"/>
      <c r="S911" s="713" t="n"/>
      <c r="T911" s="713" t="n"/>
      <c r="U911" s="713" t="n"/>
      <c r="V911" s="713" t="n"/>
      <c r="W911" s="713" t="n"/>
      <c r="X911" s="713" t="n"/>
      <c r="Y911" s="713" t="n"/>
      <c r="Z911" s="713" t="n"/>
    </row>
    <row r="912" ht="11.25" customHeight="1" s="844">
      <c r="A912" s="713" t="n"/>
      <c r="B912" s="713" t="n"/>
      <c r="C912" s="713" t="n"/>
      <c r="D912" s="665" t="n"/>
      <c r="E912" s="665" t="n"/>
      <c r="F912" s="665" t="n"/>
      <c r="G912" s="665" t="n"/>
      <c r="H912" s="665" t="n"/>
      <c r="I912" s="713" t="n"/>
      <c r="J912" s="713" t="n"/>
      <c r="K912" s="713" t="n"/>
      <c r="L912" s="713" t="n"/>
      <c r="M912" s="713" t="n"/>
      <c r="N912" s="713" t="n"/>
      <c r="O912" s="713" t="n"/>
      <c r="P912" s="713" t="n"/>
      <c r="Q912" s="713" t="n"/>
      <c r="R912" s="713" t="n"/>
      <c r="S912" s="713" t="n"/>
      <c r="T912" s="713" t="n"/>
      <c r="U912" s="713" t="n"/>
      <c r="V912" s="713" t="n"/>
      <c r="W912" s="713" t="n"/>
      <c r="X912" s="713" t="n"/>
      <c r="Y912" s="713" t="n"/>
      <c r="Z912" s="713" t="n"/>
    </row>
    <row r="913" ht="11.25" customHeight="1" s="844">
      <c r="A913" s="713" t="n"/>
      <c r="B913" s="713" t="n"/>
      <c r="C913" s="713" t="n"/>
      <c r="D913" s="665" t="n"/>
      <c r="E913" s="665" t="n"/>
      <c r="F913" s="665" t="n"/>
      <c r="G913" s="665" t="n"/>
      <c r="H913" s="665" t="n"/>
      <c r="I913" s="713" t="n"/>
      <c r="J913" s="713" t="n"/>
      <c r="K913" s="713" t="n"/>
      <c r="L913" s="713" t="n"/>
      <c r="M913" s="713" t="n"/>
      <c r="N913" s="713" t="n"/>
      <c r="O913" s="713" t="n"/>
      <c r="P913" s="713" t="n"/>
      <c r="Q913" s="713" t="n"/>
      <c r="R913" s="713" t="n"/>
      <c r="S913" s="713" t="n"/>
      <c r="T913" s="713" t="n"/>
      <c r="U913" s="713" t="n"/>
      <c r="V913" s="713" t="n"/>
      <c r="W913" s="713" t="n"/>
      <c r="X913" s="713" t="n"/>
      <c r="Y913" s="713" t="n"/>
      <c r="Z913" s="713" t="n"/>
    </row>
    <row r="914" ht="11.25" customHeight="1" s="844">
      <c r="A914" s="713" t="n"/>
      <c r="B914" s="713" t="n"/>
      <c r="C914" s="713" t="n"/>
      <c r="D914" s="665" t="n"/>
      <c r="E914" s="665" t="n"/>
      <c r="F914" s="665" t="n"/>
      <c r="G914" s="665" t="n"/>
      <c r="H914" s="665" t="n"/>
      <c r="I914" s="713" t="n"/>
      <c r="J914" s="713" t="n"/>
      <c r="K914" s="713" t="n"/>
      <c r="L914" s="713" t="n"/>
      <c r="M914" s="713" t="n"/>
      <c r="N914" s="713" t="n"/>
      <c r="O914" s="713" t="n"/>
      <c r="P914" s="713" t="n"/>
      <c r="Q914" s="713" t="n"/>
      <c r="R914" s="713" t="n"/>
      <c r="S914" s="713" t="n"/>
      <c r="T914" s="713" t="n"/>
      <c r="U914" s="713" t="n"/>
      <c r="V914" s="713" t="n"/>
      <c r="W914" s="713" t="n"/>
      <c r="X914" s="713" t="n"/>
      <c r="Y914" s="713" t="n"/>
      <c r="Z914" s="713" t="n"/>
    </row>
    <row r="915" ht="11.25" customHeight="1" s="844">
      <c r="A915" s="713" t="n"/>
      <c r="B915" s="713" t="n"/>
      <c r="C915" s="713" t="n"/>
      <c r="D915" s="665" t="n"/>
      <c r="E915" s="665" t="n"/>
      <c r="F915" s="665" t="n"/>
      <c r="G915" s="665" t="n"/>
      <c r="H915" s="665" t="n"/>
      <c r="I915" s="713" t="n"/>
      <c r="J915" s="713" t="n"/>
      <c r="K915" s="713" t="n"/>
      <c r="L915" s="713" t="n"/>
      <c r="M915" s="713" t="n"/>
      <c r="N915" s="713" t="n"/>
      <c r="O915" s="713" t="n"/>
      <c r="P915" s="713" t="n"/>
      <c r="Q915" s="713" t="n"/>
      <c r="R915" s="713" t="n"/>
      <c r="S915" s="713" t="n"/>
      <c r="T915" s="713" t="n"/>
      <c r="U915" s="713" t="n"/>
      <c r="V915" s="713" t="n"/>
      <c r="W915" s="713" t="n"/>
      <c r="X915" s="713" t="n"/>
      <c r="Y915" s="713" t="n"/>
      <c r="Z915" s="713" t="n"/>
    </row>
    <row r="916" ht="11.25" customHeight="1" s="844">
      <c r="A916" s="713" t="n"/>
      <c r="B916" s="713" t="n"/>
      <c r="C916" s="713" t="n"/>
      <c r="D916" s="665" t="n"/>
      <c r="E916" s="665" t="n"/>
      <c r="F916" s="665" t="n"/>
      <c r="G916" s="665" t="n"/>
      <c r="H916" s="665" t="n"/>
      <c r="I916" s="713" t="n"/>
      <c r="J916" s="713" t="n"/>
      <c r="K916" s="713" t="n"/>
      <c r="L916" s="713" t="n"/>
      <c r="M916" s="713" t="n"/>
      <c r="N916" s="713" t="n"/>
      <c r="O916" s="713" t="n"/>
      <c r="P916" s="713" t="n"/>
      <c r="Q916" s="713" t="n"/>
      <c r="R916" s="713" t="n"/>
      <c r="S916" s="713" t="n"/>
      <c r="T916" s="713" t="n"/>
      <c r="U916" s="713" t="n"/>
      <c r="V916" s="713" t="n"/>
      <c r="W916" s="713" t="n"/>
      <c r="X916" s="713" t="n"/>
      <c r="Y916" s="713" t="n"/>
      <c r="Z916" s="713" t="n"/>
    </row>
    <row r="917" ht="11.25" customHeight="1" s="844">
      <c r="A917" s="713" t="n"/>
      <c r="B917" s="713" t="n"/>
      <c r="C917" s="713" t="n"/>
      <c r="D917" s="665" t="n"/>
      <c r="E917" s="665" t="n"/>
      <c r="F917" s="665" t="n"/>
      <c r="G917" s="665" t="n"/>
      <c r="H917" s="665" t="n"/>
      <c r="I917" s="713" t="n"/>
      <c r="J917" s="713" t="n"/>
      <c r="K917" s="713" t="n"/>
      <c r="L917" s="713" t="n"/>
      <c r="M917" s="713" t="n"/>
      <c r="N917" s="713" t="n"/>
      <c r="O917" s="713" t="n"/>
      <c r="P917" s="713" t="n"/>
      <c r="Q917" s="713" t="n"/>
      <c r="R917" s="713" t="n"/>
      <c r="S917" s="713" t="n"/>
      <c r="T917" s="713" t="n"/>
      <c r="U917" s="713" t="n"/>
      <c r="V917" s="713" t="n"/>
      <c r="W917" s="713" t="n"/>
      <c r="X917" s="713" t="n"/>
      <c r="Y917" s="713" t="n"/>
      <c r="Z917" s="713" t="n"/>
    </row>
    <row r="918" ht="11.25" customHeight="1" s="844">
      <c r="A918" s="713" t="n"/>
      <c r="B918" s="713" t="n"/>
      <c r="C918" s="713" t="n"/>
      <c r="D918" s="665" t="n"/>
      <c r="E918" s="665" t="n"/>
      <c r="F918" s="665" t="n"/>
      <c r="G918" s="665" t="n"/>
      <c r="H918" s="665" t="n"/>
      <c r="I918" s="713" t="n"/>
      <c r="J918" s="713" t="n"/>
      <c r="K918" s="713" t="n"/>
      <c r="L918" s="713" t="n"/>
      <c r="M918" s="713" t="n"/>
      <c r="N918" s="713" t="n"/>
      <c r="O918" s="713" t="n"/>
      <c r="P918" s="713" t="n"/>
      <c r="Q918" s="713" t="n"/>
      <c r="R918" s="713" t="n"/>
      <c r="S918" s="713" t="n"/>
      <c r="T918" s="713" t="n"/>
      <c r="U918" s="713" t="n"/>
      <c r="V918" s="713" t="n"/>
      <c r="W918" s="713" t="n"/>
      <c r="X918" s="713" t="n"/>
      <c r="Y918" s="713" t="n"/>
      <c r="Z918" s="713" t="n"/>
    </row>
    <row r="919" ht="11.25" customHeight="1" s="844">
      <c r="A919" s="713" t="n"/>
      <c r="B919" s="713" t="n"/>
      <c r="C919" s="713" t="n"/>
      <c r="D919" s="665" t="n"/>
      <c r="E919" s="665" t="n"/>
      <c r="F919" s="665" t="n"/>
      <c r="G919" s="665" t="n"/>
      <c r="H919" s="665" t="n"/>
      <c r="I919" s="713" t="n"/>
      <c r="J919" s="713" t="n"/>
      <c r="K919" s="713" t="n"/>
      <c r="L919" s="713" t="n"/>
      <c r="M919" s="713" t="n"/>
      <c r="N919" s="713" t="n"/>
      <c r="O919" s="713" t="n"/>
      <c r="P919" s="713" t="n"/>
      <c r="Q919" s="713" t="n"/>
      <c r="R919" s="713" t="n"/>
      <c r="S919" s="713" t="n"/>
      <c r="T919" s="713" t="n"/>
      <c r="U919" s="713" t="n"/>
      <c r="V919" s="713" t="n"/>
      <c r="W919" s="713" t="n"/>
      <c r="X919" s="713" t="n"/>
      <c r="Y919" s="713" t="n"/>
      <c r="Z919" s="713" t="n"/>
    </row>
    <row r="920" ht="11.25" customHeight="1" s="844">
      <c r="A920" s="713" t="n"/>
      <c r="B920" s="713" t="n"/>
      <c r="C920" s="713" t="n"/>
      <c r="D920" s="665" t="n"/>
      <c r="E920" s="665" t="n"/>
      <c r="F920" s="665" t="n"/>
      <c r="G920" s="665" t="n"/>
      <c r="H920" s="665" t="n"/>
      <c r="I920" s="713" t="n"/>
      <c r="J920" s="713" t="n"/>
      <c r="K920" s="713" t="n"/>
      <c r="L920" s="713" t="n"/>
      <c r="M920" s="713" t="n"/>
      <c r="N920" s="713" t="n"/>
      <c r="O920" s="713" t="n"/>
      <c r="P920" s="713" t="n"/>
      <c r="Q920" s="713" t="n"/>
      <c r="R920" s="713" t="n"/>
      <c r="S920" s="713" t="n"/>
      <c r="T920" s="713" t="n"/>
      <c r="U920" s="713" t="n"/>
      <c r="V920" s="713" t="n"/>
      <c r="W920" s="713" t="n"/>
      <c r="X920" s="713" t="n"/>
      <c r="Y920" s="713" t="n"/>
      <c r="Z920" s="713" t="n"/>
    </row>
    <row r="921" ht="11.25" customHeight="1" s="844">
      <c r="A921" s="713" t="n"/>
      <c r="B921" s="713" t="n"/>
      <c r="C921" s="713" t="n"/>
      <c r="D921" s="665" t="n"/>
      <c r="E921" s="665" t="n"/>
      <c r="F921" s="665" t="n"/>
      <c r="G921" s="665" t="n"/>
      <c r="H921" s="665" t="n"/>
      <c r="I921" s="713" t="n"/>
      <c r="J921" s="713" t="n"/>
      <c r="K921" s="713" t="n"/>
      <c r="L921" s="713" t="n"/>
      <c r="M921" s="713" t="n"/>
      <c r="N921" s="713" t="n"/>
      <c r="O921" s="713" t="n"/>
      <c r="P921" s="713" t="n"/>
      <c r="Q921" s="713" t="n"/>
      <c r="R921" s="713" t="n"/>
      <c r="S921" s="713" t="n"/>
      <c r="T921" s="713" t="n"/>
      <c r="U921" s="713" t="n"/>
      <c r="V921" s="713" t="n"/>
      <c r="W921" s="713" t="n"/>
      <c r="X921" s="713" t="n"/>
      <c r="Y921" s="713" t="n"/>
      <c r="Z921" s="713" t="n"/>
    </row>
    <row r="922" ht="11.25" customHeight="1" s="844">
      <c r="A922" s="713" t="n"/>
      <c r="B922" s="713" t="n"/>
      <c r="C922" s="713" t="n"/>
      <c r="D922" s="665" t="n"/>
      <c r="E922" s="665" t="n"/>
      <c r="F922" s="665" t="n"/>
      <c r="G922" s="665" t="n"/>
      <c r="H922" s="665" t="n"/>
      <c r="I922" s="713" t="n"/>
      <c r="J922" s="713" t="n"/>
      <c r="K922" s="713" t="n"/>
      <c r="L922" s="713" t="n"/>
      <c r="M922" s="713" t="n"/>
      <c r="N922" s="713" t="n"/>
      <c r="O922" s="713" t="n"/>
      <c r="P922" s="713" t="n"/>
      <c r="Q922" s="713" t="n"/>
      <c r="R922" s="713" t="n"/>
      <c r="S922" s="713" t="n"/>
      <c r="T922" s="713" t="n"/>
      <c r="U922" s="713" t="n"/>
      <c r="V922" s="713" t="n"/>
      <c r="W922" s="713" t="n"/>
      <c r="X922" s="713" t="n"/>
      <c r="Y922" s="713" t="n"/>
      <c r="Z922" s="713" t="n"/>
    </row>
    <row r="923" ht="11.25" customHeight="1" s="844">
      <c r="A923" s="713" t="n"/>
      <c r="B923" s="713" t="n"/>
      <c r="C923" s="713" t="n"/>
      <c r="D923" s="665" t="n"/>
      <c r="E923" s="665" t="n"/>
      <c r="F923" s="665" t="n"/>
      <c r="G923" s="665" t="n"/>
      <c r="H923" s="665" t="n"/>
      <c r="I923" s="713" t="n"/>
      <c r="J923" s="713" t="n"/>
      <c r="K923" s="713" t="n"/>
      <c r="L923" s="713" t="n"/>
      <c r="M923" s="713" t="n"/>
      <c r="N923" s="713" t="n"/>
      <c r="O923" s="713" t="n"/>
      <c r="P923" s="713" t="n"/>
      <c r="Q923" s="713" t="n"/>
      <c r="R923" s="713" t="n"/>
      <c r="S923" s="713" t="n"/>
      <c r="T923" s="713" t="n"/>
      <c r="U923" s="713" t="n"/>
      <c r="V923" s="713" t="n"/>
      <c r="W923" s="713" t="n"/>
      <c r="X923" s="713" t="n"/>
      <c r="Y923" s="713" t="n"/>
      <c r="Z923" s="713" t="n"/>
    </row>
    <row r="924" ht="11.25" customHeight="1" s="844">
      <c r="A924" s="713" t="n"/>
      <c r="B924" s="713" t="n"/>
      <c r="C924" s="713" t="n"/>
      <c r="D924" s="665" t="n"/>
      <c r="E924" s="665" t="n"/>
      <c r="F924" s="665" t="n"/>
      <c r="G924" s="665" t="n"/>
      <c r="H924" s="665" t="n"/>
      <c r="I924" s="713" t="n"/>
      <c r="J924" s="713" t="n"/>
      <c r="K924" s="713" t="n"/>
      <c r="L924" s="713" t="n"/>
      <c r="M924" s="713" t="n"/>
      <c r="N924" s="713" t="n"/>
      <c r="O924" s="713" t="n"/>
      <c r="P924" s="713" t="n"/>
      <c r="Q924" s="713" t="n"/>
      <c r="R924" s="713" t="n"/>
      <c r="S924" s="713" t="n"/>
      <c r="T924" s="713" t="n"/>
      <c r="U924" s="713" t="n"/>
      <c r="V924" s="713" t="n"/>
      <c r="W924" s="713" t="n"/>
      <c r="X924" s="713" t="n"/>
      <c r="Y924" s="713" t="n"/>
      <c r="Z924" s="713" t="n"/>
    </row>
    <row r="925" ht="11.25" customHeight="1" s="844">
      <c r="A925" s="713" t="n"/>
      <c r="B925" s="713" t="n"/>
      <c r="C925" s="713" t="n"/>
      <c r="D925" s="665" t="n"/>
      <c r="E925" s="665" t="n"/>
      <c r="F925" s="665" t="n"/>
      <c r="G925" s="665" t="n"/>
      <c r="H925" s="665" t="n"/>
      <c r="I925" s="713" t="n"/>
      <c r="J925" s="713" t="n"/>
      <c r="K925" s="713" t="n"/>
      <c r="L925" s="713" t="n"/>
      <c r="M925" s="713" t="n"/>
      <c r="N925" s="713" t="n"/>
      <c r="O925" s="713" t="n"/>
      <c r="P925" s="713" t="n"/>
      <c r="Q925" s="713" t="n"/>
      <c r="R925" s="713" t="n"/>
      <c r="S925" s="713" t="n"/>
      <c r="T925" s="713" t="n"/>
      <c r="U925" s="713" t="n"/>
      <c r="V925" s="713" t="n"/>
      <c r="W925" s="713" t="n"/>
      <c r="X925" s="713" t="n"/>
      <c r="Y925" s="713" t="n"/>
      <c r="Z925" s="713" t="n"/>
    </row>
    <row r="926" ht="11.25" customHeight="1" s="844">
      <c r="A926" s="713" t="n"/>
      <c r="B926" s="713" t="n"/>
      <c r="C926" s="713" t="n"/>
      <c r="D926" s="665" t="n"/>
      <c r="E926" s="665" t="n"/>
      <c r="F926" s="665" t="n"/>
      <c r="G926" s="665" t="n"/>
      <c r="H926" s="665" t="n"/>
      <c r="I926" s="713" t="n"/>
      <c r="J926" s="713" t="n"/>
      <c r="K926" s="713" t="n"/>
      <c r="L926" s="713" t="n"/>
      <c r="M926" s="713" t="n"/>
      <c r="N926" s="713" t="n"/>
      <c r="O926" s="713" t="n"/>
      <c r="P926" s="713" t="n"/>
      <c r="Q926" s="713" t="n"/>
      <c r="R926" s="713" t="n"/>
      <c r="S926" s="713" t="n"/>
      <c r="T926" s="713" t="n"/>
      <c r="U926" s="713" t="n"/>
      <c r="V926" s="713" t="n"/>
      <c r="W926" s="713" t="n"/>
      <c r="X926" s="713" t="n"/>
      <c r="Y926" s="713" t="n"/>
      <c r="Z926" s="713" t="n"/>
    </row>
    <row r="927" ht="11.25" customHeight="1" s="844">
      <c r="A927" s="713" t="n"/>
      <c r="B927" s="713" t="n"/>
      <c r="C927" s="713" t="n"/>
      <c r="D927" s="665" t="n"/>
      <c r="E927" s="665" t="n"/>
      <c r="F927" s="665" t="n"/>
      <c r="G927" s="665" t="n"/>
      <c r="H927" s="665" t="n"/>
      <c r="I927" s="713" t="n"/>
      <c r="J927" s="713" t="n"/>
      <c r="K927" s="713" t="n"/>
      <c r="L927" s="713" t="n"/>
      <c r="M927" s="713" t="n"/>
      <c r="N927" s="713" t="n"/>
      <c r="O927" s="713" t="n"/>
      <c r="P927" s="713" t="n"/>
      <c r="Q927" s="713" t="n"/>
      <c r="R927" s="713" t="n"/>
      <c r="S927" s="713" t="n"/>
      <c r="T927" s="713" t="n"/>
      <c r="U927" s="713" t="n"/>
      <c r="V927" s="713" t="n"/>
      <c r="W927" s="713" t="n"/>
      <c r="X927" s="713" t="n"/>
      <c r="Y927" s="713" t="n"/>
      <c r="Z927" s="713" t="n"/>
    </row>
    <row r="928" ht="11.25" customHeight="1" s="844">
      <c r="A928" s="713" t="n"/>
      <c r="B928" s="713" t="n"/>
      <c r="C928" s="713" t="n"/>
      <c r="D928" s="665" t="n"/>
      <c r="E928" s="665" t="n"/>
      <c r="F928" s="665" t="n"/>
      <c r="G928" s="665" t="n"/>
      <c r="H928" s="665" t="n"/>
      <c r="I928" s="713" t="n"/>
      <c r="J928" s="713" t="n"/>
      <c r="K928" s="713" t="n"/>
      <c r="L928" s="713" t="n"/>
      <c r="M928" s="713" t="n"/>
      <c r="N928" s="713" t="n"/>
      <c r="O928" s="713" t="n"/>
      <c r="P928" s="713" t="n"/>
      <c r="Q928" s="713" t="n"/>
      <c r="R928" s="713" t="n"/>
      <c r="S928" s="713" t="n"/>
      <c r="T928" s="713" t="n"/>
      <c r="U928" s="713" t="n"/>
      <c r="V928" s="713" t="n"/>
      <c r="W928" s="713" t="n"/>
      <c r="X928" s="713" t="n"/>
      <c r="Y928" s="713" t="n"/>
      <c r="Z928" s="713" t="n"/>
    </row>
    <row r="929" ht="11.25" customHeight="1" s="844">
      <c r="A929" s="713" t="n"/>
      <c r="B929" s="713" t="n"/>
      <c r="C929" s="713" t="n"/>
      <c r="D929" s="665" t="n"/>
      <c r="E929" s="665" t="n"/>
      <c r="F929" s="665" t="n"/>
      <c r="G929" s="665" t="n"/>
      <c r="H929" s="665" t="n"/>
      <c r="I929" s="713" t="n"/>
      <c r="J929" s="713" t="n"/>
      <c r="K929" s="713" t="n"/>
      <c r="L929" s="713" t="n"/>
      <c r="M929" s="713" t="n"/>
      <c r="N929" s="713" t="n"/>
      <c r="O929" s="713" t="n"/>
      <c r="P929" s="713" t="n"/>
      <c r="Q929" s="713" t="n"/>
      <c r="R929" s="713" t="n"/>
      <c r="S929" s="713" t="n"/>
      <c r="T929" s="713" t="n"/>
      <c r="U929" s="713" t="n"/>
      <c r="V929" s="713" t="n"/>
      <c r="W929" s="713" t="n"/>
      <c r="X929" s="713" t="n"/>
      <c r="Y929" s="713" t="n"/>
      <c r="Z929" s="713" t="n"/>
    </row>
    <row r="930" ht="11.25" customHeight="1" s="844">
      <c r="A930" s="713" t="n"/>
      <c r="B930" s="713" t="n"/>
      <c r="C930" s="713" t="n"/>
      <c r="D930" s="665" t="n"/>
      <c r="E930" s="665" t="n"/>
      <c r="F930" s="665" t="n"/>
      <c r="G930" s="665" t="n"/>
      <c r="H930" s="665" t="n"/>
      <c r="I930" s="713" t="n"/>
      <c r="J930" s="713" t="n"/>
      <c r="K930" s="713" t="n"/>
      <c r="L930" s="713" t="n"/>
      <c r="M930" s="713" t="n"/>
      <c r="N930" s="713" t="n"/>
      <c r="O930" s="713" t="n"/>
      <c r="P930" s="713" t="n"/>
      <c r="Q930" s="713" t="n"/>
      <c r="R930" s="713" t="n"/>
      <c r="S930" s="713" t="n"/>
      <c r="T930" s="713" t="n"/>
      <c r="U930" s="713" t="n"/>
      <c r="V930" s="713" t="n"/>
      <c r="W930" s="713" t="n"/>
      <c r="X930" s="713" t="n"/>
      <c r="Y930" s="713" t="n"/>
      <c r="Z930" s="713" t="n"/>
    </row>
    <row r="931" ht="11.25" customHeight="1" s="844">
      <c r="A931" s="713" t="n"/>
      <c r="B931" s="713" t="n"/>
      <c r="C931" s="713" t="n"/>
      <c r="D931" s="665" t="n"/>
      <c r="E931" s="665" t="n"/>
      <c r="F931" s="665" t="n"/>
      <c r="G931" s="665" t="n"/>
      <c r="H931" s="665" t="n"/>
      <c r="I931" s="713" t="n"/>
      <c r="J931" s="713" t="n"/>
      <c r="K931" s="713" t="n"/>
      <c r="L931" s="713" t="n"/>
      <c r="M931" s="713" t="n"/>
      <c r="N931" s="713" t="n"/>
      <c r="O931" s="713" t="n"/>
      <c r="P931" s="713" t="n"/>
      <c r="Q931" s="713" t="n"/>
      <c r="R931" s="713" t="n"/>
      <c r="S931" s="713" t="n"/>
      <c r="T931" s="713" t="n"/>
      <c r="U931" s="713" t="n"/>
      <c r="V931" s="713" t="n"/>
      <c r="W931" s="713" t="n"/>
      <c r="X931" s="713" t="n"/>
      <c r="Y931" s="713" t="n"/>
      <c r="Z931" s="713" t="n"/>
    </row>
    <row r="932" ht="11.25" customHeight="1" s="844">
      <c r="A932" s="713" t="n"/>
      <c r="B932" s="713" t="n"/>
      <c r="C932" s="713" t="n"/>
      <c r="D932" s="665" t="n"/>
      <c r="E932" s="665" t="n"/>
      <c r="F932" s="665" t="n"/>
      <c r="G932" s="665" t="n"/>
      <c r="H932" s="665" t="n"/>
      <c r="I932" s="713" t="n"/>
      <c r="J932" s="713" t="n"/>
      <c r="K932" s="713" t="n"/>
      <c r="L932" s="713" t="n"/>
      <c r="M932" s="713" t="n"/>
      <c r="N932" s="713" t="n"/>
      <c r="O932" s="713" t="n"/>
      <c r="P932" s="713" t="n"/>
      <c r="Q932" s="713" t="n"/>
      <c r="R932" s="713" t="n"/>
      <c r="S932" s="713" t="n"/>
      <c r="T932" s="713" t="n"/>
      <c r="U932" s="713" t="n"/>
      <c r="V932" s="713" t="n"/>
      <c r="W932" s="713" t="n"/>
      <c r="X932" s="713" t="n"/>
      <c r="Y932" s="713" t="n"/>
      <c r="Z932" s="713" t="n"/>
    </row>
    <row r="933" ht="11.25" customHeight="1" s="844">
      <c r="A933" s="713" t="n"/>
      <c r="B933" s="713" t="n"/>
      <c r="C933" s="713" t="n"/>
      <c r="D933" s="665" t="n"/>
      <c r="E933" s="665" t="n"/>
      <c r="F933" s="665" t="n"/>
      <c r="G933" s="665" t="n"/>
      <c r="H933" s="665" t="n"/>
      <c r="I933" s="713" t="n"/>
      <c r="J933" s="713" t="n"/>
      <c r="K933" s="713" t="n"/>
      <c r="L933" s="713" t="n"/>
      <c r="M933" s="713" t="n"/>
      <c r="N933" s="713" t="n"/>
      <c r="O933" s="713" t="n"/>
      <c r="P933" s="713" t="n"/>
      <c r="Q933" s="713" t="n"/>
      <c r="R933" s="713" t="n"/>
      <c r="S933" s="713" t="n"/>
      <c r="T933" s="713" t="n"/>
      <c r="U933" s="713" t="n"/>
      <c r="V933" s="713" t="n"/>
      <c r="W933" s="713" t="n"/>
      <c r="X933" s="713" t="n"/>
      <c r="Y933" s="713" t="n"/>
      <c r="Z933" s="713" t="n"/>
    </row>
    <row r="934" ht="11.25" customHeight="1" s="844">
      <c r="A934" s="713" t="n"/>
      <c r="B934" s="713" t="n"/>
      <c r="C934" s="713" t="n"/>
      <c r="D934" s="665" t="n"/>
      <c r="E934" s="665" t="n"/>
      <c r="F934" s="665" t="n"/>
      <c r="G934" s="665" t="n"/>
      <c r="H934" s="665" t="n"/>
      <c r="I934" s="713" t="n"/>
      <c r="J934" s="713" t="n"/>
      <c r="K934" s="713" t="n"/>
      <c r="L934" s="713" t="n"/>
      <c r="M934" s="713" t="n"/>
      <c r="N934" s="713" t="n"/>
      <c r="O934" s="713" t="n"/>
      <c r="P934" s="713" t="n"/>
      <c r="Q934" s="713" t="n"/>
      <c r="R934" s="713" t="n"/>
      <c r="S934" s="713" t="n"/>
      <c r="T934" s="713" t="n"/>
      <c r="U934" s="713" t="n"/>
      <c r="V934" s="713" t="n"/>
      <c r="W934" s="713" t="n"/>
      <c r="X934" s="713" t="n"/>
      <c r="Y934" s="713" t="n"/>
      <c r="Z934" s="713" t="n"/>
    </row>
    <row r="935" ht="11.25" customHeight="1" s="844">
      <c r="A935" s="713" t="n"/>
      <c r="B935" s="713" t="n"/>
      <c r="C935" s="713" t="n"/>
      <c r="D935" s="665" t="n"/>
      <c r="E935" s="665" t="n"/>
      <c r="F935" s="665" t="n"/>
      <c r="G935" s="665" t="n"/>
      <c r="H935" s="665" t="n"/>
      <c r="I935" s="713" t="n"/>
      <c r="J935" s="713" t="n"/>
      <c r="K935" s="713" t="n"/>
      <c r="L935" s="713" t="n"/>
      <c r="M935" s="713" t="n"/>
      <c r="N935" s="713" t="n"/>
      <c r="O935" s="713" t="n"/>
      <c r="P935" s="713" t="n"/>
      <c r="Q935" s="713" t="n"/>
      <c r="R935" s="713" t="n"/>
      <c r="S935" s="713" t="n"/>
      <c r="T935" s="713" t="n"/>
      <c r="U935" s="713" t="n"/>
      <c r="V935" s="713" t="n"/>
      <c r="W935" s="713" t="n"/>
      <c r="X935" s="713" t="n"/>
      <c r="Y935" s="713" t="n"/>
      <c r="Z935" s="713" t="n"/>
    </row>
    <row r="936" ht="11.25" customHeight="1" s="844">
      <c r="A936" s="713" t="n"/>
      <c r="B936" s="713" t="n"/>
      <c r="C936" s="713" t="n"/>
      <c r="D936" s="665" t="n"/>
      <c r="E936" s="665" t="n"/>
      <c r="F936" s="665" t="n"/>
      <c r="G936" s="665" t="n"/>
      <c r="H936" s="665" t="n"/>
      <c r="I936" s="713" t="n"/>
      <c r="J936" s="713" t="n"/>
      <c r="K936" s="713" t="n"/>
      <c r="L936" s="713" t="n"/>
      <c r="M936" s="713" t="n"/>
      <c r="N936" s="713" t="n"/>
      <c r="O936" s="713" t="n"/>
      <c r="P936" s="713" t="n"/>
      <c r="Q936" s="713" t="n"/>
      <c r="R936" s="713" t="n"/>
      <c r="S936" s="713" t="n"/>
      <c r="T936" s="713" t="n"/>
      <c r="U936" s="713" t="n"/>
      <c r="V936" s="713" t="n"/>
      <c r="W936" s="713" t="n"/>
      <c r="X936" s="713" t="n"/>
      <c r="Y936" s="713" t="n"/>
      <c r="Z936" s="713" t="n"/>
    </row>
    <row r="937" ht="11.25" customHeight="1" s="844">
      <c r="A937" s="713" t="n"/>
      <c r="B937" s="713" t="n"/>
      <c r="C937" s="713" t="n"/>
      <c r="D937" s="665" t="n"/>
      <c r="E937" s="665" t="n"/>
      <c r="F937" s="665" t="n"/>
      <c r="G937" s="665" t="n"/>
      <c r="H937" s="665" t="n"/>
      <c r="I937" s="713" t="n"/>
      <c r="J937" s="713" t="n"/>
      <c r="K937" s="713" t="n"/>
      <c r="L937" s="713" t="n"/>
      <c r="M937" s="713" t="n"/>
      <c r="N937" s="713" t="n"/>
      <c r="O937" s="713" t="n"/>
      <c r="P937" s="713" t="n"/>
      <c r="Q937" s="713" t="n"/>
      <c r="R937" s="713" t="n"/>
      <c r="S937" s="713" t="n"/>
      <c r="T937" s="713" t="n"/>
      <c r="U937" s="713" t="n"/>
      <c r="V937" s="713" t="n"/>
      <c r="W937" s="713" t="n"/>
      <c r="X937" s="713" t="n"/>
      <c r="Y937" s="713" t="n"/>
      <c r="Z937" s="713" t="n"/>
    </row>
    <row r="938" ht="11.25" customHeight="1" s="844">
      <c r="A938" s="713" t="n"/>
      <c r="B938" s="713" t="n"/>
      <c r="C938" s="713" t="n"/>
      <c r="D938" s="665" t="n"/>
      <c r="E938" s="665" t="n"/>
      <c r="F938" s="665" t="n"/>
      <c r="G938" s="665" t="n"/>
      <c r="H938" s="665" t="n"/>
      <c r="I938" s="713" t="n"/>
      <c r="J938" s="713" t="n"/>
      <c r="K938" s="713" t="n"/>
      <c r="L938" s="713" t="n"/>
      <c r="M938" s="713" t="n"/>
      <c r="N938" s="713" t="n"/>
      <c r="O938" s="713" t="n"/>
      <c r="P938" s="713" t="n"/>
      <c r="Q938" s="713" t="n"/>
      <c r="R938" s="713" t="n"/>
      <c r="S938" s="713" t="n"/>
      <c r="T938" s="713" t="n"/>
      <c r="U938" s="713" t="n"/>
      <c r="V938" s="713" t="n"/>
      <c r="W938" s="713" t="n"/>
      <c r="X938" s="713" t="n"/>
      <c r="Y938" s="713" t="n"/>
      <c r="Z938" s="713" t="n"/>
    </row>
    <row r="939" ht="11.25" customHeight="1" s="844">
      <c r="A939" s="713" t="n"/>
      <c r="B939" s="713" t="n"/>
      <c r="C939" s="713" t="n"/>
      <c r="D939" s="665" t="n"/>
      <c r="E939" s="665" t="n"/>
      <c r="F939" s="665" t="n"/>
      <c r="G939" s="665" t="n"/>
      <c r="H939" s="665" t="n"/>
      <c r="I939" s="713" t="n"/>
      <c r="J939" s="713" t="n"/>
      <c r="K939" s="713" t="n"/>
      <c r="L939" s="713" t="n"/>
      <c r="M939" s="713" t="n"/>
      <c r="N939" s="713" t="n"/>
      <c r="O939" s="713" t="n"/>
      <c r="P939" s="713" t="n"/>
      <c r="Q939" s="713" t="n"/>
      <c r="R939" s="713" t="n"/>
      <c r="S939" s="713" t="n"/>
      <c r="T939" s="713" t="n"/>
      <c r="U939" s="713" t="n"/>
      <c r="V939" s="713" t="n"/>
      <c r="W939" s="713" t="n"/>
      <c r="X939" s="713" t="n"/>
      <c r="Y939" s="713" t="n"/>
      <c r="Z939" s="713" t="n"/>
    </row>
    <row r="940" ht="11.25" customHeight="1" s="844">
      <c r="A940" s="713" t="n"/>
      <c r="B940" s="713" t="n"/>
      <c r="C940" s="713" t="n"/>
      <c r="D940" s="665" t="n"/>
      <c r="E940" s="665" t="n"/>
      <c r="F940" s="665" t="n"/>
      <c r="G940" s="665" t="n"/>
      <c r="H940" s="665" t="n"/>
      <c r="I940" s="713" t="n"/>
      <c r="J940" s="713" t="n"/>
      <c r="K940" s="713" t="n"/>
      <c r="L940" s="713" t="n"/>
      <c r="M940" s="713" t="n"/>
      <c r="N940" s="713" t="n"/>
      <c r="O940" s="713" t="n"/>
      <c r="P940" s="713" t="n"/>
      <c r="Q940" s="713" t="n"/>
      <c r="R940" s="713" t="n"/>
      <c r="S940" s="713" t="n"/>
      <c r="T940" s="713" t="n"/>
      <c r="U940" s="713" t="n"/>
      <c r="V940" s="713" t="n"/>
      <c r="W940" s="713" t="n"/>
      <c r="X940" s="713" t="n"/>
      <c r="Y940" s="713" t="n"/>
      <c r="Z940" s="713" t="n"/>
    </row>
    <row r="941" ht="11.25" customHeight="1" s="844">
      <c r="A941" s="713" t="n"/>
      <c r="B941" s="713" t="n"/>
      <c r="C941" s="713" t="n"/>
      <c r="D941" s="665" t="n"/>
      <c r="E941" s="665" t="n"/>
      <c r="F941" s="665" t="n"/>
      <c r="G941" s="665" t="n"/>
      <c r="H941" s="665" t="n"/>
      <c r="I941" s="713" t="n"/>
      <c r="J941" s="713" t="n"/>
      <c r="K941" s="713" t="n"/>
      <c r="L941" s="713" t="n"/>
      <c r="M941" s="713" t="n"/>
      <c r="N941" s="713" t="n"/>
      <c r="O941" s="713" t="n"/>
      <c r="P941" s="713" t="n"/>
      <c r="Q941" s="713" t="n"/>
      <c r="R941" s="713" t="n"/>
      <c r="S941" s="713" t="n"/>
      <c r="T941" s="713" t="n"/>
      <c r="U941" s="713" t="n"/>
      <c r="V941" s="713" t="n"/>
      <c r="W941" s="713" t="n"/>
      <c r="X941" s="713" t="n"/>
      <c r="Y941" s="713" t="n"/>
      <c r="Z941" s="713" t="n"/>
    </row>
    <row r="942" ht="11.25" customHeight="1" s="844">
      <c r="A942" s="713" t="n"/>
      <c r="B942" s="713" t="n"/>
      <c r="C942" s="713" t="n"/>
      <c r="D942" s="665" t="n"/>
      <c r="E942" s="665" t="n"/>
      <c r="F942" s="665" t="n"/>
      <c r="G942" s="665" t="n"/>
      <c r="H942" s="665" t="n"/>
      <c r="I942" s="713" t="n"/>
      <c r="J942" s="713" t="n"/>
      <c r="K942" s="713" t="n"/>
      <c r="L942" s="713" t="n"/>
      <c r="M942" s="713" t="n"/>
      <c r="N942" s="713" t="n"/>
      <c r="O942" s="713" t="n"/>
      <c r="P942" s="713" t="n"/>
      <c r="Q942" s="713" t="n"/>
      <c r="R942" s="713" t="n"/>
      <c r="S942" s="713" t="n"/>
      <c r="T942" s="713" t="n"/>
      <c r="U942" s="713" t="n"/>
      <c r="V942" s="713" t="n"/>
      <c r="W942" s="713" t="n"/>
      <c r="X942" s="713" t="n"/>
      <c r="Y942" s="713" t="n"/>
      <c r="Z942" s="713" t="n"/>
    </row>
    <row r="943" ht="11.25" customHeight="1" s="844">
      <c r="A943" s="713" t="n"/>
      <c r="B943" s="713" t="n"/>
      <c r="C943" s="713" t="n"/>
      <c r="D943" s="665" t="n"/>
      <c r="E943" s="665" t="n"/>
      <c r="F943" s="665" t="n"/>
      <c r="G943" s="665" t="n"/>
      <c r="H943" s="665" t="n"/>
      <c r="I943" s="713" t="n"/>
      <c r="J943" s="713" t="n"/>
      <c r="K943" s="713" t="n"/>
      <c r="L943" s="713" t="n"/>
      <c r="M943" s="713" t="n"/>
      <c r="N943" s="713" t="n"/>
      <c r="O943" s="713" t="n"/>
      <c r="P943" s="713" t="n"/>
      <c r="Q943" s="713" t="n"/>
      <c r="R943" s="713" t="n"/>
      <c r="S943" s="713" t="n"/>
      <c r="T943" s="713" t="n"/>
      <c r="U943" s="713" t="n"/>
      <c r="V943" s="713" t="n"/>
      <c r="W943" s="713" t="n"/>
      <c r="X943" s="713" t="n"/>
      <c r="Y943" s="713" t="n"/>
      <c r="Z943" s="713" t="n"/>
    </row>
    <row r="944" ht="11.25" customHeight="1" s="844">
      <c r="A944" s="713" t="n"/>
      <c r="B944" s="713" t="n"/>
      <c r="C944" s="713" t="n"/>
      <c r="D944" s="665" t="n"/>
      <c r="E944" s="665" t="n"/>
      <c r="F944" s="665" t="n"/>
      <c r="G944" s="665" t="n"/>
      <c r="H944" s="665" t="n"/>
      <c r="I944" s="713" t="n"/>
      <c r="J944" s="713" t="n"/>
      <c r="K944" s="713" t="n"/>
      <c r="L944" s="713" t="n"/>
      <c r="M944" s="713" t="n"/>
      <c r="N944" s="713" t="n"/>
      <c r="O944" s="713" t="n"/>
      <c r="P944" s="713" t="n"/>
      <c r="Q944" s="713" t="n"/>
      <c r="R944" s="713" t="n"/>
      <c r="S944" s="713" t="n"/>
      <c r="T944" s="713" t="n"/>
      <c r="U944" s="713" t="n"/>
      <c r="V944" s="713" t="n"/>
      <c r="W944" s="713" t="n"/>
      <c r="X944" s="713" t="n"/>
      <c r="Y944" s="713" t="n"/>
      <c r="Z944" s="713" t="n"/>
    </row>
    <row r="945" ht="11.25" customHeight="1" s="844">
      <c r="A945" s="713" t="n"/>
      <c r="B945" s="713" t="n"/>
      <c r="C945" s="713" t="n"/>
      <c r="D945" s="665" t="n"/>
      <c r="E945" s="665" t="n"/>
      <c r="F945" s="665" t="n"/>
      <c r="G945" s="665" t="n"/>
      <c r="H945" s="665" t="n"/>
      <c r="I945" s="713" t="n"/>
      <c r="J945" s="713" t="n"/>
      <c r="K945" s="713" t="n"/>
      <c r="L945" s="713" t="n"/>
      <c r="M945" s="713" t="n"/>
      <c r="N945" s="713" t="n"/>
      <c r="O945" s="713" t="n"/>
      <c r="P945" s="713" t="n"/>
      <c r="Q945" s="713" t="n"/>
      <c r="R945" s="713" t="n"/>
      <c r="S945" s="713" t="n"/>
      <c r="T945" s="713" t="n"/>
      <c r="U945" s="713" t="n"/>
      <c r="V945" s="713" t="n"/>
      <c r="W945" s="713" t="n"/>
      <c r="X945" s="713" t="n"/>
      <c r="Y945" s="713" t="n"/>
      <c r="Z945" s="713" t="n"/>
    </row>
    <row r="946" ht="11.25" customHeight="1" s="844">
      <c r="A946" s="713" t="n"/>
      <c r="B946" s="713" t="n"/>
      <c r="C946" s="713" t="n"/>
      <c r="D946" s="665" t="n"/>
      <c r="E946" s="665" t="n"/>
      <c r="F946" s="665" t="n"/>
      <c r="G946" s="665" t="n"/>
      <c r="H946" s="665" t="n"/>
      <c r="I946" s="713" t="n"/>
      <c r="J946" s="713" t="n"/>
      <c r="K946" s="713" t="n"/>
      <c r="L946" s="713" t="n"/>
      <c r="M946" s="713" t="n"/>
      <c r="N946" s="713" t="n"/>
      <c r="O946" s="713" t="n"/>
      <c r="P946" s="713" t="n"/>
      <c r="Q946" s="713" t="n"/>
      <c r="R946" s="713" t="n"/>
      <c r="S946" s="713" t="n"/>
      <c r="T946" s="713" t="n"/>
      <c r="U946" s="713" t="n"/>
      <c r="V946" s="713" t="n"/>
      <c r="W946" s="713" t="n"/>
      <c r="X946" s="713" t="n"/>
      <c r="Y946" s="713" t="n"/>
      <c r="Z946" s="713" t="n"/>
    </row>
    <row r="947" ht="11.25" customHeight="1" s="844">
      <c r="A947" s="713" t="n"/>
      <c r="B947" s="713" t="n"/>
      <c r="C947" s="713" t="n"/>
      <c r="D947" s="665" t="n"/>
      <c r="E947" s="665" t="n"/>
      <c r="F947" s="665" t="n"/>
      <c r="G947" s="665" t="n"/>
      <c r="H947" s="665" t="n"/>
      <c r="I947" s="713" t="n"/>
      <c r="J947" s="713" t="n"/>
      <c r="K947" s="713" t="n"/>
      <c r="L947" s="713" t="n"/>
      <c r="M947" s="713" t="n"/>
      <c r="N947" s="713" t="n"/>
      <c r="O947" s="713" t="n"/>
      <c r="P947" s="713" t="n"/>
      <c r="Q947" s="713" t="n"/>
      <c r="R947" s="713" t="n"/>
      <c r="S947" s="713" t="n"/>
      <c r="T947" s="713" t="n"/>
      <c r="U947" s="713" t="n"/>
      <c r="V947" s="713" t="n"/>
      <c r="W947" s="713" t="n"/>
      <c r="X947" s="713" t="n"/>
      <c r="Y947" s="713" t="n"/>
      <c r="Z947" s="713" t="n"/>
    </row>
    <row r="948" ht="11.25" customHeight="1" s="844">
      <c r="A948" s="713" t="n"/>
      <c r="B948" s="713" t="n"/>
      <c r="C948" s="713" t="n"/>
      <c r="D948" s="665" t="n"/>
      <c r="E948" s="665" t="n"/>
      <c r="F948" s="665" t="n"/>
      <c r="G948" s="665" t="n"/>
      <c r="H948" s="665" t="n"/>
      <c r="I948" s="713" t="n"/>
      <c r="J948" s="713" t="n"/>
      <c r="K948" s="713" t="n"/>
      <c r="L948" s="713" t="n"/>
      <c r="M948" s="713" t="n"/>
      <c r="N948" s="713" t="n"/>
      <c r="O948" s="713" t="n"/>
      <c r="P948" s="713" t="n"/>
      <c r="Q948" s="713" t="n"/>
      <c r="R948" s="713" t="n"/>
      <c r="S948" s="713" t="n"/>
      <c r="T948" s="713" t="n"/>
      <c r="U948" s="713" t="n"/>
      <c r="V948" s="713" t="n"/>
      <c r="W948" s="713" t="n"/>
      <c r="X948" s="713" t="n"/>
      <c r="Y948" s="713" t="n"/>
      <c r="Z948" s="713" t="n"/>
    </row>
    <row r="949" ht="11.25" customHeight="1" s="844">
      <c r="A949" s="713" t="n"/>
      <c r="B949" s="713" t="n"/>
      <c r="C949" s="713" t="n"/>
      <c r="D949" s="665" t="n"/>
      <c r="E949" s="665" t="n"/>
      <c r="F949" s="665" t="n"/>
      <c r="G949" s="665" t="n"/>
      <c r="H949" s="665" t="n"/>
      <c r="I949" s="713" t="n"/>
      <c r="J949" s="713" t="n"/>
      <c r="K949" s="713" t="n"/>
      <c r="L949" s="713" t="n"/>
      <c r="M949" s="713" t="n"/>
      <c r="N949" s="713" t="n"/>
      <c r="O949" s="713" t="n"/>
      <c r="P949" s="713" t="n"/>
      <c r="Q949" s="713" t="n"/>
      <c r="R949" s="713" t="n"/>
      <c r="S949" s="713" t="n"/>
      <c r="T949" s="713" t="n"/>
      <c r="U949" s="713" t="n"/>
      <c r="V949" s="713" t="n"/>
      <c r="W949" s="713" t="n"/>
      <c r="X949" s="713" t="n"/>
      <c r="Y949" s="713" t="n"/>
      <c r="Z949" s="713" t="n"/>
    </row>
    <row r="950" ht="11.25" customHeight="1" s="844">
      <c r="A950" s="713" t="n"/>
      <c r="B950" s="713" t="n"/>
      <c r="C950" s="713" t="n"/>
      <c r="D950" s="665" t="n"/>
      <c r="E950" s="665" t="n"/>
      <c r="F950" s="665" t="n"/>
      <c r="G950" s="665" t="n"/>
      <c r="H950" s="665" t="n"/>
      <c r="I950" s="713" t="n"/>
      <c r="J950" s="713" t="n"/>
      <c r="K950" s="713" t="n"/>
      <c r="L950" s="713" t="n"/>
      <c r="M950" s="713" t="n"/>
      <c r="N950" s="713" t="n"/>
      <c r="O950" s="713" t="n"/>
      <c r="P950" s="713" t="n"/>
      <c r="Q950" s="713" t="n"/>
      <c r="R950" s="713" t="n"/>
      <c r="S950" s="713" t="n"/>
      <c r="T950" s="713" t="n"/>
      <c r="U950" s="713" t="n"/>
      <c r="V950" s="713" t="n"/>
      <c r="W950" s="713" t="n"/>
      <c r="X950" s="713" t="n"/>
      <c r="Y950" s="713" t="n"/>
      <c r="Z950" s="713" t="n"/>
    </row>
    <row r="951" ht="11.25" customHeight="1" s="844">
      <c r="A951" s="713" t="n"/>
      <c r="B951" s="713" t="n"/>
      <c r="C951" s="713" t="n"/>
      <c r="D951" s="665" t="n"/>
      <c r="E951" s="665" t="n"/>
      <c r="F951" s="665" t="n"/>
      <c r="G951" s="665" t="n"/>
      <c r="H951" s="665" t="n"/>
      <c r="I951" s="713" t="n"/>
      <c r="J951" s="713" t="n"/>
      <c r="K951" s="713" t="n"/>
      <c r="L951" s="713" t="n"/>
      <c r="M951" s="713" t="n"/>
      <c r="N951" s="713" t="n"/>
      <c r="O951" s="713" t="n"/>
      <c r="P951" s="713" t="n"/>
      <c r="Q951" s="713" t="n"/>
      <c r="R951" s="713" t="n"/>
      <c r="S951" s="713" t="n"/>
      <c r="T951" s="713" t="n"/>
      <c r="U951" s="713" t="n"/>
      <c r="V951" s="713" t="n"/>
      <c r="W951" s="713" t="n"/>
      <c r="X951" s="713" t="n"/>
      <c r="Y951" s="713" t="n"/>
      <c r="Z951" s="713" t="n"/>
    </row>
    <row r="952" ht="11.25" customHeight="1" s="844">
      <c r="A952" s="713" t="n"/>
      <c r="B952" s="713" t="n"/>
      <c r="C952" s="713" t="n"/>
      <c r="D952" s="665" t="n"/>
      <c r="E952" s="665" t="n"/>
      <c r="F952" s="665" t="n"/>
      <c r="G952" s="665" t="n"/>
      <c r="H952" s="665" t="n"/>
      <c r="I952" s="713" t="n"/>
      <c r="J952" s="713" t="n"/>
      <c r="K952" s="713" t="n"/>
      <c r="L952" s="713" t="n"/>
      <c r="M952" s="713" t="n"/>
      <c r="N952" s="713" t="n"/>
      <c r="O952" s="713" t="n"/>
      <c r="P952" s="713" t="n"/>
      <c r="Q952" s="713" t="n"/>
      <c r="R952" s="713" t="n"/>
      <c r="S952" s="713" t="n"/>
      <c r="T952" s="713" t="n"/>
      <c r="U952" s="713" t="n"/>
      <c r="V952" s="713" t="n"/>
      <c r="W952" s="713" t="n"/>
      <c r="X952" s="713" t="n"/>
      <c r="Y952" s="713" t="n"/>
      <c r="Z952" s="713" t="n"/>
    </row>
    <row r="953" ht="11.25" customHeight="1" s="844">
      <c r="A953" s="713" t="n"/>
      <c r="B953" s="713" t="n"/>
      <c r="C953" s="713" t="n"/>
      <c r="D953" s="665" t="n"/>
      <c r="E953" s="665" t="n"/>
      <c r="F953" s="665" t="n"/>
      <c r="G953" s="665" t="n"/>
      <c r="H953" s="665" t="n"/>
      <c r="I953" s="713" t="n"/>
      <c r="J953" s="713" t="n"/>
      <c r="K953" s="713" t="n"/>
      <c r="L953" s="713" t="n"/>
      <c r="M953" s="713" t="n"/>
      <c r="N953" s="713" t="n"/>
      <c r="O953" s="713" t="n"/>
      <c r="P953" s="713" t="n"/>
      <c r="Q953" s="713" t="n"/>
      <c r="R953" s="713" t="n"/>
      <c r="S953" s="713" t="n"/>
      <c r="T953" s="713" t="n"/>
      <c r="U953" s="713" t="n"/>
      <c r="V953" s="713" t="n"/>
      <c r="W953" s="713" t="n"/>
      <c r="X953" s="713" t="n"/>
      <c r="Y953" s="713" t="n"/>
      <c r="Z953" s="713" t="n"/>
    </row>
    <row r="954" ht="11.25" customHeight="1" s="844">
      <c r="A954" s="713" t="n"/>
      <c r="B954" s="713" t="n"/>
      <c r="C954" s="713" t="n"/>
      <c r="D954" s="665" t="n"/>
      <c r="E954" s="665" t="n"/>
      <c r="F954" s="665" t="n"/>
      <c r="G954" s="665" t="n"/>
      <c r="H954" s="665" t="n"/>
      <c r="I954" s="713" t="n"/>
      <c r="J954" s="713" t="n"/>
      <c r="K954" s="713" t="n"/>
      <c r="L954" s="713" t="n"/>
      <c r="M954" s="713" t="n"/>
      <c r="N954" s="713" t="n"/>
      <c r="O954" s="713" t="n"/>
      <c r="P954" s="713" t="n"/>
      <c r="Q954" s="713" t="n"/>
      <c r="R954" s="713" t="n"/>
      <c r="S954" s="713" t="n"/>
      <c r="T954" s="713" t="n"/>
      <c r="U954" s="713" t="n"/>
      <c r="V954" s="713" t="n"/>
      <c r="W954" s="713" t="n"/>
      <c r="X954" s="713" t="n"/>
      <c r="Y954" s="713" t="n"/>
      <c r="Z954" s="713" t="n"/>
    </row>
    <row r="955" ht="11.25" customHeight="1" s="844">
      <c r="A955" s="713" t="n"/>
      <c r="B955" s="713" t="n"/>
      <c r="C955" s="713" t="n"/>
      <c r="D955" s="665" t="n"/>
      <c r="E955" s="665" t="n"/>
      <c r="F955" s="665" t="n"/>
      <c r="G955" s="665" t="n"/>
      <c r="H955" s="665" t="n"/>
      <c r="I955" s="713" t="n"/>
      <c r="J955" s="713" t="n"/>
      <c r="K955" s="713" t="n"/>
      <c r="L955" s="713" t="n"/>
      <c r="M955" s="713" t="n"/>
      <c r="N955" s="713" t="n"/>
      <c r="O955" s="713" t="n"/>
      <c r="P955" s="713" t="n"/>
      <c r="Q955" s="713" t="n"/>
      <c r="R955" s="713" t="n"/>
      <c r="S955" s="713" t="n"/>
      <c r="T955" s="713" t="n"/>
      <c r="U955" s="713" t="n"/>
      <c r="V955" s="713" t="n"/>
      <c r="W955" s="713" t="n"/>
      <c r="X955" s="713" t="n"/>
      <c r="Y955" s="713" t="n"/>
      <c r="Z955" s="713" t="n"/>
    </row>
    <row r="956" ht="11.25" customHeight="1" s="844">
      <c r="A956" s="713" t="n"/>
      <c r="B956" s="713" t="n"/>
      <c r="C956" s="713" t="n"/>
      <c r="D956" s="665" t="n"/>
      <c r="E956" s="665" t="n"/>
      <c r="F956" s="665" t="n"/>
      <c r="G956" s="665" t="n"/>
      <c r="H956" s="665" t="n"/>
      <c r="I956" s="713" t="n"/>
      <c r="J956" s="713" t="n"/>
      <c r="K956" s="713" t="n"/>
      <c r="L956" s="713" t="n"/>
      <c r="M956" s="713" t="n"/>
      <c r="N956" s="713" t="n"/>
      <c r="O956" s="713" t="n"/>
      <c r="P956" s="713" t="n"/>
      <c r="Q956" s="713" t="n"/>
      <c r="R956" s="713" t="n"/>
      <c r="S956" s="713" t="n"/>
      <c r="T956" s="713" t="n"/>
      <c r="U956" s="713" t="n"/>
      <c r="V956" s="713" t="n"/>
      <c r="W956" s="713" t="n"/>
      <c r="X956" s="713" t="n"/>
      <c r="Y956" s="713" t="n"/>
      <c r="Z956" s="713" t="n"/>
    </row>
    <row r="957" ht="11.25" customHeight="1" s="844">
      <c r="A957" s="713" t="n"/>
      <c r="B957" s="713" t="n"/>
      <c r="C957" s="713" t="n"/>
      <c r="D957" s="665" t="n"/>
      <c r="E957" s="665" t="n"/>
      <c r="F957" s="665" t="n"/>
      <c r="G957" s="665" t="n"/>
      <c r="H957" s="665" t="n"/>
      <c r="I957" s="713" t="n"/>
      <c r="J957" s="713" t="n"/>
      <c r="K957" s="713" t="n"/>
      <c r="L957" s="713" t="n"/>
      <c r="M957" s="713" t="n"/>
      <c r="N957" s="713" t="n"/>
      <c r="O957" s="713" t="n"/>
      <c r="P957" s="713" t="n"/>
      <c r="Q957" s="713" t="n"/>
      <c r="R957" s="713" t="n"/>
      <c r="S957" s="713" t="n"/>
      <c r="T957" s="713" t="n"/>
      <c r="U957" s="713" t="n"/>
      <c r="V957" s="713" t="n"/>
      <c r="W957" s="713" t="n"/>
      <c r="X957" s="713" t="n"/>
      <c r="Y957" s="713" t="n"/>
      <c r="Z957" s="713" t="n"/>
    </row>
    <row r="958" ht="11.25" customHeight="1" s="844">
      <c r="A958" s="713" t="n"/>
      <c r="B958" s="713" t="n"/>
      <c r="C958" s="713" t="n"/>
      <c r="D958" s="665" t="n"/>
      <c r="E958" s="665" t="n"/>
      <c r="F958" s="665" t="n"/>
      <c r="G958" s="665" t="n"/>
      <c r="H958" s="665" t="n"/>
      <c r="I958" s="713" t="n"/>
      <c r="J958" s="713" t="n"/>
      <c r="K958" s="713" t="n"/>
      <c r="L958" s="713" t="n"/>
      <c r="M958" s="713" t="n"/>
      <c r="N958" s="713" t="n"/>
      <c r="O958" s="713" t="n"/>
      <c r="P958" s="713" t="n"/>
      <c r="Q958" s="713" t="n"/>
      <c r="R958" s="713" t="n"/>
      <c r="S958" s="713" t="n"/>
      <c r="T958" s="713" t="n"/>
      <c r="U958" s="713" t="n"/>
      <c r="V958" s="713" t="n"/>
      <c r="W958" s="713" t="n"/>
      <c r="X958" s="713" t="n"/>
      <c r="Y958" s="713" t="n"/>
      <c r="Z958" s="713" t="n"/>
    </row>
    <row r="959" ht="11.25" customHeight="1" s="844">
      <c r="A959" s="713" t="n"/>
      <c r="B959" s="713" t="n"/>
      <c r="C959" s="713" t="n"/>
      <c r="D959" s="665" t="n"/>
      <c r="E959" s="665" t="n"/>
      <c r="F959" s="665" t="n"/>
      <c r="G959" s="665" t="n"/>
      <c r="H959" s="665" t="n"/>
      <c r="I959" s="713" t="n"/>
      <c r="J959" s="713" t="n"/>
      <c r="K959" s="713" t="n"/>
      <c r="L959" s="713" t="n"/>
      <c r="M959" s="713" t="n"/>
      <c r="N959" s="713" t="n"/>
      <c r="O959" s="713" t="n"/>
      <c r="P959" s="713" t="n"/>
      <c r="Q959" s="713" t="n"/>
      <c r="R959" s="713" t="n"/>
      <c r="S959" s="713" t="n"/>
      <c r="T959" s="713" t="n"/>
      <c r="U959" s="713" t="n"/>
      <c r="V959" s="713" t="n"/>
      <c r="W959" s="713" t="n"/>
      <c r="X959" s="713" t="n"/>
      <c r="Y959" s="713" t="n"/>
      <c r="Z959" s="713" t="n"/>
    </row>
    <row r="960" ht="11.25" customHeight="1" s="844">
      <c r="A960" s="713" t="n"/>
      <c r="B960" s="713" t="n"/>
      <c r="C960" s="713" t="n"/>
      <c r="D960" s="665" t="n"/>
      <c r="E960" s="665" t="n"/>
      <c r="F960" s="665" t="n"/>
      <c r="G960" s="665" t="n"/>
      <c r="H960" s="665" t="n"/>
      <c r="I960" s="713" t="n"/>
      <c r="J960" s="713" t="n"/>
      <c r="K960" s="713" t="n"/>
      <c r="L960" s="713" t="n"/>
      <c r="M960" s="713" t="n"/>
      <c r="N960" s="713" t="n"/>
      <c r="O960" s="713" t="n"/>
      <c r="P960" s="713" t="n"/>
      <c r="Q960" s="713" t="n"/>
      <c r="R960" s="713" t="n"/>
      <c r="S960" s="713" t="n"/>
      <c r="T960" s="713" t="n"/>
      <c r="U960" s="713" t="n"/>
      <c r="V960" s="713" t="n"/>
      <c r="W960" s="713" t="n"/>
      <c r="X960" s="713" t="n"/>
      <c r="Y960" s="713" t="n"/>
      <c r="Z960" s="713" t="n"/>
    </row>
    <row r="961" ht="11.25" customHeight="1" s="844">
      <c r="A961" s="713" t="n"/>
      <c r="B961" s="713" t="n"/>
      <c r="C961" s="713" t="n"/>
      <c r="D961" s="665" t="n"/>
      <c r="E961" s="665" t="n"/>
      <c r="F961" s="665" t="n"/>
      <c r="G961" s="665" t="n"/>
      <c r="H961" s="665" t="n"/>
      <c r="I961" s="713" t="n"/>
      <c r="J961" s="713" t="n"/>
      <c r="K961" s="713" t="n"/>
      <c r="L961" s="713" t="n"/>
      <c r="M961" s="713" t="n"/>
      <c r="N961" s="713" t="n"/>
      <c r="O961" s="713" t="n"/>
      <c r="P961" s="713" t="n"/>
      <c r="Q961" s="713" t="n"/>
      <c r="R961" s="713" t="n"/>
      <c r="S961" s="713" t="n"/>
      <c r="T961" s="713" t="n"/>
      <c r="U961" s="713" t="n"/>
      <c r="V961" s="713" t="n"/>
      <c r="W961" s="713" t="n"/>
      <c r="X961" s="713" t="n"/>
      <c r="Y961" s="713" t="n"/>
      <c r="Z961" s="713" t="n"/>
    </row>
    <row r="962" ht="11.25" customHeight="1" s="844">
      <c r="A962" s="713" t="n"/>
      <c r="B962" s="713" t="n"/>
      <c r="C962" s="713" t="n"/>
      <c r="D962" s="665" t="n"/>
      <c r="E962" s="665" t="n"/>
      <c r="F962" s="665" t="n"/>
      <c r="G962" s="665" t="n"/>
      <c r="H962" s="665" t="n"/>
      <c r="I962" s="713" t="n"/>
      <c r="J962" s="713" t="n"/>
      <c r="K962" s="713" t="n"/>
      <c r="L962" s="713" t="n"/>
      <c r="M962" s="713" t="n"/>
      <c r="N962" s="713" t="n"/>
      <c r="O962" s="713" t="n"/>
      <c r="P962" s="713" t="n"/>
      <c r="Q962" s="713" t="n"/>
      <c r="R962" s="713" t="n"/>
      <c r="S962" s="713" t="n"/>
      <c r="T962" s="713" t="n"/>
      <c r="U962" s="713" t="n"/>
      <c r="V962" s="713" t="n"/>
      <c r="W962" s="713" t="n"/>
      <c r="X962" s="713" t="n"/>
      <c r="Y962" s="713" t="n"/>
      <c r="Z962" s="713" t="n"/>
    </row>
    <row r="963" ht="11.25" customHeight="1" s="844">
      <c r="A963" s="713" t="n"/>
      <c r="B963" s="713" t="n"/>
      <c r="C963" s="713" t="n"/>
      <c r="D963" s="665" t="n"/>
      <c r="E963" s="665" t="n"/>
      <c r="F963" s="665" t="n"/>
      <c r="G963" s="665" t="n"/>
      <c r="H963" s="665" t="n"/>
      <c r="I963" s="713" t="n"/>
      <c r="J963" s="713" t="n"/>
      <c r="K963" s="713" t="n"/>
      <c r="L963" s="713" t="n"/>
      <c r="M963" s="713" t="n"/>
      <c r="N963" s="713" t="n"/>
      <c r="O963" s="713" t="n"/>
      <c r="P963" s="713" t="n"/>
      <c r="Q963" s="713" t="n"/>
      <c r="R963" s="713" t="n"/>
      <c r="S963" s="713" t="n"/>
      <c r="T963" s="713" t="n"/>
      <c r="U963" s="713" t="n"/>
      <c r="V963" s="713" t="n"/>
      <c r="W963" s="713" t="n"/>
      <c r="X963" s="713" t="n"/>
      <c r="Y963" s="713" t="n"/>
      <c r="Z963" s="713" t="n"/>
    </row>
    <row r="964" ht="11.25" customHeight="1" s="844">
      <c r="A964" s="713" t="n"/>
      <c r="B964" s="713" t="n"/>
      <c r="C964" s="713" t="n"/>
      <c r="D964" s="665" t="n"/>
      <c r="E964" s="665" t="n"/>
      <c r="F964" s="665" t="n"/>
      <c r="G964" s="665" t="n"/>
      <c r="H964" s="665" t="n"/>
      <c r="I964" s="713" t="n"/>
      <c r="J964" s="713" t="n"/>
      <c r="K964" s="713" t="n"/>
      <c r="L964" s="713" t="n"/>
      <c r="M964" s="713" t="n"/>
      <c r="N964" s="713" t="n"/>
      <c r="O964" s="713" t="n"/>
      <c r="P964" s="713" t="n"/>
      <c r="Q964" s="713" t="n"/>
      <c r="R964" s="713" t="n"/>
      <c r="S964" s="713" t="n"/>
      <c r="T964" s="713" t="n"/>
      <c r="U964" s="713" t="n"/>
      <c r="V964" s="713" t="n"/>
      <c r="W964" s="713" t="n"/>
      <c r="X964" s="713" t="n"/>
      <c r="Y964" s="713" t="n"/>
      <c r="Z964" s="713" t="n"/>
    </row>
    <row r="965" ht="11.25" customHeight="1" s="844">
      <c r="A965" s="713" t="n"/>
      <c r="B965" s="713" t="n"/>
      <c r="C965" s="713" t="n"/>
      <c r="D965" s="665" t="n"/>
      <c r="E965" s="665" t="n"/>
      <c r="F965" s="665" t="n"/>
      <c r="G965" s="665" t="n"/>
      <c r="H965" s="665" t="n"/>
      <c r="I965" s="713" t="n"/>
      <c r="J965" s="713" t="n"/>
      <c r="K965" s="713" t="n"/>
      <c r="L965" s="713" t="n"/>
      <c r="M965" s="713" t="n"/>
      <c r="N965" s="713" t="n"/>
      <c r="O965" s="713" t="n"/>
      <c r="P965" s="713" t="n"/>
      <c r="Q965" s="713" t="n"/>
      <c r="R965" s="713" t="n"/>
      <c r="S965" s="713" t="n"/>
      <c r="T965" s="713" t="n"/>
      <c r="U965" s="713" t="n"/>
      <c r="V965" s="713" t="n"/>
      <c r="W965" s="713" t="n"/>
      <c r="X965" s="713" t="n"/>
      <c r="Y965" s="713" t="n"/>
      <c r="Z965" s="713" t="n"/>
    </row>
    <row r="966" ht="11.25" customHeight="1" s="844">
      <c r="A966" s="713" t="n"/>
      <c r="B966" s="713" t="n"/>
      <c r="C966" s="713" t="n"/>
      <c r="D966" s="665" t="n"/>
      <c r="E966" s="665" t="n"/>
      <c r="F966" s="665" t="n"/>
      <c r="G966" s="665" t="n"/>
      <c r="H966" s="665" t="n"/>
      <c r="I966" s="713" t="n"/>
      <c r="J966" s="713" t="n"/>
      <c r="K966" s="713" t="n"/>
      <c r="L966" s="713" t="n"/>
      <c r="M966" s="713" t="n"/>
      <c r="N966" s="713" t="n"/>
      <c r="O966" s="713" t="n"/>
      <c r="P966" s="713" t="n"/>
      <c r="Q966" s="713" t="n"/>
      <c r="R966" s="713" t="n"/>
      <c r="S966" s="713" t="n"/>
      <c r="T966" s="713" t="n"/>
      <c r="U966" s="713" t="n"/>
      <c r="V966" s="713" t="n"/>
      <c r="W966" s="713" t="n"/>
      <c r="X966" s="713" t="n"/>
      <c r="Y966" s="713" t="n"/>
      <c r="Z966" s="713" t="n"/>
    </row>
    <row r="967" ht="11.25" customHeight="1" s="844">
      <c r="A967" s="713" t="n"/>
      <c r="B967" s="713" t="n"/>
      <c r="C967" s="713" t="n"/>
      <c r="D967" s="665" t="n"/>
      <c r="E967" s="665" t="n"/>
      <c r="F967" s="665" t="n"/>
      <c r="G967" s="665" t="n"/>
      <c r="H967" s="665" t="n"/>
      <c r="I967" s="713" t="n"/>
      <c r="J967" s="713" t="n"/>
      <c r="K967" s="713" t="n"/>
      <c r="L967" s="713" t="n"/>
      <c r="M967" s="713" t="n"/>
      <c r="N967" s="713" t="n"/>
      <c r="O967" s="713" t="n"/>
      <c r="P967" s="713" t="n"/>
      <c r="Q967" s="713" t="n"/>
      <c r="R967" s="713" t="n"/>
      <c r="S967" s="713" t="n"/>
      <c r="T967" s="713" t="n"/>
      <c r="U967" s="713" t="n"/>
      <c r="V967" s="713" t="n"/>
      <c r="W967" s="713" t="n"/>
      <c r="X967" s="713" t="n"/>
      <c r="Y967" s="713" t="n"/>
      <c r="Z967" s="713" t="n"/>
    </row>
    <row r="968" ht="11.25" customHeight="1" s="844">
      <c r="A968" s="713" t="n"/>
      <c r="B968" s="713" t="n"/>
      <c r="C968" s="713" t="n"/>
      <c r="D968" s="665" t="n"/>
      <c r="E968" s="665" t="n"/>
      <c r="F968" s="665" t="n"/>
      <c r="G968" s="665" t="n"/>
      <c r="H968" s="665" t="n"/>
      <c r="I968" s="713" t="n"/>
      <c r="J968" s="713" t="n"/>
      <c r="K968" s="713" t="n"/>
      <c r="L968" s="713" t="n"/>
      <c r="M968" s="713" t="n"/>
      <c r="N968" s="713" t="n"/>
      <c r="O968" s="713" t="n"/>
      <c r="P968" s="713" t="n"/>
      <c r="Q968" s="713" t="n"/>
      <c r="R968" s="713" t="n"/>
      <c r="S968" s="713" t="n"/>
      <c r="T968" s="713" t="n"/>
      <c r="U968" s="713" t="n"/>
      <c r="V968" s="713" t="n"/>
      <c r="W968" s="713" t="n"/>
      <c r="X968" s="713" t="n"/>
      <c r="Y968" s="713" t="n"/>
      <c r="Z968" s="713" t="n"/>
    </row>
    <row r="969" ht="11.25" customHeight="1" s="844">
      <c r="A969" s="713" t="n"/>
      <c r="B969" s="713" t="n"/>
      <c r="C969" s="713" t="n"/>
      <c r="D969" s="665" t="n"/>
      <c r="E969" s="665" t="n"/>
      <c r="F969" s="665" t="n"/>
      <c r="G969" s="665" t="n"/>
      <c r="H969" s="665" t="n"/>
      <c r="I969" s="713" t="n"/>
      <c r="J969" s="713" t="n"/>
      <c r="K969" s="713" t="n"/>
      <c r="L969" s="713" t="n"/>
      <c r="M969" s="713" t="n"/>
      <c r="N969" s="713" t="n"/>
      <c r="O969" s="713" t="n"/>
      <c r="P969" s="713" t="n"/>
      <c r="Q969" s="713" t="n"/>
      <c r="R969" s="713" t="n"/>
      <c r="S969" s="713" t="n"/>
      <c r="T969" s="713" t="n"/>
      <c r="U969" s="713" t="n"/>
      <c r="V969" s="713" t="n"/>
      <c r="W969" s="713" t="n"/>
      <c r="X969" s="713" t="n"/>
      <c r="Y969" s="713" t="n"/>
      <c r="Z969" s="713" t="n"/>
    </row>
    <row r="970" ht="11.25" customHeight="1" s="844">
      <c r="A970" s="713" t="n"/>
      <c r="B970" s="713" t="n"/>
      <c r="C970" s="713" t="n"/>
      <c r="D970" s="665" t="n"/>
      <c r="E970" s="665" t="n"/>
      <c r="F970" s="665" t="n"/>
      <c r="G970" s="665" t="n"/>
      <c r="H970" s="665" t="n"/>
      <c r="I970" s="713" t="n"/>
      <c r="J970" s="713" t="n"/>
      <c r="K970" s="713" t="n"/>
      <c r="L970" s="713" t="n"/>
      <c r="M970" s="713" t="n"/>
      <c r="N970" s="713" t="n"/>
      <c r="O970" s="713" t="n"/>
      <c r="P970" s="713" t="n"/>
      <c r="Q970" s="713" t="n"/>
      <c r="R970" s="713" t="n"/>
      <c r="S970" s="713" t="n"/>
      <c r="T970" s="713" t="n"/>
      <c r="U970" s="713" t="n"/>
      <c r="V970" s="713" t="n"/>
      <c r="W970" s="713" t="n"/>
      <c r="X970" s="713" t="n"/>
      <c r="Y970" s="713" t="n"/>
      <c r="Z970" s="713" t="n"/>
    </row>
    <row r="971" ht="11.25" customHeight="1" s="844">
      <c r="A971" s="713" t="n"/>
      <c r="B971" s="713" t="n"/>
      <c r="C971" s="713" t="n"/>
      <c r="D971" s="665" t="n"/>
      <c r="E971" s="665" t="n"/>
      <c r="F971" s="665" t="n"/>
      <c r="G971" s="665" t="n"/>
      <c r="H971" s="665" t="n"/>
      <c r="I971" s="713" t="n"/>
      <c r="J971" s="713" t="n"/>
      <c r="K971" s="713" t="n"/>
      <c r="L971" s="713" t="n"/>
      <c r="M971" s="713" t="n"/>
      <c r="N971" s="713" t="n"/>
      <c r="O971" s="713" t="n"/>
      <c r="P971" s="713" t="n"/>
      <c r="Q971" s="713" t="n"/>
      <c r="R971" s="713" t="n"/>
      <c r="S971" s="713" t="n"/>
      <c r="T971" s="713" t="n"/>
      <c r="U971" s="713" t="n"/>
      <c r="V971" s="713" t="n"/>
      <c r="W971" s="713" t="n"/>
      <c r="X971" s="713" t="n"/>
      <c r="Y971" s="713" t="n"/>
      <c r="Z971" s="713" t="n"/>
    </row>
    <row r="972" ht="11.25" customHeight="1" s="844">
      <c r="A972" s="713" t="n"/>
      <c r="B972" s="713" t="n"/>
      <c r="C972" s="713" t="n"/>
      <c r="D972" s="665" t="n"/>
      <c r="E972" s="665" t="n"/>
      <c r="F972" s="665" t="n"/>
      <c r="G972" s="665" t="n"/>
      <c r="H972" s="665" t="n"/>
      <c r="I972" s="713" t="n"/>
      <c r="J972" s="713" t="n"/>
      <c r="K972" s="713" t="n"/>
      <c r="L972" s="713" t="n"/>
      <c r="M972" s="713" t="n"/>
      <c r="N972" s="713" t="n"/>
      <c r="O972" s="713" t="n"/>
      <c r="P972" s="713" t="n"/>
      <c r="Q972" s="713" t="n"/>
      <c r="R972" s="713" t="n"/>
      <c r="S972" s="713" t="n"/>
      <c r="T972" s="713" t="n"/>
      <c r="U972" s="713" t="n"/>
      <c r="V972" s="713" t="n"/>
      <c r="W972" s="713" t="n"/>
      <c r="X972" s="713" t="n"/>
      <c r="Y972" s="713" t="n"/>
      <c r="Z972" s="713" t="n"/>
    </row>
    <row r="973" ht="11.25" customHeight="1" s="844">
      <c r="A973" s="713" t="n"/>
      <c r="B973" s="713" t="n"/>
      <c r="C973" s="713" t="n"/>
      <c r="D973" s="665" t="n"/>
      <c r="E973" s="665" t="n"/>
      <c r="F973" s="665" t="n"/>
      <c r="G973" s="665" t="n"/>
      <c r="H973" s="665" t="n"/>
      <c r="I973" s="713" t="n"/>
      <c r="J973" s="713" t="n"/>
      <c r="K973" s="713" t="n"/>
      <c r="L973" s="713" t="n"/>
      <c r="M973" s="713" t="n"/>
      <c r="N973" s="713" t="n"/>
      <c r="O973" s="713" t="n"/>
      <c r="P973" s="713" t="n"/>
      <c r="Q973" s="713" t="n"/>
      <c r="R973" s="713" t="n"/>
      <c r="S973" s="713" t="n"/>
      <c r="T973" s="713" t="n"/>
      <c r="U973" s="713" t="n"/>
      <c r="V973" s="713" t="n"/>
      <c r="W973" s="713" t="n"/>
      <c r="X973" s="713" t="n"/>
      <c r="Y973" s="713" t="n"/>
      <c r="Z973" s="713" t="n"/>
    </row>
    <row r="974" ht="11.25" customHeight="1" s="844">
      <c r="A974" s="713" t="n"/>
      <c r="B974" s="713" t="n"/>
      <c r="C974" s="713" t="n"/>
      <c r="D974" s="665" t="n"/>
      <c r="E974" s="665" t="n"/>
      <c r="F974" s="665" t="n"/>
      <c r="G974" s="665" t="n"/>
      <c r="H974" s="665" t="n"/>
      <c r="I974" s="713" t="n"/>
      <c r="J974" s="713" t="n"/>
      <c r="K974" s="713" t="n"/>
      <c r="L974" s="713" t="n"/>
      <c r="M974" s="713" t="n"/>
      <c r="N974" s="713" t="n"/>
      <c r="O974" s="713" t="n"/>
      <c r="P974" s="713" t="n"/>
      <c r="Q974" s="713" t="n"/>
      <c r="R974" s="713" t="n"/>
      <c r="S974" s="713" t="n"/>
      <c r="T974" s="713" t="n"/>
      <c r="U974" s="713" t="n"/>
      <c r="V974" s="713" t="n"/>
      <c r="W974" s="713" t="n"/>
      <c r="X974" s="713" t="n"/>
      <c r="Y974" s="713" t="n"/>
      <c r="Z974" s="713" t="n"/>
    </row>
    <row r="975" ht="11.25" customHeight="1" s="844">
      <c r="A975" s="713" t="n"/>
      <c r="B975" s="713" t="n"/>
      <c r="C975" s="713" t="n"/>
      <c r="D975" s="665" t="n"/>
      <c r="E975" s="665" t="n"/>
      <c r="F975" s="665" t="n"/>
      <c r="G975" s="665" t="n"/>
      <c r="H975" s="665" t="n"/>
      <c r="I975" s="713" t="n"/>
      <c r="J975" s="713" t="n"/>
      <c r="K975" s="713" t="n"/>
      <c r="L975" s="713" t="n"/>
      <c r="M975" s="713" t="n"/>
      <c r="N975" s="713" t="n"/>
      <c r="O975" s="713" t="n"/>
      <c r="P975" s="713" t="n"/>
      <c r="Q975" s="713" t="n"/>
      <c r="R975" s="713" t="n"/>
      <c r="S975" s="713" t="n"/>
      <c r="T975" s="713" t="n"/>
      <c r="U975" s="713" t="n"/>
      <c r="V975" s="713" t="n"/>
      <c r="W975" s="713" t="n"/>
      <c r="X975" s="713" t="n"/>
      <c r="Y975" s="713" t="n"/>
      <c r="Z975" s="713" t="n"/>
    </row>
    <row r="976" ht="11.25" customHeight="1" s="844">
      <c r="A976" s="713" t="n"/>
      <c r="B976" s="713" t="n"/>
      <c r="C976" s="713" t="n"/>
      <c r="D976" s="665" t="n"/>
      <c r="E976" s="665" t="n"/>
      <c r="F976" s="665" t="n"/>
      <c r="G976" s="665" t="n"/>
      <c r="H976" s="665" t="n"/>
      <c r="I976" s="713" t="n"/>
      <c r="J976" s="713" t="n"/>
      <c r="K976" s="713" t="n"/>
      <c r="L976" s="713" t="n"/>
      <c r="M976" s="713" t="n"/>
      <c r="N976" s="713" t="n"/>
      <c r="O976" s="713" t="n"/>
      <c r="P976" s="713" t="n"/>
      <c r="Q976" s="713" t="n"/>
      <c r="R976" s="713" t="n"/>
      <c r="S976" s="713" t="n"/>
      <c r="T976" s="713" t="n"/>
      <c r="U976" s="713" t="n"/>
      <c r="V976" s="713" t="n"/>
      <c r="W976" s="713" t="n"/>
      <c r="X976" s="713" t="n"/>
      <c r="Y976" s="713" t="n"/>
      <c r="Z976" s="713" t="n"/>
    </row>
    <row r="977" ht="11.25" customHeight="1" s="844">
      <c r="A977" s="713" t="n"/>
      <c r="B977" s="713" t="n"/>
      <c r="C977" s="713" t="n"/>
      <c r="D977" s="665" t="n"/>
      <c r="E977" s="665" t="n"/>
      <c r="F977" s="665" t="n"/>
      <c r="G977" s="665" t="n"/>
      <c r="H977" s="665" t="n"/>
      <c r="I977" s="713" t="n"/>
      <c r="J977" s="713" t="n"/>
      <c r="K977" s="713" t="n"/>
      <c r="L977" s="713" t="n"/>
      <c r="M977" s="713" t="n"/>
      <c r="N977" s="713" t="n"/>
      <c r="O977" s="713" t="n"/>
      <c r="P977" s="713" t="n"/>
      <c r="Q977" s="713" t="n"/>
      <c r="R977" s="713" t="n"/>
      <c r="S977" s="713" t="n"/>
      <c r="T977" s="713" t="n"/>
      <c r="U977" s="713" t="n"/>
      <c r="V977" s="713" t="n"/>
      <c r="W977" s="713" t="n"/>
      <c r="X977" s="713" t="n"/>
      <c r="Y977" s="713" t="n"/>
      <c r="Z977" s="713" t="n"/>
    </row>
    <row r="978" ht="11.25" customHeight="1" s="844">
      <c r="A978" s="713" t="n"/>
      <c r="B978" s="713" t="n"/>
      <c r="C978" s="713" t="n"/>
      <c r="D978" s="665" t="n"/>
      <c r="E978" s="665" t="n"/>
      <c r="F978" s="665" t="n"/>
      <c r="G978" s="665" t="n"/>
      <c r="H978" s="665" t="n"/>
      <c r="I978" s="713" t="n"/>
      <c r="J978" s="713" t="n"/>
      <c r="K978" s="713" t="n"/>
      <c r="L978" s="713" t="n"/>
      <c r="M978" s="713" t="n"/>
      <c r="N978" s="713" t="n"/>
      <c r="O978" s="713" t="n"/>
      <c r="P978" s="713" t="n"/>
      <c r="Q978" s="713" t="n"/>
      <c r="R978" s="713" t="n"/>
      <c r="S978" s="713" t="n"/>
      <c r="T978" s="713" t="n"/>
      <c r="U978" s="713" t="n"/>
      <c r="V978" s="713" t="n"/>
      <c r="W978" s="713" t="n"/>
      <c r="X978" s="713" t="n"/>
      <c r="Y978" s="713" t="n"/>
      <c r="Z978" s="713" t="n"/>
    </row>
    <row r="979" ht="11.25" customHeight="1" s="844">
      <c r="A979" s="713" t="n"/>
      <c r="B979" s="713" t="n"/>
      <c r="C979" s="713" t="n"/>
      <c r="D979" s="665" t="n"/>
      <c r="E979" s="665" t="n"/>
      <c r="F979" s="665" t="n"/>
      <c r="G979" s="665" t="n"/>
      <c r="H979" s="665" t="n"/>
      <c r="I979" s="713" t="n"/>
      <c r="J979" s="713" t="n"/>
      <c r="K979" s="713" t="n"/>
      <c r="L979" s="713" t="n"/>
      <c r="M979" s="713" t="n"/>
      <c r="N979" s="713" t="n"/>
      <c r="O979" s="713" t="n"/>
      <c r="P979" s="713" t="n"/>
      <c r="Q979" s="713" t="n"/>
      <c r="R979" s="713" t="n"/>
      <c r="S979" s="713" t="n"/>
      <c r="T979" s="713" t="n"/>
      <c r="U979" s="713" t="n"/>
      <c r="V979" s="713" t="n"/>
      <c r="W979" s="713" t="n"/>
      <c r="X979" s="713" t="n"/>
      <c r="Y979" s="713" t="n"/>
      <c r="Z979" s="713" t="n"/>
    </row>
    <row r="980" ht="11.25" customHeight="1" s="844">
      <c r="A980" s="713" t="n"/>
      <c r="B980" s="713" t="n"/>
      <c r="C980" s="713" t="n"/>
      <c r="D980" s="665" t="n"/>
      <c r="E980" s="665" t="n"/>
      <c r="F980" s="665" t="n"/>
      <c r="G980" s="665" t="n"/>
      <c r="H980" s="665" t="n"/>
      <c r="I980" s="713" t="n"/>
      <c r="J980" s="713" t="n"/>
      <c r="K980" s="713" t="n"/>
      <c r="L980" s="713" t="n"/>
      <c r="M980" s="713" t="n"/>
      <c r="N980" s="713" t="n"/>
      <c r="O980" s="713" t="n"/>
      <c r="P980" s="713" t="n"/>
      <c r="Q980" s="713" t="n"/>
      <c r="R980" s="713" t="n"/>
      <c r="S980" s="713" t="n"/>
      <c r="T980" s="713" t="n"/>
      <c r="U980" s="713" t="n"/>
      <c r="V980" s="713" t="n"/>
      <c r="W980" s="713" t="n"/>
      <c r="X980" s="713" t="n"/>
      <c r="Y980" s="713" t="n"/>
      <c r="Z980" s="713" t="n"/>
    </row>
    <row r="981" ht="11.25" customHeight="1" s="844">
      <c r="A981" s="713" t="n"/>
      <c r="B981" s="713" t="n"/>
      <c r="C981" s="713" t="n"/>
      <c r="D981" s="665" t="n"/>
      <c r="E981" s="665" t="n"/>
      <c r="F981" s="665" t="n"/>
      <c r="G981" s="665" t="n"/>
      <c r="H981" s="665" t="n"/>
      <c r="I981" s="713" t="n"/>
      <c r="J981" s="713" t="n"/>
      <c r="K981" s="713" t="n"/>
      <c r="L981" s="713" t="n"/>
      <c r="M981" s="713" t="n"/>
      <c r="N981" s="713" t="n"/>
      <c r="O981" s="713" t="n"/>
      <c r="P981" s="713" t="n"/>
      <c r="Q981" s="713" t="n"/>
      <c r="R981" s="713" t="n"/>
      <c r="S981" s="713" t="n"/>
      <c r="T981" s="713" t="n"/>
      <c r="U981" s="713" t="n"/>
      <c r="V981" s="713" t="n"/>
      <c r="W981" s="713" t="n"/>
      <c r="X981" s="713" t="n"/>
      <c r="Y981" s="713" t="n"/>
      <c r="Z981" s="713" t="n"/>
    </row>
    <row r="982" ht="11.25" customHeight="1" s="844">
      <c r="A982" s="713" t="n"/>
      <c r="B982" s="713" t="n"/>
      <c r="C982" s="713" t="n"/>
      <c r="D982" s="665" t="n"/>
      <c r="E982" s="665" t="n"/>
      <c r="F982" s="665" t="n"/>
      <c r="G982" s="665" t="n"/>
      <c r="H982" s="665" t="n"/>
      <c r="I982" s="713" t="n"/>
      <c r="J982" s="713" t="n"/>
      <c r="K982" s="713" t="n"/>
      <c r="L982" s="713" t="n"/>
      <c r="M982" s="713" t="n"/>
      <c r="N982" s="713" t="n"/>
      <c r="O982" s="713" t="n"/>
      <c r="P982" s="713" t="n"/>
      <c r="Q982" s="713" t="n"/>
      <c r="R982" s="713" t="n"/>
      <c r="S982" s="713" t="n"/>
      <c r="T982" s="713" t="n"/>
      <c r="U982" s="713" t="n"/>
      <c r="V982" s="713" t="n"/>
      <c r="W982" s="713" t="n"/>
      <c r="X982" s="713" t="n"/>
      <c r="Y982" s="713" t="n"/>
      <c r="Z982" s="713" t="n"/>
    </row>
    <row r="983" ht="11.25" customHeight="1" s="844">
      <c r="A983" s="713" t="n"/>
      <c r="B983" s="713" t="n"/>
      <c r="C983" s="713" t="n"/>
      <c r="D983" s="665" t="n"/>
      <c r="E983" s="665" t="n"/>
      <c r="F983" s="665" t="n"/>
      <c r="G983" s="665" t="n"/>
      <c r="H983" s="665" t="n"/>
      <c r="I983" s="713" t="n"/>
      <c r="J983" s="713" t="n"/>
      <c r="K983" s="713" t="n"/>
      <c r="L983" s="713" t="n"/>
      <c r="M983" s="713" t="n"/>
      <c r="N983" s="713" t="n"/>
      <c r="O983" s="713" t="n"/>
      <c r="P983" s="713" t="n"/>
      <c r="Q983" s="713" t="n"/>
      <c r="R983" s="713" t="n"/>
      <c r="S983" s="713" t="n"/>
      <c r="T983" s="713" t="n"/>
      <c r="U983" s="713" t="n"/>
      <c r="V983" s="713" t="n"/>
      <c r="W983" s="713" t="n"/>
      <c r="X983" s="713" t="n"/>
      <c r="Y983" s="713" t="n"/>
      <c r="Z983" s="713" t="n"/>
    </row>
    <row r="984" ht="11.25" customHeight="1" s="844">
      <c r="A984" s="713" t="n"/>
      <c r="B984" s="713" t="n"/>
      <c r="C984" s="713" t="n"/>
      <c r="D984" s="665" t="n"/>
      <c r="E984" s="665" t="n"/>
      <c r="F984" s="665" t="n"/>
      <c r="G984" s="665" t="n"/>
      <c r="H984" s="665" t="n"/>
      <c r="I984" s="713" t="n"/>
      <c r="J984" s="713" t="n"/>
      <c r="K984" s="713" t="n"/>
      <c r="L984" s="713" t="n"/>
      <c r="M984" s="713" t="n"/>
      <c r="N984" s="713" t="n"/>
      <c r="O984" s="713" t="n"/>
      <c r="P984" s="713" t="n"/>
      <c r="Q984" s="713" t="n"/>
      <c r="R984" s="713" t="n"/>
      <c r="S984" s="713" t="n"/>
      <c r="T984" s="713" t="n"/>
      <c r="U984" s="713" t="n"/>
      <c r="V984" s="713" t="n"/>
      <c r="W984" s="713" t="n"/>
      <c r="X984" s="713" t="n"/>
      <c r="Y984" s="713" t="n"/>
      <c r="Z984" s="713" t="n"/>
    </row>
    <row r="985" ht="11.25" customHeight="1" s="844">
      <c r="A985" s="713" t="n"/>
      <c r="B985" s="713" t="n"/>
      <c r="C985" s="713" t="n"/>
      <c r="D985" s="665" t="n"/>
      <c r="E985" s="665" t="n"/>
      <c r="F985" s="665" t="n"/>
      <c r="G985" s="665" t="n"/>
      <c r="H985" s="665" t="n"/>
      <c r="I985" s="713" t="n"/>
      <c r="J985" s="713" t="n"/>
      <c r="K985" s="713" t="n"/>
      <c r="L985" s="713" t="n"/>
      <c r="M985" s="713" t="n"/>
      <c r="N985" s="713" t="n"/>
      <c r="O985" s="713" t="n"/>
      <c r="P985" s="713" t="n"/>
      <c r="Q985" s="713" t="n"/>
      <c r="R985" s="713" t="n"/>
      <c r="S985" s="713" t="n"/>
      <c r="T985" s="713" t="n"/>
      <c r="U985" s="713" t="n"/>
      <c r="V985" s="713" t="n"/>
      <c r="W985" s="713" t="n"/>
      <c r="X985" s="713" t="n"/>
      <c r="Y985" s="713" t="n"/>
      <c r="Z985" s="713" t="n"/>
    </row>
    <row r="986" ht="11.25" customHeight="1" s="844">
      <c r="A986" s="713" t="n"/>
      <c r="B986" s="713" t="n"/>
      <c r="C986" s="713" t="n"/>
      <c r="D986" s="665" t="n"/>
      <c r="E986" s="665" t="n"/>
      <c r="F986" s="665" t="n"/>
      <c r="G986" s="665" t="n"/>
      <c r="H986" s="665" t="n"/>
      <c r="I986" s="713" t="n"/>
      <c r="J986" s="713" t="n"/>
      <c r="K986" s="713" t="n"/>
      <c r="L986" s="713" t="n"/>
      <c r="M986" s="713" t="n"/>
      <c r="N986" s="713" t="n"/>
      <c r="O986" s="713" t="n"/>
      <c r="P986" s="713" t="n"/>
      <c r="Q986" s="713" t="n"/>
      <c r="R986" s="713" t="n"/>
      <c r="S986" s="713" t="n"/>
      <c r="T986" s="713" t="n"/>
      <c r="U986" s="713" t="n"/>
      <c r="V986" s="713" t="n"/>
      <c r="W986" s="713" t="n"/>
      <c r="X986" s="713" t="n"/>
      <c r="Y986" s="713" t="n"/>
      <c r="Z986" s="713" t="n"/>
    </row>
    <row r="987" ht="11.25" customHeight="1" s="844">
      <c r="A987" s="713" t="n"/>
      <c r="B987" s="713" t="n"/>
      <c r="C987" s="713" t="n"/>
      <c r="D987" s="665" t="n"/>
      <c r="E987" s="665" t="n"/>
      <c r="F987" s="665" t="n"/>
      <c r="G987" s="665" t="n"/>
      <c r="H987" s="665" t="n"/>
      <c r="I987" s="713" t="n"/>
      <c r="J987" s="713" t="n"/>
      <c r="K987" s="713" t="n"/>
      <c r="L987" s="713" t="n"/>
      <c r="M987" s="713" t="n"/>
      <c r="N987" s="713" t="n"/>
      <c r="O987" s="713" t="n"/>
      <c r="P987" s="713" t="n"/>
      <c r="Q987" s="713" t="n"/>
      <c r="R987" s="713" t="n"/>
      <c r="S987" s="713" t="n"/>
      <c r="T987" s="713" t="n"/>
      <c r="U987" s="713" t="n"/>
      <c r="V987" s="713" t="n"/>
      <c r="W987" s="713" t="n"/>
      <c r="X987" s="713" t="n"/>
      <c r="Y987" s="713" t="n"/>
      <c r="Z987" s="713" t="n"/>
    </row>
    <row r="988" ht="11.25" customHeight="1" s="844">
      <c r="A988" s="713" t="n"/>
      <c r="B988" s="713" t="n"/>
      <c r="C988" s="713" t="n"/>
      <c r="D988" s="665" t="n"/>
      <c r="E988" s="665" t="n"/>
      <c r="F988" s="665" t="n"/>
      <c r="G988" s="665" t="n"/>
      <c r="H988" s="665" t="n"/>
      <c r="I988" s="713" t="n"/>
      <c r="J988" s="713" t="n"/>
      <c r="K988" s="713" t="n"/>
      <c r="L988" s="713" t="n"/>
      <c r="M988" s="713" t="n"/>
      <c r="N988" s="713" t="n"/>
      <c r="O988" s="713" t="n"/>
      <c r="P988" s="713" t="n"/>
      <c r="Q988" s="713" t="n"/>
      <c r="R988" s="713" t="n"/>
      <c r="S988" s="713" t="n"/>
      <c r="T988" s="713" t="n"/>
      <c r="U988" s="713" t="n"/>
      <c r="V988" s="713" t="n"/>
      <c r="W988" s="713" t="n"/>
      <c r="X988" s="713" t="n"/>
      <c r="Y988" s="713" t="n"/>
      <c r="Z988" s="713" t="n"/>
    </row>
    <row r="989" ht="11.25" customHeight="1" s="844">
      <c r="A989" s="713" t="n"/>
      <c r="B989" s="713" t="n"/>
      <c r="C989" s="713" t="n"/>
      <c r="D989" s="665" t="n"/>
      <c r="E989" s="665" t="n"/>
      <c r="F989" s="665" t="n"/>
      <c r="G989" s="665" t="n"/>
      <c r="H989" s="665" t="n"/>
      <c r="I989" s="713" t="n"/>
      <c r="J989" s="713" t="n"/>
      <c r="K989" s="713" t="n"/>
      <c r="L989" s="713" t="n"/>
      <c r="M989" s="713" t="n"/>
      <c r="N989" s="713" t="n"/>
      <c r="O989" s="713" t="n"/>
      <c r="P989" s="713" t="n"/>
      <c r="Q989" s="713" t="n"/>
      <c r="R989" s="713" t="n"/>
      <c r="S989" s="713" t="n"/>
      <c r="T989" s="713" t="n"/>
      <c r="U989" s="713" t="n"/>
      <c r="V989" s="713" t="n"/>
      <c r="W989" s="713" t="n"/>
      <c r="X989" s="713" t="n"/>
      <c r="Y989" s="713" t="n"/>
      <c r="Z989" s="713" t="n"/>
    </row>
    <row r="990" ht="11.25" customHeight="1" s="844">
      <c r="A990" s="713" t="n"/>
      <c r="B990" s="713" t="n"/>
      <c r="C990" s="713" t="n"/>
      <c r="D990" s="665" t="n"/>
      <c r="E990" s="665" t="n"/>
      <c r="F990" s="665" t="n"/>
      <c r="G990" s="665" t="n"/>
      <c r="H990" s="665" t="n"/>
      <c r="I990" s="713" t="n"/>
      <c r="J990" s="713" t="n"/>
      <c r="K990" s="713" t="n"/>
      <c r="L990" s="713" t="n"/>
      <c r="M990" s="713" t="n"/>
      <c r="N990" s="713" t="n"/>
      <c r="O990" s="713" t="n"/>
      <c r="P990" s="713" t="n"/>
      <c r="Q990" s="713" t="n"/>
      <c r="R990" s="713" t="n"/>
      <c r="S990" s="713" t="n"/>
      <c r="T990" s="713" t="n"/>
      <c r="U990" s="713" t="n"/>
      <c r="V990" s="713" t="n"/>
      <c r="W990" s="713" t="n"/>
      <c r="X990" s="713" t="n"/>
      <c r="Y990" s="713" t="n"/>
      <c r="Z990" s="713" t="n"/>
    </row>
    <row r="991" ht="11.25" customHeight="1" s="844">
      <c r="A991" s="713" t="n"/>
      <c r="B991" s="713" t="n"/>
      <c r="C991" s="713" t="n"/>
      <c r="D991" s="665" t="n"/>
      <c r="E991" s="665" t="n"/>
      <c r="F991" s="665" t="n"/>
      <c r="G991" s="665" t="n"/>
      <c r="H991" s="665" t="n"/>
      <c r="I991" s="713" t="n"/>
      <c r="J991" s="713" t="n"/>
      <c r="K991" s="713" t="n"/>
      <c r="L991" s="713" t="n"/>
      <c r="M991" s="713" t="n"/>
      <c r="N991" s="713" t="n"/>
      <c r="O991" s="713" t="n"/>
      <c r="P991" s="713" t="n"/>
      <c r="Q991" s="713" t="n"/>
      <c r="R991" s="713" t="n"/>
      <c r="S991" s="713" t="n"/>
      <c r="T991" s="713" t="n"/>
      <c r="U991" s="713" t="n"/>
      <c r="V991" s="713" t="n"/>
      <c r="W991" s="713" t="n"/>
      <c r="X991" s="713" t="n"/>
      <c r="Y991" s="713" t="n"/>
      <c r="Z991" s="713" t="n"/>
    </row>
    <row r="992" ht="11.25" customHeight="1" s="844">
      <c r="A992" s="713" t="n"/>
      <c r="B992" s="713" t="n"/>
      <c r="C992" s="713" t="n"/>
      <c r="D992" s="665" t="n"/>
      <c r="E992" s="665" t="n"/>
      <c r="F992" s="665" t="n"/>
      <c r="G992" s="665" t="n"/>
      <c r="H992" s="665" t="n"/>
      <c r="I992" s="713" t="n"/>
      <c r="J992" s="713" t="n"/>
      <c r="K992" s="713" t="n"/>
      <c r="L992" s="713" t="n"/>
      <c r="M992" s="713" t="n"/>
      <c r="N992" s="713" t="n"/>
      <c r="O992" s="713" t="n"/>
      <c r="P992" s="713" t="n"/>
      <c r="Q992" s="713" t="n"/>
      <c r="R992" s="713" t="n"/>
      <c r="S992" s="713" t="n"/>
      <c r="T992" s="713" t="n"/>
      <c r="U992" s="713" t="n"/>
      <c r="V992" s="713" t="n"/>
      <c r="W992" s="713" t="n"/>
      <c r="X992" s="713" t="n"/>
      <c r="Y992" s="713" t="n"/>
      <c r="Z992" s="713" t="n"/>
    </row>
    <row r="993" ht="11.25" customHeight="1" s="844">
      <c r="A993" s="713" t="n"/>
      <c r="B993" s="713" t="n"/>
      <c r="C993" s="713" t="n"/>
      <c r="D993" s="665" t="n"/>
      <c r="E993" s="665" t="n"/>
      <c r="F993" s="665" t="n"/>
      <c r="G993" s="665" t="n"/>
      <c r="H993" s="665" t="n"/>
      <c r="I993" s="713" t="n"/>
      <c r="J993" s="713" t="n"/>
      <c r="K993" s="713" t="n"/>
      <c r="L993" s="713" t="n"/>
      <c r="M993" s="713" t="n"/>
      <c r="N993" s="713" t="n"/>
      <c r="O993" s="713" t="n"/>
      <c r="P993" s="713" t="n"/>
      <c r="Q993" s="713" t="n"/>
      <c r="R993" s="713" t="n"/>
      <c r="S993" s="713" t="n"/>
      <c r="T993" s="713" t="n"/>
      <c r="U993" s="713" t="n"/>
      <c r="V993" s="713" t="n"/>
      <c r="W993" s="713" t="n"/>
      <c r="X993" s="713" t="n"/>
      <c r="Y993" s="713" t="n"/>
      <c r="Z993" s="713" t="n"/>
    </row>
    <row r="994" ht="11.25" customHeight="1" s="844">
      <c r="A994" s="713" t="n"/>
      <c r="B994" s="713" t="n"/>
      <c r="C994" s="713" t="n"/>
      <c r="D994" s="665" t="n"/>
      <c r="E994" s="665" t="n"/>
      <c r="F994" s="665" t="n"/>
      <c r="G994" s="665" t="n"/>
      <c r="H994" s="665" t="n"/>
      <c r="I994" s="713" t="n"/>
      <c r="J994" s="713" t="n"/>
      <c r="K994" s="713" t="n"/>
      <c r="L994" s="713" t="n"/>
      <c r="M994" s="713" t="n"/>
      <c r="N994" s="713" t="n"/>
      <c r="O994" s="713" t="n"/>
      <c r="P994" s="713" t="n"/>
      <c r="Q994" s="713" t="n"/>
      <c r="R994" s="713" t="n"/>
      <c r="S994" s="713" t="n"/>
      <c r="T994" s="713" t="n"/>
      <c r="U994" s="713" t="n"/>
      <c r="V994" s="713" t="n"/>
      <c r="W994" s="713" t="n"/>
      <c r="X994" s="713" t="n"/>
      <c r="Y994" s="713" t="n"/>
      <c r="Z994" s="713" t="n"/>
    </row>
    <row r="995" ht="11.25" customHeight="1" s="844">
      <c r="A995" s="713" t="n"/>
      <c r="B995" s="713" t="n"/>
      <c r="C995" s="713" t="n"/>
      <c r="D995" s="665" t="n"/>
      <c r="E995" s="665" t="n"/>
      <c r="F995" s="665" t="n"/>
      <c r="G995" s="665" t="n"/>
      <c r="H995" s="665" t="n"/>
      <c r="I995" s="713" t="n"/>
      <c r="J995" s="713" t="n"/>
      <c r="K995" s="713" t="n"/>
      <c r="L995" s="713" t="n"/>
      <c r="M995" s="713" t="n"/>
      <c r="N995" s="713" t="n"/>
      <c r="O995" s="713" t="n"/>
      <c r="P995" s="713" t="n"/>
      <c r="Q995" s="713" t="n"/>
      <c r="R995" s="713" t="n"/>
      <c r="S995" s="713" t="n"/>
      <c r="T995" s="713" t="n"/>
      <c r="U995" s="713" t="n"/>
      <c r="V995" s="713" t="n"/>
      <c r="W995" s="713" t="n"/>
      <c r="X995" s="713" t="n"/>
      <c r="Y995" s="713" t="n"/>
      <c r="Z995" s="713" t="n"/>
    </row>
    <row r="996" ht="11.25" customHeight="1" s="844">
      <c r="A996" s="713" t="n"/>
      <c r="B996" s="713" t="n"/>
      <c r="C996" s="713" t="n"/>
      <c r="D996" s="665" t="n"/>
      <c r="E996" s="665" t="n"/>
      <c r="F996" s="665" t="n"/>
      <c r="G996" s="665" t="n"/>
      <c r="H996" s="665" t="n"/>
      <c r="I996" s="713" t="n"/>
      <c r="J996" s="713" t="n"/>
      <c r="K996" s="713" t="n"/>
      <c r="L996" s="713" t="n"/>
      <c r="M996" s="713" t="n"/>
      <c r="N996" s="713" t="n"/>
      <c r="O996" s="713" t="n"/>
      <c r="P996" s="713" t="n"/>
      <c r="Q996" s="713" t="n"/>
      <c r="R996" s="713" t="n"/>
      <c r="S996" s="713" t="n"/>
      <c r="T996" s="713" t="n"/>
      <c r="U996" s="713" t="n"/>
      <c r="V996" s="713" t="n"/>
      <c r="W996" s="713" t="n"/>
      <c r="X996" s="713" t="n"/>
      <c r="Y996" s="713" t="n"/>
      <c r="Z996" s="713" t="n"/>
    </row>
    <row r="997" ht="11.25" customHeight="1" s="844">
      <c r="A997" s="713" t="n"/>
      <c r="B997" s="713" t="n"/>
      <c r="C997" s="713" t="n"/>
      <c r="D997" s="665" t="n"/>
      <c r="E997" s="665" t="n"/>
      <c r="F997" s="665" t="n"/>
      <c r="G997" s="665" t="n"/>
      <c r="H997" s="665" t="n"/>
      <c r="I997" s="713" t="n"/>
      <c r="J997" s="713" t="n"/>
      <c r="K997" s="713" t="n"/>
      <c r="L997" s="713" t="n"/>
      <c r="M997" s="713" t="n"/>
      <c r="N997" s="713" t="n"/>
      <c r="O997" s="713" t="n"/>
      <c r="P997" s="713" t="n"/>
      <c r="Q997" s="713" t="n"/>
      <c r="R997" s="713" t="n"/>
      <c r="S997" s="713" t="n"/>
      <c r="T997" s="713" t="n"/>
      <c r="U997" s="713" t="n"/>
      <c r="V997" s="713" t="n"/>
      <c r="W997" s="713" t="n"/>
      <c r="X997" s="713" t="n"/>
      <c r="Y997" s="713" t="n"/>
      <c r="Z997" s="713" t="n"/>
    </row>
    <row r="998" ht="11.25" customHeight="1" s="844">
      <c r="A998" s="713" t="n"/>
      <c r="B998" s="713" t="n"/>
      <c r="C998" s="713" t="n"/>
      <c r="D998" s="665" t="n"/>
      <c r="E998" s="665" t="n"/>
      <c r="F998" s="665" t="n"/>
      <c r="G998" s="665" t="n"/>
      <c r="H998" s="665" t="n"/>
      <c r="I998" s="713" t="n"/>
      <c r="J998" s="713" t="n"/>
      <c r="K998" s="713" t="n"/>
      <c r="L998" s="713" t="n"/>
      <c r="M998" s="713" t="n"/>
      <c r="N998" s="713" t="n"/>
      <c r="O998" s="713" t="n"/>
      <c r="P998" s="713" t="n"/>
      <c r="Q998" s="713" t="n"/>
      <c r="R998" s="713" t="n"/>
      <c r="S998" s="713" t="n"/>
      <c r="T998" s="713" t="n"/>
      <c r="U998" s="713" t="n"/>
      <c r="V998" s="713" t="n"/>
      <c r="W998" s="713" t="n"/>
      <c r="X998" s="713" t="n"/>
      <c r="Y998" s="713" t="n"/>
      <c r="Z998" s="713" t="n"/>
    </row>
    <row r="999" ht="11.25" customHeight="1" s="844">
      <c r="A999" s="713" t="n"/>
      <c r="B999" s="713" t="n"/>
      <c r="C999" s="713" t="n"/>
      <c r="D999" s="665" t="n"/>
      <c r="E999" s="665" t="n"/>
      <c r="F999" s="665" t="n"/>
      <c r="G999" s="665" t="n"/>
      <c r="H999" s="665" t="n"/>
      <c r="I999" s="713" t="n"/>
      <c r="J999" s="713" t="n"/>
      <c r="K999" s="713" t="n"/>
      <c r="L999" s="713" t="n"/>
      <c r="M999" s="713" t="n"/>
      <c r="N999" s="713" t="n"/>
      <c r="O999" s="713" t="n"/>
      <c r="P999" s="713" t="n"/>
      <c r="Q999" s="713" t="n"/>
      <c r="R999" s="713" t="n"/>
      <c r="S999" s="713" t="n"/>
      <c r="T999" s="713" t="n"/>
      <c r="U999" s="713" t="n"/>
      <c r="V999" s="713" t="n"/>
      <c r="W999" s="713" t="n"/>
      <c r="X999" s="713" t="n"/>
      <c r="Y999" s="713" t="n"/>
      <c r="Z999" s="713" t="n"/>
    </row>
    <row r="1000" ht="11.25" customHeight="1" s="844">
      <c r="A1000" s="713" t="n"/>
      <c r="B1000" s="713" t="n"/>
      <c r="C1000" s="713" t="n"/>
      <c r="D1000" s="665" t="n"/>
      <c r="E1000" s="665" t="n"/>
      <c r="F1000" s="665" t="n"/>
      <c r="G1000" s="665" t="n"/>
      <c r="H1000" s="665" t="n"/>
      <c r="I1000" s="713" t="n"/>
      <c r="J1000" s="713" t="n"/>
      <c r="K1000" s="713" t="n"/>
      <c r="L1000" s="713" t="n"/>
      <c r="M1000" s="713" t="n"/>
      <c r="N1000" s="713" t="n"/>
      <c r="O1000" s="713" t="n"/>
      <c r="P1000" s="713" t="n"/>
      <c r="Q1000" s="713" t="n"/>
      <c r="R1000" s="713" t="n"/>
      <c r="S1000" s="713" t="n"/>
      <c r="T1000" s="713" t="n"/>
      <c r="U1000" s="713" t="n"/>
      <c r="V1000" s="713" t="n"/>
      <c r="W1000" s="713" t="n"/>
      <c r="X1000" s="713" t="n"/>
      <c r="Y1000" s="713" t="n"/>
      <c r="Z1000" s="713" t="n"/>
    </row>
  </sheetData>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sheetPr codeName="Sheet22">
    <tabColor rgb="FFD8D8D8"/>
    <outlinePr summaryBelow="1" summaryRight="1"/>
    <pageSetUpPr/>
  </sheetPr>
  <dimension ref="A1:A1"/>
  <sheetViews>
    <sheetView showGridLines="0" zoomScaleNormal="100" workbookViewId="0">
      <selection activeCell="A1" sqref="A1"/>
    </sheetView>
  </sheetViews>
  <sheetFormatPr baseColWidth="8" defaultColWidth="14.44140625" defaultRowHeight="14.4"/>
  <cols>
    <col width="8.6640625" customWidth="1" style="844" min="1" max="26"/>
  </cols>
  <sheetData>
    <row r="1" ht="14.25" customHeight="1" s="844"/>
    <row r="2" ht="14.25" customHeight="1" s="844"/>
    <row r="3" ht="14.25" customHeight="1" s="844"/>
    <row r="4" ht="14.25" customHeight="1" s="844"/>
    <row r="5" ht="14.25" customHeight="1" s="844"/>
    <row r="6" ht="14.25" customHeight="1" s="844"/>
    <row r="7" ht="14.25" customHeight="1" s="844"/>
    <row r="8" ht="14.25" customHeight="1" s="844"/>
    <row r="9" ht="14.25" customHeight="1" s="844"/>
    <row r="10" ht="14.25" customHeight="1" s="844"/>
    <row r="11" ht="14.25" customHeight="1" s="844"/>
    <row r="12" ht="14.25" customHeight="1" s="844"/>
    <row r="13" ht="14.25" customHeight="1" s="844"/>
    <row r="14" ht="14.25" customHeight="1" s="844"/>
    <row r="15" ht="14.25" customHeight="1" s="844"/>
    <row r="16" ht="14.25" customHeight="1" s="844"/>
    <row r="17" ht="14.25" customHeight="1" s="844"/>
    <row r="18" ht="14.25" customHeight="1" s="844"/>
    <row r="19" ht="14.25" customHeight="1" s="844"/>
    <row r="20" ht="14.25" customHeight="1" s="844"/>
    <row r="21" ht="14.25" customHeight="1" s="844"/>
    <row r="22" ht="14.25" customHeight="1" s="844"/>
    <row r="23" ht="14.25" customHeight="1" s="844"/>
    <row r="24" ht="14.25" customHeight="1" s="844"/>
    <row r="25" ht="14.25" customHeight="1" s="844"/>
    <row r="26" ht="14.25" customHeight="1" s="844"/>
    <row r="27" ht="14.25" customHeight="1" s="844"/>
    <row r="28" ht="14.25" customHeight="1" s="844"/>
    <row r="29" ht="14.25" customHeight="1" s="844"/>
    <row r="30" ht="14.25" customHeight="1" s="844"/>
    <row r="31" ht="14.25" customHeight="1" s="844"/>
    <row r="32" ht="14.25" customHeight="1" s="844"/>
    <row r="33" ht="14.25" customHeight="1" s="844"/>
    <row r="34" ht="14.25" customHeight="1" s="844"/>
    <row r="35" ht="14.25" customHeight="1" s="844"/>
    <row r="36" ht="14.25" customHeight="1" s="844"/>
    <row r="37" ht="14.25" customHeight="1" s="844"/>
    <row r="38" ht="14.25" customHeight="1" s="844"/>
    <row r="39" ht="14.25" customHeight="1" s="844"/>
    <row r="40" ht="14.25" customHeight="1" s="844"/>
    <row r="41" ht="14.25" customHeight="1" s="844"/>
    <row r="42" ht="14.25" customHeight="1" s="844"/>
    <row r="43" ht="14.25" customHeight="1" s="844"/>
    <row r="44" ht="14.25" customHeight="1" s="844"/>
    <row r="45" ht="14.25" customHeight="1" s="844"/>
    <row r="46" ht="14.25" customHeight="1" s="844"/>
    <row r="47" ht="14.25" customHeight="1" s="844"/>
    <row r="48" ht="14.25" customHeight="1" s="844"/>
    <row r="49" ht="14.25" customHeight="1" s="844"/>
    <row r="50" ht="14.25" customHeight="1" s="844"/>
    <row r="51" ht="14.25" customHeight="1" s="844"/>
    <row r="52" ht="14.25" customHeight="1" s="844"/>
    <row r="53" ht="14.25" customHeight="1" s="844"/>
    <row r="54" ht="14.25" customHeight="1" s="844"/>
    <row r="55" ht="14.25" customHeight="1" s="844"/>
    <row r="56" ht="14.25" customHeight="1" s="844"/>
    <row r="57" ht="14.25" customHeight="1" s="844"/>
    <row r="58" ht="14.25" customHeight="1" s="844"/>
    <row r="59" ht="14.25" customHeight="1" s="844"/>
    <row r="60" ht="14.25" customHeight="1" s="844"/>
    <row r="61" ht="14.25" customHeight="1" s="844"/>
    <row r="62" ht="14.25" customHeight="1" s="844"/>
    <row r="63" ht="14.25" customHeight="1" s="844"/>
    <row r="64" ht="14.25" customHeight="1" s="844"/>
    <row r="65" ht="14.25" customHeight="1" s="844"/>
    <row r="66" ht="14.25" customHeight="1" s="844"/>
    <row r="67" ht="14.25" customHeight="1" s="844"/>
    <row r="68" ht="14.25" customHeight="1" s="844"/>
    <row r="69" ht="14.25" customHeight="1" s="844"/>
    <row r="70" ht="14.25" customHeight="1" s="844"/>
    <row r="71" ht="14.25" customHeight="1" s="844"/>
    <row r="72" ht="14.25" customHeight="1" s="844"/>
    <row r="73" ht="14.25" customHeight="1" s="844"/>
    <row r="74" ht="14.25" customHeight="1" s="844"/>
    <row r="75" ht="14.25" customHeight="1" s="844"/>
    <row r="76" ht="14.25" customHeight="1" s="844"/>
    <row r="77" ht="14.25" customHeight="1" s="844"/>
    <row r="78" ht="14.25" customHeight="1" s="844"/>
    <row r="79" ht="14.25" customHeight="1" s="844"/>
    <row r="80" ht="14.25" customHeight="1" s="844"/>
    <row r="81" ht="14.25" customHeight="1" s="844"/>
    <row r="82" ht="14.25" customHeight="1" s="844"/>
    <row r="83" ht="14.25" customHeight="1" s="844"/>
    <row r="84" ht="14.25" customHeight="1" s="844"/>
    <row r="85" ht="14.25" customHeight="1" s="844"/>
    <row r="86" ht="14.25" customHeight="1" s="844"/>
    <row r="87" ht="14.25" customHeight="1" s="844"/>
    <row r="88" ht="14.25" customHeight="1" s="844"/>
    <row r="89" ht="14.25" customHeight="1" s="844"/>
    <row r="90" ht="14.25" customHeight="1" s="844"/>
    <row r="91" ht="14.25" customHeight="1" s="844"/>
    <row r="92" ht="14.25" customHeight="1" s="844"/>
    <row r="93" ht="14.25" customHeight="1" s="844"/>
    <row r="94" ht="14.25" customHeight="1" s="844"/>
    <row r="95" ht="14.25" customHeight="1" s="844"/>
    <row r="96" ht="14.25" customHeight="1" s="844"/>
    <row r="97" ht="14.25" customHeight="1" s="844"/>
    <row r="98" ht="14.25" customHeight="1" s="844"/>
    <row r="99" ht="14.25" customHeight="1" s="844"/>
    <row r="100" ht="14.25" customHeight="1" s="844"/>
    <row r="101" ht="14.25" customHeight="1" s="844"/>
    <row r="102" ht="14.25" customHeight="1" s="844"/>
    <row r="103" ht="14.25" customHeight="1" s="844"/>
    <row r="104" ht="14.25" customHeight="1" s="844"/>
    <row r="105" ht="14.25" customHeight="1" s="844"/>
    <row r="106" ht="14.25" customHeight="1" s="844"/>
    <row r="107" ht="14.25" customHeight="1" s="844"/>
    <row r="108" ht="14.25" customHeight="1" s="844"/>
    <row r="109" ht="14.25" customHeight="1" s="844"/>
    <row r="110" ht="14.25" customHeight="1" s="844"/>
    <row r="111" ht="14.25" customHeight="1" s="844"/>
    <row r="112" ht="14.25" customHeight="1" s="844"/>
    <row r="113" ht="14.25" customHeight="1" s="844"/>
    <row r="114" ht="14.25" customHeight="1" s="844"/>
    <row r="115" ht="14.25" customHeight="1" s="844"/>
    <row r="116" ht="14.25" customHeight="1" s="844"/>
    <row r="117" ht="14.25" customHeight="1" s="844"/>
    <row r="118" ht="14.25" customHeight="1" s="844"/>
    <row r="119" ht="14.25" customHeight="1" s="844"/>
    <row r="120" ht="14.25" customHeight="1" s="844"/>
    <row r="121" ht="14.25" customHeight="1" s="844"/>
    <row r="122" ht="14.25" customHeight="1" s="844"/>
    <row r="123" ht="14.25" customHeight="1" s="844"/>
    <row r="124" ht="14.25" customHeight="1" s="844"/>
    <row r="125" ht="14.25" customHeight="1" s="844"/>
    <row r="126" ht="14.25" customHeight="1" s="844"/>
    <row r="127" ht="14.25" customHeight="1" s="844"/>
    <row r="128" ht="14.25" customHeight="1" s="844"/>
    <row r="129" ht="14.25" customHeight="1" s="844"/>
    <row r="130" ht="14.25" customHeight="1" s="844"/>
    <row r="131" ht="14.25" customHeight="1" s="844"/>
    <row r="132" ht="14.25" customHeight="1" s="844"/>
    <row r="133" ht="14.25" customHeight="1" s="844"/>
    <row r="134" ht="14.25" customHeight="1" s="844"/>
    <row r="135" ht="14.25" customHeight="1" s="844"/>
    <row r="136" ht="14.25" customHeight="1" s="844"/>
    <row r="137" ht="14.25" customHeight="1" s="844"/>
    <row r="138" ht="14.25" customHeight="1" s="844"/>
    <row r="139" ht="14.25" customHeight="1" s="844"/>
    <row r="140" ht="14.25" customHeight="1" s="844"/>
    <row r="141" ht="14.25" customHeight="1" s="844"/>
    <row r="142" ht="14.25" customHeight="1" s="844"/>
    <row r="143" ht="14.25" customHeight="1" s="844"/>
    <row r="144" ht="14.25" customHeight="1" s="844"/>
    <row r="145" ht="14.25" customHeight="1" s="844"/>
    <row r="146" ht="14.25" customHeight="1" s="844"/>
    <row r="147" ht="14.25" customHeight="1" s="844"/>
    <row r="148" ht="14.25" customHeight="1" s="844"/>
    <row r="149" ht="14.25" customHeight="1" s="844"/>
    <row r="150" ht="14.25" customHeight="1" s="844"/>
    <row r="151" ht="14.25" customHeight="1" s="844"/>
    <row r="152" ht="14.25" customHeight="1" s="844"/>
    <row r="153" ht="14.25" customHeight="1" s="844"/>
    <row r="154" ht="14.25" customHeight="1" s="844"/>
    <row r="155" ht="14.25" customHeight="1" s="844"/>
    <row r="156" ht="14.25" customHeight="1" s="844"/>
    <row r="157" ht="14.25" customHeight="1" s="844"/>
    <row r="158" ht="14.25" customHeight="1" s="844"/>
    <row r="159" ht="14.25" customHeight="1" s="844"/>
    <row r="160" ht="14.25" customHeight="1" s="844"/>
    <row r="161" ht="14.25" customHeight="1" s="844"/>
    <row r="162" ht="14.25" customHeight="1" s="844"/>
    <row r="163" ht="14.25" customHeight="1" s="844"/>
    <row r="164" ht="14.25" customHeight="1" s="844"/>
    <row r="165" ht="14.25" customHeight="1" s="844"/>
    <row r="166" ht="14.25" customHeight="1" s="844"/>
    <row r="167" ht="14.25" customHeight="1" s="844"/>
    <row r="168" ht="14.25" customHeight="1" s="844"/>
    <row r="169" ht="14.25" customHeight="1" s="844"/>
    <row r="170" ht="14.25" customHeight="1" s="844"/>
    <row r="171" ht="14.25" customHeight="1" s="844"/>
    <row r="172" ht="14.25" customHeight="1" s="844"/>
    <row r="173" ht="14.25" customHeight="1" s="844"/>
    <row r="174" ht="14.25" customHeight="1" s="844"/>
    <row r="175" ht="14.25" customHeight="1" s="844"/>
    <row r="176" ht="14.25" customHeight="1" s="844"/>
    <row r="177" ht="14.25" customHeight="1" s="844"/>
    <row r="178" ht="14.25" customHeight="1" s="844"/>
    <row r="179" ht="14.25" customHeight="1" s="844"/>
    <row r="180" ht="14.25" customHeight="1" s="844"/>
    <row r="181" ht="14.25" customHeight="1" s="844"/>
    <row r="182" ht="14.25" customHeight="1" s="844"/>
    <row r="183" ht="14.25" customHeight="1" s="844"/>
    <row r="184" ht="14.25" customHeight="1" s="844"/>
    <row r="185" ht="14.25" customHeight="1" s="844"/>
    <row r="186" ht="14.25" customHeight="1" s="844"/>
    <row r="187" ht="14.25" customHeight="1" s="844"/>
    <row r="188" ht="14.25" customHeight="1" s="844"/>
    <row r="189" ht="14.25" customHeight="1" s="844"/>
    <row r="190" ht="14.25" customHeight="1" s="844"/>
    <row r="191" ht="14.25" customHeight="1" s="844"/>
    <row r="192" ht="14.25" customHeight="1" s="844"/>
    <row r="193" ht="14.25" customHeight="1" s="844"/>
    <row r="194" ht="14.25" customHeight="1" s="844"/>
    <row r="195" ht="14.25" customHeight="1" s="844"/>
    <row r="196" ht="14.25" customHeight="1" s="844"/>
    <row r="197" ht="14.25" customHeight="1" s="844"/>
    <row r="198" ht="14.25" customHeight="1" s="844"/>
    <row r="199" ht="14.25" customHeight="1" s="844"/>
    <row r="200" ht="14.25" customHeight="1" s="844"/>
    <row r="201" ht="14.25" customHeight="1" s="844"/>
    <row r="202" ht="14.25" customHeight="1" s="844"/>
    <row r="203" ht="14.25" customHeight="1" s="844"/>
    <row r="204" ht="14.25" customHeight="1" s="844"/>
    <row r="205" ht="14.25" customHeight="1" s="844"/>
    <row r="206" ht="14.25" customHeight="1" s="844"/>
    <row r="207" ht="14.25" customHeight="1" s="844"/>
    <row r="208" ht="14.25" customHeight="1" s="844"/>
    <row r="209" ht="14.25" customHeight="1" s="844"/>
    <row r="210" ht="14.25" customHeight="1" s="844"/>
    <row r="211" ht="14.25" customHeight="1" s="844"/>
    <row r="212" ht="14.25" customHeight="1" s="844"/>
    <row r="213" ht="14.25" customHeight="1" s="844"/>
    <row r="214" ht="14.25" customHeight="1" s="844"/>
    <row r="215" ht="14.25" customHeight="1" s="844"/>
    <row r="216" ht="14.25" customHeight="1" s="844"/>
    <row r="217" ht="14.25" customHeight="1" s="844"/>
    <row r="218" ht="14.25" customHeight="1" s="844"/>
    <row r="219" ht="14.25" customHeight="1" s="844"/>
    <row r="220" ht="14.25" customHeight="1" s="844"/>
    <row r="221" ht="14.25" customHeight="1" s="844"/>
    <row r="222" ht="14.25" customHeight="1" s="844"/>
    <row r="223" ht="14.25" customHeight="1" s="844"/>
    <row r="224" ht="14.25" customHeight="1" s="844"/>
    <row r="225" ht="14.25" customHeight="1" s="844"/>
    <row r="226" ht="14.25" customHeight="1" s="844"/>
    <row r="227" ht="14.25" customHeight="1" s="844"/>
    <row r="228" ht="14.25" customHeight="1" s="844"/>
    <row r="229" ht="14.25" customHeight="1" s="844"/>
    <row r="230" ht="14.25" customHeight="1" s="844"/>
    <row r="231" ht="14.25" customHeight="1" s="844"/>
    <row r="232" ht="14.25" customHeight="1" s="844"/>
    <row r="233" ht="14.25" customHeight="1" s="844"/>
    <row r="234" ht="14.25" customHeight="1" s="844"/>
    <row r="235" ht="14.25" customHeight="1" s="844"/>
    <row r="236" ht="14.25" customHeight="1" s="844"/>
    <row r="237" ht="14.25" customHeight="1" s="844"/>
    <row r="238" ht="14.25" customHeight="1" s="844"/>
    <row r="239" ht="14.25" customHeight="1" s="844"/>
    <row r="240" ht="14.25" customHeight="1" s="844"/>
    <row r="241" ht="14.25" customHeight="1" s="844"/>
    <row r="242" ht="14.25" customHeight="1" s="844"/>
    <row r="243" ht="14.25" customHeight="1" s="844"/>
    <row r="244" ht="14.25" customHeight="1" s="844"/>
    <row r="245" ht="14.25" customHeight="1" s="844"/>
    <row r="246" ht="14.25" customHeight="1" s="844"/>
    <row r="247" ht="14.25" customHeight="1" s="844"/>
    <row r="248" ht="14.25" customHeight="1" s="844"/>
    <row r="249" ht="14.25" customHeight="1" s="844"/>
    <row r="250" ht="14.25" customHeight="1" s="844"/>
    <row r="251" ht="14.25" customHeight="1" s="844"/>
    <row r="252" ht="14.25" customHeight="1" s="844"/>
    <row r="253" ht="14.25" customHeight="1" s="844"/>
    <row r="254" ht="14.25" customHeight="1" s="844"/>
    <row r="255" ht="14.25" customHeight="1" s="844"/>
    <row r="256" ht="14.25" customHeight="1" s="844"/>
    <row r="257" ht="14.25" customHeight="1" s="844"/>
    <row r="258" ht="14.25" customHeight="1" s="844"/>
    <row r="259" ht="14.25" customHeight="1" s="844"/>
    <row r="260" ht="14.25" customHeight="1" s="844"/>
    <row r="261" ht="14.25" customHeight="1" s="844"/>
    <row r="262" ht="14.25" customHeight="1" s="844"/>
    <row r="263" ht="14.25" customHeight="1" s="844"/>
    <row r="264" ht="14.25" customHeight="1" s="844"/>
    <row r="265" ht="14.25" customHeight="1" s="844"/>
    <row r="266" ht="14.25" customHeight="1" s="844"/>
    <row r="267" ht="14.25" customHeight="1" s="844"/>
    <row r="268" ht="14.25" customHeight="1" s="844"/>
    <row r="269" ht="14.25" customHeight="1" s="844"/>
    <row r="270" ht="14.25" customHeight="1" s="844"/>
    <row r="271" ht="14.25" customHeight="1" s="844"/>
    <row r="272" ht="14.25" customHeight="1" s="844"/>
    <row r="273" ht="14.25" customHeight="1" s="844"/>
    <row r="274" ht="14.25" customHeight="1" s="844"/>
    <row r="275" ht="14.25" customHeight="1" s="844"/>
    <row r="276" ht="14.25" customHeight="1" s="844"/>
    <row r="277" ht="14.25" customHeight="1" s="844"/>
    <row r="278" ht="14.25" customHeight="1" s="844"/>
    <row r="279" ht="14.25" customHeight="1" s="844"/>
    <row r="280" ht="14.25" customHeight="1" s="844"/>
    <row r="281" ht="14.25" customHeight="1" s="844"/>
    <row r="282" ht="14.25" customHeight="1" s="844"/>
    <row r="283" ht="14.25" customHeight="1" s="844"/>
    <row r="284" ht="14.25" customHeight="1" s="844"/>
    <row r="285" ht="14.25" customHeight="1" s="844"/>
    <row r="286" ht="14.25" customHeight="1" s="844"/>
    <row r="287" ht="14.25" customHeight="1" s="844"/>
    <row r="288" ht="14.25" customHeight="1" s="844"/>
    <row r="289" ht="14.25" customHeight="1" s="844"/>
    <row r="290" ht="14.25" customHeight="1" s="844"/>
    <row r="291" ht="14.25" customHeight="1" s="844"/>
    <row r="292" ht="14.25" customHeight="1" s="844"/>
    <row r="293" ht="14.25" customHeight="1" s="844"/>
    <row r="294" ht="14.25" customHeight="1" s="844"/>
    <row r="295" ht="14.25" customHeight="1" s="844"/>
    <row r="296" ht="14.25" customHeight="1" s="844"/>
    <row r="297" ht="14.25" customHeight="1" s="844"/>
    <row r="298" ht="14.25" customHeight="1" s="844"/>
    <row r="299" ht="14.25" customHeight="1" s="844"/>
    <row r="300" ht="14.25" customHeight="1" s="844"/>
    <row r="301" ht="14.25" customHeight="1" s="844"/>
    <row r="302" ht="14.25" customHeight="1" s="844"/>
    <row r="303" ht="14.25" customHeight="1" s="844"/>
    <row r="304" ht="14.25" customHeight="1" s="844"/>
    <row r="305" ht="14.25" customHeight="1" s="844"/>
    <row r="306" ht="14.25" customHeight="1" s="844"/>
    <row r="307" ht="14.25" customHeight="1" s="844"/>
    <row r="308" ht="14.25" customHeight="1" s="844"/>
    <row r="309" ht="14.25" customHeight="1" s="844"/>
    <row r="310" ht="14.25" customHeight="1" s="844"/>
    <row r="311" ht="14.25" customHeight="1" s="844"/>
    <row r="312" ht="14.25" customHeight="1" s="844"/>
    <row r="313" ht="14.25" customHeight="1" s="844"/>
    <row r="314" ht="14.25" customHeight="1" s="844"/>
    <row r="315" ht="14.25" customHeight="1" s="844"/>
    <row r="316" ht="14.25" customHeight="1" s="844"/>
    <row r="317" ht="14.25" customHeight="1" s="844"/>
    <row r="318" ht="14.25" customHeight="1" s="844"/>
    <row r="319" ht="14.25" customHeight="1" s="844"/>
    <row r="320" ht="14.25" customHeight="1" s="844"/>
    <row r="321" ht="14.25" customHeight="1" s="844"/>
    <row r="322" ht="14.25" customHeight="1" s="844"/>
    <row r="323" ht="14.25" customHeight="1" s="844"/>
    <row r="324" ht="14.25" customHeight="1" s="844"/>
    <row r="325" ht="14.25" customHeight="1" s="844"/>
    <row r="326" ht="14.25" customHeight="1" s="844"/>
    <row r="327" ht="14.25" customHeight="1" s="844"/>
    <row r="328" ht="14.25" customHeight="1" s="844"/>
    <row r="329" ht="14.25" customHeight="1" s="844"/>
    <row r="330" ht="14.25" customHeight="1" s="844"/>
    <row r="331" ht="14.25" customHeight="1" s="844"/>
    <row r="332" ht="14.25" customHeight="1" s="844"/>
    <row r="333" ht="14.25" customHeight="1" s="844"/>
    <row r="334" ht="14.25" customHeight="1" s="844"/>
    <row r="335" ht="14.25" customHeight="1" s="844"/>
    <row r="336" ht="14.25" customHeight="1" s="844"/>
    <row r="337" ht="14.25" customHeight="1" s="844"/>
    <row r="338" ht="14.25" customHeight="1" s="844"/>
    <row r="339" ht="14.25" customHeight="1" s="844"/>
    <row r="340" ht="14.25" customHeight="1" s="844"/>
    <row r="341" ht="14.25" customHeight="1" s="844"/>
    <row r="342" ht="14.25" customHeight="1" s="844"/>
    <row r="343" ht="14.25" customHeight="1" s="844"/>
    <row r="344" ht="14.25" customHeight="1" s="844"/>
    <row r="345" ht="14.25" customHeight="1" s="844"/>
    <row r="346" ht="14.25" customHeight="1" s="844"/>
    <row r="347" ht="14.25" customHeight="1" s="844"/>
    <row r="348" ht="14.25" customHeight="1" s="844"/>
    <row r="349" ht="14.25" customHeight="1" s="844"/>
    <row r="350" ht="14.25" customHeight="1" s="844"/>
    <row r="351" ht="14.25" customHeight="1" s="844"/>
    <row r="352" ht="14.25" customHeight="1" s="844"/>
    <row r="353" ht="14.25" customHeight="1" s="844"/>
    <row r="354" ht="14.25" customHeight="1" s="844"/>
    <row r="355" ht="14.25" customHeight="1" s="844"/>
    <row r="356" ht="14.25" customHeight="1" s="844"/>
    <row r="357" ht="14.25" customHeight="1" s="844"/>
    <row r="358" ht="14.25" customHeight="1" s="844"/>
    <row r="359" ht="14.25" customHeight="1" s="844"/>
    <row r="360" ht="14.25" customHeight="1" s="844"/>
    <row r="361" ht="14.25" customHeight="1" s="844"/>
    <row r="362" ht="14.25" customHeight="1" s="844"/>
    <row r="363" ht="14.25" customHeight="1" s="844"/>
    <row r="364" ht="14.25" customHeight="1" s="844"/>
    <row r="365" ht="14.25" customHeight="1" s="844"/>
    <row r="366" ht="14.25" customHeight="1" s="844"/>
    <row r="367" ht="14.25" customHeight="1" s="844"/>
    <row r="368" ht="14.25" customHeight="1" s="844"/>
    <row r="369" ht="14.25" customHeight="1" s="844"/>
    <row r="370" ht="14.25" customHeight="1" s="844"/>
    <row r="371" ht="14.25" customHeight="1" s="844"/>
    <row r="372" ht="14.25" customHeight="1" s="844"/>
    <row r="373" ht="14.25" customHeight="1" s="844"/>
    <row r="374" ht="14.25" customHeight="1" s="844"/>
    <row r="375" ht="14.25" customHeight="1" s="844"/>
    <row r="376" ht="14.25" customHeight="1" s="844"/>
    <row r="377" ht="14.25" customHeight="1" s="844"/>
    <row r="378" ht="14.25" customHeight="1" s="844"/>
    <row r="379" ht="14.25" customHeight="1" s="844"/>
    <row r="380" ht="14.25" customHeight="1" s="844"/>
    <row r="381" ht="14.25" customHeight="1" s="844"/>
    <row r="382" ht="14.25" customHeight="1" s="844"/>
    <row r="383" ht="14.25" customHeight="1" s="844"/>
    <row r="384" ht="14.25" customHeight="1" s="844"/>
    <row r="385" ht="14.25" customHeight="1" s="844"/>
    <row r="386" ht="14.25" customHeight="1" s="844"/>
    <row r="387" ht="14.25" customHeight="1" s="844"/>
    <row r="388" ht="14.25" customHeight="1" s="844"/>
    <row r="389" ht="14.25" customHeight="1" s="844"/>
    <row r="390" ht="14.25" customHeight="1" s="844"/>
    <row r="391" ht="14.25" customHeight="1" s="844"/>
    <row r="392" ht="14.25" customHeight="1" s="844"/>
    <row r="393" ht="14.25" customHeight="1" s="844"/>
    <row r="394" ht="14.25" customHeight="1" s="844"/>
    <row r="395" ht="14.25" customHeight="1" s="844"/>
    <row r="396" ht="14.25" customHeight="1" s="844"/>
    <row r="397" ht="14.25" customHeight="1" s="844"/>
    <row r="398" ht="14.25" customHeight="1" s="844"/>
    <row r="399" ht="14.25" customHeight="1" s="844"/>
    <row r="400" ht="14.25" customHeight="1" s="844"/>
    <row r="401" ht="14.25" customHeight="1" s="844"/>
    <row r="402" ht="14.25" customHeight="1" s="844"/>
    <row r="403" ht="14.25" customHeight="1" s="844"/>
    <row r="404" ht="14.25" customHeight="1" s="844"/>
    <row r="405" ht="14.25" customHeight="1" s="844"/>
    <row r="406" ht="14.25" customHeight="1" s="844"/>
    <row r="407" ht="14.25" customHeight="1" s="844"/>
    <row r="408" ht="14.25" customHeight="1" s="844"/>
    <row r="409" ht="14.25" customHeight="1" s="844"/>
    <row r="410" ht="14.25" customHeight="1" s="844"/>
    <row r="411" ht="14.25" customHeight="1" s="844"/>
    <row r="412" ht="14.25" customHeight="1" s="844"/>
    <row r="413" ht="14.25" customHeight="1" s="844"/>
    <row r="414" ht="14.25" customHeight="1" s="844"/>
    <row r="415" ht="14.25" customHeight="1" s="844"/>
    <row r="416" ht="14.25" customHeight="1" s="844"/>
    <row r="417" ht="14.25" customHeight="1" s="844"/>
    <row r="418" ht="14.25" customHeight="1" s="844"/>
    <row r="419" ht="14.25" customHeight="1" s="844"/>
    <row r="420" ht="14.25" customHeight="1" s="844"/>
    <row r="421" ht="14.25" customHeight="1" s="844"/>
    <row r="422" ht="14.25" customHeight="1" s="844"/>
    <row r="423" ht="14.25" customHeight="1" s="844"/>
    <row r="424" ht="14.25" customHeight="1" s="844"/>
    <row r="425" ht="14.25" customHeight="1" s="844"/>
    <row r="426" ht="14.25" customHeight="1" s="844"/>
    <row r="427" ht="14.25" customHeight="1" s="844"/>
    <row r="428" ht="14.25" customHeight="1" s="844"/>
    <row r="429" ht="14.25" customHeight="1" s="844"/>
    <row r="430" ht="14.25" customHeight="1" s="844"/>
    <row r="431" ht="14.25" customHeight="1" s="844"/>
    <row r="432" ht="14.25" customHeight="1" s="844"/>
    <row r="433" ht="14.25" customHeight="1" s="844"/>
    <row r="434" ht="14.25" customHeight="1" s="844"/>
    <row r="435" ht="14.25" customHeight="1" s="844"/>
    <row r="436" ht="14.25" customHeight="1" s="844"/>
    <row r="437" ht="14.25" customHeight="1" s="844"/>
    <row r="438" ht="14.25" customHeight="1" s="844"/>
    <row r="439" ht="14.25" customHeight="1" s="844"/>
    <row r="440" ht="14.25" customHeight="1" s="844"/>
    <row r="441" ht="14.25" customHeight="1" s="844"/>
    <row r="442" ht="14.25" customHeight="1" s="844"/>
    <row r="443" ht="14.25" customHeight="1" s="844"/>
    <row r="444" ht="14.25" customHeight="1" s="844"/>
    <row r="445" ht="14.25" customHeight="1" s="844"/>
    <row r="446" ht="14.25" customHeight="1" s="844"/>
    <row r="447" ht="14.25" customHeight="1" s="844"/>
    <row r="448" ht="14.25" customHeight="1" s="844"/>
    <row r="449" ht="14.25" customHeight="1" s="844"/>
    <row r="450" ht="14.25" customHeight="1" s="844"/>
    <row r="451" ht="14.25" customHeight="1" s="844"/>
    <row r="452" ht="14.25" customHeight="1" s="844"/>
    <row r="453" ht="14.25" customHeight="1" s="844"/>
    <row r="454" ht="14.25" customHeight="1" s="844"/>
    <row r="455" ht="14.25" customHeight="1" s="844"/>
    <row r="456" ht="14.25" customHeight="1" s="844"/>
    <row r="457" ht="14.25" customHeight="1" s="844"/>
    <row r="458" ht="14.25" customHeight="1" s="844"/>
    <row r="459" ht="14.25" customHeight="1" s="844"/>
    <row r="460" ht="14.25" customHeight="1" s="844"/>
    <row r="461" ht="14.25" customHeight="1" s="844"/>
    <row r="462" ht="14.25" customHeight="1" s="844"/>
    <row r="463" ht="14.25" customHeight="1" s="844"/>
    <row r="464" ht="14.25" customHeight="1" s="844"/>
    <row r="465" ht="14.25" customHeight="1" s="844"/>
    <row r="466" ht="14.25" customHeight="1" s="844"/>
    <row r="467" ht="14.25" customHeight="1" s="844"/>
    <row r="468" ht="14.25" customHeight="1" s="844"/>
    <row r="469" ht="14.25" customHeight="1" s="844"/>
    <row r="470" ht="14.25" customHeight="1" s="844"/>
    <row r="471" ht="14.25" customHeight="1" s="844"/>
    <row r="472" ht="14.25" customHeight="1" s="844"/>
    <row r="473" ht="14.25" customHeight="1" s="844"/>
    <row r="474" ht="14.25" customHeight="1" s="844"/>
    <row r="475" ht="14.25" customHeight="1" s="844"/>
    <row r="476" ht="14.25" customHeight="1" s="844"/>
    <row r="477" ht="14.25" customHeight="1" s="844"/>
    <row r="478" ht="14.25" customHeight="1" s="844"/>
    <row r="479" ht="14.25" customHeight="1" s="844"/>
    <row r="480" ht="14.25" customHeight="1" s="844"/>
    <row r="481" ht="14.25" customHeight="1" s="844"/>
    <row r="482" ht="14.25" customHeight="1" s="844"/>
    <row r="483" ht="14.25" customHeight="1" s="844"/>
    <row r="484" ht="14.25" customHeight="1" s="844"/>
    <row r="485" ht="14.25" customHeight="1" s="844"/>
    <row r="486" ht="14.25" customHeight="1" s="844"/>
    <row r="487" ht="14.25" customHeight="1" s="844"/>
    <row r="488" ht="14.25" customHeight="1" s="844"/>
    <row r="489" ht="14.25" customHeight="1" s="844"/>
    <row r="490" ht="14.25" customHeight="1" s="844"/>
    <row r="491" ht="14.25" customHeight="1" s="844"/>
    <row r="492" ht="14.25" customHeight="1" s="844"/>
    <row r="493" ht="14.25" customHeight="1" s="844"/>
    <row r="494" ht="14.25" customHeight="1" s="844"/>
    <row r="495" ht="14.25" customHeight="1" s="844"/>
    <row r="496" ht="14.25" customHeight="1" s="844"/>
    <row r="497" ht="14.25" customHeight="1" s="844"/>
    <row r="498" ht="14.25" customHeight="1" s="844"/>
    <row r="499" ht="14.25" customHeight="1" s="844"/>
    <row r="500" ht="14.25" customHeight="1" s="844"/>
    <row r="501" ht="14.25" customHeight="1" s="844"/>
    <row r="502" ht="14.25" customHeight="1" s="844"/>
    <row r="503" ht="14.25" customHeight="1" s="844"/>
    <row r="504" ht="14.25" customHeight="1" s="844"/>
    <row r="505" ht="14.25" customHeight="1" s="844"/>
    <row r="506" ht="14.25" customHeight="1" s="844"/>
    <row r="507" ht="14.25" customHeight="1" s="844"/>
    <row r="508" ht="14.25" customHeight="1" s="844"/>
    <row r="509" ht="14.25" customHeight="1" s="844"/>
    <row r="510" ht="14.25" customHeight="1" s="844"/>
    <row r="511" ht="14.25" customHeight="1" s="844"/>
    <row r="512" ht="14.25" customHeight="1" s="844"/>
    <row r="513" ht="14.25" customHeight="1" s="844"/>
    <row r="514" ht="14.25" customHeight="1" s="844"/>
    <row r="515" ht="14.25" customHeight="1" s="844"/>
    <row r="516" ht="14.25" customHeight="1" s="844"/>
    <row r="517" ht="14.25" customHeight="1" s="844"/>
    <row r="518" ht="14.25" customHeight="1" s="844"/>
    <row r="519" ht="14.25" customHeight="1" s="844"/>
    <row r="520" ht="14.25" customHeight="1" s="844"/>
    <row r="521" ht="14.25" customHeight="1" s="844"/>
    <row r="522" ht="14.25" customHeight="1" s="844"/>
    <row r="523" ht="14.25" customHeight="1" s="844"/>
    <row r="524" ht="14.25" customHeight="1" s="844"/>
    <row r="525" ht="14.25" customHeight="1" s="844"/>
    <row r="526" ht="14.25" customHeight="1" s="844"/>
    <row r="527" ht="14.25" customHeight="1" s="844"/>
    <row r="528" ht="14.25" customHeight="1" s="844"/>
    <row r="529" ht="14.25" customHeight="1" s="844"/>
    <row r="530" ht="14.25" customHeight="1" s="844"/>
    <row r="531" ht="14.25" customHeight="1" s="844"/>
    <row r="532" ht="14.25" customHeight="1" s="844"/>
    <row r="533" ht="14.25" customHeight="1" s="844"/>
    <row r="534" ht="14.25" customHeight="1" s="844"/>
    <row r="535" ht="14.25" customHeight="1" s="844"/>
    <row r="536" ht="14.25" customHeight="1" s="844"/>
    <row r="537" ht="14.25" customHeight="1" s="844"/>
    <row r="538" ht="14.25" customHeight="1" s="844"/>
    <row r="539" ht="14.25" customHeight="1" s="844"/>
    <row r="540" ht="14.25" customHeight="1" s="844"/>
    <row r="541" ht="14.25" customHeight="1" s="844"/>
    <row r="542" ht="14.25" customHeight="1" s="844"/>
    <row r="543" ht="14.25" customHeight="1" s="844"/>
    <row r="544" ht="14.25" customHeight="1" s="844"/>
    <row r="545" ht="14.25" customHeight="1" s="844"/>
    <row r="546" ht="14.25" customHeight="1" s="844"/>
    <row r="547" ht="14.25" customHeight="1" s="844"/>
    <row r="548" ht="14.25" customHeight="1" s="844"/>
    <row r="549" ht="14.25" customHeight="1" s="844"/>
    <row r="550" ht="14.25" customHeight="1" s="844"/>
    <row r="551" ht="14.25" customHeight="1" s="844"/>
    <row r="552" ht="14.25" customHeight="1" s="844"/>
    <row r="553" ht="14.25" customHeight="1" s="844"/>
    <row r="554" ht="14.25" customHeight="1" s="844"/>
    <row r="555" ht="14.25" customHeight="1" s="844"/>
    <row r="556" ht="14.25" customHeight="1" s="844"/>
    <row r="557" ht="14.25" customHeight="1" s="844"/>
    <row r="558" ht="14.25" customHeight="1" s="844"/>
    <row r="559" ht="14.25" customHeight="1" s="844"/>
    <row r="560" ht="14.25" customHeight="1" s="844"/>
    <row r="561" ht="14.25" customHeight="1" s="844"/>
    <row r="562" ht="14.25" customHeight="1" s="844"/>
    <row r="563" ht="14.25" customHeight="1" s="844"/>
    <row r="564" ht="14.25" customHeight="1" s="844"/>
    <row r="565" ht="14.25" customHeight="1" s="844"/>
    <row r="566" ht="14.25" customHeight="1" s="844"/>
    <row r="567" ht="14.25" customHeight="1" s="844"/>
    <row r="568" ht="14.25" customHeight="1" s="844"/>
    <row r="569" ht="14.25" customHeight="1" s="844"/>
    <row r="570" ht="14.25" customHeight="1" s="844"/>
    <row r="571" ht="14.25" customHeight="1" s="844"/>
    <row r="572" ht="14.25" customHeight="1" s="844"/>
    <row r="573" ht="14.25" customHeight="1" s="844"/>
    <row r="574" ht="14.25" customHeight="1" s="844"/>
    <row r="575" ht="14.25" customHeight="1" s="844"/>
    <row r="576" ht="14.25" customHeight="1" s="844"/>
    <row r="577" ht="14.25" customHeight="1" s="844"/>
    <row r="578" ht="14.25" customHeight="1" s="844"/>
    <row r="579" ht="14.25" customHeight="1" s="844"/>
    <row r="580" ht="14.25" customHeight="1" s="844"/>
    <row r="581" ht="14.25" customHeight="1" s="844"/>
    <row r="582" ht="14.25" customHeight="1" s="844"/>
    <row r="583" ht="14.25" customHeight="1" s="844"/>
    <row r="584" ht="14.25" customHeight="1" s="844"/>
    <row r="585" ht="14.25" customHeight="1" s="844"/>
    <row r="586" ht="14.25" customHeight="1" s="844"/>
    <row r="587" ht="14.25" customHeight="1" s="844"/>
    <row r="588" ht="14.25" customHeight="1" s="844"/>
    <row r="589" ht="14.25" customHeight="1" s="844"/>
    <row r="590" ht="14.25" customHeight="1" s="844"/>
    <row r="591" ht="14.25" customHeight="1" s="844"/>
    <row r="592" ht="14.25" customHeight="1" s="844"/>
    <row r="593" ht="14.25" customHeight="1" s="844"/>
    <row r="594" ht="14.25" customHeight="1" s="844"/>
    <row r="595" ht="14.25" customHeight="1" s="844"/>
    <row r="596" ht="14.25" customHeight="1" s="844"/>
    <row r="597" ht="14.25" customHeight="1" s="844"/>
    <row r="598" ht="14.25" customHeight="1" s="844"/>
    <row r="599" ht="14.25" customHeight="1" s="844"/>
    <row r="600" ht="14.25" customHeight="1" s="844"/>
    <row r="601" ht="14.25" customHeight="1" s="844"/>
    <row r="602" ht="14.25" customHeight="1" s="844"/>
    <row r="603" ht="14.25" customHeight="1" s="844"/>
    <row r="604" ht="14.25" customHeight="1" s="844"/>
    <row r="605" ht="14.25" customHeight="1" s="844"/>
    <row r="606" ht="14.25" customHeight="1" s="844"/>
    <row r="607" ht="14.25" customHeight="1" s="844"/>
    <row r="608" ht="14.25" customHeight="1" s="844"/>
    <row r="609" ht="14.25" customHeight="1" s="844"/>
    <row r="610" ht="14.25" customHeight="1" s="844"/>
    <row r="611" ht="14.25" customHeight="1" s="844"/>
    <row r="612" ht="14.25" customHeight="1" s="844"/>
    <row r="613" ht="14.25" customHeight="1" s="844"/>
    <row r="614" ht="14.25" customHeight="1" s="844"/>
    <row r="615" ht="14.25" customHeight="1" s="844"/>
    <row r="616" ht="14.25" customHeight="1" s="844"/>
    <row r="617" ht="14.25" customHeight="1" s="844"/>
    <row r="618" ht="14.25" customHeight="1" s="844"/>
    <row r="619" ht="14.25" customHeight="1" s="844"/>
    <row r="620" ht="14.25" customHeight="1" s="844"/>
    <row r="621" ht="14.25" customHeight="1" s="844"/>
    <row r="622" ht="14.25" customHeight="1" s="844"/>
    <row r="623" ht="14.25" customHeight="1" s="844"/>
    <row r="624" ht="14.25" customHeight="1" s="844"/>
    <row r="625" ht="14.25" customHeight="1" s="844"/>
    <row r="626" ht="14.25" customHeight="1" s="844"/>
    <row r="627" ht="14.25" customHeight="1" s="844"/>
    <row r="628" ht="14.25" customHeight="1" s="844"/>
    <row r="629" ht="14.25" customHeight="1" s="844"/>
    <row r="630" ht="14.25" customHeight="1" s="844"/>
    <row r="631" ht="14.25" customHeight="1" s="844"/>
    <row r="632" ht="14.25" customHeight="1" s="844"/>
    <row r="633" ht="14.25" customHeight="1" s="844"/>
    <row r="634" ht="14.25" customHeight="1" s="844"/>
    <row r="635" ht="14.25" customHeight="1" s="844"/>
    <row r="636" ht="14.25" customHeight="1" s="844"/>
    <row r="637" ht="14.25" customHeight="1" s="844"/>
    <row r="638" ht="14.25" customHeight="1" s="844"/>
    <row r="639" ht="14.25" customHeight="1" s="844"/>
    <row r="640" ht="14.25" customHeight="1" s="844"/>
    <row r="641" ht="14.25" customHeight="1" s="844"/>
    <row r="642" ht="14.25" customHeight="1" s="844"/>
    <row r="643" ht="14.25" customHeight="1" s="844"/>
    <row r="644" ht="14.25" customHeight="1" s="844"/>
    <row r="645" ht="14.25" customHeight="1" s="844"/>
    <row r="646" ht="14.25" customHeight="1" s="844"/>
    <row r="647" ht="14.25" customHeight="1" s="844"/>
    <row r="648" ht="14.25" customHeight="1" s="844"/>
    <row r="649" ht="14.25" customHeight="1" s="844"/>
    <row r="650" ht="14.25" customHeight="1" s="844"/>
    <row r="651" ht="14.25" customHeight="1" s="844"/>
    <row r="652" ht="14.25" customHeight="1" s="844"/>
    <row r="653" ht="14.25" customHeight="1" s="844"/>
    <row r="654" ht="14.25" customHeight="1" s="844"/>
    <row r="655" ht="14.25" customHeight="1" s="844"/>
    <row r="656" ht="14.25" customHeight="1" s="844"/>
    <row r="657" ht="14.25" customHeight="1" s="844"/>
    <row r="658" ht="14.25" customHeight="1" s="844"/>
    <row r="659" ht="14.25" customHeight="1" s="844"/>
    <row r="660" ht="14.25" customHeight="1" s="844"/>
    <row r="661" ht="14.25" customHeight="1" s="844"/>
    <row r="662" ht="14.25" customHeight="1" s="844"/>
    <row r="663" ht="14.25" customHeight="1" s="844"/>
    <row r="664" ht="14.25" customHeight="1" s="844"/>
    <row r="665" ht="14.25" customHeight="1" s="844"/>
    <row r="666" ht="14.25" customHeight="1" s="844"/>
    <row r="667" ht="14.25" customHeight="1" s="844"/>
    <row r="668" ht="14.25" customHeight="1" s="844"/>
    <row r="669" ht="14.25" customHeight="1" s="844"/>
    <row r="670" ht="14.25" customHeight="1" s="844"/>
    <row r="671" ht="14.25" customHeight="1" s="844"/>
    <row r="672" ht="14.25" customHeight="1" s="844"/>
    <row r="673" ht="14.25" customHeight="1" s="844"/>
    <row r="674" ht="14.25" customHeight="1" s="844"/>
    <row r="675" ht="14.25" customHeight="1" s="844"/>
    <row r="676" ht="14.25" customHeight="1" s="844"/>
    <row r="677" ht="14.25" customHeight="1" s="844"/>
    <row r="678" ht="14.25" customHeight="1" s="844"/>
    <row r="679" ht="14.25" customHeight="1" s="844"/>
    <row r="680" ht="14.25" customHeight="1" s="844"/>
    <row r="681" ht="14.25" customHeight="1" s="844"/>
    <row r="682" ht="14.25" customHeight="1" s="844"/>
    <row r="683" ht="14.25" customHeight="1" s="844"/>
    <row r="684" ht="14.25" customHeight="1" s="844"/>
    <row r="685" ht="14.25" customHeight="1" s="844"/>
    <row r="686" ht="14.25" customHeight="1" s="844"/>
    <row r="687" ht="14.25" customHeight="1" s="844"/>
    <row r="688" ht="14.25" customHeight="1" s="844"/>
    <row r="689" ht="14.25" customHeight="1" s="844"/>
    <row r="690" ht="14.25" customHeight="1" s="844"/>
    <row r="691" ht="14.25" customHeight="1" s="844"/>
    <row r="692" ht="14.25" customHeight="1" s="844"/>
    <row r="693" ht="14.25" customHeight="1" s="844"/>
    <row r="694" ht="14.25" customHeight="1" s="844"/>
    <row r="695" ht="14.25" customHeight="1" s="844"/>
    <row r="696" ht="14.25" customHeight="1" s="844"/>
    <row r="697" ht="14.25" customHeight="1" s="844"/>
    <row r="698" ht="14.25" customHeight="1" s="844"/>
    <row r="699" ht="14.25" customHeight="1" s="844"/>
    <row r="700" ht="14.25" customHeight="1" s="844"/>
    <row r="701" ht="14.25" customHeight="1" s="844"/>
    <row r="702" ht="14.25" customHeight="1" s="844"/>
    <row r="703" ht="14.25" customHeight="1" s="844"/>
    <row r="704" ht="14.25" customHeight="1" s="844"/>
    <row r="705" ht="14.25" customHeight="1" s="844"/>
    <row r="706" ht="14.25" customHeight="1" s="844"/>
    <row r="707" ht="14.25" customHeight="1" s="844"/>
    <row r="708" ht="14.25" customHeight="1" s="844"/>
    <row r="709" ht="14.25" customHeight="1" s="844"/>
    <row r="710" ht="14.25" customHeight="1" s="844"/>
    <row r="711" ht="14.25" customHeight="1" s="844"/>
    <row r="712" ht="14.25" customHeight="1" s="844"/>
    <row r="713" ht="14.25" customHeight="1" s="844"/>
    <row r="714" ht="14.25" customHeight="1" s="844"/>
    <row r="715" ht="14.25" customHeight="1" s="844"/>
    <row r="716" ht="14.25" customHeight="1" s="844"/>
    <row r="717" ht="14.25" customHeight="1" s="844"/>
    <row r="718" ht="14.25" customHeight="1" s="844"/>
    <row r="719" ht="14.25" customHeight="1" s="844"/>
    <row r="720" ht="14.25" customHeight="1" s="844"/>
    <row r="721" ht="14.25" customHeight="1" s="844"/>
    <row r="722" ht="14.25" customHeight="1" s="844"/>
    <row r="723" ht="14.25" customHeight="1" s="844"/>
    <row r="724" ht="14.25" customHeight="1" s="844"/>
    <row r="725" ht="14.25" customHeight="1" s="844"/>
    <row r="726" ht="14.25" customHeight="1" s="844"/>
    <row r="727" ht="14.25" customHeight="1" s="844"/>
    <row r="728" ht="14.25" customHeight="1" s="844"/>
    <row r="729" ht="14.25" customHeight="1" s="844"/>
    <row r="730" ht="14.25" customHeight="1" s="844"/>
    <row r="731" ht="14.25" customHeight="1" s="844"/>
    <row r="732" ht="14.25" customHeight="1" s="844"/>
    <row r="733" ht="14.25" customHeight="1" s="844"/>
    <row r="734" ht="14.25" customHeight="1" s="844"/>
    <row r="735" ht="14.25" customHeight="1" s="844"/>
    <row r="736" ht="14.25" customHeight="1" s="844"/>
    <row r="737" ht="14.25" customHeight="1" s="844"/>
    <row r="738" ht="14.25" customHeight="1" s="844"/>
    <row r="739" ht="14.25" customHeight="1" s="844"/>
    <row r="740" ht="14.25" customHeight="1" s="844"/>
    <row r="741" ht="14.25" customHeight="1" s="844"/>
    <row r="742" ht="14.25" customHeight="1" s="844"/>
    <row r="743" ht="14.25" customHeight="1" s="844"/>
    <row r="744" ht="14.25" customHeight="1" s="844"/>
    <row r="745" ht="14.25" customHeight="1" s="844"/>
    <row r="746" ht="14.25" customHeight="1" s="844"/>
    <row r="747" ht="14.25" customHeight="1" s="844"/>
    <row r="748" ht="14.25" customHeight="1" s="844"/>
    <row r="749" ht="14.25" customHeight="1" s="844"/>
    <row r="750" ht="14.25" customHeight="1" s="844"/>
    <row r="751" ht="14.25" customHeight="1" s="844"/>
    <row r="752" ht="14.25" customHeight="1" s="844"/>
    <row r="753" ht="14.25" customHeight="1" s="844"/>
    <row r="754" ht="14.25" customHeight="1" s="844"/>
    <row r="755" ht="14.25" customHeight="1" s="844"/>
    <row r="756" ht="14.25" customHeight="1" s="844"/>
    <row r="757" ht="14.25" customHeight="1" s="844"/>
    <row r="758" ht="14.25" customHeight="1" s="844"/>
    <row r="759" ht="14.25" customHeight="1" s="844"/>
    <row r="760" ht="14.25" customHeight="1" s="844"/>
    <row r="761" ht="14.25" customHeight="1" s="844"/>
    <row r="762" ht="14.25" customHeight="1" s="844"/>
    <row r="763" ht="14.25" customHeight="1" s="844"/>
    <row r="764" ht="14.25" customHeight="1" s="844"/>
    <row r="765" ht="14.25" customHeight="1" s="844"/>
    <row r="766" ht="14.25" customHeight="1" s="844"/>
    <row r="767" ht="14.25" customHeight="1" s="844"/>
    <row r="768" ht="14.25" customHeight="1" s="844"/>
    <row r="769" ht="14.25" customHeight="1" s="844"/>
    <row r="770" ht="14.25" customHeight="1" s="844"/>
    <row r="771" ht="14.25" customHeight="1" s="844"/>
    <row r="772" ht="14.25" customHeight="1" s="844"/>
    <row r="773" ht="14.25" customHeight="1" s="844"/>
    <row r="774" ht="14.25" customHeight="1" s="844"/>
    <row r="775" ht="14.25" customHeight="1" s="844"/>
    <row r="776" ht="14.25" customHeight="1" s="844"/>
    <row r="777" ht="14.25" customHeight="1" s="844"/>
    <row r="778" ht="14.25" customHeight="1" s="844"/>
    <row r="779" ht="14.25" customHeight="1" s="844"/>
    <row r="780" ht="14.25" customHeight="1" s="844"/>
    <row r="781" ht="14.25" customHeight="1" s="844"/>
    <row r="782" ht="14.25" customHeight="1" s="844"/>
    <row r="783" ht="14.25" customHeight="1" s="844"/>
    <row r="784" ht="14.25" customHeight="1" s="844"/>
    <row r="785" ht="14.25" customHeight="1" s="844"/>
    <row r="786" ht="14.25" customHeight="1" s="844"/>
    <row r="787" ht="14.25" customHeight="1" s="844"/>
    <row r="788" ht="14.25" customHeight="1" s="844"/>
    <row r="789" ht="14.25" customHeight="1" s="844"/>
    <row r="790" ht="14.25" customHeight="1" s="844"/>
    <row r="791" ht="14.25" customHeight="1" s="844"/>
    <row r="792" ht="14.25" customHeight="1" s="844"/>
    <row r="793" ht="14.25" customHeight="1" s="844"/>
    <row r="794" ht="14.25" customHeight="1" s="844"/>
    <row r="795" ht="14.25" customHeight="1" s="844"/>
    <row r="796" ht="14.25" customHeight="1" s="844"/>
    <row r="797" ht="14.25" customHeight="1" s="844"/>
    <row r="798" ht="14.25" customHeight="1" s="844"/>
    <row r="799" ht="14.25" customHeight="1" s="844"/>
    <row r="800" ht="14.25" customHeight="1" s="844"/>
    <row r="801" ht="14.25" customHeight="1" s="844"/>
    <row r="802" ht="14.25" customHeight="1" s="844"/>
    <row r="803" ht="14.25" customHeight="1" s="844"/>
    <row r="804" ht="14.25" customHeight="1" s="844"/>
    <row r="805" ht="14.25" customHeight="1" s="844"/>
    <row r="806" ht="14.25" customHeight="1" s="844"/>
    <row r="807" ht="14.25" customHeight="1" s="844"/>
    <row r="808" ht="14.25" customHeight="1" s="844"/>
    <row r="809" ht="14.25" customHeight="1" s="844"/>
    <row r="810" ht="14.25" customHeight="1" s="844"/>
    <row r="811" ht="14.25" customHeight="1" s="844"/>
    <row r="812" ht="14.25" customHeight="1" s="844"/>
    <row r="813" ht="14.25" customHeight="1" s="844"/>
    <row r="814" ht="14.25" customHeight="1" s="844"/>
    <row r="815" ht="14.25" customHeight="1" s="844"/>
    <row r="816" ht="14.25" customHeight="1" s="844"/>
    <row r="817" ht="14.25" customHeight="1" s="844"/>
    <row r="818" ht="14.25" customHeight="1" s="844"/>
    <row r="819" ht="14.25" customHeight="1" s="844"/>
    <row r="820" ht="14.25" customHeight="1" s="844"/>
    <row r="821" ht="14.25" customHeight="1" s="844"/>
    <row r="822" ht="14.25" customHeight="1" s="844"/>
    <row r="823" ht="14.25" customHeight="1" s="844"/>
    <row r="824" ht="14.25" customHeight="1" s="844"/>
    <row r="825" ht="14.25" customHeight="1" s="844"/>
    <row r="826" ht="14.25" customHeight="1" s="844"/>
    <row r="827" ht="14.25" customHeight="1" s="844"/>
    <row r="828" ht="14.25" customHeight="1" s="844"/>
    <row r="829" ht="14.25" customHeight="1" s="844"/>
    <row r="830" ht="14.25" customHeight="1" s="844"/>
    <row r="831" ht="14.25" customHeight="1" s="844"/>
    <row r="832" ht="14.25" customHeight="1" s="844"/>
    <row r="833" ht="14.25" customHeight="1" s="844"/>
    <row r="834" ht="14.25" customHeight="1" s="844"/>
    <row r="835" ht="14.25" customHeight="1" s="844"/>
    <row r="836" ht="14.25" customHeight="1" s="844"/>
    <row r="837" ht="14.25" customHeight="1" s="844"/>
    <row r="838" ht="14.25" customHeight="1" s="844"/>
    <row r="839" ht="14.25" customHeight="1" s="844"/>
    <row r="840" ht="14.25" customHeight="1" s="844"/>
    <row r="841" ht="14.25" customHeight="1" s="844"/>
    <row r="842" ht="14.25" customHeight="1" s="844"/>
    <row r="843" ht="14.25" customHeight="1" s="844"/>
    <row r="844" ht="14.25" customHeight="1" s="844"/>
    <row r="845" ht="14.25" customHeight="1" s="844"/>
    <row r="846" ht="14.25" customHeight="1" s="844"/>
    <row r="847" ht="14.25" customHeight="1" s="844"/>
    <row r="848" ht="14.25" customHeight="1" s="844"/>
    <row r="849" ht="14.25" customHeight="1" s="844"/>
    <row r="850" ht="14.25" customHeight="1" s="844"/>
    <row r="851" ht="14.25" customHeight="1" s="844"/>
    <row r="852" ht="14.25" customHeight="1" s="844"/>
    <row r="853" ht="14.25" customHeight="1" s="844"/>
    <row r="854" ht="14.25" customHeight="1" s="844"/>
    <row r="855" ht="14.25" customHeight="1" s="844"/>
    <row r="856" ht="14.25" customHeight="1" s="844"/>
    <row r="857" ht="14.25" customHeight="1" s="844"/>
    <row r="858" ht="14.25" customHeight="1" s="844"/>
    <row r="859" ht="14.25" customHeight="1" s="844"/>
    <row r="860" ht="14.25" customHeight="1" s="844"/>
    <row r="861" ht="14.25" customHeight="1" s="844"/>
    <row r="862" ht="14.25" customHeight="1" s="844"/>
    <row r="863" ht="14.25" customHeight="1" s="844"/>
    <row r="864" ht="14.25" customHeight="1" s="844"/>
    <row r="865" ht="14.25" customHeight="1" s="844"/>
    <row r="866" ht="14.25" customHeight="1" s="844"/>
    <row r="867" ht="14.25" customHeight="1" s="844"/>
    <row r="868" ht="14.25" customHeight="1" s="844"/>
    <row r="869" ht="14.25" customHeight="1" s="844"/>
    <row r="870" ht="14.25" customHeight="1" s="844"/>
    <row r="871" ht="14.25" customHeight="1" s="844"/>
    <row r="872" ht="14.25" customHeight="1" s="844"/>
    <row r="873" ht="14.25" customHeight="1" s="844"/>
    <row r="874" ht="14.25" customHeight="1" s="844"/>
    <row r="875" ht="14.25" customHeight="1" s="844"/>
    <row r="876" ht="14.25" customHeight="1" s="844"/>
    <row r="877" ht="14.25" customHeight="1" s="844"/>
    <row r="878" ht="14.25" customHeight="1" s="844"/>
    <row r="879" ht="14.25" customHeight="1" s="844"/>
    <row r="880" ht="14.25" customHeight="1" s="844"/>
    <row r="881" ht="14.25" customHeight="1" s="844"/>
    <row r="882" ht="14.25" customHeight="1" s="844"/>
    <row r="883" ht="14.25" customHeight="1" s="844"/>
    <row r="884" ht="14.25" customHeight="1" s="844"/>
    <row r="885" ht="14.25" customHeight="1" s="844"/>
    <row r="886" ht="14.25" customHeight="1" s="844"/>
    <row r="887" ht="14.25" customHeight="1" s="844"/>
    <row r="888" ht="14.25" customHeight="1" s="844"/>
    <row r="889" ht="14.25" customHeight="1" s="844"/>
    <row r="890" ht="14.25" customHeight="1" s="844"/>
    <row r="891" ht="14.25" customHeight="1" s="844"/>
    <row r="892" ht="14.25" customHeight="1" s="844"/>
    <row r="893" ht="14.25" customHeight="1" s="844"/>
    <row r="894" ht="14.25" customHeight="1" s="844"/>
    <row r="895" ht="14.25" customHeight="1" s="844"/>
    <row r="896" ht="14.25" customHeight="1" s="844"/>
    <row r="897" ht="14.25" customHeight="1" s="844"/>
    <row r="898" ht="14.25" customHeight="1" s="844"/>
    <row r="899" ht="14.25" customHeight="1" s="844"/>
    <row r="900" ht="14.25" customHeight="1" s="844"/>
    <row r="901" ht="14.25" customHeight="1" s="844"/>
    <row r="902" ht="14.25" customHeight="1" s="844"/>
    <row r="903" ht="14.25" customHeight="1" s="844"/>
    <row r="904" ht="14.25" customHeight="1" s="844"/>
    <row r="905" ht="14.25" customHeight="1" s="844"/>
    <row r="906" ht="14.25" customHeight="1" s="844"/>
    <row r="907" ht="14.25" customHeight="1" s="844"/>
    <row r="908" ht="14.25" customHeight="1" s="844"/>
    <row r="909" ht="14.25" customHeight="1" s="844"/>
    <row r="910" ht="14.25" customHeight="1" s="844"/>
    <row r="911" ht="14.25" customHeight="1" s="844"/>
    <row r="912" ht="14.25" customHeight="1" s="844"/>
    <row r="913" ht="14.25" customHeight="1" s="844"/>
    <row r="914" ht="14.25" customHeight="1" s="844"/>
    <row r="915" ht="14.25" customHeight="1" s="844"/>
    <row r="916" ht="14.25" customHeight="1" s="844"/>
    <row r="917" ht="14.25" customHeight="1" s="844"/>
    <row r="918" ht="14.25" customHeight="1" s="844"/>
    <row r="919" ht="14.25" customHeight="1" s="844"/>
    <row r="920" ht="14.25" customHeight="1" s="844"/>
    <row r="921" ht="14.25" customHeight="1" s="844"/>
    <row r="922" ht="14.25" customHeight="1" s="844"/>
    <row r="923" ht="14.25" customHeight="1" s="844"/>
    <row r="924" ht="14.25" customHeight="1" s="844"/>
    <row r="925" ht="14.25" customHeight="1" s="844"/>
    <row r="926" ht="14.25" customHeight="1" s="844"/>
    <row r="927" ht="14.25" customHeight="1" s="844"/>
    <row r="928" ht="14.25" customHeight="1" s="844"/>
    <row r="929" ht="14.25" customHeight="1" s="844"/>
    <row r="930" ht="14.25" customHeight="1" s="844"/>
    <row r="931" ht="14.25" customHeight="1" s="844"/>
    <row r="932" ht="14.25" customHeight="1" s="844"/>
    <row r="933" ht="14.25" customHeight="1" s="844"/>
    <row r="934" ht="14.25" customHeight="1" s="844"/>
    <row r="935" ht="14.25" customHeight="1" s="844"/>
    <row r="936" ht="14.25" customHeight="1" s="844"/>
    <row r="937" ht="14.25" customHeight="1" s="844"/>
    <row r="938" ht="14.25" customHeight="1" s="844"/>
    <row r="939" ht="14.25" customHeight="1" s="844"/>
    <row r="940" ht="14.25" customHeight="1" s="844"/>
    <row r="941" ht="14.25" customHeight="1" s="844"/>
    <row r="942" ht="14.25" customHeight="1" s="844"/>
    <row r="943" ht="14.25" customHeight="1" s="844"/>
    <row r="944" ht="14.25" customHeight="1" s="844"/>
    <row r="945" ht="14.25" customHeight="1" s="844"/>
    <row r="946" ht="14.25" customHeight="1" s="844"/>
    <row r="947" ht="14.25" customHeight="1" s="844"/>
    <row r="948" ht="14.25" customHeight="1" s="844"/>
    <row r="949" ht="14.25" customHeight="1" s="844"/>
    <row r="950" ht="14.25" customHeight="1" s="844"/>
    <row r="951" ht="14.25" customHeight="1" s="844"/>
    <row r="952" ht="14.25" customHeight="1" s="844"/>
    <row r="953" ht="14.25" customHeight="1" s="844"/>
    <row r="954" ht="14.25" customHeight="1" s="844"/>
    <row r="955" ht="14.25" customHeight="1" s="844"/>
    <row r="956" ht="14.25" customHeight="1" s="844"/>
    <row r="957" ht="14.25" customHeight="1" s="844"/>
    <row r="958" ht="14.25" customHeight="1" s="844"/>
    <row r="959" ht="14.25" customHeight="1" s="844"/>
    <row r="960" ht="14.25" customHeight="1" s="844"/>
    <row r="961" ht="14.25" customHeight="1" s="844"/>
    <row r="962" ht="14.25" customHeight="1" s="844"/>
    <row r="963" ht="14.25" customHeight="1" s="844"/>
    <row r="964" ht="14.25" customHeight="1" s="844"/>
    <row r="965" ht="14.25" customHeight="1" s="844"/>
    <row r="966" ht="14.25" customHeight="1" s="844"/>
    <row r="967" ht="14.25" customHeight="1" s="844"/>
    <row r="968" ht="14.25" customHeight="1" s="844"/>
    <row r="969" ht="14.25" customHeight="1" s="844"/>
    <row r="970" ht="14.25" customHeight="1" s="844"/>
    <row r="971" ht="14.25" customHeight="1" s="844"/>
    <row r="972" ht="14.25" customHeight="1" s="844"/>
    <row r="973" ht="14.25" customHeight="1" s="844"/>
    <row r="974" ht="14.25" customHeight="1" s="844"/>
    <row r="975" ht="14.25" customHeight="1" s="844"/>
    <row r="976" ht="14.25" customHeight="1" s="844"/>
    <row r="977" ht="14.25" customHeight="1" s="844"/>
    <row r="978" ht="14.25" customHeight="1" s="844"/>
    <row r="979" ht="14.25" customHeight="1" s="844"/>
    <row r="980" ht="14.25" customHeight="1" s="844"/>
    <row r="981" ht="14.25" customHeight="1" s="844"/>
    <row r="982" ht="14.25" customHeight="1" s="844"/>
    <row r="983" ht="14.25" customHeight="1" s="844"/>
    <row r="984" ht="14.25" customHeight="1" s="844"/>
    <row r="985" ht="14.25" customHeight="1" s="844"/>
    <row r="986" ht="14.25" customHeight="1" s="844"/>
    <row r="987" ht="14.25" customHeight="1" s="844"/>
    <row r="988" ht="14.25" customHeight="1" s="844"/>
    <row r="989" ht="14.25" customHeight="1" s="844"/>
    <row r="990" ht="14.25" customHeight="1" s="844"/>
    <row r="991" ht="14.25" customHeight="1" s="844"/>
    <row r="992" ht="14.25" customHeight="1" s="844"/>
    <row r="993" ht="14.25" customHeight="1" s="844"/>
    <row r="994" ht="14.25" customHeight="1" s="844"/>
    <row r="995" ht="14.25" customHeight="1" s="844"/>
    <row r="996" ht="14.25" customHeight="1" s="844"/>
    <row r="997" ht="14.25" customHeight="1" s="844"/>
    <row r="998" ht="14.25" customHeight="1" s="844"/>
    <row r="999" ht="14.25" customHeight="1" s="844"/>
    <row r="1000" ht="14.25" customHeight="1" s="844"/>
  </sheetData>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sheetPr codeName="Sheet23">
    <tabColor rgb="FFD8D8D8"/>
    <outlinePr summaryBelow="1" summaryRight="1"/>
    <pageSetUpPr/>
  </sheetPr>
  <dimension ref="A1:Z1000"/>
  <sheetViews>
    <sheetView showGridLines="0" zoomScaleNormal="100" workbookViewId="0">
      <selection activeCell="A1" sqref="A1"/>
    </sheetView>
  </sheetViews>
  <sheetFormatPr baseColWidth="8" defaultColWidth="14.44140625" defaultRowHeight="14.4" outlineLevelRow="2"/>
  <cols>
    <col width="5.6640625" customWidth="1" style="844" min="1" max="1"/>
    <col width="45.6640625" customWidth="1" style="844" min="2" max="2"/>
    <col width="23.5546875" customWidth="1" style="844" min="3" max="3"/>
    <col width="12.44140625" customWidth="1" style="844" min="4" max="4"/>
    <col width="15.6640625" customWidth="1" style="844" min="5" max="10"/>
    <col width="20.6640625" customWidth="1" style="844" min="11" max="11"/>
    <col width="15.6640625" customWidth="1" style="844" min="12" max="15"/>
    <col width="9.109375" customWidth="1" style="844" min="16" max="26"/>
  </cols>
  <sheetData>
    <row r="1" ht="15" customHeight="1" s="844">
      <c r="A1" s="590" t="n"/>
      <c r="B1" s="590" t="n"/>
      <c r="C1" s="590" t="n"/>
      <c r="D1" s="590" t="n"/>
      <c r="E1" s="590" t="n"/>
      <c r="F1" s="590" t="n"/>
      <c r="G1" s="590" t="n"/>
      <c r="H1" s="590" t="n"/>
      <c r="I1" s="590" t="n"/>
      <c r="J1" s="590" t="n"/>
      <c r="K1" s="590" t="n"/>
      <c r="L1" s="590" t="n"/>
      <c r="M1" s="590" t="n"/>
      <c r="N1" s="590" t="n"/>
      <c r="O1" s="590" t="n"/>
      <c r="P1" s="590" t="n"/>
      <c r="Q1" s="590" t="n"/>
      <c r="R1" s="590" t="n"/>
      <c r="S1" s="590" t="n"/>
      <c r="T1" s="590" t="n"/>
      <c r="U1" s="590" t="n"/>
      <c r="V1" s="590" t="n"/>
      <c r="W1" s="590" t="n"/>
      <c r="X1" s="590" t="n"/>
      <c r="Y1" s="590" t="n"/>
      <c r="Z1" s="590" t="n"/>
    </row>
    <row r="2" ht="18.75" customHeight="1" s="844">
      <c r="A2" s="693" t="inlineStr">
        <is>
          <t>X</t>
        </is>
      </c>
      <c r="B2" s="667" t="inlineStr">
        <is>
          <t>Headcount by type of employment and country at Feb-22</t>
        </is>
      </c>
      <c r="C2" s="1216" t="n"/>
      <c r="D2" s="1216" t="n"/>
      <c r="E2" s="1216" t="n"/>
      <c r="F2" s="1216" t="n"/>
      <c r="G2" s="669" t="n"/>
      <c r="H2" s="669" t="n"/>
      <c r="I2" s="669" t="n"/>
      <c r="J2" s="669" t="n"/>
      <c r="K2" s="669" t="n"/>
      <c r="L2" s="669" t="n"/>
      <c r="M2" s="669" t="n"/>
      <c r="N2" s="669" t="n"/>
      <c r="O2" s="669" t="n"/>
      <c r="P2" s="669" t="n"/>
      <c r="Q2" s="669" t="n"/>
      <c r="R2" s="669" t="n"/>
      <c r="S2" s="669" t="n"/>
      <c r="T2" s="669" t="n"/>
      <c r="U2" s="669" t="n"/>
      <c r="V2" s="669" t="n"/>
      <c r="W2" s="669" t="n"/>
      <c r="X2" s="669" t="n"/>
      <c r="Y2" s="669" t="n"/>
      <c r="Z2" s="669" t="n"/>
    </row>
    <row r="3" outlineLevel="1" ht="15" customHeight="1" s="844">
      <c r="A3" s="666" t="n"/>
      <c r="B3" s="590" t="n"/>
      <c r="C3" s="590" t="n"/>
      <c r="D3" s="590" t="n"/>
      <c r="E3" s="590" t="n"/>
      <c r="F3" s="590" t="n"/>
      <c r="G3" s="590" t="n"/>
      <c r="H3" s="590" t="n"/>
      <c r="I3" s="590" t="n"/>
      <c r="J3" s="590" t="n"/>
      <c r="K3" s="590" t="n"/>
      <c r="L3" s="590" t="n"/>
      <c r="M3" s="590" t="n"/>
      <c r="N3" s="590" t="n"/>
      <c r="O3" s="590" t="n"/>
      <c r="P3" s="590" t="n"/>
      <c r="Q3" s="590" t="n"/>
      <c r="R3" s="590" t="n"/>
      <c r="S3" s="590" t="n"/>
      <c r="T3" s="590" t="n"/>
      <c r="U3" s="590" t="n"/>
      <c r="V3" s="590" t="n"/>
      <c r="W3" s="590" t="n"/>
      <c r="X3" s="590" t="n"/>
      <c r="Y3" s="590" t="n"/>
      <c r="Z3" s="590" t="n"/>
    </row>
    <row r="4" outlineLevel="1" ht="15" customHeight="1" s="844">
      <c r="A4" s="666" t="n"/>
      <c r="B4" s="752" t="inlineStr">
        <is>
          <t>Type of employment</t>
        </is>
      </c>
      <c r="C4" s="753" t="n"/>
      <c r="D4" s="754" t="inlineStr">
        <is>
          <t>Ireland</t>
        </is>
      </c>
      <c r="E4" s="754" t="inlineStr">
        <is>
          <t>United Kingdom</t>
        </is>
      </c>
      <c r="F4" s="754" t="inlineStr">
        <is>
          <t>Poland</t>
        </is>
      </c>
      <c r="G4" s="754" t="inlineStr">
        <is>
          <t>Other</t>
        </is>
      </c>
      <c r="H4" s="754" t="inlineStr">
        <is>
          <t>Total</t>
        </is>
      </c>
      <c r="I4" s="600" t="n"/>
      <c r="J4" s="621" t="n"/>
      <c r="K4" s="600" t="n"/>
      <c r="L4" s="600" t="n"/>
      <c r="M4" s="600" t="n"/>
      <c r="N4" s="600" t="n"/>
      <c r="O4" s="600" t="n"/>
      <c r="P4" s="600" t="n"/>
      <c r="Q4" s="590" t="n"/>
      <c r="R4" s="590" t="n"/>
      <c r="S4" s="590" t="n"/>
      <c r="T4" s="590" t="n"/>
      <c r="U4" s="590" t="n"/>
      <c r="V4" s="590" t="n"/>
      <c r="W4" s="590" t="n"/>
      <c r="X4" s="590" t="n"/>
      <c r="Y4" s="590" t="n"/>
      <c r="Z4" s="590" t="n"/>
    </row>
    <row r="5" outlineLevel="1" ht="15" customHeight="1" s="844">
      <c r="A5" s="666" t="n"/>
      <c r="B5" s="755" t="inlineStr">
        <is>
          <t>Employee</t>
        </is>
      </c>
      <c r="C5" s="600" t="n"/>
      <c r="D5" s="756" t="n">
        <v>81</v>
      </c>
      <c r="E5" s="756" t="n">
        <v>9</v>
      </c>
      <c r="F5" s="756" t="n">
        <v>0</v>
      </c>
      <c r="G5" s="756" t="n">
        <v>0</v>
      </c>
      <c r="H5" s="757">
        <f>SUM(D5:G5)</f>
        <v/>
      </c>
      <c r="I5" s="600" t="n"/>
      <c r="J5" s="600" t="n"/>
      <c r="K5" s="600" t="n"/>
      <c r="L5" s="600" t="n"/>
      <c r="M5" s="600" t="n"/>
      <c r="N5" s="600" t="n"/>
      <c r="O5" s="600" t="n"/>
      <c r="P5" s="600" t="n"/>
      <c r="Q5" s="590" t="n"/>
      <c r="R5" s="590" t="n"/>
      <c r="S5" s="590" t="n"/>
      <c r="T5" s="590" t="n"/>
      <c r="U5" s="590" t="n"/>
      <c r="V5" s="590" t="n"/>
      <c r="W5" s="590" t="n"/>
      <c r="X5" s="590" t="n"/>
      <c r="Y5" s="590" t="n"/>
      <c r="Z5" s="590" t="n"/>
    </row>
    <row r="6" outlineLevel="1" ht="15" customHeight="1" s="844">
      <c r="A6" s="666" t="n"/>
      <c r="B6" s="755" t="inlineStr">
        <is>
          <t>Contractor</t>
        </is>
      </c>
      <c r="C6" s="600" t="n"/>
      <c r="D6" s="758" t="n">
        <v>1</v>
      </c>
      <c r="E6" s="758" t="n">
        <v>4</v>
      </c>
      <c r="F6" s="758" t="n">
        <v>39</v>
      </c>
      <c r="G6" s="758" t="n">
        <v>13</v>
      </c>
      <c r="H6" s="752">
        <f>SUM(D6:G6)</f>
        <v/>
      </c>
      <c r="I6" s="600" t="n"/>
      <c r="J6" s="600" t="n"/>
      <c r="K6" s="600" t="n"/>
      <c r="L6" s="600" t="n"/>
      <c r="M6" s="600" t="n"/>
      <c r="N6" s="600" t="n"/>
      <c r="O6" s="600" t="n"/>
      <c r="P6" s="600" t="n"/>
      <c r="Q6" s="590" t="n"/>
      <c r="R6" s="590" t="n"/>
      <c r="S6" s="590" t="n"/>
      <c r="T6" s="590" t="n"/>
      <c r="U6" s="590" t="n"/>
      <c r="V6" s="590" t="n"/>
      <c r="W6" s="590" t="n"/>
      <c r="X6" s="590" t="n"/>
      <c r="Y6" s="590" t="n"/>
      <c r="Z6" s="590" t="n"/>
    </row>
    <row r="7" outlineLevel="1" ht="15" customHeight="1" s="844">
      <c r="A7" s="666" t="n"/>
      <c r="B7" s="757" t="inlineStr">
        <is>
          <t>Total</t>
        </is>
      </c>
      <c r="C7" s="600" t="n"/>
      <c r="D7" s="757">
        <f>SUM(D5:D6)</f>
        <v/>
      </c>
      <c r="E7" s="757">
        <f>SUM(E5:E6)</f>
        <v/>
      </c>
      <c r="F7" s="757">
        <f>SUM(F5:F6)</f>
        <v/>
      </c>
      <c r="G7" s="757">
        <f>SUM(G5:G6)</f>
        <v/>
      </c>
      <c r="H7" s="757">
        <f>SUM(H5:H6)</f>
        <v/>
      </c>
      <c r="I7" s="600" t="n"/>
      <c r="J7" s="600" t="n"/>
      <c r="K7" s="600" t="n"/>
      <c r="L7" s="600" t="n"/>
      <c r="M7" s="600" t="n"/>
      <c r="N7" s="600" t="n"/>
      <c r="O7" s="600" t="n"/>
      <c r="P7" s="600" t="n"/>
      <c r="Q7" s="590" t="n"/>
      <c r="R7" s="590" t="n"/>
      <c r="S7" s="590" t="n"/>
      <c r="T7" s="590" t="n"/>
      <c r="U7" s="590" t="n"/>
      <c r="V7" s="590" t="n"/>
      <c r="W7" s="590" t="n"/>
      <c r="X7" s="590" t="n"/>
      <c r="Y7" s="590" t="n"/>
      <c r="Z7" s="590" t="n"/>
    </row>
    <row r="8" outlineLevel="1" ht="15" customHeight="1" s="844">
      <c r="A8" s="666" t="n"/>
      <c r="B8" s="621" t="n"/>
      <c r="C8" s="621" t="n"/>
      <c r="D8" s="600" t="n"/>
      <c r="E8" s="621" t="n"/>
      <c r="F8" s="621" t="n"/>
      <c r="G8" s="621" t="n"/>
      <c r="H8" s="621" t="n"/>
      <c r="I8" s="621" t="n"/>
      <c r="J8" s="600" t="n"/>
      <c r="K8" s="600" t="n"/>
      <c r="L8" s="600" t="n"/>
      <c r="M8" s="600" t="n"/>
      <c r="N8" s="600" t="n"/>
      <c r="O8" s="600" t="n"/>
      <c r="P8" s="600" t="n"/>
      <c r="Q8" s="590" t="n"/>
      <c r="R8" s="590" t="n"/>
      <c r="S8" s="590" t="n"/>
      <c r="T8" s="590" t="n"/>
      <c r="U8" s="590" t="n"/>
      <c r="V8" s="590" t="n"/>
      <c r="W8" s="590" t="n"/>
      <c r="X8" s="590" t="n"/>
      <c r="Y8" s="590" t="n"/>
      <c r="Z8" s="590" t="n"/>
    </row>
    <row r="9" outlineLevel="1" ht="15" customHeight="1" s="844">
      <c r="A9" s="666" t="n"/>
      <c r="B9" s="752" t="inlineStr">
        <is>
          <t>Type of employment %</t>
        </is>
      </c>
      <c r="C9" s="753" t="n"/>
      <c r="D9" s="754" t="inlineStr">
        <is>
          <t>Ireland</t>
        </is>
      </c>
      <c r="E9" s="754" t="inlineStr">
        <is>
          <t>United Kingdom</t>
        </is>
      </c>
      <c r="F9" s="754" t="inlineStr">
        <is>
          <t>Poland</t>
        </is>
      </c>
      <c r="G9" s="754" t="inlineStr">
        <is>
          <t>Other</t>
        </is>
      </c>
      <c r="H9" s="754" t="inlineStr">
        <is>
          <t>Total</t>
        </is>
      </c>
      <c r="I9" s="600" t="n"/>
      <c r="J9" s="600" t="n"/>
      <c r="K9" s="600" t="n"/>
      <c r="L9" s="600" t="n"/>
      <c r="M9" s="600" t="n"/>
      <c r="N9" s="600" t="n"/>
      <c r="O9" s="600" t="n"/>
      <c r="P9" s="600" t="n"/>
      <c r="Q9" s="590" t="n"/>
      <c r="R9" s="590" t="n"/>
      <c r="S9" s="590" t="n"/>
      <c r="T9" s="590" t="n"/>
      <c r="U9" s="590" t="n"/>
      <c r="V9" s="590" t="n"/>
      <c r="W9" s="590" t="n"/>
      <c r="X9" s="590" t="n"/>
      <c r="Y9" s="590" t="n"/>
      <c r="Z9" s="590" t="n"/>
    </row>
    <row r="10" outlineLevel="1" ht="15" customHeight="1" s="844">
      <c r="A10" s="666" t="n"/>
      <c r="B10" s="755" t="inlineStr">
        <is>
          <t>Employee</t>
        </is>
      </c>
      <c r="C10" s="600" t="n"/>
      <c r="D10" s="690">
        <f>D5/$D$7</f>
        <v/>
      </c>
      <c r="E10" s="690">
        <f>E5/E$7</f>
        <v/>
      </c>
      <c r="F10" s="690">
        <f>F5/F$7</f>
        <v/>
      </c>
      <c r="G10" s="690">
        <f>G5/G$7</f>
        <v/>
      </c>
      <c r="H10" s="698">
        <f>H5/H$7</f>
        <v/>
      </c>
      <c r="I10" s="600" t="n"/>
      <c r="J10" s="600" t="n"/>
      <c r="K10" s="600" t="n"/>
      <c r="L10" s="600" t="n"/>
      <c r="M10" s="600" t="n"/>
      <c r="N10" s="600" t="n"/>
      <c r="O10" s="600" t="n"/>
      <c r="P10" s="600" t="n"/>
      <c r="Q10" s="590" t="n"/>
      <c r="R10" s="590" t="n"/>
      <c r="S10" s="590" t="n"/>
      <c r="T10" s="590" t="n"/>
      <c r="U10" s="590" t="n"/>
      <c r="V10" s="590" t="n"/>
      <c r="W10" s="590" t="n"/>
      <c r="X10" s="590" t="n"/>
      <c r="Y10" s="590" t="n"/>
      <c r="Z10" s="590" t="n"/>
    </row>
    <row r="11" outlineLevel="1" ht="15" customHeight="1" s="844">
      <c r="A11" s="666" t="n"/>
      <c r="B11" s="755" t="inlineStr">
        <is>
          <t>Contractor</t>
        </is>
      </c>
      <c r="C11" s="600" t="n"/>
      <c r="D11" s="691">
        <f>D6/$D$7</f>
        <v/>
      </c>
      <c r="E11" s="691">
        <f>E6/E$7</f>
        <v/>
      </c>
      <c r="F11" s="691">
        <f>F6/F$7</f>
        <v/>
      </c>
      <c r="G11" s="691">
        <f>G6/G$7</f>
        <v/>
      </c>
      <c r="H11" s="759">
        <f>H6/H$7</f>
        <v/>
      </c>
      <c r="I11" s="600" t="n"/>
      <c r="J11" s="600" t="n"/>
      <c r="K11" s="600" t="n"/>
      <c r="L11" s="600" t="n"/>
      <c r="M11" s="600" t="n"/>
      <c r="N11" s="600" t="n"/>
      <c r="O11" s="600" t="n"/>
      <c r="P11" s="600" t="n"/>
      <c r="Q11" s="590" t="n"/>
      <c r="R11" s="590" t="n"/>
      <c r="S11" s="590" t="n"/>
      <c r="T11" s="590" t="n"/>
      <c r="U11" s="590" t="n"/>
      <c r="V11" s="590" t="n"/>
      <c r="W11" s="590" t="n"/>
      <c r="X11" s="590" t="n"/>
      <c r="Y11" s="590" t="n"/>
      <c r="Z11" s="590" t="n"/>
    </row>
    <row r="12" outlineLevel="1" ht="15" customHeight="1" s="844">
      <c r="A12" s="666" t="n"/>
      <c r="B12" s="757" t="inlineStr">
        <is>
          <t>Total</t>
        </is>
      </c>
      <c r="C12" s="621" t="n"/>
      <c r="D12" s="698">
        <f>SUM(D10:D11)</f>
        <v/>
      </c>
      <c r="E12" s="698">
        <f>SUM(E10:E11)</f>
        <v/>
      </c>
      <c r="F12" s="698">
        <f>SUM(F10:F11)</f>
        <v/>
      </c>
      <c r="G12" s="698">
        <f>SUM(G10:G11)</f>
        <v/>
      </c>
      <c r="H12" s="698">
        <f>SUM(H10:H11)</f>
        <v/>
      </c>
      <c r="I12" s="600" t="n"/>
      <c r="J12" s="600" t="n"/>
      <c r="K12" s="600" t="n"/>
      <c r="L12" s="600" t="n"/>
      <c r="M12" s="600" t="n"/>
      <c r="N12" s="600" t="n"/>
      <c r="O12" s="600" t="n"/>
      <c r="P12" s="600" t="n"/>
      <c r="Q12" s="590" t="n"/>
      <c r="R12" s="590" t="n"/>
      <c r="S12" s="590" t="n"/>
      <c r="T12" s="590" t="n"/>
      <c r="U12" s="590" t="n"/>
      <c r="V12" s="590" t="n"/>
      <c r="W12" s="590" t="n"/>
      <c r="X12" s="590" t="n"/>
      <c r="Y12" s="590" t="n"/>
      <c r="Z12" s="590" t="n"/>
    </row>
    <row r="13" ht="15" customHeight="1" s="844">
      <c r="A13" s="666" t="n"/>
      <c r="B13" s="621" t="n"/>
      <c r="C13" s="621" t="n"/>
      <c r="D13" s="600" t="n"/>
      <c r="E13" s="621" t="n"/>
      <c r="F13" s="621" t="n"/>
      <c r="G13" s="621" t="n"/>
      <c r="H13" s="621" t="n"/>
      <c r="I13" s="621" t="n"/>
      <c r="J13" s="600" t="n"/>
      <c r="K13" s="600" t="n"/>
      <c r="L13" s="600" t="n"/>
      <c r="M13" s="600" t="n"/>
      <c r="N13" s="600" t="n"/>
      <c r="O13" s="600" t="n"/>
      <c r="P13" s="600" t="n"/>
      <c r="Q13" s="590" t="n"/>
      <c r="R13" s="590" t="n"/>
      <c r="S13" s="590" t="n"/>
      <c r="T13" s="590" t="n"/>
      <c r="U13" s="590" t="n"/>
      <c r="V13" s="590" t="n"/>
      <c r="W13" s="590" t="n"/>
      <c r="X13" s="590" t="n"/>
      <c r="Y13" s="590" t="n"/>
      <c r="Z13" s="590" t="n"/>
    </row>
    <row r="14" ht="18.75" customHeight="1" s="844">
      <c r="A14" s="760" t="inlineStr">
        <is>
          <t>x</t>
        </is>
      </c>
      <c r="B14" s="723" t="inlineStr">
        <is>
          <t>Headcount by country and type of employment from CY16 to Feb-22 YTD</t>
        </is>
      </c>
      <c r="C14" s="1221" t="n"/>
      <c r="D14" s="1221" t="n"/>
      <c r="E14" s="1221" t="n"/>
      <c r="F14" s="1221" t="n"/>
      <c r="G14" s="696" t="n"/>
      <c r="H14" s="696" t="n"/>
      <c r="I14" s="696" t="n"/>
      <c r="J14" s="696" t="n"/>
      <c r="K14" s="761" t="n"/>
      <c r="L14" s="761" t="n"/>
      <c r="M14" s="761" t="n"/>
      <c r="N14" s="761" t="n"/>
      <c r="O14" s="761" t="n"/>
      <c r="P14" s="761" t="n"/>
      <c r="Q14" s="597" t="n"/>
      <c r="R14" s="597" t="n"/>
      <c r="S14" s="597" t="n"/>
      <c r="T14" s="597" t="n"/>
      <c r="U14" s="597" t="n"/>
      <c r="V14" s="597" t="n"/>
      <c r="W14" s="597" t="n"/>
      <c r="X14" s="597" t="n"/>
      <c r="Y14" s="597" t="n"/>
      <c r="Z14" s="597" t="n"/>
    </row>
    <row r="15" hidden="1" outlineLevel="1" ht="15" customHeight="1" s="844">
      <c r="A15" s="590" t="n"/>
      <c r="B15" s="600" t="n"/>
      <c r="C15" s="600" t="n"/>
      <c r="D15" s="600" t="n"/>
      <c r="E15" s="600" t="n"/>
      <c r="F15" s="600" t="n"/>
      <c r="G15" s="600" t="n"/>
      <c r="H15" s="600" t="n"/>
      <c r="I15" s="600" t="n"/>
      <c r="J15" s="600" t="n"/>
      <c r="K15" s="600" t="n"/>
      <c r="L15" s="600" t="n"/>
      <c r="M15" s="600" t="n"/>
      <c r="N15" s="600" t="n"/>
      <c r="O15" s="600" t="n"/>
      <c r="P15" s="600" t="n"/>
      <c r="Q15" s="590" t="n"/>
      <c r="R15" s="590" t="n"/>
      <c r="S15" s="590" t="n"/>
      <c r="T15" s="590" t="n"/>
      <c r="U15" s="590" t="n"/>
      <c r="V15" s="590" t="n"/>
      <c r="W15" s="590" t="n"/>
      <c r="X15" s="590" t="n"/>
      <c r="Y15" s="590" t="n"/>
      <c r="Z15" s="590" t="n"/>
    </row>
    <row r="16" hidden="1" outlineLevel="1" ht="15" customHeight="1" s="844">
      <c r="A16" s="590" t="n"/>
      <c r="B16" s="752" t="inlineStr">
        <is>
          <t>Country</t>
        </is>
      </c>
      <c r="C16" s="762" t="n"/>
      <c r="D16" s="763" t="n">
        <v>42735</v>
      </c>
      <c r="E16" s="763">
        <f>EOMONTH(D16,12)</f>
        <v/>
      </c>
      <c r="F16" s="763">
        <f>EOMONTH(E16,12)</f>
        <v/>
      </c>
      <c r="G16" s="763">
        <f>EOMONTH(F16,12)</f>
        <v/>
      </c>
      <c r="H16" s="763">
        <f>EOMONTH(G16,12)</f>
        <v/>
      </c>
      <c r="I16" s="763">
        <f>EOMONTH(H16,12)</f>
        <v/>
      </c>
      <c r="J16" s="764" t="inlineStr">
        <is>
          <t>Feb-22 YTD</t>
        </is>
      </c>
      <c r="K16" s="600" t="n"/>
      <c r="L16" s="600" t="n"/>
      <c r="M16" s="600" t="n"/>
      <c r="N16" s="600" t="n"/>
      <c r="O16" s="600" t="n"/>
      <c r="P16" s="600" t="n"/>
      <c r="Q16" s="590" t="n"/>
      <c r="R16" s="590" t="n"/>
      <c r="S16" s="590" t="n"/>
      <c r="T16" s="590" t="n"/>
      <c r="U16" s="590" t="n"/>
      <c r="V16" s="590" t="n"/>
      <c r="W16" s="590" t="n"/>
      <c r="X16" s="590" t="n"/>
      <c r="Y16" s="590" t="n"/>
      <c r="Z16" s="590" t="n"/>
    </row>
    <row r="17" hidden="1" outlineLevel="1" ht="15" customHeight="1" s="844">
      <c r="A17" s="590" t="n"/>
      <c r="B17" s="756" t="inlineStr">
        <is>
          <t>Ireland</t>
        </is>
      </c>
      <c r="C17" s="600" t="n"/>
      <c r="D17" s="765">
        <f>SUM(D18:D19)</f>
        <v/>
      </c>
      <c r="E17" s="765">
        <f>SUM(E18:E19)</f>
        <v/>
      </c>
      <c r="F17" s="765">
        <f>SUM(F18:F19)</f>
        <v/>
      </c>
      <c r="G17" s="765">
        <f>SUM(G18:G19)</f>
        <v/>
      </c>
      <c r="H17" s="765">
        <f>SUM(H18:H19)</f>
        <v/>
      </c>
      <c r="I17" s="765">
        <f>SUM(I18:I19)</f>
        <v/>
      </c>
      <c r="J17" s="765">
        <f>SUM(J18:J19)</f>
        <v/>
      </c>
      <c r="K17" s="600" t="n"/>
      <c r="L17" s="600" t="n"/>
      <c r="M17" s="600" t="n"/>
      <c r="N17" s="600" t="n"/>
      <c r="O17" s="600" t="n"/>
      <c r="P17" s="600" t="n"/>
      <c r="Q17" s="590" t="n"/>
      <c r="R17" s="590" t="n"/>
      <c r="S17" s="590" t="n"/>
      <c r="T17" s="590" t="n"/>
      <c r="U17" s="590" t="n"/>
      <c r="V17" s="590" t="n"/>
      <c r="W17" s="590" t="n"/>
      <c r="X17" s="590" t="n"/>
      <c r="Y17" s="590" t="n"/>
      <c r="Z17" s="590" t="n"/>
    </row>
    <row r="18" hidden="1" outlineLevel="2" ht="15" customHeight="1" s="844">
      <c r="A18" s="590" t="n"/>
      <c r="B18" s="755" t="inlineStr">
        <is>
          <t>Employee</t>
        </is>
      </c>
      <c r="C18" s="600" t="n"/>
      <c r="D18" s="765" t="n">
        <v>12</v>
      </c>
      <c r="E18" s="765" t="n">
        <v>17</v>
      </c>
      <c r="F18" s="765" t="n">
        <v>24</v>
      </c>
      <c r="G18" s="765" t="n">
        <v>36</v>
      </c>
      <c r="H18" s="765" t="n">
        <v>49</v>
      </c>
      <c r="I18" s="765" t="n">
        <v>79</v>
      </c>
      <c r="J18" s="765" t="n">
        <v>81</v>
      </c>
      <c r="K18" s="600" t="n"/>
      <c r="L18" s="600" t="n"/>
      <c r="M18" s="600" t="n"/>
      <c r="N18" s="600" t="n"/>
      <c r="O18" s="600" t="n"/>
      <c r="P18" s="600" t="n"/>
      <c r="Q18" s="590" t="n"/>
      <c r="R18" s="590" t="n"/>
      <c r="S18" s="590" t="n"/>
      <c r="T18" s="590" t="n"/>
      <c r="U18" s="590" t="n"/>
      <c r="V18" s="590" t="n"/>
      <c r="W18" s="590" t="n"/>
      <c r="X18" s="590" t="n"/>
      <c r="Y18" s="590" t="n"/>
      <c r="Z18" s="590" t="n"/>
    </row>
    <row r="19" hidden="1" outlineLevel="2" ht="15" customHeight="1" s="844">
      <c r="A19" s="590" t="n"/>
      <c r="B19" s="755" t="inlineStr">
        <is>
          <t>Contractor</t>
        </is>
      </c>
      <c r="C19" s="600" t="n"/>
      <c r="D19" s="766" t="n">
        <v>0</v>
      </c>
      <c r="E19" s="766" t="n">
        <v>0</v>
      </c>
      <c r="F19" s="766" t="n">
        <v>2</v>
      </c>
      <c r="G19" s="766" t="n">
        <v>1</v>
      </c>
      <c r="H19" s="766" t="n">
        <v>1</v>
      </c>
      <c r="I19" s="766" t="n">
        <v>1</v>
      </c>
      <c r="J19" s="766" t="n">
        <v>1</v>
      </c>
      <c r="K19" s="600" t="n"/>
      <c r="L19" s="600" t="n"/>
      <c r="M19" s="600" t="n"/>
      <c r="N19" s="600" t="n"/>
      <c r="O19" s="600" t="n"/>
      <c r="P19" s="600" t="n"/>
      <c r="Q19" s="590" t="n"/>
      <c r="R19" s="590" t="n"/>
      <c r="S19" s="590" t="n"/>
      <c r="T19" s="590" t="n"/>
      <c r="U19" s="590" t="n"/>
      <c r="V19" s="590" t="n"/>
      <c r="W19" s="590" t="n"/>
      <c r="X19" s="590" t="n"/>
      <c r="Y19" s="590" t="n"/>
      <c r="Z19" s="590" t="n"/>
    </row>
    <row r="20" hidden="1" outlineLevel="1" ht="15" customHeight="1" s="844">
      <c r="A20" s="590" t="n"/>
      <c r="B20" s="756" t="inlineStr">
        <is>
          <t>United Kingdom</t>
        </is>
      </c>
      <c r="C20" s="600" t="n"/>
      <c r="D20" s="765">
        <f>SUM(D21:D22)</f>
        <v/>
      </c>
      <c r="E20" s="765">
        <f>SUM(E21:E22)</f>
        <v/>
      </c>
      <c r="F20" s="765">
        <f>SUM(F21:F22)</f>
        <v/>
      </c>
      <c r="G20" s="765">
        <f>SUM(G21:G22)</f>
        <v/>
      </c>
      <c r="H20" s="765">
        <f>SUM(H21:H22)</f>
        <v/>
      </c>
      <c r="I20" s="765">
        <f>SUM(I21:I22)</f>
        <v/>
      </c>
      <c r="J20" s="765">
        <f>SUM(J21:J22)</f>
        <v/>
      </c>
      <c r="K20" s="600" t="n"/>
      <c r="L20" s="600" t="n"/>
      <c r="M20" s="600" t="n"/>
      <c r="N20" s="600" t="n"/>
      <c r="O20" s="600" t="n"/>
      <c r="P20" s="600" t="n"/>
      <c r="Q20" s="590" t="n"/>
      <c r="R20" s="590" t="n"/>
      <c r="S20" s="590" t="n"/>
      <c r="T20" s="590" t="n"/>
      <c r="U20" s="590" t="n"/>
      <c r="V20" s="590" t="n"/>
      <c r="W20" s="590" t="n"/>
      <c r="X20" s="590" t="n"/>
      <c r="Y20" s="590" t="n"/>
      <c r="Z20" s="590" t="n"/>
    </row>
    <row r="21" hidden="1" outlineLevel="2" ht="15" customHeight="1" s="844">
      <c r="A21" s="590" t="n"/>
      <c r="B21" s="755" t="inlineStr">
        <is>
          <t>Employee</t>
        </is>
      </c>
      <c r="C21" s="600" t="n"/>
      <c r="D21" s="765" t="n">
        <v>0</v>
      </c>
      <c r="E21" s="765" t="n">
        <v>0</v>
      </c>
      <c r="F21" s="765" t="n">
        <v>0</v>
      </c>
      <c r="G21" s="765" t="n">
        <v>1</v>
      </c>
      <c r="H21" s="765" t="n">
        <v>3</v>
      </c>
      <c r="I21" s="765" t="n">
        <v>7</v>
      </c>
      <c r="J21" s="765" t="n">
        <v>9</v>
      </c>
      <c r="K21" s="600" t="n"/>
      <c r="L21" s="600" t="n"/>
      <c r="M21" s="600" t="n"/>
      <c r="N21" s="600" t="n"/>
      <c r="O21" s="600" t="n"/>
      <c r="P21" s="600" t="n"/>
      <c r="Q21" s="590" t="n"/>
      <c r="R21" s="590" t="n"/>
      <c r="S21" s="590" t="n"/>
      <c r="T21" s="590" t="n"/>
      <c r="U21" s="590" t="n"/>
      <c r="V21" s="590" t="n"/>
      <c r="W21" s="590" t="n"/>
      <c r="X21" s="590" t="n"/>
      <c r="Y21" s="590" t="n"/>
      <c r="Z21" s="590" t="n"/>
    </row>
    <row r="22" hidden="1" outlineLevel="2" ht="15" customHeight="1" s="844">
      <c r="A22" s="590" t="n"/>
      <c r="B22" s="755" t="inlineStr">
        <is>
          <t>Contractor</t>
        </is>
      </c>
      <c r="C22" s="600" t="n"/>
      <c r="D22" s="766" t="n">
        <v>0</v>
      </c>
      <c r="E22" s="766" t="n">
        <v>0</v>
      </c>
      <c r="F22" s="766" t="n">
        <v>0</v>
      </c>
      <c r="G22" s="766" t="n">
        <v>0</v>
      </c>
      <c r="H22" s="766" t="n">
        <v>0</v>
      </c>
      <c r="I22" s="766" t="n">
        <v>4</v>
      </c>
      <c r="J22" s="766" t="n">
        <v>4</v>
      </c>
      <c r="K22" s="600" t="n"/>
      <c r="L22" s="600" t="n"/>
      <c r="M22" s="600" t="n"/>
      <c r="N22" s="600" t="n"/>
      <c r="O22" s="600" t="n"/>
      <c r="P22" s="600" t="n"/>
      <c r="Q22" s="590" t="n"/>
      <c r="R22" s="590" t="n"/>
      <c r="S22" s="590" t="n"/>
      <c r="T22" s="590" t="n"/>
      <c r="U22" s="590" t="n"/>
      <c r="V22" s="590" t="n"/>
      <c r="W22" s="590" t="n"/>
      <c r="X22" s="590" t="n"/>
      <c r="Y22" s="590" t="n"/>
      <c r="Z22" s="590" t="n"/>
    </row>
    <row r="23" hidden="1" outlineLevel="1" ht="15" customHeight="1" s="844">
      <c r="A23" s="590" t="n"/>
      <c r="B23" s="756" t="inlineStr">
        <is>
          <t>Poland</t>
        </is>
      </c>
      <c r="C23" s="600" t="n"/>
      <c r="D23" s="765">
        <f>SUM(D24:D25)</f>
        <v/>
      </c>
      <c r="E23" s="765">
        <f>SUM(E24:E25)</f>
        <v/>
      </c>
      <c r="F23" s="765">
        <f>SUM(F24:F25)</f>
        <v/>
      </c>
      <c r="G23" s="765">
        <f>SUM(G24:G25)</f>
        <v/>
      </c>
      <c r="H23" s="765">
        <f>SUM(H24:H25)</f>
        <v/>
      </c>
      <c r="I23" s="765">
        <f>SUM(I24:I25)</f>
        <v/>
      </c>
      <c r="J23" s="765">
        <f>SUM(J24:J25)</f>
        <v/>
      </c>
      <c r="K23" s="600" t="n"/>
      <c r="L23" s="600" t="n"/>
      <c r="M23" s="600" t="n"/>
      <c r="N23" s="600" t="n"/>
      <c r="O23" s="600" t="n"/>
      <c r="P23" s="600" t="n"/>
      <c r="Q23" s="590" t="n"/>
      <c r="R23" s="590" t="n"/>
      <c r="S23" s="590" t="n"/>
      <c r="T23" s="590" t="n"/>
      <c r="U23" s="590" t="n"/>
      <c r="V23" s="590" t="n"/>
      <c r="W23" s="590" t="n"/>
      <c r="X23" s="590" t="n"/>
      <c r="Y23" s="590" t="n"/>
      <c r="Z23" s="590" t="n"/>
    </row>
    <row r="24" hidden="1" outlineLevel="2" ht="15" customHeight="1" s="844">
      <c r="A24" s="590" t="n"/>
      <c r="B24" s="755" t="inlineStr">
        <is>
          <t>Employee</t>
        </is>
      </c>
      <c r="C24" s="600" t="n"/>
      <c r="D24" s="765" t="n">
        <v>0</v>
      </c>
      <c r="E24" s="765" t="n">
        <v>0</v>
      </c>
      <c r="F24" s="765" t="n">
        <v>0</v>
      </c>
      <c r="G24" s="765" t="n">
        <v>0</v>
      </c>
      <c r="H24" s="765" t="n">
        <v>0</v>
      </c>
      <c r="I24" s="765" t="n">
        <v>0</v>
      </c>
      <c r="J24" s="765" t="n">
        <v>0</v>
      </c>
      <c r="K24" s="600" t="n"/>
      <c r="L24" s="600" t="n"/>
      <c r="M24" s="600" t="n"/>
      <c r="N24" s="600" t="n"/>
      <c r="O24" s="600" t="n"/>
      <c r="P24" s="600" t="n"/>
      <c r="Q24" s="590" t="n"/>
      <c r="R24" s="590" t="n"/>
      <c r="S24" s="590" t="n"/>
      <c r="T24" s="590" t="n"/>
      <c r="U24" s="590" t="n"/>
      <c r="V24" s="590" t="n"/>
      <c r="W24" s="590" t="n"/>
      <c r="X24" s="590" t="n"/>
      <c r="Y24" s="590" t="n"/>
      <c r="Z24" s="590" t="n"/>
    </row>
    <row r="25" hidden="1" outlineLevel="2" ht="15" customHeight="1" s="844">
      <c r="A25" s="590" t="n"/>
      <c r="B25" s="755" t="inlineStr">
        <is>
          <t>Contractor</t>
        </is>
      </c>
      <c r="C25" s="600" t="n"/>
      <c r="D25" s="766" t="n">
        <v>0</v>
      </c>
      <c r="E25" s="766" t="n">
        <v>5</v>
      </c>
      <c r="F25" s="766" t="n">
        <v>21</v>
      </c>
      <c r="G25" s="766" t="n">
        <v>16</v>
      </c>
      <c r="H25" s="766" t="n">
        <v>29</v>
      </c>
      <c r="I25" s="766" t="n">
        <v>36</v>
      </c>
      <c r="J25" s="766" t="n">
        <v>39</v>
      </c>
      <c r="K25" s="600" t="n"/>
      <c r="L25" s="600" t="n"/>
      <c r="M25" s="600" t="n"/>
      <c r="N25" s="600" t="n"/>
      <c r="O25" s="600" t="n"/>
      <c r="P25" s="600" t="n"/>
      <c r="Q25" s="590" t="n"/>
      <c r="R25" s="590" t="n"/>
      <c r="S25" s="590" t="n"/>
      <c r="T25" s="590" t="n"/>
      <c r="U25" s="590" t="n"/>
      <c r="V25" s="590" t="n"/>
      <c r="W25" s="590" t="n"/>
      <c r="X25" s="590" t="n"/>
      <c r="Y25" s="590" t="n"/>
      <c r="Z25" s="590" t="n"/>
    </row>
    <row r="26" hidden="1" outlineLevel="1" ht="15" customHeight="1" s="844">
      <c r="A26" s="590" t="n"/>
      <c r="B26" s="756" t="inlineStr">
        <is>
          <t>Other</t>
        </is>
      </c>
      <c r="C26" s="600" t="n"/>
      <c r="D26" s="765">
        <f>SUM(D27:D28)</f>
        <v/>
      </c>
      <c r="E26" s="765">
        <f>SUM(E27:E28)</f>
        <v/>
      </c>
      <c r="F26" s="765">
        <f>SUM(F27:F28)</f>
        <v/>
      </c>
      <c r="G26" s="765">
        <f>SUM(G27:G28)</f>
        <v/>
      </c>
      <c r="H26" s="765">
        <f>SUM(H27:H28)</f>
        <v/>
      </c>
      <c r="I26" s="765">
        <f>SUM(I27:I28)</f>
        <v/>
      </c>
      <c r="J26" s="765">
        <f>SUM(J27:J28)</f>
        <v/>
      </c>
      <c r="K26" s="600" t="n"/>
      <c r="L26" s="600" t="n"/>
      <c r="M26" s="600" t="n"/>
      <c r="N26" s="600" t="n"/>
      <c r="O26" s="600" t="n"/>
      <c r="P26" s="600" t="n"/>
      <c r="Q26" s="590" t="n"/>
      <c r="R26" s="590" t="n"/>
      <c r="S26" s="590" t="n"/>
      <c r="T26" s="590" t="n"/>
      <c r="U26" s="590" t="n"/>
      <c r="V26" s="590" t="n"/>
      <c r="W26" s="590" t="n"/>
      <c r="X26" s="590" t="n"/>
      <c r="Y26" s="590" t="n"/>
      <c r="Z26" s="590" t="n"/>
    </row>
    <row r="27" hidden="1" outlineLevel="2" ht="15" customHeight="1" s="844">
      <c r="A27" s="590" t="n"/>
      <c r="B27" s="755" t="inlineStr">
        <is>
          <t>Employee</t>
        </is>
      </c>
      <c r="C27" s="600" t="n"/>
      <c r="D27" s="765" t="n">
        <v>0</v>
      </c>
      <c r="E27" s="765" t="n">
        <v>0</v>
      </c>
      <c r="F27" s="765" t="n">
        <v>0</v>
      </c>
      <c r="G27" s="765" t="n">
        <v>0</v>
      </c>
      <c r="H27" s="765" t="n">
        <v>0</v>
      </c>
      <c r="I27" s="765" t="n">
        <v>0</v>
      </c>
      <c r="J27" s="765" t="n">
        <v>0</v>
      </c>
      <c r="K27" s="600" t="n"/>
      <c r="L27" s="600" t="n"/>
      <c r="M27" s="600" t="n"/>
      <c r="N27" s="600" t="n"/>
      <c r="O27" s="600" t="n"/>
      <c r="P27" s="600" t="n"/>
      <c r="Q27" s="590" t="n"/>
      <c r="R27" s="590" t="n"/>
      <c r="S27" s="590" t="n"/>
      <c r="T27" s="590" t="n"/>
      <c r="U27" s="590" t="n"/>
      <c r="V27" s="590" t="n"/>
      <c r="W27" s="590" t="n"/>
      <c r="X27" s="590" t="n"/>
      <c r="Y27" s="590" t="n"/>
      <c r="Z27" s="590" t="n"/>
    </row>
    <row r="28" hidden="1" outlineLevel="2" ht="15" customHeight="1" s="844">
      <c r="A28" s="590" t="n"/>
      <c r="B28" s="755" t="inlineStr">
        <is>
          <t>Contractor</t>
        </is>
      </c>
      <c r="C28" s="600" t="n"/>
      <c r="D28" s="766" t="n">
        <v>15</v>
      </c>
      <c r="E28" s="766" t="n">
        <v>19</v>
      </c>
      <c r="F28" s="766" t="n">
        <v>18</v>
      </c>
      <c r="G28" s="766" t="n">
        <v>13</v>
      </c>
      <c r="H28" s="766" t="n">
        <v>16</v>
      </c>
      <c r="I28" s="766" t="n">
        <v>14</v>
      </c>
      <c r="J28" s="766" t="n">
        <v>13</v>
      </c>
      <c r="K28" s="600" t="n"/>
      <c r="L28" s="600" t="n"/>
      <c r="M28" s="600" t="n"/>
      <c r="N28" s="600" t="n"/>
      <c r="O28" s="600" t="n"/>
      <c r="P28" s="600" t="n"/>
      <c r="Q28" s="590" t="n"/>
      <c r="R28" s="590" t="n"/>
      <c r="S28" s="590" t="n"/>
      <c r="T28" s="590" t="n"/>
      <c r="U28" s="590" t="n"/>
      <c r="V28" s="590" t="n"/>
      <c r="W28" s="590" t="n"/>
      <c r="X28" s="590" t="n"/>
      <c r="Y28" s="590" t="n"/>
      <c r="Z28" s="590" t="n"/>
    </row>
    <row r="29" hidden="1" outlineLevel="1" ht="15" customHeight="1" s="844">
      <c r="A29" s="590" t="n"/>
      <c r="B29" s="767" t="inlineStr">
        <is>
          <t>Total</t>
        </is>
      </c>
      <c r="C29" s="600" t="n"/>
      <c r="D29" s="768">
        <f>D17+D20+D23+D26</f>
        <v/>
      </c>
      <c r="E29" s="768">
        <f>E17+E20+E23+E26</f>
        <v/>
      </c>
      <c r="F29" s="768">
        <f>F17+F20+F23+F26</f>
        <v/>
      </c>
      <c r="G29" s="768">
        <f>G17+G20+G23+G26</f>
        <v/>
      </c>
      <c r="H29" s="768">
        <f>H17+H20+H23+H26</f>
        <v/>
      </c>
      <c r="I29" s="768">
        <f>I17+I20+I23+I26</f>
        <v/>
      </c>
      <c r="J29" s="768">
        <f>J17+J20+J23+J26</f>
        <v/>
      </c>
      <c r="K29" s="600" t="n"/>
      <c r="L29" s="600" t="n"/>
      <c r="M29" s="600" t="n"/>
      <c r="N29" s="600" t="n"/>
      <c r="O29" s="600" t="n"/>
      <c r="P29" s="600" t="n"/>
      <c r="Q29" s="590" t="n"/>
      <c r="R29" s="590" t="n"/>
      <c r="S29" s="590" t="n"/>
      <c r="T29" s="590" t="n"/>
      <c r="U29" s="590" t="n"/>
      <c r="V29" s="590" t="n"/>
      <c r="W29" s="590" t="n"/>
      <c r="X29" s="590" t="n"/>
      <c r="Y29" s="590" t="n"/>
      <c r="Z29" s="590" t="n"/>
    </row>
    <row r="30" hidden="1" outlineLevel="1" ht="15" customHeight="1" s="844">
      <c r="A30" s="590" t="n"/>
      <c r="B30" s="600" t="n"/>
      <c r="C30" s="600" t="n"/>
      <c r="D30" s="600" t="n"/>
      <c r="E30" s="600" t="n"/>
      <c r="F30" s="600" t="n"/>
      <c r="G30" s="600" t="n"/>
      <c r="H30" s="600" t="n"/>
      <c r="I30" s="600" t="n"/>
      <c r="J30" s="600" t="n"/>
      <c r="K30" s="600" t="n"/>
      <c r="L30" s="600" t="n"/>
      <c r="M30" s="600" t="n"/>
      <c r="N30" s="600" t="n"/>
      <c r="O30" s="600" t="n"/>
      <c r="P30" s="600" t="n"/>
      <c r="Q30" s="590" t="n"/>
      <c r="R30" s="590" t="n"/>
      <c r="S30" s="590" t="n"/>
      <c r="T30" s="590" t="n"/>
      <c r="U30" s="590" t="n"/>
      <c r="V30" s="590" t="n"/>
      <c r="W30" s="590" t="n"/>
      <c r="X30" s="590" t="n"/>
      <c r="Y30" s="590" t="n"/>
      <c r="Z30" s="590" t="n"/>
    </row>
    <row r="31" hidden="1" outlineLevel="1" ht="15" customHeight="1" s="844">
      <c r="A31" s="590" t="n"/>
      <c r="B31" s="752" t="inlineStr">
        <is>
          <t>Country</t>
        </is>
      </c>
      <c r="C31" s="762" t="n"/>
      <c r="D31" s="763" t="n">
        <v>42735</v>
      </c>
      <c r="E31" s="763">
        <f>EOMONTH(D31,12)</f>
        <v/>
      </c>
      <c r="F31" s="763">
        <f>EOMONTH(E31,12)</f>
        <v/>
      </c>
      <c r="G31" s="763">
        <f>EOMONTH(F31,12)</f>
        <v/>
      </c>
      <c r="H31" s="763">
        <f>EOMONTH(G31,12)</f>
        <v/>
      </c>
      <c r="I31" s="763">
        <f>EOMONTH(H31,12)</f>
        <v/>
      </c>
      <c r="J31" s="764" t="inlineStr">
        <is>
          <t>Feb-22 YTD</t>
        </is>
      </c>
      <c r="K31" s="600" t="n"/>
      <c r="L31" s="600" t="n"/>
      <c r="M31" s="600" t="n"/>
      <c r="N31" s="600" t="n"/>
      <c r="O31" s="600" t="n"/>
      <c r="P31" s="600" t="n"/>
      <c r="Q31" s="590" t="n"/>
      <c r="R31" s="590" t="n"/>
      <c r="S31" s="590" t="n"/>
      <c r="T31" s="590" t="n"/>
      <c r="U31" s="590" t="n"/>
      <c r="V31" s="590" t="n"/>
      <c r="W31" s="590" t="n"/>
      <c r="X31" s="590" t="n"/>
      <c r="Y31" s="590" t="n"/>
      <c r="Z31" s="590" t="n"/>
    </row>
    <row r="32" hidden="1" outlineLevel="1" ht="15" customHeight="1" s="844">
      <c r="A32" s="590" t="n"/>
      <c r="B32" s="756" t="inlineStr">
        <is>
          <t>Ireland</t>
        </is>
      </c>
      <c r="C32" s="600" t="n"/>
      <c r="D32" s="769">
        <f>SUM(D33:D34)</f>
        <v/>
      </c>
      <c r="E32" s="769">
        <f>SUM(E33:E34)</f>
        <v/>
      </c>
      <c r="F32" s="769">
        <f>SUM(F33:F34)</f>
        <v/>
      </c>
      <c r="G32" s="769">
        <f>SUM(G33:G34)</f>
        <v/>
      </c>
      <c r="H32" s="769">
        <f>SUM(H33:H34)</f>
        <v/>
      </c>
      <c r="I32" s="769">
        <f>SUM(I33:I34)</f>
        <v/>
      </c>
      <c r="J32" s="769">
        <f>SUM(J33:J34)</f>
        <v/>
      </c>
      <c r="K32" s="600" t="n"/>
      <c r="L32" s="600" t="n"/>
      <c r="M32" s="600" t="n"/>
      <c r="N32" s="600" t="n"/>
      <c r="O32" s="600" t="n"/>
      <c r="P32" s="600" t="n"/>
      <c r="Q32" s="590" t="n"/>
      <c r="R32" s="590" t="n"/>
      <c r="S32" s="590" t="n"/>
      <c r="T32" s="590" t="n"/>
      <c r="U32" s="590" t="n"/>
      <c r="V32" s="590" t="n"/>
      <c r="W32" s="590" t="n"/>
      <c r="X32" s="590" t="n"/>
      <c r="Y32" s="590" t="n"/>
      <c r="Z32" s="590" t="n"/>
    </row>
    <row r="33" hidden="1" outlineLevel="2" ht="15" customHeight="1" s="844">
      <c r="A33" s="590" t="n"/>
      <c r="B33" s="755" t="inlineStr">
        <is>
          <t>Employee</t>
        </is>
      </c>
      <c r="C33" s="600" t="n"/>
      <c r="D33" s="769">
        <f>D18/D$29</f>
        <v/>
      </c>
      <c r="E33" s="769">
        <f>E18/E$29</f>
        <v/>
      </c>
      <c r="F33" s="769">
        <f>F18/F$29</f>
        <v/>
      </c>
      <c r="G33" s="769">
        <f>G18/G$29</f>
        <v/>
      </c>
      <c r="H33" s="769">
        <f>H18/H$29</f>
        <v/>
      </c>
      <c r="I33" s="769">
        <f>I18/I$29</f>
        <v/>
      </c>
      <c r="J33" s="769">
        <f>J18/J$29</f>
        <v/>
      </c>
      <c r="K33" s="600" t="n"/>
      <c r="L33" s="600" t="n"/>
      <c r="M33" s="600" t="n"/>
      <c r="N33" s="600" t="n"/>
      <c r="O33" s="600" t="n"/>
      <c r="P33" s="600" t="n"/>
      <c r="Q33" s="590" t="n"/>
      <c r="R33" s="590" t="n"/>
      <c r="S33" s="590" t="n"/>
      <c r="T33" s="590" t="n"/>
      <c r="U33" s="590" t="n"/>
      <c r="V33" s="590" t="n"/>
      <c r="W33" s="590" t="n"/>
      <c r="X33" s="590" t="n"/>
      <c r="Y33" s="590" t="n"/>
      <c r="Z33" s="590" t="n"/>
    </row>
    <row r="34" hidden="1" outlineLevel="2" ht="15" customHeight="1" s="844">
      <c r="A34" s="590" t="n"/>
      <c r="B34" s="755" t="inlineStr">
        <is>
          <t>Contractor</t>
        </is>
      </c>
      <c r="C34" s="600" t="n"/>
      <c r="D34" s="770">
        <f>D19/D$29</f>
        <v/>
      </c>
      <c r="E34" s="770">
        <f>E19/E$29</f>
        <v/>
      </c>
      <c r="F34" s="770">
        <f>F19/F$29</f>
        <v/>
      </c>
      <c r="G34" s="770">
        <f>G19/G$29</f>
        <v/>
      </c>
      <c r="H34" s="770">
        <f>H19/H$29</f>
        <v/>
      </c>
      <c r="I34" s="770">
        <f>I19/I$29</f>
        <v/>
      </c>
      <c r="J34" s="770">
        <f>J19/J$29</f>
        <v/>
      </c>
      <c r="K34" s="600" t="n"/>
      <c r="L34" s="600" t="n"/>
      <c r="M34" s="600" t="n"/>
      <c r="N34" s="600" t="n"/>
      <c r="O34" s="600" t="n"/>
      <c r="P34" s="600" t="n"/>
      <c r="Q34" s="590" t="n"/>
      <c r="R34" s="590" t="n"/>
      <c r="S34" s="590" t="n"/>
      <c r="T34" s="590" t="n"/>
      <c r="U34" s="590" t="n"/>
      <c r="V34" s="590" t="n"/>
      <c r="W34" s="590" t="n"/>
      <c r="X34" s="590" t="n"/>
      <c r="Y34" s="590" t="n"/>
      <c r="Z34" s="590" t="n"/>
    </row>
    <row r="35" hidden="1" outlineLevel="1" ht="15" customHeight="1" s="844">
      <c r="A35" s="590" t="n"/>
      <c r="B35" s="756" t="inlineStr">
        <is>
          <t>United Kingdom</t>
        </is>
      </c>
      <c r="C35" s="600" t="n"/>
      <c r="D35" s="769">
        <f>SUM(D36:D37)</f>
        <v/>
      </c>
      <c r="E35" s="769">
        <f>SUM(E36:E37)</f>
        <v/>
      </c>
      <c r="F35" s="769">
        <f>SUM(F36:F37)</f>
        <v/>
      </c>
      <c r="G35" s="769">
        <f>SUM(G36:G37)</f>
        <v/>
      </c>
      <c r="H35" s="769">
        <f>SUM(H36:H37)</f>
        <v/>
      </c>
      <c r="I35" s="769">
        <f>SUM(I36:I37)</f>
        <v/>
      </c>
      <c r="J35" s="769">
        <f>SUM(J36:J37)</f>
        <v/>
      </c>
      <c r="K35" s="600" t="n"/>
      <c r="L35" s="600" t="n"/>
      <c r="M35" s="600" t="n"/>
      <c r="N35" s="600" t="n"/>
      <c r="O35" s="600" t="n"/>
      <c r="P35" s="600" t="n"/>
      <c r="Q35" s="590" t="n"/>
      <c r="R35" s="590" t="n"/>
      <c r="S35" s="590" t="n"/>
      <c r="T35" s="590" t="n"/>
      <c r="U35" s="590" t="n"/>
      <c r="V35" s="590" t="n"/>
      <c r="W35" s="590" t="n"/>
      <c r="X35" s="590" t="n"/>
      <c r="Y35" s="590" t="n"/>
      <c r="Z35" s="590" t="n"/>
    </row>
    <row r="36" hidden="1" outlineLevel="2" ht="15" customHeight="1" s="844">
      <c r="A36" s="590" t="n"/>
      <c r="B36" s="755" t="inlineStr">
        <is>
          <t>Employee</t>
        </is>
      </c>
      <c r="C36" s="600" t="n"/>
      <c r="D36" s="769">
        <f>D21/D$29</f>
        <v/>
      </c>
      <c r="E36" s="769">
        <f>E21/E$29</f>
        <v/>
      </c>
      <c r="F36" s="769">
        <f>F21/F$29</f>
        <v/>
      </c>
      <c r="G36" s="769">
        <f>G21/G$29</f>
        <v/>
      </c>
      <c r="H36" s="769">
        <f>H21/H$29</f>
        <v/>
      </c>
      <c r="I36" s="769">
        <f>I21/I$29</f>
        <v/>
      </c>
      <c r="J36" s="769">
        <f>J21/J$29</f>
        <v/>
      </c>
      <c r="K36" s="600" t="n"/>
      <c r="L36" s="600" t="n"/>
      <c r="M36" s="600" t="n"/>
      <c r="N36" s="600" t="n"/>
      <c r="O36" s="600" t="n"/>
      <c r="P36" s="600" t="n"/>
      <c r="Q36" s="590" t="n"/>
      <c r="R36" s="590" t="n"/>
      <c r="S36" s="590" t="n"/>
      <c r="T36" s="590" t="n"/>
      <c r="U36" s="590" t="n"/>
      <c r="V36" s="590" t="n"/>
      <c r="W36" s="590" t="n"/>
      <c r="X36" s="590" t="n"/>
      <c r="Y36" s="590" t="n"/>
      <c r="Z36" s="590" t="n"/>
    </row>
    <row r="37" hidden="1" outlineLevel="2" ht="15" customHeight="1" s="844">
      <c r="A37" s="590" t="n"/>
      <c r="B37" s="755" t="inlineStr">
        <is>
          <t>Contractor</t>
        </is>
      </c>
      <c r="C37" s="600" t="n"/>
      <c r="D37" s="770">
        <f>D22/D$29</f>
        <v/>
      </c>
      <c r="E37" s="770">
        <f>E22/E$29</f>
        <v/>
      </c>
      <c r="F37" s="770">
        <f>F22/F$29</f>
        <v/>
      </c>
      <c r="G37" s="770">
        <f>G22/G$29</f>
        <v/>
      </c>
      <c r="H37" s="770">
        <f>H22/H$29</f>
        <v/>
      </c>
      <c r="I37" s="770">
        <f>I22/I$29</f>
        <v/>
      </c>
      <c r="J37" s="770">
        <f>J22/J$29</f>
        <v/>
      </c>
      <c r="K37" s="600" t="n"/>
      <c r="L37" s="600" t="n"/>
      <c r="M37" s="600" t="n"/>
      <c r="N37" s="600" t="n"/>
      <c r="O37" s="600" t="n"/>
      <c r="P37" s="600" t="n"/>
      <c r="Q37" s="590" t="n"/>
      <c r="R37" s="590" t="n"/>
      <c r="S37" s="590" t="n"/>
      <c r="T37" s="590" t="n"/>
      <c r="U37" s="590" t="n"/>
      <c r="V37" s="590" t="n"/>
      <c r="W37" s="590" t="n"/>
      <c r="X37" s="590" t="n"/>
      <c r="Y37" s="590" t="n"/>
      <c r="Z37" s="590" t="n"/>
    </row>
    <row r="38" hidden="1" outlineLevel="1" ht="15" customHeight="1" s="844">
      <c r="A38" s="590" t="n"/>
      <c r="B38" s="756" t="inlineStr">
        <is>
          <t>Poland</t>
        </is>
      </c>
      <c r="C38" s="600" t="n"/>
      <c r="D38" s="769">
        <f>SUM(D39:D40)</f>
        <v/>
      </c>
      <c r="E38" s="769">
        <f>SUM(E39:E40)</f>
        <v/>
      </c>
      <c r="F38" s="769">
        <f>SUM(F39:F40)</f>
        <v/>
      </c>
      <c r="G38" s="769">
        <f>SUM(G39:G40)</f>
        <v/>
      </c>
      <c r="H38" s="769">
        <f>SUM(H39:H40)</f>
        <v/>
      </c>
      <c r="I38" s="769">
        <f>SUM(I39:I40)</f>
        <v/>
      </c>
      <c r="J38" s="769">
        <f>SUM(J39:J40)</f>
        <v/>
      </c>
      <c r="K38" s="600" t="n"/>
      <c r="L38" s="600" t="n"/>
      <c r="M38" s="600" t="n"/>
      <c r="N38" s="600" t="n"/>
      <c r="O38" s="600" t="n"/>
      <c r="P38" s="600" t="n"/>
      <c r="Q38" s="590" t="n"/>
      <c r="R38" s="590" t="n"/>
      <c r="S38" s="590" t="n"/>
      <c r="T38" s="590" t="n"/>
      <c r="U38" s="590" t="n"/>
      <c r="V38" s="590" t="n"/>
      <c r="W38" s="590" t="n"/>
      <c r="X38" s="590" t="n"/>
      <c r="Y38" s="590" t="n"/>
      <c r="Z38" s="590" t="n"/>
    </row>
    <row r="39" hidden="1" outlineLevel="2" ht="15" customHeight="1" s="844">
      <c r="A39" s="590" t="n"/>
      <c r="B39" s="755" t="inlineStr">
        <is>
          <t>Employee</t>
        </is>
      </c>
      <c r="C39" s="600" t="n"/>
      <c r="D39" s="769">
        <f>D24/D$29</f>
        <v/>
      </c>
      <c r="E39" s="769">
        <f>E24/E$29</f>
        <v/>
      </c>
      <c r="F39" s="769">
        <f>F24/F$29</f>
        <v/>
      </c>
      <c r="G39" s="769">
        <f>G24/G$29</f>
        <v/>
      </c>
      <c r="H39" s="769">
        <f>H24/H$29</f>
        <v/>
      </c>
      <c r="I39" s="769">
        <f>I24/I$29</f>
        <v/>
      </c>
      <c r="J39" s="769">
        <f>J24/J$29</f>
        <v/>
      </c>
      <c r="K39" s="600" t="n"/>
      <c r="L39" s="600" t="n"/>
      <c r="M39" s="600" t="n"/>
      <c r="N39" s="600" t="n"/>
      <c r="O39" s="600" t="n"/>
      <c r="P39" s="600" t="n"/>
      <c r="Q39" s="590" t="n"/>
      <c r="R39" s="590" t="n"/>
      <c r="S39" s="590" t="n"/>
      <c r="T39" s="590" t="n"/>
      <c r="U39" s="590" t="n"/>
      <c r="V39" s="590" t="n"/>
      <c r="W39" s="590" t="n"/>
      <c r="X39" s="590" t="n"/>
      <c r="Y39" s="590" t="n"/>
      <c r="Z39" s="590" t="n"/>
    </row>
    <row r="40" hidden="1" outlineLevel="2" ht="15" customHeight="1" s="844">
      <c r="A40" s="590" t="n"/>
      <c r="B40" s="755" t="inlineStr">
        <is>
          <t>Contractor</t>
        </is>
      </c>
      <c r="C40" s="600" t="n"/>
      <c r="D40" s="770">
        <f>D25/D$29</f>
        <v/>
      </c>
      <c r="E40" s="770">
        <f>E25/E$29</f>
        <v/>
      </c>
      <c r="F40" s="770">
        <f>F25/F$29</f>
        <v/>
      </c>
      <c r="G40" s="770">
        <f>G25/G$29</f>
        <v/>
      </c>
      <c r="H40" s="770">
        <f>H25/H$29</f>
        <v/>
      </c>
      <c r="I40" s="770">
        <f>I25/I$29</f>
        <v/>
      </c>
      <c r="J40" s="770">
        <f>J25/J$29</f>
        <v/>
      </c>
      <c r="K40" s="600" t="n"/>
      <c r="L40" s="600" t="n"/>
      <c r="M40" s="600" t="n"/>
      <c r="N40" s="600" t="n"/>
      <c r="O40" s="600" t="n"/>
      <c r="P40" s="600" t="n"/>
      <c r="Q40" s="590" t="n"/>
      <c r="R40" s="590" t="n"/>
      <c r="S40" s="590" t="n"/>
      <c r="T40" s="590" t="n"/>
      <c r="U40" s="590" t="n"/>
      <c r="V40" s="590" t="n"/>
      <c r="W40" s="590" t="n"/>
      <c r="X40" s="590" t="n"/>
      <c r="Y40" s="590" t="n"/>
      <c r="Z40" s="590" t="n"/>
    </row>
    <row r="41" hidden="1" outlineLevel="1" ht="15" customHeight="1" s="844">
      <c r="A41" s="590" t="n"/>
      <c r="B41" s="756" t="inlineStr">
        <is>
          <t>Other</t>
        </is>
      </c>
      <c r="C41" s="600" t="n"/>
      <c r="D41" s="769">
        <f>SUM(D42:D43)</f>
        <v/>
      </c>
      <c r="E41" s="769">
        <f>SUM(E42:E43)</f>
        <v/>
      </c>
      <c r="F41" s="769">
        <f>SUM(F42:F43)</f>
        <v/>
      </c>
      <c r="G41" s="769">
        <f>SUM(G42:G43)</f>
        <v/>
      </c>
      <c r="H41" s="769">
        <f>SUM(H42:H43)</f>
        <v/>
      </c>
      <c r="I41" s="769">
        <f>SUM(I42:I43)</f>
        <v/>
      </c>
      <c r="J41" s="769">
        <f>SUM(J42:J43)</f>
        <v/>
      </c>
      <c r="K41" s="600" t="n"/>
      <c r="L41" s="600" t="n"/>
      <c r="M41" s="600" t="n"/>
      <c r="N41" s="600" t="n"/>
      <c r="O41" s="600" t="n"/>
      <c r="P41" s="600" t="n"/>
      <c r="Q41" s="590" t="n"/>
      <c r="R41" s="590" t="n"/>
      <c r="S41" s="590" t="n"/>
      <c r="T41" s="590" t="n"/>
      <c r="U41" s="590" t="n"/>
      <c r="V41" s="590" t="n"/>
      <c r="W41" s="590" t="n"/>
      <c r="X41" s="590" t="n"/>
      <c r="Y41" s="590" t="n"/>
      <c r="Z41" s="590" t="n"/>
    </row>
    <row r="42" hidden="1" outlineLevel="2" ht="15" customHeight="1" s="844">
      <c r="A42" s="590" t="n"/>
      <c r="B42" s="755" t="inlineStr">
        <is>
          <t>Employee</t>
        </is>
      </c>
      <c r="C42" s="600" t="n"/>
      <c r="D42" s="769">
        <f>D27/D$29</f>
        <v/>
      </c>
      <c r="E42" s="769">
        <f>E27/E$29</f>
        <v/>
      </c>
      <c r="F42" s="769">
        <f>F27/F$29</f>
        <v/>
      </c>
      <c r="G42" s="769">
        <f>G27/G$29</f>
        <v/>
      </c>
      <c r="H42" s="769">
        <f>H27/H$29</f>
        <v/>
      </c>
      <c r="I42" s="769">
        <f>I27/I$29</f>
        <v/>
      </c>
      <c r="J42" s="769">
        <f>J27/J$29</f>
        <v/>
      </c>
      <c r="K42" s="600" t="n"/>
      <c r="L42" s="600" t="n"/>
      <c r="M42" s="600" t="n"/>
      <c r="N42" s="600" t="n"/>
      <c r="O42" s="600" t="n"/>
      <c r="P42" s="600" t="n"/>
      <c r="Q42" s="590" t="n"/>
      <c r="R42" s="590" t="n"/>
      <c r="S42" s="590" t="n"/>
      <c r="T42" s="590" t="n"/>
      <c r="U42" s="590" t="n"/>
      <c r="V42" s="590" t="n"/>
      <c r="W42" s="590" t="n"/>
      <c r="X42" s="590" t="n"/>
      <c r="Y42" s="590" t="n"/>
      <c r="Z42" s="590" t="n"/>
    </row>
    <row r="43" hidden="1" outlineLevel="2" ht="15" customHeight="1" s="844">
      <c r="A43" s="590" t="n"/>
      <c r="B43" s="755" t="inlineStr">
        <is>
          <t>Contractor</t>
        </is>
      </c>
      <c r="C43" s="600" t="n"/>
      <c r="D43" s="770">
        <f>D28/D$29</f>
        <v/>
      </c>
      <c r="E43" s="770">
        <f>E28/E$29</f>
        <v/>
      </c>
      <c r="F43" s="770">
        <f>F28/F$29</f>
        <v/>
      </c>
      <c r="G43" s="770">
        <f>G28/G$29</f>
        <v/>
      </c>
      <c r="H43" s="770">
        <f>H28/H$29</f>
        <v/>
      </c>
      <c r="I43" s="770">
        <f>I28/I$29</f>
        <v/>
      </c>
      <c r="J43" s="770">
        <f>J28/J$29</f>
        <v/>
      </c>
      <c r="K43" s="600" t="n"/>
      <c r="L43" s="600" t="n"/>
      <c r="M43" s="600" t="n"/>
      <c r="N43" s="600" t="n"/>
      <c r="O43" s="600" t="n"/>
      <c r="P43" s="600" t="n"/>
      <c r="Q43" s="590" t="n"/>
      <c r="R43" s="590" t="n"/>
      <c r="S43" s="590" t="n"/>
      <c r="T43" s="590" t="n"/>
      <c r="U43" s="590" t="n"/>
      <c r="V43" s="590" t="n"/>
      <c r="W43" s="590" t="n"/>
      <c r="X43" s="590" t="n"/>
      <c r="Y43" s="590" t="n"/>
      <c r="Z43" s="590" t="n"/>
    </row>
    <row r="44" hidden="1" outlineLevel="1" ht="15" customHeight="1" s="844">
      <c r="A44" s="590" t="n"/>
      <c r="B44" s="767" t="inlineStr">
        <is>
          <t>Total</t>
        </is>
      </c>
      <c r="C44" s="600" t="n"/>
      <c r="D44" s="771">
        <f>D32+D35+D38+D41</f>
        <v/>
      </c>
      <c r="E44" s="771">
        <f>E32+E35+E38+E41</f>
        <v/>
      </c>
      <c r="F44" s="771">
        <f>F32+F35+F38+F41</f>
        <v/>
      </c>
      <c r="G44" s="771">
        <f>G32+G35+G38+G41</f>
        <v/>
      </c>
      <c r="H44" s="771">
        <f>H32+H35+H38+H41</f>
        <v/>
      </c>
      <c r="I44" s="771">
        <f>I32+I35+I38+I41</f>
        <v/>
      </c>
      <c r="J44" s="771">
        <f>J32+J35+J38+J41</f>
        <v/>
      </c>
      <c r="K44" s="600" t="n"/>
      <c r="L44" s="600" t="n"/>
      <c r="M44" s="600" t="n"/>
      <c r="N44" s="600" t="n"/>
      <c r="O44" s="600" t="n"/>
      <c r="P44" s="600" t="n"/>
      <c r="Q44" s="590" t="n"/>
      <c r="R44" s="590" t="n"/>
      <c r="S44" s="590" t="n"/>
      <c r="T44" s="590" t="n"/>
      <c r="U44" s="590" t="n"/>
      <c r="V44" s="590" t="n"/>
      <c r="W44" s="590" t="n"/>
      <c r="X44" s="590" t="n"/>
      <c r="Y44" s="590" t="n"/>
      <c r="Z44" s="590" t="n"/>
    </row>
    <row r="45" ht="15" customHeight="1" s="844">
      <c r="A45" s="666" t="n"/>
      <c r="B45" s="621" t="n"/>
      <c r="C45" s="621" t="n"/>
      <c r="D45" s="600" t="n"/>
      <c r="E45" s="621" t="n"/>
      <c r="F45" s="621" t="n"/>
      <c r="G45" s="621" t="n"/>
      <c r="H45" s="621" t="n"/>
      <c r="I45" s="621" t="n"/>
      <c r="J45" s="600" t="n"/>
      <c r="K45" s="600" t="n"/>
      <c r="L45" s="600" t="n"/>
      <c r="M45" s="600" t="n"/>
      <c r="N45" s="600" t="n"/>
      <c r="O45" s="600" t="n"/>
      <c r="P45" s="600" t="n"/>
      <c r="Q45" s="590" t="n"/>
      <c r="R45" s="590" t="n"/>
      <c r="S45" s="590" t="n"/>
      <c r="T45" s="590" t="n"/>
      <c r="U45" s="590" t="n"/>
      <c r="V45" s="590" t="n"/>
      <c r="W45" s="590" t="n"/>
      <c r="X45" s="590" t="n"/>
      <c r="Y45" s="590" t="n"/>
      <c r="Z45" s="590" t="n"/>
    </row>
    <row r="46" ht="18.75" customHeight="1" s="844">
      <c r="A46" s="693" t="inlineStr">
        <is>
          <t>X</t>
        </is>
      </c>
      <c r="B46" s="723" t="inlineStr">
        <is>
          <t>Headcount by gender</t>
        </is>
      </c>
      <c r="C46" s="1221" t="n"/>
      <c r="D46" s="1221" t="n"/>
      <c r="E46" s="1221" t="n"/>
      <c r="F46" s="1221" t="n"/>
      <c r="G46" s="696" t="n"/>
      <c r="H46" s="696" t="n"/>
      <c r="I46" s="696" t="n"/>
      <c r="J46" s="696" t="n"/>
      <c r="K46" s="696" t="n"/>
      <c r="L46" s="696" t="n"/>
      <c r="M46" s="696" t="n"/>
      <c r="N46" s="696" t="n"/>
      <c r="O46" s="696" t="n"/>
      <c r="P46" s="696" t="n"/>
      <c r="Q46" s="669" t="n"/>
      <c r="R46" s="669" t="n"/>
      <c r="S46" s="669" t="n"/>
      <c r="T46" s="669" t="n"/>
      <c r="U46" s="669" t="n"/>
      <c r="V46" s="669" t="n"/>
      <c r="W46" s="669" t="n"/>
      <c r="X46" s="669" t="n"/>
      <c r="Y46" s="669" t="n"/>
      <c r="Z46" s="669" t="n"/>
    </row>
    <row r="47" hidden="1" outlineLevel="1" ht="15" customHeight="1" s="844">
      <c r="A47" s="590" t="n"/>
      <c r="B47" s="600" t="n"/>
      <c r="C47" s="600" t="n"/>
      <c r="D47" s="600" t="n"/>
      <c r="E47" s="600" t="n"/>
      <c r="F47" s="600" t="n"/>
      <c r="G47" s="600" t="n"/>
      <c r="H47" s="600" t="n"/>
      <c r="I47" s="600" t="n"/>
      <c r="J47" s="600" t="n"/>
      <c r="K47" s="600" t="n"/>
      <c r="L47" s="600" t="n"/>
      <c r="M47" s="600" t="n"/>
      <c r="N47" s="600" t="n"/>
      <c r="O47" s="600" t="n"/>
      <c r="P47" s="600" t="n"/>
      <c r="Q47" s="590" t="n"/>
      <c r="R47" s="590" t="n"/>
      <c r="S47" s="590" t="n"/>
      <c r="T47" s="590" t="n"/>
      <c r="U47" s="590" t="n"/>
      <c r="V47" s="590" t="n"/>
      <c r="W47" s="590" t="n"/>
      <c r="X47" s="590" t="n"/>
      <c r="Y47" s="590" t="n"/>
      <c r="Z47" s="590" t="n"/>
    </row>
    <row r="48" hidden="1" outlineLevel="1" ht="15" customHeight="1" s="844">
      <c r="A48" s="590" t="n"/>
      <c r="B48" s="752" t="inlineStr">
        <is>
          <t>Gender</t>
        </is>
      </c>
      <c r="C48" s="753" t="n"/>
      <c r="D48" s="754" t="inlineStr">
        <is>
          <t>Number of employees</t>
        </is>
      </c>
      <c r="E48" s="754" t="inlineStr">
        <is>
          <t>%</t>
        </is>
      </c>
      <c r="F48" s="600" t="n"/>
      <c r="G48" s="600" t="n"/>
      <c r="H48" s="600" t="n"/>
      <c r="I48" s="600" t="n"/>
      <c r="J48" s="600" t="n"/>
      <c r="K48" s="600" t="n"/>
      <c r="L48" s="600" t="n"/>
      <c r="M48" s="600" t="n"/>
      <c r="N48" s="600" t="n"/>
      <c r="O48" s="600" t="n"/>
      <c r="P48" s="600" t="n"/>
      <c r="Q48" s="590" t="n"/>
      <c r="R48" s="590" t="n"/>
      <c r="S48" s="590" t="n"/>
      <c r="T48" s="590" t="n"/>
      <c r="U48" s="590" t="n"/>
      <c r="V48" s="590" t="n"/>
      <c r="W48" s="590" t="n"/>
      <c r="X48" s="590" t="n"/>
      <c r="Y48" s="590" t="n"/>
      <c r="Z48" s="590" t="n"/>
    </row>
    <row r="49" hidden="1" outlineLevel="1" ht="15" customHeight="1" s="844">
      <c r="A49" s="590" t="n"/>
      <c r="B49" s="755" t="inlineStr">
        <is>
          <t>Female</t>
        </is>
      </c>
      <c r="C49" s="600" t="n"/>
      <c r="D49" s="756" t="n">
        <v>33</v>
      </c>
      <c r="E49" s="772">
        <f>D49/$D$51</f>
        <v/>
      </c>
      <c r="F49" s="600" t="n"/>
      <c r="G49" s="600" t="n"/>
      <c r="H49" s="600" t="n"/>
      <c r="I49" s="600" t="n"/>
      <c r="J49" s="600" t="n"/>
      <c r="K49" s="600" t="n"/>
      <c r="L49" s="600" t="n"/>
      <c r="M49" s="600" t="n"/>
      <c r="N49" s="600" t="n"/>
      <c r="O49" s="600" t="n"/>
      <c r="P49" s="600" t="n"/>
      <c r="Q49" s="590" t="n"/>
      <c r="R49" s="590" t="n"/>
      <c r="S49" s="590" t="n"/>
      <c r="T49" s="590" t="n"/>
      <c r="U49" s="590" t="n"/>
      <c r="V49" s="590" t="n"/>
      <c r="W49" s="590" t="n"/>
      <c r="X49" s="590" t="n"/>
      <c r="Y49" s="590" t="n"/>
      <c r="Z49" s="590" t="n"/>
    </row>
    <row r="50" hidden="1" outlineLevel="1" ht="15" customHeight="1" s="844">
      <c r="A50" s="590" t="n"/>
      <c r="B50" s="755" t="inlineStr">
        <is>
          <t>Male</t>
        </is>
      </c>
      <c r="C50" s="600" t="n"/>
      <c r="D50" s="758" t="n">
        <v>114</v>
      </c>
      <c r="E50" s="773">
        <f>D50/$D$51</f>
        <v/>
      </c>
      <c r="F50" s="600" t="n"/>
      <c r="G50" s="600" t="n"/>
      <c r="H50" s="600" t="n"/>
      <c r="I50" s="600" t="n"/>
      <c r="J50" s="600" t="n"/>
      <c r="K50" s="600" t="n"/>
      <c r="L50" s="600" t="n"/>
      <c r="M50" s="600" t="n"/>
      <c r="N50" s="600" t="n"/>
      <c r="O50" s="600" t="n"/>
      <c r="P50" s="600" t="n"/>
      <c r="Q50" s="590" t="n"/>
      <c r="R50" s="590" t="n"/>
      <c r="S50" s="590" t="n"/>
      <c r="T50" s="590" t="n"/>
      <c r="U50" s="590" t="n"/>
      <c r="V50" s="590" t="n"/>
      <c r="W50" s="590" t="n"/>
      <c r="X50" s="590" t="n"/>
      <c r="Y50" s="590" t="n"/>
      <c r="Z50" s="590" t="n"/>
    </row>
    <row r="51" hidden="1" outlineLevel="1" ht="15" customHeight="1" s="844">
      <c r="A51" s="590" t="n"/>
      <c r="B51" s="757" t="inlineStr">
        <is>
          <t>Total</t>
        </is>
      </c>
      <c r="C51" s="600" t="n"/>
      <c r="D51" s="757">
        <f>SUM(D49:D50)</f>
        <v/>
      </c>
      <c r="E51" s="774">
        <f>SUM(E49:E50)</f>
        <v/>
      </c>
      <c r="F51" s="600" t="n"/>
      <c r="G51" s="600" t="n"/>
      <c r="H51" s="600" t="n"/>
      <c r="I51" s="600" t="n"/>
      <c r="J51" s="600" t="n"/>
      <c r="K51" s="600" t="n"/>
      <c r="L51" s="600" t="n"/>
      <c r="M51" s="600" t="n"/>
      <c r="N51" s="600" t="n"/>
      <c r="O51" s="600" t="n"/>
      <c r="P51" s="600" t="n"/>
      <c r="Q51" s="590" t="n"/>
      <c r="R51" s="590" t="n"/>
      <c r="S51" s="590" t="n"/>
      <c r="T51" s="590" t="n"/>
      <c r="U51" s="590" t="n"/>
      <c r="V51" s="590" t="n"/>
      <c r="W51" s="590" t="n"/>
      <c r="X51" s="590" t="n"/>
      <c r="Y51" s="590" t="n"/>
      <c r="Z51" s="590" t="n"/>
    </row>
    <row r="52" ht="15" customHeight="1" s="844">
      <c r="A52" s="590" t="n"/>
      <c r="B52" s="621" t="n"/>
      <c r="C52" s="600" t="n"/>
      <c r="D52" s="621" t="n"/>
      <c r="E52" s="775" t="n"/>
      <c r="F52" s="600" t="n"/>
      <c r="G52" s="600" t="n"/>
      <c r="H52" s="600" t="n"/>
      <c r="I52" s="600" t="n"/>
      <c r="J52" s="600" t="n"/>
      <c r="K52" s="600" t="n"/>
      <c r="L52" s="600" t="n"/>
      <c r="M52" s="600" t="n"/>
      <c r="N52" s="600" t="n"/>
      <c r="O52" s="600" t="n"/>
      <c r="P52" s="600" t="n"/>
      <c r="Q52" s="590" t="n"/>
      <c r="R52" s="590" t="n"/>
      <c r="S52" s="590" t="n"/>
      <c r="T52" s="590" t="n"/>
      <c r="U52" s="590" t="n"/>
      <c r="V52" s="590" t="n"/>
      <c r="W52" s="590" t="n"/>
      <c r="X52" s="590" t="n"/>
      <c r="Y52" s="590" t="n"/>
      <c r="Z52" s="590" t="n"/>
    </row>
    <row r="53" ht="18.75" customHeight="1" s="844">
      <c r="A53" s="693" t="inlineStr">
        <is>
          <t>X</t>
        </is>
      </c>
      <c r="B53" s="723" t="inlineStr">
        <is>
          <t>Employees by age</t>
        </is>
      </c>
      <c r="C53" s="1221" t="n"/>
      <c r="D53" s="1221" t="n"/>
      <c r="E53" s="1221" t="n"/>
      <c r="F53" s="1221" t="n"/>
      <c r="G53" s="696" t="n"/>
      <c r="H53" s="696" t="n"/>
      <c r="I53" s="696" t="n"/>
      <c r="J53" s="696" t="n"/>
      <c r="K53" s="696" t="n"/>
      <c r="L53" s="696" t="n"/>
      <c r="M53" s="696" t="n"/>
      <c r="N53" s="696" t="n"/>
      <c r="O53" s="696" t="n"/>
      <c r="P53" s="696" t="n"/>
      <c r="Q53" s="669" t="n"/>
      <c r="R53" s="669" t="n"/>
      <c r="S53" s="669" t="n"/>
      <c r="T53" s="669" t="n"/>
      <c r="U53" s="669" t="n"/>
      <c r="V53" s="669" t="n"/>
      <c r="W53" s="669" t="n"/>
      <c r="X53" s="669" t="n"/>
      <c r="Y53" s="669" t="n"/>
      <c r="Z53" s="669" t="n"/>
    </row>
    <row r="54" hidden="1" outlineLevel="1" ht="15" customHeight="1" s="844">
      <c r="A54" s="590" t="n"/>
      <c r="B54" s="600" t="n"/>
      <c r="C54" s="600" t="n"/>
      <c r="D54" s="600" t="n"/>
      <c r="E54" s="600" t="n"/>
      <c r="F54" s="600" t="n"/>
      <c r="G54" s="600" t="n"/>
      <c r="H54" s="600" t="n"/>
      <c r="I54" s="600" t="n"/>
      <c r="J54" s="600" t="n"/>
      <c r="K54" s="600" t="n"/>
      <c r="L54" s="600" t="n"/>
      <c r="M54" s="600" t="n"/>
      <c r="N54" s="600" t="n"/>
      <c r="O54" s="600" t="n"/>
      <c r="P54" s="600" t="n"/>
      <c r="Q54" s="590" t="n"/>
      <c r="R54" s="590" t="n"/>
      <c r="S54" s="590" t="n"/>
      <c r="T54" s="590" t="n"/>
      <c r="U54" s="590" t="n"/>
      <c r="V54" s="590" t="n"/>
      <c r="W54" s="590" t="n"/>
      <c r="X54" s="590" t="n"/>
      <c r="Y54" s="590" t="n"/>
      <c r="Z54" s="590" t="n"/>
    </row>
    <row r="55" hidden="1" outlineLevel="1" ht="15" customHeight="1" s="844">
      <c r="A55" s="590" t="n"/>
      <c r="B55" s="752" t="inlineStr">
        <is>
          <t>Age Range</t>
        </is>
      </c>
      <c r="C55" s="753" t="n"/>
      <c r="D55" s="754" t="inlineStr">
        <is>
          <t>Number of employees</t>
        </is>
      </c>
      <c r="E55" s="754" t="inlineStr">
        <is>
          <t>%</t>
        </is>
      </c>
      <c r="F55" s="600" t="n"/>
      <c r="G55" s="600" t="n"/>
      <c r="H55" s="600" t="n"/>
      <c r="I55" s="600" t="n"/>
      <c r="J55" s="600" t="n"/>
      <c r="K55" s="600" t="n"/>
      <c r="L55" s="600" t="n"/>
      <c r="M55" s="600" t="n"/>
      <c r="N55" s="600" t="n"/>
      <c r="O55" s="600" t="n"/>
      <c r="P55" s="600" t="n"/>
      <c r="Q55" s="590" t="n"/>
      <c r="R55" s="590" t="n"/>
      <c r="S55" s="590" t="n"/>
      <c r="T55" s="590" t="n"/>
      <c r="U55" s="590" t="n"/>
      <c r="V55" s="590" t="n"/>
      <c r="W55" s="590" t="n"/>
      <c r="X55" s="590" t="n"/>
      <c r="Y55" s="590" t="n"/>
      <c r="Z55" s="590" t="n"/>
    </row>
    <row r="56" hidden="1" outlineLevel="1" ht="15" customHeight="1" s="844">
      <c r="A56" s="590" t="n"/>
      <c r="B56" s="755" t="inlineStr">
        <is>
          <t>18-25</t>
        </is>
      </c>
      <c r="C56" s="600" t="n"/>
      <c r="D56" s="776" t="n">
        <v>10</v>
      </c>
      <c r="E56" s="1233">
        <f>D56/$D$61</f>
        <v/>
      </c>
      <c r="F56" s="600" t="n"/>
      <c r="G56" s="600" t="n"/>
      <c r="H56" s="600" t="n"/>
      <c r="I56" s="600" t="n"/>
      <c r="J56" s="600" t="n"/>
      <c r="K56" s="600" t="n"/>
      <c r="L56" s="600" t="n"/>
      <c r="M56" s="600" t="n"/>
      <c r="N56" s="600" t="n"/>
      <c r="O56" s="600" t="n"/>
      <c r="P56" s="600" t="n"/>
      <c r="Q56" s="590" t="n"/>
      <c r="R56" s="590" t="n"/>
      <c r="S56" s="590" t="n"/>
      <c r="T56" s="590" t="n"/>
      <c r="U56" s="590" t="n"/>
      <c r="V56" s="590" t="n"/>
      <c r="W56" s="590" t="n"/>
      <c r="X56" s="590" t="n"/>
      <c r="Y56" s="590" t="n"/>
      <c r="Z56" s="590" t="n"/>
    </row>
    <row r="57" hidden="1" outlineLevel="1" ht="15" customHeight="1" s="844">
      <c r="A57" s="590" t="n"/>
      <c r="B57" s="755" t="inlineStr">
        <is>
          <t>25-35</t>
        </is>
      </c>
      <c r="C57" s="600" t="n"/>
      <c r="D57" s="776" t="n">
        <v>48</v>
      </c>
      <c r="E57" s="1233">
        <f>D57/$D$61</f>
        <v/>
      </c>
      <c r="F57" s="600" t="n"/>
      <c r="G57" s="600" t="n"/>
      <c r="H57" s="600" t="n"/>
      <c r="I57" s="600" t="n"/>
      <c r="J57" s="600" t="n"/>
      <c r="K57" s="600" t="n"/>
      <c r="L57" s="600" t="n"/>
      <c r="M57" s="600" t="n"/>
      <c r="N57" s="600" t="n"/>
      <c r="O57" s="600" t="n"/>
      <c r="P57" s="600" t="n"/>
      <c r="Q57" s="590" t="n"/>
      <c r="R57" s="590" t="n"/>
      <c r="S57" s="590" t="n"/>
      <c r="T57" s="590" t="n"/>
      <c r="U57" s="590" t="n"/>
      <c r="V57" s="590" t="n"/>
      <c r="W57" s="590" t="n"/>
      <c r="X57" s="590" t="n"/>
      <c r="Y57" s="590" t="n"/>
      <c r="Z57" s="590" t="n"/>
    </row>
    <row r="58" hidden="1" outlineLevel="1" ht="15" customHeight="1" s="844">
      <c r="A58" s="590" t="n"/>
      <c r="B58" s="755" t="inlineStr">
        <is>
          <t>35-45</t>
        </is>
      </c>
      <c r="C58" s="600" t="n"/>
      <c r="D58" s="776" t="n">
        <v>21</v>
      </c>
      <c r="E58" s="1233">
        <f>D58/$D$61</f>
        <v/>
      </c>
      <c r="F58" s="600" t="n"/>
      <c r="G58" s="600" t="n"/>
      <c r="H58" s="600" t="n"/>
      <c r="I58" s="600" t="n"/>
      <c r="J58" s="600" t="n"/>
      <c r="K58" s="600" t="n"/>
      <c r="L58" s="600" t="n"/>
      <c r="M58" s="600" t="n"/>
      <c r="N58" s="600" t="n"/>
      <c r="O58" s="600" t="n"/>
      <c r="P58" s="600" t="n"/>
      <c r="Q58" s="590" t="n"/>
      <c r="R58" s="590" t="n"/>
      <c r="S58" s="590" t="n"/>
      <c r="T58" s="590" t="n"/>
      <c r="U58" s="590" t="n"/>
      <c r="V58" s="590" t="n"/>
      <c r="W58" s="590" t="n"/>
      <c r="X58" s="590" t="n"/>
      <c r="Y58" s="590" t="n"/>
      <c r="Z58" s="590" t="n"/>
    </row>
    <row r="59" hidden="1" outlineLevel="1" ht="15" customHeight="1" s="844">
      <c r="A59" s="590" t="n"/>
      <c r="B59" s="755" t="inlineStr">
        <is>
          <t>Over 45</t>
        </is>
      </c>
      <c r="C59" s="600" t="n"/>
      <c r="D59" s="776" t="n">
        <v>2</v>
      </c>
      <c r="E59" s="1233">
        <f>D59/$D$61</f>
        <v/>
      </c>
      <c r="F59" s="600" t="n"/>
      <c r="G59" s="600" t="n"/>
      <c r="H59" s="600" t="n"/>
      <c r="I59" s="600" t="n"/>
      <c r="J59" s="600" t="n"/>
      <c r="K59" s="600" t="n"/>
      <c r="L59" s="600" t="n"/>
      <c r="M59" s="600" t="n"/>
      <c r="N59" s="600" t="n"/>
      <c r="O59" s="600" t="n"/>
      <c r="P59" s="600" t="n"/>
      <c r="Q59" s="590" t="n"/>
      <c r="R59" s="590" t="n"/>
      <c r="S59" s="590" t="n"/>
      <c r="T59" s="590" t="n"/>
      <c r="U59" s="590" t="n"/>
      <c r="V59" s="590" t="n"/>
      <c r="W59" s="590" t="n"/>
      <c r="X59" s="590" t="n"/>
      <c r="Y59" s="590" t="n"/>
      <c r="Z59" s="590" t="n"/>
    </row>
    <row r="60" hidden="1" outlineLevel="1" ht="15" customHeight="1" s="844">
      <c r="A60" s="590" t="n"/>
      <c r="B60" s="755" t="inlineStr">
        <is>
          <t xml:space="preserve">Not Specified </t>
        </is>
      </c>
      <c r="C60" s="600" t="n"/>
      <c r="D60" s="776" t="n">
        <v>9</v>
      </c>
      <c r="E60" s="1233">
        <f>D60/$D$61</f>
        <v/>
      </c>
      <c r="F60" s="600" t="n"/>
      <c r="G60" s="600" t="n"/>
      <c r="H60" s="600" t="n"/>
      <c r="I60" s="600" t="n"/>
      <c r="J60" s="600" t="n"/>
      <c r="K60" s="600" t="n"/>
      <c r="L60" s="600" t="n"/>
      <c r="M60" s="600" t="n"/>
      <c r="N60" s="600" t="n"/>
      <c r="O60" s="600" t="n"/>
      <c r="P60" s="600" t="n"/>
      <c r="Q60" s="590" t="n"/>
      <c r="R60" s="590" t="n"/>
      <c r="S60" s="590" t="n"/>
      <c r="T60" s="590" t="n"/>
      <c r="U60" s="590" t="n"/>
      <c r="V60" s="590" t="n"/>
      <c r="W60" s="590" t="n"/>
      <c r="X60" s="590" t="n"/>
      <c r="Y60" s="590" t="n"/>
      <c r="Z60" s="590" t="n"/>
    </row>
    <row r="61" hidden="1" outlineLevel="1" ht="15" customHeight="1" s="844">
      <c r="A61" s="590" t="n"/>
      <c r="B61" s="757" t="inlineStr">
        <is>
          <t>Total</t>
        </is>
      </c>
      <c r="C61" s="600" t="n"/>
      <c r="D61" s="778">
        <f>SUM(D56:D60)</f>
        <v/>
      </c>
      <c r="E61" s="1234">
        <f>SUM(E56:E60)</f>
        <v/>
      </c>
      <c r="F61" s="600" t="n"/>
      <c r="G61" s="600" t="n"/>
      <c r="H61" s="600" t="n"/>
      <c r="I61" s="600" t="n"/>
      <c r="J61" s="600" t="n"/>
      <c r="K61" s="600" t="n"/>
      <c r="L61" s="600" t="n"/>
      <c r="M61" s="600" t="n"/>
      <c r="N61" s="600" t="n"/>
      <c r="O61" s="600" t="n"/>
      <c r="P61" s="600" t="n"/>
      <c r="Q61" s="590" t="n"/>
      <c r="R61" s="590" t="n"/>
      <c r="S61" s="590" t="n"/>
      <c r="T61" s="590" t="n"/>
      <c r="U61" s="590" t="n"/>
      <c r="V61" s="590" t="n"/>
      <c r="W61" s="590" t="n"/>
      <c r="X61" s="590" t="n"/>
      <c r="Y61" s="590" t="n"/>
      <c r="Z61" s="590" t="n"/>
    </row>
    <row r="62" ht="15" customHeight="1" s="844">
      <c r="A62" s="590" t="n"/>
      <c r="B62" s="621" t="n"/>
      <c r="C62" s="600" t="n"/>
      <c r="D62" s="780" t="n"/>
      <c r="E62" s="1235" t="n"/>
      <c r="F62" s="600" t="n"/>
      <c r="G62" s="600" t="n"/>
      <c r="H62" s="600" t="n"/>
      <c r="I62" s="600" t="n"/>
      <c r="J62" s="600" t="n"/>
      <c r="K62" s="600" t="n"/>
      <c r="L62" s="600" t="n"/>
      <c r="M62" s="600" t="n"/>
      <c r="N62" s="600" t="n"/>
      <c r="O62" s="600" t="n"/>
      <c r="P62" s="600" t="n"/>
      <c r="Q62" s="590" t="n"/>
      <c r="R62" s="590" t="n"/>
      <c r="S62" s="590" t="n"/>
      <c r="T62" s="590" t="n"/>
      <c r="U62" s="590" t="n"/>
      <c r="V62" s="590" t="n"/>
      <c r="W62" s="590" t="n"/>
      <c r="X62" s="590" t="n"/>
      <c r="Y62" s="590" t="n"/>
      <c r="Z62" s="590" t="n"/>
    </row>
    <row r="63" ht="18.75" customHeight="1" s="844">
      <c r="A63" s="693" t="inlineStr">
        <is>
          <t>X</t>
        </is>
      </c>
      <c r="B63" s="723" t="inlineStr">
        <is>
          <t>Headcount by department and country</t>
        </is>
      </c>
      <c r="C63" s="1221" t="n"/>
      <c r="D63" s="1221" t="n"/>
      <c r="E63" s="1221" t="n"/>
      <c r="F63" s="1221" t="n"/>
      <c r="G63" s="696" t="n"/>
      <c r="H63" s="696" t="n"/>
      <c r="I63" s="696" t="n"/>
      <c r="J63" s="696" t="n"/>
      <c r="K63" s="696" t="n"/>
      <c r="L63" s="696" t="n"/>
      <c r="M63" s="696" t="n"/>
      <c r="N63" s="696" t="n"/>
      <c r="O63" s="696" t="n"/>
      <c r="P63" s="696" t="n"/>
      <c r="Q63" s="669" t="n"/>
      <c r="R63" s="669" t="n"/>
      <c r="S63" s="669" t="n"/>
      <c r="T63" s="669" t="n"/>
      <c r="U63" s="669" t="n"/>
      <c r="V63" s="669" t="n"/>
      <c r="W63" s="669" t="n"/>
      <c r="X63" s="669" t="n"/>
      <c r="Y63" s="669" t="n"/>
      <c r="Z63" s="669" t="n"/>
    </row>
    <row r="64" hidden="1" outlineLevel="1" ht="15" customHeight="1" s="844">
      <c r="A64" s="666" t="n"/>
      <c r="B64" s="600" t="n"/>
      <c r="C64" s="600" t="n"/>
      <c r="D64" s="600" t="n"/>
      <c r="E64" s="600" t="n"/>
      <c r="F64" s="600" t="n"/>
      <c r="G64" s="600" t="n"/>
      <c r="H64" s="600" t="n"/>
      <c r="I64" s="600" t="n"/>
      <c r="J64" s="600" t="n"/>
      <c r="K64" s="600" t="n"/>
      <c r="L64" s="600" t="n"/>
      <c r="M64" s="600" t="n"/>
      <c r="N64" s="600" t="n"/>
      <c r="O64" s="600" t="n"/>
      <c r="P64" s="600" t="n"/>
      <c r="Q64" s="590" t="n"/>
      <c r="R64" s="590" t="n"/>
      <c r="S64" s="590" t="n"/>
      <c r="T64" s="590" t="n"/>
      <c r="U64" s="590" t="n"/>
      <c r="V64" s="590" t="n"/>
      <c r="W64" s="590" t="n"/>
      <c r="X64" s="590" t="n"/>
      <c r="Y64" s="590" t="n"/>
      <c r="Z64" s="590" t="n"/>
    </row>
    <row r="65" hidden="1" outlineLevel="1" ht="15" customHeight="1" s="844">
      <c r="A65" s="782" t="n"/>
      <c r="B65" s="752" t="inlineStr">
        <is>
          <t>Department</t>
        </is>
      </c>
      <c r="C65" s="753" t="n"/>
      <c r="D65" s="754" t="inlineStr">
        <is>
          <t>Ireland</t>
        </is>
      </c>
      <c r="E65" s="754" t="inlineStr">
        <is>
          <t>United Kingdom</t>
        </is>
      </c>
      <c r="F65" s="754" t="inlineStr">
        <is>
          <t>Poland</t>
        </is>
      </c>
      <c r="G65" s="754" t="inlineStr">
        <is>
          <t>Other</t>
        </is>
      </c>
      <c r="H65" s="754" t="inlineStr">
        <is>
          <t>Total</t>
        </is>
      </c>
      <c r="I65" s="430" t="n"/>
      <c r="J65" s="600" t="n"/>
      <c r="K65" s="600" t="n"/>
      <c r="L65" s="600" t="n"/>
      <c r="M65" s="600" t="n"/>
      <c r="N65" s="600" t="n"/>
      <c r="O65" s="600" t="n"/>
      <c r="P65" s="600" t="n"/>
      <c r="Q65" s="590" t="n"/>
      <c r="R65" s="590" t="n"/>
      <c r="S65" s="590" t="n"/>
      <c r="T65" s="590" t="n"/>
      <c r="U65" s="590" t="n"/>
      <c r="V65" s="590" t="n"/>
      <c r="W65" s="590" t="n"/>
      <c r="X65" s="590" t="n"/>
      <c r="Y65" s="590" t="n"/>
      <c r="Z65" s="590" t="n"/>
    </row>
    <row r="66" hidden="1" outlineLevel="1" ht="15" customHeight="1" s="844">
      <c r="A66" s="666" t="n"/>
      <c r="B66" s="755" t="inlineStr">
        <is>
          <t>Professional Service</t>
        </is>
      </c>
      <c r="C66" s="600" t="n"/>
      <c r="D66" s="756" t="n">
        <v>66</v>
      </c>
      <c r="E66" s="756" t="n">
        <v>10</v>
      </c>
      <c r="F66" s="756" t="n">
        <v>39</v>
      </c>
      <c r="G66" s="756" t="n">
        <v>12</v>
      </c>
      <c r="H66" s="756" t="n">
        <v>127</v>
      </c>
      <c r="I66" s="430" t="n"/>
      <c r="J66" s="600" t="n"/>
      <c r="K66" s="600" t="n"/>
      <c r="L66" s="600" t="n"/>
      <c r="M66" s="600" t="n"/>
      <c r="N66" s="600" t="n"/>
      <c r="O66" s="600" t="n"/>
      <c r="P66" s="600" t="n"/>
      <c r="Q66" s="590" t="n"/>
      <c r="R66" s="590" t="n"/>
      <c r="S66" s="590" t="n"/>
      <c r="T66" s="590" t="n"/>
      <c r="U66" s="590" t="n"/>
      <c r="V66" s="590" t="n"/>
      <c r="W66" s="590" t="n"/>
      <c r="X66" s="590" t="n"/>
      <c r="Y66" s="590" t="n"/>
      <c r="Z66" s="590" t="n"/>
    </row>
    <row r="67" hidden="1" outlineLevel="1" ht="15" customHeight="1" s="844">
      <c r="A67" s="666" t="n"/>
      <c r="B67" s="755" t="inlineStr">
        <is>
          <t>Support</t>
        </is>
      </c>
      <c r="C67" s="600" t="n"/>
      <c r="D67" s="756" t="n">
        <v>5</v>
      </c>
      <c r="E67" s="756" t="n">
        <v>1</v>
      </c>
      <c r="F67" s="756" t="n">
        <v>0</v>
      </c>
      <c r="G67" s="756" t="n">
        <v>0</v>
      </c>
      <c r="H67" s="756" t="n">
        <v>6</v>
      </c>
      <c r="I67" s="430" t="n"/>
      <c r="J67" s="600" t="n"/>
      <c r="K67" s="600" t="n"/>
      <c r="L67" s="600" t="n"/>
      <c r="M67" s="600" t="n"/>
      <c r="N67" s="600" t="n"/>
      <c r="O67" s="600" t="n"/>
      <c r="P67" s="600" t="n"/>
      <c r="Q67" s="590" t="n"/>
      <c r="R67" s="590" t="n"/>
      <c r="S67" s="590" t="n"/>
      <c r="T67" s="590" t="n"/>
      <c r="U67" s="590" t="n"/>
      <c r="V67" s="590" t="n"/>
      <c r="W67" s="590" t="n"/>
      <c r="X67" s="590" t="n"/>
      <c r="Y67" s="590" t="n"/>
      <c r="Z67" s="590" t="n"/>
    </row>
    <row r="68" hidden="1" outlineLevel="1" ht="15" customHeight="1" s="844">
      <c r="A68" s="666" t="n"/>
      <c r="B68" s="755" t="inlineStr">
        <is>
          <t>Directors</t>
        </is>
      </c>
      <c r="C68" s="600" t="n"/>
      <c r="D68" s="756" t="n">
        <v>4</v>
      </c>
      <c r="E68" s="756" t="n">
        <v>0</v>
      </c>
      <c r="F68" s="756" t="n">
        <v>0</v>
      </c>
      <c r="G68" s="756" t="n">
        <v>0</v>
      </c>
      <c r="H68" s="756" t="n">
        <v>4</v>
      </c>
      <c r="I68" s="430" t="n"/>
      <c r="J68" s="600" t="n"/>
      <c r="K68" s="600" t="n"/>
      <c r="L68" s="600" t="n"/>
      <c r="M68" s="600" t="n"/>
      <c r="N68" s="600" t="n"/>
      <c r="O68" s="600" t="n"/>
      <c r="P68" s="600" t="n"/>
      <c r="Q68" s="590" t="n"/>
      <c r="R68" s="590" t="n"/>
      <c r="S68" s="590" t="n"/>
      <c r="T68" s="590" t="n"/>
      <c r="U68" s="590" t="n"/>
      <c r="V68" s="590" t="n"/>
      <c r="W68" s="590" t="n"/>
      <c r="X68" s="590" t="n"/>
      <c r="Y68" s="590" t="n"/>
      <c r="Z68" s="590" t="n"/>
    </row>
    <row r="69" hidden="1" outlineLevel="1" ht="15" customHeight="1" s="844">
      <c r="A69" s="666" t="n"/>
      <c r="B69" s="755" t="inlineStr">
        <is>
          <t>General and Admin</t>
        </is>
      </c>
      <c r="C69" s="600" t="n"/>
      <c r="D69" s="756" t="n">
        <v>0</v>
      </c>
      <c r="E69" s="756" t="n">
        <v>0</v>
      </c>
      <c r="F69" s="756" t="n">
        <v>0</v>
      </c>
      <c r="G69" s="756" t="n">
        <v>0</v>
      </c>
      <c r="H69" s="756" t="n">
        <v>0</v>
      </c>
      <c r="I69" s="430" t="n"/>
      <c r="J69" s="600" t="n"/>
      <c r="K69" s="600" t="n"/>
      <c r="L69" s="600" t="n"/>
      <c r="M69" s="600" t="n"/>
      <c r="N69" s="600" t="n"/>
      <c r="O69" s="600" t="n"/>
      <c r="P69" s="600" t="n"/>
      <c r="Q69" s="590" t="n"/>
      <c r="R69" s="590" t="n"/>
      <c r="S69" s="590" t="n"/>
      <c r="T69" s="590" t="n"/>
      <c r="U69" s="590" t="n"/>
      <c r="V69" s="590" t="n"/>
      <c r="W69" s="590" t="n"/>
      <c r="X69" s="590" t="n"/>
      <c r="Y69" s="590" t="n"/>
      <c r="Z69" s="590" t="n"/>
    </row>
    <row r="70" hidden="1" outlineLevel="1" ht="15" customHeight="1" s="844">
      <c r="A70" s="666" t="n"/>
      <c r="B70" s="755" t="inlineStr">
        <is>
          <t>Marketing</t>
        </is>
      </c>
      <c r="C70" s="600" t="n"/>
      <c r="D70" s="756" t="n">
        <v>2</v>
      </c>
      <c r="E70" s="756" t="n">
        <v>0</v>
      </c>
      <c r="F70" s="756" t="n">
        <v>0</v>
      </c>
      <c r="G70" s="756" t="n">
        <v>1</v>
      </c>
      <c r="H70" s="756" t="n">
        <v>3</v>
      </c>
      <c r="I70" s="430" t="n"/>
      <c r="J70" s="600" t="n"/>
      <c r="K70" s="600" t="n"/>
      <c r="L70" s="600" t="n"/>
      <c r="M70" s="600" t="n"/>
      <c r="N70" s="600" t="n"/>
      <c r="O70" s="600" t="n"/>
      <c r="P70" s="600" t="n"/>
      <c r="Q70" s="590" t="n"/>
      <c r="R70" s="590" t="n"/>
      <c r="S70" s="590" t="n"/>
      <c r="T70" s="590" t="n"/>
      <c r="U70" s="590" t="n"/>
      <c r="V70" s="590" t="n"/>
      <c r="W70" s="590" t="n"/>
      <c r="X70" s="590" t="n"/>
      <c r="Y70" s="590" t="n"/>
      <c r="Z70" s="590" t="n"/>
    </row>
    <row r="71" hidden="1" outlineLevel="1" ht="15" customHeight="1" s="844">
      <c r="A71" s="666" t="n"/>
      <c r="B71" s="755" t="inlineStr">
        <is>
          <t>Human Resources</t>
        </is>
      </c>
      <c r="C71" s="600" t="n"/>
      <c r="D71" s="756" t="n">
        <v>2</v>
      </c>
      <c r="E71" s="756" t="n">
        <v>1</v>
      </c>
      <c r="F71" s="756" t="n">
        <v>0</v>
      </c>
      <c r="G71" s="756" t="n">
        <v>0</v>
      </c>
      <c r="H71" s="756" t="n">
        <v>3</v>
      </c>
      <c r="I71" s="430" t="n"/>
      <c r="J71" s="600" t="n"/>
      <c r="K71" s="600" t="n"/>
      <c r="L71" s="600" t="n"/>
      <c r="M71" s="600" t="n"/>
      <c r="N71" s="600" t="n"/>
      <c r="O71" s="600" t="n"/>
      <c r="P71" s="600" t="n"/>
      <c r="Q71" s="590" t="n"/>
      <c r="R71" s="590" t="n"/>
      <c r="S71" s="590" t="n"/>
      <c r="T71" s="590" t="n"/>
      <c r="U71" s="590" t="n"/>
      <c r="V71" s="590" t="n"/>
      <c r="W71" s="590" t="n"/>
      <c r="X71" s="590" t="n"/>
      <c r="Y71" s="590" t="n"/>
      <c r="Z71" s="590" t="n"/>
    </row>
    <row r="72" hidden="1" outlineLevel="1" ht="15" customHeight="1" s="844">
      <c r="A72" s="666" t="n"/>
      <c r="B72" s="755" t="inlineStr">
        <is>
          <t xml:space="preserve">Finance </t>
        </is>
      </c>
      <c r="C72" s="600" t="n"/>
      <c r="D72" s="756" t="n">
        <v>2</v>
      </c>
      <c r="E72" s="756" t="n">
        <v>0</v>
      </c>
      <c r="F72" s="756" t="n">
        <v>0</v>
      </c>
      <c r="G72" s="756" t="n">
        <v>0</v>
      </c>
      <c r="H72" s="756" t="n">
        <v>2</v>
      </c>
      <c r="I72" s="430" t="n"/>
      <c r="J72" s="600" t="n"/>
      <c r="K72" s="600" t="n"/>
      <c r="L72" s="600" t="n"/>
      <c r="M72" s="600" t="n"/>
      <c r="N72" s="600" t="n"/>
      <c r="O72" s="600" t="n"/>
      <c r="P72" s="600" t="n"/>
      <c r="Q72" s="590" t="n"/>
      <c r="R72" s="590" t="n"/>
      <c r="S72" s="590" t="n"/>
      <c r="T72" s="590" t="n"/>
      <c r="U72" s="590" t="n"/>
      <c r="V72" s="590" t="n"/>
      <c r="W72" s="590" t="n"/>
      <c r="X72" s="590" t="n"/>
      <c r="Y72" s="590" t="n"/>
      <c r="Z72" s="590" t="n"/>
    </row>
    <row r="73" hidden="1" outlineLevel="1" ht="15" customHeight="1" s="844">
      <c r="A73" s="666" t="n"/>
      <c r="B73" s="755" t="inlineStr">
        <is>
          <t>Misc</t>
        </is>
      </c>
      <c r="C73" s="600" t="n"/>
      <c r="D73" s="756" t="n">
        <v>0</v>
      </c>
      <c r="E73" s="756" t="n">
        <v>0</v>
      </c>
      <c r="F73" s="756" t="n">
        <v>0</v>
      </c>
      <c r="G73" s="756" t="n">
        <v>0</v>
      </c>
      <c r="H73" s="756" t="n">
        <v>0</v>
      </c>
      <c r="I73" s="430" t="n"/>
      <c r="J73" s="600" t="n"/>
      <c r="K73" s="600" t="n"/>
      <c r="L73" s="600" t="n"/>
      <c r="M73" s="600" t="n"/>
      <c r="N73" s="600" t="n"/>
      <c r="O73" s="600" t="n"/>
      <c r="P73" s="600" t="n"/>
      <c r="Q73" s="590" t="n"/>
      <c r="R73" s="590" t="n"/>
      <c r="S73" s="590" t="n"/>
      <c r="T73" s="590" t="n"/>
      <c r="U73" s="590" t="n"/>
      <c r="V73" s="590" t="n"/>
      <c r="W73" s="590" t="n"/>
      <c r="X73" s="590" t="n"/>
      <c r="Y73" s="590" t="n"/>
      <c r="Z73" s="590" t="n"/>
    </row>
    <row r="74" hidden="1" outlineLevel="1" ht="15" customHeight="1" s="844">
      <c r="A74" s="666" t="n"/>
      <c r="B74" s="755" t="inlineStr">
        <is>
          <t>Sales</t>
        </is>
      </c>
      <c r="C74" s="600" t="n"/>
      <c r="D74" s="758" t="n">
        <v>1</v>
      </c>
      <c r="E74" s="758" t="n">
        <v>1</v>
      </c>
      <c r="F74" s="758" t="n">
        <v>0</v>
      </c>
      <c r="G74" s="758" t="n">
        <v>0</v>
      </c>
      <c r="H74" s="758" t="n">
        <v>2</v>
      </c>
      <c r="I74" s="430" t="n"/>
      <c r="J74" s="600" t="n"/>
      <c r="K74" s="600" t="n"/>
      <c r="L74" s="600" t="n"/>
      <c r="M74" s="600" t="n"/>
      <c r="N74" s="600" t="n"/>
      <c r="O74" s="600" t="n"/>
      <c r="P74" s="600" t="n"/>
      <c r="Q74" s="590" t="n"/>
      <c r="R74" s="590" t="n"/>
      <c r="S74" s="590" t="n"/>
      <c r="T74" s="590" t="n"/>
      <c r="U74" s="590" t="n"/>
      <c r="V74" s="590" t="n"/>
      <c r="W74" s="590" t="n"/>
      <c r="X74" s="590" t="n"/>
      <c r="Y74" s="590" t="n"/>
      <c r="Z74" s="590" t="n"/>
    </row>
    <row r="75" hidden="1" outlineLevel="1" ht="15" customHeight="1" s="844">
      <c r="A75" s="666" t="n"/>
      <c r="B75" s="757" t="inlineStr">
        <is>
          <t>Total</t>
        </is>
      </c>
      <c r="C75" s="621" t="n"/>
      <c r="D75" s="757">
        <f>SUM(D66:D74)</f>
        <v/>
      </c>
      <c r="E75" s="757">
        <f>SUM(E66:E74)</f>
        <v/>
      </c>
      <c r="F75" s="757">
        <f>SUM(F66:F74)</f>
        <v/>
      </c>
      <c r="G75" s="757">
        <f>SUM(G66:G74)</f>
        <v/>
      </c>
      <c r="H75" s="757">
        <f>SUM(H66:H74)</f>
        <v/>
      </c>
      <c r="I75" s="430" t="n"/>
      <c r="J75" s="600" t="n"/>
      <c r="K75" s="600" t="n"/>
      <c r="L75" s="600" t="n"/>
      <c r="M75" s="600" t="n"/>
      <c r="N75" s="600" t="n"/>
      <c r="O75" s="600" t="n"/>
      <c r="P75" s="600" t="n"/>
      <c r="Q75" s="590" t="n"/>
      <c r="R75" s="590" t="n"/>
      <c r="S75" s="590" t="n"/>
      <c r="T75" s="590" t="n"/>
      <c r="U75" s="590" t="n"/>
      <c r="V75" s="590" t="n"/>
      <c r="W75" s="590" t="n"/>
      <c r="X75" s="590" t="n"/>
      <c r="Y75" s="590" t="n"/>
      <c r="Z75" s="590" t="n"/>
    </row>
    <row r="76" hidden="1" outlineLevel="1" ht="15" customHeight="1" s="844">
      <c r="A76" s="666" t="n"/>
      <c r="B76" s="621" t="n"/>
      <c r="C76" s="600" t="n"/>
      <c r="D76" s="600" t="n"/>
      <c r="E76" s="600" t="n"/>
      <c r="F76" s="600" t="n"/>
      <c r="G76" s="600" t="n"/>
      <c r="H76" s="600" t="n"/>
      <c r="I76" s="600" t="n"/>
      <c r="J76" s="600" t="n"/>
      <c r="K76" s="600" t="n"/>
      <c r="L76" s="600" t="n"/>
      <c r="M76" s="600" t="n"/>
      <c r="N76" s="600" t="n"/>
      <c r="O76" s="600" t="n"/>
      <c r="P76" s="600" t="n"/>
      <c r="Q76" s="590" t="n"/>
      <c r="R76" s="590" t="n"/>
      <c r="S76" s="590" t="n"/>
      <c r="T76" s="590" t="n"/>
      <c r="U76" s="590" t="n"/>
      <c r="V76" s="590" t="n"/>
      <c r="W76" s="590" t="n"/>
      <c r="X76" s="590" t="n"/>
      <c r="Y76" s="590" t="n"/>
      <c r="Z76" s="590" t="n"/>
    </row>
    <row r="77" hidden="1" outlineLevel="1" ht="15" customHeight="1" s="844">
      <c r="A77" s="666" t="n"/>
      <c r="B77" s="752" t="inlineStr">
        <is>
          <t>Department %</t>
        </is>
      </c>
      <c r="C77" s="753" t="n"/>
      <c r="D77" s="754" t="inlineStr">
        <is>
          <t>Ireland</t>
        </is>
      </c>
      <c r="E77" s="754" t="inlineStr">
        <is>
          <t>United Kingdom</t>
        </is>
      </c>
      <c r="F77" s="754" t="inlineStr">
        <is>
          <t>Poland</t>
        </is>
      </c>
      <c r="G77" s="754" t="inlineStr">
        <is>
          <t>Other</t>
        </is>
      </c>
      <c r="H77" s="754" t="inlineStr">
        <is>
          <t>Total</t>
        </is>
      </c>
      <c r="I77" s="430" t="n"/>
      <c r="J77" s="600" t="n"/>
      <c r="K77" s="600" t="n"/>
      <c r="L77" s="600" t="n"/>
      <c r="M77" s="600" t="n"/>
      <c r="N77" s="600" t="n"/>
      <c r="O77" s="600" t="n"/>
      <c r="P77" s="600" t="n"/>
      <c r="Q77" s="590" t="n"/>
      <c r="R77" s="590" t="n"/>
      <c r="S77" s="590" t="n"/>
      <c r="T77" s="590" t="n"/>
      <c r="U77" s="590" t="n"/>
      <c r="V77" s="590" t="n"/>
      <c r="W77" s="590" t="n"/>
      <c r="X77" s="590" t="n"/>
      <c r="Y77" s="590" t="n"/>
      <c r="Z77" s="590" t="n"/>
    </row>
    <row r="78" hidden="1" outlineLevel="1" ht="15" customHeight="1" s="844">
      <c r="A78" s="666" t="n"/>
      <c r="B78" s="755" t="inlineStr">
        <is>
          <t>Professional Service</t>
        </is>
      </c>
      <c r="C78" s="600" t="n"/>
      <c r="D78" s="690">
        <f>D66/D$75</f>
        <v/>
      </c>
      <c r="E78" s="690">
        <f>E66/E$75</f>
        <v/>
      </c>
      <c r="F78" s="690">
        <f>F66/F$75</f>
        <v/>
      </c>
      <c r="G78" s="690">
        <f>G66/G$75</f>
        <v/>
      </c>
      <c r="H78" s="690">
        <f>H66/H$75</f>
        <v/>
      </c>
      <c r="I78" s="430" t="n"/>
      <c r="J78" s="600" t="n"/>
      <c r="K78" s="600" t="n"/>
      <c r="L78" s="600" t="n"/>
      <c r="M78" s="600" t="n"/>
      <c r="N78" s="600" t="n"/>
      <c r="O78" s="600" t="n"/>
      <c r="P78" s="600" t="n"/>
      <c r="Q78" s="590" t="n"/>
      <c r="R78" s="590" t="n"/>
      <c r="S78" s="590" t="n"/>
      <c r="T78" s="590" t="n"/>
      <c r="U78" s="590" t="n"/>
      <c r="V78" s="590" t="n"/>
      <c r="W78" s="590" t="n"/>
      <c r="X78" s="590" t="n"/>
      <c r="Y78" s="590" t="n"/>
      <c r="Z78" s="590" t="n"/>
    </row>
    <row r="79" hidden="1" outlineLevel="1" ht="15" customHeight="1" s="844">
      <c r="A79" s="666" t="n"/>
      <c r="B79" s="755" t="inlineStr">
        <is>
          <t>Support</t>
        </is>
      </c>
      <c r="C79" s="600" t="n"/>
      <c r="D79" s="690">
        <f>D67/D$75</f>
        <v/>
      </c>
      <c r="E79" s="690">
        <f>E67/E$75</f>
        <v/>
      </c>
      <c r="F79" s="690">
        <f>F67/F$75</f>
        <v/>
      </c>
      <c r="G79" s="690">
        <f>G67/G$75</f>
        <v/>
      </c>
      <c r="H79" s="690">
        <f>H67/H$75</f>
        <v/>
      </c>
      <c r="I79" s="430" t="n"/>
      <c r="J79" s="600" t="n"/>
      <c r="K79" s="600" t="n"/>
      <c r="L79" s="600" t="n"/>
      <c r="M79" s="600" t="n"/>
      <c r="N79" s="600" t="n"/>
      <c r="O79" s="600" t="n"/>
      <c r="P79" s="600" t="n"/>
      <c r="Q79" s="590" t="n"/>
      <c r="R79" s="590" t="n"/>
      <c r="S79" s="590" t="n"/>
      <c r="T79" s="590" t="n"/>
      <c r="U79" s="590" t="n"/>
      <c r="V79" s="590" t="n"/>
      <c r="W79" s="590" t="n"/>
      <c r="X79" s="590" t="n"/>
      <c r="Y79" s="590" t="n"/>
      <c r="Z79" s="590" t="n"/>
    </row>
    <row r="80" hidden="1" outlineLevel="1" ht="15" customHeight="1" s="844">
      <c r="A80" s="666" t="n"/>
      <c r="B80" s="755" t="inlineStr">
        <is>
          <t>Directors</t>
        </is>
      </c>
      <c r="C80" s="600" t="n"/>
      <c r="D80" s="690">
        <f>D68/D$75</f>
        <v/>
      </c>
      <c r="E80" s="690">
        <f>E68/E$75</f>
        <v/>
      </c>
      <c r="F80" s="690">
        <f>F68/F$75</f>
        <v/>
      </c>
      <c r="G80" s="690">
        <f>G68/G$75</f>
        <v/>
      </c>
      <c r="H80" s="690">
        <f>H68/H$75</f>
        <v/>
      </c>
      <c r="I80" s="430" t="n"/>
      <c r="J80" s="600" t="n"/>
      <c r="K80" s="600" t="n"/>
      <c r="L80" s="600" t="n"/>
      <c r="M80" s="600" t="n"/>
      <c r="N80" s="600" t="n"/>
      <c r="O80" s="600" t="n"/>
      <c r="P80" s="600" t="n"/>
      <c r="Q80" s="590" t="n"/>
      <c r="R80" s="590" t="n"/>
      <c r="S80" s="590" t="n"/>
      <c r="T80" s="590" t="n"/>
      <c r="U80" s="590" t="n"/>
      <c r="V80" s="590" t="n"/>
      <c r="W80" s="590" t="n"/>
      <c r="X80" s="590" t="n"/>
      <c r="Y80" s="590" t="n"/>
      <c r="Z80" s="590" t="n"/>
    </row>
    <row r="81" hidden="1" outlineLevel="1" ht="15" customHeight="1" s="844">
      <c r="A81" s="666" t="n"/>
      <c r="B81" s="755" t="inlineStr">
        <is>
          <t>General and Admin</t>
        </is>
      </c>
      <c r="C81" s="600" t="n"/>
      <c r="D81" s="690">
        <f>D69/D$75</f>
        <v/>
      </c>
      <c r="E81" s="690">
        <f>E69/E$75</f>
        <v/>
      </c>
      <c r="F81" s="690">
        <f>F69/F$75</f>
        <v/>
      </c>
      <c r="G81" s="690">
        <f>G69/G$75</f>
        <v/>
      </c>
      <c r="H81" s="690">
        <f>H69/H$75</f>
        <v/>
      </c>
      <c r="I81" s="430" t="n"/>
      <c r="J81" s="600" t="n"/>
      <c r="K81" s="600" t="n"/>
      <c r="L81" s="600" t="n"/>
      <c r="M81" s="600" t="n"/>
      <c r="N81" s="600" t="n"/>
      <c r="O81" s="600" t="n"/>
      <c r="P81" s="600" t="n"/>
      <c r="Q81" s="590" t="n"/>
      <c r="R81" s="590" t="n"/>
      <c r="S81" s="590" t="n"/>
      <c r="T81" s="590" t="n"/>
      <c r="U81" s="590" t="n"/>
      <c r="V81" s="590" t="n"/>
      <c r="W81" s="590" t="n"/>
      <c r="X81" s="590" t="n"/>
      <c r="Y81" s="590" t="n"/>
      <c r="Z81" s="590" t="n"/>
    </row>
    <row r="82" hidden="1" outlineLevel="1" ht="15" customHeight="1" s="844">
      <c r="A82" s="666" t="n"/>
      <c r="B82" s="755" t="inlineStr">
        <is>
          <t>Marketing</t>
        </is>
      </c>
      <c r="C82" s="600" t="n"/>
      <c r="D82" s="690">
        <f>D70/D$75</f>
        <v/>
      </c>
      <c r="E82" s="690">
        <f>E70/E$75</f>
        <v/>
      </c>
      <c r="F82" s="690">
        <f>F70/F$75</f>
        <v/>
      </c>
      <c r="G82" s="690">
        <f>G70/G$75</f>
        <v/>
      </c>
      <c r="H82" s="690">
        <f>H70/H$75</f>
        <v/>
      </c>
      <c r="I82" s="430" t="n"/>
      <c r="J82" s="600" t="n"/>
      <c r="K82" s="600" t="n"/>
      <c r="L82" s="600" t="n"/>
      <c r="M82" s="600" t="n"/>
      <c r="N82" s="600" t="n"/>
      <c r="O82" s="600" t="n"/>
      <c r="P82" s="600" t="n"/>
      <c r="Q82" s="590" t="n"/>
      <c r="R82" s="590" t="n"/>
      <c r="S82" s="590" t="n"/>
      <c r="T82" s="590" t="n"/>
      <c r="U82" s="590" t="n"/>
      <c r="V82" s="590" t="n"/>
      <c r="W82" s="590" t="n"/>
      <c r="X82" s="590" t="n"/>
      <c r="Y82" s="590" t="n"/>
      <c r="Z82" s="590" t="n"/>
    </row>
    <row r="83" hidden="1" outlineLevel="1" ht="15" customHeight="1" s="844">
      <c r="A83" s="666" t="n"/>
      <c r="B83" s="755" t="inlineStr">
        <is>
          <t>Human Resources</t>
        </is>
      </c>
      <c r="C83" s="600" t="n"/>
      <c r="D83" s="690">
        <f>D71/D$75</f>
        <v/>
      </c>
      <c r="E83" s="690">
        <f>E71/E$75</f>
        <v/>
      </c>
      <c r="F83" s="690">
        <f>F71/F$75</f>
        <v/>
      </c>
      <c r="G83" s="690">
        <f>G71/G$75</f>
        <v/>
      </c>
      <c r="H83" s="690">
        <f>H71/H$75</f>
        <v/>
      </c>
      <c r="I83" s="430" t="n"/>
      <c r="J83" s="600" t="n"/>
      <c r="K83" s="600" t="n"/>
      <c r="L83" s="600" t="n"/>
      <c r="M83" s="600" t="n"/>
      <c r="N83" s="600" t="n"/>
      <c r="O83" s="600" t="n"/>
      <c r="P83" s="600" t="n"/>
      <c r="Q83" s="590" t="n"/>
      <c r="R83" s="590" t="n"/>
      <c r="S83" s="590" t="n"/>
      <c r="T83" s="590" t="n"/>
      <c r="U83" s="590" t="n"/>
      <c r="V83" s="590" t="n"/>
      <c r="W83" s="590" t="n"/>
      <c r="X83" s="590" t="n"/>
      <c r="Y83" s="590" t="n"/>
      <c r="Z83" s="590" t="n"/>
    </row>
    <row r="84" hidden="1" outlineLevel="1" ht="15" customHeight="1" s="844">
      <c r="A84" s="666" t="n"/>
      <c r="B84" s="755" t="inlineStr">
        <is>
          <t xml:space="preserve">Finance </t>
        </is>
      </c>
      <c r="C84" s="600" t="n"/>
      <c r="D84" s="690">
        <f>D72/D$75</f>
        <v/>
      </c>
      <c r="E84" s="690">
        <f>E72/E$75</f>
        <v/>
      </c>
      <c r="F84" s="690">
        <f>F72/F$75</f>
        <v/>
      </c>
      <c r="G84" s="690">
        <f>G72/G$75</f>
        <v/>
      </c>
      <c r="H84" s="690">
        <f>H72/H$75</f>
        <v/>
      </c>
      <c r="I84" s="430" t="n"/>
      <c r="J84" s="600" t="n"/>
      <c r="K84" s="600" t="n"/>
      <c r="L84" s="600" t="n"/>
      <c r="M84" s="600" t="n"/>
      <c r="N84" s="600" t="n"/>
      <c r="O84" s="600" t="n"/>
      <c r="P84" s="600" t="n"/>
      <c r="Q84" s="590" t="n"/>
      <c r="R84" s="590" t="n"/>
      <c r="S84" s="590" t="n"/>
      <c r="T84" s="590" t="n"/>
      <c r="U84" s="590" t="n"/>
      <c r="V84" s="590" t="n"/>
      <c r="W84" s="590" t="n"/>
      <c r="X84" s="590" t="n"/>
      <c r="Y84" s="590" t="n"/>
      <c r="Z84" s="590" t="n"/>
    </row>
    <row r="85" hidden="1" outlineLevel="1" ht="15" customHeight="1" s="844">
      <c r="A85" s="666" t="n"/>
      <c r="B85" s="755" t="inlineStr">
        <is>
          <t>Misc</t>
        </is>
      </c>
      <c r="C85" s="600" t="n"/>
      <c r="D85" s="690">
        <f>D73/D$75</f>
        <v/>
      </c>
      <c r="E85" s="690">
        <f>E73/E$75</f>
        <v/>
      </c>
      <c r="F85" s="690">
        <f>F73/F$75</f>
        <v/>
      </c>
      <c r="G85" s="690">
        <f>G73/G$75</f>
        <v/>
      </c>
      <c r="H85" s="690">
        <f>H73/H$75</f>
        <v/>
      </c>
      <c r="I85" s="430" t="n"/>
      <c r="J85" s="600" t="n"/>
      <c r="K85" s="600" t="n"/>
      <c r="L85" s="600" t="n"/>
      <c r="M85" s="600" t="n"/>
      <c r="N85" s="600" t="n"/>
      <c r="O85" s="600" t="n"/>
      <c r="P85" s="600" t="n"/>
      <c r="Q85" s="590" t="n"/>
      <c r="R85" s="590" t="n"/>
      <c r="S85" s="590" t="n"/>
      <c r="T85" s="590" t="n"/>
      <c r="U85" s="590" t="n"/>
      <c r="V85" s="590" t="n"/>
      <c r="W85" s="590" t="n"/>
      <c r="X85" s="590" t="n"/>
      <c r="Y85" s="590" t="n"/>
      <c r="Z85" s="590" t="n"/>
    </row>
    <row r="86" hidden="1" outlineLevel="1" ht="15" customHeight="1" s="844">
      <c r="A86" s="666" t="n"/>
      <c r="B86" s="755" t="inlineStr">
        <is>
          <t>Sales</t>
        </is>
      </c>
      <c r="C86" s="600" t="n"/>
      <c r="D86" s="691">
        <f>D74/D$75</f>
        <v/>
      </c>
      <c r="E86" s="691">
        <f>E74/E$75</f>
        <v/>
      </c>
      <c r="F86" s="691">
        <f>F74/F$75</f>
        <v/>
      </c>
      <c r="G86" s="691">
        <f>G74/G$75</f>
        <v/>
      </c>
      <c r="H86" s="691">
        <f>H74/H$75</f>
        <v/>
      </c>
      <c r="I86" s="430" t="n"/>
      <c r="J86" s="600" t="n"/>
      <c r="K86" s="600" t="n"/>
      <c r="L86" s="600" t="n"/>
      <c r="M86" s="600" t="n"/>
      <c r="N86" s="600" t="n"/>
      <c r="O86" s="600" t="n"/>
      <c r="P86" s="600" t="n"/>
      <c r="Q86" s="590" t="n"/>
      <c r="R86" s="590" t="n"/>
      <c r="S86" s="590" t="n"/>
      <c r="T86" s="590" t="n"/>
      <c r="U86" s="590" t="n"/>
      <c r="V86" s="590" t="n"/>
      <c r="W86" s="590" t="n"/>
      <c r="X86" s="590" t="n"/>
      <c r="Y86" s="590" t="n"/>
      <c r="Z86" s="590" t="n"/>
    </row>
    <row r="87" hidden="1" outlineLevel="1" ht="15" customHeight="1" s="844">
      <c r="A87" s="666" t="n"/>
      <c r="B87" s="757" t="inlineStr">
        <is>
          <t>Total</t>
        </is>
      </c>
      <c r="C87" s="621" t="n"/>
      <c r="D87" s="698">
        <f>SUM(D78:D86)</f>
        <v/>
      </c>
      <c r="E87" s="698">
        <f>SUM(E78:E86)</f>
        <v/>
      </c>
      <c r="F87" s="698">
        <f>SUM(F78:F86)</f>
        <v/>
      </c>
      <c r="G87" s="698">
        <f>SUM(G78:G86)</f>
        <v/>
      </c>
      <c r="H87" s="698">
        <f>SUM(H78:H86)</f>
        <v/>
      </c>
      <c r="I87" s="430" t="n"/>
      <c r="J87" s="600" t="n"/>
      <c r="K87" s="600" t="n"/>
      <c r="L87" s="600" t="n"/>
      <c r="M87" s="600" t="n"/>
      <c r="N87" s="600" t="n"/>
      <c r="O87" s="600" t="n"/>
      <c r="P87" s="600" t="n"/>
      <c r="Q87" s="590" t="n"/>
      <c r="R87" s="590" t="n"/>
      <c r="S87" s="590" t="n"/>
      <c r="T87" s="590" t="n"/>
      <c r="U87" s="590" t="n"/>
      <c r="V87" s="590" t="n"/>
      <c r="W87" s="590" t="n"/>
      <c r="X87" s="590" t="n"/>
      <c r="Y87" s="590" t="n"/>
      <c r="Z87" s="590" t="n"/>
    </row>
    <row r="88" ht="15" customHeight="1" s="844">
      <c r="A88" s="666" t="n"/>
      <c r="B88" s="600" t="n"/>
      <c r="C88" s="600" t="n"/>
      <c r="D88" s="600" t="n"/>
      <c r="E88" s="600" t="n"/>
      <c r="F88" s="600" t="n"/>
      <c r="G88" s="600" t="n"/>
      <c r="H88" s="600" t="n"/>
      <c r="I88" s="600" t="n"/>
      <c r="J88" s="600" t="n"/>
      <c r="K88" s="600" t="n"/>
      <c r="L88" s="600" t="n"/>
      <c r="M88" s="600" t="n"/>
      <c r="N88" s="600" t="n"/>
      <c r="O88" s="600" t="n"/>
      <c r="P88" s="600" t="n"/>
      <c r="Q88" s="590" t="n"/>
      <c r="R88" s="590" t="n"/>
      <c r="S88" s="590" t="n"/>
      <c r="T88" s="590" t="n"/>
      <c r="U88" s="590" t="n"/>
      <c r="V88" s="590" t="n"/>
      <c r="W88" s="590" t="n"/>
      <c r="X88" s="590" t="n"/>
      <c r="Y88" s="590" t="n"/>
      <c r="Z88" s="590" t="n"/>
    </row>
    <row r="89" ht="18.75" customHeight="1" s="844">
      <c r="A89" s="590" t="n"/>
      <c r="B89" s="783" t="inlineStr">
        <is>
          <t>Headcount by longevity</t>
        </is>
      </c>
      <c r="C89" s="761" t="n"/>
      <c r="D89" s="761" t="n"/>
      <c r="E89" s="761" t="n"/>
      <c r="F89" s="761" t="n"/>
      <c r="G89" s="761" t="n"/>
      <c r="H89" s="761" t="n"/>
      <c r="I89" s="784" t="n"/>
      <c r="J89" s="785" t="n"/>
      <c r="K89" s="786" t="n"/>
      <c r="L89" s="761" t="n"/>
      <c r="M89" s="761" t="n"/>
      <c r="N89" s="761" t="n"/>
      <c r="O89" s="761" t="n"/>
      <c r="P89" s="761" t="n"/>
      <c r="Q89" s="597" t="n"/>
      <c r="R89" s="597" t="n"/>
      <c r="S89" s="597" t="n"/>
      <c r="T89" s="597" t="n"/>
      <c r="U89" s="597" t="n"/>
      <c r="V89" s="597" t="n"/>
      <c r="W89" s="597" t="n"/>
      <c r="X89" s="597" t="n"/>
      <c r="Y89" s="597" t="n"/>
      <c r="Z89" s="597" t="n"/>
    </row>
    <row r="90" hidden="1" outlineLevel="1" ht="15" customHeight="1" s="844">
      <c r="A90" s="590" t="n"/>
      <c r="B90" s="787" t="n"/>
      <c r="C90" s="638" t="n"/>
      <c r="D90" s="638" t="n"/>
      <c r="E90" s="638" t="n"/>
      <c r="F90" s="638" t="n"/>
      <c r="G90" s="638" t="n"/>
      <c r="H90" s="638" t="n"/>
      <c r="I90" s="788" t="n"/>
      <c r="J90" s="787" t="n"/>
      <c r="K90" s="789" t="n"/>
      <c r="L90" s="638" t="n"/>
      <c r="M90" s="638" t="n"/>
      <c r="N90" s="638" t="n"/>
      <c r="O90" s="638" t="n"/>
      <c r="P90" s="638" t="n"/>
      <c r="Q90" s="615" t="n"/>
      <c r="R90" s="615" t="n"/>
      <c r="S90" s="615" t="n"/>
      <c r="T90" s="615" t="n"/>
      <c r="U90" s="615" t="n"/>
      <c r="V90" s="615" t="n"/>
      <c r="W90" s="615" t="n"/>
      <c r="X90" s="615" t="n"/>
      <c r="Y90" s="615" t="n"/>
      <c r="Z90" s="615" t="n"/>
    </row>
    <row r="91" hidden="1" outlineLevel="1" ht="15" customHeight="1" s="844">
      <c r="A91" s="590" t="n"/>
      <c r="B91" s="752" t="inlineStr">
        <is>
          <t>Tenure</t>
        </is>
      </c>
      <c r="C91" s="790" t="n"/>
      <c r="D91" s="791" t="inlineStr">
        <is>
          <t>less than 1 year</t>
        </is>
      </c>
      <c r="E91" s="791" t="inlineStr">
        <is>
          <t>1-3 years</t>
        </is>
      </c>
      <c r="F91" s="791" t="inlineStr">
        <is>
          <t>3-5 years</t>
        </is>
      </c>
      <c r="G91" s="791" t="inlineStr">
        <is>
          <t>over 5 years</t>
        </is>
      </c>
      <c r="H91" s="791" t="inlineStr">
        <is>
          <t>Total</t>
        </is>
      </c>
      <c r="I91" s="792" t="n"/>
      <c r="J91" s="621" t="n"/>
      <c r="K91" s="793" t="n"/>
      <c r="L91" s="600" t="n"/>
      <c r="M91" s="600" t="n"/>
      <c r="N91" s="600" t="n"/>
      <c r="O91" s="600" t="n"/>
      <c r="P91" s="600" t="n"/>
      <c r="Q91" s="590" t="n"/>
      <c r="R91" s="590" t="n"/>
      <c r="S91" s="590" t="n"/>
      <c r="T91" s="590" t="n"/>
      <c r="U91" s="590" t="n"/>
      <c r="V91" s="590" t="n"/>
      <c r="W91" s="590" t="n"/>
      <c r="X91" s="590" t="n"/>
      <c r="Y91" s="590" t="n"/>
      <c r="Z91" s="590" t="n"/>
    </row>
    <row r="92" hidden="1" outlineLevel="1" ht="15" customHeight="1" s="844">
      <c r="A92" s="590" t="n"/>
      <c r="B92" s="755" t="inlineStr">
        <is>
          <t>Employee</t>
        </is>
      </c>
      <c r="C92" s="600" t="n"/>
      <c r="D92" s="794" t="n">
        <v>41</v>
      </c>
      <c r="E92" s="794" t="n">
        <v>30</v>
      </c>
      <c r="F92" s="794" t="n">
        <v>11</v>
      </c>
      <c r="G92" s="794" t="n">
        <v>8</v>
      </c>
      <c r="H92" s="795">
        <f>SUM(D92:G92)</f>
        <v/>
      </c>
      <c r="I92" s="792" t="n"/>
      <c r="J92" s="621" t="n"/>
      <c r="K92" s="793" t="n"/>
      <c r="L92" s="600" t="n"/>
      <c r="M92" s="600" t="n"/>
      <c r="N92" s="600" t="n"/>
      <c r="O92" s="600" t="n"/>
      <c r="P92" s="600" t="n"/>
      <c r="Q92" s="590" t="n"/>
      <c r="R92" s="590" t="n"/>
      <c r="S92" s="590" t="n"/>
      <c r="T92" s="590" t="n"/>
      <c r="U92" s="590" t="n"/>
      <c r="V92" s="590" t="n"/>
      <c r="W92" s="590" t="n"/>
      <c r="X92" s="590" t="n"/>
      <c r="Y92" s="590" t="n"/>
      <c r="Z92" s="590" t="n"/>
    </row>
    <row r="93" hidden="1" outlineLevel="1" ht="15" customHeight="1" s="844">
      <c r="A93" s="590" t="n"/>
      <c r="B93" s="755" t="inlineStr">
        <is>
          <t>Contractor</t>
        </is>
      </c>
      <c r="C93" s="600" t="n"/>
      <c r="D93" s="796" t="n">
        <v>25</v>
      </c>
      <c r="E93" s="796" t="n">
        <v>16</v>
      </c>
      <c r="F93" s="796" t="n">
        <v>10</v>
      </c>
      <c r="G93" s="796" t="n">
        <v>6</v>
      </c>
      <c r="H93" s="797">
        <f>SUM(D93:G93)</f>
        <v/>
      </c>
      <c r="I93" s="792" t="n"/>
      <c r="J93" s="621" t="n"/>
      <c r="K93" s="793" t="n"/>
      <c r="L93" s="600" t="n"/>
      <c r="M93" s="600" t="n"/>
      <c r="N93" s="600" t="n"/>
      <c r="O93" s="600" t="n"/>
      <c r="P93" s="600" t="n"/>
      <c r="Q93" s="590" t="n"/>
      <c r="R93" s="590" t="n"/>
      <c r="S93" s="590" t="n"/>
      <c r="T93" s="590" t="n"/>
      <c r="U93" s="590" t="n"/>
      <c r="V93" s="590" t="n"/>
      <c r="W93" s="590" t="n"/>
      <c r="X93" s="590" t="n"/>
      <c r="Y93" s="590" t="n"/>
      <c r="Z93" s="590" t="n"/>
    </row>
    <row r="94" hidden="1" outlineLevel="1" ht="15" customHeight="1" s="844">
      <c r="A94" s="590" t="n"/>
      <c r="B94" s="757" t="inlineStr">
        <is>
          <t>Total</t>
        </is>
      </c>
      <c r="C94" s="600" t="n"/>
      <c r="D94" s="798">
        <f>SUM(D92:D93)</f>
        <v/>
      </c>
      <c r="E94" s="798">
        <f>SUM(E92:E93)</f>
        <v/>
      </c>
      <c r="F94" s="798">
        <f>SUM(F92:F93)</f>
        <v/>
      </c>
      <c r="G94" s="798">
        <f>SUM(G92:G93)</f>
        <v/>
      </c>
      <c r="H94" s="795">
        <f>SUM(H92:H93)</f>
        <v/>
      </c>
      <c r="I94" s="792" t="n"/>
      <c r="J94" s="621" t="n"/>
      <c r="K94" s="793" t="n"/>
      <c r="L94" s="600" t="n"/>
      <c r="M94" s="600" t="n"/>
      <c r="N94" s="600" t="n"/>
      <c r="O94" s="600" t="n"/>
      <c r="P94" s="600" t="n"/>
      <c r="Q94" s="590" t="n"/>
      <c r="R94" s="590" t="n"/>
      <c r="S94" s="590" t="n"/>
      <c r="T94" s="590" t="n"/>
      <c r="U94" s="590" t="n"/>
      <c r="V94" s="590" t="n"/>
      <c r="W94" s="590" t="n"/>
      <c r="X94" s="590" t="n"/>
      <c r="Y94" s="590" t="n"/>
      <c r="Z94" s="590" t="n"/>
    </row>
    <row r="95" hidden="1" outlineLevel="1" ht="15" customHeight="1" s="844">
      <c r="A95" s="590" t="n"/>
      <c r="B95" s="621" t="n"/>
      <c r="C95" s="600" t="n"/>
      <c r="D95" s="792" t="n"/>
      <c r="E95" s="792" t="n"/>
      <c r="F95" s="792" t="n"/>
      <c r="G95" s="792" t="n"/>
      <c r="H95" s="600" t="n"/>
      <c r="I95" s="792" t="n"/>
      <c r="J95" s="621" t="n"/>
      <c r="K95" s="793" t="n"/>
      <c r="L95" s="600" t="n"/>
      <c r="M95" s="600" t="n"/>
      <c r="N95" s="600" t="n"/>
      <c r="O95" s="600" t="n"/>
      <c r="P95" s="600" t="n"/>
      <c r="Q95" s="590" t="n"/>
      <c r="R95" s="590" t="n"/>
      <c r="S95" s="590" t="n"/>
      <c r="T95" s="590" t="n"/>
      <c r="U95" s="590" t="n"/>
      <c r="V95" s="590" t="n"/>
      <c r="W95" s="590" t="n"/>
      <c r="X95" s="590" t="n"/>
      <c r="Y95" s="590" t="n"/>
      <c r="Z95" s="590" t="n"/>
    </row>
    <row r="96" hidden="1" outlineLevel="1" ht="15" customHeight="1" s="844">
      <c r="A96" s="590" t="n"/>
      <c r="B96" s="752" t="inlineStr">
        <is>
          <t>Tenure</t>
        </is>
      </c>
      <c r="C96" s="753" t="n"/>
      <c r="D96" s="791" t="inlineStr">
        <is>
          <t>less than 1 year</t>
        </is>
      </c>
      <c r="E96" s="791" t="inlineStr">
        <is>
          <t>1-3 years</t>
        </is>
      </c>
      <c r="F96" s="791" t="inlineStr">
        <is>
          <t>3-5 years</t>
        </is>
      </c>
      <c r="G96" s="791" t="inlineStr">
        <is>
          <t>over 5 years</t>
        </is>
      </c>
      <c r="H96" s="791" t="inlineStr">
        <is>
          <t>Total</t>
        </is>
      </c>
      <c r="I96" s="792" t="n"/>
      <c r="J96" s="621" t="n"/>
      <c r="K96" s="793" t="n"/>
      <c r="L96" s="600" t="n"/>
      <c r="M96" s="600" t="n"/>
      <c r="N96" s="600" t="n"/>
      <c r="O96" s="600" t="n"/>
      <c r="P96" s="600" t="n"/>
      <c r="Q96" s="590" t="n"/>
      <c r="R96" s="590" t="n"/>
      <c r="S96" s="590" t="n"/>
      <c r="T96" s="590" t="n"/>
      <c r="U96" s="590" t="n"/>
      <c r="V96" s="590" t="n"/>
      <c r="W96" s="590" t="n"/>
      <c r="X96" s="590" t="n"/>
      <c r="Y96" s="590" t="n"/>
      <c r="Z96" s="590" t="n"/>
    </row>
    <row r="97" hidden="1" outlineLevel="1" ht="15" customHeight="1" s="844">
      <c r="A97" s="590" t="n"/>
      <c r="B97" s="755" t="inlineStr">
        <is>
          <t>Employee</t>
        </is>
      </c>
      <c r="C97" s="600" t="n"/>
      <c r="D97" s="772">
        <f>D92/$H$92</f>
        <v/>
      </c>
      <c r="E97" s="772">
        <f>E92/$H$92</f>
        <v/>
      </c>
      <c r="F97" s="772">
        <f>F92/$H$92</f>
        <v/>
      </c>
      <c r="G97" s="772">
        <f>G92/$H$92</f>
        <v/>
      </c>
      <c r="H97" s="799">
        <f>SUM(D97:G97)</f>
        <v/>
      </c>
      <c r="I97" s="792" t="n"/>
      <c r="J97" s="621" t="n"/>
      <c r="K97" s="793" t="n"/>
      <c r="L97" s="600" t="n"/>
      <c r="M97" s="600" t="n"/>
      <c r="N97" s="600" t="n"/>
      <c r="O97" s="600" t="n"/>
      <c r="P97" s="600" t="n"/>
      <c r="Q97" s="590" t="n"/>
      <c r="R97" s="590" t="n"/>
      <c r="S97" s="590" t="n"/>
      <c r="T97" s="590" t="n"/>
      <c r="U97" s="590" t="n"/>
      <c r="V97" s="590" t="n"/>
      <c r="W97" s="590" t="n"/>
      <c r="X97" s="590" t="n"/>
      <c r="Y97" s="590" t="n"/>
      <c r="Z97" s="590" t="n"/>
    </row>
    <row r="98" hidden="1" outlineLevel="1" ht="15" customHeight="1" s="844">
      <c r="A98" s="590" t="n"/>
      <c r="B98" s="755" t="inlineStr">
        <is>
          <t>Contractor</t>
        </is>
      </c>
      <c r="C98" s="600" t="n"/>
      <c r="D98" s="772">
        <f>D93/$H$93</f>
        <v/>
      </c>
      <c r="E98" s="772">
        <f>E93/$H$93</f>
        <v/>
      </c>
      <c r="F98" s="772">
        <f>F93/$H$93</f>
        <v/>
      </c>
      <c r="G98" s="772">
        <f>G93/$H$93</f>
        <v/>
      </c>
      <c r="H98" s="799">
        <f>SUM(D98:G98)</f>
        <v/>
      </c>
      <c r="I98" s="792" t="n"/>
      <c r="J98" s="621" t="n"/>
      <c r="K98" s="793" t="n"/>
      <c r="L98" s="600" t="n"/>
      <c r="M98" s="600" t="n"/>
      <c r="N98" s="600" t="n"/>
      <c r="O98" s="600" t="n"/>
      <c r="P98" s="600" t="n"/>
      <c r="Q98" s="590" t="n"/>
      <c r="R98" s="590" t="n"/>
      <c r="S98" s="590" t="n"/>
      <c r="T98" s="590" t="n"/>
      <c r="U98" s="590" t="n"/>
      <c r="V98" s="590" t="n"/>
      <c r="W98" s="590" t="n"/>
      <c r="X98" s="590" t="n"/>
      <c r="Y98" s="590" t="n"/>
      <c r="Z98" s="590" t="n"/>
    </row>
    <row r="99" hidden="1" outlineLevel="1" ht="15" customHeight="1" s="844">
      <c r="A99" s="666" t="n"/>
      <c r="B99" s="757" t="inlineStr">
        <is>
          <t>Total</t>
        </is>
      </c>
      <c r="C99" s="621" t="n"/>
      <c r="D99" s="692">
        <f>D94/$H$94</f>
        <v/>
      </c>
      <c r="E99" s="692">
        <f>E94/$H$94</f>
        <v/>
      </c>
      <c r="F99" s="692">
        <f>F94/$H$94</f>
        <v/>
      </c>
      <c r="G99" s="692">
        <f>G94/$H$94</f>
        <v/>
      </c>
      <c r="H99" s="692">
        <f>H94/$H$94</f>
        <v/>
      </c>
      <c r="I99" s="698">
        <f>SUM(I90:I98)</f>
        <v/>
      </c>
      <c r="J99" s="600" t="n"/>
      <c r="K99" s="600" t="n"/>
      <c r="L99" s="600" t="n"/>
      <c r="M99" s="600" t="n"/>
      <c r="N99" s="600" t="n"/>
      <c r="O99" s="600" t="n"/>
      <c r="P99" s="600" t="n"/>
      <c r="Q99" s="590" t="n"/>
      <c r="R99" s="590" t="n"/>
      <c r="S99" s="590" t="n"/>
      <c r="T99" s="590" t="n"/>
      <c r="U99" s="590" t="n"/>
      <c r="V99" s="590" t="n"/>
      <c r="W99" s="590" t="n"/>
      <c r="X99" s="590" t="n"/>
      <c r="Y99" s="590" t="n"/>
      <c r="Z99" s="590" t="n"/>
    </row>
    <row r="100" ht="15" customHeight="1" s="844">
      <c r="A100" s="590" t="n"/>
      <c r="B100" s="600" t="n"/>
      <c r="C100" s="600" t="n"/>
      <c r="D100" s="600" t="n"/>
      <c r="E100" s="600" t="n"/>
      <c r="F100" s="600" t="n"/>
      <c r="G100" s="600" t="n"/>
      <c r="H100" s="600" t="n"/>
      <c r="I100" s="600" t="n"/>
      <c r="J100" s="600" t="n"/>
      <c r="K100" s="600" t="n"/>
      <c r="L100" s="600" t="n"/>
      <c r="M100" s="600" t="n"/>
      <c r="N100" s="600" t="n"/>
      <c r="O100" s="600" t="n"/>
      <c r="P100" s="600" t="n"/>
      <c r="Q100" s="590" t="n"/>
      <c r="R100" s="590" t="n"/>
      <c r="S100" s="590" t="n"/>
      <c r="T100" s="590" t="n"/>
      <c r="U100" s="590" t="n"/>
      <c r="V100" s="590" t="n"/>
      <c r="W100" s="590" t="n"/>
      <c r="X100" s="590" t="n"/>
      <c r="Y100" s="590" t="n"/>
      <c r="Z100" s="590" t="n"/>
    </row>
    <row r="101" ht="18.75" customHeight="1" s="844">
      <c r="A101" s="693" t="inlineStr">
        <is>
          <t>X</t>
        </is>
      </c>
      <c r="B101" s="723" t="inlineStr">
        <is>
          <t>Headcount by position</t>
        </is>
      </c>
      <c r="C101" s="1221" t="n"/>
      <c r="D101" s="1221" t="n"/>
      <c r="E101" s="1221" t="n"/>
      <c r="F101" s="1221" t="n"/>
      <c r="G101" s="696" t="n"/>
      <c r="H101" s="696" t="n"/>
      <c r="I101" s="696" t="n"/>
      <c r="J101" s="696" t="n"/>
      <c r="K101" s="696" t="n"/>
      <c r="L101" s="696" t="n"/>
      <c r="M101" s="696" t="n"/>
      <c r="N101" s="696" t="n"/>
      <c r="O101" s="696" t="n"/>
      <c r="P101" s="696" t="n"/>
      <c r="Q101" s="669" t="n"/>
      <c r="R101" s="669" t="n"/>
      <c r="S101" s="669" t="n"/>
      <c r="T101" s="669" t="n"/>
      <c r="U101" s="669" t="n"/>
      <c r="V101" s="669" t="n"/>
      <c r="W101" s="669" t="n"/>
      <c r="X101" s="669" t="n"/>
      <c r="Y101" s="669" t="n"/>
      <c r="Z101" s="669" t="n"/>
    </row>
    <row r="102" hidden="1" outlineLevel="1" ht="15" customHeight="1" s="844">
      <c r="A102" s="666" t="n"/>
      <c r="B102" s="600" t="n"/>
      <c r="C102" s="600" t="n"/>
      <c r="D102" s="600" t="n"/>
      <c r="E102" s="600" t="n"/>
      <c r="F102" s="621" t="n"/>
      <c r="G102" s="621" t="n"/>
      <c r="H102" s="600" t="n"/>
      <c r="I102" s="600" t="n"/>
      <c r="J102" s="600" t="n"/>
      <c r="K102" s="600" t="n"/>
      <c r="L102" s="600" t="n"/>
      <c r="M102" s="600" t="n"/>
      <c r="N102" s="600" t="n"/>
      <c r="O102" s="600" t="n"/>
      <c r="P102" s="600" t="n"/>
      <c r="Q102" s="590" t="n"/>
      <c r="R102" s="590" t="n"/>
      <c r="S102" s="590" t="n"/>
      <c r="T102" s="590" t="n"/>
      <c r="U102" s="590" t="n"/>
      <c r="V102" s="590" t="n"/>
      <c r="W102" s="590" t="n"/>
      <c r="X102" s="590" t="n"/>
      <c r="Y102" s="590" t="n"/>
      <c r="Z102" s="590" t="n"/>
    </row>
    <row r="103" hidden="1" outlineLevel="1" ht="15" customHeight="1" s="844">
      <c r="A103" s="666" t="n"/>
      <c r="B103" s="752" t="inlineStr">
        <is>
          <t>Function</t>
        </is>
      </c>
      <c r="C103" s="800" t="n"/>
      <c r="D103" s="754" t="inlineStr">
        <is>
          <t>Employee</t>
        </is>
      </c>
      <c r="E103" s="754" t="inlineStr">
        <is>
          <t>Contractor</t>
        </is>
      </c>
      <c r="F103" s="754" t="inlineStr">
        <is>
          <t xml:space="preserve">Total </t>
        </is>
      </c>
      <c r="G103" s="754" t="inlineStr">
        <is>
          <t>Employee %</t>
        </is>
      </c>
      <c r="H103" s="754" t="inlineStr">
        <is>
          <t>Contractor %</t>
        </is>
      </c>
      <c r="I103" s="754" t="inlineStr">
        <is>
          <t>Total</t>
        </is>
      </c>
      <c r="J103" s="600" t="n"/>
      <c r="K103" s="600" t="n"/>
      <c r="L103" s="600" t="n"/>
      <c r="M103" s="600" t="n"/>
      <c r="N103" s="600" t="n"/>
      <c r="O103" s="600" t="n"/>
      <c r="P103" s="600" t="n"/>
      <c r="Q103" s="590" t="n"/>
      <c r="R103" s="590" t="n"/>
      <c r="S103" s="590" t="n"/>
      <c r="T103" s="590" t="n"/>
      <c r="U103" s="590" t="n"/>
      <c r="V103" s="590" t="n"/>
      <c r="W103" s="590" t="n"/>
      <c r="X103" s="590" t="n"/>
      <c r="Y103" s="590" t="n"/>
      <c r="Z103" s="590" t="n"/>
    </row>
    <row r="104" hidden="1" outlineLevel="1" ht="15" customHeight="1" s="844">
      <c r="A104" s="666" t="n"/>
      <c r="B104" s="755" t="inlineStr">
        <is>
          <t>Consultant</t>
        </is>
      </c>
      <c r="C104" s="621" t="n"/>
      <c r="D104" s="756" t="n">
        <v>31</v>
      </c>
      <c r="E104" s="756" t="n">
        <v>42</v>
      </c>
      <c r="F104" s="756" t="n">
        <v>73</v>
      </c>
      <c r="G104" s="690">
        <f>D104/$D$110</f>
        <v/>
      </c>
      <c r="H104" s="690">
        <f>E104/$E$110</f>
        <v/>
      </c>
      <c r="I104" s="690">
        <f>F104/$F$110</f>
        <v/>
      </c>
      <c r="J104" s="600" t="n"/>
      <c r="K104" s="600" t="n"/>
      <c r="L104" s="600" t="n"/>
      <c r="M104" s="600" t="n"/>
      <c r="N104" s="600" t="n"/>
      <c r="O104" s="600" t="n"/>
      <c r="P104" s="600" t="n"/>
      <c r="Q104" s="590" t="n"/>
      <c r="R104" s="590" t="n"/>
      <c r="S104" s="590" t="n"/>
      <c r="T104" s="590" t="n"/>
      <c r="U104" s="590" t="n"/>
      <c r="V104" s="590" t="n"/>
      <c r="W104" s="590" t="n"/>
      <c r="X104" s="590" t="n"/>
      <c r="Y104" s="590" t="n"/>
      <c r="Z104" s="590" t="n"/>
    </row>
    <row r="105" hidden="1" outlineLevel="1" ht="15" customHeight="1" s="844">
      <c r="A105" s="666" t="n"/>
      <c r="B105" s="755" t="inlineStr">
        <is>
          <t>Engagement Manager</t>
        </is>
      </c>
      <c r="C105" s="621" t="n"/>
      <c r="D105" s="756" t="n">
        <v>24</v>
      </c>
      <c r="E105" s="756" t="n">
        <v>1</v>
      </c>
      <c r="F105" s="756" t="n">
        <v>25</v>
      </c>
      <c r="G105" s="690">
        <f>D105/$D$110</f>
        <v/>
      </c>
      <c r="H105" s="690">
        <f>E105/$E$110</f>
        <v/>
      </c>
      <c r="I105" s="690">
        <f>F105/$F$110</f>
        <v/>
      </c>
      <c r="J105" s="600" t="n"/>
      <c r="K105" s="600" t="n"/>
      <c r="L105" s="600" t="n"/>
      <c r="M105" s="600" t="n"/>
      <c r="N105" s="600" t="n"/>
      <c r="O105" s="600" t="n"/>
      <c r="P105" s="600" t="n"/>
      <c r="Q105" s="590" t="n"/>
      <c r="R105" s="590" t="n"/>
      <c r="S105" s="590" t="n"/>
      <c r="T105" s="590" t="n"/>
      <c r="U105" s="590" t="n"/>
      <c r="V105" s="590" t="n"/>
      <c r="W105" s="590" t="n"/>
      <c r="X105" s="590" t="n"/>
      <c r="Y105" s="590" t="n"/>
      <c r="Z105" s="590" t="n"/>
    </row>
    <row r="106" hidden="1" outlineLevel="1" ht="15" customHeight="1" s="844">
      <c r="A106" s="666" t="n"/>
      <c r="B106" s="755" t="inlineStr">
        <is>
          <t>Quality Assurance</t>
        </is>
      </c>
      <c r="C106" s="621" t="n"/>
      <c r="D106" s="756" t="n">
        <v>7</v>
      </c>
      <c r="E106" s="756" t="n">
        <v>10</v>
      </c>
      <c r="F106" s="756" t="n">
        <v>17</v>
      </c>
      <c r="G106" s="690">
        <f>D106/$D$110</f>
        <v/>
      </c>
      <c r="H106" s="690">
        <f>E106/$E$110</f>
        <v/>
      </c>
      <c r="I106" s="690">
        <f>F106/$F$110</f>
        <v/>
      </c>
      <c r="J106" s="600" t="n"/>
      <c r="K106" s="600" t="n"/>
      <c r="L106" s="600" t="n"/>
      <c r="M106" s="600" t="n"/>
      <c r="N106" s="600" t="n"/>
      <c r="O106" s="600" t="n"/>
      <c r="P106" s="600" t="n"/>
      <c r="Q106" s="590" t="n"/>
      <c r="R106" s="590" t="n"/>
      <c r="S106" s="590" t="n"/>
      <c r="T106" s="590" t="n"/>
      <c r="U106" s="590" t="n"/>
      <c r="V106" s="590" t="n"/>
      <c r="W106" s="590" t="n"/>
      <c r="X106" s="590" t="n"/>
      <c r="Y106" s="590" t="n"/>
      <c r="Z106" s="590" t="n"/>
    </row>
    <row r="107" hidden="1" outlineLevel="1" ht="15" customHeight="1" s="844">
      <c r="A107" s="666" t="n"/>
      <c r="B107" s="755" t="inlineStr">
        <is>
          <t>Technical Lead</t>
        </is>
      </c>
      <c r="C107" s="621" t="n"/>
      <c r="D107" s="756" t="n">
        <v>13</v>
      </c>
      <c r="E107" s="756" t="n">
        <v>2</v>
      </c>
      <c r="F107" s="756" t="n">
        <v>15</v>
      </c>
      <c r="G107" s="690">
        <f>D107/$D$110</f>
        <v/>
      </c>
      <c r="H107" s="690">
        <f>E107/$E$110</f>
        <v/>
      </c>
      <c r="I107" s="690">
        <f>F107/$F$110</f>
        <v/>
      </c>
      <c r="J107" s="600" t="n"/>
      <c r="K107" s="600" t="n"/>
      <c r="L107" s="600" t="n"/>
      <c r="M107" s="600" t="n"/>
      <c r="N107" s="600" t="n"/>
      <c r="O107" s="600" t="n"/>
      <c r="P107" s="600" t="n"/>
      <c r="Q107" s="590" t="n"/>
      <c r="R107" s="590" t="n"/>
      <c r="S107" s="590" t="n"/>
      <c r="T107" s="590" t="n"/>
      <c r="U107" s="590" t="n"/>
      <c r="V107" s="590" t="n"/>
      <c r="W107" s="590" t="n"/>
      <c r="X107" s="590" t="n"/>
      <c r="Y107" s="590" t="n"/>
      <c r="Z107" s="590" t="n"/>
    </row>
    <row r="108" hidden="1" outlineLevel="1" ht="15" customHeight="1" s="844">
      <c r="A108" s="666" t="n"/>
      <c r="B108" s="755" t="inlineStr">
        <is>
          <t>Overheads</t>
        </is>
      </c>
      <c r="C108" s="621" t="n"/>
      <c r="D108" s="756" t="n">
        <v>12</v>
      </c>
      <c r="E108" s="756" t="n">
        <v>2</v>
      </c>
      <c r="F108" s="756" t="n">
        <v>14</v>
      </c>
      <c r="G108" s="690">
        <f>D108/$D$110</f>
        <v/>
      </c>
      <c r="H108" s="690">
        <f>E108/$E$110</f>
        <v/>
      </c>
      <c r="I108" s="690">
        <f>F108/$F$110</f>
        <v/>
      </c>
      <c r="J108" s="600" t="n"/>
      <c r="K108" s="600" t="n"/>
      <c r="L108" s="600" t="n"/>
      <c r="M108" s="600" t="n"/>
      <c r="N108" s="600" t="n"/>
      <c r="O108" s="600" t="n"/>
      <c r="P108" s="600" t="n"/>
      <c r="Q108" s="590" t="n"/>
      <c r="R108" s="590" t="n"/>
      <c r="S108" s="590" t="n"/>
      <c r="T108" s="590" t="n"/>
      <c r="U108" s="590" t="n"/>
      <c r="V108" s="590" t="n"/>
      <c r="W108" s="590" t="n"/>
      <c r="X108" s="590" t="n"/>
      <c r="Y108" s="590" t="n"/>
      <c r="Z108" s="590" t="n"/>
    </row>
    <row r="109" hidden="1" outlineLevel="1" ht="15" customHeight="1" s="844">
      <c r="A109" s="590" t="n"/>
      <c r="B109" s="755" t="inlineStr">
        <is>
          <t>Pre Sales</t>
        </is>
      </c>
      <c r="C109" s="600" t="n"/>
      <c r="D109" s="758" t="n">
        <v>3</v>
      </c>
      <c r="E109" s="758" t="n">
        <v>0</v>
      </c>
      <c r="F109" s="758" t="n">
        <v>3</v>
      </c>
      <c r="G109" s="691">
        <f>D109/$D$110</f>
        <v/>
      </c>
      <c r="H109" s="691">
        <f>E109/$E$110</f>
        <v/>
      </c>
      <c r="I109" s="691">
        <f>F109/$F$110</f>
        <v/>
      </c>
      <c r="J109" s="600" t="n"/>
      <c r="K109" s="600" t="n"/>
      <c r="L109" s="600" t="n"/>
      <c r="M109" s="600" t="n"/>
      <c r="N109" s="600" t="n"/>
      <c r="O109" s="600" t="n"/>
      <c r="P109" s="600" t="n"/>
      <c r="Q109" s="590" t="n"/>
      <c r="R109" s="590" t="n"/>
      <c r="S109" s="590" t="n"/>
      <c r="T109" s="590" t="n"/>
      <c r="U109" s="590" t="n"/>
      <c r="V109" s="590" t="n"/>
      <c r="W109" s="590" t="n"/>
      <c r="X109" s="590" t="n"/>
      <c r="Y109" s="590" t="n"/>
      <c r="Z109" s="590" t="n"/>
    </row>
    <row r="110" hidden="1" outlineLevel="1" ht="15" customHeight="1" s="844">
      <c r="A110" s="590" t="n"/>
      <c r="B110" s="757" t="inlineStr">
        <is>
          <t>Total</t>
        </is>
      </c>
      <c r="C110" s="600" t="n"/>
      <c r="D110" s="757">
        <f>SUM(D104:D109)</f>
        <v/>
      </c>
      <c r="E110" s="757">
        <f>SUM(E104:E109)</f>
        <v/>
      </c>
      <c r="F110" s="757">
        <f>SUM(F104:F109)</f>
        <v/>
      </c>
      <c r="G110" s="698">
        <f>SUM(G104:G109)</f>
        <v/>
      </c>
      <c r="H110" s="698">
        <f>SUM(H104:H109)</f>
        <v/>
      </c>
      <c r="I110" s="698">
        <f>SUM(I104:I109)</f>
        <v/>
      </c>
      <c r="J110" s="600" t="n"/>
      <c r="K110" s="600" t="n"/>
      <c r="L110" s="600" t="n"/>
      <c r="M110" s="600" t="n"/>
      <c r="N110" s="600" t="n"/>
      <c r="O110" s="600" t="n"/>
      <c r="P110" s="600" t="n"/>
      <c r="Q110" s="590" t="n"/>
      <c r="R110" s="590" t="n"/>
      <c r="S110" s="590" t="n"/>
      <c r="T110" s="590" t="n"/>
      <c r="U110" s="590" t="n"/>
      <c r="V110" s="590" t="n"/>
      <c r="W110" s="590" t="n"/>
      <c r="X110" s="590" t="n"/>
      <c r="Y110" s="590" t="n"/>
      <c r="Z110" s="590" t="n"/>
    </row>
    <row r="111" hidden="1" outlineLevel="1" ht="15" customHeight="1" s="844">
      <c r="A111" s="590" t="n"/>
      <c r="B111" s="621" t="n"/>
      <c r="C111" s="600" t="n"/>
      <c r="D111" s="621" t="n"/>
      <c r="E111" s="621" t="n"/>
      <c r="F111" s="621" t="n"/>
      <c r="G111" s="801" t="n"/>
      <c r="H111" s="600" t="n"/>
      <c r="I111" s="600" t="n"/>
      <c r="J111" s="600" t="n"/>
      <c r="K111" s="600" t="n"/>
      <c r="L111" s="600" t="n"/>
      <c r="M111" s="600" t="n"/>
      <c r="N111" s="600" t="n"/>
      <c r="O111" s="600" t="n"/>
      <c r="P111" s="600" t="n"/>
      <c r="Q111" s="590" t="n"/>
      <c r="R111" s="590" t="n"/>
      <c r="S111" s="590" t="n"/>
      <c r="T111" s="590" t="n"/>
      <c r="U111" s="590" t="n"/>
      <c r="V111" s="590" t="n"/>
      <c r="W111" s="590" t="n"/>
      <c r="X111" s="590" t="n"/>
      <c r="Y111" s="590" t="n"/>
      <c r="Z111" s="590" t="n"/>
    </row>
    <row r="112" hidden="1" outlineLevel="1" ht="15" customHeight="1" s="844">
      <c r="A112" s="666" t="n"/>
      <c r="B112" s="752" t="inlineStr">
        <is>
          <t>Title</t>
        </is>
      </c>
      <c r="C112" s="802" t="inlineStr">
        <is>
          <t>Generic titles</t>
        </is>
      </c>
      <c r="D112" s="754" t="inlineStr">
        <is>
          <t>Employee</t>
        </is>
      </c>
      <c r="E112" s="754" t="inlineStr">
        <is>
          <t>Contractor</t>
        </is>
      </c>
      <c r="F112" s="754" t="inlineStr">
        <is>
          <t xml:space="preserve">Total </t>
        </is>
      </c>
      <c r="G112" s="754" t="inlineStr">
        <is>
          <t>Employee %</t>
        </is>
      </c>
      <c r="H112" s="754" t="inlineStr">
        <is>
          <t>Contractor %</t>
        </is>
      </c>
      <c r="I112" s="754" t="inlineStr">
        <is>
          <t>Total</t>
        </is>
      </c>
      <c r="J112" s="600" t="n"/>
      <c r="K112" s="600" t="n"/>
      <c r="L112" s="600" t="n"/>
      <c r="M112" s="600" t="n"/>
      <c r="N112" s="600" t="n"/>
      <c r="O112" s="600" t="n"/>
      <c r="P112" s="600" t="n"/>
      <c r="Q112" s="590" t="n"/>
      <c r="R112" s="590" t="n"/>
      <c r="S112" s="590" t="n"/>
      <c r="T112" s="590" t="n"/>
      <c r="U112" s="590" t="n"/>
      <c r="V112" s="590" t="n"/>
      <c r="W112" s="590" t="n"/>
      <c r="X112" s="590" t="n"/>
      <c r="Y112" s="590" t="n"/>
      <c r="Z112" s="590" t="n"/>
    </row>
    <row r="113" hidden="1" outlineLevel="1" ht="15" customHeight="1" s="844">
      <c r="A113" s="666" t="n"/>
      <c r="B113" s="755" t="inlineStr">
        <is>
          <t>Sales force Developer</t>
        </is>
      </c>
      <c r="C113" s="756" t="inlineStr">
        <is>
          <t>Consultant</t>
        </is>
      </c>
      <c r="D113" s="756" t="n">
        <v>8</v>
      </c>
      <c r="E113" s="756" t="n">
        <v>33</v>
      </c>
      <c r="F113" s="757">
        <f>SUM(D113:E113)</f>
        <v/>
      </c>
      <c r="G113" s="690">
        <f>D113/$D$155</f>
        <v/>
      </c>
      <c r="H113" s="690">
        <f>E113/$E$155</f>
        <v/>
      </c>
      <c r="I113" s="803">
        <f>F113/$F$155</f>
        <v/>
      </c>
      <c r="J113" s="600" t="n"/>
      <c r="K113" s="600" t="n"/>
      <c r="L113" s="600" t="n"/>
      <c r="M113" s="600" t="n"/>
      <c r="N113" s="600" t="n"/>
      <c r="O113" s="600" t="n"/>
      <c r="P113" s="600" t="n"/>
      <c r="Q113" s="590" t="n"/>
      <c r="R113" s="590" t="n"/>
      <c r="S113" s="590" t="n"/>
      <c r="T113" s="590" t="n"/>
      <c r="U113" s="590" t="n"/>
      <c r="V113" s="590" t="n"/>
      <c r="W113" s="590" t="n"/>
      <c r="X113" s="590" t="n"/>
      <c r="Y113" s="590" t="n"/>
      <c r="Z113" s="590" t="n"/>
    </row>
    <row r="114" hidden="1" outlineLevel="1" ht="15" customHeight="1" s="844">
      <c r="A114" s="666" t="n"/>
      <c r="B114" s="755" t="inlineStr">
        <is>
          <t>Engagement Manager</t>
        </is>
      </c>
      <c r="C114" s="756" t="inlineStr">
        <is>
          <t>Engagement Manager</t>
        </is>
      </c>
      <c r="D114" s="756" t="n">
        <v>19</v>
      </c>
      <c r="E114" s="756" t="n">
        <v>1</v>
      </c>
      <c r="F114" s="757">
        <f>SUM(D114:E114)</f>
        <v/>
      </c>
      <c r="G114" s="690">
        <f>D114/$D$155</f>
        <v/>
      </c>
      <c r="H114" s="690">
        <f>E114/$E$155</f>
        <v/>
      </c>
      <c r="I114" s="803">
        <f>F114/$F$155</f>
        <v/>
      </c>
      <c r="J114" s="600" t="n"/>
      <c r="K114" s="600" t="n"/>
      <c r="L114" s="600" t="n"/>
      <c r="M114" s="600" t="n"/>
      <c r="N114" s="600" t="n"/>
      <c r="O114" s="600" t="n"/>
      <c r="P114" s="600" t="n"/>
      <c r="Q114" s="590" t="n"/>
      <c r="R114" s="590" t="n"/>
      <c r="S114" s="590" t="n"/>
      <c r="T114" s="590" t="n"/>
      <c r="U114" s="590" t="n"/>
      <c r="V114" s="590" t="n"/>
      <c r="W114" s="590" t="n"/>
      <c r="X114" s="590" t="n"/>
      <c r="Y114" s="590" t="n"/>
      <c r="Z114" s="590" t="n"/>
    </row>
    <row r="115" hidden="1" outlineLevel="1" ht="15" customHeight="1" s="844">
      <c r="A115" s="666" t="n"/>
      <c r="B115" s="755" t="inlineStr">
        <is>
          <t>Quality Analyst</t>
        </is>
      </c>
      <c r="C115" s="756" t="inlineStr">
        <is>
          <t>Quality Assurance</t>
        </is>
      </c>
      <c r="D115" s="756" t="n">
        <v>6</v>
      </c>
      <c r="E115" s="756" t="n">
        <v>9</v>
      </c>
      <c r="F115" s="757">
        <f>SUM(D115:E115)</f>
        <v/>
      </c>
      <c r="G115" s="690">
        <f>D115/$D$155</f>
        <v/>
      </c>
      <c r="H115" s="690">
        <f>E115/$E$155</f>
        <v/>
      </c>
      <c r="I115" s="803">
        <f>F115/$F$155</f>
        <v/>
      </c>
      <c r="J115" s="600" t="n"/>
      <c r="K115" s="600" t="n"/>
      <c r="L115" s="600" t="n"/>
      <c r="M115" s="600" t="n"/>
      <c r="N115" s="600" t="n"/>
      <c r="O115" s="600" t="n"/>
      <c r="P115" s="600" t="n"/>
      <c r="Q115" s="590" t="n"/>
      <c r="R115" s="590" t="n"/>
      <c r="S115" s="590" t="n"/>
      <c r="T115" s="590" t="n"/>
      <c r="U115" s="590" t="n"/>
      <c r="V115" s="590" t="n"/>
      <c r="W115" s="590" t="n"/>
      <c r="X115" s="590" t="n"/>
      <c r="Y115" s="590" t="n"/>
      <c r="Z115" s="590" t="n"/>
    </row>
    <row r="116" hidden="1" outlineLevel="1" ht="15" customHeight="1" s="844">
      <c r="A116" s="666" t="n"/>
      <c r="B116" s="755" t="inlineStr">
        <is>
          <t>Not Classified</t>
        </is>
      </c>
      <c r="C116" s="756" t="inlineStr">
        <is>
          <t>Consultant</t>
        </is>
      </c>
      <c r="D116" s="756" t="n">
        <v>0</v>
      </c>
      <c r="E116" s="756" t="n">
        <v>8</v>
      </c>
      <c r="F116" s="757">
        <f>SUM(D116:E116)</f>
        <v/>
      </c>
      <c r="G116" s="690">
        <f>D116/$D$155</f>
        <v/>
      </c>
      <c r="H116" s="690">
        <f>E116/$E$155</f>
        <v/>
      </c>
      <c r="I116" s="803">
        <f>F116/$F$155</f>
        <v/>
      </c>
      <c r="J116" s="600" t="n"/>
      <c r="K116" s="600" t="n"/>
      <c r="L116" s="600" t="n"/>
      <c r="M116" s="600" t="n"/>
      <c r="N116" s="600" t="n"/>
      <c r="O116" s="600" t="n"/>
      <c r="P116" s="600" t="n"/>
      <c r="Q116" s="590" t="n"/>
      <c r="R116" s="590" t="n"/>
      <c r="S116" s="590" t="n"/>
      <c r="T116" s="590" t="n"/>
      <c r="U116" s="590" t="n"/>
      <c r="V116" s="590" t="n"/>
      <c r="W116" s="590" t="n"/>
      <c r="X116" s="590" t="n"/>
      <c r="Y116" s="590" t="n"/>
      <c r="Z116" s="590" t="n"/>
    </row>
    <row r="117" hidden="1" outlineLevel="1" ht="15" customHeight="1" s="844">
      <c r="A117" s="666" t="n"/>
      <c r="B117" s="755" t="inlineStr">
        <is>
          <t>Graduate Sales force Consultant</t>
        </is>
      </c>
      <c r="C117" s="756" t="inlineStr">
        <is>
          <t>Consultant</t>
        </is>
      </c>
      <c r="D117" s="756" t="n">
        <v>7</v>
      </c>
      <c r="E117" s="756" t="n">
        <v>0</v>
      </c>
      <c r="F117" s="757">
        <f>SUM(D117:E117)</f>
        <v/>
      </c>
      <c r="G117" s="690">
        <f>D117/$D$155</f>
        <v/>
      </c>
      <c r="H117" s="690">
        <f>E117/$E$155</f>
        <v/>
      </c>
      <c r="I117" s="803">
        <f>F117/$F$155</f>
        <v/>
      </c>
      <c r="J117" s="600" t="n"/>
      <c r="K117" s="600" t="n"/>
      <c r="L117" s="600" t="n"/>
      <c r="M117" s="600" t="n"/>
      <c r="N117" s="600" t="n"/>
      <c r="O117" s="600" t="n"/>
      <c r="P117" s="600" t="n"/>
      <c r="Q117" s="590" t="n"/>
      <c r="R117" s="590" t="n"/>
      <c r="S117" s="590" t="n"/>
      <c r="T117" s="590" t="n"/>
      <c r="U117" s="590" t="n"/>
      <c r="V117" s="590" t="n"/>
      <c r="W117" s="590" t="n"/>
      <c r="X117" s="590" t="n"/>
      <c r="Y117" s="590" t="n"/>
      <c r="Z117" s="590" t="n"/>
    </row>
    <row r="118" hidden="1" outlineLevel="1" ht="15" customHeight="1" s="844">
      <c r="A118" s="666" t="n"/>
      <c r="B118" s="755" t="inlineStr">
        <is>
          <t>Technical Lead</t>
        </is>
      </c>
      <c r="C118" s="756" t="inlineStr">
        <is>
          <t>Technical Lead</t>
        </is>
      </c>
      <c r="D118" s="756" t="n">
        <v>6</v>
      </c>
      <c r="E118" s="756" t="n">
        <v>1</v>
      </c>
      <c r="F118" s="757">
        <f>SUM(D118:E118)</f>
        <v/>
      </c>
      <c r="G118" s="690">
        <f>D118/$D$155</f>
        <v/>
      </c>
      <c r="H118" s="690">
        <f>E118/$E$155</f>
        <v/>
      </c>
      <c r="I118" s="803">
        <f>F118/$F$155</f>
        <v/>
      </c>
      <c r="J118" s="600" t="n"/>
      <c r="K118" s="600" t="n"/>
      <c r="L118" s="600" t="n"/>
      <c r="M118" s="600" t="n"/>
      <c r="N118" s="600" t="n"/>
      <c r="O118" s="600" t="n"/>
      <c r="P118" s="600" t="n"/>
      <c r="Q118" s="590" t="n"/>
      <c r="R118" s="590" t="n"/>
      <c r="S118" s="590" t="n"/>
      <c r="T118" s="590" t="n"/>
      <c r="U118" s="590" t="n"/>
      <c r="V118" s="590" t="n"/>
      <c r="W118" s="590" t="n"/>
      <c r="X118" s="590" t="n"/>
      <c r="Y118" s="590" t="n"/>
      <c r="Z118" s="590" t="n"/>
    </row>
    <row r="119" hidden="1" outlineLevel="1" ht="15" customHeight="1" s="844">
      <c r="A119" s="804" t="n"/>
      <c r="B119" s="755" t="inlineStr">
        <is>
          <t>Associate Engagement Manager</t>
        </is>
      </c>
      <c r="C119" s="756" t="inlineStr">
        <is>
          <t>Engagement Manager</t>
        </is>
      </c>
      <c r="D119" s="756" t="n">
        <v>5</v>
      </c>
      <c r="E119" s="756" t="n">
        <v>0</v>
      </c>
      <c r="F119" s="757">
        <f>SUM(D119:E119)</f>
        <v/>
      </c>
      <c r="G119" s="690">
        <f>D119/$D$155</f>
        <v/>
      </c>
      <c r="H119" s="690">
        <f>E119/$E$155</f>
        <v/>
      </c>
      <c r="I119" s="803">
        <f>F119/$F$155</f>
        <v/>
      </c>
      <c r="J119" s="600" t="n"/>
      <c r="K119" s="600" t="n"/>
      <c r="L119" s="600" t="n"/>
      <c r="M119" s="600" t="n"/>
      <c r="N119" s="600" t="n"/>
      <c r="O119" s="600" t="n"/>
      <c r="P119" s="600" t="n"/>
      <c r="Q119" s="590" t="n"/>
      <c r="R119" s="590" t="n"/>
      <c r="S119" s="590" t="n"/>
      <c r="T119" s="590" t="n"/>
      <c r="U119" s="590" t="n"/>
      <c r="V119" s="590" t="n"/>
      <c r="W119" s="590" t="n"/>
      <c r="X119" s="590" t="n"/>
      <c r="Y119" s="590" t="n"/>
      <c r="Z119" s="590" t="n"/>
    </row>
    <row r="120" hidden="1" outlineLevel="1" ht="15" customHeight="1" s="844">
      <c r="A120" s="666" t="n"/>
      <c r="B120" s="755" t="inlineStr">
        <is>
          <t>Senior Technical Lead</t>
        </is>
      </c>
      <c r="C120" s="756" t="inlineStr">
        <is>
          <t>Technical Lead</t>
        </is>
      </c>
      <c r="D120" s="756" t="n">
        <v>4</v>
      </c>
      <c r="E120" s="756" t="n">
        <v>0</v>
      </c>
      <c r="F120" s="757">
        <f>SUM(D120:E120)</f>
        <v/>
      </c>
      <c r="G120" s="690">
        <f>D120/$D$155</f>
        <v/>
      </c>
      <c r="H120" s="690">
        <f>E120/$E$155</f>
        <v/>
      </c>
      <c r="I120" s="803">
        <f>F120/$F$155</f>
        <v/>
      </c>
      <c r="J120" s="600" t="n"/>
      <c r="K120" s="600" t="n"/>
      <c r="L120" s="600" t="n"/>
      <c r="M120" s="600" t="n"/>
      <c r="N120" s="600" t="n"/>
      <c r="O120" s="600" t="n"/>
      <c r="P120" s="600" t="n"/>
      <c r="Q120" s="590" t="n"/>
      <c r="R120" s="590" t="n"/>
      <c r="S120" s="590" t="n"/>
      <c r="T120" s="590" t="n"/>
      <c r="U120" s="590" t="n"/>
      <c r="V120" s="590" t="n"/>
      <c r="W120" s="590" t="n"/>
      <c r="X120" s="590" t="n"/>
      <c r="Y120" s="590" t="n"/>
      <c r="Z120" s="590" t="n"/>
    </row>
    <row r="121" hidden="1" outlineLevel="1" ht="15" customHeight="1" s="844">
      <c r="A121" s="666" t="n"/>
      <c r="B121" s="755" t="inlineStr">
        <is>
          <t>Senior Sales force Consultant</t>
        </is>
      </c>
      <c r="C121" s="756" t="inlineStr">
        <is>
          <t>Consultant</t>
        </is>
      </c>
      <c r="D121" s="756" t="n">
        <v>2</v>
      </c>
      <c r="E121" s="756" t="n">
        <v>0</v>
      </c>
      <c r="F121" s="757">
        <f>SUM(D121:E121)</f>
        <v/>
      </c>
      <c r="G121" s="690">
        <f>D121/$D$155</f>
        <v/>
      </c>
      <c r="H121" s="690">
        <f>E121/$E$155</f>
        <v/>
      </c>
      <c r="I121" s="803">
        <f>F121/$F$155</f>
        <v/>
      </c>
      <c r="J121" s="600" t="n"/>
      <c r="K121" s="600" t="n"/>
      <c r="L121" s="600" t="n"/>
      <c r="M121" s="600" t="n"/>
      <c r="N121" s="600" t="n"/>
      <c r="O121" s="600" t="n"/>
      <c r="P121" s="600" t="n"/>
      <c r="Q121" s="590" t="n"/>
      <c r="R121" s="590" t="n"/>
      <c r="S121" s="590" t="n"/>
      <c r="T121" s="590" t="n"/>
      <c r="U121" s="590" t="n"/>
      <c r="V121" s="590" t="n"/>
      <c r="W121" s="590" t="n"/>
      <c r="X121" s="590" t="n"/>
      <c r="Y121" s="590" t="n"/>
      <c r="Z121" s="590" t="n"/>
    </row>
    <row r="122" hidden="1" outlineLevel="1" ht="15" customHeight="1" s="844">
      <c r="A122" s="804" t="n"/>
      <c r="B122" s="755" t="inlineStr">
        <is>
          <t>Graduate Analyst</t>
        </is>
      </c>
      <c r="C122" s="756" t="inlineStr">
        <is>
          <t>Consultant</t>
        </is>
      </c>
      <c r="D122" s="756" t="n">
        <v>3</v>
      </c>
      <c r="E122" s="756" t="n">
        <v>0</v>
      </c>
      <c r="F122" s="757">
        <f>SUM(D122:E122)</f>
        <v/>
      </c>
      <c r="G122" s="690">
        <f>D122/$D$155</f>
        <v/>
      </c>
      <c r="H122" s="690">
        <f>E122/$E$155</f>
        <v/>
      </c>
      <c r="I122" s="803">
        <f>F122/$F$155</f>
        <v/>
      </c>
      <c r="J122" s="600" t="n"/>
      <c r="K122" s="600" t="n"/>
      <c r="L122" s="600" t="n"/>
      <c r="M122" s="600" t="n"/>
      <c r="N122" s="600" t="n"/>
      <c r="O122" s="600" t="n"/>
      <c r="P122" s="600" t="n"/>
      <c r="Q122" s="590" t="n"/>
      <c r="R122" s="590" t="n"/>
      <c r="S122" s="590" t="n"/>
      <c r="T122" s="590" t="n"/>
      <c r="U122" s="590" t="n"/>
      <c r="V122" s="590" t="n"/>
      <c r="W122" s="590" t="n"/>
      <c r="X122" s="590" t="n"/>
      <c r="Y122" s="590" t="n"/>
      <c r="Z122" s="590" t="n"/>
    </row>
    <row r="123" hidden="1" outlineLevel="1" ht="15" customHeight="1" s="844">
      <c r="A123" s="666" t="n"/>
      <c r="B123" s="755" t="inlineStr">
        <is>
          <t>HR Manager</t>
        </is>
      </c>
      <c r="C123" s="756" t="inlineStr">
        <is>
          <t>Overheads</t>
        </is>
      </c>
      <c r="D123" s="756" t="n">
        <v>2</v>
      </c>
      <c r="E123" s="756" t="n">
        <v>0</v>
      </c>
      <c r="F123" s="757">
        <f>SUM(D123:E123)</f>
        <v/>
      </c>
      <c r="G123" s="690">
        <f>D123/$D$155</f>
        <v/>
      </c>
      <c r="H123" s="690">
        <f>E123/$E$155</f>
        <v/>
      </c>
      <c r="I123" s="803">
        <f>F123/$F$155</f>
        <v/>
      </c>
      <c r="J123" s="600" t="n"/>
      <c r="K123" s="600" t="n"/>
      <c r="L123" s="600" t="n"/>
      <c r="M123" s="600" t="n"/>
      <c r="N123" s="600" t="n"/>
      <c r="O123" s="600" t="n"/>
      <c r="P123" s="600" t="n"/>
      <c r="Q123" s="590" t="n"/>
      <c r="R123" s="590" t="n"/>
      <c r="S123" s="590" t="n"/>
      <c r="T123" s="590" t="n"/>
      <c r="U123" s="590" t="n"/>
      <c r="V123" s="590" t="n"/>
      <c r="W123" s="590" t="n"/>
      <c r="X123" s="590" t="n"/>
      <c r="Y123" s="590" t="n"/>
      <c r="Z123" s="590" t="n"/>
    </row>
    <row r="124" hidden="1" outlineLevel="1" ht="15" customHeight="1" s="844">
      <c r="A124" s="666" t="n"/>
      <c r="B124" s="755" t="inlineStr">
        <is>
          <t xml:space="preserve">Presales Solution Consultant </t>
        </is>
      </c>
      <c r="C124" s="756" t="inlineStr">
        <is>
          <t>Pre Sales</t>
        </is>
      </c>
      <c r="D124" s="756" t="n">
        <v>2</v>
      </c>
      <c r="E124" s="756" t="n">
        <v>0</v>
      </c>
      <c r="F124" s="757">
        <f>SUM(D124:E124)</f>
        <v/>
      </c>
      <c r="G124" s="690">
        <f>D124/$D$155</f>
        <v/>
      </c>
      <c r="H124" s="690">
        <f>E124/$E$155</f>
        <v/>
      </c>
      <c r="I124" s="803">
        <f>F124/$F$155</f>
        <v/>
      </c>
      <c r="J124" s="600" t="n"/>
      <c r="K124" s="600" t="n"/>
      <c r="L124" s="600" t="n"/>
      <c r="M124" s="600" t="n"/>
      <c r="N124" s="600" t="n"/>
      <c r="O124" s="600" t="n"/>
      <c r="P124" s="600" t="n"/>
      <c r="Q124" s="590" t="n"/>
      <c r="R124" s="590" t="n"/>
      <c r="S124" s="590" t="n"/>
      <c r="T124" s="590" t="n"/>
      <c r="U124" s="590" t="n"/>
      <c r="V124" s="590" t="n"/>
      <c r="W124" s="590" t="n"/>
      <c r="X124" s="590" t="n"/>
      <c r="Y124" s="590" t="n"/>
      <c r="Z124" s="590" t="n"/>
    </row>
    <row r="125" hidden="1" outlineLevel="1" ht="15" customHeight="1" s="844">
      <c r="A125" s="666" t="n"/>
      <c r="B125" s="755" t="inlineStr">
        <is>
          <t>Quality Assurance</t>
        </is>
      </c>
      <c r="C125" s="756" t="inlineStr">
        <is>
          <t>Quality Assurance</t>
        </is>
      </c>
      <c r="D125" s="756" t="n">
        <v>1</v>
      </c>
      <c r="E125" s="756" t="n">
        <v>1</v>
      </c>
      <c r="F125" s="757">
        <f>SUM(D125:E125)</f>
        <v/>
      </c>
      <c r="G125" s="690">
        <f>D125/$D$155</f>
        <v/>
      </c>
      <c r="H125" s="690">
        <f>E125/$E$155</f>
        <v/>
      </c>
      <c r="I125" s="803">
        <f>F125/$F$155</f>
        <v/>
      </c>
      <c r="J125" s="600" t="n"/>
      <c r="K125" s="600" t="n"/>
      <c r="L125" s="600" t="n"/>
      <c r="M125" s="600" t="n"/>
      <c r="N125" s="600" t="n"/>
      <c r="O125" s="600" t="n"/>
      <c r="P125" s="600" t="n"/>
      <c r="Q125" s="590" t="n"/>
      <c r="R125" s="590" t="n"/>
      <c r="S125" s="590" t="n"/>
      <c r="T125" s="590" t="n"/>
      <c r="U125" s="590" t="n"/>
      <c r="V125" s="590" t="n"/>
      <c r="W125" s="590" t="n"/>
      <c r="X125" s="590" t="n"/>
      <c r="Y125" s="590" t="n"/>
      <c r="Z125" s="590" t="n"/>
    </row>
    <row r="126" hidden="1" outlineLevel="1" ht="15" customHeight="1" s="844">
      <c r="A126" s="666" t="n"/>
      <c r="B126" s="755" t="inlineStr">
        <is>
          <t>Sales force Consultant</t>
        </is>
      </c>
      <c r="C126" s="756" t="inlineStr">
        <is>
          <t>Consultant</t>
        </is>
      </c>
      <c r="D126" s="756" t="n">
        <v>1</v>
      </c>
      <c r="E126" s="756" t="n">
        <v>1</v>
      </c>
      <c r="F126" s="757">
        <f>SUM(D126:E126)</f>
        <v/>
      </c>
      <c r="G126" s="690">
        <f>D126/$D$155</f>
        <v/>
      </c>
      <c r="H126" s="690">
        <f>E126/$E$155</f>
        <v/>
      </c>
      <c r="I126" s="803">
        <f>F126/$F$155</f>
        <v/>
      </c>
      <c r="J126" s="600" t="n"/>
      <c r="K126" s="600" t="n"/>
      <c r="L126" s="600" t="n"/>
      <c r="M126" s="600" t="n"/>
      <c r="N126" s="600" t="n"/>
      <c r="O126" s="600" t="n"/>
      <c r="P126" s="600" t="n"/>
      <c r="Q126" s="590" t="n"/>
      <c r="R126" s="590" t="n"/>
      <c r="S126" s="590" t="n"/>
      <c r="T126" s="590" t="n"/>
      <c r="U126" s="590" t="n"/>
      <c r="V126" s="590" t="n"/>
      <c r="W126" s="590" t="n"/>
      <c r="X126" s="590" t="n"/>
      <c r="Y126" s="590" t="n"/>
      <c r="Z126" s="590" t="n"/>
    </row>
    <row r="127" hidden="1" outlineLevel="1" ht="15" customHeight="1" s="844">
      <c r="A127" s="804" t="n"/>
      <c r="B127" s="755" t="inlineStr">
        <is>
          <t>Sales force Functional Consultant</t>
        </is>
      </c>
      <c r="C127" s="756" t="inlineStr">
        <is>
          <t>Consultant</t>
        </is>
      </c>
      <c r="D127" s="756" t="n">
        <v>2</v>
      </c>
      <c r="E127" s="756" t="n">
        <v>0</v>
      </c>
      <c r="F127" s="757">
        <f>SUM(D127:E127)</f>
        <v/>
      </c>
      <c r="G127" s="690">
        <f>D127/$D$155</f>
        <v/>
      </c>
      <c r="H127" s="690">
        <f>E127/$E$155</f>
        <v/>
      </c>
      <c r="I127" s="803">
        <f>F127/$F$155</f>
        <v/>
      </c>
      <c r="J127" s="600" t="n"/>
      <c r="K127" s="600" t="n"/>
      <c r="L127" s="600" t="n"/>
      <c r="M127" s="600" t="n"/>
      <c r="N127" s="600" t="n"/>
      <c r="O127" s="600" t="n"/>
      <c r="P127" s="600" t="n"/>
      <c r="Q127" s="590" t="n"/>
      <c r="R127" s="590" t="n"/>
      <c r="S127" s="590" t="n"/>
      <c r="T127" s="590" t="n"/>
      <c r="U127" s="590" t="n"/>
      <c r="V127" s="590" t="n"/>
      <c r="W127" s="590" t="n"/>
      <c r="X127" s="590" t="n"/>
      <c r="Y127" s="590" t="n"/>
      <c r="Z127" s="590" t="n"/>
    </row>
    <row r="128" hidden="1" outlineLevel="1" ht="15" customHeight="1" s="844">
      <c r="A128" s="666" t="n"/>
      <c r="B128" s="755" t="inlineStr">
        <is>
          <t>Director</t>
        </is>
      </c>
      <c r="C128" s="756" t="inlineStr">
        <is>
          <t>Overheads</t>
        </is>
      </c>
      <c r="D128" s="756" t="n">
        <v>2</v>
      </c>
      <c r="E128" s="756" t="n">
        <v>0</v>
      </c>
      <c r="F128" s="757">
        <f>SUM(D128:E128)</f>
        <v/>
      </c>
      <c r="G128" s="690">
        <f>D128/$D$155</f>
        <v/>
      </c>
      <c r="H128" s="690">
        <f>E128/$E$155</f>
        <v/>
      </c>
      <c r="I128" s="803">
        <f>F128/$F$155</f>
        <v/>
      </c>
      <c r="J128" s="600" t="n"/>
      <c r="K128" s="600" t="n"/>
      <c r="L128" s="600" t="n"/>
      <c r="M128" s="600" t="n"/>
      <c r="N128" s="600" t="n"/>
      <c r="O128" s="600" t="n"/>
      <c r="P128" s="600" t="n"/>
      <c r="Q128" s="590" t="n"/>
      <c r="R128" s="590" t="n"/>
      <c r="S128" s="590" t="n"/>
      <c r="T128" s="590" t="n"/>
      <c r="U128" s="590" t="n"/>
      <c r="V128" s="590" t="n"/>
      <c r="W128" s="590" t="n"/>
      <c r="X128" s="590" t="n"/>
      <c r="Y128" s="590" t="n"/>
      <c r="Z128" s="590" t="n"/>
    </row>
    <row r="129" hidden="1" outlineLevel="1" ht="15" customHeight="1" s="844">
      <c r="A129" s="666" t="n"/>
      <c r="B129" s="755" t="inlineStr">
        <is>
          <t>Senior System Administrator</t>
        </is>
      </c>
      <c r="C129" s="756" t="inlineStr">
        <is>
          <t>Consultant</t>
        </is>
      </c>
      <c r="D129" s="756" t="n">
        <v>1</v>
      </c>
      <c r="E129" s="756" t="n">
        <v>0</v>
      </c>
      <c r="F129" s="757">
        <f>SUM(D129:E129)</f>
        <v/>
      </c>
      <c r="G129" s="690">
        <f>D129/$D$155</f>
        <v/>
      </c>
      <c r="H129" s="690">
        <f>E129/$E$155</f>
        <v/>
      </c>
      <c r="I129" s="803">
        <f>F129/$F$155</f>
        <v/>
      </c>
      <c r="J129" s="600" t="n"/>
      <c r="K129" s="600" t="n"/>
      <c r="L129" s="600" t="n"/>
      <c r="M129" s="600" t="n"/>
      <c r="N129" s="600" t="n"/>
      <c r="O129" s="600" t="n"/>
      <c r="P129" s="600" t="n"/>
      <c r="Q129" s="590" t="n"/>
      <c r="R129" s="590" t="n"/>
      <c r="S129" s="590" t="n"/>
      <c r="T129" s="590" t="n"/>
      <c r="U129" s="590" t="n"/>
      <c r="V129" s="590" t="n"/>
      <c r="W129" s="590" t="n"/>
      <c r="X129" s="590" t="n"/>
      <c r="Y129" s="590" t="n"/>
      <c r="Z129" s="590" t="n"/>
    </row>
    <row r="130" hidden="1" outlineLevel="1" ht="15" customHeight="1" s="844">
      <c r="A130" s="666" t="n"/>
      <c r="B130" s="755" t="inlineStr">
        <is>
          <t>Support Manager</t>
        </is>
      </c>
      <c r="C130" s="756" t="inlineStr">
        <is>
          <t>Consultant</t>
        </is>
      </c>
      <c r="D130" s="756" t="n">
        <v>1</v>
      </c>
      <c r="E130" s="756" t="n">
        <v>0</v>
      </c>
      <c r="F130" s="757">
        <f>SUM(D130:E130)</f>
        <v/>
      </c>
      <c r="G130" s="690">
        <f>D130/$D$155</f>
        <v/>
      </c>
      <c r="H130" s="690">
        <f>E130/$E$155</f>
        <v/>
      </c>
      <c r="I130" s="803">
        <f>F130/$F$155</f>
        <v/>
      </c>
      <c r="J130" s="600" t="n"/>
      <c r="K130" s="600" t="n"/>
      <c r="L130" s="600" t="n"/>
      <c r="M130" s="600" t="n"/>
      <c r="N130" s="600" t="n"/>
      <c r="O130" s="600" t="n"/>
      <c r="P130" s="600" t="n"/>
      <c r="Q130" s="590" t="n"/>
      <c r="R130" s="590" t="n"/>
      <c r="S130" s="590" t="n"/>
      <c r="T130" s="590" t="n"/>
      <c r="U130" s="590" t="n"/>
      <c r="V130" s="590" t="n"/>
      <c r="W130" s="590" t="n"/>
      <c r="X130" s="590" t="n"/>
      <c r="Y130" s="590" t="n"/>
      <c r="Z130" s="590" t="n"/>
    </row>
    <row r="131" hidden="1" outlineLevel="1" ht="15" customHeight="1" s="844">
      <c r="A131" s="666" t="n"/>
      <c r="B131" s="755" t="inlineStr">
        <is>
          <t>Marketing Manager</t>
        </is>
      </c>
      <c r="C131" s="756" t="inlineStr">
        <is>
          <t>Overheads</t>
        </is>
      </c>
      <c r="D131" s="756" t="n">
        <v>0</v>
      </c>
      <c r="E131" s="756" t="n">
        <v>0</v>
      </c>
      <c r="F131" s="757">
        <f>SUM(D131:E131)</f>
        <v/>
      </c>
      <c r="G131" s="690">
        <f>D131/$D$155</f>
        <v/>
      </c>
      <c r="H131" s="690">
        <f>E131/$E$155</f>
        <v/>
      </c>
      <c r="I131" s="803">
        <f>F131/$F$155</f>
        <v/>
      </c>
      <c r="J131" s="600" t="n"/>
      <c r="K131" s="600" t="n"/>
      <c r="L131" s="600" t="n"/>
      <c r="M131" s="600" t="n"/>
      <c r="N131" s="600" t="n"/>
      <c r="O131" s="600" t="n"/>
      <c r="P131" s="600" t="n"/>
      <c r="Q131" s="590" t="n"/>
      <c r="R131" s="590" t="n"/>
      <c r="S131" s="590" t="n"/>
      <c r="T131" s="590" t="n"/>
      <c r="U131" s="590" t="n"/>
      <c r="V131" s="590" t="n"/>
      <c r="W131" s="590" t="n"/>
      <c r="X131" s="590" t="n"/>
      <c r="Y131" s="590" t="n"/>
      <c r="Z131" s="590" t="n"/>
    </row>
    <row r="132" hidden="1" outlineLevel="1" ht="15" customHeight="1" s="844">
      <c r="A132" s="804" t="n"/>
      <c r="B132" s="755" t="inlineStr">
        <is>
          <t>Marketing Specialist</t>
        </is>
      </c>
      <c r="C132" s="756" t="inlineStr">
        <is>
          <t>Overheads</t>
        </is>
      </c>
      <c r="D132" s="756" t="n">
        <v>0</v>
      </c>
      <c r="E132" s="756" t="n">
        <v>1</v>
      </c>
      <c r="F132" s="757">
        <f>SUM(D132:E132)</f>
        <v/>
      </c>
      <c r="G132" s="690">
        <f>D132/$D$155</f>
        <v/>
      </c>
      <c r="H132" s="690">
        <f>E132/$E$155</f>
        <v/>
      </c>
      <c r="I132" s="803">
        <f>F132/$F$155</f>
        <v/>
      </c>
      <c r="J132" s="600" t="n"/>
      <c r="K132" s="600" t="n"/>
      <c r="L132" s="600" t="n"/>
      <c r="M132" s="600" t="n"/>
      <c r="N132" s="600" t="n"/>
      <c r="O132" s="600" t="n"/>
      <c r="P132" s="600" t="n"/>
      <c r="Q132" s="590" t="n"/>
      <c r="R132" s="590" t="n"/>
      <c r="S132" s="590" t="n"/>
      <c r="T132" s="590" t="n"/>
      <c r="U132" s="590" t="n"/>
      <c r="V132" s="590" t="n"/>
      <c r="W132" s="590" t="n"/>
      <c r="X132" s="590" t="n"/>
      <c r="Y132" s="590" t="n"/>
      <c r="Z132" s="590" t="n"/>
    </row>
    <row r="133" hidden="1" outlineLevel="1" ht="15" customHeight="1" s="844">
      <c r="A133" s="666" t="n"/>
      <c r="B133" s="755" t="inlineStr">
        <is>
          <t>Mulesoft Architect</t>
        </is>
      </c>
      <c r="C133" s="756" t="inlineStr">
        <is>
          <t>Consultant</t>
        </is>
      </c>
      <c r="D133" s="756" t="n">
        <v>1</v>
      </c>
      <c r="E133" s="756" t="n">
        <v>0</v>
      </c>
      <c r="F133" s="757">
        <f>SUM(D133:E133)</f>
        <v/>
      </c>
      <c r="G133" s="690">
        <f>D133/$D$155</f>
        <v/>
      </c>
      <c r="H133" s="690">
        <f>E133/$E$155</f>
        <v/>
      </c>
      <c r="I133" s="803">
        <f>F133/$F$155</f>
        <v/>
      </c>
      <c r="J133" s="600" t="n"/>
      <c r="K133" s="600" t="n"/>
      <c r="L133" s="600" t="n"/>
      <c r="M133" s="600" t="n"/>
      <c r="N133" s="600" t="n"/>
      <c r="O133" s="600" t="n"/>
      <c r="P133" s="600" t="n"/>
      <c r="Q133" s="590" t="n"/>
      <c r="R133" s="590" t="n"/>
      <c r="S133" s="590" t="n"/>
      <c r="T133" s="590" t="n"/>
      <c r="U133" s="590" t="n"/>
      <c r="V133" s="590" t="n"/>
      <c r="W133" s="590" t="n"/>
      <c r="X133" s="590" t="n"/>
      <c r="Y133" s="590" t="n"/>
      <c r="Z133" s="590" t="n"/>
    </row>
    <row r="134" hidden="1" outlineLevel="1" ht="15" customHeight="1" s="844">
      <c r="A134" s="666" t="n"/>
      <c r="B134" s="755" t="inlineStr">
        <is>
          <t>PMO</t>
        </is>
      </c>
      <c r="C134" s="756" t="inlineStr">
        <is>
          <t>Consultant</t>
        </is>
      </c>
      <c r="D134" s="756" t="n">
        <v>1</v>
      </c>
      <c r="E134" s="756" t="n">
        <v>0</v>
      </c>
      <c r="F134" s="757">
        <f>SUM(D134:E134)</f>
        <v/>
      </c>
      <c r="G134" s="690">
        <f>D134/$D$155</f>
        <v/>
      </c>
      <c r="H134" s="690">
        <f>E134/$E$155</f>
        <v/>
      </c>
      <c r="I134" s="803">
        <f>F134/$F$155</f>
        <v/>
      </c>
      <c r="J134" s="600" t="n"/>
      <c r="K134" s="600" t="n"/>
      <c r="L134" s="600" t="n"/>
      <c r="M134" s="600" t="n"/>
      <c r="N134" s="600" t="n"/>
      <c r="O134" s="600" t="n"/>
      <c r="P134" s="600" t="n"/>
      <c r="Q134" s="590" t="n"/>
      <c r="R134" s="590" t="n"/>
      <c r="S134" s="590" t="n"/>
      <c r="T134" s="590" t="n"/>
      <c r="U134" s="590" t="n"/>
      <c r="V134" s="590" t="n"/>
      <c r="W134" s="590" t="n"/>
      <c r="X134" s="590" t="n"/>
      <c r="Y134" s="590" t="n"/>
      <c r="Z134" s="590" t="n"/>
    </row>
    <row r="135" hidden="1" outlineLevel="1" ht="15" customHeight="1" s="844">
      <c r="A135" s="666" t="n"/>
      <c r="B135" s="755" t="inlineStr">
        <is>
          <t>Product Marketing Manager</t>
        </is>
      </c>
      <c r="C135" s="756" t="inlineStr">
        <is>
          <t>Overheads</t>
        </is>
      </c>
      <c r="D135" s="756" t="n">
        <v>1</v>
      </c>
      <c r="E135" s="756" t="n">
        <v>0</v>
      </c>
      <c r="F135" s="757">
        <f>SUM(D135:E135)</f>
        <v/>
      </c>
      <c r="G135" s="690">
        <f>D135/$D$155</f>
        <v/>
      </c>
      <c r="H135" s="690">
        <f>E135/$E$155</f>
        <v/>
      </c>
      <c r="I135" s="803">
        <f>F135/$F$155</f>
        <v/>
      </c>
      <c r="J135" s="600" t="n"/>
      <c r="K135" s="600" t="n"/>
      <c r="L135" s="600" t="n"/>
      <c r="M135" s="600" t="n"/>
      <c r="N135" s="600" t="n"/>
      <c r="O135" s="600" t="n"/>
      <c r="P135" s="600" t="n"/>
      <c r="Q135" s="590" t="n"/>
      <c r="R135" s="590" t="n"/>
      <c r="S135" s="590" t="n"/>
      <c r="T135" s="590" t="n"/>
      <c r="U135" s="590" t="n"/>
      <c r="V135" s="590" t="n"/>
      <c r="W135" s="590" t="n"/>
      <c r="X135" s="590" t="n"/>
      <c r="Y135" s="590" t="n"/>
      <c r="Z135" s="590" t="n"/>
    </row>
    <row r="136" hidden="1" outlineLevel="1" ht="15" customHeight="1" s="844">
      <c r="A136" s="804" t="n"/>
      <c r="B136" s="755" t="inlineStr">
        <is>
          <t>Alliances and Business Development Director</t>
        </is>
      </c>
      <c r="C136" s="756" t="inlineStr">
        <is>
          <t>Pre Sales</t>
        </is>
      </c>
      <c r="D136" s="756" t="n">
        <v>1</v>
      </c>
      <c r="E136" s="756" t="n">
        <v>0</v>
      </c>
      <c r="F136" s="757">
        <f>SUM(D136:E136)</f>
        <v/>
      </c>
      <c r="G136" s="690">
        <f>D136/$D$155</f>
        <v/>
      </c>
      <c r="H136" s="690">
        <f>E136/$E$155</f>
        <v/>
      </c>
      <c r="I136" s="803">
        <f>F136/$F$155</f>
        <v/>
      </c>
      <c r="J136" s="600" t="n"/>
      <c r="K136" s="600" t="n"/>
      <c r="L136" s="600" t="n"/>
      <c r="M136" s="600" t="n"/>
      <c r="N136" s="600" t="n"/>
      <c r="O136" s="600" t="n"/>
      <c r="P136" s="600" t="n"/>
      <c r="Q136" s="590" t="n"/>
      <c r="R136" s="590" t="n"/>
      <c r="S136" s="590" t="n"/>
      <c r="T136" s="590" t="n"/>
      <c r="U136" s="590" t="n"/>
      <c r="V136" s="590" t="n"/>
      <c r="W136" s="590" t="n"/>
      <c r="X136" s="590" t="n"/>
      <c r="Y136" s="590" t="n"/>
      <c r="Z136" s="590" t="n"/>
    </row>
    <row r="137" hidden="1" outlineLevel="1" ht="15" customHeight="1" s="844">
      <c r="A137" s="804" t="n"/>
      <c r="B137" s="755" t="inlineStr">
        <is>
          <t>Associate Technical Lead</t>
        </is>
      </c>
      <c r="C137" s="756" t="inlineStr">
        <is>
          <t>Technical Lead</t>
        </is>
      </c>
      <c r="D137" s="756" t="n">
        <v>1</v>
      </c>
      <c r="E137" s="756" t="n">
        <v>0</v>
      </c>
      <c r="F137" s="757">
        <f>SUM(D137:E137)</f>
        <v/>
      </c>
      <c r="G137" s="690">
        <f>D137/$D$155</f>
        <v/>
      </c>
      <c r="H137" s="690">
        <f>E137/$E$155</f>
        <v/>
      </c>
      <c r="I137" s="803">
        <f>F137/$F$155</f>
        <v/>
      </c>
      <c r="J137" s="600" t="n"/>
      <c r="K137" s="600" t="n"/>
      <c r="L137" s="600" t="n"/>
      <c r="M137" s="600" t="n"/>
      <c r="N137" s="600" t="n"/>
      <c r="O137" s="600" t="n"/>
      <c r="P137" s="600" t="n"/>
      <c r="Q137" s="590" t="n"/>
      <c r="R137" s="590" t="n"/>
      <c r="S137" s="590" t="n"/>
      <c r="T137" s="590" t="n"/>
      <c r="U137" s="590" t="n"/>
      <c r="V137" s="590" t="n"/>
      <c r="W137" s="590" t="n"/>
      <c r="X137" s="590" t="n"/>
      <c r="Y137" s="590" t="n"/>
      <c r="Z137" s="590" t="n"/>
    </row>
    <row r="138" hidden="1" outlineLevel="1" ht="15" customHeight="1" s="844">
      <c r="A138" s="666" t="n"/>
      <c r="B138" s="755" t="inlineStr">
        <is>
          <t>Business Development Manager</t>
        </is>
      </c>
      <c r="C138" s="756" t="inlineStr">
        <is>
          <t>Pre Sales</t>
        </is>
      </c>
      <c r="D138" s="756" t="n">
        <v>0</v>
      </c>
      <c r="E138" s="756" t="n">
        <v>0</v>
      </c>
      <c r="F138" s="757">
        <f>SUM(D138:E138)</f>
        <v/>
      </c>
      <c r="G138" s="690">
        <f>D138/$D$155</f>
        <v/>
      </c>
      <c r="H138" s="690">
        <f>E138/$E$155</f>
        <v/>
      </c>
      <c r="I138" s="803">
        <f>F138/$F$155</f>
        <v/>
      </c>
      <c r="J138" s="600" t="n"/>
      <c r="K138" s="600" t="n"/>
      <c r="L138" s="600" t="n"/>
      <c r="M138" s="600" t="n"/>
      <c r="N138" s="600" t="n"/>
      <c r="O138" s="600" t="n"/>
      <c r="P138" s="600" t="n"/>
      <c r="Q138" s="590" t="n"/>
      <c r="R138" s="590" t="n"/>
      <c r="S138" s="590" t="n"/>
      <c r="T138" s="590" t="n"/>
      <c r="U138" s="590" t="n"/>
      <c r="V138" s="590" t="n"/>
      <c r="W138" s="590" t="n"/>
      <c r="X138" s="590" t="n"/>
      <c r="Y138" s="590" t="n"/>
      <c r="Z138" s="590" t="n"/>
    </row>
    <row r="139" hidden="1" outlineLevel="1" ht="15" customHeight="1" s="844">
      <c r="A139" s="804" t="n"/>
      <c r="B139" s="755" t="inlineStr">
        <is>
          <t>CEO</t>
        </is>
      </c>
      <c r="C139" s="756" t="inlineStr">
        <is>
          <t>Overheads</t>
        </is>
      </c>
      <c r="D139" s="756" t="n">
        <v>1</v>
      </c>
      <c r="E139" s="756" t="n">
        <v>0</v>
      </c>
      <c r="F139" s="757">
        <f>SUM(D139:E139)</f>
        <v/>
      </c>
      <c r="G139" s="690">
        <f>D139/$D$155</f>
        <v/>
      </c>
      <c r="H139" s="690">
        <f>E139/$E$155</f>
        <v/>
      </c>
      <c r="I139" s="803">
        <f>F139/$F$155</f>
        <v/>
      </c>
      <c r="J139" s="600" t="n"/>
      <c r="K139" s="600" t="n"/>
      <c r="L139" s="600" t="n"/>
      <c r="M139" s="600" t="n"/>
      <c r="N139" s="600" t="n"/>
      <c r="O139" s="600" t="n"/>
      <c r="P139" s="600" t="n"/>
      <c r="Q139" s="590" t="n"/>
      <c r="R139" s="590" t="n"/>
      <c r="S139" s="590" t="n"/>
      <c r="T139" s="590" t="n"/>
      <c r="U139" s="590" t="n"/>
      <c r="V139" s="590" t="n"/>
      <c r="W139" s="590" t="n"/>
      <c r="X139" s="590" t="n"/>
      <c r="Y139" s="590" t="n"/>
      <c r="Z139" s="590" t="n"/>
    </row>
    <row r="140" hidden="1" outlineLevel="1" ht="15" customHeight="1" s="844">
      <c r="A140" s="666" t="n"/>
      <c r="B140" s="755" t="inlineStr">
        <is>
          <t>Finance Manager</t>
        </is>
      </c>
      <c r="C140" s="756" t="inlineStr">
        <is>
          <t>Overheads</t>
        </is>
      </c>
      <c r="D140" s="756" t="n">
        <v>1</v>
      </c>
      <c r="E140" s="756" t="n">
        <v>0</v>
      </c>
      <c r="F140" s="757">
        <f>SUM(D140:E140)</f>
        <v/>
      </c>
      <c r="G140" s="690">
        <f>D140/$D$155</f>
        <v/>
      </c>
      <c r="H140" s="690">
        <f>E140/$E$155</f>
        <v/>
      </c>
      <c r="I140" s="803">
        <f>F140/$F$155</f>
        <v/>
      </c>
      <c r="J140" s="600" t="n"/>
      <c r="K140" s="600" t="n"/>
      <c r="L140" s="600" t="n"/>
      <c r="M140" s="600" t="n"/>
      <c r="N140" s="600" t="n"/>
      <c r="O140" s="600" t="n"/>
      <c r="P140" s="600" t="n"/>
      <c r="Q140" s="590" t="n"/>
      <c r="R140" s="590" t="n"/>
      <c r="S140" s="590" t="n"/>
      <c r="T140" s="590" t="n"/>
      <c r="U140" s="590" t="n"/>
      <c r="V140" s="590" t="n"/>
      <c r="W140" s="590" t="n"/>
      <c r="X140" s="590" t="n"/>
      <c r="Y140" s="590" t="n"/>
      <c r="Z140" s="590" t="n"/>
    </row>
    <row r="141" hidden="1" outlineLevel="1" ht="15" customHeight="1" s="844">
      <c r="A141" s="666" t="n"/>
      <c r="B141" s="755" t="inlineStr">
        <is>
          <t>Financial Controller</t>
        </is>
      </c>
      <c r="C141" s="756" t="inlineStr">
        <is>
          <t>Overheads</t>
        </is>
      </c>
      <c r="D141" s="756" t="n">
        <v>1</v>
      </c>
      <c r="E141" s="756" t="n">
        <v>0</v>
      </c>
      <c r="F141" s="757">
        <f>SUM(D141:E141)</f>
        <v/>
      </c>
      <c r="G141" s="690">
        <f>D141/$D$155</f>
        <v/>
      </c>
      <c r="H141" s="690">
        <f>E141/$E$155</f>
        <v/>
      </c>
      <c r="I141" s="803">
        <f>F141/$F$155</f>
        <v/>
      </c>
      <c r="J141" s="600" t="n"/>
      <c r="K141" s="600" t="n"/>
      <c r="L141" s="600" t="n"/>
      <c r="M141" s="600" t="n"/>
      <c r="N141" s="600" t="n"/>
      <c r="O141" s="600" t="n"/>
      <c r="P141" s="600" t="n"/>
      <c r="Q141" s="590" t="n"/>
      <c r="R141" s="590" t="n"/>
      <c r="S141" s="590" t="n"/>
      <c r="T141" s="590" t="n"/>
      <c r="U141" s="590" t="n"/>
      <c r="V141" s="590" t="n"/>
      <c r="W141" s="590" t="n"/>
      <c r="X141" s="590" t="n"/>
      <c r="Y141" s="590" t="n"/>
      <c r="Z141" s="590" t="n"/>
    </row>
    <row r="142" hidden="1" outlineLevel="1" ht="15" customHeight="1" s="844">
      <c r="A142" s="666" t="n"/>
      <c r="B142" s="755" t="inlineStr">
        <is>
          <t>Graduate Developer</t>
        </is>
      </c>
      <c r="C142" s="756" t="inlineStr">
        <is>
          <t>Consultant</t>
        </is>
      </c>
      <c r="D142" s="756" t="n">
        <v>1</v>
      </c>
      <c r="E142" s="756" t="n">
        <v>0</v>
      </c>
      <c r="F142" s="757">
        <f>SUM(D142:E142)</f>
        <v/>
      </c>
      <c r="G142" s="690">
        <f>D142/$D$155</f>
        <v/>
      </c>
      <c r="H142" s="690">
        <f>E142/$E$155</f>
        <v/>
      </c>
      <c r="I142" s="803">
        <f>F142/$F$155</f>
        <v/>
      </c>
      <c r="J142" s="600" t="n"/>
      <c r="K142" s="600" t="n"/>
      <c r="L142" s="600" t="n"/>
      <c r="M142" s="600" t="n"/>
      <c r="N142" s="600" t="n"/>
      <c r="O142" s="600" t="n"/>
      <c r="P142" s="600" t="n"/>
      <c r="Q142" s="590" t="n"/>
      <c r="R142" s="590" t="n"/>
      <c r="S142" s="590" t="n"/>
      <c r="T142" s="590" t="n"/>
      <c r="U142" s="590" t="n"/>
      <c r="V142" s="590" t="n"/>
      <c r="W142" s="590" t="n"/>
      <c r="X142" s="590" t="n"/>
      <c r="Y142" s="590" t="n"/>
      <c r="Z142" s="590" t="n"/>
    </row>
    <row r="143" hidden="1" outlineLevel="1" ht="15" customHeight="1" s="844">
      <c r="A143" s="804" t="n"/>
      <c r="B143" s="755" t="inlineStr">
        <is>
          <t xml:space="preserve">Head of Professional Services </t>
        </is>
      </c>
      <c r="C143" s="756" t="inlineStr">
        <is>
          <t>Overheads</t>
        </is>
      </c>
      <c r="D143" s="756" t="n">
        <v>1</v>
      </c>
      <c r="E143" s="756" t="n">
        <v>0</v>
      </c>
      <c r="F143" s="757">
        <f>SUM(D143:E143)</f>
        <v/>
      </c>
      <c r="G143" s="690">
        <f>D143/$D$155</f>
        <v/>
      </c>
      <c r="H143" s="690">
        <f>E143/$E$155</f>
        <v/>
      </c>
      <c r="I143" s="803">
        <f>F143/$F$155</f>
        <v/>
      </c>
      <c r="J143" s="600" t="n"/>
      <c r="K143" s="600" t="n"/>
      <c r="L143" s="600" t="n"/>
      <c r="M143" s="600" t="n"/>
      <c r="N143" s="600" t="n"/>
      <c r="O143" s="600" t="n"/>
      <c r="P143" s="600" t="n"/>
      <c r="Q143" s="590" t="n"/>
      <c r="R143" s="590" t="n"/>
      <c r="S143" s="590" t="n"/>
      <c r="T143" s="590" t="n"/>
      <c r="U143" s="590" t="n"/>
      <c r="V143" s="590" t="n"/>
      <c r="W143" s="590" t="n"/>
      <c r="X143" s="590" t="n"/>
      <c r="Y143" s="590" t="n"/>
      <c r="Z143" s="590" t="n"/>
    </row>
    <row r="144" hidden="1" outlineLevel="1" ht="15" customHeight="1" s="844">
      <c r="A144" s="666" t="n"/>
      <c r="B144" s="755" t="inlineStr">
        <is>
          <t xml:space="preserve">Head of Support </t>
        </is>
      </c>
      <c r="C144" s="756" t="inlineStr">
        <is>
          <t>Overheads</t>
        </is>
      </c>
      <c r="D144" s="756" t="n">
        <v>1</v>
      </c>
      <c r="E144" s="756" t="n">
        <v>0</v>
      </c>
      <c r="F144" s="757">
        <f>SUM(D144:E144)</f>
        <v/>
      </c>
      <c r="G144" s="690">
        <f>D144/$D$155</f>
        <v/>
      </c>
      <c r="H144" s="690">
        <f>E144/$E$155</f>
        <v/>
      </c>
      <c r="I144" s="803">
        <f>F144/$F$155</f>
        <v/>
      </c>
      <c r="J144" s="600" t="n"/>
      <c r="K144" s="600" t="n"/>
      <c r="L144" s="600" t="n"/>
      <c r="M144" s="600" t="n"/>
      <c r="N144" s="600" t="n"/>
      <c r="O144" s="600" t="n"/>
      <c r="P144" s="600" t="n"/>
      <c r="Q144" s="590" t="n"/>
      <c r="R144" s="590" t="n"/>
      <c r="S144" s="590" t="n"/>
      <c r="T144" s="590" t="n"/>
      <c r="U144" s="590" t="n"/>
      <c r="V144" s="590" t="n"/>
      <c r="W144" s="590" t="n"/>
      <c r="X144" s="590" t="n"/>
      <c r="Y144" s="590" t="n"/>
      <c r="Z144" s="590" t="n"/>
    </row>
    <row r="145" hidden="1" outlineLevel="1" ht="15" customHeight="1" s="844">
      <c r="A145" s="666" t="n"/>
      <c r="B145" s="755" t="inlineStr">
        <is>
          <t>Managing Director</t>
        </is>
      </c>
      <c r="C145" s="756" t="inlineStr">
        <is>
          <t>Overheads</t>
        </is>
      </c>
      <c r="D145" s="756" t="n">
        <v>0</v>
      </c>
      <c r="E145" s="756" t="n">
        <v>0</v>
      </c>
      <c r="F145" s="757">
        <f>SUM(D145:E145)</f>
        <v/>
      </c>
      <c r="G145" s="690">
        <f>D145/$D$155</f>
        <v/>
      </c>
      <c r="H145" s="690">
        <f>E145/$E$155</f>
        <v/>
      </c>
      <c r="I145" s="803">
        <f>F145/$F$155</f>
        <v/>
      </c>
      <c r="J145" s="600" t="n"/>
      <c r="K145" s="600" t="n"/>
      <c r="L145" s="600" t="n"/>
      <c r="M145" s="600" t="n"/>
      <c r="N145" s="600" t="n"/>
      <c r="O145" s="600" t="n"/>
      <c r="P145" s="600" t="n"/>
      <c r="Q145" s="590" t="n"/>
      <c r="R145" s="590" t="n"/>
      <c r="S145" s="590" t="n"/>
      <c r="T145" s="590" t="n"/>
      <c r="U145" s="590" t="n"/>
      <c r="V145" s="590" t="n"/>
      <c r="W145" s="590" t="n"/>
      <c r="X145" s="590" t="n"/>
      <c r="Y145" s="590" t="n"/>
      <c r="Z145" s="590" t="n"/>
    </row>
    <row r="146" hidden="1" outlineLevel="1" ht="15" customHeight="1" s="844">
      <c r="A146" s="666" t="n"/>
      <c r="B146" s="755" t="inlineStr">
        <is>
          <t>Marketing Cloud TL</t>
        </is>
      </c>
      <c r="C146" s="756" t="inlineStr">
        <is>
          <t>Overheads</t>
        </is>
      </c>
      <c r="D146" s="756" t="n">
        <v>0</v>
      </c>
      <c r="E146" s="756" t="n">
        <v>1</v>
      </c>
      <c r="F146" s="757">
        <f>SUM(D146:E146)</f>
        <v/>
      </c>
      <c r="G146" s="690">
        <f>D146/$D$155</f>
        <v/>
      </c>
      <c r="H146" s="690">
        <f>E146/$E$155</f>
        <v/>
      </c>
      <c r="I146" s="803">
        <f>F146/$F$155</f>
        <v/>
      </c>
      <c r="J146" s="600" t="n"/>
      <c r="K146" s="600" t="n"/>
      <c r="L146" s="600" t="n"/>
      <c r="M146" s="600" t="n"/>
      <c r="N146" s="600" t="n"/>
      <c r="O146" s="600" t="n"/>
      <c r="P146" s="600" t="n"/>
      <c r="Q146" s="590" t="n"/>
      <c r="R146" s="590" t="n"/>
      <c r="S146" s="590" t="n"/>
      <c r="T146" s="590" t="n"/>
      <c r="U146" s="590" t="n"/>
      <c r="V146" s="590" t="n"/>
      <c r="W146" s="590" t="n"/>
      <c r="X146" s="590" t="n"/>
      <c r="Y146" s="590" t="n"/>
      <c r="Z146" s="590" t="n"/>
    </row>
    <row r="147" hidden="1" outlineLevel="1" ht="15" customHeight="1" s="844">
      <c r="A147" s="666" t="n"/>
      <c r="B147" s="755" t="inlineStr">
        <is>
          <t xml:space="preserve">Marketing Executive </t>
        </is>
      </c>
      <c r="C147" s="756" t="inlineStr">
        <is>
          <t>Overheads</t>
        </is>
      </c>
      <c r="D147" s="756" t="n">
        <v>1</v>
      </c>
      <c r="E147" s="756" t="n">
        <v>0</v>
      </c>
      <c r="F147" s="757">
        <f>SUM(D147:E147)</f>
        <v/>
      </c>
      <c r="G147" s="690">
        <f>D147/$D$155</f>
        <v/>
      </c>
      <c r="H147" s="690">
        <f>E147/$E$155</f>
        <v/>
      </c>
      <c r="I147" s="803">
        <f>F147/$F$155</f>
        <v/>
      </c>
      <c r="J147" s="600" t="n"/>
      <c r="K147" s="600" t="n"/>
      <c r="L147" s="600" t="n"/>
      <c r="M147" s="600" t="n"/>
      <c r="N147" s="600" t="n"/>
      <c r="O147" s="600" t="n"/>
      <c r="P147" s="600" t="n"/>
      <c r="Q147" s="590" t="n"/>
      <c r="R147" s="590" t="n"/>
      <c r="S147" s="590" t="n"/>
      <c r="T147" s="590" t="n"/>
      <c r="U147" s="590" t="n"/>
      <c r="V147" s="590" t="n"/>
      <c r="W147" s="590" t="n"/>
      <c r="X147" s="590" t="n"/>
      <c r="Y147" s="590" t="n"/>
      <c r="Z147" s="590" t="n"/>
    </row>
    <row r="148" hidden="1" outlineLevel="1" ht="15" customHeight="1" s="844">
      <c r="A148" s="666" t="n"/>
      <c r="B148" s="755" t="inlineStr">
        <is>
          <t>UX UI Designer</t>
        </is>
      </c>
      <c r="C148" s="756" t="inlineStr">
        <is>
          <t>Consultant</t>
        </is>
      </c>
      <c r="D148" s="756" t="n">
        <v>1</v>
      </c>
      <c r="E148" s="756" t="n">
        <v>0</v>
      </c>
      <c r="F148" s="757">
        <f>SUM(D148:E148)</f>
        <v/>
      </c>
      <c r="G148" s="690">
        <f>D148/$D$155</f>
        <v/>
      </c>
      <c r="H148" s="690">
        <f>E148/$E$155</f>
        <v/>
      </c>
      <c r="I148" s="803">
        <f>F148/$F$155</f>
        <v/>
      </c>
      <c r="J148" s="600" t="n"/>
      <c r="K148" s="600" t="n"/>
      <c r="L148" s="600" t="n"/>
      <c r="M148" s="600" t="n"/>
      <c r="N148" s="600" t="n"/>
      <c r="O148" s="600" t="n"/>
      <c r="P148" s="600" t="n"/>
      <c r="Q148" s="590" t="n"/>
      <c r="R148" s="590" t="n"/>
      <c r="S148" s="590" t="n"/>
      <c r="T148" s="590" t="n"/>
      <c r="U148" s="590" t="n"/>
      <c r="V148" s="590" t="n"/>
      <c r="W148" s="590" t="n"/>
      <c r="X148" s="590" t="n"/>
      <c r="Y148" s="590" t="n"/>
      <c r="Z148" s="590" t="n"/>
    </row>
    <row r="149" hidden="1" outlineLevel="1" ht="15" customHeight="1" s="844">
      <c r="A149" s="666" t="n"/>
      <c r="B149" s="755" t="inlineStr">
        <is>
          <t>Talent Acquisition Manager</t>
        </is>
      </c>
      <c r="C149" s="756" t="inlineStr">
        <is>
          <t>Overheads</t>
        </is>
      </c>
      <c r="D149" s="756" t="n">
        <v>1</v>
      </c>
      <c r="E149" s="756" t="n">
        <v>0</v>
      </c>
      <c r="F149" s="757">
        <f>SUM(D149:E149)</f>
        <v/>
      </c>
      <c r="G149" s="690">
        <f>D149/$D$155</f>
        <v/>
      </c>
      <c r="H149" s="690">
        <f>E149/$E$155</f>
        <v/>
      </c>
      <c r="I149" s="803">
        <f>F149/$F$155</f>
        <v/>
      </c>
      <c r="J149" s="600" t="n"/>
      <c r="K149" s="600" t="n"/>
      <c r="L149" s="600" t="n"/>
      <c r="M149" s="600" t="n"/>
      <c r="N149" s="600" t="n"/>
      <c r="O149" s="600" t="n"/>
      <c r="P149" s="600" t="n"/>
      <c r="Q149" s="590" t="n"/>
      <c r="R149" s="590" t="n"/>
      <c r="S149" s="590" t="n"/>
      <c r="T149" s="590" t="n"/>
      <c r="U149" s="590" t="n"/>
      <c r="V149" s="590" t="n"/>
      <c r="W149" s="590" t="n"/>
      <c r="X149" s="590" t="n"/>
      <c r="Y149" s="590" t="n"/>
      <c r="Z149" s="590" t="n"/>
    </row>
    <row r="150" hidden="1" outlineLevel="1" ht="15" customHeight="1" s="844">
      <c r="A150" s="666" t="n"/>
      <c r="B150" s="755" t="inlineStr">
        <is>
          <t>Support Consultant</t>
        </is>
      </c>
      <c r="C150" s="756" t="inlineStr">
        <is>
          <t>Consultant</t>
        </is>
      </c>
      <c r="D150" s="756" t="n">
        <v>1</v>
      </c>
      <c r="E150" s="756" t="n">
        <v>0</v>
      </c>
      <c r="F150" s="757">
        <f>SUM(D150:E150)</f>
        <v/>
      </c>
      <c r="G150" s="690">
        <f>D150/$D$155</f>
        <v/>
      </c>
      <c r="H150" s="690">
        <f>E150/$E$155</f>
        <v/>
      </c>
      <c r="I150" s="803">
        <f>F150/$F$155</f>
        <v/>
      </c>
      <c r="J150" s="600" t="n"/>
      <c r="K150" s="600" t="n"/>
      <c r="L150" s="600" t="n"/>
      <c r="M150" s="600" t="n"/>
      <c r="N150" s="600" t="n"/>
      <c r="O150" s="600" t="n"/>
      <c r="P150" s="600" t="n"/>
      <c r="Q150" s="590" t="n"/>
      <c r="R150" s="590" t="n"/>
      <c r="S150" s="590" t="n"/>
      <c r="T150" s="590" t="n"/>
      <c r="U150" s="590" t="n"/>
      <c r="V150" s="590" t="n"/>
      <c r="W150" s="590" t="n"/>
      <c r="X150" s="590" t="n"/>
      <c r="Y150" s="590" t="n"/>
      <c r="Z150" s="590" t="n"/>
    </row>
    <row r="151" hidden="1" outlineLevel="1" ht="15" customHeight="1" s="844">
      <c r="A151" s="804" t="n"/>
      <c r="B151" s="755" t="inlineStr">
        <is>
          <t>Sales force Technical Lead</t>
        </is>
      </c>
      <c r="C151" s="756" t="inlineStr">
        <is>
          <t>Technical Lead</t>
        </is>
      </c>
      <c r="D151" s="756" t="n">
        <v>1</v>
      </c>
      <c r="E151" s="756" t="n">
        <v>0</v>
      </c>
      <c r="F151" s="757">
        <f>SUM(D151:E151)</f>
        <v/>
      </c>
      <c r="G151" s="690">
        <f>D151/$D$155</f>
        <v/>
      </c>
      <c r="H151" s="690">
        <f>E151/$E$155</f>
        <v/>
      </c>
      <c r="I151" s="803">
        <f>F151/$F$155</f>
        <v/>
      </c>
      <c r="J151" s="600" t="n"/>
      <c r="K151" s="600" t="n"/>
      <c r="L151" s="600" t="n"/>
      <c r="M151" s="600" t="n"/>
      <c r="N151" s="600" t="n"/>
      <c r="O151" s="600" t="n"/>
      <c r="P151" s="600" t="n"/>
      <c r="Q151" s="590" t="n"/>
      <c r="R151" s="590" t="n"/>
      <c r="S151" s="590" t="n"/>
      <c r="T151" s="590" t="n"/>
      <c r="U151" s="590" t="n"/>
      <c r="V151" s="590" t="n"/>
      <c r="W151" s="590" t="n"/>
      <c r="X151" s="590" t="n"/>
      <c r="Y151" s="590" t="n"/>
      <c r="Z151" s="590" t="n"/>
    </row>
    <row r="152" hidden="1" outlineLevel="1" ht="15" customHeight="1" s="844">
      <c r="A152" s="804" t="n"/>
      <c r="B152" s="755" t="inlineStr">
        <is>
          <t>Scrum Master</t>
        </is>
      </c>
      <c r="C152" s="756" t="inlineStr">
        <is>
          <t>Consultant</t>
        </is>
      </c>
      <c r="D152" s="756" t="n">
        <v>1</v>
      </c>
      <c r="E152" s="756" t="n">
        <v>0</v>
      </c>
      <c r="F152" s="757">
        <f>SUM(D152:E152)</f>
        <v/>
      </c>
      <c r="G152" s="690">
        <f>D152/$D$155</f>
        <v/>
      </c>
      <c r="H152" s="690">
        <f>E152/$E$155</f>
        <v/>
      </c>
      <c r="I152" s="803">
        <f>F152/$F$155</f>
        <v/>
      </c>
      <c r="J152" s="600" t="n"/>
      <c r="K152" s="600" t="n"/>
      <c r="L152" s="600" t="n"/>
      <c r="M152" s="600" t="n"/>
      <c r="N152" s="600" t="n"/>
      <c r="O152" s="600" t="n"/>
      <c r="P152" s="600" t="n"/>
      <c r="Q152" s="590" t="n"/>
      <c r="R152" s="590" t="n"/>
      <c r="S152" s="590" t="n"/>
      <c r="T152" s="590" t="n"/>
      <c r="U152" s="590" t="n"/>
      <c r="V152" s="590" t="n"/>
      <c r="W152" s="590" t="n"/>
      <c r="X152" s="590" t="n"/>
      <c r="Y152" s="590" t="n"/>
      <c r="Z152" s="590" t="n"/>
    </row>
    <row r="153" hidden="1" outlineLevel="1" ht="15" customHeight="1" s="844">
      <c r="A153" s="666" t="n"/>
      <c r="B153" s="755" t="inlineStr">
        <is>
          <t>Sales force Team Lead</t>
        </is>
      </c>
      <c r="C153" s="756" t="inlineStr">
        <is>
          <t>Technical Lead</t>
        </is>
      </c>
      <c r="D153" s="756" t="n">
        <v>0</v>
      </c>
      <c r="E153" s="756" t="n">
        <v>1</v>
      </c>
      <c r="F153" s="757">
        <f>SUM(D153:E153)</f>
        <v/>
      </c>
      <c r="G153" s="690">
        <f>D153/$D$155</f>
        <v/>
      </c>
      <c r="H153" s="690">
        <f>E153/$E$155</f>
        <v/>
      </c>
      <c r="I153" s="803">
        <f>F153/$F$155</f>
        <v/>
      </c>
      <c r="J153" s="600" t="n"/>
      <c r="K153" s="600" t="n"/>
      <c r="L153" s="600" t="n"/>
      <c r="M153" s="600" t="n"/>
      <c r="N153" s="600" t="n"/>
      <c r="O153" s="600" t="n"/>
      <c r="P153" s="600" t="n"/>
      <c r="Q153" s="590" t="n"/>
      <c r="R153" s="590" t="n"/>
      <c r="S153" s="590" t="n"/>
      <c r="T153" s="590" t="n"/>
      <c r="U153" s="590" t="n"/>
      <c r="V153" s="590" t="n"/>
      <c r="W153" s="590" t="n"/>
      <c r="X153" s="590" t="n"/>
      <c r="Y153" s="590" t="n"/>
      <c r="Z153" s="590" t="n"/>
    </row>
    <row r="154" hidden="1" outlineLevel="1" ht="15" customHeight="1" s="844">
      <c r="A154" s="666" t="n"/>
      <c r="B154" s="755" t="inlineStr">
        <is>
          <t>Sales force Configurator</t>
        </is>
      </c>
      <c r="C154" s="756" t="inlineStr">
        <is>
          <t>Technical Lead</t>
        </is>
      </c>
      <c r="D154" s="758" t="n">
        <v>1</v>
      </c>
      <c r="E154" s="758" t="n">
        <v>0</v>
      </c>
      <c r="F154" s="752">
        <f>SUM(D154:E154)</f>
        <v/>
      </c>
      <c r="G154" s="691">
        <f>D154/$D$155</f>
        <v/>
      </c>
      <c r="H154" s="691">
        <f>E154/$E$155</f>
        <v/>
      </c>
      <c r="I154" s="805">
        <f>F154/$F$155</f>
        <v/>
      </c>
      <c r="J154" s="600" t="n"/>
      <c r="K154" s="600" t="n"/>
      <c r="L154" s="600" t="n"/>
      <c r="M154" s="600" t="n"/>
      <c r="N154" s="600" t="n"/>
      <c r="O154" s="600" t="n"/>
      <c r="P154" s="600" t="n"/>
      <c r="Q154" s="590" t="n"/>
      <c r="R154" s="590" t="n"/>
      <c r="S154" s="590" t="n"/>
      <c r="T154" s="590" t="n"/>
      <c r="U154" s="590" t="n"/>
      <c r="V154" s="590" t="n"/>
      <c r="W154" s="590" t="n"/>
      <c r="X154" s="590" t="n"/>
      <c r="Y154" s="590" t="n"/>
      <c r="Z154" s="590" t="n"/>
    </row>
    <row r="155" hidden="1" outlineLevel="1" ht="15" customHeight="1" s="844">
      <c r="A155" s="666" t="n"/>
      <c r="B155" s="757" t="inlineStr">
        <is>
          <t>Total</t>
        </is>
      </c>
      <c r="C155" s="621" t="n"/>
      <c r="D155" s="757">
        <f>SUM(D113:D154)</f>
        <v/>
      </c>
      <c r="E155" s="757">
        <f>SUM(E113:E154)</f>
        <v/>
      </c>
      <c r="F155" s="757">
        <f>SUM(F113:F154)</f>
        <v/>
      </c>
      <c r="G155" s="803">
        <f>SUM(G113:G154)</f>
        <v/>
      </c>
      <c r="H155" s="803">
        <f>SUM(H113:H154)</f>
        <v/>
      </c>
      <c r="I155" s="803">
        <f>SUM(I113:I154)</f>
        <v/>
      </c>
      <c r="J155" s="600" t="n"/>
      <c r="K155" s="600" t="n"/>
      <c r="L155" s="600" t="n"/>
      <c r="M155" s="600" t="n"/>
      <c r="N155" s="600" t="n"/>
      <c r="O155" s="600" t="n"/>
      <c r="P155" s="600" t="n"/>
      <c r="Q155" s="590" t="n"/>
      <c r="R155" s="590" t="n"/>
      <c r="S155" s="590" t="n"/>
      <c r="T155" s="590" t="n"/>
      <c r="U155" s="590" t="n"/>
      <c r="V155" s="590" t="n"/>
      <c r="W155" s="590" t="n"/>
      <c r="X155" s="590" t="n"/>
      <c r="Y155" s="590" t="n"/>
      <c r="Z155" s="590" t="n"/>
    </row>
    <row r="156" ht="15" customHeight="1" s="844">
      <c r="A156" s="666" t="n"/>
      <c r="B156" s="621" t="n"/>
      <c r="C156" s="621" t="n"/>
      <c r="D156" s="621" t="n"/>
      <c r="E156" s="621" t="n"/>
      <c r="F156" s="621" t="n"/>
      <c r="G156" s="806" t="n"/>
      <c r="H156" s="806" t="n"/>
      <c r="I156" s="806" t="n"/>
      <c r="J156" s="600" t="n"/>
      <c r="K156" s="600" t="n"/>
      <c r="L156" s="600" t="n"/>
      <c r="M156" s="600" t="n"/>
      <c r="N156" s="600" t="n"/>
      <c r="O156" s="600" t="n"/>
      <c r="P156" s="600" t="n"/>
      <c r="Q156" s="590" t="n"/>
      <c r="R156" s="590" t="n"/>
      <c r="S156" s="590" t="n"/>
      <c r="T156" s="590" t="n"/>
      <c r="U156" s="590" t="n"/>
      <c r="V156" s="590" t="n"/>
      <c r="W156" s="590" t="n"/>
      <c r="X156" s="590" t="n"/>
      <c r="Y156" s="590" t="n"/>
      <c r="Z156" s="590" t="n"/>
    </row>
    <row r="157" ht="18.75" customHeight="1" s="844">
      <c r="A157" s="760" t="inlineStr">
        <is>
          <t>x</t>
        </is>
      </c>
      <c r="B157" s="723" t="inlineStr">
        <is>
          <t>Headcount by type of employment</t>
        </is>
      </c>
      <c r="C157" s="1221" t="n"/>
      <c r="D157" s="1221" t="n"/>
      <c r="E157" s="1221" t="n"/>
      <c r="F157" s="1221" t="n"/>
      <c r="G157" s="696" t="n"/>
      <c r="H157" s="696" t="n"/>
      <c r="I157" s="696" t="n"/>
      <c r="J157" s="696" t="n"/>
      <c r="K157" s="761" t="n"/>
      <c r="L157" s="761" t="n"/>
      <c r="M157" s="761" t="n"/>
      <c r="N157" s="761" t="n"/>
      <c r="O157" s="761" t="n"/>
      <c r="P157" s="761" t="n"/>
      <c r="Q157" s="597" t="n"/>
      <c r="R157" s="597" t="n"/>
      <c r="S157" s="597" t="n"/>
      <c r="T157" s="597" t="n"/>
      <c r="U157" s="597" t="n"/>
      <c r="V157" s="597" t="n"/>
      <c r="W157" s="597" t="n"/>
      <c r="X157" s="597" t="n"/>
      <c r="Y157" s="597" t="n"/>
      <c r="Z157" s="597" t="n"/>
    </row>
    <row r="158" ht="15" customHeight="1" s="844">
      <c r="A158" s="590" t="n"/>
      <c r="B158" s="600" t="n"/>
      <c r="C158" s="600" t="n"/>
      <c r="D158" s="600" t="n"/>
      <c r="E158" s="600" t="n"/>
      <c r="F158" s="600" t="n"/>
      <c r="G158" s="600" t="n"/>
      <c r="H158" s="600" t="n"/>
      <c r="I158" s="600" t="n"/>
      <c r="J158" s="600" t="n"/>
      <c r="K158" s="600" t="n"/>
      <c r="L158" s="600" t="n"/>
      <c r="M158" s="600" t="n"/>
      <c r="N158" s="600" t="n"/>
      <c r="O158" s="600" t="n"/>
      <c r="P158" s="600" t="n"/>
      <c r="Q158" s="590" t="n"/>
      <c r="R158" s="590" t="n"/>
      <c r="S158" s="590" t="n"/>
      <c r="T158" s="590" t="n"/>
      <c r="U158" s="590" t="n"/>
      <c r="V158" s="590" t="n"/>
      <c r="W158" s="590" t="n"/>
      <c r="X158" s="590" t="n"/>
      <c r="Y158" s="590" t="n"/>
      <c r="Z158" s="590" t="n"/>
    </row>
    <row r="159" hidden="1" outlineLevel="1" ht="15" customHeight="1" s="844">
      <c r="A159" s="590" t="n"/>
      <c r="B159" s="752" t="inlineStr">
        <is>
          <t>Type of employment</t>
        </is>
      </c>
      <c r="C159" s="762" t="n"/>
      <c r="D159" s="763" t="n">
        <v>42735</v>
      </c>
      <c r="E159" s="763">
        <f>EOMONTH(D159,12)</f>
        <v/>
      </c>
      <c r="F159" s="763">
        <f>EOMONTH(E159,12)</f>
        <v/>
      </c>
      <c r="G159" s="763">
        <f>EOMONTH(F159,12)</f>
        <v/>
      </c>
      <c r="H159" s="763">
        <f>EOMONTH(G159,12)</f>
        <v/>
      </c>
      <c r="I159" s="763">
        <f>EOMONTH(H159,12)</f>
        <v/>
      </c>
      <c r="J159" s="764" t="inlineStr">
        <is>
          <t>Feb-22 YTD</t>
        </is>
      </c>
      <c r="K159" s="600" t="n"/>
      <c r="L159" s="600" t="n"/>
      <c r="M159" s="600" t="n"/>
      <c r="N159" s="600" t="n"/>
      <c r="O159" s="600" t="n"/>
      <c r="P159" s="600" t="n"/>
      <c r="Q159" s="590" t="n"/>
      <c r="R159" s="590" t="n"/>
      <c r="S159" s="590" t="n"/>
      <c r="T159" s="590" t="n"/>
      <c r="U159" s="590" t="n"/>
      <c r="V159" s="590" t="n"/>
      <c r="W159" s="590" t="n"/>
      <c r="X159" s="590" t="n"/>
      <c r="Y159" s="590" t="n"/>
      <c r="Z159" s="590" t="n"/>
    </row>
    <row r="160" hidden="1" outlineLevel="1" ht="15" customHeight="1" s="844">
      <c r="A160" s="590" t="n"/>
      <c r="B160" s="755" t="inlineStr">
        <is>
          <t>Employee</t>
        </is>
      </c>
      <c r="C160" s="600" t="n"/>
      <c r="D160" s="765" t="n">
        <v>12</v>
      </c>
      <c r="E160" s="765" t="n">
        <v>17</v>
      </c>
      <c r="F160" s="765" t="n">
        <v>24</v>
      </c>
      <c r="G160" s="765" t="n">
        <v>37</v>
      </c>
      <c r="H160" s="765" t="n">
        <v>52</v>
      </c>
      <c r="I160" s="765" t="n">
        <v>86</v>
      </c>
      <c r="J160" s="765" t="n">
        <v>90</v>
      </c>
      <c r="K160" s="600" t="n"/>
      <c r="L160" s="600" t="n"/>
      <c r="M160" s="600" t="n"/>
      <c r="N160" s="600" t="n"/>
      <c r="O160" s="600" t="n"/>
      <c r="P160" s="600" t="n"/>
      <c r="Q160" s="590" t="n"/>
      <c r="R160" s="590" t="n"/>
      <c r="S160" s="590" t="n"/>
      <c r="T160" s="590" t="n"/>
      <c r="U160" s="590" t="n"/>
      <c r="V160" s="590" t="n"/>
      <c r="W160" s="590" t="n"/>
      <c r="X160" s="590" t="n"/>
      <c r="Y160" s="590" t="n"/>
      <c r="Z160" s="590" t="n"/>
    </row>
    <row r="161" hidden="1" outlineLevel="1" ht="15" customHeight="1" s="844">
      <c r="A161" s="590" t="n"/>
      <c r="B161" s="755" t="inlineStr">
        <is>
          <t>Contractor</t>
        </is>
      </c>
      <c r="C161" s="600" t="n"/>
      <c r="D161" s="766" t="n">
        <v>15</v>
      </c>
      <c r="E161" s="766" t="n">
        <v>24</v>
      </c>
      <c r="F161" s="766" t="n">
        <v>41</v>
      </c>
      <c r="G161" s="766" t="n">
        <v>30</v>
      </c>
      <c r="H161" s="766" t="n">
        <v>46</v>
      </c>
      <c r="I161" s="766" t="n">
        <v>55</v>
      </c>
      <c r="J161" s="766" t="n">
        <v>57</v>
      </c>
      <c r="K161" s="600" t="n"/>
      <c r="L161" s="600" t="n"/>
      <c r="M161" s="600" t="n"/>
      <c r="N161" s="600" t="n"/>
      <c r="O161" s="600" t="n"/>
      <c r="P161" s="600" t="n"/>
      <c r="Q161" s="590" t="n"/>
      <c r="R161" s="590" t="n"/>
      <c r="S161" s="590" t="n"/>
      <c r="T161" s="590" t="n"/>
      <c r="U161" s="590" t="n"/>
      <c r="V161" s="590" t="n"/>
      <c r="W161" s="590" t="n"/>
      <c r="X161" s="590" t="n"/>
      <c r="Y161" s="590" t="n"/>
      <c r="Z161" s="590" t="n"/>
    </row>
    <row r="162" hidden="1" outlineLevel="1" ht="15" customHeight="1" s="844">
      <c r="A162" s="590" t="n"/>
      <c r="B162" s="807" t="inlineStr">
        <is>
          <t>Number of Employees at the end of the year</t>
        </is>
      </c>
      <c r="C162" s="600" t="n"/>
      <c r="D162" s="1236">
        <f>SUM(D160:D161)</f>
        <v/>
      </c>
      <c r="E162" s="1236">
        <f>SUM(E160:E161)</f>
        <v/>
      </c>
      <c r="F162" s="1236">
        <f>SUM(F160:F161)</f>
        <v/>
      </c>
      <c r="G162" s="1236">
        <f>SUM(G160:G161)</f>
        <v/>
      </c>
      <c r="H162" s="1236">
        <f>SUM(H160:H161)</f>
        <v/>
      </c>
      <c r="I162" s="1236">
        <f>SUM(I160:I161)</f>
        <v/>
      </c>
      <c r="J162" s="1236">
        <f>SUM(J160:J161)</f>
        <v/>
      </c>
      <c r="K162" s="600" t="n"/>
      <c r="L162" s="600" t="n"/>
      <c r="M162" s="600" t="n"/>
      <c r="N162" s="600" t="n"/>
      <c r="O162" s="600" t="n"/>
      <c r="P162" s="600" t="n"/>
      <c r="Q162" s="590" t="n"/>
      <c r="R162" s="590" t="n"/>
      <c r="S162" s="590" t="n"/>
      <c r="T162" s="590" t="n"/>
      <c r="U162" s="590" t="n"/>
      <c r="V162" s="590" t="n"/>
      <c r="W162" s="590" t="n"/>
      <c r="X162" s="590" t="n"/>
      <c r="Y162" s="590" t="n"/>
      <c r="Z162" s="590" t="n"/>
    </row>
    <row r="163" hidden="1" outlineLevel="1" ht="15" customHeight="1" s="844">
      <c r="A163" s="590" t="n"/>
      <c r="B163" s="600" t="n"/>
      <c r="C163" s="600" t="n"/>
      <c r="D163" s="600" t="n"/>
      <c r="E163" s="600" t="n"/>
      <c r="F163" s="600" t="n"/>
      <c r="G163" s="600" t="n"/>
      <c r="H163" s="600" t="n"/>
      <c r="I163" s="600" t="n"/>
      <c r="J163" s="600" t="n"/>
      <c r="K163" s="600" t="n"/>
      <c r="L163" s="600" t="n"/>
      <c r="M163" s="600" t="n"/>
      <c r="N163" s="600" t="n"/>
      <c r="O163" s="600" t="n"/>
      <c r="P163" s="600" t="n"/>
      <c r="Q163" s="590" t="n"/>
      <c r="R163" s="590" t="n"/>
      <c r="S163" s="590" t="n"/>
      <c r="T163" s="590" t="n"/>
      <c r="U163" s="590" t="n"/>
      <c r="V163" s="590" t="n"/>
      <c r="W163" s="590" t="n"/>
      <c r="X163" s="590" t="n"/>
      <c r="Y163" s="590" t="n"/>
      <c r="Z163" s="590" t="n"/>
    </row>
    <row r="164" hidden="1" outlineLevel="1" ht="15" customHeight="1" s="844">
      <c r="A164" s="590" t="n"/>
      <c r="B164" s="600" t="n"/>
      <c r="C164" s="600" t="n"/>
      <c r="D164" s="600" t="n"/>
      <c r="E164" s="600" t="n"/>
      <c r="F164" s="600" t="n"/>
      <c r="G164" s="600" t="n"/>
      <c r="H164" s="600" t="n"/>
      <c r="I164" s="600" t="n"/>
      <c r="J164" s="600" t="n"/>
      <c r="K164" s="600" t="n"/>
      <c r="L164" s="600" t="n"/>
      <c r="M164" s="600" t="n"/>
      <c r="N164" s="600" t="n"/>
      <c r="O164" s="600" t="n"/>
      <c r="P164" s="600" t="n"/>
      <c r="Q164" s="590" t="n"/>
      <c r="R164" s="590" t="n"/>
      <c r="S164" s="590" t="n"/>
      <c r="T164" s="590" t="n"/>
      <c r="U164" s="590" t="n"/>
      <c r="V164" s="590" t="n"/>
      <c r="W164" s="590" t="n"/>
      <c r="X164" s="590" t="n"/>
      <c r="Y164" s="590" t="n"/>
      <c r="Z164" s="590" t="n"/>
    </row>
    <row r="165" hidden="1" outlineLevel="1" ht="15" customHeight="1" s="844">
      <c r="A165" s="590" t="n"/>
      <c r="B165" s="752" t="inlineStr">
        <is>
          <t>Type of employment</t>
        </is>
      </c>
      <c r="C165" s="753" t="n"/>
      <c r="D165" s="763" t="n">
        <v>42735</v>
      </c>
      <c r="E165" s="763">
        <f>EOMONTH(D165,12)</f>
        <v/>
      </c>
      <c r="F165" s="763">
        <f>EOMONTH(E165,12)</f>
        <v/>
      </c>
      <c r="G165" s="763">
        <f>EOMONTH(F165,12)</f>
        <v/>
      </c>
      <c r="H165" s="763">
        <f>EOMONTH(G165,12)</f>
        <v/>
      </c>
      <c r="I165" s="763">
        <f>EOMONTH(H165,12)</f>
        <v/>
      </c>
      <c r="J165" s="764" t="inlineStr">
        <is>
          <t>Feb-22 YTD</t>
        </is>
      </c>
      <c r="K165" s="600" t="n"/>
      <c r="L165" s="600" t="n"/>
      <c r="M165" s="600" t="n"/>
      <c r="N165" s="600" t="n"/>
      <c r="O165" s="600" t="n"/>
      <c r="P165" s="600" t="n"/>
      <c r="Q165" s="590" t="n"/>
      <c r="R165" s="590" t="n"/>
      <c r="S165" s="590" t="n"/>
      <c r="T165" s="590" t="n"/>
      <c r="U165" s="590" t="n"/>
      <c r="V165" s="590" t="n"/>
      <c r="W165" s="590" t="n"/>
      <c r="X165" s="590" t="n"/>
      <c r="Y165" s="590" t="n"/>
      <c r="Z165" s="590" t="n"/>
    </row>
    <row r="166" hidden="1" outlineLevel="1" ht="15" customHeight="1" s="844">
      <c r="A166" s="590" t="n"/>
      <c r="B166" s="755" t="inlineStr">
        <is>
          <t>Employee</t>
        </is>
      </c>
      <c r="C166" s="600" t="n"/>
      <c r="D166" s="769">
        <f>D160/D$162</f>
        <v/>
      </c>
      <c r="E166" s="769">
        <f>E160/E$162</f>
        <v/>
      </c>
      <c r="F166" s="769">
        <f>F160/F$162</f>
        <v/>
      </c>
      <c r="G166" s="769">
        <f>G160/G$162</f>
        <v/>
      </c>
      <c r="H166" s="769">
        <f>H160/H$162</f>
        <v/>
      </c>
      <c r="I166" s="769">
        <f>I160/I$162</f>
        <v/>
      </c>
      <c r="J166" s="769">
        <f>J160/J$162</f>
        <v/>
      </c>
      <c r="K166" s="600" t="n"/>
      <c r="L166" s="600" t="n"/>
      <c r="M166" s="600" t="n"/>
      <c r="N166" s="600" t="n"/>
      <c r="O166" s="600" t="n"/>
      <c r="P166" s="600" t="n"/>
      <c r="Q166" s="590" t="n"/>
      <c r="R166" s="590" t="n"/>
      <c r="S166" s="590" t="n"/>
      <c r="T166" s="590" t="n"/>
      <c r="U166" s="590" t="n"/>
      <c r="V166" s="590" t="n"/>
      <c r="W166" s="590" t="n"/>
      <c r="X166" s="590" t="n"/>
      <c r="Y166" s="590" t="n"/>
      <c r="Z166" s="590" t="n"/>
    </row>
    <row r="167" hidden="1" outlineLevel="1" ht="15" customHeight="1" s="844">
      <c r="A167" s="590" t="n"/>
      <c r="B167" s="755" t="inlineStr">
        <is>
          <t>Contractor</t>
        </is>
      </c>
      <c r="C167" s="600" t="n"/>
      <c r="D167" s="770">
        <f>D161/D$162</f>
        <v/>
      </c>
      <c r="E167" s="770">
        <f>E161/E$162</f>
        <v/>
      </c>
      <c r="F167" s="770">
        <f>F161/F$162</f>
        <v/>
      </c>
      <c r="G167" s="770">
        <f>G161/G$162</f>
        <v/>
      </c>
      <c r="H167" s="770">
        <f>H161/H$162</f>
        <v/>
      </c>
      <c r="I167" s="770">
        <f>I161/I$162</f>
        <v/>
      </c>
      <c r="J167" s="770">
        <f>J161/J$162</f>
        <v/>
      </c>
      <c r="K167" s="600" t="n"/>
      <c r="L167" s="600" t="n"/>
      <c r="M167" s="600" t="n"/>
      <c r="N167" s="600" t="n"/>
      <c r="O167" s="600" t="n"/>
      <c r="P167" s="600" t="n"/>
      <c r="Q167" s="590" t="n"/>
      <c r="R167" s="590" t="n"/>
      <c r="S167" s="590" t="n"/>
      <c r="T167" s="590" t="n"/>
      <c r="U167" s="590" t="n"/>
      <c r="V167" s="590" t="n"/>
      <c r="W167" s="590" t="n"/>
      <c r="X167" s="590" t="n"/>
      <c r="Y167" s="590" t="n"/>
      <c r="Z167" s="590" t="n"/>
    </row>
    <row r="168" hidden="1" outlineLevel="1" ht="15" customHeight="1" s="844">
      <c r="A168" s="590" t="n"/>
      <c r="B168" s="807" t="inlineStr">
        <is>
          <t>Number of Employees at the end of the year</t>
        </is>
      </c>
      <c r="C168" s="600" t="n"/>
      <c r="D168" s="809">
        <f>SUM(D166:D167)</f>
        <v/>
      </c>
      <c r="E168" s="809">
        <f>SUM(E166:E167)</f>
        <v/>
      </c>
      <c r="F168" s="809">
        <f>SUM(F166:F167)</f>
        <v/>
      </c>
      <c r="G168" s="809">
        <f>SUM(G166:G167)</f>
        <v/>
      </c>
      <c r="H168" s="809">
        <f>SUM(H166:H167)</f>
        <v/>
      </c>
      <c r="I168" s="809">
        <f>SUM(I166:I167)</f>
        <v/>
      </c>
      <c r="J168" s="809">
        <f>SUM(J166:J167)</f>
        <v/>
      </c>
      <c r="K168" s="600" t="n"/>
      <c r="L168" s="600" t="n"/>
      <c r="M168" s="600" t="n"/>
      <c r="N168" s="600" t="n"/>
      <c r="O168" s="600" t="n"/>
      <c r="P168" s="600" t="n"/>
      <c r="Q168" s="590" t="n"/>
      <c r="R168" s="590" t="n"/>
      <c r="S168" s="590" t="n"/>
      <c r="T168" s="590" t="n"/>
      <c r="U168" s="590" t="n"/>
      <c r="V168" s="590" t="n"/>
      <c r="W168" s="590" t="n"/>
      <c r="X168" s="590" t="n"/>
      <c r="Y168" s="590" t="n"/>
      <c r="Z168" s="590" t="n"/>
    </row>
    <row r="169" hidden="1" outlineLevel="1" ht="15" customHeight="1" s="844">
      <c r="A169" s="590" t="n"/>
      <c r="B169" s="600" t="n"/>
      <c r="C169" s="600" t="n"/>
      <c r="D169" s="600" t="n"/>
      <c r="E169" s="600" t="n"/>
      <c r="F169" s="600" t="n"/>
      <c r="G169" s="600" t="n"/>
      <c r="H169" s="600" t="n"/>
      <c r="I169" s="600" t="n"/>
      <c r="J169" s="600" t="n"/>
      <c r="K169" s="600" t="n"/>
      <c r="L169" s="600" t="n"/>
      <c r="M169" s="600" t="n"/>
      <c r="N169" s="600" t="n"/>
      <c r="O169" s="600" t="n"/>
      <c r="P169" s="600" t="n"/>
      <c r="Q169" s="590" t="n"/>
      <c r="R169" s="590" t="n"/>
      <c r="S169" s="590" t="n"/>
      <c r="T169" s="590" t="n"/>
      <c r="U169" s="590" t="n"/>
      <c r="V169" s="590" t="n"/>
      <c r="W169" s="590" t="n"/>
      <c r="X169" s="590" t="n"/>
      <c r="Y169" s="590" t="n"/>
      <c r="Z169" s="590" t="n"/>
    </row>
    <row r="170" ht="18.75" customHeight="1" s="844">
      <c r="A170" s="590" t="n"/>
      <c r="B170" s="723" t="inlineStr">
        <is>
          <t>Attrition rate analysis</t>
        </is>
      </c>
      <c r="C170" s="1221" t="n"/>
      <c r="D170" s="1221" t="n"/>
      <c r="E170" s="1221" t="n"/>
      <c r="F170" s="1221" t="n"/>
      <c r="G170" s="696" t="n"/>
      <c r="H170" s="696" t="n"/>
      <c r="I170" s="696" t="n"/>
      <c r="J170" s="696" t="n"/>
      <c r="K170" s="761" t="n"/>
      <c r="L170" s="761" t="n"/>
      <c r="M170" s="761" t="n"/>
      <c r="N170" s="761" t="n"/>
      <c r="O170" s="761" t="n"/>
      <c r="P170" s="761" t="n"/>
      <c r="Q170" s="597" t="n"/>
      <c r="R170" s="597" t="n"/>
      <c r="S170" s="597" t="n"/>
      <c r="T170" s="597" t="n"/>
      <c r="U170" s="597" t="n"/>
      <c r="V170" s="597" t="n"/>
      <c r="W170" s="597" t="n"/>
      <c r="X170" s="597" t="n"/>
      <c r="Y170" s="597" t="n"/>
      <c r="Z170" s="597" t="n"/>
    </row>
    <row r="171" outlineLevel="1" ht="15" customHeight="1" s="844">
      <c r="A171" s="590" t="n"/>
      <c r="B171" s="600" t="n"/>
      <c r="C171" s="600" t="n"/>
      <c r="D171" s="600" t="n"/>
      <c r="E171" s="600" t="n"/>
      <c r="F171" s="600" t="n"/>
      <c r="G171" s="600" t="n"/>
      <c r="H171" s="600" t="n"/>
      <c r="I171" s="600" t="n"/>
      <c r="J171" s="600" t="n"/>
      <c r="K171" s="600" t="n"/>
      <c r="L171" s="600" t="n"/>
      <c r="M171" s="600" t="n"/>
      <c r="N171" s="600" t="n"/>
      <c r="O171" s="600" t="n"/>
      <c r="P171" s="600" t="n"/>
      <c r="Q171" s="590" t="n"/>
      <c r="R171" s="590" t="n"/>
      <c r="S171" s="590" t="n"/>
      <c r="T171" s="590" t="n"/>
      <c r="U171" s="590" t="n"/>
      <c r="V171" s="590" t="n"/>
      <c r="W171" s="590" t="n"/>
      <c r="X171" s="590" t="n"/>
      <c r="Y171" s="590" t="n"/>
      <c r="Z171" s="590" t="n"/>
    </row>
    <row r="172" outlineLevel="1" ht="15" customHeight="1" s="844">
      <c r="A172" s="590" t="n"/>
      <c r="B172" s="752" t="inlineStr">
        <is>
          <t>Attrition rate</t>
        </is>
      </c>
      <c r="C172" s="810" t="n"/>
      <c r="D172" s="763" t="n">
        <v>42735</v>
      </c>
      <c r="E172" s="763">
        <f>EOMONTH(D172,12)</f>
        <v/>
      </c>
      <c r="F172" s="763">
        <f>EOMONTH(E172,12)</f>
        <v/>
      </c>
      <c r="G172" s="763">
        <f>EOMONTH(F172,12)</f>
        <v/>
      </c>
      <c r="H172" s="763">
        <f>EOMONTH(G172,12)</f>
        <v/>
      </c>
      <c r="I172" s="763">
        <f>EOMONTH(H172,12)</f>
        <v/>
      </c>
      <c r="J172" s="764" t="inlineStr">
        <is>
          <t>Feb-22 YTD</t>
        </is>
      </c>
      <c r="K172" s="600" t="n"/>
      <c r="L172" s="600" t="n"/>
      <c r="M172" s="600" t="n"/>
      <c r="N172" s="600" t="n"/>
      <c r="O172" s="600" t="n"/>
      <c r="P172" s="600" t="n"/>
      <c r="Q172" s="590" t="n"/>
      <c r="R172" s="590" t="n"/>
      <c r="S172" s="590" t="n"/>
      <c r="T172" s="590" t="n"/>
      <c r="U172" s="590" t="n"/>
      <c r="V172" s="590" t="n"/>
      <c r="W172" s="590" t="n"/>
      <c r="X172" s="590" t="n"/>
      <c r="Y172" s="590" t="n"/>
      <c r="Z172" s="590" t="n"/>
    </row>
    <row r="173" outlineLevel="1" ht="15" customHeight="1" s="844">
      <c r="A173" s="590" t="n"/>
      <c r="B173" s="807" t="inlineStr">
        <is>
          <t>Number of Employees at the beginning of the year</t>
        </is>
      </c>
      <c r="C173" s="600" t="n"/>
      <c r="D173" s="811" t="n">
        <v>12</v>
      </c>
      <c r="E173" s="1236">
        <f>D176</f>
        <v/>
      </c>
      <c r="F173" s="1236">
        <f>E176</f>
        <v/>
      </c>
      <c r="G173" s="1236">
        <f>F176</f>
        <v/>
      </c>
      <c r="H173" s="1236">
        <f>G176</f>
        <v/>
      </c>
      <c r="I173" s="1236">
        <f>H176</f>
        <v/>
      </c>
      <c r="J173" s="1236">
        <f>I176</f>
        <v/>
      </c>
      <c r="K173" s="600" t="n"/>
      <c r="L173" s="600" t="n"/>
      <c r="M173" s="600" t="n"/>
      <c r="N173" s="600" t="n"/>
      <c r="O173" s="600" t="n"/>
      <c r="P173" s="600" t="n"/>
      <c r="Q173" s="590" t="n"/>
      <c r="R173" s="590" t="n"/>
      <c r="S173" s="590" t="n"/>
      <c r="T173" s="590" t="n"/>
      <c r="U173" s="590" t="n"/>
      <c r="V173" s="590" t="n"/>
      <c r="W173" s="590" t="n"/>
      <c r="X173" s="590" t="n"/>
      <c r="Y173" s="590" t="n"/>
      <c r="Z173" s="590" t="n"/>
    </row>
    <row r="174" outlineLevel="1" ht="15" customHeight="1" s="844">
      <c r="A174" s="590" t="n"/>
      <c r="B174" s="812" t="inlineStr">
        <is>
          <t>New employees</t>
        </is>
      </c>
      <c r="C174" s="600" t="n"/>
      <c r="D174" s="1237" t="n"/>
      <c r="E174" s="1238" t="n">
        <v>8</v>
      </c>
      <c r="F174" s="1238" t="n">
        <v>10</v>
      </c>
      <c r="G174" s="1238" t="n">
        <v>21</v>
      </c>
      <c r="H174" s="1238" t="n">
        <v>25</v>
      </c>
      <c r="I174" s="1238" t="n">
        <v>48</v>
      </c>
      <c r="J174" s="1238" t="n">
        <v>4</v>
      </c>
      <c r="K174" s="600" t="n"/>
      <c r="L174" s="600" t="n"/>
      <c r="M174" s="600" t="n"/>
      <c r="N174" s="600" t="n"/>
      <c r="O174" s="600" t="n"/>
      <c r="P174" s="600" t="n"/>
      <c r="Q174" s="590" t="n"/>
      <c r="R174" s="590" t="n"/>
      <c r="S174" s="590" t="n"/>
      <c r="T174" s="590" t="n"/>
      <c r="U174" s="590" t="n"/>
      <c r="V174" s="590" t="n"/>
      <c r="W174" s="590" t="n"/>
      <c r="X174" s="590" t="n"/>
      <c r="Y174" s="590" t="n"/>
      <c r="Z174" s="590" t="n"/>
    </row>
    <row r="175" outlineLevel="1" ht="15" customHeight="1" s="844">
      <c r="A175" s="590" t="n"/>
      <c r="B175" s="812" t="inlineStr">
        <is>
          <t>Lost employees</t>
        </is>
      </c>
      <c r="C175" s="600" t="n"/>
      <c r="D175" s="1239" t="n">
        <v>-1</v>
      </c>
      <c r="E175" s="1239" t="n">
        <v>-3</v>
      </c>
      <c r="F175" s="1239" t="n">
        <v>-3</v>
      </c>
      <c r="G175" s="1239" t="n">
        <v>-7</v>
      </c>
      <c r="H175" s="1239" t="n">
        <v>-10</v>
      </c>
      <c r="I175" s="1239" t="n">
        <v>-14</v>
      </c>
      <c r="J175" s="1239" t="n">
        <v>0</v>
      </c>
      <c r="K175" s="600" t="n"/>
      <c r="L175" s="600" t="n"/>
      <c r="M175" s="600" t="n"/>
      <c r="N175" s="600" t="n"/>
      <c r="O175" s="600" t="n"/>
      <c r="P175" s="600" t="n"/>
      <c r="Q175" s="590" t="n"/>
      <c r="R175" s="590" t="n"/>
      <c r="S175" s="590" t="n"/>
      <c r="T175" s="590" t="n"/>
      <c r="U175" s="590" t="n"/>
      <c r="V175" s="590" t="n"/>
      <c r="W175" s="590" t="n"/>
      <c r="X175" s="590" t="n"/>
      <c r="Y175" s="590" t="n"/>
      <c r="Z175" s="590" t="n"/>
    </row>
    <row r="176" outlineLevel="1" ht="15" customHeight="1" s="844">
      <c r="A176" s="590" t="n"/>
      <c r="B176" s="807" t="inlineStr">
        <is>
          <t>Number of Employees at the end of the year</t>
        </is>
      </c>
      <c r="C176" s="600" t="n"/>
      <c r="D176" s="1236">
        <f>SUM(D173:D175)</f>
        <v/>
      </c>
      <c r="E176" s="1236">
        <f>SUM(E173:E175)</f>
        <v/>
      </c>
      <c r="F176" s="1236">
        <f>SUM(F173:F175)</f>
        <v/>
      </c>
      <c r="G176" s="1236">
        <f>SUM(G173:G175)</f>
        <v/>
      </c>
      <c r="H176" s="1236">
        <f>SUM(H173:H175)</f>
        <v/>
      </c>
      <c r="I176" s="1236">
        <f>SUM(I173:I175)</f>
        <v/>
      </c>
      <c r="J176" s="1236">
        <f>SUM(J173:J175)</f>
        <v/>
      </c>
      <c r="K176" s="600" t="n"/>
      <c r="L176" s="600" t="n"/>
      <c r="M176" s="600" t="n"/>
      <c r="N176" s="600" t="n"/>
      <c r="O176" s="600" t="n"/>
      <c r="P176" s="600" t="n"/>
      <c r="Q176" s="590" t="n"/>
      <c r="R176" s="590" t="n"/>
      <c r="S176" s="590" t="n"/>
      <c r="T176" s="590" t="n"/>
      <c r="U176" s="590" t="n"/>
      <c r="V176" s="590" t="n"/>
      <c r="W176" s="590" t="n"/>
      <c r="X176" s="590" t="n"/>
      <c r="Y176" s="590" t="n"/>
      <c r="Z176" s="590" t="n"/>
    </row>
    <row r="177" outlineLevel="1" ht="15" customHeight="1" s="844">
      <c r="A177" s="590" t="n"/>
      <c r="B177" s="600" t="n"/>
      <c r="C177" s="600" t="n"/>
      <c r="D177" s="600" t="n"/>
      <c r="E177" s="600" t="n"/>
      <c r="F177" s="600" t="n"/>
      <c r="G177" s="600" t="n"/>
      <c r="H177" s="600" t="n"/>
      <c r="I177" s="600" t="n"/>
      <c r="J177" s="600" t="n"/>
      <c r="K177" s="600" t="n"/>
      <c r="L177" s="600" t="n"/>
      <c r="M177" s="600" t="n"/>
      <c r="N177" s="600" t="n"/>
      <c r="O177" s="600" t="n"/>
      <c r="P177" s="600" t="n"/>
      <c r="Q177" s="590" t="n"/>
      <c r="R177" s="590" t="n"/>
      <c r="S177" s="590" t="n"/>
      <c r="T177" s="590" t="n"/>
      <c r="U177" s="590" t="n"/>
      <c r="V177" s="590" t="n"/>
      <c r="W177" s="590" t="n"/>
      <c r="X177" s="590" t="n"/>
      <c r="Y177" s="590" t="n"/>
      <c r="Z177" s="590" t="n"/>
    </row>
    <row r="178" outlineLevel="1" ht="15" customHeight="1" s="844">
      <c r="A178" s="590" t="n"/>
      <c r="B178" s="807" t="inlineStr">
        <is>
          <t>Base attrition rate</t>
        </is>
      </c>
      <c r="C178" s="621" t="n"/>
      <c r="D178" s="816">
        <f>-D175/D176</f>
        <v/>
      </c>
      <c r="E178" s="817">
        <f>-E175/E176</f>
        <v/>
      </c>
      <c r="F178" s="817">
        <f>-F175/F176</f>
        <v/>
      </c>
      <c r="G178" s="817">
        <f>-G175/G176</f>
        <v/>
      </c>
      <c r="H178" s="817">
        <f>-H175/H176</f>
        <v/>
      </c>
      <c r="I178" s="817">
        <f>-I175/I176</f>
        <v/>
      </c>
      <c r="J178" s="818">
        <f>-J175/J176</f>
        <v/>
      </c>
      <c r="K178" s="600" t="n"/>
      <c r="L178" s="600" t="n"/>
      <c r="M178" s="600" t="n"/>
      <c r="N178" s="600" t="n"/>
      <c r="O178" s="600" t="n"/>
      <c r="P178" s="600" t="n"/>
      <c r="Q178" s="590" t="n"/>
      <c r="R178" s="590" t="n"/>
      <c r="S178" s="590" t="n"/>
      <c r="T178" s="590" t="n"/>
      <c r="U178" s="590" t="n"/>
      <c r="V178" s="590" t="n"/>
      <c r="W178" s="590" t="n"/>
      <c r="X178" s="590" t="n"/>
      <c r="Y178" s="590" t="n"/>
      <c r="Z178" s="590" t="n"/>
    </row>
    <row r="179" outlineLevel="1" ht="15" customHeight="1" s="844">
      <c r="A179" s="590" t="n"/>
      <c r="B179" s="600" t="n"/>
      <c r="C179" s="600" t="n"/>
      <c r="D179" s="600" t="n"/>
      <c r="E179" s="600" t="n"/>
      <c r="F179" s="600" t="n"/>
      <c r="G179" s="600" t="n"/>
      <c r="H179" s="600" t="n"/>
      <c r="I179" s="600" t="n"/>
      <c r="J179" s="600" t="n"/>
      <c r="K179" s="600" t="n"/>
      <c r="L179" s="600" t="n"/>
      <c r="M179" s="600" t="n"/>
      <c r="N179" s="600" t="n"/>
      <c r="O179" s="600" t="n"/>
      <c r="P179" s="600" t="n"/>
      <c r="Q179" s="590" t="n"/>
      <c r="R179" s="590" t="n"/>
      <c r="S179" s="590" t="n"/>
      <c r="T179" s="590" t="n"/>
      <c r="U179" s="590" t="n"/>
      <c r="V179" s="590" t="n"/>
      <c r="W179" s="590" t="n"/>
      <c r="X179" s="590" t="n"/>
      <c r="Y179" s="590" t="n"/>
      <c r="Z179" s="590" t="n"/>
    </row>
    <row r="180" outlineLevel="1" ht="15" customHeight="1" s="844">
      <c r="A180" s="590" t="n"/>
      <c r="B180" s="812" t="inlineStr">
        <is>
          <t>Undesired leavers</t>
        </is>
      </c>
      <c r="C180" s="600" t="n"/>
      <c r="D180" s="1238" t="n">
        <v>0</v>
      </c>
      <c r="E180" s="1238" t="n">
        <v>0</v>
      </c>
      <c r="F180" s="1238" t="n">
        <v>-2</v>
      </c>
      <c r="G180" s="1238" t="n">
        <v>-1</v>
      </c>
      <c r="H180" s="1238" t="n">
        <v>-7</v>
      </c>
      <c r="I180" s="1238" t="n">
        <v>-7</v>
      </c>
      <c r="J180" s="1238" t="n">
        <v>0</v>
      </c>
      <c r="K180" s="600" t="n"/>
      <c r="L180" s="600" t="n"/>
      <c r="M180" s="600" t="n"/>
      <c r="N180" s="600" t="n"/>
      <c r="O180" s="600" t="n"/>
      <c r="P180" s="600" t="n"/>
      <c r="Q180" s="590" t="n"/>
      <c r="R180" s="590" t="n"/>
      <c r="S180" s="590" t="n"/>
      <c r="T180" s="590" t="n"/>
      <c r="U180" s="590" t="n"/>
      <c r="V180" s="590" t="n"/>
      <c r="W180" s="590" t="n"/>
      <c r="X180" s="590" t="n"/>
      <c r="Y180" s="590" t="n"/>
      <c r="Z180" s="590" t="n"/>
    </row>
    <row r="181" outlineLevel="1" ht="15" customHeight="1" s="844">
      <c r="A181" s="590" t="n"/>
      <c r="B181" s="600" t="n"/>
      <c r="C181" s="600" t="n"/>
      <c r="D181" s="600" t="n"/>
      <c r="E181" s="600" t="n"/>
      <c r="F181" s="600" t="n"/>
      <c r="G181" s="600" t="n"/>
      <c r="H181" s="600" t="n"/>
      <c r="I181" s="600" t="n"/>
      <c r="J181" s="600" t="n"/>
      <c r="K181" s="600" t="n"/>
      <c r="L181" s="600" t="n"/>
      <c r="M181" s="600" t="n"/>
      <c r="N181" s="600" t="n"/>
      <c r="O181" s="600" t="n"/>
      <c r="P181" s="600" t="n"/>
      <c r="Q181" s="590" t="n"/>
      <c r="R181" s="590" t="n"/>
      <c r="S181" s="590" t="n"/>
      <c r="T181" s="590" t="n"/>
      <c r="U181" s="590" t="n"/>
      <c r="V181" s="590" t="n"/>
      <c r="W181" s="590" t="n"/>
      <c r="X181" s="590" t="n"/>
      <c r="Y181" s="590" t="n"/>
      <c r="Z181" s="590" t="n"/>
    </row>
    <row r="182" outlineLevel="1" ht="15" customHeight="1" s="844">
      <c r="A182" s="590" t="n"/>
      <c r="B182" s="807" t="inlineStr">
        <is>
          <t>Adjusted attrition rate</t>
        </is>
      </c>
      <c r="C182" s="621" t="n"/>
      <c r="D182" s="816">
        <f>-D180/D176</f>
        <v/>
      </c>
      <c r="E182" s="817">
        <f>-E180/E176</f>
        <v/>
      </c>
      <c r="F182" s="817">
        <f>-F180/F176</f>
        <v/>
      </c>
      <c r="G182" s="817">
        <f>-G180/G176</f>
        <v/>
      </c>
      <c r="H182" s="817">
        <f>-H180/H176</f>
        <v/>
      </c>
      <c r="I182" s="817">
        <f>-I180/I176</f>
        <v/>
      </c>
      <c r="J182" s="818">
        <f>-J180/J176</f>
        <v/>
      </c>
      <c r="K182" s="819" t="n"/>
      <c r="L182" s="600" t="n"/>
      <c r="M182" s="600" t="n"/>
      <c r="N182" s="600" t="n"/>
      <c r="O182" s="600" t="n"/>
      <c r="P182" s="600" t="n"/>
      <c r="Q182" s="590" t="n"/>
      <c r="R182" s="590" t="n"/>
      <c r="S182" s="590" t="n"/>
      <c r="T182" s="590" t="n"/>
      <c r="U182" s="590" t="n"/>
      <c r="V182" s="590" t="n"/>
      <c r="W182" s="590" t="n"/>
      <c r="X182" s="590" t="n"/>
      <c r="Y182" s="590" t="n"/>
      <c r="Z182" s="590" t="n"/>
    </row>
    <row r="183" ht="15" customHeight="1" s="844">
      <c r="A183" s="590" t="n"/>
      <c r="B183" s="600" t="n"/>
      <c r="C183" s="600" t="n"/>
      <c r="D183" s="600" t="n"/>
      <c r="E183" s="600" t="n"/>
      <c r="F183" s="600" t="n"/>
      <c r="G183" s="600" t="n"/>
      <c r="H183" s="600" t="n"/>
      <c r="I183" s="600" t="n"/>
      <c r="J183" s="600" t="n"/>
      <c r="K183" s="600" t="n"/>
      <c r="L183" s="600" t="n"/>
      <c r="M183" s="600" t="n"/>
      <c r="N183" s="600" t="n"/>
      <c r="O183" s="600" t="n"/>
      <c r="P183" s="600" t="n"/>
      <c r="Q183" s="590" t="n"/>
      <c r="R183" s="590" t="n"/>
      <c r="S183" s="590" t="n"/>
      <c r="T183" s="590" t="n"/>
      <c r="U183" s="590" t="n"/>
      <c r="V183" s="590" t="n"/>
      <c r="W183" s="590" t="n"/>
      <c r="X183" s="590" t="n"/>
      <c r="Y183" s="590" t="n"/>
      <c r="Z183" s="590" t="n"/>
    </row>
    <row r="184" ht="15" customHeight="1" s="844">
      <c r="A184" s="590" t="n"/>
      <c r="B184" s="600" t="n"/>
      <c r="C184" s="600" t="n"/>
      <c r="D184" s="600" t="n"/>
      <c r="E184" s="600" t="n"/>
      <c r="F184" s="600" t="n"/>
      <c r="G184" s="600" t="n"/>
      <c r="H184" s="600" t="n"/>
      <c r="I184" s="600" t="n"/>
      <c r="J184" s="600" t="n"/>
      <c r="K184" s="600" t="n"/>
      <c r="L184" s="600" t="n"/>
      <c r="M184" s="600" t="n"/>
      <c r="N184" s="600" t="n"/>
      <c r="O184" s="600" t="n"/>
      <c r="P184" s="600" t="n"/>
      <c r="Q184" s="590" t="n"/>
      <c r="R184" s="590" t="n"/>
      <c r="S184" s="590" t="n"/>
      <c r="T184" s="590" t="n"/>
      <c r="U184" s="590" t="n"/>
      <c r="V184" s="590" t="n"/>
      <c r="W184" s="590" t="n"/>
      <c r="X184" s="590" t="n"/>
      <c r="Y184" s="590" t="n"/>
      <c r="Z184" s="590" t="n"/>
    </row>
    <row r="185" ht="15" customHeight="1" s="844">
      <c r="A185" s="590" t="n"/>
      <c r="B185" s="600" t="n"/>
      <c r="C185" s="600" t="n"/>
      <c r="D185" s="600" t="n"/>
      <c r="E185" s="600" t="n"/>
      <c r="F185" s="600" t="n"/>
      <c r="G185" s="600" t="n"/>
      <c r="H185" s="600" t="n"/>
      <c r="I185" s="600" t="n"/>
      <c r="J185" s="600" t="n"/>
      <c r="K185" s="600" t="n"/>
      <c r="L185" s="600" t="n"/>
      <c r="M185" s="600" t="n"/>
      <c r="N185" s="600" t="n"/>
      <c r="O185" s="600" t="n"/>
      <c r="P185" s="600" t="n"/>
      <c r="Q185" s="590" t="n"/>
      <c r="R185" s="590" t="n"/>
      <c r="S185" s="590" t="n"/>
      <c r="T185" s="590" t="n"/>
      <c r="U185" s="590" t="n"/>
      <c r="V185" s="590" t="n"/>
      <c r="W185" s="590" t="n"/>
      <c r="X185" s="590" t="n"/>
      <c r="Y185" s="590" t="n"/>
      <c r="Z185" s="590" t="n"/>
    </row>
    <row r="186" ht="15" customHeight="1" s="844">
      <c r="A186" s="590" t="n"/>
      <c r="B186" s="600" t="n"/>
      <c r="C186" s="600" t="n"/>
      <c r="D186" s="600" t="n"/>
      <c r="E186" s="600" t="n"/>
      <c r="F186" s="600" t="n"/>
      <c r="G186" s="600" t="n"/>
      <c r="H186" s="600" t="n"/>
      <c r="I186" s="600" t="n"/>
      <c r="J186" s="600" t="n"/>
      <c r="K186" s="600" t="n"/>
      <c r="L186" s="600" t="n"/>
      <c r="M186" s="600" t="n"/>
      <c r="N186" s="600" t="n"/>
      <c r="O186" s="600" t="n"/>
      <c r="P186" s="600" t="n"/>
      <c r="Q186" s="590" t="n"/>
      <c r="R186" s="590" t="n"/>
      <c r="S186" s="590" t="n"/>
      <c r="T186" s="590" t="n"/>
      <c r="U186" s="590" t="n"/>
      <c r="V186" s="590" t="n"/>
      <c r="W186" s="590" t="n"/>
      <c r="X186" s="590" t="n"/>
      <c r="Y186" s="590" t="n"/>
      <c r="Z186" s="590" t="n"/>
    </row>
    <row r="187" ht="15" customHeight="1" s="844">
      <c r="A187" s="590" t="n"/>
      <c r="B187" s="600" t="n"/>
      <c r="C187" s="600" t="n"/>
      <c r="D187" s="600" t="n"/>
      <c r="E187" s="600" t="n"/>
      <c r="F187" s="600" t="n"/>
      <c r="G187" s="600" t="n"/>
      <c r="H187" s="600" t="n"/>
      <c r="I187" s="600" t="n"/>
      <c r="J187" s="600" t="n"/>
      <c r="K187" s="600" t="n"/>
      <c r="L187" s="600" t="n"/>
      <c r="M187" s="600" t="n"/>
      <c r="N187" s="600" t="n"/>
      <c r="O187" s="600" t="n"/>
      <c r="P187" s="600" t="n"/>
      <c r="Q187" s="590" t="n"/>
      <c r="R187" s="590" t="n"/>
      <c r="S187" s="590" t="n"/>
      <c r="T187" s="590" t="n"/>
      <c r="U187" s="590" t="n"/>
      <c r="V187" s="590" t="n"/>
      <c r="W187" s="590" t="n"/>
      <c r="X187" s="590" t="n"/>
      <c r="Y187" s="590" t="n"/>
      <c r="Z187" s="590" t="n"/>
    </row>
    <row r="188" ht="15" customHeight="1" s="844">
      <c r="A188" s="590" t="n"/>
      <c r="B188" s="600" t="n"/>
      <c r="C188" s="600" t="n"/>
      <c r="D188" s="600" t="n"/>
      <c r="E188" s="600" t="n"/>
      <c r="F188" s="600" t="n"/>
      <c r="G188" s="600" t="n"/>
      <c r="H188" s="600" t="n"/>
      <c r="I188" s="600" t="n"/>
      <c r="J188" s="600" t="n"/>
      <c r="K188" s="600" t="n"/>
      <c r="L188" s="600" t="n"/>
      <c r="M188" s="600" t="n"/>
      <c r="N188" s="600" t="n"/>
      <c r="O188" s="600" t="n"/>
      <c r="P188" s="600" t="n"/>
      <c r="Q188" s="590" t="n"/>
      <c r="R188" s="590" t="n"/>
      <c r="S188" s="590" t="n"/>
      <c r="T188" s="590" t="n"/>
      <c r="U188" s="590" t="n"/>
      <c r="V188" s="590" t="n"/>
      <c r="W188" s="590" t="n"/>
      <c r="X188" s="590" t="n"/>
      <c r="Y188" s="590" t="n"/>
      <c r="Z188" s="590" t="n"/>
    </row>
    <row r="189" ht="15" customHeight="1" s="844">
      <c r="A189" s="590" t="n"/>
      <c r="B189" s="600" t="n"/>
      <c r="C189" s="600" t="n"/>
      <c r="D189" s="600" t="n"/>
      <c r="E189" s="600" t="n"/>
      <c r="F189" s="600" t="n"/>
      <c r="G189" s="600" t="n"/>
      <c r="H189" s="600" t="n"/>
      <c r="I189" s="600" t="n"/>
      <c r="J189" s="600" t="n"/>
      <c r="K189" s="600" t="n"/>
      <c r="L189" s="600" t="n"/>
      <c r="M189" s="600" t="n"/>
      <c r="N189" s="600" t="n"/>
      <c r="O189" s="600" t="n"/>
      <c r="P189" s="600" t="n"/>
      <c r="Q189" s="590" t="n"/>
      <c r="R189" s="590" t="n"/>
      <c r="S189" s="590" t="n"/>
      <c r="T189" s="590" t="n"/>
      <c r="U189" s="590" t="n"/>
      <c r="V189" s="590" t="n"/>
      <c r="W189" s="590" t="n"/>
      <c r="X189" s="590" t="n"/>
      <c r="Y189" s="590" t="n"/>
      <c r="Z189" s="590" t="n"/>
    </row>
    <row r="190" ht="15" customHeight="1" s="844">
      <c r="A190" s="590" t="n"/>
      <c r="B190" s="600" t="n"/>
      <c r="C190" s="600" t="n"/>
      <c r="D190" s="600" t="n"/>
      <c r="E190" s="600" t="n"/>
      <c r="F190" s="600" t="n"/>
      <c r="G190" s="600" t="n"/>
      <c r="H190" s="600" t="n"/>
      <c r="I190" s="600" t="n"/>
      <c r="J190" s="600" t="n"/>
      <c r="K190" s="600" t="n"/>
      <c r="L190" s="600" t="n"/>
      <c r="M190" s="600" t="n"/>
      <c r="N190" s="600" t="n"/>
      <c r="O190" s="600" t="n"/>
      <c r="P190" s="600" t="n"/>
      <c r="Q190" s="590" t="n"/>
      <c r="R190" s="590" t="n"/>
      <c r="S190" s="590" t="n"/>
      <c r="T190" s="590" t="n"/>
      <c r="U190" s="590" t="n"/>
      <c r="V190" s="590" t="n"/>
      <c r="W190" s="590" t="n"/>
      <c r="X190" s="590" t="n"/>
      <c r="Y190" s="590" t="n"/>
      <c r="Z190" s="590" t="n"/>
    </row>
    <row r="191" ht="15" customHeight="1" s="844">
      <c r="A191" s="590" t="n"/>
      <c r="B191" s="600" t="n"/>
      <c r="C191" s="600" t="n"/>
      <c r="D191" s="600" t="n"/>
      <c r="E191" s="600" t="n"/>
      <c r="F191" s="600" t="n"/>
      <c r="G191" s="600" t="n"/>
      <c r="H191" s="600" t="n"/>
      <c r="I191" s="600" t="n"/>
      <c r="J191" s="600" t="n"/>
      <c r="K191" s="600" t="n"/>
      <c r="L191" s="600" t="n"/>
      <c r="M191" s="600" t="n"/>
      <c r="N191" s="600" t="n"/>
      <c r="O191" s="600" t="n"/>
      <c r="P191" s="600" t="n"/>
      <c r="Q191" s="590" t="n"/>
      <c r="R191" s="590" t="n"/>
      <c r="S191" s="590" t="n"/>
      <c r="T191" s="590" t="n"/>
      <c r="U191" s="590" t="n"/>
      <c r="V191" s="590" t="n"/>
      <c r="W191" s="590" t="n"/>
      <c r="X191" s="590" t="n"/>
      <c r="Y191" s="590" t="n"/>
      <c r="Z191" s="590" t="n"/>
    </row>
    <row r="192" ht="15" customHeight="1" s="844">
      <c r="A192" s="590" t="n"/>
      <c r="B192" s="600" t="n"/>
      <c r="C192" s="600" t="n"/>
      <c r="D192" s="600" t="n"/>
      <c r="E192" s="600" t="n"/>
      <c r="F192" s="600" t="n"/>
      <c r="G192" s="600" t="n"/>
      <c r="H192" s="600" t="n"/>
      <c r="I192" s="600" t="n"/>
      <c r="J192" s="600" t="n"/>
      <c r="K192" s="600" t="n"/>
      <c r="L192" s="600" t="n"/>
      <c r="M192" s="600" t="n"/>
      <c r="N192" s="600" t="n"/>
      <c r="O192" s="600" t="n"/>
      <c r="P192" s="600" t="n"/>
      <c r="Q192" s="590" t="n"/>
      <c r="R192" s="590" t="n"/>
      <c r="S192" s="590" t="n"/>
      <c r="T192" s="590" t="n"/>
      <c r="U192" s="590" t="n"/>
      <c r="V192" s="590" t="n"/>
      <c r="W192" s="590" t="n"/>
      <c r="X192" s="590" t="n"/>
      <c r="Y192" s="590" t="n"/>
      <c r="Z192" s="590" t="n"/>
    </row>
    <row r="193" ht="15" customHeight="1" s="844">
      <c r="A193" s="590" t="n"/>
      <c r="B193" s="600" t="n"/>
      <c r="C193" s="600" t="n"/>
      <c r="D193" s="600" t="n"/>
      <c r="E193" s="600" t="n"/>
      <c r="F193" s="600" t="n"/>
      <c r="G193" s="600" t="n"/>
      <c r="H193" s="600" t="n"/>
      <c r="I193" s="600" t="n"/>
      <c r="J193" s="600" t="n"/>
      <c r="K193" s="600" t="n"/>
      <c r="L193" s="600" t="n"/>
      <c r="M193" s="600" t="n"/>
      <c r="N193" s="600" t="n"/>
      <c r="O193" s="600" t="n"/>
      <c r="P193" s="600" t="n"/>
      <c r="Q193" s="590" t="n"/>
      <c r="R193" s="590" t="n"/>
      <c r="S193" s="590" t="n"/>
      <c r="T193" s="590" t="n"/>
      <c r="U193" s="590" t="n"/>
      <c r="V193" s="590" t="n"/>
      <c r="W193" s="590" t="n"/>
      <c r="X193" s="590" t="n"/>
      <c r="Y193" s="590" t="n"/>
      <c r="Z193" s="590" t="n"/>
    </row>
    <row r="194" ht="15" customHeight="1" s="844">
      <c r="A194" s="590" t="n"/>
      <c r="B194" s="600" t="n"/>
      <c r="C194" s="600" t="n"/>
      <c r="D194" s="600" t="n"/>
      <c r="E194" s="600" t="n"/>
      <c r="F194" s="600" t="n"/>
      <c r="G194" s="600" t="n"/>
      <c r="H194" s="600" t="n"/>
      <c r="I194" s="600" t="n"/>
      <c r="J194" s="600" t="n"/>
      <c r="K194" s="600" t="n"/>
      <c r="L194" s="600" t="n"/>
      <c r="M194" s="600" t="n"/>
      <c r="N194" s="600" t="n"/>
      <c r="O194" s="600" t="n"/>
      <c r="P194" s="600" t="n"/>
      <c r="Q194" s="590" t="n"/>
      <c r="R194" s="590" t="n"/>
      <c r="S194" s="590" t="n"/>
      <c r="T194" s="590" t="n"/>
      <c r="U194" s="590" t="n"/>
      <c r="V194" s="590" t="n"/>
      <c r="W194" s="590" t="n"/>
      <c r="X194" s="590" t="n"/>
      <c r="Y194" s="590" t="n"/>
      <c r="Z194" s="590" t="n"/>
    </row>
    <row r="195" ht="15" customHeight="1" s="844">
      <c r="A195" s="590" t="n"/>
      <c r="B195" s="600" t="n"/>
      <c r="C195" s="600" t="n"/>
      <c r="D195" s="600" t="n"/>
      <c r="E195" s="600" t="n"/>
      <c r="F195" s="600" t="n"/>
      <c r="G195" s="600" t="n"/>
      <c r="H195" s="600" t="n"/>
      <c r="I195" s="600" t="n"/>
      <c r="J195" s="600" t="n"/>
      <c r="K195" s="600" t="n"/>
      <c r="L195" s="600" t="n"/>
      <c r="M195" s="600" t="n"/>
      <c r="N195" s="600" t="n"/>
      <c r="O195" s="600" t="n"/>
      <c r="P195" s="600" t="n"/>
      <c r="Q195" s="590" t="n"/>
      <c r="R195" s="590" t="n"/>
      <c r="S195" s="590" t="n"/>
      <c r="T195" s="590" t="n"/>
      <c r="U195" s="590" t="n"/>
      <c r="V195" s="590" t="n"/>
      <c r="W195" s="590" t="n"/>
      <c r="X195" s="590" t="n"/>
      <c r="Y195" s="590" t="n"/>
      <c r="Z195" s="590" t="n"/>
    </row>
    <row r="196" ht="15" customHeight="1" s="844">
      <c r="A196" s="590" t="n"/>
      <c r="B196" s="600" t="n"/>
      <c r="C196" s="600" t="n"/>
      <c r="D196" s="600" t="n"/>
      <c r="E196" s="600" t="n"/>
      <c r="F196" s="600" t="n"/>
      <c r="G196" s="600" t="n"/>
      <c r="H196" s="600" t="n"/>
      <c r="I196" s="600" t="n"/>
      <c r="J196" s="600" t="n"/>
      <c r="K196" s="600" t="n"/>
      <c r="L196" s="600" t="n"/>
      <c r="M196" s="600" t="n"/>
      <c r="N196" s="600" t="n"/>
      <c r="O196" s="600" t="n"/>
      <c r="P196" s="600" t="n"/>
      <c r="Q196" s="590" t="n"/>
      <c r="R196" s="590" t="n"/>
      <c r="S196" s="590" t="n"/>
      <c r="T196" s="590" t="n"/>
      <c r="U196" s="590" t="n"/>
      <c r="V196" s="590" t="n"/>
      <c r="W196" s="590" t="n"/>
      <c r="X196" s="590" t="n"/>
      <c r="Y196" s="590" t="n"/>
      <c r="Z196" s="590" t="n"/>
    </row>
    <row r="197" ht="15" customHeight="1" s="844">
      <c r="A197" s="590" t="n"/>
      <c r="B197" s="600" t="n"/>
      <c r="C197" s="600" t="n"/>
      <c r="D197" s="600" t="n"/>
      <c r="E197" s="600" t="n"/>
      <c r="F197" s="600" t="n"/>
      <c r="G197" s="600" t="n"/>
      <c r="H197" s="600" t="n"/>
      <c r="I197" s="600" t="n"/>
      <c r="J197" s="600" t="n"/>
      <c r="K197" s="600" t="n"/>
      <c r="L197" s="600" t="n"/>
      <c r="M197" s="600" t="n"/>
      <c r="N197" s="600" t="n"/>
      <c r="O197" s="600" t="n"/>
      <c r="P197" s="600" t="n"/>
      <c r="Q197" s="590" t="n"/>
      <c r="R197" s="590" t="n"/>
      <c r="S197" s="590" t="n"/>
      <c r="T197" s="590" t="n"/>
      <c r="U197" s="590" t="n"/>
      <c r="V197" s="590" t="n"/>
      <c r="W197" s="590" t="n"/>
      <c r="X197" s="590" t="n"/>
      <c r="Y197" s="590" t="n"/>
      <c r="Z197" s="590" t="n"/>
    </row>
    <row r="198" ht="15" customHeight="1" s="844">
      <c r="A198" s="590" t="n"/>
      <c r="B198" s="600" t="n"/>
      <c r="C198" s="600" t="n"/>
      <c r="D198" s="600" t="n"/>
      <c r="E198" s="600" t="n"/>
      <c r="F198" s="600" t="n"/>
      <c r="G198" s="600" t="n"/>
      <c r="H198" s="600" t="n"/>
      <c r="I198" s="600" t="n"/>
      <c r="J198" s="600" t="n"/>
      <c r="K198" s="600" t="n"/>
      <c r="L198" s="600" t="n"/>
      <c r="M198" s="600" t="n"/>
      <c r="N198" s="600" t="n"/>
      <c r="O198" s="600" t="n"/>
      <c r="P198" s="600" t="n"/>
      <c r="Q198" s="590" t="n"/>
      <c r="R198" s="590" t="n"/>
      <c r="S198" s="590" t="n"/>
      <c r="T198" s="590" t="n"/>
      <c r="U198" s="590" t="n"/>
      <c r="V198" s="590" t="n"/>
      <c r="W198" s="590" t="n"/>
      <c r="X198" s="590" t="n"/>
      <c r="Y198" s="590" t="n"/>
      <c r="Z198" s="590" t="n"/>
    </row>
    <row r="199" ht="15" customHeight="1" s="844">
      <c r="A199" s="590" t="n"/>
      <c r="B199" s="600" t="n"/>
      <c r="C199" s="600" t="n"/>
      <c r="D199" s="600" t="n"/>
      <c r="E199" s="600" t="n"/>
      <c r="F199" s="600" t="n"/>
      <c r="G199" s="600" t="n"/>
      <c r="H199" s="600" t="n"/>
      <c r="I199" s="600" t="n"/>
      <c r="J199" s="600" t="n"/>
      <c r="K199" s="600" t="n"/>
      <c r="L199" s="600" t="n"/>
      <c r="M199" s="600" t="n"/>
      <c r="N199" s="600" t="n"/>
      <c r="O199" s="600" t="n"/>
      <c r="P199" s="600" t="n"/>
      <c r="Q199" s="590" t="n"/>
      <c r="R199" s="590" t="n"/>
      <c r="S199" s="590" t="n"/>
      <c r="T199" s="590" t="n"/>
      <c r="U199" s="590" t="n"/>
      <c r="V199" s="590" t="n"/>
      <c r="W199" s="590" t="n"/>
      <c r="X199" s="590" t="n"/>
      <c r="Y199" s="590" t="n"/>
      <c r="Z199" s="590" t="n"/>
    </row>
    <row r="200" ht="15" customHeight="1" s="844">
      <c r="A200" s="590" t="n"/>
      <c r="B200" s="600" t="n"/>
      <c r="C200" s="600" t="n"/>
      <c r="D200" s="600" t="n"/>
      <c r="E200" s="600" t="n"/>
      <c r="F200" s="600" t="n"/>
      <c r="G200" s="600" t="n"/>
      <c r="H200" s="600" t="n"/>
      <c r="I200" s="600" t="n"/>
      <c r="J200" s="600" t="n"/>
      <c r="K200" s="600" t="n"/>
      <c r="L200" s="600" t="n"/>
      <c r="M200" s="600" t="n"/>
      <c r="N200" s="600" t="n"/>
      <c r="O200" s="600" t="n"/>
      <c r="P200" s="600" t="n"/>
      <c r="Q200" s="590" t="n"/>
      <c r="R200" s="590" t="n"/>
      <c r="S200" s="590" t="n"/>
      <c r="T200" s="590" t="n"/>
      <c r="U200" s="590" t="n"/>
      <c r="V200" s="590" t="n"/>
      <c r="W200" s="590" t="n"/>
      <c r="X200" s="590" t="n"/>
      <c r="Y200" s="590" t="n"/>
      <c r="Z200" s="590" t="n"/>
    </row>
    <row r="201" ht="15" customHeight="1" s="844">
      <c r="A201" s="590" t="n"/>
      <c r="B201" s="600" t="n"/>
      <c r="C201" s="600" t="n"/>
      <c r="D201" s="600" t="n"/>
      <c r="E201" s="600" t="n"/>
      <c r="F201" s="600" t="n"/>
      <c r="G201" s="600" t="n"/>
      <c r="H201" s="600" t="n"/>
      <c r="I201" s="600" t="n"/>
      <c r="J201" s="600" t="n"/>
      <c r="K201" s="600" t="n"/>
      <c r="L201" s="600" t="n"/>
      <c r="M201" s="600" t="n"/>
      <c r="N201" s="600" t="n"/>
      <c r="O201" s="600" t="n"/>
      <c r="P201" s="600" t="n"/>
      <c r="Q201" s="590" t="n"/>
      <c r="R201" s="590" t="n"/>
      <c r="S201" s="590" t="n"/>
      <c r="T201" s="590" t="n"/>
      <c r="U201" s="590" t="n"/>
      <c r="V201" s="590" t="n"/>
      <c r="W201" s="590" t="n"/>
      <c r="X201" s="590" t="n"/>
      <c r="Y201" s="590" t="n"/>
      <c r="Z201" s="590" t="n"/>
    </row>
    <row r="202" ht="15" customHeight="1" s="844">
      <c r="A202" s="590" t="n"/>
      <c r="B202" s="600" t="n"/>
      <c r="C202" s="600" t="n"/>
      <c r="D202" s="600" t="n"/>
      <c r="E202" s="600" t="n"/>
      <c r="F202" s="600" t="n"/>
      <c r="G202" s="600" t="n"/>
      <c r="H202" s="600" t="n"/>
      <c r="I202" s="600" t="n"/>
      <c r="J202" s="600" t="n"/>
      <c r="K202" s="600" t="n"/>
      <c r="L202" s="600" t="n"/>
      <c r="M202" s="600" t="n"/>
      <c r="N202" s="600" t="n"/>
      <c r="O202" s="600" t="n"/>
      <c r="P202" s="600" t="n"/>
      <c r="Q202" s="590" t="n"/>
      <c r="R202" s="590" t="n"/>
      <c r="S202" s="590" t="n"/>
      <c r="T202" s="590" t="n"/>
      <c r="U202" s="590" t="n"/>
      <c r="V202" s="590" t="n"/>
      <c r="W202" s="590" t="n"/>
      <c r="X202" s="590" t="n"/>
      <c r="Y202" s="590" t="n"/>
      <c r="Z202" s="590" t="n"/>
    </row>
    <row r="203" ht="15" customHeight="1" s="844">
      <c r="A203" s="590" t="n"/>
      <c r="B203" s="600" t="n"/>
      <c r="C203" s="600" t="n"/>
      <c r="D203" s="600" t="n"/>
      <c r="E203" s="600" t="n"/>
      <c r="F203" s="600" t="n"/>
      <c r="G203" s="600" t="n"/>
      <c r="H203" s="600" t="n"/>
      <c r="I203" s="600" t="n"/>
      <c r="J203" s="600" t="n"/>
      <c r="K203" s="600" t="n"/>
      <c r="L203" s="600" t="n"/>
      <c r="M203" s="600" t="n"/>
      <c r="N203" s="600" t="n"/>
      <c r="O203" s="600" t="n"/>
      <c r="P203" s="600" t="n"/>
      <c r="Q203" s="590" t="n"/>
      <c r="R203" s="590" t="n"/>
      <c r="S203" s="590" t="n"/>
      <c r="T203" s="590" t="n"/>
      <c r="U203" s="590" t="n"/>
      <c r="V203" s="590" t="n"/>
      <c r="W203" s="590" t="n"/>
      <c r="X203" s="590" t="n"/>
      <c r="Y203" s="590" t="n"/>
      <c r="Z203" s="590" t="n"/>
    </row>
    <row r="204" ht="15" customHeight="1" s="844">
      <c r="A204" s="590" t="n"/>
      <c r="B204" s="600" t="n"/>
      <c r="C204" s="600" t="n"/>
      <c r="D204" s="600" t="n"/>
      <c r="E204" s="600" t="n"/>
      <c r="F204" s="600" t="n"/>
      <c r="G204" s="600" t="n"/>
      <c r="H204" s="600" t="n"/>
      <c r="I204" s="600" t="n"/>
      <c r="J204" s="600" t="n"/>
      <c r="K204" s="600" t="n"/>
      <c r="L204" s="600" t="n"/>
      <c r="M204" s="600" t="n"/>
      <c r="N204" s="600" t="n"/>
      <c r="O204" s="600" t="n"/>
      <c r="P204" s="600" t="n"/>
      <c r="Q204" s="590" t="n"/>
      <c r="R204" s="590" t="n"/>
      <c r="S204" s="590" t="n"/>
      <c r="T204" s="590" t="n"/>
      <c r="U204" s="590" t="n"/>
      <c r="V204" s="590" t="n"/>
      <c r="W204" s="590" t="n"/>
      <c r="X204" s="590" t="n"/>
      <c r="Y204" s="590" t="n"/>
      <c r="Z204" s="590" t="n"/>
    </row>
    <row r="205" ht="15.75" customHeight="1" s="844">
      <c r="A205" s="590" t="n"/>
      <c r="B205" s="590" t="n"/>
      <c r="C205" s="590" t="n"/>
      <c r="D205" s="590" t="n"/>
      <c r="E205" s="590" t="n"/>
      <c r="F205" s="590" t="n"/>
      <c r="G205" s="590" t="n"/>
      <c r="H205" s="590" t="n"/>
      <c r="I205" s="590" t="n"/>
      <c r="J205" s="590" t="n"/>
      <c r="K205" s="590" t="n"/>
      <c r="L205" s="590" t="n"/>
      <c r="M205" s="590" t="n"/>
      <c r="N205" s="590" t="n"/>
      <c r="O205" s="590" t="n"/>
      <c r="P205" s="590" t="n"/>
      <c r="Q205" s="590" t="n"/>
      <c r="R205" s="590" t="n"/>
      <c r="S205" s="590" t="n"/>
      <c r="T205" s="590" t="n"/>
      <c r="U205" s="590" t="n"/>
      <c r="V205" s="590" t="n"/>
      <c r="W205" s="590" t="n"/>
      <c r="X205" s="590" t="n"/>
      <c r="Y205" s="590" t="n"/>
      <c r="Z205" s="590" t="n"/>
    </row>
    <row r="206" ht="15.75" customHeight="1" s="844">
      <c r="A206" s="590" t="n"/>
      <c r="B206" s="590" t="n"/>
      <c r="C206" s="590" t="n"/>
      <c r="D206" s="590" t="n"/>
      <c r="E206" s="590" t="n"/>
      <c r="F206" s="590" t="n"/>
      <c r="G206" s="590" t="n"/>
      <c r="H206" s="590" t="n"/>
      <c r="I206" s="590" t="n"/>
      <c r="J206" s="590" t="n"/>
      <c r="K206" s="590" t="n"/>
      <c r="L206" s="590" t="n"/>
      <c r="M206" s="590" t="n"/>
      <c r="N206" s="590" t="n"/>
      <c r="O206" s="590" t="n"/>
      <c r="P206" s="590" t="n"/>
      <c r="Q206" s="590" t="n"/>
      <c r="R206" s="590" t="n"/>
      <c r="S206" s="590" t="n"/>
      <c r="T206" s="590" t="n"/>
      <c r="U206" s="590" t="n"/>
      <c r="V206" s="590" t="n"/>
      <c r="W206" s="590" t="n"/>
      <c r="X206" s="590" t="n"/>
      <c r="Y206" s="590" t="n"/>
      <c r="Z206" s="590" t="n"/>
    </row>
    <row r="207" ht="15.75" customHeight="1" s="844">
      <c r="A207" s="590" t="n"/>
      <c r="B207" s="590" t="n"/>
      <c r="C207" s="590" t="n"/>
      <c r="D207" s="590" t="n"/>
      <c r="E207" s="590" t="n"/>
      <c r="F207" s="590" t="n"/>
      <c r="G207" s="590" t="n"/>
      <c r="H207" s="590" t="n"/>
      <c r="I207" s="590" t="n"/>
      <c r="J207" s="590" t="n"/>
      <c r="K207" s="590" t="n"/>
      <c r="L207" s="590" t="n"/>
      <c r="M207" s="590" t="n"/>
      <c r="N207" s="590" t="n"/>
      <c r="O207" s="590" t="n"/>
      <c r="P207" s="590" t="n"/>
      <c r="Q207" s="590" t="n"/>
      <c r="R207" s="590" t="n"/>
      <c r="S207" s="590" t="n"/>
      <c r="T207" s="590" t="n"/>
      <c r="U207" s="590" t="n"/>
      <c r="V207" s="590" t="n"/>
      <c r="W207" s="590" t="n"/>
      <c r="X207" s="590" t="n"/>
      <c r="Y207" s="590" t="n"/>
      <c r="Z207" s="590" t="n"/>
    </row>
    <row r="208" ht="15.75" customHeight="1" s="844">
      <c r="A208" s="590" t="n"/>
      <c r="B208" s="590" t="n"/>
      <c r="C208" s="590" t="n"/>
      <c r="D208" s="590" t="n"/>
      <c r="E208" s="590" t="n"/>
      <c r="F208" s="590" t="n"/>
      <c r="G208" s="590" t="n"/>
      <c r="H208" s="590" t="n"/>
      <c r="I208" s="590" t="n"/>
      <c r="J208" s="590" t="n"/>
      <c r="K208" s="590" t="n"/>
      <c r="L208" s="590" t="n"/>
      <c r="M208" s="590" t="n"/>
      <c r="N208" s="590" t="n"/>
      <c r="O208" s="590" t="n"/>
      <c r="P208" s="590" t="n"/>
      <c r="Q208" s="590" t="n"/>
      <c r="R208" s="590" t="n"/>
      <c r="S208" s="590" t="n"/>
      <c r="T208" s="590" t="n"/>
      <c r="U208" s="590" t="n"/>
      <c r="V208" s="590" t="n"/>
      <c r="W208" s="590" t="n"/>
      <c r="X208" s="590" t="n"/>
      <c r="Y208" s="590" t="n"/>
      <c r="Z208" s="590" t="n"/>
    </row>
    <row r="209" ht="15.75" customHeight="1" s="844">
      <c r="A209" s="590" t="n"/>
      <c r="B209" s="590" t="n"/>
      <c r="C209" s="590" t="n"/>
      <c r="D209" s="590" t="n"/>
      <c r="E209" s="590" t="n"/>
      <c r="F209" s="590" t="n"/>
      <c r="G209" s="590" t="n"/>
      <c r="H209" s="590" t="n"/>
      <c r="I209" s="590" t="n"/>
      <c r="J209" s="590" t="n"/>
      <c r="K209" s="590" t="n"/>
      <c r="L209" s="590" t="n"/>
      <c r="M209" s="590" t="n"/>
      <c r="N209" s="590" t="n"/>
      <c r="O209" s="590" t="n"/>
      <c r="P209" s="590" t="n"/>
      <c r="Q209" s="590" t="n"/>
      <c r="R209" s="590" t="n"/>
      <c r="S209" s="590" t="n"/>
      <c r="T209" s="590" t="n"/>
      <c r="U209" s="590" t="n"/>
      <c r="V209" s="590" t="n"/>
      <c r="W209" s="590" t="n"/>
      <c r="X209" s="590" t="n"/>
      <c r="Y209" s="590" t="n"/>
      <c r="Z209" s="590" t="n"/>
    </row>
    <row r="210" ht="15.75" customHeight="1" s="844">
      <c r="A210" s="590" t="n"/>
      <c r="B210" s="590" t="n"/>
      <c r="C210" s="590" t="n"/>
      <c r="D210" s="590" t="n"/>
      <c r="E210" s="590" t="n"/>
      <c r="F210" s="590" t="n"/>
      <c r="G210" s="590" t="n"/>
      <c r="H210" s="590" t="n"/>
      <c r="I210" s="590" t="n"/>
      <c r="J210" s="590" t="n"/>
      <c r="K210" s="590" t="n"/>
      <c r="L210" s="590" t="n"/>
      <c r="M210" s="590" t="n"/>
      <c r="N210" s="590" t="n"/>
      <c r="O210" s="590" t="n"/>
      <c r="P210" s="590" t="n"/>
      <c r="Q210" s="590" t="n"/>
      <c r="R210" s="590" t="n"/>
      <c r="S210" s="590" t="n"/>
      <c r="T210" s="590" t="n"/>
      <c r="U210" s="590" t="n"/>
      <c r="V210" s="590" t="n"/>
      <c r="W210" s="590" t="n"/>
      <c r="X210" s="590" t="n"/>
      <c r="Y210" s="590" t="n"/>
      <c r="Z210" s="590" t="n"/>
    </row>
    <row r="211" ht="15.75" customHeight="1" s="844">
      <c r="A211" s="590" t="n"/>
      <c r="B211" s="590" t="n"/>
      <c r="C211" s="590" t="n"/>
      <c r="D211" s="590" t="n"/>
      <c r="E211" s="590" t="n"/>
      <c r="F211" s="590" t="n"/>
      <c r="G211" s="590" t="n"/>
      <c r="H211" s="590" t="n"/>
      <c r="I211" s="590" t="n"/>
      <c r="J211" s="590" t="n"/>
      <c r="K211" s="590" t="n"/>
      <c r="L211" s="590" t="n"/>
      <c r="M211" s="590" t="n"/>
      <c r="N211" s="590" t="n"/>
      <c r="O211" s="590" t="n"/>
      <c r="P211" s="590" t="n"/>
      <c r="Q211" s="590" t="n"/>
      <c r="R211" s="590" t="n"/>
      <c r="S211" s="590" t="n"/>
      <c r="T211" s="590" t="n"/>
      <c r="U211" s="590" t="n"/>
      <c r="V211" s="590" t="n"/>
      <c r="W211" s="590" t="n"/>
      <c r="X211" s="590" t="n"/>
      <c r="Y211" s="590" t="n"/>
      <c r="Z211" s="590" t="n"/>
    </row>
    <row r="212" ht="15.75" customHeight="1" s="844">
      <c r="A212" s="590" t="n"/>
      <c r="B212" s="590" t="n"/>
      <c r="C212" s="590" t="n"/>
      <c r="D212" s="590" t="n"/>
      <c r="E212" s="590" t="n"/>
      <c r="F212" s="590" t="n"/>
      <c r="G212" s="590" t="n"/>
      <c r="H212" s="590" t="n"/>
      <c r="I212" s="590" t="n"/>
      <c r="J212" s="590" t="n"/>
      <c r="K212" s="590" t="n"/>
      <c r="L212" s="590" t="n"/>
      <c r="M212" s="590" t="n"/>
      <c r="N212" s="590" t="n"/>
      <c r="O212" s="590" t="n"/>
      <c r="P212" s="590" t="n"/>
      <c r="Q212" s="590" t="n"/>
      <c r="R212" s="590" t="n"/>
      <c r="S212" s="590" t="n"/>
      <c r="T212" s="590" t="n"/>
      <c r="U212" s="590" t="n"/>
      <c r="V212" s="590" t="n"/>
      <c r="W212" s="590" t="n"/>
      <c r="X212" s="590" t="n"/>
      <c r="Y212" s="590" t="n"/>
      <c r="Z212" s="590" t="n"/>
    </row>
    <row r="213" ht="15.75" customHeight="1" s="844">
      <c r="A213" s="590" t="n"/>
      <c r="B213" s="590" t="n"/>
      <c r="C213" s="590" t="n"/>
      <c r="D213" s="590" t="n"/>
      <c r="E213" s="590" t="n"/>
      <c r="F213" s="590" t="n"/>
      <c r="G213" s="590" t="n"/>
      <c r="H213" s="590" t="n"/>
      <c r="I213" s="590" t="n"/>
      <c r="J213" s="590" t="n"/>
      <c r="K213" s="590" t="n"/>
      <c r="L213" s="590" t="n"/>
      <c r="M213" s="590" t="n"/>
      <c r="N213" s="590" t="n"/>
      <c r="O213" s="590" t="n"/>
      <c r="P213" s="590" t="n"/>
      <c r="Q213" s="590" t="n"/>
      <c r="R213" s="590" t="n"/>
      <c r="S213" s="590" t="n"/>
      <c r="T213" s="590" t="n"/>
      <c r="U213" s="590" t="n"/>
      <c r="V213" s="590" t="n"/>
      <c r="W213" s="590" t="n"/>
      <c r="X213" s="590" t="n"/>
      <c r="Y213" s="590" t="n"/>
      <c r="Z213" s="590" t="n"/>
    </row>
    <row r="214" ht="15.75" customHeight="1" s="844">
      <c r="A214" s="590" t="n"/>
      <c r="B214" s="590" t="n"/>
      <c r="C214" s="590" t="n"/>
      <c r="D214" s="590" t="n"/>
      <c r="E214" s="590" t="n"/>
      <c r="F214" s="590" t="n"/>
      <c r="G214" s="590" t="n"/>
      <c r="H214" s="590" t="n"/>
      <c r="I214" s="590" t="n"/>
      <c r="J214" s="590" t="n"/>
      <c r="K214" s="590" t="n"/>
      <c r="L214" s="590" t="n"/>
      <c r="M214" s="590" t="n"/>
      <c r="N214" s="590" t="n"/>
      <c r="O214" s="590" t="n"/>
      <c r="P214" s="590" t="n"/>
      <c r="Q214" s="590" t="n"/>
      <c r="R214" s="590" t="n"/>
      <c r="S214" s="590" t="n"/>
      <c r="T214" s="590" t="n"/>
      <c r="U214" s="590" t="n"/>
      <c r="V214" s="590" t="n"/>
      <c r="W214" s="590" t="n"/>
      <c r="X214" s="590" t="n"/>
      <c r="Y214" s="590" t="n"/>
      <c r="Z214" s="590" t="n"/>
    </row>
    <row r="215" ht="15.75" customHeight="1" s="844">
      <c r="A215" s="590" t="n"/>
      <c r="B215" s="590" t="n"/>
      <c r="C215" s="590" t="n"/>
      <c r="D215" s="590" t="n"/>
      <c r="E215" s="590" t="n"/>
      <c r="F215" s="590" t="n"/>
      <c r="G215" s="590" t="n"/>
      <c r="H215" s="590" t="n"/>
      <c r="I215" s="590" t="n"/>
      <c r="J215" s="590" t="n"/>
      <c r="K215" s="590" t="n"/>
      <c r="L215" s="590" t="n"/>
      <c r="M215" s="590" t="n"/>
      <c r="N215" s="590" t="n"/>
      <c r="O215" s="590" t="n"/>
      <c r="P215" s="590" t="n"/>
      <c r="Q215" s="590" t="n"/>
      <c r="R215" s="590" t="n"/>
      <c r="S215" s="590" t="n"/>
      <c r="T215" s="590" t="n"/>
      <c r="U215" s="590" t="n"/>
      <c r="V215" s="590" t="n"/>
      <c r="W215" s="590" t="n"/>
      <c r="X215" s="590" t="n"/>
      <c r="Y215" s="590" t="n"/>
      <c r="Z215" s="590" t="n"/>
    </row>
    <row r="216" ht="15.75" customHeight="1" s="844">
      <c r="A216" s="590" t="n"/>
      <c r="B216" s="590" t="n"/>
      <c r="C216" s="590" t="n"/>
      <c r="D216" s="590" t="n"/>
      <c r="E216" s="590" t="n"/>
      <c r="F216" s="590" t="n"/>
      <c r="G216" s="590" t="n"/>
      <c r="H216" s="590" t="n"/>
      <c r="I216" s="590" t="n"/>
      <c r="J216" s="590" t="n"/>
      <c r="K216" s="590" t="n"/>
      <c r="L216" s="590" t="n"/>
      <c r="M216" s="590" t="n"/>
      <c r="N216" s="590" t="n"/>
      <c r="O216" s="590" t="n"/>
      <c r="P216" s="590" t="n"/>
      <c r="Q216" s="590" t="n"/>
      <c r="R216" s="590" t="n"/>
      <c r="S216" s="590" t="n"/>
      <c r="T216" s="590" t="n"/>
      <c r="U216" s="590" t="n"/>
      <c r="V216" s="590" t="n"/>
      <c r="W216" s="590" t="n"/>
      <c r="X216" s="590" t="n"/>
      <c r="Y216" s="590" t="n"/>
      <c r="Z216" s="590" t="n"/>
    </row>
    <row r="217" ht="15.75" customHeight="1" s="844">
      <c r="A217" s="590" t="n"/>
      <c r="B217" s="590" t="n"/>
      <c r="C217" s="590" t="n"/>
      <c r="D217" s="590" t="n"/>
      <c r="E217" s="590" t="n"/>
      <c r="F217" s="590" t="n"/>
      <c r="G217" s="590" t="n"/>
      <c r="H217" s="590" t="n"/>
      <c r="I217" s="590" t="n"/>
      <c r="J217" s="590" t="n"/>
      <c r="K217" s="590" t="n"/>
      <c r="L217" s="590" t="n"/>
      <c r="M217" s="590" t="n"/>
      <c r="N217" s="590" t="n"/>
      <c r="O217" s="590" t="n"/>
      <c r="P217" s="590" t="n"/>
      <c r="Q217" s="590" t="n"/>
      <c r="R217" s="590" t="n"/>
      <c r="S217" s="590" t="n"/>
      <c r="T217" s="590" t="n"/>
      <c r="U217" s="590" t="n"/>
      <c r="V217" s="590" t="n"/>
      <c r="W217" s="590" t="n"/>
      <c r="X217" s="590" t="n"/>
      <c r="Y217" s="590" t="n"/>
      <c r="Z217" s="590" t="n"/>
    </row>
    <row r="218" ht="15.75" customHeight="1" s="844">
      <c r="A218" s="590" t="n"/>
      <c r="B218" s="590" t="n"/>
      <c r="C218" s="590" t="n"/>
      <c r="D218" s="590" t="n"/>
      <c r="E218" s="590" t="n"/>
      <c r="F218" s="590" t="n"/>
      <c r="G218" s="590" t="n"/>
      <c r="H218" s="590" t="n"/>
      <c r="I218" s="590" t="n"/>
      <c r="J218" s="590" t="n"/>
      <c r="K218" s="590" t="n"/>
      <c r="L218" s="590" t="n"/>
      <c r="M218" s="590" t="n"/>
      <c r="N218" s="590" t="n"/>
      <c r="O218" s="590" t="n"/>
      <c r="P218" s="590" t="n"/>
      <c r="Q218" s="590" t="n"/>
      <c r="R218" s="590" t="n"/>
      <c r="S218" s="590" t="n"/>
      <c r="T218" s="590" t="n"/>
      <c r="U218" s="590" t="n"/>
      <c r="V218" s="590" t="n"/>
      <c r="W218" s="590" t="n"/>
      <c r="X218" s="590" t="n"/>
      <c r="Y218" s="590" t="n"/>
      <c r="Z218" s="590" t="n"/>
    </row>
    <row r="219" ht="15.75" customHeight="1" s="844">
      <c r="A219" s="590" t="n"/>
      <c r="B219" s="590" t="n"/>
      <c r="C219" s="590" t="n"/>
      <c r="D219" s="590" t="n"/>
      <c r="E219" s="590" t="n"/>
      <c r="F219" s="590" t="n"/>
      <c r="G219" s="590" t="n"/>
      <c r="H219" s="590" t="n"/>
      <c r="I219" s="590" t="n"/>
      <c r="J219" s="590" t="n"/>
      <c r="K219" s="590" t="n"/>
      <c r="L219" s="590" t="n"/>
      <c r="M219" s="590" t="n"/>
      <c r="N219" s="590" t="n"/>
      <c r="O219" s="590" t="n"/>
      <c r="P219" s="590" t="n"/>
      <c r="Q219" s="590" t="n"/>
      <c r="R219" s="590" t="n"/>
      <c r="S219" s="590" t="n"/>
      <c r="T219" s="590" t="n"/>
      <c r="U219" s="590" t="n"/>
      <c r="V219" s="590" t="n"/>
      <c r="W219" s="590" t="n"/>
      <c r="X219" s="590" t="n"/>
      <c r="Y219" s="590" t="n"/>
      <c r="Z219" s="590" t="n"/>
    </row>
    <row r="220" ht="15.75" customHeight="1" s="844">
      <c r="A220" s="590" t="n"/>
      <c r="B220" s="590" t="n"/>
      <c r="C220" s="590" t="n"/>
      <c r="D220" s="590" t="n"/>
      <c r="E220" s="590" t="n"/>
      <c r="F220" s="590" t="n"/>
      <c r="G220" s="590" t="n"/>
      <c r="H220" s="590" t="n"/>
      <c r="I220" s="590" t="n"/>
      <c r="J220" s="590" t="n"/>
      <c r="K220" s="590" t="n"/>
      <c r="L220" s="590" t="n"/>
      <c r="M220" s="590" t="n"/>
      <c r="N220" s="590" t="n"/>
      <c r="O220" s="590" t="n"/>
      <c r="P220" s="590" t="n"/>
      <c r="Q220" s="590" t="n"/>
      <c r="R220" s="590" t="n"/>
      <c r="S220" s="590" t="n"/>
      <c r="T220" s="590" t="n"/>
      <c r="U220" s="590" t="n"/>
      <c r="V220" s="590" t="n"/>
      <c r="W220" s="590" t="n"/>
      <c r="X220" s="590" t="n"/>
      <c r="Y220" s="590" t="n"/>
      <c r="Z220" s="590" t="n"/>
    </row>
    <row r="221" ht="15.75" customHeight="1" s="844">
      <c r="A221" s="590" t="n"/>
      <c r="B221" s="590" t="n"/>
      <c r="C221" s="590" t="n"/>
      <c r="D221" s="590" t="n"/>
      <c r="E221" s="590" t="n"/>
      <c r="F221" s="590" t="n"/>
      <c r="G221" s="590" t="n"/>
      <c r="H221" s="590" t="n"/>
      <c r="I221" s="590" t="n"/>
      <c r="J221" s="590" t="n"/>
      <c r="K221" s="590" t="n"/>
      <c r="L221" s="590" t="n"/>
      <c r="M221" s="590" t="n"/>
      <c r="N221" s="590" t="n"/>
      <c r="O221" s="590" t="n"/>
      <c r="P221" s="590" t="n"/>
      <c r="Q221" s="590" t="n"/>
      <c r="R221" s="590" t="n"/>
      <c r="S221" s="590" t="n"/>
      <c r="T221" s="590" t="n"/>
      <c r="U221" s="590" t="n"/>
      <c r="V221" s="590" t="n"/>
      <c r="W221" s="590" t="n"/>
      <c r="X221" s="590" t="n"/>
      <c r="Y221" s="590" t="n"/>
      <c r="Z221" s="590" t="n"/>
    </row>
    <row r="222" ht="15.75" customHeight="1" s="844">
      <c r="A222" s="590" t="n"/>
      <c r="B222" s="590" t="n"/>
      <c r="C222" s="590" t="n"/>
      <c r="D222" s="590" t="n"/>
      <c r="E222" s="590" t="n"/>
      <c r="F222" s="590" t="n"/>
      <c r="G222" s="590" t="n"/>
      <c r="H222" s="590" t="n"/>
      <c r="I222" s="590" t="n"/>
      <c r="J222" s="590" t="n"/>
      <c r="K222" s="590" t="n"/>
      <c r="L222" s="590" t="n"/>
      <c r="M222" s="590" t="n"/>
      <c r="N222" s="590" t="n"/>
      <c r="O222" s="590" t="n"/>
      <c r="P222" s="590" t="n"/>
      <c r="Q222" s="590" t="n"/>
      <c r="R222" s="590" t="n"/>
      <c r="S222" s="590" t="n"/>
      <c r="T222" s="590" t="n"/>
      <c r="U222" s="590" t="n"/>
      <c r="V222" s="590" t="n"/>
      <c r="W222" s="590" t="n"/>
      <c r="X222" s="590" t="n"/>
      <c r="Y222" s="590" t="n"/>
      <c r="Z222" s="590" t="n"/>
    </row>
    <row r="223" ht="15.75" customHeight="1" s="844">
      <c r="A223" s="590" t="n"/>
      <c r="B223" s="590" t="n"/>
      <c r="C223" s="590" t="n"/>
      <c r="D223" s="590" t="n"/>
      <c r="E223" s="590" t="n"/>
      <c r="F223" s="590" t="n"/>
      <c r="G223" s="590" t="n"/>
      <c r="H223" s="590" t="n"/>
      <c r="I223" s="590" t="n"/>
      <c r="J223" s="590" t="n"/>
      <c r="K223" s="590" t="n"/>
      <c r="L223" s="590" t="n"/>
      <c r="M223" s="590" t="n"/>
      <c r="N223" s="590" t="n"/>
      <c r="O223" s="590" t="n"/>
      <c r="P223" s="590" t="n"/>
      <c r="Q223" s="590" t="n"/>
      <c r="R223" s="590" t="n"/>
      <c r="S223" s="590" t="n"/>
      <c r="T223" s="590" t="n"/>
      <c r="U223" s="590" t="n"/>
      <c r="V223" s="590" t="n"/>
      <c r="W223" s="590" t="n"/>
      <c r="X223" s="590" t="n"/>
      <c r="Y223" s="590" t="n"/>
      <c r="Z223" s="590" t="n"/>
    </row>
    <row r="224" ht="15.75" customHeight="1" s="844">
      <c r="A224" s="590" t="n"/>
      <c r="B224" s="590" t="n"/>
      <c r="C224" s="590" t="n"/>
      <c r="D224" s="590" t="n"/>
      <c r="E224" s="590" t="n"/>
      <c r="F224" s="590" t="n"/>
      <c r="G224" s="590" t="n"/>
      <c r="H224" s="590" t="n"/>
      <c r="I224" s="590" t="n"/>
      <c r="J224" s="590" t="n"/>
      <c r="K224" s="590" t="n"/>
      <c r="L224" s="590" t="n"/>
      <c r="M224" s="590" t="n"/>
      <c r="N224" s="590" t="n"/>
      <c r="O224" s="590" t="n"/>
      <c r="P224" s="590" t="n"/>
      <c r="Q224" s="590" t="n"/>
      <c r="R224" s="590" t="n"/>
      <c r="S224" s="590" t="n"/>
      <c r="T224" s="590" t="n"/>
      <c r="U224" s="590" t="n"/>
      <c r="V224" s="590" t="n"/>
      <c r="W224" s="590" t="n"/>
      <c r="X224" s="590" t="n"/>
      <c r="Y224" s="590" t="n"/>
      <c r="Z224" s="590" t="n"/>
    </row>
    <row r="225" ht="15.75" customHeight="1" s="844">
      <c r="A225" s="590" t="n"/>
      <c r="B225" s="590" t="n"/>
      <c r="C225" s="590" t="n"/>
      <c r="D225" s="590" t="n"/>
      <c r="E225" s="590" t="n"/>
      <c r="F225" s="590" t="n"/>
      <c r="G225" s="590" t="n"/>
      <c r="H225" s="590" t="n"/>
      <c r="I225" s="590" t="n"/>
      <c r="J225" s="590" t="n"/>
      <c r="K225" s="590" t="n"/>
      <c r="L225" s="590" t="n"/>
      <c r="M225" s="590" t="n"/>
      <c r="N225" s="590" t="n"/>
      <c r="O225" s="590" t="n"/>
      <c r="P225" s="590" t="n"/>
      <c r="Q225" s="590" t="n"/>
      <c r="R225" s="590" t="n"/>
      <c r="S225" s="590" t="n"/>
      <c r="T225" s="590" t="n"/>
      <c r="U225" s="590" t="n"/>
      <c r="V225" s="590" t="n"/>
      <c r="W225" s="590" t="n"/>
      <c r="X225" s="590" t="n"/>
      <c r="Y225" s="590" t="n"/>
      <c r="Z225" s="590" t="n"/>
    </row>
    <row r="226" ht="15.75" customHeight="1" s="844">
      <c r="A226" s="590" t="n"/>
      <c r="B226" s="590" t="n"/>
      <c r="C226" s="590" t="n"/>
      <c r="D226" s="590" t="n"/>
      <c r="E226" s="590" t="n"/>
      <c r="F226" s="590" t="n"/>
      <c r="G226" s="590" t="n"/>
      <c r="H226" s="590" t="n"/>
      <c r="I226" s="590" t="n"/>
      <c r="J226" s="590" t="n"/>
      <c r="K226" s="590" t="n"/>
      <c r="L226" s="590" t="n"/>
      <c r="M226" s="590" t="n"/>
      <c r="N226" s="590" t="n"/>
      <c r="O226" s="590" t="n"/>
      <c r="P226" s="590" t="n"/>
      <c r="Q226" s="590" t="n"/>
      <c r="R226" s="590" t="n"/>
      <c r="S226" s="590" t="n"/>
      <c r="T226" s="590" t="n"/>
      <c r="U226" s="590" t="n"/>
      <c r="V226" s="590" t="n"/>
      <c r="W226" s="590" t="n"/>
      <c r="X226" s="590" t="n"/>
      <c r="Y226" s="590" t="n"/>
      <c r="Z226" s="590" t="n"/>
    </row>
    <row r="227" ht="15.75" customHeight="1" s="844">
      <c r="A227" s="590" t="n"/>
      <c r="B227" s="590" t="n"/>
      <c r="C227" s="590" t="n"/>
      <c r="D227" s="590" t="n"/>
      <c r="E227" s="590" t="n"/>
      <c r="F227" s="590" t="n"/>
      <c r="G227" s="590" t="n"/>
      <c r="H227" s="590" t="n"/>
      <c r="I227" s="590" t="n"/>
      <c r="J227" s="590" t="n"/>
      <c r="K227" s="590" t="n"/>
      <c r="L227" s="590" t="n"/>
      <c r="M227" s="590" t="n"/>
      <c r="N227" s="590" t="n"/>
      <c r="O227" s="590" t="n"/>
      <c r="P227" s="590" t="n"/>
      <c r="Q227" s="590" t="n"/>
      <c r="R227" s="590" t="n"/>
      <c r="S227" s="590" t="n"/>
      <c r="T227" s="590" t="n"/>
      <c r="U227" s="590" t="n"/>
      <c r="V227" s="590" t="n"/>
      <c r="W227" s="590" t="n"/>
      <c r="X227" s="590" t="n"/>
      <c r="Y227" s="590" t="n"/>
      <c r="Z227" s="590" t="n"/>
    </row>
    <row r="228" ht="15.75" customHeight="1" s="844">
      <c r="A228" s="590" t="n"/>
      <c r="B228" s="590" t="n"/>
      <c r="C228" s="590" t="n"/>
      <c r="D228" s="590" t="n"/>
      <c r="E228" s="590" t="n"/>
      <c r="F228" s="590" t="n"/>
      <c r="G228" s="590" t="n"/>
      <c r="H228" s="590" t="n"/>
      <c r="I228" s="590" t="n"/>
      <c r="J228" s="590" t="n"/>
      <c r="K228" s="590" t="n"/>
      <c r="L228" s="590" t="n"/>
      <c r="M228" s="590" t="n"/>
      <c r="N228" s="590" t="n"/>
      <c r="O228" s="590" t="n"/>
      <c r="P228" s="590" t="n"/>
      <c r="Q228" s="590" t="n"/>
      <c r="R228" s="590" t="n"/>
      <c r="S228" s="590" t="n"/>
      <c r="T228" s="590" t="n"/>
      <c r="U228" s="590" t="n"/>
      <c r="V228" s="590" t="n"/>
      <c r="W228" s="590" t="n"/>
      <c r="X228" s="590" t="n"/>
      <c r="Y228" s="590" t="n"/>
      <c r="Z228" s="590" t="n"/>
    </row>
    <row r="229" ht="15.75" customHeight="1" s="844">
      <c r="A229" s="590" t="n"/>
      <c r="B229" s="590" t="n"/>
      <c r="C229" s="590" t="n"/>
      <c r="D229" s="590" t="n"/>
      <c r="E229" s="590" t="n"/>
      <c r="F229" s="590" t="n"/>
      <c r="G229" s="590" t="n"/>
      <c r="H229" s="590" t="n"/>
      <c r="I229" s="590" t="n"/>
      <c r="J229" s="590" t="n"/>
      <c r="K229" s="590" t="n"/>
      <c r="L229" s="590" t="n"/>
      <c r="M229" s="590" t="n"/>
      <c r="N229" s="590" t="n"/>
      <c r="O229" s="590" t="n"/>
      <c r="P229" s="590" t="n"/>
      <c r="Q229" s="590" t="n"/>
      <c r="R229" s="590" t="n"/>
      <c r="S229" s="590" t="n"/>
      <c r="T229" s="590" t="n"/>
      <c r="U229" s="590" t="n"/>
      <c r="V229" s="590" t="n"/>
      <c r="W229" s="590" t="n"/>
      <c r="X229" s="590" t="n"/>
      <c r="Y229" s="590" t="n"/>
      <c r="Z229" s="590" t="n"/>
    </row>
    <row r="230" ht="15.75" customHeight="1" s="844">
      <c r="A230" s="590" t="n"/>
      <c r="B230" s="590" t="n"/>
      <c r="C230" s="590" t="n"/>
      <c r="D230" s="590" t="n"/>
      <c r="E230" s="590" t="n"/>
      <c r="F230" s="590" t="n"/>
      <c r="G230" s="590" t="n"/>
      <c r="H230" s="590" t="n"/>
      <c r="I230" s="590" t="n"/>
      <c r="J230" s="590" t="n"/>
      <c r="K230" s="590" t="n"/>
      <c r="L230" s="590" t="n"/>
      <c r="M230" s="590" t="n"/>
      <c r="N230" s="590" t="n"/>
      <c r="O230" s="590" t="n"/>
      <c r="P230" s="590" t="n"/>
      <c r="Q230" s="590" t="n"/>
      <c r="R230" s="590" t="n"/>
      <c r="S230" s="590" t="n"/>
      <c r="T230" s="590" t="n"/>
      <c r="U230" s="590" t="n"/>
      <c r="V230" s="590" t="n"/>
      <c r="W230" s="590" t="n"/>
      <c r="X230" s="590" t="n"/>
      <c r="Y230" s="590" t="n"/>
      <c r="Z230" s="590" t="n"/>
    </row>
    <row r="231" ht="15.75" customHeight="1" s="844">
      <c r="A231" s="590" t="n"/>
      <c r="B231" s="590" t="n"/>
      <c r="C231" s="590" t="n"/>
      <c r="D231" s="590" t="n"/>
      <c r="E231" s="590" t="n"/>
      <c r="F231" s="590" t="n"/>
      <c r="G231" s="590" t="n"/>
      <c r="H231" s="590" t="n"/>
      <c r="I231" s="590" t="n"/>
      <c r="J231" s="590" t="n"/>
      <c r="K231" s="590" t="n"/>
      <c r="L231" s="590" t="n"/>
      <c r="M231" s="590" t="n"/>
      <c r="N231" s="590" t="n"/>
      <c r="O231" s="590" t="n"/>
      <c r="P231" s="590" t="n"/>
      <c r="Q231" s="590" t="n"/>
      <c r="R231" s="590" t="n"/>
      <c r="S231" s="590" t="n"/>
      <c r="T231" s="590" t="n"/>
      <c r="U231" s="590" t="n"/>
      <c r="V231" s="590" t="n"/>
      <c r="W231" s="590" t="n"/>
      <c r="X231" s="590" t="n"/>
      <c r="Y231" s="590" t="n"/>
      <c r="Z231" s="590" t="n"/>
    </row>
    <row r="232" ht="15.75" customHeight="1" s="844">
      <c r="A232" s="590" t="n"/>
      <c r="B232" s="590" t="n"/>
      <c r="C232" s="590" t="n"/>
      <c r="D232" s="590" t="n"/>
      <c r="E232" s="590" t="n"/>
      <c r="F232" s="590" t="n"/>
      <c r="G232" s="590" t="n"/>
      <c r="H232" s="590" t="n"/>
      <c r="I232" s="590" t="n"/>
      <c r="J232" s="590" t="n"/>
      <c r="K232" s="590" t="n"/>
      <c r="L232" s="590" t="n"/>
      <c r="M232" s="590" t="n"/>
      <c r="N232" s="590" t="n"/>
      <c r="O232" s="590" t="n"/>
      <c r="P232" s="590" t="n"/>
      <c r="Q232" s="590" t="n"/>
      <c r="R232" s="590" t="n"/>
      <c r="S232" s="590" t="n"/>
      <c r="T232" s="590" t="n"/>
      <c r="U232" s="590" t="n"/>
      <c r="V232" s="590" t="n"/>
      <c r="W232" s="590" t="n"/>
      <c r="X232" s="590" t="n"/>
      <c r="Y232" s="590" t="n"/>
      <c r="Z232" s="590" t="n"/>
    </row>
    <row r="233" ht="15.75" customHeight="1" s="844">
      <c r="A233" s="590" t="n"/>
      <c r="B233" s="590" t="n"/>
      <c r="C233" s="590" t="n"/>
      <c r="D233" s="590" t="n"/>
      <c r="E233" s="590" t="n"/>
      <c r="F233" s="590" t="n"/>
      <c r="G233" s="590" t="n"/>
      <c r="H233" s="590" t="n"/>
      <c r="I233" s="590" t="n"/>
      <c r="J233" s="590" t="n"/>
      <c r="K233" s="590" t="n"/>
      <c r="L233" s="590" t="n"/>
      <c r="M233" s="590" t="n"/>
      <c r="N233" s="590" t="n"/>
      <c r="O233" s="590" t="n"/>
      <c r="P233" s="590" t="n"/>
      <c r="Q233" s="590" t="n"/>
      <c r="R233" s="590" t="n"/>
      <c r="S233" s="590" t="n"/>
      <c r="T233" s="590" t="n"/>
      <c r="U233" s="590" t="n"/>
      <c r="V233" s="590" t="n"/>
      <c r="W233" s="590" t="n"/>
      <c r="X233" s="590" t="n"/>
      <c r="Y233" s="590" t="n"/>
      <c r="Z233" s="590" t="n"/>
    </row>
    <row r="234" ht="15.75" customHeight="1" s="844">
      <c r="A234" s="590" t="n"/>
      <c r="B234" s="590" t="n"/>
      <c r="C234" s="590" t="n"/>
      <c r="D234" s="590" t="n"/>
      <c r="E234" s="590" t="n"/>
      <c r="F234" s="590" t="n"/>
      <c r="G234" s="590" t="n"/>
      <c r="H234" s="590" t="n"/>
      <c r="I234" s="590" t="n"/>
      <c r="J234" s="590" t="n"/>
      <c r="K234" s="590" t="n"/>
      <c r="L234" s="590" t="n"/>
      <c r="M234" s="590" t="n"/>
      <c r="N234" s="590" t="n"/>
      <c r="O234" s="590" t="n"/>
      <c r="P234" s="590" t="n"/>
      <c r="Q234" s="590" t="n"/>
      <c r="R234" s="590" t="n"/>
      <c r="S234" s="590" t="n"/>
      <c r="T234" s="590" t="n"/>
      <c r="U234" s="590" t="n"/>
      <c r="V234" s="590" t="n"/>
      <c r="W234" s="590" t="n"/>
      <c r="X234" s="590" t="n"/>
      <c r="Y234" s="590" t="n"/>
      <c r="Z234" s="590" t="n"/>
    </row>
    <row r="235" ht="15.75" customHeight="1" s="844">
      <c r="A235" s="590" t="n"/>
      <c r="B235" s="590" t="n"/>
      <c r="C235" s="590" t="n"/>
      <c r="D235" s="590" t="n"/>
      <c r="E235" s="590" t="n"/>
      <c r="F235" s="590" t="n"/>
      <c r="G235" s="590" t="n"/>
      <c r="H235" s="590" t="n"/>
      <c r="I235" s="590" t="n"/>
      <c r="J235" s="590" t="n"/>
      <c r="K235" s="590" t="n"/>
      <c r="L235" s="590" t="n"/>
      <c r="M235" s="590" t="n"/>
      <c r="N235" s="590" t="n"/>
      <c r="O235" s="590" t="n"/>
      <c r="P235" s="590" t="n"/>
      <c r="Q235" s="590" t="n"/>
      <c r="R235" s="590" t="n"/>
      <c r="S235" s="590" t="n"/>
      <c r="T235" s="590" t="n"/>
      <c r="U235" s="590" t="n"/>
      <c r="V235" s="590" t="n"/>
      <c r="W235" s="590" t="n"/>
      <c r="X235" s="590" t="n"/>
      <c r="Y235" s="590" t="n"/>
      <c r="Z235" s="590" t="n"/>
    </row>
    <row r="236" ht="15.75" customHeight="1" s="844">
      <c r="A236" s="590" t="n"/>
      <c r="B236" s="590" t="n"/>
      <c r="C236" s="590" t="n"/>
      <c r="D236" s="590" t="n"/>
      <c r="E236" s="590" t="n"/>
      <c r="F236" s="590" t="n"/>
      <c r="G236" s="590" t="n"/>
      <c r="H236" s="590" t="n"/>
      <c r="I236" s="590" t="n"/>
      <c r="J236" s="590" t="n"/>
      <c r="K236" s="590" t="n"/>
      <c r="L236" s="590" t="n"/>
      <c r="M236" s="590" t="n"/>
      <c r="N236" s="590" t="n"/>
      <c r="O236" s="590" t="n"/>
      <c r="P236" s="590" t="n"/>
      <c r="Q236" s="590" t="n"/>
      <c r="R236" s="590" t="n"/>
      <c r="S236" s="590" t="n"/>
      <c r="T236" s="590" t="n"/>
      <c r="U236" s="590" t="n"/>
      <c r="V236" s="590" t="n"/>
      <c r="W236" s="590" t="n"/>
      <c r="X236" s="590" t="n"/>
      <c r="Y236" s="590" t="n"/>
      <c r="Z236" s="590" t="n"/>
    </row>
    <row r="237" ht="15.75" customHeight="1" s="844">
      <c r="A237" s="590" t="n"/>
      <c r="B237" s="590" t="n"/>
      <c r="C237" s="590" t="n"/>
      <c r="D237" s="590" t="n"/>
      <c r="E237" s="590" t="n"/>
      <c r="F237" s="590" t="n"/>
      <c r="G237" s="590" t="n"/>
      <c r="H237" s="590" t="n"/>
      <c r="I237" s="590" t="n"/>
      <c r="J237" s="590" t="n"/>
      <c r="K237" s="590" t="n"/>
      <c r="L237" s="590" t="n"/>
      <c r="M237" s="590" t="n"/>
      <c r="N237" s="590" t="n"/>
      <c r="O237" s="590" t="n"/>
      <c r="P237" s="590" t="n"/>
      <c r="Q237" s="590" t="n"/>
      <c r="R237" s="590" t="n"/>
      <c r="S237" s="590" t="n"/>
      <c r="T237" s="590" t="n"/>
      <c r="U237" s="590" t="n"/>
      <c r="V237" s="590" t="n"/>
      <c r="W237" s="590" t="n"/>
      <c r="X237" s="590" t="n"/>
      <c r="Y237" s="590" t="n"/>
      <c r="Z237" s="590" t="n"/>
    </row>
    <row r="238" ht="15.75" customHeight="1" s="844">
      <c r="A238" s="590" t="n"/>
      <c r="B238" s="590" t="n"/>
      <c r="C238" s="590" t="n"/>
      <c r="D238" s="590" t="n"/>
      <c r="E238" s="590" t="n"/>
      <c r="F238" s="590" t="n"/>
      <c r="G238" s="590" t="n"/>
      <c r="H238" s="590" t="n"/>
      <c r="I238" s="590" t="n"/>
      <c r="J238" s="590" t="n"/>
      <c r="K238" s="590" t="n"/>
      <c r="L238" s="590" t="n"/>
      <c r="M238" s="590" t="n"/>
      <c r="N238" s="590" t="n"/>
      <c r="O238" s="590" t="n"/>
      <c r="P238" s="590" t="n"/>
      <c r="Q238" s="590" t="n"/>
      <c r="R238" s="590" t="n"/>
      <c r="S238" s="590" t="n"/>
      <c r="T238" s="590" t="n"/>
      <c r="U238" s="590" t="n"/>
      <c r="V238" s="590" t="n"/>
      <c r="W238" s="590" t="n"/>
      <c r="X238" s="590" t="n"/>
      <c r="Y238" s="590" t="n"/>
      <c r="Z238" s="590" t="n"/>
    </row>
    <row r="239" ht="15.75" customHeight="1" s="844">
      <c r="A239" s="590" t="n"/>
      <c r="B239" s="590" t="n"/>
      <c r="C239" s="590" t="n"/>
      <c r="D239" s="590" t="n"/>
      <c r="E239" s="590" t="n"/>
      <c r="F239" s="590" t="n"/>
      <c r="G239" s="590" t="n"/>
      <c r="H239" s="590" t="n"/>
      <c r="I239" s="590" t="n"/>
      <c r="J239" s="590" t="n"/>
      <c r="K239" s="590" t="n"/>
      <c r="L239" s="590" t="n"/>
      <c r="M239" s="590" t="n"/>
      <c r="N239" s="590" t="n"/>
      <c r="O239" s="590" t="n"/>
      <c r="P239" s="590" t="n"/>
      <c r="Q239" s="590" t="n"/>
      <c r="R239" s="590" t="n"/>
      <c r="S239" s="590" t="n"/>
      <c r="T239" s="590" t="n"/>
      <c r="U239" s="590" t="n"/>
      <c r="V239" s="590" t="n"/>
      <c r="W239" s="590" t="n"/>
      <c r="X239" s="590" t="n"/>
      <c r="Y239" s="590" t="n"/>
      <c r="Z239" s="590" t="n"/>
    </row>
    <row r="240" ht="15.75" customHeight="1" s="844">
      <c r="A240" s="590" t="n"/>
      <c r="B240" s="590" t="n"/>
      <c r="C240" s="590" t="n"/>
      <c r="D240" s="590" t="n"/>
      <c r="E240" s="590" t="n"/>
      <c r="F240" s="590" t="n"/>
      <c r="G240" s="590" t="n"/>
      <c r="H240" s="590" t="n"/>
      <c r="I240" s="590" t="n"/>
      <c r="J240" s="590" t="n"/>
      <c r="K240" s="590" t="n"/>
      <c r="L240" s="590" t="n"/>
      <c r="M240" s="590" t="n"/>
      <c r="N240" s="590" t="n"/>
      <c r="O240" s="590" t="n"/>
      <c r="P240" s="590" t="n"/>
      <c r="Q240" s="590" t="n"/>
      <c r="R240" s="590" t="n"/>
      <c r="S240" s="590" t="n"/>
      <c r="T240" s="590" t="n"/>
      <c r="U240" s="590" t="n"/>
      <c r="V240" s="590" t="n"/>
      <c r="W240" s="590" t="n"/>
      <c r="X240" s="590" t="n"/>
      <c r="Y240" s="590" t="n"/>
      <c r="Z240" s="590" t="n"/>
    </row>
    <row r="241" ht="15.75" customHeight="1" s="844">
      <c r="A241" s="590" t="n"/>
      <c r="B241" s="590" t="n"/>
      <c r="C241" s="590" t="n"/>
      <c r="D241" s="590" t="n"/>
      <c r="E241" s="590" t="n"/>
      <c r="F241" s="590" t="n"/>
      <c r="G241" s="590" t="n"/>
      <c r="H241" s="590" t="n"/>
      <c r="I241" s="590" t="n"/>
      <c r="J241" s="590" t="n"/>
      <c r="K241" s="590" t="n"/>
      <c r="L241" s="590" t="n"/>
      <c r="M241" s="590" t="n"/>
      <c r="N241" s="590" t="n"/>
      <c r="O241" s="590" t="n"/>
      <c r="P241" s="590" t="n"/>
      <c r="Q241" s="590" t="n"/>
      <c r="R241" s="590" t="n"/>
      <c r="S241" s="590" t="n"/>
      <c r="T241" s="590" t="n"/>
      <c r="U241" s="590" t="n"/>
      <c r="V241" s="590" t="n"/>
      <c r="W241" s="590" t="n"/>
      <c r="X241" s="590" t="n"/>
      <c r="Y241" s="590" t="n"/>
      <c r="Z241" s="590" t="n"/>
    </row>
    <row r="242" ht="15.75" customHeight="1" s="844">
      <c r="A242" s="590" t="n"/>
      <c r="B242" s="590" t="n"/>
      <c r="C242" s="590" t="n"/>
      <c r="D242" s="590" t="n"/>
      <c r="E242" s="590" t="n"/>
      <c r="F242" s="590" t="n"/>
      <c r="G242" s="590" t="n"/>
      <c r="H242" s="590" t="n"/>
      <c r="I242" s="590" t="n"/>
      <c r="J242" s="590" t="n"/>
      <c r="K242" s="590" t="n"/>
      <c r="L242" s="590" t="n"/>
      <c r="M242" s="590" t="n"/>
      <c r="N242" s="590" t="n"/>
      <c r="O242" s="590" t="n"/>
      <c r="P242" s="590" t="n"/>
      <c r="Q242" s="590" t="n"/>
      <c r="R242" s="590" t="n"/>
      <c r="S242" s="590" t="n"/>
      <c r="T242" s="590" t="n"/>
      <c r="U242" s="590" t="n"/>
      <c r="V242" s="590" t="n"/>
      <c r="W242" s="590" t="n"/>
      <c r="X242" s="590" t="n"/>
      <c r="Y242" s="590" t="n"/>
      <c r="Z242" s="590" t="n"/>
    </row>
    <row r="243" ht="15.75" customHeight="1" s="844">
      <c r="A243" s="590" t="n"/>
      <c r="B243" s="590" t="n"/>
      <c r="C243" s="590" t="n"/>
      <c r="D243" s="590" t="n"/>
      <c r="E243" s="590" t="n"/>
      <c r="F243" s="590" t="n"/>
      <c r="G243" s="590" t="n"/>
      <c r="H243" s="590" t="n"/>
      <c r="I243" s="590" t="n"/>
      <c r="J243" s="590" t="n"/>
      <c r="K243" s="590" t="n"/>
      <c r="L243" s="590" t="n"/>
      <c r="M243" s="590" t="n"/>
      <c r="N243" s="590" t="n"/>
      <c r="O243" s="590" t="n"/>
      <c r="P243" s="590" t="n"/>
      <c r="Q243" s="590" t="n"/>
      <c r="R243" s="590" t="n"/>
      <c r="S243" s="590" t="n"/>
      <c r="T243" s="590" t="n"/>
      <c r="U243" s="590" t="n"/>
      <c r="V243" s="590" t="n"/>
      <c r="W243" s="590" t="n"/>
      <c r="X243" s="590" t="n"/>
      <c r="Y243" s="590" t="n"/>
      <c r="Z243" s="590" t="n"/>
    </row>
    <row r="244" ht="15.75" customHeight="1" s="844">
      <c r="A244" s="590" t="n"/>
      <c r="B244" s="590" t="n"/>
      <c r="C244" s="590" t="n"/>
      <c r="D244" s="590" t="n"/>
      <c r="E244" s="590" t="n"/>
      <c r="F244" s="590" t="n"/>
      <c r="G244" s="590" t="n"/>
      <c r="H244" s="590" t="n"/>
      <c r="I244" s="590" t="n"/>
      <c r="J244" s="590" t="n"/>
      <c r="K244" s="590" t="n"/>
      <c r="L244" s="590" t="n"/>
      <c r="M244" s="590" t="n"/>
      <c r="N244" s="590" t="n"/>
      <c r="O244" s="590" t="n"/>
      <c r="P244" s="590" t="n"/>
      <c r="Q244" s="590" t="n"/>
      <c r="R244" s="590" t="n"/>
      <c r="S244" s="590" t="n"/>
      <c r="T244" s="590" t="n"/>
      <c r="U244" s="590" t="n"/>
      <c r="V244" s="590" t="n"/>
      <c r="W244" s="590" t="n"/>
      <c r="X244" s="590" t="n"/>
      <c r="Y244" s="590" t="n"/>
      <c r="Z244" s="590" t="n"/>
    </row>
    <row r="245" ht="15.75" customHeight="1" s="844">
      <c r="A245" s="590" t="n"/>
      <c r="B245" s="590" t="n"/>
      <c r="C245" s="590" t="n"/>
      <c r="D245" s="590" t="n"/>
      <c r="E245" s="590" t="n"/>
      <c r="F245" s="590" t="n"/>
      <c r="G245" s="590" t="n"/>
      <c r="H245" s="590" t="n"/>
      <c r="I245" s="590" t="n"/>
      <c r="J245" s="590" t="n"/>
      <c r="K245" s="590" t="n"/>
      <c r="L245" s="590" t="n"/>
      <c r="M245" s="590" t="n"/>
      <c r="N245" s="590" t="n"/>
      <c r="O245" s="590" t="n"/>
      <c r="P245" s="590" t="n"/>
      <c r="Q245" s="590" t="n"/>
      <c r="R245" s="590" t="n"/>
      <c r="S245" s="590" t="n"/>
      <c r="T245" s="590" t="n"/>
      <c r="U245" s="590" t="n"/>
      <c r="V245" s="590" t="n"/>
      <c r="W245" s="590" t="n"/>
      <c r="X245" s="590" t="n"/>
      <c r="Y245" s="590" t="n"/>
      <c r="Z245" s="590" t="n"/>
    </row>
    <row r="246" ht="15.75" customHeight="1" s="844">
      <c r="A246" s="590" t="n"/>
      <c r="B246" s="590" t="n"/>
      <c r="C246" s="590" t="n"/>
      <c r="D246" s="590" t="n"/>
      <c r="E246" s="590" t="n"/>
      <c r="F246" s="590" t="n"/>
      <c r="G246" s="590" t="n"/>
      <c r="H246" s="590" t="n"/>
      <c r="I246" s="590" t="n"/>
      <c r="J246" s="590" t="n"/>
      <c r="K246" s="590" t="n"/>
      <c r="L246" s="590" t="n"/>
      <c r="M246" s="590" t="n"/>
      <c r="N246" s="590" t="n"/>
      <c r="O246" s="590" t="n"/>
      <c r="P246" s="590" t="n"/>
      <c r="Q246" s="590" t="n"/>
      <c r="R246" s="590" t="n"/>
      <c r="S246" s="590" t="n"/>
      <c r="T246" s="590" t="n"/>
      <c r="U246" s="590" t="n"/>
      <c r="V246" s="590" t="n"/>
      <c r="W246" s="590" t="n"/>
      <c r="X246" s="590" t="n"/>
      <c r="Y246" s="590" t="n"/>
      <c r="Z246" s="590" t="n"/>
    </row>
    <row r="247" ht="15.75" customHeight="1" s="844">
      <c r="A247" s="590" t="n"/>
      <c r="B247" s="590" t="n"/>
      <c r="C247" s="590" t="n"/>
      <c r="D247" s="590" t="n"/>
      <c r="E247" s="590" t="n"/>
      <c r="F247" s="590" t="n"/>
      <c r="G247" s="590" t="n"/>
      <c r="H247" s="590" t="n"/>
      <c r="I247" s="590" t="n"/>
      <c r="J247" s="590" t="n"/>
      <c r="K247" s="590" t="n"/>
      <c r="L247" s="590" t="n"/>
      <c r="M247" s="590" t="n"/>
      <c r="N247" s="590" t="n"/>
      <c r="O247" s="590" t="n"/>
      <c r="P247" s="590" t="n"/>
      <c r="Q247" s="590" t="n"/>
      <c r="R247" s="590" t="n"/>
      <c r="S247" s="590" t="n"/>
      <c r="T247" s="590" t="n"/>
      <c r="U247" s="590" t="n"/>
      <c r="V247" s="590" t="n"/>
      <c r="W247" s="590" t="n"/>
      <c r="X247" s="590" t="n"/>
      <c r="Y247" s="590" t="n"/>
      <c r="Z247" s="590" t="n"/>
    </row>
    <row r="248" ht="15.75" customHeight="1" s="844">
      <c r="A248" s="590" t="n"/>
      <c r="B248" s="590" t="n"/>
      <c r="C248" s="590" t="n"/>
      <c r="D248" s="590" t="n"/>
      <c r="E248" s="590" t="n"/>
      <c r="F248" s="590" t="n"/>
      <c r="G248" s="590" t="n"/>
      <c r="H248" s="590" t="n"/>
      <c r="I248" s="590" t="n"/>
      <c r="J248" s="590" t="n"/>
      <c r="K248" s="590" t="n"/>
      <c r="L248" s="590" t="n"/>
      <c r="M248" s="590" t="n"/>
      <c r="N248" s="590" t="n"/>
      <c r="O248" s="590" t="n"/>
      <c r="P248" s="590" t="n"/>
      <c r="Q248" s="590" t="n"/>
      <c r="R248" s="590" t="n"/>
      <c r="S248" s="590" t="n"/>
      <c r="T248" s="590" t="n"/>
      <c r="U248" s="590" t="n"/>
      <c r="V248" s="590" t="n"/>
      <c r="W248" s="590" t="n"/>
      <c r="X248" s="590" t="n"/>
      <c r="Y248" s="590" t="n"/>
      <c r="Z248" s="590" t="n"/>
    </row>
    <row r="249" ht="15.75" customHeight="1" s="844">
      <c r="A249" s="590" t="n"/>
      <c r="B249" s="590" t="n"/>
      <c r="C249" s="590" t="n"/>
      <c r="D249" s="590" t="n"/>
      <c r="E249" s="590" t="n"/>
      <c r="F249" s="590" t="n"/>
      <c r="G249" s="590" t="n"/>
      <c r="H249" s="590" t="n"/>
      <c r="I249" s="590" t="n"/>
      <c r="J249" s="590" t="n"/>
      <c r="K249" s="590" t="n"/>
      <c r="L249" s="590" t="n"/>
      <c r="M249" s="590" t="n"/>
      <c r="N249" s="590" t="n"/>
      <c r="O249" s="590" t="n"/>
      <c r="P249" s="590" t="n"/>
      <c r="Q249" s="590" t="n"/>
      <c r="R249" s="590" t="n"/>
      <c r="S249" s="590" t="n"/>
      <c r="T249" s="590" t="n"/>
      <c r="U249" s="590" t="n"/>
      <c r="V249" s="590" t="n"/>
      <c r="W249" s="590" t="n"/>
      <c r="X249" s="590" t="n"/>
      <c r="Y249" s="590" t="n"/>
      <c r="Z249" s="590" t="n"/>
    </row>
    <row r="250" ht="15.75" customHeight="1" s="844">
      <c r="A250" s="590" t="n"/>
      <c r="B250" s="590" t="n"/>
      <c r="C250" s="590" t="n"/>
      <c r="D250" s="590" t="n"/>
      <c r="E250" s="590" t="n"/>
      <c r="F250" s="590" t="n"/>
      <c r="G250" s="590" t="n"/>
      <c r="H250" s="590" t="n"/>
      <c r="I250" s="590" t="n"/>
      <c r="J250" s="590" t="n"/>
      <c r="K250" s="590" t="n"/>
      <c r="L250" s="590" t="n"/>
      <c r="M250" s="590" t="n"/>
      <c r="N250" s="590" t="n"/>
      <c r="O250" s="590" t="n"/>
      <c r="P250" s="590" t="n"/>
      <c r="Q250" s="590" t="n"/>
      <c r="R250" s="590" t="n"/>
      <c r="S250" s="590" t="n"/>
      <c r="T250" s="590" t="n"/>
      <c r="U250" s="590" t="n"/>
      <c r="V250" s="590" t="n"/>
      <c r="W250" s="590" t="n"/>
      <c r="X250" s="590" t="n"/>
      <c r="Y250" s="590" t="n"/>
      <c r="Z250" s="590" t="n"/>
    </row>
    <row r="251" ht="15.75" customHeight="1" s="844">
      <c r="A251" s="590" t="n"/>
      <c r="B251" s="590" t="n"/>
      <c r="C251" s="590" t="n"/>
      <c r="D251" s="590" t="n"/>
      <c r="E251" s="590" t="n"/>
      <c r="F251" s="590" t="n"/>
      <c r="G251" s="590" t="n"/>
      <c r="H251" s="590" t="n"/>
      <c r="I251" s="590" t="n"/>
      <c r="J251" s="590" t="n"/>
      <c r="K251" s="590" t="n"/>
      <c r="L251" s="590" t="n"/>
      <c r="M251" s="590" t="n"/>
      <c r="N251" s="590" t="n"/>
      <c r="O251" s="590" t="n"/>
      <c r="P251" s="590" t="n"/>
      <c r="Q251" s="590" t="n"/>
      <c r="R251" s="590" t="n"/>
      <c r="S251" s="590" t="n"/>
      <c r="T251" s="590" t="n"/>
      <c r="U251" s="590" t="n"/>
      <c r="V251" s="590" t="n"/>
      <c r="W251" s="590" t="n"/>
      <c r="X251" s="590" t="n"/>
      <c r="Y251" s="590" t="n"/>
      <c r="Z251" s="590" t="n"/>
    </row>
    <row r="252" ht="15.75" customHeight="1" s="844">
      <c r="A252" s="590" t="n"/>
      <c r="B252" s="590" t="n"/>
      <c r="C252" s="590" t="n"/>
      <c r="D252" s="590" t="n"/>
      <c r="E252" s="590" t="n"/>
      <c r="F252" s="590" t="n"/>
      <c r="G252" s="590" t="n"/>
      <c r="H252" s="590" t="n"/>
      <c r="I252" s="590" t="n"/>
      <c r="J252" s="590" t="n"/>
      <c r="K252" s="590" t="n"/>
      <c r="L252" s="590" t="n"/>
      <c r="M252" s="590" t="n"/>
      <c r="N252" s="590" t="n"/>
      <c r="O252" s="590" t="n"/>
      <c r="P252" s="590" t="n"/>
      <c r="Q252" s="590" t="n"/>
      <c r="R252" s="590" t="n"/>
      <c r="S252" s="590" t="n"/>
      <c r="T252" s="590" t="n"/>
      <c r="U252" s="590" t="n"/>
      <c r="V252" s="590" t="n"/>
      <c r="W252" s="590" t="n"/>
      <c r="X252" s="590" t="n"/>
      <c r="Y252" s="590" t="n"/>
      <c r="Z252" s="590" t="n"/>
    </row>
    <row r="253" ht="15.75" customHeight="1" s="844">
      <c r="A253" s="590" t="n"/>
      <c r="B253" s="590" t="n"/>
      <c r="C253" s="590" t="n"/>
      <c r="D253" s="590" t="n"/>
      <c r="E253" s="590" t="n"/>
      <c r="F253" s="590" t="n"/>
      <c r="G253" s="590" t="n"/>
      <c r="H253" s="590" t="n"/>
      <c r="I253" s="590" t="n"/>
      <c r="J253" s="590" t="n"/>
      <c r="K253" s="590" t="n"/>
      <c r="L253" s="590" t="n"/>
      <c r="M253" s="590" t="n"/>
      <c r="N253" s="590" t="n"/>
      <c r="O253" s="590" t="n"/>
      <c r="P253" s="590" t="n"/>
      <c r="Q253" s="590" t="n"/>
      <c r="R253" s="590" t="n"/>
      <c r="S253" s="590" t="n"/>
      <c r="T253" s="590" t="n"/>
      <c r="U253" s="590" t="n"/>
      <c r="V253" s="590" t="n"/>
      <c r="W253" s="590" t="n"/>
      <c r="X253" s="590" t="n"/>
      <c r="Y253" s="590" t="n"/>
      <c r="Z253" s="590" t="n"/>
    </row>
    <row r="254" ht="15.75" customHeight="1" s="844">
      <c r="A254" s="590" t="n"/>
      <c r="B254" s="590" t="n"/>
      <c r="C254" s="590" t="n"/>
      <c r="D254" s="590" t="n"/>
      <c r="E254" s="590" t="n"/>
      <c r="F254" s="590" t="n"/>
      <c r="G254" s="590" t="n"/>
      <c r="H254" s="590" t="n"/>
      <c r="I254" s="590" t="n"/>
      <c r="J254" s="590" t="n"/>
      <c r="K254" s="590" t="n"/>
      <c r="L254" s="590" t="n"/>
      <c r="M254" s="590" t="n"/>
      <c r="N254" s="590" t="n"/>
      <c r="O254" s="590" t="n"/>
      <c r="P254" s="590" t="n"/>
      <c r="Q254" s="590" t="n"/>
      <c r="R254" s="590" t="n"/>
      <c r="S254" s="590" t="n"/>
      <c r="T254" s="590" t="n"/>
      <c r="U254" s="590" t="n"/>
      <c r="V254" s="590" t="n"/>
      <c r="W254" s="590" t="n"/>
      <c r="X254" s="590" t="n"/>
      <c r="Y254" s="590" t="n"/>
      <c r="Z254" s="590" t="n"/>
    </row>
    <row r="255" ht="15.75" customHeight="1" s="844">
      <c r="A255" s="590" t="n"/>
      <c r="B255" s="590" t="n"/>
      <c r="C255" s="590" t="n"/>
      <c r="D255" s="590" t="n"/>
      <c r="E255" s="590" t="n"/>
      <c r="F255" s="590" t="n"/>
      <c r="G255" s="590" t="n"/>
      <c r="H255" s="590" t="n"/>
      <c r="I255" s="590" t="n"/>
      <c r="J255" s="590" t="n"/>
      <c r="K255" s="590" t="n"/>
      <c r="L255" s="590" t="n"/>
      <c r="M255" s="590" t="n"/>
      <c r="N255" s="590" t="n"/>
      <c r="O255" s="590" t="n"/>
      <c r="P255" s="590" t="n"/>
      <c r="Q255" s="590" t="n"/>
      <c r="R255" s="590" t="n"/>
      <c r="S255" s="590" t="n"/>
      <c r="T255" s="590" t="n"/>
      <c r="U255" s="590" t="n"/>
      <c r="V255" s="590" t="n"/>
      <c r="W255" s="590" t="n"/>
      <c r="X255" s="590" t="n"/>
      <c r="Y255" s="590" t="n"/>
      <c r="Z255" s="590" t="n"/>
    </row>
    <row r="256" ht="15.75" customHeight="1" s="844">
      <c r="A256" s="590" t="n"/>
      <c r="B256" s="590" t="n"/>
      <c r="C256" s="590" t="n"/>
      <c r="D256" s="590" t="n"/>
      <c r="E256" s="590" t="n"/>
      <c r="F256" s="590" t="n"/>
      <c r="G256" s="590" t="n"/>
      <c r="H256" s="590" t="n"/>
      <c r="I256" s="590" t="n"/>
      <c r="J256" s="590" t="n"/>
      <c r="K256" s="590" t="n"/>
      <c r="L256" s="590" t="n"/>
      <c r="M256" s="590" t="n"/>
      <c r="N256" s="590" t="n"/>
      <c r="O256" s="590" t="n"/>
      <c r="P256" s="590" t="n"/>
      <c r="Q256" s="590" t="n"/>
      <c r="R256" s="590" t="n"/>
      <c r="S256" s="590" t="n"/>
      <c r="T256" s="590" t="n"/>
      <c r="U256" s="590" t="n"/>
      <c r="V256" s="590" t="n"/>
      <c r="W256" s="590" t="n"/>
      <c r="X256" s="590" t="n"/>
      <c r="Y256" s="590" t="n"/>
      <c r="Z256" s="590" t="n"/>
    </row>
    <row r="257" ht="15.75" customHeight="1" s="844">
      <c r="A257" s="590" t="n"/>
      <c r="B257" s="590" t="n"/>
      <c r="C257" s="590" t="n"/>
      <c r="D257" s="590" t="n"/>
      <c r="E257" s="590" t="n"/>
      <c r="F257" s="590" t="n"/>
      <c r="G257" s="590" t="n"/>
      <c r="H257" s="590" t="n"/>
      <c r="I257" s="590" t="n"/>
      <c r="J257" s="590" t="n"/>
      <c r="K257" s="590" t="n"/>
      <c r="L257" s="590" t="n"/>
      <c r="M257" s="590" t="n"/>
      <c r="N257" s="590" t="n"/>
      <c r="O257" s="590" t="n"/>
      <c r="P257" s="590" t="n"/>
      <c r="Q257" s="590" t="n"/>
      <c r="R257" s="590" t="n"/>
      <c r="S257" s="590" t="n"/>
      <c r="T257" s="590" t="n"/>
      <c r="U257" s="590" t="n"/>
      <c r="V257" s="590" t="n"/>
      <c r="W257" s="590" t="n"/>
      <c r="X257" s="590" t="n"/>
      <c r="Y257" s="590" t="n"/>
      <c r="Z257" s="590" t="n"/>
    </row>
    <row r="258" ht="15.75" customHeight="1" s="844">
      <c r="A258" s="590" t="n"/>
      <c r="B258" s="590" t="n"/>
      <c r="C258" s="590" t="n"/>
      <c r="D258" s="590" t="n"/>
      <c r="E258" s="590" t="n"/>
      <c r="F258" s="590" t="n"/>
      <c r="G258" s="590" t="n"/>
      <c r="H258" s="590" t="n"/>
      <c r="I258" s="590" t="n"/>
      <c r="J258" s="590" t="n"/>
      <c r="K258" s="590" t="n"/>
      <c r="L258" s="590" t="n"/>
      <c r="M258" s="590" t="n"/>
      <c r="N258" s="590" t="n"/>
      <c r="O258" s="590" t="n"/>
      <c r="P258" s="590" t="n"/>
      <c r="Q258" s="590" t="n"/>
      <c r="R258" s="590" t="n"/>
      <c r="S258" s="590" t="n"/>
      <c r="T258" s="590" t="n"/>
      <c r="U258" s="590" t="n"/>
      <c r="V258" s="590" t="n"/>
      <c r="W258" s="590" t="n"/>
      <c r="X258" s="590" t="n"/>
      <c r="Y258" s="590" t="n"/>
      <c r="Z258" s="590" t="n"/>
    </row>
    <row r="259" ht="15.75" customHeight="1" s="844">
      <c r="A259" s="590" t="n"/>
      <c r="B259" s="590" t="n"/>
      <c r="C259" s="590" t="n"/>
      <c r="D259" s="590" t="n"/>
      <c r="E259" s="590" t="n"/>
      <c r="F259" s="590" t="n"/>
      <c r="G259" s="590" t="n"/>
      <c r="H259" s="590" t="n"/>
      <c r="I259" s="590" t="n"/>
      <c r="J259" s="590" t="n"/>
      <c r="K259" s="590" t="n"/>
      <c r="L259" s="590" t="n"/>
      <c r="M259" s="590" t="n"/>
      <c r="N259" s="590" t="n"/>
      <c r="O259" s="590" t="n"/>
      <c r="P259" s="590" t="n"/>
      <c r="Q259" s="590" t="n"/>
      <c r="R259" s="590" t="n"/>
      <c r="S259" s="590" t="n"/>
      <c r="T259" s="590" t="n"/>
      <c r="U259" s="590" t="n"/>
      <c r="V259" s="590" t="n"/>
      <c r="W259" s="590" t="n"/>
      <c r="X259" s="590" t="n"/>
      <c r="Y259" s="590" t="n"/>
      <c r="Z259" s="590" t="n"/>
    </row>
    <row r="260" ht="15.75" customHeight="1" s="844">
      <c r="A260" s="590" t="n"/>
      <c r="B260" s="590" t="n"/>
      <c r="C260" s="590" t="n"/>
      <c r="D260" s="590" t="n"/>
      <c r="E260" s="590" t="n"/>
      <c r="F260" s="590" t="n"/>
      <c r="G260" s="590" t="n"/>
      <c r="H260" s="590" t="n"/>
      <c r="I260" s="590" t="n"/>
      <c r="J260" s="590" t="n"/>
      <c r="K260" s="590" t="n"/>
      <c r="L260" s="590" t="n"/>
      <c r="M260" s="590" t="n"/>
      <c r="N260" s="590" t="n"/>
      <c r="O260" s="590" t="n"/>
      <c r="P260" s="590" t="n"/>
      <c r="Q260" s="590" t="n"/>
      <c r="R260" s="590" t="n"/>
      <c r="S260" s="590" t="n"/>
      <c r="T260" s="590" t="n"/>
      <c r="U260" s="590" t="n"/>
      <c r="V260" s="590" t="n"/>
      <c r="W260" s="590" t="n"/>
      <c r="X260" s="590" t="n"/>
      <c r="Y260" s="590" t="n"/>
      <c r="Z260" s="590" t="n"/>
    </row>
    <row r="261" ht="15.75" customHeight="1" s="844">
      <c r="A261" s="590" t="n"/>
      <c r="B261" s="590" t="n"/>
      <c r="C261" s="590" t="n"/>
      <c r="D261" s="590" t="n"/>
      <c r="E261" s="590" t="n"/>
      <c r="F261" s="590" t="n"/>
      <c r="G261" s="590" t="n"/>
      <c r="H261" s="590" t="n"/>
      <c r="I261" s="590" t="n"/>
      <c r="J261" s="590" t="n"/>
      <c r="K261" s="590" t="n"/>
      <c r="L261" s="590" t="n"/>
      <c r="M261" s="590" t="n"/>
      <c r="N261" s="590" t="n"/>
      <c r="O261" s="590" t="n"/>
      <c r="P261" s="590" t="n"/>
      <c r="Q261" s="590" t="n"/>
      <c r="R261" s="590" t="n"/>
      <c r="S261" s="590" t="n"/>
      <c r="T261" s="590" t="n"/>
      <c r="U261" s="590" t="n"/>
      <c r="V261" s="590" t="n"/>
      <c r="W261" s="590" t="n"/>
      <c r="X261" s="590" t="n"/>
      <c r="Y261" s="590" t="n"/>
      <c r="Z261" s="590" t="n"/>
    </row>
    <row r="262" ht="15.75" customHeight="1" s="844">
      <c r="A262" s="590" t="n"/>
      <c r="B262" s="590" t="n"/>
      <c r="C262" s="590" t="n"/>
      <c r="D262" s="590" t="n"/>
      <c r="E262" s="590" t="n"/>
      <c r="F262" s="590" t="n"/>
      <c r="G262" s="590" t="n"/>
      <c r="H262" s="590" t="n"/>
      <c r="I262" s="590" t="n"/>
      <c r="J262" s="590" t="n"/>
      <c r="K262" s="590" t="n"/>
      <c r="L262" s="590" t="n"/>
      <c r="M262" s="590" t="n"/>
      <c r="N262" s="590" t="n"/>
      <c r="O262" s="590" t="n"/>
      <c r="P262" s="590" t="n"/>
      <c r="Q262" s="590" t="n"/>
      <c r="R262" s="590" t="n"/>
      <c r="S262" s="590" t="n"/>
      <c r="T262" s="590" t="n"/>
      <c r="U262" s="590" t="n"/>
      <c r="V262" s="590" t="n"/>
      <c r="W262" s="590" t="n"/>
      <c r="X262" s="590" t="n"/>
      <c r="Y262" s="590" t="n"/>
      <c r="Z262" s="590" t="n"/>
    </row>
    <row r="263" ht="15.75" customHeight="1" s="844">
      <c r="A263" s="590" t="n"/>
      <c r="B263" s="590" t="n"/>
      <c r="C263" s="590" t="n"/>
      <c r="D263" s="590" t="n"/>
      <c r="E263" s="590" t="n"/>
      <c r="F263" s="590" t="n"/>
      <c r="G263" s="590" t="n"/>
      <c r="H263" s="590" t="n"/>
      <c r="I263" s="590" t="n"/>
      <c r="J263" s="590" t="n"/>
      <c r="K263" s="590" t="n"/>
      <c r="L263" s="590" t="n"/>
      <c r="M263" s="590" t="n"/>
      <c r="N263" s="590" t="n"/>
      <c r="O263" s="590" t="n"/>
      <c r="P263" s="590" t="n"/>
      <c r="Q263" s="590" t="n"/>
      <c r="R263" s="590" t="n"/>
      <c r="S263" s="590" t="n"/>
      <c r="T263" s="590" t="n"/>
      <c r="U263" s="590" t="n"/>
      <c r="V263" s="590" t="n"/>
      <c r="W263" s="590" t="n"/>
      <c r="X263" s="590" t="n"/>
      <c r="Y263" s="590" t="n"/>
      <c r="Z263" s="590" t="n"/>
    </row>
    <row r="264" ht="15.75" customHeight="1" s="844">
      <c r="A264" s="590" t="n"/>
      <c r="B264" s="590" t="n"/>
      <c r="C264" s="590" t="n"/>
      <c r="D264" s="590" t="n"/>
      <c r="E264" s="590" t="n"/>
      <c r="F264" s="590" t="n"/>
      <c r="G264" s="590" t="n"/>
      <c r="H264" s="590" t="n"/>
      <c r="I264" s="590" t="n"/>
      <c r="J264" s="590" t="n"/>
      <c r="K264" s="590" t="n"/>
      <c r="L264" s="590" t="n"/>
      <c r="M264" s="590" t="n"/>
      <c r="N264" s="590" t="n"/>
      <c r="O264" s="590" t="n"/>
      <c r="P264" s="590" t="n"/>
      <c r="Q264" s="590" t="n"/>
      <c r="R264" s="590" t="n"/>
      <c r="S264" s="590" t="n"/>
      <c r="T264" s="590" t="n"/>
      <c r="U264" s="590" t="n"/>
      <c r="V264" s="590" t="n"/>
      <c r="W264" s="590" t="n"/>
      <c r="X264" s="590" t="n"/>
      <c r="Y264" s="590" t="n"/>
      <c r="Z264" s="590" t="n"/>
    </row>
    <row r="265" ht="15.75" customHeight="1" s="844">
      <c r="A265" s="590" t="n"/>
      <c r="B265" s="590" t="n"/>
      <c r="C265" s="590" t="n"/>
      <c r="D265" s="590" t="n"/>
      <c r="E265" s="590" t="n"/>
      <c r="F265" s="590" t="n"/>
      <c r="G265" s="590" t="n"/>
      <c r="H265" s="590" t="n"/>
      <c r="I265" s="590" t="n"/>
      <c r="J265" s="590" t="n"/>
      <c r="K265" s="590" t="n"/>
      <c r="L265" s="590" t="n"/>
      <c r="M265" s="590" t="n"/>
      <c r="N265" s="590" t="n"/>
      <c r="O265" s="590" t="n"/>
      <c r="P265" s="590" t="n"/>
      <c r="Q265" s="590" t="n"/>
      <c r="R265" s="590" t="n"/>
      <c r="S265" s="590" t="n"/>
      <c r="T265" s="590" t="n"/>
      <c r="U265" s="590" t="n"/>
      <c r="V265" s="590" t="n"/>
      <c r="W265" s="590" t="n"/>
      <c r="X265" s="590" t="n"/>
      <c r="Y265" s="590" t="n"/>
      <c r="Z265" s="590" t="n"/>
    </row>
    <row r="266" ht="15.75" customHeight="1" s="844">
      <c r="A266" s="590" t="n"/>
      <c r="B266" s="590" t="n"/>
      <c r="C266" s="590" t="n"/>
      <c r="D266" s="590" t="n"/>
      <c r="E266" s="590" t="n"/>
      <c r="F266" s="590" t="n"/>
      <c r="G266" s="590" t="n"/>
      <c r="H266" s="590" t="n"/>
      <c r="I266" s="590" t="n"/>
      <c r="J266" s="590" t="n"/>
      <c r="K266" s="590" t="n"/>
      <c r="L266" s="590" t="n"/>
      <c r="M266" s="590" t="n"/>
      <c r="N266" s="590" t="n"/>
      <c r="O266" s="590" t="n"/>
      <c r="P266" s="590" t="n"/>
      <c r="Q266" s="590" t="n"/>
      <c r="R266" s="590" t="n"/>
      <c r="S266" s="590" t="n"/>
      <c r="T266" s="590" t="n"/>
      <c r="U266" s="590" t="n"/>
      <c r="V266" s="590" t="n"/>
      <c r="W266" s="590" t="n"/>
      <c r="X266" s="590" t="n"/>
      <c r="Y266" s="590" t="n"/>
      <c r="Z266" s="590" t="n"/>
    </row>
    <row r="267" ht="15.75" customHeight="1" s="844">
      <c r="A267" s="590" t="n"/>
      <c r="B267" s="590" t="n"/>
      <c r="C267" s="590" t="n"/>
      <c r="D267" s="590" t="n"/>
      <c r="E267" s="590" t="n"/>
      <c r="F267" s="590" t="n"/>
      <c r="G267" s="590" t="n"/>
      <c r="H267" s="590" t="n"/>
      <c r="I267" s="590" t="n"/>
      <c r="J267" s="590" t="n"/>
      <c r="K267" s="590" t="n"/>
      <c r="L267" s="590" t="n"/>
      <c r="M267" s="590" t="n"/>
      <c r="N267" s="590" t="n"/>
      <c r="O267" s="590" t="n"/>
      <c r="P267" s="590" t="n"/>
      <c r="Q267" s="590" t="n"/>
      <c r="R267" s="590" t="n"/>
      <c r="S267" s="590" t="n"/>
      <c r="T267" s="590" t="n"/>
      <c r="U267" s="590" t="n"/>
      <c r="V267" s="590" t="n"/>
      <c r="W267" s="590" t="n"/>
      <c r="X267" s="590" t="n"/>
      <c r="Y267" s="590" t="n"/>
      <c r="Z267" s="590" t="n"/>
    </row>
    <row r="268" ht="15.75" customHeight="1" s="844">
      <c r="A268" s="590" t="n"/>
      <c r="B268" s="590" t="n"/>
      <c r="C268" s="590" t="n"/>
      <c r="D268" s="590" t="n"/>
      <c r="E268" s="590" t="n"/>
      <c r="F268" s="590" t="n"/>
      <c r="G268" s="590" t="n"/>
      <c r="H268" s="590" t="n"/>
      <c r="I268" s="590" t="n"/>
      <c r="J268" s="590" t="n"/>
      <c r="K268" s="590" t="n"/>
      <c r="L268" s="590" t="n"/>
      <c r="M268" s="590" t="n"/>
      <c r="N268" s="590" t="n"/>
      <c r="O268" s="590" t="n"/>
      <c r="P268" s="590" t="n"/>
      <c r="Q268" s="590" t="n"/>
      <c r="R268" s="590" t="n"/>
      <c r="S268" s="590" t="n"/>
      <c r="T268" s="590" t="n"/>
      <c r="U268" s="590" t="n"/>
      <c r="V268" s="590" t="n"/>
      <c r="W268" s="590" t="n"/>
      <c r="X268" s="590" t="n"/>
      <c r="Y268" s="590" t="n"/>
      <c r="Z268" s="590" t="n"/>
    </row>
    <row r="269" ht="15.75" customHeight="1" s="844">
      <c r="A269" s="590" t="n"/>
      <c r="B269" s="590" t="n"/>
      <c r="C269" s="590" t="n"/>
      <c r="D269" s="590" t="n"/>
      <c r="E269" s="590" t="n"/>
      <c r="F269" s="590" t="n"/>
      <c r="G269" s="590" t="n"/>
      <c r="H269" s="590" t="n"/>
      <c r="I269" s="590" t="n"/>
      <c r="J269" s="590" t="n"/>
      <c r="K269" s="590" t="n"/>
      <c r="L269" s="590" t="n"/>
      <c r="M269" s="590" t="n"/>
      <c r="N269" s="590" t="n"/>
      <c r="O269" s="590" t="n"/>
      <c r="P269" s="590" t="n"/>
      <c r="Q269" s="590" t="n"/>
      <c r="R269" s="590" t="n"/>
      <c r="S269" s="590" t="n"/>
      <c r="T269" s="590" t="n"/>
      <c r="U269" s="590" t="n"/>
      <c r="V269" s="590" t="n"/>
      <c r="W269" s="590" t="n"/>
      <c r="X269" s="590" t="n"/>
      <c r="Y269" s="590" t="n"/>
      <c r="Z269" s="590" t="n"/>
    </row>
    <row r="270" ht="15.75" customHeight="1" s="844">
      <c r="A270" s="590" t="n"/>
      <c r="B270" s="590" t="n"/>
      <c r="C270" s="590" t="n"/>
      <c r="D270" s="590" t="n"/>
      <c r="E270" s="590" t="n"/>
      <c r="F270" s="590" t="n"/>
      <c r="G270" s="590" t="n"/>
      <c r="H270" s="590" t="n"/>
      <c r="I270" s="590" t="n"/>
      <c r="J270" s="590" t="n"/>
      <c r="K270" s="590" t="n"/>
      <c r="L270" s="590" t="n"/>
      <c r="M270" s="590" t="n"/>
      <c r="N270" s="590" t="n"/>
      <c r="O270" s="590" t="n"/>
      <c r="P270" s="590" t="n"/>
      <c r="Q270" s="590" t="n"/>
      <c r="R270" s="590" t="n"/>
      <c r="S270" s="590" t="n"/>
      <c r="T270" s="590" t="n"/>
      <c r="U270" s="590" t="n"/>
      <c r="V270" s="590" t="n"/>
      <c r="W270" s="590" t="n"/>
      <c r="X270" s="590" t="n"/>
      <c r="Y270" s="590" t="n"/>
      <c r="Z270" s="590" t="n"/>
    </row>
    <row r="271" ht="15.75" customHeight="1" s="844">
      <c r="A271" s="590" t="n"/>
      <c r="B271" s="590" t="n"/>
      <c r="C271" s="590" t="n"/>
      <c r="D271" s="590" t="n"/>
      <c r="E271" s="590" t="n"/>
      <c r="F271" s="590" t="n"/>
      <c r="G271" s="590" t="n"/>
      <c r="H271" s="590" t="n"/>
      <c r="I271" s="590" t="n"/>
      <c r="J271" s="590" t="n"/>
      <c r="K271" s="590" t="n"/>
      <c r="L271" s="590" t="n"/>
      <c r="M271" s="590" t="n"/>
      <c r="N271" s="590" t="n"/>
      <c r="O271" s="590" t="n"/>
      <c r="P271" s="590" t="n"/>
      <c r="Q271" s="590" t="n"/>
      <c r="R271" s="590" t="n"/>
      <c r="S271" s="590" t="n"/>
      <c r="T271" s="590" t="n"/>
      <c r="U271" s="590" t="n"/>
      <c r="V271" s="590" t="n"/>
      <c r="W271" s="590" t="n"/>
      <c r="X271" s="590" t="n"/>
      <c r="Y271" s="590" t="n"/>
      <c r="Z271" s="590" t="n"/>
    </row>
    <row r="272" ht="15.75" customHeight="1" s="844">
      <c r="A272" s="590" t="n"/>
      <c r="B272" s="590" t="n"/>
      <c r="C272" s="590" t="n"/>
      <c r="D272" s="590" t="n"/>
      <c r="E272" s="590" t="n"/>
      <c r="F272" s="590" t="n"/>
      <c r="G272" s="590" t="n"/>
      <c r="H272" s="590" t="n"/>
      <c r="I272" s="590" t="n"/>
      <c r="J272" s="590" t="n"/>
      <c r="K272" s="590" t="n"/>
      <c r="L272" s="590" t="n"/>
      <c r="M272" s="590" t="n"/>
      <c r="N272" s="590" t="n"/>
      <c r="O272" s="590" t="n"/>
      <c r="P272" s="590" t="n"/>
      <c r="Q272" s="590" t="n"/>
      <c r="R272" s="590" t="n"/>
      <c r="S272" s="590" t="n"/>
      <c r="T272" s="590" t="n"/>
      <c r="U272" s="590" t="n"/>
      <c r="V272" s="590" t="n"/>
      <c r="W272" s="590" t="n"/>
      <c r="X272" s="590" t="n"/>
      <c r="Y272" s="590" t="n"/>
      <c r="Z272" s="590" t="n"/>
    </row>
    <row r="273" ht="15.75" customHeight="1" s="844">
      <c r="A273" s="590" t="n"/>
      <c r="B273" s="590" t="n"/>
      <c r="C273" s="590" t="n"/>
      <c r="D273" s="590" t="n"/>
      <c r="E273" s="590" t="n"/>
      <c r="F273" s="590" t="n"/>
      <c r="G273" s="590" t="n"/>
      <c r="H273" s="590" t="n"/>
      <c r="I273" s="590" t="n"/>
      <c r="J273" s="590" t="n"/>
      <c r="K273" s="590" t="n"/>
      <c r="L273" s="590" t="n"/>
      <c r="M273" s="590" t="n"/>
      <c r="N273" s="590" t="n"/>
      <c r="O273" s="590" t="n"/>
      <c r="P273" s="590" t="n"/>
      <c r="Q273" s="590" t="n"/>
      <c r="R273" s="590" t="n"/>
      <c r="S273" s="590" t="n"/>
      <c r="T273" s="590" t="n"/>
      <c r="U273" s="590" t="n"/>
      <c r="V273" s="590" t="n"/>
      <c r="W273" s="590" t="n"/>
      <c r="X273" s="590" t="n"/>
      <c r="Y273" s="590" t="n"/>
      <c r="Z273" s="590" t="n"/>
    </row>
    <row r="274" ht="15.75" customHeight="1" s="844">
      <c r="A274" s="590" t="n"/>
      <c r="B274" s="590" t="n"/>
      <c r="C274" s="590" t="n"/>
      <c r="D274" s="590" t="n"/>
      <c r="E274" s="590" t="n"/>
      <c r="F274" s="590" t="n"/>
      <c r="G274" s="590" t="n"/>
      <c r="H274" s="590" t="n"/>
      <c r="I274" s="590" t="n"/>
      <c r="J274" s="590" t="n"/>
      <c r="K274" s="590" t="n"/>
      <c r="L274" s="590" t="n"/>
      <c r="M274" s="590" t="n"/>
      <c r="N274" s="590" t="n"/>
      <c r="O274" s="590" t="n"/>
      <c r="P274" s="590" t="n"/>
      <c r="Q274" s="590" t="n"/>
      <c r="R274" s="590" t="n"/>
      <c r="S274" s="590" t="n"/>
      <c r="T274" s="590" t="n"/>
      <c r="U274" s="590" t="n"/>
      <c r="V274" s="590" t="n"/>
      <c r="W274" s="590" t="n"/>
      <c r="X274" s="590" t="n"/>
      <c r="Y274" s="590" t="n"/>
      <c r="Z274" s="590" t="n"/>
    </row>
    <row r="275" ht="15.75" customHeight="1" s="844">
      <c r="A275" s="590" t="n"/>
      <c r="B275" s="590" t="n"/>
      <c r="C275" s="590" t="n"/>
      <c r="D275" s="590" t="n"/>
      <c r="E275" s="590" t="n"/>
      <c r="F275" s="590" t="n"/>
      <c r="G275" s="590" t="n"/>
      <c r="H275" s="590" t="n"/>
      <c r="I275" s="590" t="n"/>
      <c r="J275" s="590" t="n"/>
      <c r="K275" s="590" t="n"/>
      <c r="L275" s="590" t="n"/>
      <c r="M275" s="590" t="n"/>
      <c r="N275" s="590" t="n"/>
      <c r="O275" s="590" t="n"/>
      <c r="P275" s="590" t="n"/>
      <c r="Q275" s="590" t="n"/>
      <c r="R275" s="590" t="n"/>
      <c r="S275" s="590" t="n"/>
      <c r="T275" s="590" t="n"/>
      <c r="U275" s="590" t="n"/>
      <c r="V275" s="590" t="n"/>
      <c r="W275" s="590" t="n"/>
      <c r="X275" s="590" t="n"/>
      <c r="Y275" s="590" t="n"/>
      <c r="Z275" s="590" t="n"/>
    </row>
    <row r="276" ht="15.75" customHeight="1" s="844">
      <c r="A276" s="590" t="n"/>
      <c r="B276" s="590" t="n"/>
      <c r="C276" s="590" t="n"/>
      <c r="D276" s="590" t="n"/>
      <c r="E276" s="590" t="n"/>
      <c r="F276" s="590" t="n"/>
      <c r="G276" s="590" t="n"/>
      <c r="H276" s="590" t="n"/>
      <c r="I276" s="590" t="n"/>
      <c r="J276" s="590" t="n"/>
      <c r="K276" s="590" t="n"/>
      <c r="L276" s="590" t="n"/>
      <c r="M276" s="590" t="n"/>
      <c r="N276" s="590" t="n"/>
      <c r="O276" s="590" t="n"/>
      <c r="P276" s="590" t="n"/>
      <c r="Q276" s="590" t="n"/>
      <c r="R276" s="590" t="n"/>
      <c r="S276" s="590" t="n"/>
      <c r="T276" s="590" t="n"/>
      <c r="U276" s="590" t="n"/>
      <c r="V276" s="590" t="n"/>
      <c r="W276" s="590" t="n"/>
      <c r="X276" s="590" t="n"/>
      <c r="Y276" s="590" t="n"/>
      <c r="Z276" s="590" t="n"/>
    </row>
    <row r="277" ht="15.75" customHeight="1" s="844">
      <c r="A277" s="590" t="n"/>
      <c r="B277" s="590" t="n"/>
      <c r="C277" s="590" t="n"/>
      <c r="D277" s="590" t="n"/>
      <c r="E277" s="590" t="n"/>
      <c r="F277" s="590" t="n"/>
      <c r="G277" s="590" t="n"/>
      <c r="H277" s="590" t="n"/>
      <c r="I277" s="590" t="n"/>
      <c r="J277" s="590" t="n"/>
      <c r="K277" s="590" t="n"/>
      <c r="L277" s="590" t="n"/>
      <c r="M277" s="590" t="n"/>
      <c r="N277" s="590" t="n"/>
      <c r="O277" s="590" t="n"/>
      <c r="P277" s="590" t="n"/>
      <c r="Q277" s="590" t="n"/>
      <c r="R277" s="590" t="n"/>
      <c r="S277" s="590" t="n"/>
      <c r="T277" s="590" t="n"/>
      <c r="U277" s="590" t="n"/>
      <c r="V277" s="590" t="n"/>
      <c r="W277" s="590" t="n"/>
      <c r="X277" s="590" t="n"/>
      <c r="Y277" s="590" t="n"/>
      <c r="Z277" s="590" t="n"/>
    </row>
    <row r="278" ht="15.75" customHeight="1" s="844">
      <c r="A278" s="590" t="n"/>
      <c r="B278" s="590" t="n"/>
      <c r="C278" s="590" t="n"/>
      <c r="D278" s="590" t="n"/>
      <c r="E278" s="590" t="n"/>
      <c r="F278" s="590" t="n"/>
      <c r="G278" s="590" t="n"/>
      <c r="H278" s="590" t="n"/>
      <c r="I278" s="590" t="n"/>
      <c r="J278" s="590" t="n"/>
      <c r="K278" s="590" t="n"/>
      <c r="L278" s="590" t="n"/>
      <c r="M278" s="590" t="n"/>
      <c r="N278" s="590" t="n"/>
      <c r="O278" s="590" t="n"/>
      <c r="P278" s="590" t="n"/>
      <c r="Q278" s="590" t="n"/>
      <c r="R278" s="590" t="n"/>
      <c r="S278" s="590" t="n"/>
      <c r="T278" s="590" t="n"/>
      <c r="U278" s="590" t="n"/>
      <c r="V278" s="590" t="n"/>
      <c r="W278" s="590" t="n"/>
      <c r="X278" s="590" t="n"/>
      <c r="Y278" s="590" t="n"/>
      <c r="Z278" s="590" t="n"/>
    </row>
    <row r="279" ht="15.75" customHeight="1" s="844">
      <c r="A279" s="590" t="n"/>
      <c r="B279" s="590" t="n"/>
      <c r="C279" s="590" t="n"/>
      <c r="D279" s="590" t="n"/>
      <c r="E279" s="590" t="n"/>
      <c r="F279" s="590" t="n"/>
      <c r="G279" s="590" t="n"/>
      <c r="H279" s="590" t="n"/>
      <c r="I279" s="590" t="n"/>
      <c r="J279" s="590" t="n"/>
      <c r="K279" s="590" t="n"/>
      <c r="L279" s="590" t="n"/>
      <c r="M279" s="590" t="n"/>
      <c r="N279" s="590" t="n"/>
      <c r="O279" s="590" t="n"/>
      <c r="P279" s="590" t="n"/>
      <c r="Q279" s="590" t="n"/>
      <c r="R279" s="590" t="n"/>
      <c r="S279" s="590" t="n"/>
      <c r="T279" s="590" t="n"/>
      <c r="U279" s="590" t="n"/>
      <c r="V279" s="590" t="n"/>
      <c r="W279" s="590" t="n"/>
      <c r="X279" s="590" t="n"/>
      <c r="Y279" s="590" t="n"/>
      <c r="Z279" s="590" t="n"/>
    </row>
    <row r="280" ht="15.75" customHeight="1" s="844">
      <c r="A280" s="590" t="n"/>
      <c r="B280" s="590" t="n"/>
      <c r="C280" s="590" t="n"/>
      <c r="D280" s="590" t="n"/>
      <c r="E280" s="590" t="n"/>
      <c r="F280" s="590" t="n"/>
      <c r="G280" s="590" t="n"/>
      <c r="H280" s="590" t="n"/>
      <c r="I280" s="590" t="n"/>
      <c r="J280" s="590" t="n"/>
      <c r="K280" s="590" t="n"/>
      <c r="L280" s="590" t="n"/>
      <c r="M280" s="590" t="n"/>
      <c r="N280" s="590" t="n"/>
      <c r="O280" s="590" t="n"/>
      <c r="P280" s="590" t="n"/>
      <c r="Q280" s="590" t="n"/>
      <c r="R280" s="590" t="n"/>
      <c r="S280" s="590" t="n"/>
      <c r="T280" s="590" t="n"/>
      <c r="U280" s="590" t="n"/>
      <c r="V280" s="590" t="n"/>
      <c r="W280" s="590" t="n"/>
      <c r="X280" s="590" t="n"/>
      <c r="Y280" s="590" t="n"/>
      <c r="Z280" s="590" t="n"/>
    </row>
    <row r="281" ht="15.75" customHeight="1" s="844">
      <c r="A281" s="590" t="n"/>
      <c r="B281" s="590" t="n"/>
      <c r="C281" s="590" t="n"/>
      <c r="D281" s="590" t="n"/>
      <c r="E281" s="590" t="n"/>
      <c r="F281" s="590" t="n"/>
      <c r="G281" s="590" t="n"/>
      <c r="H281" s="590" t="n"/>
      <c r="I281" s="590" t="n"/>
      <c r="J281" s="590" t="n"/>
      <c r="K281" s="590" t="n"/>
      <c r="L281" s="590" t="n"/>
      <c r="M281" s="590" t="n"/>
      <c r="N281" s="590" t="n"/>
      <c r="O281" s="590" t="n"/>
      <c r="P281" s="590" t="n"/>
      <c r="Q281" s="590" t="n"/>
      <c r="R281" s="590" t="n"/>
      <c r="S281" s="590" t="n"/>
      <c r="T281" s="590" t="n"/>
      <c r="U281" s="590" t="n"/>
      <c r="V281" s="590" t="n"/>
      <c r="W281" s="590" t="n"/>
      <c r="X281" s="590" t="n"/>
      <c r="Y281" s="590" t="n"/>
      <c r="Z281" s="590" t="n"/>
    </row>
    <row r="282" ht="15.75" customHeight="1" s="844">
      <c r="A282" s="590" t="n"/>
      <c r="B282" s="590" t="n"/>
      <c r="C282" s="590" t="n"/>
      <c r="D282" s="590" t="n"/>
      <c r="E282" s="590" t="n"/>
      <c r="F282" s="590" t="n"/>
      <c r="G282" s="590" t="n"/>
      <c r="H282" s="590" t="n"/>
      <c r="I282" s="590" t="n"/>
      <c r="J282" s="590" t="n"/>
      <c r="K282" s="590" t="n"/>
      <c r="L282" s="590" t="n"/>
      <c r="M282" s="590" t="n"/>
      <c r="N282" s="590" t="n"/>
      <c r="O282" s="590" t="n"/>
      <c r="P282" s="590" t="n"/>
      <c r="Q282" s="590" t="n"/>
      <c r="R282" s="590" t="n"/>
      <c r="S282" s="590" t="n"/>
      <c r="T282" s="590" t="n"/>
      <c r="U282" s="590" t="n"/>
      <c r="V282" s="590" t="n"/>
      <c r="W282" s="590" t="n"/>
      <c r="X282" s="590" t="n"/>
      <c r="Y282" s="590" t="n"/>
      <c r="Z282" s="590" t="n"/>
    </row>
    <row r="283" ht="15.75" customHeight="1" s="844">
      <c r="A283" s="590" t="n"/>
      <c r="B283" s="590" t="n"/>
      <c r="C283" s="590" t="n"/>
      <c r="D283" s="590" t="n"/>
      <c r="E283" s="590" t="n"/>
      <c r="F283" s="590" t="n"/>
      <c r="G283" s="590" t="n"/>
      <c r="H283" s="590" t="n"/>
      <c r="I283" s="590" t="n"/>
      <c r="J283" s="590" t="n"/>
      <c r="K283" s="590" t="n"/>
      <c r="L283" s="590" t="n"/>
      <c r="M283" s="590" t="n"/>
      <c r="N283" s="590" t="n"/>
      <c r="O283" s="590" t="n"/>
      <c r="P283" s="590" t="n"/>
      <c r="Q283" s="590" t="n"/>
      <c r="R283" s="590" t="n"/>
      <c r="S283" s="590" t="n"/>
      <c r="T283" s="590" t="n"/>
      <c r="U283" s="590" t="n"/>
      <c r="V283" s="590" t="n"/>
      <c r="W283" s="590" t="n"/>
      <c r="X283" s="590" t="n"/>
      <c r="Y283" s="590" t="n"/>
      <c r="Z283" s="590" t="n"/>
    </row>
    <row r="284" ht="15.75" customHeight="1" s="844">
      <c r="A284" s="590" t="n"/>
      <c r="B284" s="590" t="n"/>
      <c r="C284" s="590" t="n"/>
      <c r="D284" s="590" t="n"/>
      <c r="E284" s="590" t="n"/>
      <c r="F284" s="590" t="n"/>
      <c r="G284" s="590" t="n"/>
      <c r="H284" s="590" t="n"/>
      <c r="I284" s="590" t="n"/>
      <c r="J284" s="590" t="n"/>
      <c r="K284" s="590" t="n"/>
      <c r="L284" s="590" t="n"/>
      <c r="M284" s="590" t="n"/>
      <c r="N284" s="590" t="n"/>
      <c r="O284" s="590" t="n"/>
      <c r="P284" s="590" t="n"/>
      <c r="Q284" s="590" t="n"/>
      <c r="R284" s="590" t="n"/>
      <c r="S284" s="590" t="n"/>
      <c r="T284" s="590" t="n"/>
      <c r="U284" s="590" t="n"/>
      <c r="V284" s="590" t="n"/>
      <c r="W284" s="590" t="n"/>
      <c r="X284" s="590" t="n"/>
      <c r="Y284" s="590" t="n"/>
      <c r="Z284" s="590" t="n"/>
    </row>
    <row r="285" ht="15.75" customHeight="1" s="844">
      <c r="A285" s="590" t="n"/>
      <c r="B285" s="590" t="n"/>
      <c r="C285" s="590" t="n"/>
      <c r="D285" s="590" t="n"/>
      <c r="E285" s="590" t="n"/>
      <c r="F285" s="590" t="n"/>
      <c r="G285" s="590" t="n"/>
      <c r="H285" s="590" t="n"/>
      <c r="I285" s="590" t="n"/>
      <c r="J285" s="590" t="n"/>
      <c r="K285" s="590" t="n"/>
      <c r="L285" s="590" t="n"/>
      <c r="M285" s="590" t="n"/>
      <c r="N285" s="590" t="n"/>
      <c r="O285" s="590" t="n"/>
      <c r="P285" s="590" t="n"/>
      <c r="Q285" s="590" t="n"/>
      <c r="R285" s="590" t="n"/>
      <c r="S285" s="590" t="n"/>
      <c r="T285" s="590" t="n"/>
      <c r="U285" s="590" t="n"/>
      <c r="V285" s="590" t="n"/>
      <c r="W285" s="590" t="n"/>
      <c r="X285" s="590" t="n"/>
      <c r="Y285" s="590" t="n"/>
      <c r="Z285" s="590" t="n"/>
    </row>
    <row r="286" ht="15.75" customHeight="1" s="844">
      <c r="A286" s="590" t="n"/>
      <c r="B286" s="590" t="n"/>
      <c r="C286" s="590" t="n"/>
      <c r="D286" s="590" t="n"/>
      <c r="E286" s="590" t="n"/>
      <c r="F286" s="590" t="n"/>
      <c r="G286" s="590" t="n"/>
      <c r="H286" s="590" t="n"/>
      <c r="I286" s="590" t="n"/>
      <c r="J286" s="590" t="n"/>
      <c r="K286" s="590" t="n"/>
      <c r="L286" s="590" t="n"/>
      <c r="M286" s="590" t="n"/>
      <c r="N286" s="590" t="n"/>
      <c r="O286" s="590" t="n"/>
      <c r="P286" s="590" t="n"/>
      <c r="Q286" s="590" t="n"/>
      <c r="R286" s="590" t="n"/>
      <c r="S286" s="590" t="n"/>
      <c r="T286" s="590" t="n"/>
      <c r="U286" s="590" t="n"/>
      <c r="V286" s="590" t="n"/>
      <c r="W286" s="590" t="n"/>
      <c r="X286" s="590" t="n"/>
      <c r="Y286" s="590" t="n"/>
      <c r="Z286" s="590" t="n"/>
    </row>
    <row r="287" ht="15.75" customHeight="1" s="844">
      <c r="A287" s="590" t="n"/>
      <c r="B287" s="590" t="n"/>
      <c r="C287" s="590" t="n"/>
      <c r="D287" s="590" t="n"/>
      <c r="E287" s="590" t="n"/>
      <c r="F287" s="590" t="n"/>
      <c r="G287" s="590" t="n"/>
      <c r="H287" s="590" t="n"/>
      <c r="I287" s="590" t="n"/>
      <c r="J287" s="590" t="n"/>
      <c r="K287" s="590" t="n"/>
      <c r="L287" s="590" t="n"/>
      <c r="M287" s="590" t="n"/>
      <c r="N287" s="590" t="n"/>
      <c r="O287" s="590" t="n"/>
      <c r="P287" s="590" t="n"/>
      <c r="Q287" s="590" t="n"/>
      <c r="R287" s="590" t="n"/>
      <c r="S287" s="590" t="n"/>
      <c r="T287" s="590" t="n"/>
      <c r="U287" s="590" t="n"/>
      <c r="V287" s="590" t="n"/>
      <c r="W287" s="590" t="n"/>
      <c r="X287" s="590" t="n"/>
      <c r="Y287" s="590" t="n"/>
      <c r="Z287" s="590" t="n"/>
    </row>
    <row r="288" ht="15.75" customHeight="1" s="844">
      <c r="A288" s="590" t="n"/>
      <c r="B288" s="590" t="n"/>
      <c r="C288" s="590" t="n"/>
      <c r="D288" s="590" t="n"/>
      <c r="E288" s="590" t="n"/>
      <c r="F288" s="590" t="n"/>
      <c r="G288" s="590" t="n"/>
      <c r="H288" s="590" t="n"/>
      <c r="I288" s="590" t="n"/>
      <c r="J288" s="590" t="n"/>
      <c r="K288" s="590" t="n"/>
      <c r="L288" s="590" t="n"/>
      <c r="M288" s="590" t="n"/>
      <c r="N288" s="590" t="n"/>
      <c r="O288" s="590" t="n"/>
      <c r="P288" s="590" t="n"/>
      <c r="Q288" s="590" t="n"/>
      <c r="R288" s="590" t="n"/>
      <c r="S288" s="590" t="n"/>
      <c r="T288" s="590" t="n"/>
      <c r="U288" s="590" t="n"/>
      <c r="V288" s="590" t="n"/>
      <c r="W288" s="590" t="n"/>
      <c r="X288" s="590" t="n"/>
      <c r="Y288" s="590" t="n"/>
      <c r="Z288" s="590" t="n"/>
    </row>
    <row r="289" ht="15.75" customHeight="1" s="844">
      <c r="A289" s="590" t="n"/>
      <c r="B289" s="590" t="n"/>
      <c r="C289" s="590" t="n"/>
      <c r="D289" s="590" t="n"/>
      <c r="E289" s="590" t="n"/>
      <c r="F289" s="590" t="n"/>
      <c r="G289" s="590" t="n"/>
      <c r="H289" s="590" t="n"/>
      <c r="I289" s="590" t="n"/>
      <c r="J289" s="590" t="n"/>
      <c r="K289" s="590" t="n"/>
      <c r="L289" s="590" t="n"/>
      <c r="M289" s="590" t="n"/>
      <c r="N289" s="590" t="n"/>
      <c r="O289" s="590" t="n"/>
      <c r="P289" s="590" t="n"/>
      <c r="Q289" s="590" t="n"/>
      <c r="R289" s="590" t="n"/>
      <c r="S289" s="590" t="n"/>
      <c r="T289" s="590" t="n"/>
      <c r="U289" s="590" t="n"/>
      <c r="V289" s="590" t="n"/>
      <c r="W289" s="590" t="n"/>
      <c r="X289" s="590" t="n"/>
      <c r="Y289" s="590" t="n"/>
      <c r="Z289" s="590" t="n"/>
    </row>
    <row r="290" ht="15.75" customHeight="1" s="844">
      <c r="A290" s="590" t="n"/>
      <c r="B290" s="590" t="n"/>
      <c r="C290" s="590" t="n"/>
      <c r="D290" s="590" t="n"/>
      <c r="E290" s="590" t="n"/>
      <c r="F290" s="590" t="n"/>
      <c r="G290" s="590" t="n"/>
      <c r="H290" s="590" t="n"/>
      <c r="I290" s="590" t="n"/>
      <c r="J290" s="590" t="n"/>
      <c r="K290" s="590" t="n"/>
      <c r="L290" s="590" t="n"/>
      <c r="M290" s="590" t="n"/>
      <c r="N290" s="590" t="n"/>
      <c r="O290" s="590" t="n"/>
      <c r="P290" s="590" t="n"/>
      <c r="Q290" s="590" t="n"/>
      <c r="R290" s="590" t="n"/>
      <c r="S290" s="590" t="n"/>
      <c r="T290" s="590" t="n"/>
      <c r="U290" s="590" t="n"/>
      <c r="V290" s="590" t="n"/>
      <c r="W290" s="590" t="n"/>
      <c r="X290" s="590" t="n"/>
      <c r="Y290" s="590" t="n"/>
      <c r="Z290" s="590" t="n"/>
    </row>
    <row r="291" ht="15.75" customHeight="1" s="844">
      <c r="A291" s="590" t="n"/>
      <c r="B291" s="590" t="n"/>
      <c r="C291" s="590" t="n"/>
      <c r="D291" s="590" t="n"/>
      <c r="E291" s="590" t="n"/>
      <c r="F291" s="590" t="n"/>
      <c r="G291" s="590" t="n"/>
      <c r="H291" s="590" t="n"/>
      <c r="I291" s="590" t="n"/>
      <c r="J291" s="590" t="n"/>
      <c r="K291" s="590" t="n"/>
      <c r="L291" s="590" t="n"/>
      <c r="M291" s="590" t="n"/>
      <c r="N291" s="590" t="n"/>
      <c r="O291" s="590" t="n"/>
      <c r="P291" s="590" t="n"/>
      <c r="Q291" s="590" t="n"/>
      <c r="R291" s="590" t="n"/>
      <c r="S291" s="590" t="n"/>
      <c r="T291" s="590" t="n"/>
      <c r="U291" s="590" t="n"/>
      <c r="V291" s="590" t="n"/>
      <c r="W291" s="590" t="n"/>
      <c r="X291" s="590" t="n"/>
      <c r="Y291" s="590" t="n"/>
      <c r="Z291" s="590" t="n"/>
    </row>
    <row r="292" ht="15.75" customHeight="1" s="844">
      <c r="A292" s="590" t="n"/>
      <c r="B292" s="590" t="n"/>
      <c r="C292" s="590" t="n"/>
      <c r="D292" s="590" t="n"/>
      <c r="E292" s="590" t="n"/>
      <c r="F292" s="590" t="n"/>
      <c r="G292" s="590" t="n"/>
      <c r="H292" s="590" t="n"/>
      <c r="I292" s="590" t="n"/>
      <c r="J292" s="590" t="n"/>
      <c r="K292" s="590" t="n"/>
      <c r="L292" s="590" t="n"/>
      <c r="M292" s="590" t="n"/>
      <c r="N292" s="590" t="n"/>
      <c r="O292" s="590" t="n"/>
      <c r="P292" s="590" t="n"/>
      <c r="Q292" s="590" t="n"/>
      <c r="R292" s="590" t="n"/>
      <c r="S292" s="590" t="n"/>
      <c r="T292" s="590" t="n"/>
      <c r="U292" s="590" t="n"/>
      <c r="V292" s="590" t="n"/>
      <c r="W292" s="590" t="n"/>
      <c r="X292" s="590" t="n"/>
      <c r="Y292" s="590" t="n"/>
      <c r="Z292" s="590" t="n"/>
    </row>
    <row r="293" ht="15.75" customHeight="1" s="844">
      <c r="A293" s="590" t="n"/>
      <c r="B293" s="590" t="n"/>
      <c r="C293" s="590" t="n"/>
      <c r="D293" s="590" t="n"/>
      <c r="E293" s="590" t="n"/>
      <c r="F293" s="590" t="n"/>
      <c r="G293" s="590" t="n"/>
      <c r="H293" s="590" t="n"/>
      <c r="I293" s="590" t="n"/>
      <c r="J293" s="590" t="n"/>
      <c r="K293" s="590" t="n"/>
      <c r="L293" s="590" t="n"/>
      <c r="M293" s="590" t="n"/>
      <c r="N293" s="590" t="n"/>
      <c r="O293" s="590" t="n"/>
      <c r="P293" s="590" t="n"/>
      <c r="Q293" s="590" t="n"/>
      <c r="R293" s="590" t="n"/>
      <c r="S293" s="590" t="n"/>
      <c r="T293" s="590" t="n"/>
      <c r="U293" s="590" t="n"/>
      <c r="V293" s="590" t="n"/>
      <c r="W293" s="590" t="n"/>
      <c r="X293" s="590" t="n"/>
      <c r="Y293" s="590" t="n"/>
      <c r="Z293" s="590" t="n"/>
    </row>
    <row r="294" ht="15.75" customHeight="1" s="844">
      <c r="A294" s="590" t="n"/>
      <c r="B294" s="590" t="n"/>
      <c r="C294" s="590" t="n"/>
      <c r="D294" s="590" t="n"/>
      <c r="E294" s="590" t="n"/>
      <c r="F294" s="590" t="n"/>
      <c r="G294" s="590" t="n"/>
      <c r="H294" s="590" t="n"/>
      <c r="I294" s="590" t="n"/>
      <c r="J294" s="590" t="n"/>
      <c r="K294" s="590" t="n"/>
      <c r="L294" s="590" t="n"/>
      <c r="M294" s="590" t="n"/>
      <c r="N294" s="590" t="n"/>
      <c r="O294" s="590" t="n"/>
      <c r="P294" s="590" t="n"/>
      <c r="Q294" s="590" t="n"/>
      <c r="R294" s="590" t="n"/>
      <c r="S294" s="590" t="n"/>
      <c r="T294" s="590" t="n"/>
      <c r="U294" s="590" t="n"/>
      <c r="V294" s="590" t="n"/>
      <c r="W294" s="590" t="n"/>
      <c r="X294" s="590" t="n"/>
      <c r="Y294" s="590" t="n"/>
      <c r="Z294" s="590" t="n"/>
    </row>
    <row r="295" ht="15.75" customHeight="1" s="844">
      <c r="A295" s="590" t="n"/>
      <c r="B295" s="590" t="n"/>
      <c r="C295" s="590" t="n"/>
      <c r="D295" s="590" t="n"/>
      <c r="E295" s="590" t="n"/>
      <c r="F295" s="590" t="n"/>
      <c r="G295" s="590" t="n"/>
      <c r="H295" s="590" t="n"/>
      <c r="I295" s="590" t="n"/>
      <c r="J295" s="590" t="n"/>
      <c r="K295" s="590" t="n"/>
      <c r="L295" s="590" t="n"/>
      <c r="M295" s="590" t="n"/>
      <c r="N295" s="590" t="n"/>
      <c r="O295" s="590" t="n"/>
      <c r="P295" s="590" t="n"/>
      <c r="Q295" s="590" t="n"/>
      <c r="R295" s="590" t="n"/>
      <c r="S295" s="590" t="n"/>
      <c r="T295" s="590" t="n"/>
      <c r="U295" s="590" t="n"/>
      <c r="V295" s="590" t="n"/>
      <c r="W295" s="590" t="n"/>
      <c r="X295" s="590" t="n"/>
      <c r="Y295" s="590" t="n"/>
      <c r="Z295" s="590" t="n"/>
    </row>
    <row r="296" ht="15.75" customHeight="1" s="844">
      <c r="A296" s="590" t="n"/>
      <c r="B296" s="590" t="n"/>
      <c r="C296" s="590" t="n"/>
      <c r="D296" s="590" t="n"/>
      <c r="E296" s="590" t="n"/>
      <c r="F296" s="590" t="n"/>
      <c r="G296" s="590" t="n"/>
      <c r="H296" s="590" t="n"/>
      <c r="I296" s="590" t="n"/>
      <c r="J296" s="590" t="n"/>
      <c r="K296" s="590" t="n"/>
      <c r="L296" s="590" t="n"/>
      <c r="M296" s="590" t="n"/>
      <c r="N296" s="590" t="n"/>
      <c r="O296" s="590" t="n"/>
      <c r="P296" s="590" t="n"/>
      <c r="Q296" s="590" t="n"/>
      <c r="R296" s="590" t="n"/>
      <c r="S296" s="590" t="n"/>
      <c r="T296" s="590" t="n"/>
      <c r="U296" s="590" t="n"/>
      <c r="V296" s="590" t="n"/>
      <c r="W296" s="590" t="n"/>
      <c r="X296" s="590" t="n"/>
      <c r="Y296" s="590" t="n"/>
      <c r="Z296" s="590" t="n"/>
    </row>
    <row r="297" ht="15.75" customHeight="1" s="844">
      <c r="A297" s="590" t="n"/>
      <c r="B297" s="590" t="n"/>
      <c r="C297" s="590" t="n"/>
      <c r="D297" s="590" t="n"/>
      <c r="E297" s="590" t="n"/>
      <c r="F297" s="590" t="n"/>
      <c r="G297" s="590" t="n"/>
      <c r="H297" s="590" t="n"/>
      <c r="I297" s="590" t="n"/>
      <c r="J297" s="590" t="n"/>
      <c r="K297" s="590" t="n"/>
      <c r="L297" s="590" t="n"/>
      <c r="M297" s="590" t="n"/>
      <c r="N297" s="590" t="n"/>
      <c r="O297" s="590" t="n"/>
      <c r="P297" s="590" t="n"/>
      <c r="Q297" s="590" t="n"/>
      <c r="R297" s="590" t="n"/>
      <c r="S297" s="590" t="n"/>
      <c r="T297" s="590" t="n"/>
      <c r="U297" s="590" t="n"/>
      <c r="V297" s="590" t="n"/>
      <c r="W297" s="590" t="n"/>
      <c r="X297" s="590" t="n"/>
      <c r="Y297" s="590" t="n"/>
      <c r="Z297" s="590" t="n"/>
    </row>
    <row r="298" ht="15.75" customHeight="1" s="844">
      <c r="A298" s="590" t="n"/>
      <c r="B298" s="590" t="n"/>
      <c r="C298" s="590" t="n"/>
      <c r="D298" s="590" t="n"/>
      <c r="E298" s="590" t="n"/>
      <c r="F298" s="590" t="n"/>
      <c r="G298" s="590" t="n"/>
      <c r="H298" s="590" t="n"/>
      <c r="I298" s="590" t="n"/>
      <c r="J298" s="590" t="n"/>
      <c r="K298" s="590" t="n"/>
      <c r="L298" s="590" t="n"/>
      <c r="M298" s="590" t="n"/>
      <c r="N298" s="590" t="n"/>
      <c r="O298" s="590" t="n"/>
      <c r="P298" s="590" t="n"/>
      <c r="Q298" s="590" t="n"/>
      <c r="R298" s="590" t="n"/>
      <c r="S298" s="590" t="n"/>
      <c r="T298" s="590" t="n"/>
      <c r="U298" s="590" t="n"/>
      <c r="V298" s="590" t="n"/>
      <c r="W298" s="590" t="n"/>
      <c r="X298" s="590" t="n"/>
      <c r="Y298" s="590" t="n"/>
      <c r="Z298" s="590" t="n"/>
    </row>
    <row r="299" ht="15.75" customHeight="1" s="844">
      <c r="A299" s="590" t="n"/>
      <c r="B299" s="590" t="n"/>
      <c r="C299" s="590" t="n"/>
      <c r="D299" s="590" t="n"/>
      <c r="E299" s="590" t="n"/>
      <c r="F299" s="590" t="n"/>
      <c r="G299" s="590" t="n"/>
      <c r="H299" s="590" t="n"/>
      <c r="I299" s="590" t="n"/>
      <c r="J299" s="590" t="n"/>
      <c r="K299" s="590" t="n"/>
      <c r="L299" s="590" t="n"/>
      <c r="M299" s="590" t="n"/>
      <c r="N299" s="590" t="n"/>
      <c r="O299" s="590" t="n"/>
      <c r="P299" s="590" t="n"/>
      <c r="Q299" s="590" t="n"/>
      <c r="R299" s="590" t="n"/>
      <c r="S299" s="590" t="n"/>
      <c r="T299" s="590" t="n"/>
      <c r="U299" s="590" t="n"/>
      <c r="V299" s="590" t="n"/>
      <c r="W299" s="590" t="n"/>
      <c r="X299" s="590" t="n"/>
      <c r="Y299" s="590" t="n"/>
      <c r="Z299" s="590" t="n"/>
    </row>
    <row r="300" ht="15.75" customHeight="1" s="844">
      <c r="A300" s="590" t="n"/>
      <c r="B300" s="590" t="n"/>
      <c r="C300" s="590" t="n"/>
      <c r="D300" s="590" t="n"/>
      <c r="E300" s="590" t="n"/>
      <c r="F300" s="590" t="n"/>
      <c r="G300" s="590" t="n"/>
      <c r="H300" s="590" t="n"/>
      <c r="I300" s="590" t="n"/>
      <c r="J300" s="590" t="n"/>
      <c r="K300" s="590" t="n"/>
      <c r="L300" s="590" t="n"/>
      <c r="M300" s="590" t="n"/>
      <c r="N300" s="590" t="n"/>
      <c r="O300" s="590" t="n"/>
      <c r="P300" s="590" t="n"/>
      <c r="Q300" s="590" t="n"/>
      <c r="R300" s="590" t="n"/>
      <c r="S300" s="590" t="n"/>
      <c r="T300" s="590" t="n"/>
      <c r="U300" s="590" t="n"/>
      <c r="V300" s="590" t="n"/>
      <c r="W300" s="590" t="n"/>
      <c r="X300" s="590" t="n"/>
      <c r="Y300" s="590" t="n"/>
      <c r="Z300" s="590" t="n"/>
    </row>
    <row r="301" ht="15.75" customHeight="1" s="844">
      <c r="A301" s="590" t="n"/>
      <c r="B301" s="590" t="n"/>
      <c r="C301" s="590" t="n"/>
      <c r="D301" s="590" t="n"/>
      <c r="E301" s="590" t="n"/>
      <c r="F301" s="590" t="n"/>
      <c r="G301" s="590" t="n"/>
      <c r="H301" s="590" t="n"/>
      <c r="I301" s="590" t="n"/>
      <c r="J301" s="590" t="n"/>
      <c r="K301" s="590" t="n"/>
      <c r="L301" s="590" t="n"/>
      <c r="M301" s="590" t="n"/>
      <c r="N301" s="590" t="n"/>
      <c r="O301" s="590" t="n"/>
      <c r="P301" s="590" t="n"/>
      <c r="Q301" s="590" t="n"/>
      <c r="R301" s="590" t="n"/>
      <c r="S301" s="590" t="n"/>
      <c r="T301" s="590" t="n"/>
      <c r="U301" s="590" t="n"/>
      <c r="V301" s="590" t="n"/>
      <c r="W301" s="590" t="n"/>
      <c r="X301" s="590" t="n"/>
      <c r="Y301" s="590" t="n"/>
      <c r="Z301" s="590" t="n"/>
    </row>
    <row r="302" ht="15.75" customHeight="1" s="844">
      <c r="A302" s="590" t="n"/>
      <c r="B302" s="590" t="n"/>
      <c r="C302" s="590" t="n"/>
      <c r="D302" s="590" t="n"/>
      <c r="E302" s="590" t="n"/>
      <c r="F302" s="590" t="n"/>
      <c r="G302" s="590" t="n"/>
      <c r="H302" s="590" t="n"/>
      <c r="I302" s="590" t="n"/>
      <c r="J302" s="590" t="n"/>
      <c r="K302" s="590" t="n"/>
      <c r="L302" s="590" t="n"/>
      <c r="M302" s="590" t="n"/>
      <c r="N302" s="590" t="n"/>
      <c r="O302" s="590" t="n"/>
      <c r="P302" s="590" t="n"/>
      <c r="Q302" s="590" t="n"/>
      <c r="R302" s="590" t="n"/>
      <c r="S302" s="590" t="n"/>
      <c r="T302" s="590" t="n"/>
      <c r="U302" s="590" t="n"/>
      <c r="V302" s="590" t="n"/>
      <c r="W302" s="590" t="n"/>
      <c r="X302" s="590" t="n"/>
      <c r="Y302" s="590" t="n"/>
      <c r="Z302" s="590" t="n"/>
    </row>
    <row r="303" ht="15.75" customHeight="1" s="844">
      <c r="A303" s="590" t="n"/>
      <c r="B303" s="590" t="n"/>
      <c r="C303" s="590" t="n"/>
      <c r="D303" s="590" t="n"/>
      <c r="E303" s="590" t="n"/>
      <c r="F303" s="590" t="n"/>
      <c r="G303" s="590" t="n"/>
      <c r="H303" s="590" t="n"/>
      <c r="I303" s="590" t="n"/>
      <c r="J303" s="590" t="n"/>
      <c r="K303" s="590" t="n"/>
      <c r="L303" s="590" t="n"/>
      <c r="M303" s="590" t="n"/>
      <c r="N303" s="590" t="n"/>
      <c r="O303" s="590" t="n"/>
      <c r="P303" s="590" t="n"/>
      <c r="Q303" s="590" t="n"/>
      <c r="R303" s="590" t="n"/>
      <c r="S303" s="590" t="n"/>
      <c r="T303" s="590" t="n"/>
      <c r="U303" s="590" t="n"/>
      <c r="V303" s="590" t="n"/>
      <c r="W303" s="590" t="n"/>
      <c r="X303" s="590" t="n"/>
      <c r="Y303" s="590" t="n"/>
      <c r="Z303" s="590" t="n"/>
    </row>
    <row r="304" ht="15.75" customHeight="1" s="844">
      <c r="A304" s="590" t="n"/>
      <c r="B304" s="590" t="n"/>
      <c r="C304" s="590" t="n"/>
      <c r="D304" s="590" t="n"/>
      <c r="E304" s="590" t="n"/>
      <c r="F304" s="590" t="n"/>
      <c r="G304" s="590" t="n"/>
      <c r="H304" s="590" t="n"/>
      <c r="I304" s="590" t="n"/>
      <c r="J304" s="590" t="n"/>
      <c r="K304" s="590" t="n"/>
      <c r="L304" s="590" t="n"/>
      <c r="M304" s="590" t="n"/>
      <c r="N304" s="590" t="n"/>
      <c r="O304" s="590" t="n"/>
      <c r="P304" s="590" t="n"/>
      <c r="Q304" s="590" t="n"/>
      <c r="R304" s="590" t="n"/>
      <c r="S304" s="590" t="n"/>
      <c r="T304" s="590" t="n"/>
      <c r="U304" s="590" t="n"/>
      <c r="V304" s="590" t="n"/>
      <c r="W304" s="590" t="n"/>
      <c r="X304" s="590" t="n"/>
      <c r="Y304" s="590" t="n"/>
      <c r="Z304" s="590" t="n"/>
    </row>
    <row r="305" ht="15.75" customHeight="1" s="844">
      <c r="A305" s="590" t="n"/>
      <c r="B305" s="590" t="n"/>
      <c r="C305" s="590" t="n"/>
      <c r="D305" s="590" t="n"/>
      <c r="E305" s="590" t="n"/>
      <c r="F305" s="590" t="n"/>
      <c r="G305" s="590" t="n"/>
      <c r="H305" s="590" t="n"/>
      <c r="I305" s="590" t="n"/>
      <c r="J305" s="590" t="n"/>
      <c r="K305" s="590" t="n"/>
      <c r="L305" s="590" t="n"/>
      <c r="M305" s="590" t="n"/>
      <c r="N305" s="590" t="n"/>
      <c r="O305" s="590" t="n"/>
      <c r="P305" s="590" t="n"/>
      <c r="Q305" s="590" t="n"/>
      <c r="R305" s="590" t="n"/>
      <c r="S305" s="590" t="n"/>
      <c r="T305" s="590" t="n"/>
      <c r="U305" s="590" t="n"/>
      <c r="V305" s="590" t="n"/>
      <c r="W305" s="590" t="n"/>
      <c r="X305" s="590" t="n"/>
      <c r="Y305" s="590" t="n"/>
      <c r="Z305" s="590" t="n"/>
    </row>
    <row r="306" ht="15.75" customHeight="1" s="844">
      <c r="A306" s="590" t="n"/>
      <c r="B306" s="590" t="n"/>
      <c r="C306" s="590" t="n"/>
      <c r="D306" s="590" t="n"/>
      <c r="E306" s="590" t="n"/>
      <c r="F306" s="590" t="n"/>
      <c r="G306" s="590" t="n"/>
      <c r="H306" s="590" t="n"/>
      <c r="I306" s="590" t="n"/>
      <c r="J306" s="590" t="n"/>
      <c r="K306" s="590" t="n"/>
      <c r="L306" s="590" t="n"/>
      <c r="M306" s="590" t="n"/>
      <c r="N306" s="590" t="n"/>
      <c r="O306" s="590" t="n"/>
      <c r="P306" s="590" t="n"/>
      <c r="Q306" s="590" t="n"/>
      <c r="R306" s="590" t="n"/>
      <c r="S306" s="590" t="n"/>
      <c r="T306" s="590" t="n"/>
      <c r="U306" s="590" t="n"/>
      <c r="V306" s="590" t="n"/>
      <c r="W306" s="590" t="n"/>
      <c r="X306" s="590" t="n"/>
      <c r="Y306" s="590" t="n"/>
      <c r="Z306" s="590" t="n"/>
    </row>
    <row r="307" ht="15.75" customHeight="1" s="844">
      <c r="A307" s="590" t="n"/>
      <c r="B307" s="590" t="n"/>
      <c r="C307" s="590" t="n"/>
      <c r="D307" s="590" t="n"/>
      <c r="E307" s="590" t="n"/>
      <c r="F307" s="590" t="n"/>
      <c r="G307" s="590" t="n"/>
      <c r="H307" s="590" t="n"/>
      <c r="I307" s="590" t="n"/>
      <c r="J307" s="590" t="n"/>
      <c r="K307" s="590" t="n"/>
      <c r="L307" s="590" t="n"/>
      <c r="M307" s="590" t="n"/>
      <c r="N307" s="590" t="n"/>
      <c r="O307" s="590" t="n"/>
      <c r="P307" s="590" t="n"/>
      <c r="Q307" s="590" t="n"/>
      <c r="R307" s="590" t="n"/>
      <c r="S307" s="590" t="n"/>
      <c r="T307" s="590" t="n"/>
      <c r="U307" s="590" t="n"/>
      <c r="V307" s="590" t="n"/>
      <c r="W307" s="590" t="n"/>
      <c r="X307" s="590" t="n"/>
      <c r="Y307" s="590" t="n"/>
      <c r="Z307" s="590" t="n"/>
    </row>
    <row r="308" ht="15.75" customHeight="1" s="844">
      <c r="A308" s="590" t="n"/>
      <c r="B308" s="590" t="n"/>
      <c r="C308" s="590" t="n"/>
      <c r="D308" s="590" t="n"/>
      <c r="E308" s="590" t="n"/>
      <c r="F308" s="590" t="n"/>
      <c r="G308" s="590" t="n"/>
      <c r="H308" s="590" t="n"/>
      <c r="I308" s="590" t="n"/>
      <c r="J308" s="590" t="n"/>
      <c r="K308" s="590" t="n"/>
      <c r="L308" s="590" t="n"/>
      <c r="M308" s="590" t="n"/>
      <c r="N308" s="590" t="n"/>
      <c r="O308" s="590" t="n"/>
      <c r="P308" s="590" t="n"/>
      <c r="Q308" s="590" t="n"/>
      <c r="R308" s="590" t="n"/>
      <c r="S308" s="590" t="n"/>
      <c r="T308" s="590" t="n"/>
      <c r="U308" s="590" t="n"/>
      <c r="V308" s="590" t="n"/>
      <c r="W308" s="590" t="n"/>
      <c r="X308" s="590" t="n"/>
      <c r="Y308" s="590" t="n"/>
      <c r="Z308" s="590" t="n"/>
    </row>
    <row r="309" ht="15.75" customHeight="1" s="844">
      <c r="A309" s="590" t="n"/>
      <c r="B309" s="590" t="n"/>
      <c r="C309" s="590" t="n"/>
      <c r="D309" s="590" t="n"/>
      <c r="E309" s="590" t="n"/>
      <c r="F309" s="590" t="n"/>
      <c r="G309" s="590" t="n"/>
      <c r="H309" s="590" t="n"/>
      <c r="I309" s="590" t="n"/>
      <c r="J309" s="590" t="n"/>
      <c r="K309" s="590" t="n"/>
      <c r="L309" s="590" t="n"/>
      <c r="M309" s="590" t="n"/>
      <c r="N309" s="590" t="n"/>
      <c r="O309" s="590" t="n"/>
      <c r="P309" s="590" t="n"/>
      <c r="Q309" s="590" t="n"/>
      <c r="R309" s="590" t="n"/>
      <c r="S309" s="590" t="n"/>
      <c r="T309" s="590" t="n"/>
      <c r="U309" s="590" t="n"/>
      <c r="V309" s="590" t="n"/>
      <c r="W309" s="590" t="n"/>
      <c r="X309" s="590" t="n"/>
      <c r="Y309" s="590" t="n"/>
      <c r="Z309" s="590" t="n"/>
    </row>
    <row r="310" ht="15.75" customHeight="1" s="844">
      <c r="A310" s="590" t="n"/>
      <c r="B310" s="590" t="n"/>
      <c r="C310" s="590" t="n"/>
      <c r="D310" s="590" t="n"/>
      <c r="E310" s="590" t="n"/>
      <c r="F310" s="590" t="n"/>
      <c r="G310" s="590" t="n"/>
      <c r="H310" s="590" t="n"/>
      <c r="I310" s="590" t="n"/>
      <c r="J310" s="590" t="n"/>
      <c r="K310" s="590" t="n"/>
      <c r="L310" s="590" t="n"/>
      <c r="M310" s="590" t="n"/>
      <c r="N310" s="590" t="n"/>
      <c r="O310" s="590" t="n"/>
      <c r="P310" s="590" t="n"/>
      <c r="Q310" s="590" t="n"/>
      <c r="R310" s="590" t="n"/>
      <c r="S310" s="590" t="n"/>
      <c r="T310" s="590" t="n"/>
      <c r="U310" s="590" t="n"/>
      <c r="V310" s="590" t="n"/>
      <c r="W310" s="590" t="n"/>
      <c r="X310" s="590" t="n"/>
      <c r="Y310" s="590" t="n"/>
      <c r="Z310" s="590" t="n"/>
    </row>
    <row r="311" ht="15.75" customHeight="1" s="844">
      <c r="A311" s="590" t="n"/>
      <c r="B311" s="590" t="n"/>
      <c r="C311" s="590" t="n"/>
      <c r="D311" s="590" t="n"/>
      <c r="E311" s="590" t="n"/>
      <c r="F311" s="590" t="n"/>
      <c r="G311" s="590" t="n"/>
      <c r="H311" s="590" t="n"/>
      <c r="I311" s="590" t="n"/>
      <c r="J311" s="590" t="n"/>
      <c r="K311" s="590" t="n"/>
      <c r="L311" s="590" t="n"/>
      <c r="M311" s="590" t="n"/>
      <c r="N311" s="590" t="n"/>
      <c r="O311" s="590" t="n"/>
      <c r="P311" s="590" t="n"/>
      <c r="Q311" s="590" t="n"/>
      <c r="R311" s="590" t="n"/>
      <c r="S311" s="590" t="n"/>
      <c r="T311" s="590" t="n"/>
      <c r="U311" s="590" t="n"/>
      <c r="V311" s="590" t="n"/>
      <c r="W311" s="590" t="n"/>
      <c r="X311" s="590" t="n"/>
      <c r="Y311" s="590" t="n"/>
      <c r="Z311" s="590" t="n"/>
    </row>
    <row r="312" ht="15.75" customHeight="1" s="844">
      <c r="A312" s="590" t="n"/>
      <c r="B312" s="590" t="n"/>
      <c r="C312" s="590" t="n"/>
      <c r="D312" s="590" t="n"/>
      <c r="E312" s="590" t="n"/>
      <c r="F312" s="590" t="n"/>
      <c r="G312" s="590" t="n"/>
      <c r="H312" s="590" t="n"/>
      <c r="I312" s="590" t="n"/>
      <c r="J312" s="590" t="n"/>
      <c r="K312" s="590" t="n"/>
      <c r="L312" s="590" t="n"/>
      <c r="M312" s="590" t="n"/>
      <c r="N312" s="590" t="n"/>
      <c r="O312" s="590" t="n"/>
      <c r="P312" s="590" t="n"/>
      <c r="Q312" s="590" t="n"/>
      <c r="R312" s="590" t="n"/>
      <c r="S312" s="590" t="n"/>
      <c r="T312" s="590" t="n"/>
      <c r="U312" s="590" t="n"/>
      <c r="V312" s="590" t="n"/>
      <c r="W312" s="590" t="n"/>
      <c r="X312" s="590" t="n"/>
      <c r="Y312" s="590" t="n"/>
      <c r="Z312" s="590" t="n"/>
    </row>
    <row r="313" ht="15.75" customHeight="1" s="844">
      <c r="A313" s="590" t="n"/>
      <c r="B313" s="590" t="n"/>
      <c r="C313" s="590" t="n"/>
      <c r="D313" s="590" t="n"/>
      <c r="E313" s="590" t="n"/>
      <c r="F313" s="590" t="n"/>
      <c r="G313" s="590" t="n"/>
      <c r="H313" s="590" t="n"/>
      <c r="I313" s="590" t="n"/>
      <c r="J313" s="590" t="n"/>
      <c r="K313" s="590" t="n"/>
      <c r="L313" s="590" t="n"/>
      <c r="M313" s="590" t="n"/>
      <c r="N313" s="590" t="n"/>
      <c r="O313" s="590" t="n"/>
      <c r="P313" s="590" t="n"/>
      <c r="Q313" s="590" t="n"/>
      <c r="R313" s="590" t="n"/>
      <c r="S313" s="590" t="n"/>
      <c r="T313" s="590" t="n"/>
      <c r="U313" s="590" t="n"/>
      <c r="V313" s="590" t="n"/>
      <c r="W313" s="590" t="n"/>
      <c r="X313" s="590" t="n"/>
      <c r="Y313" s="590" t="n"/>
      <c r="Z313" s="590" t="n"/>
    </row>
    <row r="314" ht="15.75" customHeight="1" s="844">
      <c r="A314" s="590" t="n"/>
      <c r="B314" s="590" t="n"/>
      <c r="C314" s="590" t="n"/>
      <c r="D314" s="590" t="n"/>
      <c r="E314" s="590" t="n"/>
      <c r="F314" s="590" t="n"/>
      <c r="G314" s="590" t="n"/>
      <c r="H314" s="590" t="n"/>
      <c r="I314" s="590" t="n"/>
      <c r="J314" s="590" t="n"/>
      <c r="K314" s="590" t="n"/>
      <c r="L314" s="590" t="n"/>
      <c r="M314" s="590" t="n"/>
      <c r="N314" s="590" t="n"/>
      <c r="O314" s="590" t="n"/>
      <c r="P314" s="590" t="n"/>
      <c r="Q314" s="590" t="n"/>
      <c r="R314" s="590" t="n"/>
      <c r="S314" s="590" t="n"/>
      <c r="T314" s="590" t="n"/>
      <c r="U314" s="590" t="n"/>
      <c r="V314" s="590" t="n"/>
      <c r="W314" s="590" t="n"/>
      <c r="X314" s="590" t="n"/>
      <c r="Y314" s="590" t="n"/>
      <c r="Z314" s="590" t="n"/>
    </row>
    <row r="315" ht="15.75" customHeight="1" s="844">
      <c r="A315" s="590" t="n"/>
      <c r="B315" s="590" t="n"/>
      <c r="C315" s="590" t="n"/>
      <c r="D315" s="590" t="n"/>
      <c r="E315" s="590" t="n"/>
      <c r="F315" s="590" t="n"/>
      <c r="G315" s="590" t="n"/>
      <c r="H315" s="590" t="n"/>
      <c r="I315" s="590" t="n"/>
      <c r="J315" s="590" t="n"/>
      <c r="K315" s="590" t="n"/>
      <c r="L315" s="590" t="n"/>
      <c r="M315" s="590" t="n"/>
      <c r="N315" s="590" t="n"/>
      <c r="O315" s="590" t="n"/>
      <c r="P315" s="590" t="n"/>
      <c r="Q315" s="590" t="n"/>
      <c r="R315" s="590" t="n"/>
      <c r="S315" s="590" t="n"/>
      <c r="T315" s="590" t="n"/>
      <c r="U315" s="590" t="n"/>
      <c r="V315" s="590" t="n"/>
      <c r="W315" s="590" t="n"/>
      <c r="X315" s="590" t="n"/>
      <c r="Y315" s="590" t="n"/>
      <c r="Z315" s="590" t="n"/>
    </row>
    <row r="316" ht="15.75" customHeight="1" s="844">
      <c r="A316" s="590" t="n"/>
      <c r="B316" s="590" t="n"/>
      <c r="C316" s="590" t="n"/>
      <c r="D316" s="590" t="n"/>
      <c r="E316" s="590" t="n"/>
      <c r="F316" s="590" t="n"/>
      <c r="G316" s="590" t="n"/>
      <c r="H316" s="590" t="n"/>
      <c r="I316" s="590" t="n"/>
      <c r="J316" s="590" t="n"/>
      <c r="K316" s="590" t="n"/>
      <c r="L316" s="590" t="n"/>
      <c r="M316" s="590" t="n"/>
      <c r="N316" s="590" t="n"/>
      <c r="O316" s="590" t="n"/>
      <c r="P316" s="590" t="n"/>
      <c r="Q316" s="590" t="n"/>
      <c r="R316" s="590" t="n"/>
      <c r="S316" s="590" t="n"/>
      <c r="T316" s="590" t="n"/>
      <c r="U316" s="590" t="n"/>
      <c r="V316" s="590" t="n"/>
      <c r="W316" s="590" t="n"/>
      <c r="X316" s="590" t="n"/>
      <c r="Y316" s="590" t="n"/>
      <c r="Z316" s="590" t="n"/>
    </row>
    <row r="317" ht="15.75" customHeight="1" s="844">
      <c r="A317" s="590" t="n"/>
      <c r="B317" s="590" t="n"/>
      <c r="C317" s="590" t="n"/>
      <c r="D317" s="590" t="n"/>
      <c r="E317" s="590" t="n"/>
      <c r="F317" s="590" t="n"/>
      <c r="G317" s="590" t="n"/>
      <c r="H317" s="590" t="n"/>
      <c r="I317" s="590" t="n"/>
      <c r="J317" s="590" t="n"/>
      <c r="K317" s="590" t="n"/>
      <c r="L317" s="590" t="n"/>
      <c r="M317" s="590" t="n"/>
      <c r="N317" s="590" t="n"/>
      <c r="O317" s="590" t="n"/>
      <c r="P317" s="590" t="n"/>
      <c r="Q317" s="590" t="n"/>
      <c r="R317" s="590" t="n"/>
      <c r="S317" s="590" t="n"/>
      <c r="T317" s="590" t="n"/>
      <c r="U317" s="590" t="n"/>
      <c r="V317" s="590" t="n"/>
      <c r="W317" s="590" t="n"/>
      <c r="X317" s="590" t="n"/>
      <c r="Y317" s="590" t="n"/>
      <c r="Z317" s="590" t="n"/>
    </row>
    <row r="318" ht="15.75" customHeight="1" s="844">
      <c r="A318" s="590" t="n"/>
      <c r="B318" s="590" t="n"/>
      <c r="C318" s="590" t="n"/>
      <c r="D318" s="590" t="n"/>
      <c r="E318" s="590" t="n"/>
      <c r="F318" s="590" t="n"/>
      <c r="G318" s="590" t="n"/>
      <c r="H318" s="590" t="n"/>
      <c r="I318" s="590" t="n"/>
      <c r="J318" s="590" t="n"/>
      <c r="K318" s="590" t="n"/>
      <c r="L318" s="590" t="n"/>
      <c r="M318" s="590" t="n"/>
      <c r="N318" s="590" t="n"/>
      <c r="O318" s="590" t="n"/>
      <c r="P318" s="590" t="n"/>
      <c r="Q318" s="590" t="n"/>
      <c r="R318" s="590" t="n"/>
      <c r="S318" s="590" t="n"/>
      <c r="T318" s="590" t="n"/>
      <c r="U318" s="590" t="n"/>
      <c r="V318" s="590" t="n"/>
      <c r="W318" s="590" t="n"/>
      <c r="X318" s="590" t="n"/>
      <c r="Y318" s="590" t="n"/>
      <c r="Z318" s="590" t="n"/>
    </row>
    <row r="319" ht="15.75" customHeight="1" s="844">
      <c r="A319" s="590" t="n"/>
      <c r="B319" s="590" t="n"/>
      <c r="C319" s="590" t="n"/>
      <c r="D319" s="590" t="n"/>
      <c r="E319" s="590" t="n"/>
      <c r="F319" s="590" t="n"/>
      <c r="G319" s="590" t="n"/>
      <c r="H319" s="590" t="n"/>
      <c r="I319" s="590" t="n"/>
      <c r="J319" s="590" t="n"/>
      <c r="K319" s="590" t="n"/>
      <c r="L319" s="590" t="n"/>
      <c r="M319" s="590" t="n"/>
      <c r="N319" s="590" t="n"/>
      <c r="O319" s="590" t="n"/>
      <c r="P319" s="590" t="n"/>
      <c r="Q319" s="590" t="n"/>
      <c r="R319" s="590" t="n"/>
      <c r="S319" s="590" t="n"/>
      <c r="T319" s="590" t="n"/>
      <c r="U319" s="590" t="n"/>
      <c r="V319" s="590" t="n"/>
      <c r="W319" s="590" t="n"/>
      <c r="X319" s="590" t="n"/>
      <c r="Y319" s="590" t="n"/>
      <c r="Z319" s="590" t="n"/>
    </row>
    <row r="320" ht="15.75" customHeight="1" s="844">
      <c r="A320" s="590" t="n"/>
      <c r="B320" s="590" t="n"/>
      <c r="C320" s="590" t="n"/>
      <c r="D320" s="590" t="n"/>
      <c r="E320" s="590" t="n"/>
      <c r="F320" s="590" t="n"/>
      <c r="G320" s="590" t="n"/>
      <c r="H320" s="590" t="n"/>
      <c r="I320" s="590" t="n"/>
      <c r="J320" s="590" t="n"/>
      <c r="K320" s="590" t="n"/>
      <c r="L320" s="590" t="n"/>
      <c r="M320" s="590" t="n"/>
      <c r="N320" s="590" t="n"/>
      <c r="O320" s="590" t="n"/>
      <c r="P320" s="590" t="n"/>
      <c r="Q320" s="590" t="n"/>
      <c r="R320" s="590" t="n"/>
      <c r="S320" s="590" t="n"/>
      <c r="T320" s="590" t="n"/>
      <c r="U320" s="590" t="n"/>
      <c r="V320" s="590" t="n"/>
      <c r="W320" s="590" t="n"/>
      <c r="X320" s="590" t="n"/>
      <c r="Y320" s="590" t="n"/>
      <c r="Z320" s="590" t="n"/>
    </row>
    <row r="321" ht="15.75" customHeight="1" s="844">
      <c r="A321" s="590" t="n"/>
      <c r="B321" s="590" t="n"/>
      <c r="C321" s="590" t="n"/>
      <c r="D321" s="590" t="n"/>
      <c r="E321" s="590" t="n"/>
      <c r="F321" s="590" t="n"/>
      <c r="G321" s="590" t="n"/>
      <c r="H321" s="590" t="n"/>
      <c r="I321" s="590" t="n"/>
      <c r="J321" s="590" t="n"/>
      <c r="K321" s="590" t="n"/>
      <c r="L321" s="590" t="n"/>
      <c r="M321" s="590" t="n"/>
      <c r="N321" s="590" t="n"/>
      <c r="O321" s="590" t="n"/>
      <c r="P321" s="590" t="n"/>
      <c r="Q321" s="590" t="n"/>
      <c r="R321" s="590" t="n"/>
      <c r="S321" s="590" t="n"/>
      <c r="T321" s="590" t="n"/>
      <c r="U321" s="590" t="n"/>
      <c r="V321" s="590" t="n"/>
      <c r="W321" s="590" t="n"/>
      <c r="X321" s="590" t="n"/>
      <c r="Y321" s="590" t="n"/>
      <c r="Z321" s="590" t="n"/>
    </row>
    <row r="322" ht="15.75" customHeight="1" s="844">
      <c r="A322" s="590" t="n"/>
      <c r="B322" s="590" t="n"/>
      <c r="C322" s="590" t="n"/>
      <c r="D322" s="590" t="n"/>
      <c r="E322" s="590" t="n"/>
      <c r="F322" s="590" t="n"/>
      <c r="G322" s="590" t="n"/>
      <c r="H322" s="590" t="n"/>
      <c r="I322" s="590" t="n"/>
      <c r="J322" s="590" t="n"/>
      <c r="K322" s="590" t="n"/>
      <c r="L322" s="590" t="n"/>
      <c r="M322" s="590" t="n"/>
      <c r="N322" s="590" t="n"/>
      <c r="O322" s="590" t="n"/>
      <c r="P322" s="590" t="n"/>
      <c r="Q322" s="590" t="n"/>
      <c r="R322" s="590" t="n"/>
      <c r="S322" s="590" t="n"/>
      <c r="T322" s="590" t="n"/>
      <c r="U322" s="590" t="n"/>
      <c r="V322" s="590" t="n"/>
      <c r="W322" s="590" t="n"/>
      <c r="X322" s="590" t="n"/>
      <c r="Y322" s="590" t="n"/>
      <c r="Z322" s="590" t="n"/>
    </row>
    <row r="323" ht="15.75" customHeight="1" s="844">
      <c r="A323" s="590" t="n"/>
      <c r="B323" s="590" t="n"/>
      <c r="C323" s="590" t="n"/>
      <c r="D323" s="590" t="n"/>
      <c r="E323" s="590" t="n"/>
      <c r="F323" s="590" t="n"/>
      <c r="G323" s="590" t="n"/>
      <c r="H323" s="590" t="n"/>
      <c r="I323" s="590" t="n"/>
      <c r="J323" s="590" t="n"/>
      <c r="K323" s="590" t="n"/>
      <c r="L323" s="590" t="n"/>
      <c r="M323" s="590" t="n"/>
      <c r="N323" s="590" t="n"/>
      <c r="O323" s="590" t="n"/>
      <c r="P323" s="590" t="n"/>
      <c r="Q323" s="590" t="n"/>
      <c r="R323" s="590" t="n"/>
      <c r="S323" s="590" t="n"/>
      <c r="T323" s="590" t="n"/>
      <c r="U323" s="590" t="n"/>
      <c r="V323" s="590" t="n"/>
      <c r="W323" s="590" t="n"/>
      <c r="X323" s="590" t="n"/>
      <c r="Y323" s="590" t="n"/>
      <c r="Z323" s="590" t="n"/>
    </row>
    <row r="324" ht="15.75" customHeight="1" s="844">
      <c r="A324" s="590" t="n"/>
      <c r="B324" s="590" t="n"/>
      <c r="C324" s="590" t="n"/>
      <c r="D324" s="590" t="n"/>
      <c r="E324" s="590" t="n"/>
      <c r="F324" s="590" t="n"/>
      <c r="G324" s="590" t="n"/>
      <c r="H324" s="590" t="n"/>
      <c r="I324" s="590" t="n"/>
      <c r="J324" s="590" t="n"/>
      <c r="K324" s="590" t="n"/>
      <c r="L324" s="590" t="n"/>
      <c r="M324" s="590" t="n"/>
      <c r="N324" s="590" t="n"/>
      <c r="O324" s="590" t="n"/>
      <c r="P324" s="590" t="n"/>
      <c r="Q324" s="590" t="n"/>
      <c r="R324" s="590" t="n"/>
      <c r="S324" s="590" t="n"/>
      <c r="T324" s="590" t="n"/>
      <c r="U324" s="590" t="n"/>
      <c r="V324" s="590" t="n"/>
      <c r="W324" s="590" t="n"/>
      <c r="X324" s="590" t="n"/>
      <c r="Y324" s="590" t="n"/>
      <c r="Z324" s="590" t="n"/>
    </row>
    <row r="325" ht="15.75" customHeight="1" s="844">
      <c r="A325" s="590" t="n"/>
      <c r="B325" s="590" t="n"/>
      <c r="C325" s="590" t="n"/>
      <c r="D325" s="590" t="n"/>
      <c r="E325" s="590" t="n"/>
      <c r="F325" s="590" t="n"/>
      <c r="G325" s="590" t="n"/>
      <c r="H325" s="590" t="n"/>
      <c r="I325" s="590" t="n"/>
      <c r="J325" s="590" t="n"/>
      <c r="K325" s="590" t="n"/>
      <c r="L325" s="590" t="n"/>
      <c r="M325" s="590" t="n"/>
      <c r="N325" s="590" t="n"/>
      <c r="O325" s="590" t="n"/>
      <c r="P325" s="590" t="n"/>
      <c r="Q325" s="590" t="n"/>
      <c r="R325" s="590" t="n"/>
      <c r="S325" s="590" t="n"/>
      <c r="T325" s="590" t="n"/>
      <c r="U325" s="590" t="n"/>
      <c r="V325" s="590" t="n"/>
      <c r="W325" s="590" t="n"/>
      <c r="X325" s="590" t="n"/>
      <c r="Y325" s="590" t="n"/>
      <c r="Z325" s="590" t="n"/>
    </row>
    <row r="326" ht="15.75" customHeight="1" s="844">
      <c r="A326" s="590" t="n"/>
      <c r="B326" s="590" t="n"/>
      <c r="C326" s="590" t="n"/>
      <c r="D326" s="590" t="n"/>
      <c r="E326" s="590" t="n"/>
      <c r="F326" s="590" t="n"/>
      <c r="G326" s="590" t="n"/>
      <c r="H326" s="590" t="n"/>
      <c r="I326" s="590" t="n"/>
      <c r="J326" s="590" t="n"/>
      <c r="K326" s="590" t="n"/>
      <c r="L326" s="590" t="n"/>
      <c r="M326" s="590" t="n"/>
      <c r="N326" s="590" t="n"/>
      <c r="O326" s="590" t="n"/>
      <c r="P326" s="590" t="n"/>
      <c r="Q326" s="590" t="n"/>
      <c r="R326" s="590" t="n"/>
      <c r="S326" s="590" t="n"/>
      <c r="T326" s="590" t="n"/>
      <c r="U326" s="590" t="n"/>
      <c r="V326" s="590" t="n"/>
      <c r="W326" s="590" t="n"/>
      <c r="X326" s="590" t="n"/>
      <c r="Y326" s="590" t="n"/>
      <c r="Z326" s="590" t="n"/>
    </row>
    <row r="327" ht="15.75" customHeight="1" s="844">
      <c r="A327" s="590" t="n"/>
      <c r="B327" s="590" t="n"/>
      <c r="C327" s="590" t="n"/>
      <c r="D327" s="590" t="n"/>
      <c r="E327" s="590" t="n"/>
      <c r="F327" s="590" t="n"/>
      <c r="G327" s="590" t="n"/>
      <c r="H327" s="590" t="n"/>
      <c r="I327" s="590" t="n"/>
      <c r="J327" s="590" t="n"/>
      <c r="K327" s="590" t="n"/>
      <c r="L327" s="590" t="n"/>
      <c r="M327" s="590" t="n"/>
      <c r="N327" s="590" t="n"/>
      <c r="O327" s="590" t="n"/>
      <c r="P327" s="590" t="n"/>
      <c r="Q327" s="590" t="n"/>
      <c r="R327" s="590" t="n"/>
      <c r="S327" s="590" t="n"/>
      <c r="T327" s="590" t="n"/>
      <c r="U327" s="590" t="n"/>
      <c r="V327" s="590" t="n"/>
      <c r="W327" s="590" t="n"/>
      <c r="X327" s="590" t="n"/>
      <c r="Y327" s="590" t="n"/>
      <c r="Z327" s="590" t="n"/>
    </row>
    <row r="328" ht="15.75" customHeight="1" s="844">
      <c r="A328" s="590" t="n"/>
      <c r="B328" s="590" t="n"/>
      <c r="C328" s="590" t="n"/>
      <c r="D328" s="590" t="n"/>
      <c r="E328" s="590" t="n"/>
      <c r="F328" s="590" t="n"/>
      <c r="G328" s="590" t="n"/>
      <c r="H328" s="590" t="n"/>
      <c r="I328" s="590" t="n"/>
      <c r="J328" s="590" t="n"/>
      <c r="K328" s="590" t="n"/>
      <c r="L328" s="590" t="n"/>
      <c r="M328" s="590" t="n"/>
      <c r="N328" s="590" t="n"/>
      <c r="O328" s="590" t="n"/>
      <c r="P328" s="590" t="n"/>
      <c r="Q328" s="590" t="n"/>
      <c r="R328" s="590" t="n"/>
      <c r="S328" s="590" t="n"/>
      <c r="T328" s="590" t="n"/>
      <c r="U328" s="590" t="n"/>
      <c r="V328" s="590" t="n"/>
      <c r="W328" s="590" t="n"/>
      <c r="X328" s="590" t="n"/>
      <c r="Y328" s="590" t="n"/>
      <c r="Z328" s="590" t="n"/>
    </row>
    <row r="329" ht="15.75" customHeight="1" s="844">
      <c r="A329" s="590" t="n"/>
      <c r="B329" s="590" t="n"/>
      <c r="C329" s="590" t="n"/>
      <c r="D329" s="590" t="n"/>
      <c r="E329" s="590" t="n"/>
      <c r="F329" s="590" t="n"/>
      <c r="G329" s="590" t="n"/>
      <c r="H329" s="590" t="n"/>
      <c r="I329" s="590" t="n"/>
      <c r="J329" s="590" t="n"/>
      <c r="K329" s="590" t="n"/>
      <c r="L329" s="590" t="n"/>
      <c r="M329" s="590" t="n"/>
      <c r="N329" s="590" t="n"/>
      <c r="O329" s="590" t="n"/>
      <c r="P329" s="590" t="n"/>
      <c r="Q329" s="590" t="n"/>
      <c r="R329" s="590" t="n"/>
      <c r="S329" s="590" t="n"/>
      <c r="T329" s="590" t="n"/>
      <c r="U329" s="590" t="n"/>
      <c r="V329" s="590" t="n"/>
      <c r="W329" s="590" t="n"/>
      <c r="X329" s="590" t="n"/>
      <c r="Y329" s="590" t="n"/>
      <c r="Z329" s="590" t="n"/>
    </row>
    <row r="330" ht="15.75" customHeight="1" s="844">
      <c r="A330" s="590" t="n"/>
      <c r="B330" s="590" t="n"/>
      <c r="C330" s="590" t="n"/>
      <c r="D330" s="590" t="n"/>
      <c r="E330" s="590" t="n"/>
      <c r="F330" s="590" t="n"/>
      <c r="G330" s="590" t="n"/>
      <c r="H330" s="590" t="n"/>
      <c r="I330" s="590" t="n"/>
      <c r="J330" s="590" t="n"/>
      <c r="K330" s="590" t="n"/>
      <c r="L330" s="590" t="n"/>
      <c r="M330" s="590" t="n"/>
      <c r="N330" s="590" t="n"/>
      <c r="O330" s="590" t="n"/>
      <c r="P330" s="590" t="n"/>
      <c r="Q330" s="590" t="n"/>
      <c r="R330" s="590" t="n"/>
      <c r="S330" s="590" t="n"/>
      <c r="T330" s="590" t="n"/>
      <c r="U330" s="590" t="n"/>
      <c r="V330" s="590" t="n"/>
      <c r="W330" s="590" t="n"/>
      <c r="X330" s="590" t="n"/>
      <c r="Y330" s="590" t="n"/>
      <c r="Z330" s="590" t="n"/>
    </row>
    <row r="331" ht="15.75" customHeight="1" s="844">
      <c r="A331" s="590" t="n"/>
      <c r="B331" s="590" t="n"/>
      <c r="C331" s="590" t="n"/>
      <c r="D331" s="590" t="n"/>
      <c r="E331" s="590" t="n"/>
      <c r="F331" s="590" t="n"/>
      <c r="G331" s="590" t="n"/>
      <c r="H331" s="590" t="n"/>
      <c r="I331" s="590" t="n"/>
      <c r="J331" s="590" t="n"/>
      <c r="K331" s="590" t="n"/>
      <c r="L331" s="590" t="n"/>
      <c r="M331" s="590" t="n"/>
      <c r="N331" s="590" t="n"/>
      <c r="O331" s="590" t="n"/>
      <c r="P331" s="590" t="n"/>
      <c r="Q331" s="590" t="n"/>
      <c r="R331" s="590" t="n"/>
      <c r="S331" s="590" t="n"/>
      <c r="T331" s="590" t="n"/>
      <c r="U331" s="590" t="n"/>
      <c r="V331" s="590" t="n"/>
      <c r="W331" s="590" t="n"/>
      <c r="X331" s="590" t="n"/>
      <c r="Y331" s="590" t="n"/>
      <c r="Z331" s="590" t="n"/>
    </row>
    <row r="332" ht="15.75" customHeight="1" s="844">
      <c r="A332" s="590" t="n"/>
      <c r="B332" s="590" t="n"/>
      <c r="C332" s="590" t="n"/>
      <c r="D332" s="590" t="n"/>
      <c r="E332" s="590" t="n"/>
      <c r="F332" s="590" t="n"/>
      <c r="G332" s="590" t="n"/>
      <c r="H332" s="590" t="n"/>
      <c r="I332" s="590" t="n"/>
      <c r="J332" s="590" t="n"/>
      <c r="K332" s="590" t="n"/>
      <c r="L332" s="590" t="n"/>
      <c r="M332" s="590" t="n"/>
      <c r="N332" s="590" t="n"/>
      <c r="O332" s="590" t="n"/>
      <c r="P332" s="590" t="n"/>
      <c r="Q332" s="590" t="n"/>
      <c r="R332" s="590" t="n"/>
      <c r="S332" s="590" t="n"/>
      <c r="T332" s="590" t="n"/>
      <c r="U332" s="590" t="n"/>
      <c r="V332" s="590" t="n"/>
      <c r="W332" s="590" t="n"/>
      <c r="X332" s="590" t="n"/>
      <c r="Y332" s="590" t="n"/>
      <c r="Z332" s="590" t="n"/>
    </row>
    <row r="333" ht="15.75" customHeight="1" s="844">
      <c r="A333" s="590" t="n"/>
      <c r="B333" s="590" t="n"/>
      <c r="C333" s="590" t="n"/>
      <c r="D333" s="590" t="n"/>
      <c r="E333" s="590" t="n"/>
      <c r="F333" s="590" t="n"/>
      <c r="G333" s="590" t="n"/>
      <c r="H333" s="590" t="n"/>
      <c r="I333" s="590" t="n"/>
      <c r="J333" s="590" t="n"/>
      <c r="K333" s="590" t="n"/>
      <c r="L333" s="590" t="n"/>
      <c r="M333" s="590" t="n"/>
      <c r="N333" s="590" t="n"/>
      <c r="O333" s="590" t="n"/>
      <c r="P333" s="590" t="n"/>
      <c r="Q333" s="590" t="n"/>
      <c r="R333" s="590" t="n"/>
      <c r="S333" s="590" t="n"/>
      <c r="T333" s="590" t="n"/>
      <c r="U333" s="590" t="n"/>
      <c r="V333" s="590" t="n"/>
      <c r="W333" s="590" t="n"/>
      <c r="X333" s="590" t="n"/>
      <c r="Y333" s="590" t="n"/>
      <c r="Z333" s="590" t="n"/>
    </row>
    <row r="334" ht="15.75" customHeight="1" s="844">
      <c r="A334" s="590" t="n"/>
      <c r="B334" s="590" t="n"/>
      <c r="C334" s="590" t="n"/>
      <c r="D334" s="590" t="n"/>
      <c r="E334" s="590" t="n"/>
      <c r="F334" s="590" t="n"/>
      <c r="G334" s="590" t="n"/>
      <c r="H334" s="590" t="n"/>
      <c r="I334" s="590" t="n"/>
      <c r="J334" s="590" t="n"/>
      <c r="K334" s="590" t="n"/>
      <c r="L334" s="590" t="n"/>
      <c r="M334" s="590" t="n"/>
      <c r="N334" s="590" t="n"/>
      <c r="O334" s="590" t="n"/>
      <c r="P334" s="590" t="n"/>
      <c r="Q334" s="590" t="n"/>
      <c r="R334" s="590" t="n"/>
      <c r="S334" s="590" t="n"/>
      <c r="T334" s="590" t="n"/>
      <c r="U334" s="590" t="n"/>
      <c r="V334" s="590" t="n"/>
      <c r="W334" s="590" t="n"/>
      <c r="X334" s="590" t="n"/>
      <c r="Y334" s="590" t="n"/>
      <c r="Z334" s="590" t="n"/>
    </row>
    <row r="335" ht="15.75" customHeight="1" s="844">
      <c r="A335" s="590" t="n"/>
      <c r="B335" s="590" t="n"/>
      <c r="C335" s="590" t="n"/>
      <c r="D335" s="590" t="n"/>
      <c r="E335" s="590" t="n"/>
      <c r="F335" s="590" t="n"/>
      <c r="G335" s="590" t="n"/>
      <c r="H335" s="590" t="n"/>
      <c r="I335" s="590" t="n"/>
      <c r="J335" s="590" t="n"/>
      <c r="K335" s="590" t="n"/>
      <c r="L335" s="590" t="n"/>
      <c r="M335" s="590" t="n"/>
      <c r="N335" s="590" t="n"/>
      <c r="O335" s="590" t="n"/>
      <c r="P335" s="590" t="n"/>
      <c r="Q335" s="590" t="n"/>
      <c r="R335" s="590" t="n"/>
      <c r="S335" s="590" t="n"/>
      <c r="T335" s="590" t="n"/>
      <c r="U335" s="590" t="n"/>
      <c r="V335" s="590" t="n"/>
      <c r="W335" s="590" t="n"/>
      <c r="X335" s="590" t="n"/>
      <c r="Y335" s="590" t="n"/>
      <c r="Z335" s="590" t="n"/>
    </row>
    <row r="336" ht="15.75" customHeight="1" s="844">
      <c r="A336" s="590" t="n"/>
      <c r="B336" s="590" t="n"/>
      <c r="C336" s="590" t="n"/>
      <c r="D336" s="590" t="n"/>
      <c r="E336" s="590" t="n"/>
      <c r="F336" s="590" t="n"/>
      <c r="G336" s="590" t="n"/>
      <c r="H336" s="590" t="n"/>
      <c r="I336" s="590" t="n"/>
      <c r="J336" s="590" t="n"/>
      <c r="K336" s="590" t="n"/>
      <c r="L336" s="590" t="n"/>
      <c r="M336" s="590" t="n"/>
      <c r="N336" s="590" t="n"/>
      <c r="O336" s="590" t="n"/>
      <c r="P336" s="590" t="n"/>
      <c r="Q336" s="590" t="n"/>
      <c r="R336" s="590" t="n"/>
      <c r="S336" s="590" t="n"/>
      <c r="T336" s="590" t="n"/>
      <c r="U336" s="590" t="n"/>
      <c r="V336" s="590" t="n"/>
      <c r="W336" s="590" t="n"/>
      <c r="X336" s="590" t="n"/>
      <c r="Y336" s="590" t="n"/>
      <c r="Z336" s="590" t="n"/>
    </row>
    <row r="337" ht="15.75" customHeight="1" s="844">
      <c r="A337" s="590" t="n"/>
      <c r="B337" s="590" t="n"/>
      <c r="C337" s="590" t="n"/>
      <c r="D337" s="590" t="n"/>
      <c r="E337" s="590" t="n"/>
      <c r="F337" s="590" t="n"/>
      <c r="G337" s="590" t="n"/>
      <c r="H337" s="590" t="n"/>
      <c r="I337" s="590" t="n"/>
      <c r="J337" s="590" t="n"/>
      <c r="K337" s="590" t="n"/>
      <c r="L337" s="590" t="n"/>
      <c r="M337" s="590" t="n"/>
      <c r="N337" s="590" t="n"/>
      <c r="O337" s="590" t="n"/>
      <c r="P337" s="590" t="n"/>
      <c r="Q337" s="590" t="n"/>
      <c r="R337" s="590" t="n"/>
      <c r="S337" s="590" t="n"/>
      <c r="T337" s="590" t="n"/>
      <c r="U337" s="590" t="n"/>
      <c r="V337" s="590" t="n"/>
      <c r="W337" s="590" t="n"/>
      <c r="X337" s="590" t="n"/>
      <c r="Y337" s="590" t="n"/>
      <c r="Z337" s="590" t="n"/>
    </row>
    <row r="338" ht="15.75" customHeight="1" s="844">
      <c r="A338" s="590" t="n"/>
      <c r="B338" s="590" t="n"/>
      <c r="C338" s="590" t="n"/>
      <c r="D338" s="590" t="n"/>
      <c r="E338" s="590" t="n"/>
      <c r="F338" s="590" t="n"/>
      <c r="G338" s="590" t="n"/>
      <c r="H338" s="590" t="n"/>
      <c r="I338" s="590" t="n"/>
      <c r="J338" s="590" t="n"/>
      <c r="K338" s="590" t="n"/>
      <c r="L338" s="590" t="n"/>
      <c r="M338" s="590" t="n"/>
      <c r="N338" s="590" t="n"/>
      <c r="O338" s="590" t="n"/>
      <c r="P338" s="590" t="n"/>
      <c r="Q338" s="590" t="n"/>
      <c r="R338" s="590" t="n"/>
      <c r="S338" s="590" t="n"/>
      <c r="T338" s="590" t="n"/>
      <c r="U338" s="590" t="n"/>
      <c r="V338" s="590" t="n"/>
      <c r="W338" s="590" t="n"/>
      <c r="X338" s="590" t="n"/>
      <c r="Y338" s="590" t="n"/>
      <c r="Z338" s="590" t="n"/>
    </row>
    <row r="339" ht="15.75" customHeight="1" s="844">
      <c r="A339" s="590" t="n"/>
      <c r="B339" s="590" t="n"/>
      <c r="C339" s="590" t="n"/>
      <c r="D339" s="590" t="n"/>
      <c r="E339" s="590" t="n"/>
      <c r="F339" s="590" t="n"/>
      <c r="G339" s="590" t="n"/>
      <c r="H339" s="590" t="n"/>
      <c r="I339" s="590" t="n"/>
      <c r="J339" s="590" t="n"/>
      <c r="K339" s="590" t="n"/>
      <c r="L339" s="590" t="n"/>
      <c r="M339" s="590" t="n"/>
      <c r="N339" s="590" t="n"/>
      <c r="O339" s="590" t="n"/>
      <c r="P339" s="590" t="n"/>
      <c r="Q339" s="590" t="n"/>
      <c r="R339" s="590" t="n"/>
      <c r="S339" s="590" t="n"/>
      <c r="T339" s="590" t="n"/>
      <c r="U339" s="590" t="n"/>
      <c r="V339" s="590" t="n"/>
      <c r="W339" s="590" t="n"/>
      <c r="X339" s="590" t="n"/>
      <c r="Y339" s="590" t="n"/>
      <c r="Z339" s="590" t="n"/>
    </row>
    <row r="340" ht="15.75" customHeight="1" s="844">
      <c r="A340" s="590" t="n"/>
      <c r="B340" s="590" t="n"/>
      <c r="C340" s="590" t="n"/>
      <c r="D340" s="590" t="n"/>
      <c r="E340" s="590" t="n"/>
      <c r="F340" s="590" t="n"/>
      <c r="G340" s="590" t="n"/>
      <c r="H340" s="590" t="n"/>
      <c r="I340" s="590" t="n"/>
      <c r="J340" s="590" t="n"/>
      <c r="K340" s="590" t="n"/>
      <c r="L340" s="590" t="n"/>
      <c r="M340" s="590" t="n"/>
      <c r="N340" s="590" t="n"/>
      <c r="O340" s="590" t="n"/>
      <c r="P340" s="590" t="n"/>
      <c r="Q340" s="590" t="n"/>
      <c r="R340" s="590" t="n"/>
      <c r="S340" s="590" t="n"/>
      <c r="T340" s="590" t="n"/>
      <c r="U340" s="590" t="n"/>
      <c r="V340" s="590" t="n"/>
      <c r="W340" s="590" t="n"/>
      <c r="X340" s="590" t="n"/>
      <c r="Y340" s="590" t="n"/>
      <c r="Z340" s="590" t="n"/>
    </row>
    <row r="341" ht="15.75" customHeight="1" s="844">
      <c r="A341" s="590" t="n"/>
      <c r="B341" s="590" t="n"/>
      <c r="C341" s="590" t="n"/>
      <c r="D341" s="590" t="n"/>
      <c r="E341" s="590" t="n"/>
      <c r="F341" s="590" t="n"/>
      <c r="G341" s="590" t="n"/>
      <c r="H341" s="590" t="n"/>
      <c r="I341" s="590" t="n"/>
      <c r="J341" s="590" t="n"/>
      <c r="K341" s="590" t="n"/>
      <c r="L341" s="590" t="n"/>
      <c r="M341" s="590" t="n"/>
      <c r="N341" s="590" t="n"/>
      <c r="O341" s="590" t="n"/>
      <c r="P341" s="590" t="n"/>
      <c r="Q341" s="590" t="n"/>
      <c r="R341" s="590" t="n"/>
      <c r="S341" s="590" t="n"/>
      <c r="T341" s="590" t="n"/>
      <c r="U341" s="590" t="n"/>
      <c r="V341" s="590" t="n"/>
      <c r="W341" s="590" t="n"/>
      <c r="X341" s="590" t="n"/>
      <c r="Y341" s="590" t="n"/>
      <c r="Z341" s="590" t="n"/>
    </row>
    <row r="342" ht="15.75" customHeight="1" s="844">
      <c r="A342" s="590" t="n"/>
      <c r="B342" s="590" t="n"/>
      <c r="C342" s="590" t="n"/>
      <c r="D342" s="590" t="n"/>
      <c r="E342" s="590" t="n"/>
      <c r="F342" s="590" t="n"/>
      <c r="G342" s="590" t="n"/>
      <c r="H342" s="590" t="n"/>
      <c r="I342" s="590" t="n"/>
      <c r="J342" s="590" t="n"/>
      <c r="K342" s="590" t="n"/>
      <c r="L342" s="590" t="n"/>
      <c r="M342" s="590" t="n"/>
      <c r="N342" s="590" t="n"/>
      <c r="O342" s="590" t="n"/>
      <c r="P342" s="590" t="n"/>
      <c r="Q342" s="590" t="n"/>
      <c r="R342" s="590" t="n"/>
      <c r="S342" s="590" t="n"/>
      <c r="T342" s="590" t="n"/>
      <c r="U342" s="590" t="n"/>
      <c r="V342" s="590" t="n"/>
      <c r="W342" s="590" t="n"/>
      <c r="X342" s="590" t="n"/>
      <c r="Y342" s="590" t="n"/>
      <c r="Z342" s="590" t="n"/>
    </row>
    <row r="343" ht="15.75" customHeight="1" s="844">
      <c r="A343" s="590" t="n"/>
      <c r="B343" s="590" t="n"/>
      <c r="C343" s="590" t="n"/>
      <c r="D343" s="590" t="n"/>
      <c r="E343" s="590" t="n"/>
      <c r="F343" s="590" t="n"/>
      <c r="G343" s="590" t="n"/>
      <c r="H343" s="590" t="n"/>
      <c r="I343" s="590" t="n"/>
      <c r="J343" s="590" t="n"/>
      <c r="K343" s="590" t="n"/>
      <c r="L343" s="590" t="n"/>
      <c r="M343" s="590" t="n"/>
      <c r="N343" s="590" t="n"/>
      <c r="O343" s="590" t="n"/>
      <c r="P343" s="590" t="n"/>
      <c r="Q343" s="590" t="n"/>
      <c r="R343" s="590" t="n"/>
      <c r="S343" s="590" t="n"/>
      <c r="T343" s="590" t="n"/>
      <c r="U343" s="590" t="n"/>
      <c r="V343" s="590" t="n"/>
      <c r="W343" s="590" t="n"/>
      <c r="X343" s="590" t="n"/>
      <c r="Y343" s="590" t="n"/>
      <c r="Z343" s="590" t="n"/>
    </row>
    <row r="344" ht="15.75" customHeight="1" s="844">
      <c r="A344" s="590" t="n"/>
      <c r="B344" s="590" t="n"/>
      <c r="C344" s="590" t="n"/>
      <c r="D344" s="590" t="n"/>
      <c r="E344" s="590" t="n"/>
      <c r="F344" s="590" t="n"/>
      <c r="G344" s="590" t="n"/>
      <c r="H344" s="590" t="n"/>
      <c r="I344" s="590" t="n"/>
      <c r="J344" s="590" t="n"/>
      <c r="K344" s="590" t="n"/>
      <c r="L344" s="590" t="n"/>
      <c r="M344" s="590" t="n"/>
      <c r="N344" s="590" t="n"/>
      <c r="O344" s="590" t="n"/>
      <c r="P344" s="590" t="n"/>
      <c r="Q344" s="590" t="n"/>
      <c r="R344" s="590" t="n"/>
      <c r="S344" s="590" t="n"/>
      <c r="T344" s="590" t="n"/>
      <c r="U344" s="590" t="n"/>
      <c r="V344" s="590" t="n"/>
      <c r="W344" s="590" t="n"/>
      <c r="X344" s="590" t="n"/>
      <c r="Y344" s="590" t="n"/>
      <c r="Z344" s="590" t="n"/>
    </row>
    <row r="345" ht="15.75" customHeight="1" s="844">
      <c r="A345" s="590" t="n"/>
      <c r="B345" s="590" t="n"/>
      <c r="C345" s="590" t="n"/>
      <c r="D345" s="590" t="n"/>
      <c r="E345" s="590" t="n"/>
      <c r="F345" s="590" t="n"/>
      <c r="G345" s="590" t="n"/>
      <c r="H345" s="590" t="n"/>
      <c r="I345" s="590" t="n"/>
      <c r="J345" s="590" t="n"/>
      <c r="K345" s="590" t="n"/>
      <c r="L345" s="590" t="n"/>
      <c r="M345" s="590" t="n"/>
      <c r="N345" s="590" t="n"/>
      <c r="O345" s="590" t="n"/>
      <c r="P345" s="590" t="n"/>
      <c r="Q345" s="590" t="n"/>
      <c r="R345" s="590" t="n"/>
      <c r="S345" s="590" t="n"/>
      <c r="T345" s="590" t="n"/>
      <c r="U345" s="590" t="n"/>
      <c r="V345" s="590" t="n"/>
      <c r="W345" s="590" t="n"/>
      <c r="X345" s="590" t="n"/>
      <c r="Y345" s="590" t="n"/>
      <c r="Z345" s="590" t="n"/>
    </row>
    <row r="346" ht="15.75" customHeight="1" s="844">
      <c r="A346" s="590" t="n"/>
      <c r="B346" s="590" t="n"/>
      <c r="C346" s="590" t="n"/>
      <c r="D346" s="590" t="n"/>
      <c r="E346" s="590" t="n"/>
      <c r="F346" s="590" t="n"/>
      <c r="G346" s="590" t="n"/>
      <c r="H346" s="590" t="n"/>
      <c r="I346" s="590" t="n"/>
      <c r="J346" s="590" t="n"/>
      <c r="K346" s="590" t="n"/>
      <c r="L346" s="590" t="n"/>
      <c r="M346" s="590" t="n"/>
      <c r="N346" s="590" t="n"/>
      <c r="O346" s="590" t="n"/>
      <c r="P346" s="590" t="n"/>
      <c r="Q346" s="590" t="n"/>
      <c r="R346" s="590" t="n"/>
      <c r="S346" s="590" t="n"/>
      <c r="T346" s="590" t="n"/>
      <c r="U346" s="590" t="n"/>
      <c r="V346" s="590" t="n"/>
      <c r="W346" s="590" t="n"/>
      <c r="X346" s="590" t="n"/>
      <c r="Y346" s="590" t="n"/>
      <c r="Z346" s="590" t="n"/>
    </row>
    <row r="347" ht="15.75" customHeight="1" s="844">
      <c r="A347" s="590" t="n"/>
      <c r="B347" s="590" t="n"/>
      <c r="C347" s="590" t="n"/>
      <c r="D347" s="590" t="n"/>
      <c r="E347" s="590" t="n"/>
      <c r="F347" s="590" t="n"/>
      <c r="G347" s="590" t="n"/>
      <c r="H347" s="590" t="n"/>
      <c r="I347" s="590" t="n"/>
      <c r="J347" s="590" t="n"/>
      <c r="K347" s="590" t="n"/>
      <c r="L347" s="590" t="n"/>
      <c r="M347" s="590" t="n"/>
      <c r="N347" s="590" t="n"/>
      <c r="O347" s="590" t="n"/>
      <c r="P347" s="590" t="n"/>
      <c r="Q347" s="590" t="n"/>
      <c r="R347" s="590" t="n"/>
      <c r="S347" s="590" t="n"/>
      <c r="T347" s="590" t="n"/>
      <c r="U347" s="590" t="n"/>
      <c r="V347" s="590" t="n"/>
      <c r="W347" s="590" t="n"/>
      <c r="X347" s="590" t="n"/>
      <c r="Y347" s="590" t="n"/>
      <c r="Z347" s="590" t="n"/>
    </row>
    <row r="348" ht="15.75" customHeight="1" s="844">
      <c r="A348" s="590" t="n"/>
      <c r="B348" s="590" t="n"/>
      <c r="C348" s="590" t="n"/>
      <c r="D348" s="590" t="n"/>
      <c r="E348" s="590" t="n"/>
      <c r="F348" s="590" t="n"/>
      <c r="G348" s="590" t="n"/>
      <c r="H348" s="590" t="n"/>
      <c r="I348" s="590" t="n"/>
      <c r="J348" s="590" t="n"/>
      <c r="K348" s="590" t="n"/>
      <c r="L348" s="590" t="n"/>
      <c r="M348" s="590" t="n"/>
      <c r="N348" s="590" t="n"/>
      <c r="O348" s="590" t="n"/>
      <c r="P348" s="590" t="n"/>
      <c r="Q348" s="590" t="n"/>
      <c r="R348" s="590" t="n"/>
      <c r="S348" s="590" t="n"/>
      <c r="T348" s="590" t="n"/>
      <c r="U348" s="590" t="n"/>
      <c r="V348" s="590" t="n"/>
      <c r="W348" s="590" t="n"/>
      <c r="X348" s="590" t="n"/>
      <c r="Y348" s="590" t="n"/>
      <c r="Z348" s="590" t="n"/>
    </row>
    <row r="349" ht="15.75" customHeight="1" s="844">
      <c r="A349" s="590" t="n"/>
      <c r="B349" s="590" t="n"/>
      <c r="C349" s="590" t="n"/>
      <c r="D349" s="590" t="n"/>
      <c r="E349" s="590" t="n"/>
      <c r="F349" s="590" t="n"/>
      <c r="G349" s="590" t="n"/>
      <c r="H349" s="590" t="n"/>
      <c r="I349" s="590" t="n"/>
      <c r="J349" s="590" t="n"/>
      <c r="K349" s="590" t="n"/>
      <c r="L349" s="590" t="n"/>
      <c r="M349" s="590" t="n"/>
      <c r="N349" s="590" t="n"/>
      <c r="O349" s="590" t="n"/>
      <c r="P349" s="590" t="n"/>
      <c r="Q349" s="590" t="n"/>
      <c r="R349" s="590" t="n"/>
      <c r="S349" s="590" t="n"/>
      <c r="T349" s="590" t="n"/>
      <c r="U349" s="590" t="n"/>
      <c r="V349" s="590" t="n"/>
      <c r="W349" s="590" t="n"/>
      <c r="X349" s="590" t="n"/>
      <c r="Y349" s="590" t="n"/>
      <c r="Z349" s="590" t="n"/>
    </row>
    <row r="350" ht="15.75" customHeight="1" s="844">
      <c r="A350" s="590" t="n"/>
      <c r="B350" s="590" t="n"/>
      <c r="C350" s="590" t="n"/>
      <c r="D350" s="590" t="n"/>
      <c r="E350" s="590" t="n"/>
      <c r="F350" s="590" t="n"/>
      <c r="G350" s="590" t="n"/>
      <c r="H350" s="590" t="n"/>
      <c r="I350" s="590" t="n"/>
      <c r="J350" s="590" t="n"/>
      <c r="K350" s="590" t="n"/>
      <c r="L350" s="590" t="n"/>
      <c r="M350" s="590" t="n"/>
      <c r="N350" s="590" t="n"/>
      <c r="O350" s="590" t="n"/>
      <c r="P350" s="590" t="n"/>
      <c r="Q350" s="590" t="n"/>
      <c r="R350" s="590" t="n"/>
      <c r="S350" s="590" t="n"/>
      <c r="T350" s="590" t="n"/>
      <c r="U350" s="590" t="n"/>
      <c r="V350" s="590" t="n"/>
      <c r="W350" s="590" t="n"/>
      <c r="X350" s="590" t="n"/>
      <c r="Y350" s="590" t="n"/>
      <c r="Z350" s="590" t="n"/>
    </row>
    <row r="351" ht="15.75" customHeight="1" s="844">
      <c r="A351" s="590" t="n"/>
      <c r="B351" s="590" t="n"/>
      <c r="C351" s="590" t="n"/>
      <c r="D351" s="590" t="n"/>
      <c r="E351" s="590" t="n"/>
      <c r="F351" s="590" t="n"/>
      <c r="G351" s="590" t="n"/>
      <c r="H351" s="590" t="n"/>
      <c r="I351" s="590" t="n"/>
      <c r="J351" s="590" t="n"/>
      <c r="K351" s="590" t="n"/>
      <c r="L351" s="590" t="n"/>
      <c r="M351" s="590" t="n"/>
      <c r="N351" s="590" t="n"/>
      <c r="O351" s="590" t="n"/>
      <c r="P351" s="590" t="n"/>
      <c r="Q351" s="590" t="n"/>
      <c r="R351" s="590" t="n"/>
      <c r="S351" s="590" t="n"/>
      <c r="T351" s="590" t="n"/>
      <c r="U351" s="590" t="n"/>
      <c r="V351" s="590" t="n"/>
      <c r="W351" s="590" t="n"/>
      <c r="X351" s="590" t="n"/>
      <c r="Y351" s="590" t="n"/>
      <c r="Z351" s="590" t="n"/>
    </row>
    <row r="352" ht="15.75" customHeight="1" s="844">
      <c r="A352" s="590" t="n"/>
      <c r="B352" s="590" t="n"/>
      <c r="C352" s="590" t="n"/>
      <c r="D352" s="590" t="n"/>
      <c r="E352" s="590" t="n"/>
      <c r="F352" s="590" t="n"/>
      <c r="G352" s="590" t="n"/>
      <c r="H352" s="590" t="n"/>
      <c r="I352" s="590" t="n"/>
      <c r="J352" s="590" t="n"/>
      <c r="K352" s="590" t="n"/>
      <c r="L352" s="590" t="n"/>
      <c r="M352" s="590" t="n"/>
      <c r="N352" s="590" t="n"/>
      <c r="O352" s="590" t="n"/>
      <c r="P352" s="590" t="n"/>
      <c r="Q352" s="590" t="n"/>
      <c r="R352" s="590" t="n"/>
      <c r="S352" s="590" t="n"/>
      <c r="T352" s="590" t="n"/>
      <c r="U352" s="590" t="n"/>
      <c r="V352" s="590" t="n"/>
      <c r="W352" s="590" t="n"/>
      <c r="X352" s="590" t="n"/>
      <c r="Y352" s="590" t="n"/>
      <c r="Z352" s="590" t="n"/>
    </row>
    <row r="353" ht="15.75" customHeight="1" s="844">
      <c r="A353" s="590" t="n"/>
      <c r="B353" s="590" t="n"/>
      <c r="C353" s="590" t="n"/>
      <c r="D353" s="590" t="n"/>
      <c r="E353" s="590" t="n"/>
      <c r="F353" s="590" t="n"/>
      <c r="G353" s="590" t="n"/>
      <c r="H353" s="590" t="n"/>
      <c r="I353" s="590" t="n"/>
      <c r="J353" s="590" t="n"/>
      <c r="K353" s="590" t="n"/>
      <c r="L353" s="590" t="n"/>
      <c r="M353" s="590" t="n"/>
      <c r="N353" s="590" t="n"/>
      <c r="O353" s="590" t="n"/>
      <c r="P353" s="590" t="n"/>
      <c r="Q353" s="590" t="n"/>
      <c r="R353" s="590" t="n"/>
      <c r="S353" s="590" t="n"/>
      <c r="T353" s="590" t="n"/>
      <c r="U353" s="590" t="n"/>
      <c r="V353" s="590" t="n"/>
      <c r="W353" s="590" t="n"/>
      <c r="X353" s="590" t="n"/>
      <c r="Y353" s="590" t="n"/>
      <c r="Z353" s="590" t="n"/>
    </row>
    <row r="354" ht="15.75" customHeight="1" s="844">
      <c r="A354" s="590" t="n"/>
      <c r="B354" s="590" t="n"/>
      <c r="C354" s="590" t="n"/>
      <c r="D354" s="590" t="n"/>
      <c r="E354" s="590" t="n"/>
      <c r="F354" s="590" t="n"/>
      <c r="G354" s="590" t="n"/>
      <c r="H354" s="590" t="n"/>
      <c r="I354" s="590" t="n"/>
      <c r="J354" s="590" t="n"/>
      <c r="K354" s="590" t="n"/>
      <c r="L354" s="590" t="n"/>
      <c r="M354" s="590" t="n"/>
      <c r="N354" s="590" t="n"/>
      <c r="O354" s="590" t="n"/>
      <c r="P354" s="590" t="n"/>
      <c r="Q354" s="590" t="n"/>
      <c r="R354" s="590" t="n"/>
      <c r="S354" s="590" t="n"/>
      <c r="T354" s="590" t="n"/>
      <c r="U354" s="590" t="n"/>
      <c r="V354" s="590" t="n"/>
      <c r="W354" s="590" t="n"/>
      <c r="X354" s="590" t="n"/>
      <c r="Y354" s="590" t="n"/>
      <c r="Z354" s="590" t="n"/>
    </row>
    <row r="355" ht="15.75" customHeight="1" s="844">
      <c r="A355" s="590" t="n"/>
      <c r="B355" s="590" t="n"/>
      <c r="C355" s="590" t="n"/>
      <c r="D355" s="590" t="n"/>
      <c r="E355" s="590" t="n"/>
      <c r="F355" s="590" t="n"/>
      <c r="G355" s="590" t="n"/>
      <c r="H355" s="590" t="n"/>
      <c r="I355" s="590" t="n"/>
      <c r="J355" s="590" t="n"/>
      <c r="K355" s="590" t="n"/>
      <c r="L355" s="590" t="n"/>
      <c r="M355" s="590" t="n"/>
      <c r="N355" s="590" t="n"/>
      <c r="O355" s="590" t="n"/>
      <c r="P355" s="590" t="n"/>
      <c r="Q355" s="590" t="n"/>
      <c r="R355" s="590" t="n"/>
      <c r="S355" s="590" t="n"/>
      <c r="T355" s="590" t="n"/>
      <c r="U355" s="590" t="n"/>
      <c r="V355" s="590" t="n"/>
      <c r="W355" s="590" t="n"/>
      <c r="X355" s="590" t="n"/>
      <c r="Y355" s="590" t="n"/>
      <c r="Z355" s="590" t="n"/>
    </row>
    <row r="356" ht="15.75" customHeight="1" s="844">
      <c r="A356" s="590" t="n"/>
      <c r="B356" s="590" t="n"/>
      <c r="C356" s="590" t="n"/>
      <c r="D356" s="590" t="n"/>
      <c r="E356" s="590" t="n"/>
      <c r="F356" s="590" t="n"/>
      <c r="G356" s="590" t="n"/>
      <c r="H356" s="590" t="n"/>
      <c r="I356" s="590" t="n"/>
      <c r="J356" s="590" t="n"/>
      <c r="K356" s="590" t="n"/>
      <c r="L356" s="590" t="n"/>
      <c r="M356" s="590" t="n"/>
      <c r="N356" s="590" t="n"/>
      <c r="O356" s="590" t="n"/>
      <c r="P356" s="590" t="n"/>
      <c r="Q356" s="590" t="n"/>
      <c r="R356" s="590" t="n"/>
      <c r="S356" s="590" t="n"/>
      <c r="T356" s="590" t="n"/>
      <c r="U356" s="590" t="n"/>
      <c r="V356" s="590" t="n"/>
      <c r="W356" s="590" t="n"/>
      <c r="X356" s="590" t="n"/>
      <c r="Y356" s="590" t="n"/>
      <c r="Z356" s="590" t="n"/>
    </row>
    <row r="357" ht="15.75" customHeight="1" s="844">
      <c r="A357" s="590" t="n"/>
      <c r="B357" s="590" t="n"/>
      <c r="C357" s="590" t="n"/>
      <c r="D357" s="590" t="n"/>
      <c r="E357" s="590" t="n"/>
      <c r="F357" s="590" t="n"/>
      <c r="G357" s="590" t="n"/>
      <c r="H357" s="590" t="n"/>
      <c r="I357" s="590" t="n"/>
      <c r="J357" s="590" t="n"/>
      <c r="K357" s="590" t="n"/>
      <c r="L357" s="590" t="n"/>
      <c r="M357" s="590" t="n"/>
      <c r="N357" s="590" t="n"/>
      <c r="O357" s="590" t="n"/>
      <c r="P357" s="590" t="n"/>
      <c r="Q357" s="590" t="n"/>
      <c r="R357" s="590" t="n"/>
      <c r="S357" s="590" t="n"/>
      <c r="T357" s="590" t="n"/>
      <c r="U357" s="590" t="n"/>
      <c r="V357" s="590" t="n"/>
      <c r="W357" s="590" t="n"/>
      <c r="X357" s="590" t="n"/>
      <c r="Y357" s="590" t="n"/>
      <c r="Z357" s="590" t="n"/>
    </row>
    <row r="358" ht="15.75" customHeight="1" s="844">
      <c r="A358" s="590" t="n"/>
      <c r="B358" s="590" t="n"/>
      <c r="C358" s="590" t="n"/>
      <c r="D358" s="590" t="n"/>
      <c r="E358" s="590" t="n"/>
      <c r="F358" s="590" t="n"/>
      <c r="G358" s="590" t="n"/>
      <c r="H358" s="590" t="n"/>
      <c r="I358" s="590" t="n"/>
      <c r="J358" s="590" t="n"/>
      <c r="K358" s="590" t="n"/>
      <c r="L358" s="590" t="n"/>
      <c r="M358" s="590" t="n"/>
      <c r="N358" s="590" t="n"/>
      <c r="O358" s="590" t="n"/>
      <c r="P358" s="590" t="n"/>
      <c r="Q358" s="590" t="n"/>
      <c r="R358" s="590" t="n"/>
      <c r="S358" s="590" t="n"/>
      <c r="T358" s="590" t="n"/>
      <c r="U358" s="590" t="n"/>
      <c r="V358" s="590" t="n"/>
      <c r="W358" s="590" t="n"/>
      <c r="X358" s="590" t="n"/>
      <c r="Y358" s="590" t="n"/>
      <c r="Z358" s="590" t="n"/>
    </row>
    <row r="359" ht="15.75" customHeight="1" s="844">
      <c r="A359" s="590" t="n"/>
      <c r="B359" s="590" t="n"/>
      <c r="C359" s="590" t="n"/>
      <c r="D359" s="590" t="n"/>
      <c r="E359" s="590" t="n"/>
      <c r="F359" s="590" t="n"/>
      <c r="G359" s="590" t="n"/>
      <c r="H359" s="590" t="n"/>
      <c r="I359" s="590" t="n"/>
      <c r="J359" s="590" t="n"/>
      <c r="K359" s="590" t="n"/>
      <c r="L359" s="590" t="n"/>
      <c r="M359" s="590" t="n"/>
      <c r="N359" s="590" t="n"/>
      <c r="O359" s="590" t="n"/>
      <c r="P359" s="590" t="n"/>
      <c r="Q359" s="590" t="n"/>
      <c r="R359" s="590" t="n"/>
      <c r="S359" s="590" t="n"/>
      <c r="T359" s="590" t="n"/>
      <c r="U359" s="590" t="n"/>
      <c r="V359" s="590" t="n"/>
      <c r="W359" s="590" t="n"/>
      <c r="X359" s="590" t="n"/>
      <c r="Y359" s="590" t="n"/>
      <c r="Z359" s="590" t="n"/>
    </row>
    <row r="360" ht="15.75" customHeight="1" s="844">
      <c r="A360" s="590" t="n"/>
      <c r="B360" s="590" t="n"/>
      <c r="C360" s="590" t="n"/>
      <c r="D360" s="590" t="n"/>
      <c r="E360" s="590" t="n"/>
      <c r="F360" s="590" t="n"/>
      <c r="G360" s="590" t="n"/>
      <c r="H360" s="590" t="n"/>
      <c r="I360" s="590" t="n"/>
      <c r="J360" s="590" t="n"/>
      <c r="K360" s="590" t="n"/>
      <c r="L360" s="590" t="n"/>
      <c r="M360" s="590" t="n"/>
      <c r="N360" s="590" t="n"/>
      <c r="O360" s="590" t="n"/>
      <c r="P360" s="590" t="n"/>
      <c r="Q360" s="590" t="n"/>
      <c r="R360" s="590" t="n"/>
      <c r="S360" s="590" t="n"/>
      <c r="T360" s="590" t="n"/>
      <c r="U360" s="590" t="n"/>
      <c r="V360" s="590" t="n"/>
      <c r="W360" s="590" t="n"/>
      <c r="X360" s="590" t="n"/>
      <c r="Y360" s="590" t="n"/>
      <c r="Z360" s="590" t="n"/>
    </row>
    <row r="361" ht="15.75" customHeight="1" s="844">
      <c r="A361" s="590" t="n"/>
      <c r="B361" s="590" t="n"/>
      <c r="C361" s="590" t="n"/>
      <c r="D361" s="590" t="n"/>
      <c r="E361" s="590" t="n"/>
      <c r="F361" s="590" t="n"/>
      <c r="G361" s="590" t="n"/>
      <c r="H361" s="590" t="n"/>
      <c r="I361" s="590" t="n"/>
      <c r="J361" s="590" t="n"/>
      <c r="K361" s="590" t="n"/>
      <c r="L361" s="590" t="n"/>
      <c r="M361" s="590" t="n"/>
      <c r="N361" s="590" t="n"/>
      <c r="O361" s="590" t="n"/>
      <c r="P361" s="590" t="n"/>
      <c r="Q361" s="590" t="n"/>
      <c r="R361" s="590" t="n"/>
      <c r="S361" s="590" t="n"/>
      <c r="T361" s="590" t="n"/>
      <c r="U361" s="590" t="n"/>
      <c r="V361" s="590" t="n"/>
      <c r="W361" s="590" t="n"/>
      <c r="X361" s="590" t="n"/>
      <c r="Y361" s="590" t="n"/>
      <c r="Z361" s="590" t="n"/>
    </row>
    <row r="362" ht="15.75" customHeight="1" s="844">
      <c r="A362" s="590" t="n"/>
      <c r="B362" s="590" t="n"/>
      <c r="C362" s="590" t="n"/>
      <c r="D362" s="590" t="n"/>
      <c r="E362" s="590" t="n"/>
      <c r="F362" s="590" t="n"/>
      <c r="G362" s="590" t="n"/>
      <c r="H362" s="590" t="n"/>
      <c r="I362" s="590" t="n"/>
      <c r="J362" s="590" t="n"/>
      <c r="K362" s="590" t="n"/>
      <c r="L362" s="590" t="n"/>
      <c r="M362" s="590" t="n"/>
      <c r="N362" s="590" t="n"/>
      <c r="O362" s="590" t="n"/>
      <c r="P362" s="590" t="n"/>
      <c r="Q362" s="590" t="n"/>
      <c r="R362" s="590" t="n"/>
      <c r="S362" s="590" t="n"/>
      <c r="T362" s="590" t="n"/>
      <c r="U362" s="590" t="n"/>
      <c r="V362" s="590" t="n"/>
      <c r="W362" s="590" t="n"/>
      <c r="X362" s="590" t="n"/>
      <c r="Y362" s="590" t="n"/>
      <c r="Z362" s="590" t="n"/>
    </row>
    <row r="363" ht="15.75" customHeight="1" s="844">
      <c r="A363" s="590" t="n"/>
      <c r="B363" s="590" t="n"/>
      <c r="C363" s="590" t="n"/>
      <c r="D363" s="590" t="n"/>
      <c r="E363" s="590" t="n"/>
      <c r="F363" s="590" t="n"/>
      <c r="G363" s="590" t="n"/>
      <c r="H363" s="590" t="n"/>
      <c r="I363" s="590" t="n"/>
      <c r="J363" s="590" t="n"/>
      <c r="K363" s="590" t="n"/>
      <c r="L363" s="590" t="n"/>
      <c r="M363" s="590" t="n"/>
      <c r="N363" s="590" t="n"/>
      <c r="O363" s="590" t="n"/>
      <c r="P363" s="590" t="n"/>
      <c r="Q363" s="590" t="n"/>
      <c r="R363" s="590" t="n"/>
      <c r="S363" s="590" t="n"/>
      <c r="T363" s="590" t="n"/>
      <c r="U363" s="590" t="n"/>
      <c r="V363" s="590" t="n"/>
      <c r="W363" s="590" t="n"/>
      <c r="X363" s="590" t="n"/>
      <c r="Y363" s="590" t="n"/>
      <c r="Z363" s="590" t="n"/>
    </row>
    <row r="364" ht="15.75" customHeight="1" s="844">
      <c r="A364" s="590" t="n"/>
      <c r="B364" s="590" t="n"/>
      <c r="C364" s="590" t="n"/>
      <c r="D364" s="590" t="n"/>
      <c r="E364" s="590" t="n"/>
      <c r="F364" s="590" t="n"/>
      <c r="G364" s="590" t="n"/>
      <c r="H364" s="590" t="n"/>
      <c r="I364" s="590" t="n"/>
      <c r="J364" s="590" t="n"/>
      <c r="K364" s="590" t="n"/>
      <c r="L364" s="590" t="n"/>
      <c r="M364" s="590" t="n"/>
      <c r="N364" s="590" t="n"/>
      <c r="O364" s="590" t="n"/>
      <c r="P364" s="590" t="n"/>
      <c r="Q364" s="590" t="n"/>
      <c r="R364" s="590" t="n"/>
      <c r="S364" s="590" t="n"/>
      <c r="T364" s="590" t="n"/>
      <c r="U364" s="590" t="n"/>
      <c r="V364" s="590" t="n"/>
      <c r="W364" s="590" t="n"/>
      <c r="X364" s="590" t="n"/>
      <c r="Y364" s="590" t="n"/>
      <c r="Z364" s="590" t="n"/>
    </row>
    <row r="365" ht="15.75" customHeight="1" s="844">
      <c r="A365" s="590" t="n"/>
      <c r="B365" s="590" t="n"/>
      <c r="C365" s="590" t="n"/>
      <c r="D365" s="590" t="n"/>
      <c r="E365" s="590" t="n"/>
      <c r="F365" s="590" t="n"/>
      <c r="G365" s="590" t="n"/>
      <c r="H365" s="590" t="n"/>
      <c r="I365" s="590" t="n"/>
      <c r="J365" s="590" t="n"/>
      <c r="K365" s="590" t="n"/>
      <c r="L365" s="590" t="n"/>
      <c r="M365" s="590" t="n"/>
      <c r="N365" s="590" t="n"/>
      <c r="O365" s="590" t="n"/>
      <c r="P365" s="590" t="n"/>
      <c r="Q365" s="590" t="n"/>
      <c r="R365" s="590" t="n"/>
      <c r="S365" s="590" t="n"/>
      <c r="T365" s="590" t="n"/>
      <c r="U365" s="590" t="n"/>
      <c r="V365" s="590" t="n"/>
      <c r="W365" s="590" t="n"/>
      <c r="X365" s="590" t="n"/>
      <c r="Y365" s="590" t="n"/>
      <c r="Z365" s="590" t="n"/>
    </row>
    <row r="366" ht="15.75" customHeight="1" s="844">
      <c r="A366" s="590" t="n"/>
      <c r="B366" s="590" t="n"/>
      <c r="C366" s="590" t="n"/>
      <c r="D366" s="590" t="n"/>
      <c r="E366" s="590" t="n"/>
      <c r="F366" s="590" t="n"/>
      <c r="G366" s="590" t="n"/>
      <c r="H366" s="590" t="n"/>
      <c r="I366" s="590" t="n"/>
      <c r="J366" s="590" t="n"/>
      <c r="K366" s="590" t="n"/>
      <c r="L366" s="590" t="n"/>
      <c r="M366" s="590" t="n"/>
      <c r="N366" s="590" t="n"/>
      <c r="O366" s="590" t="n"/>
      <c r="P366" s="590" t="n"/>
      <c r="Q366" s="590" t="n"/>
      <c r="R366" s="590" t="n"/>
      <c r="S366" s="590" t="n"/>
      <c r="T366" s="590" t="n"/>
      <c r="U366" s="590" t="n"/>
      <c r="V366" s="590" t="n"/>
      <c r="W366" s="590" t="n"/>
      <c r="X366" s="590" t="n"/>
      <c r="Y366" s="590" t="n"/>
      <c r="Z366" s="590" t="n"/>
    </row>
    <row r="367" ht="15.75" customHeight="1" s="844">
      <c r="A367" s="590" t="n"/>
      <c r="B367" s="590" t="n"/>
      <c r="C367" s="590" t="n"/>
      <c r="D367" s="590" t="n"/>
      <c r="E367" s="590" t="n"/>
      <c r="F367" s="590" t="n"/>
      <c r="G367" s="590" t="n"/>
      <c r="H367" s="590" t="n"/>
      <c r="I367" s="590" t="n"/>
      <c r="J367" s="590" t="n"/>
      <c r="K367" s="590" t="n"/>
      <c r="L367" s="590" t="n"/>
      <c r="M367" s="590" t="n"/>
      <c r="N367" s="590" t="n"/>
      <c r="O367" s="590" t="n"/>
      <c r="P367" s="590" t="n"/>
      <c r="Q367" s="590" t="n"/>
      <c r="R367" s="590" t="n"/>
      <c r="S367" s="590" t="n"/>
      <c r="T367" s="590" t="n"/>
      <c r="U367" s="590" t="n"/>
      <c r="V367" s="590" t="n"/>
      <c r="W367" s="590" t="n"/>
      <c r="X367" s="590" t="n"/>
      <c r="Y367" s="590" t="n"/>
      <c r="Z367" s="590" t="n"/>
    </row>
    <row r="368" ht="15.75" customHeight="1" s="844">
      <c r="A368" s="590" t="n"/>
      <c r="B368" s="590" t="n"/>
      <c r="C368" s="590" t="n"/>
      <c r="D368" s="590" t="n"/>
      <c r="E368" s="590" t="n"/>
      <c r="F368" s="590" t="n"/>
      <c r="G368" s="590" t="n"/>
      <c r="H368" s="590" t="n"/>
      <c r="I368" s="590" t="n"/>
      <c r="J368" s="590" t="n"/>
      <c r="K368" s="590" t="n"/>
      <c r="L368" s="590" t="n"/>
      <c r="M368" s="590" t="n"/>
      <c r="N368" s="590" t="n"/>
      <c r="O368" s="590" t="n"/>
      <c r="P368" s="590" t="n"/>
      <c r="Q368" s="590" t="n"/>
      <c r="R368" s="590" t="n"/>
      <c r="S368" s="590" t="n"/>
      <c r="T368" s="590" t="n"/>
      <c r="U368" s="590" t="n"/>
      <c r="V368" s="590" t="n"/>
      <c r="W368" s="590" t="n"/>
      <c r="X368" s="590" t="n"/>
      <c r="Y368" s="590" t="n"/>
      <c r="Z368" s="590" t="n"/>
    </row>
    <row r="369" ht="15.75" customHeight="1" s="844">
      <c r="A369" s="590" t="n"/>
      <c r="B369" s="590" t="n"/>
      <c r="C369" s="590" t="n"/>
      <c r="D369" s="590" t="n"/>
      <c r="E369" s="590" t="n"/>
      <c r="F369" s="590" t="n"/>
      <c r="G369" s="590" t="n"/>
      <c r="H369" s="590" t="n"/>
      <c r="I369" s="590" t="n"/>
      <c r="J369" s="590" t="n"/>
      <c r="K369" s="590" t="n"/>
      <c r="L369" s="590" t="n"/>
      <c r="M369" s="590" t="n"/>
      <c r="N369" s="590" t="n"/>
      <c r="O369" s="590" t="n"/>
      <c r="P369" s="590" t="n"/>
      <c r="Q369" s="590" t="n"/>
      <c r="R369" s="590" t="n"/>
      <c r="S369" s="590" t="n"/>
      <c r="T369" s="590" t="n"/>
      <c r="U369" s="590" t="n"/>
      <c r="V369" s="590" t="n"/>
      <c r="W369" s="590" t="n"/>
      <c r="X369" s="590" t="n"/>
      <c r="Y369" s="590" t="n"/>
      <c r="Z369" s="590" t="n"/>
    </row>
    <row r="370" ht="15.75" customHeight="1" s="844">
      <c r="A370" s="590" t="n"/>
      <c r="B370" s="590" t="n"/>
      <c r="C370" s="590" t="n"/>
      <c r="D370" s="590" t="n"/>
      <c r="E370" s="590" t="n"/>
      <c r="F370" s="590" t="n"/>
      <c r="G370" s="590" t="n"/>
      <c r="H370" s="590" t="n"/>
      <c r="I370" s="590" t="n"/>
      <c r="J370" s="590" t="n"/>
      <c r="K370" s="590" t="n"/>
      <c r="L370" s="590" t="n"/>
      <c r="M370" s="590" t="n"/>
      <c r="N370" s="590" t="n"/>
      <c r="O370" s="590" t="n"/>
      <c r="P370" s="590" t="n"/>
      <c r="Q370" s="590" t="n"/>
      <c r="R370" s="590" t="n"/>
      <c r="S370" s="590" t="n"/>
      <c r="T370" s="590" t="n"/>
      <c r="U370" s="590" t="n"/>
      <c r="V370" s="590" t="n"/>
      <c r="W370" s="590" t="n"/>
      <c r="X370" s="590" t="n"/>
      <c r="Y370" s="590" t="n"/>
      <c r="Z370" s="590" t="n"/>
    </row>
    <row r="371" ht="15.75" customHeight="1" s="844">
      <c r="A371" s="590" t="n"/>
      <c r="B371" s="590" t="n"/>
      <c r="C371" s="590" t="n"/>
      <c r="D371" s="590" t="n"/>
      <c r="E371" s="590" t="n"/>
      <c r="F371" s="590" t="n"/>
      <c r="G371" s="590" t="n"/>
      <c r="H371" s="590" t="n"/>
      <c r="I371" s="590" t="n"/>
      <c r="J371" s="590" t="n"/>
      <c r="K371" s="590" t="n"/>
      <c r="L371" s="590" t="n"/>
      <c r="M371" s="590" t="n"/>
      <c r="N371" s="590" t="n"/>
      <c r="O371" s="590" t="n"/>
      <c r="P371" s="590" t="n"/>
      <c r="Q371" s="590" t="n"/>
      <c r="R371" s="590" t="n"/>
      <c r="S371" s="590" t="n"/>
      <c r="T371" s="590" t="n"/>
      <c r="U371" s="590" t="n"/>
      <c r="V371" s="590" t="n"/>
      <c r="W371" s="590" t="n"/>
      <c r="X371" s="590" t="n"/>
      <c r="Y371" s="590" t="n"/>
      <c r="Z371" s="590" t="n"/>
    </row>
    <row r="372" ht="15.75" customHeight="1" s="844">
      <c r="A372" s="590" t="n"/>
      <c r="B372" s="590" t="n"/>
      <c r="C372" s="590" t="n"/>
      <c r="D372" s="590" t="n"/>
      <c r="E372" s="590" t="n"/>
      <c r="F372" s="590" t="n"/>
      <c r="G372" s="590" t="n"/>
      <c r="H372" s="590" t="n"/>
      <c r="I372" s="590" t="n"/>
      <c r="J372" s="590" t="n"/>
      <c r="K372" s="590" t="n"/>
      <c r="L372" s="590" t="n"/>
      <c r="M372" s="590" t="n"/>
      <c r="N372" s="590" t="n"/>
      <c r="O372" s="590" t="n"/>
      <c r="P372" s="590" t="n"/>
      <c r="Q372" s="590" t="n"/>
      <c r="R372" s="590" t="n"/>
      <c r="S372" s="590" t="n"/>
      <c r="T372" s="590" t="n"/>
      <c r="U372" s="590" t="n"/>
      <c r="V372" s="590" t="n"/>
      <c r="W372" s="590" t="n"/>
      <c r="X372" s="590" t="n"/>
      <c r="Y372" s="590" t="n"/>
      <c r="Z372" s="590" t="n"/>
    </row>
    <row r="373" ht="15.75" customHeight="1" s="844">
      <c r="A373" s="590" t="n"/>
      <c r="B373" s="590" t="n"/>
      <c r="C373" s="590" t="n"/>
      <c r="D373" s="590" t="n"/>
      <c r="E373" s="590" t="n"/>
      <c r="F373" s="590" t="n"/>
      <c r="G373" s="590" t="n"/>
      <c r="H373" s="590" t="n"/>
      <c r="I373" s="590" t="n"/>
      <c r="J373" s="590" t="n"/>
      <c r="K373" s="590" t="n"/>
      <c r="L373" s="590" t="n"/>
      <c r="M373" s="590" t="n"/>
      <c r="N373" s="590" t="n"/>
      <c r="O373" s="590" t="n"/>
      <c r="P373" s="590" t="n"/>
      <c r="Q373" s="590" t="n"/>
      <c r="R373" s="590" t="n"/>
      <c r="S373" s="590" t="n"/>
      <c r="T373" s="590" t="n"/>
      <c r="U373" s="590" t="n"/>
      <c r="V373" s="590" t="n"/>
      <c r="W373" s="590" t="n"/>
      <c r="X373" s="590" t="n"/>
      <c r="Y373" s="590" t="n"/>
      <c r="Z373" s="590" t="n"/>
    </row>
    <row r="374" ht="15.75" customHeight="1" s="844">
      <c r="A374" s="590" t="n"/>
      <c r="B374" s="590" t="n"/>
      <c r="C374" s="590" t="n"/>
      <c r="D374" s="590" t="n"/>
      <c r="E374" s="590" t="n"/>
      <c r="F374" s="590" t="n"/>
      <c r="G374" s="590" t="n"/>
      <c r="H374" s="590" t="n"/>
      <c r="I374" s="590" t="n"/>
      <c r="J374" s="590" t="n"/>
      <c r="K374" s="590" t="n"/>
      <c r="L374" s="590" t="n"/>
      <c r="M374" s="590" t="n"/>
      <c r="N374" s="590" t="n"/>
      <c r="O374" s="590" t="n"/>
      <c r="P374" s="590" t="n"/>
      <c r="Q374" s="590" t="n"/>
      <c r="R374" s="590" t="n"/>
      <c r="S374" s="590" t="n"/>
      <c r="T374" s="590" t="n"/>
      <c r="U374" s="590" t="n"/>
      <c r="V374" s="590" t="n"/>
      <c r="W374" s="590" t="n"/>
      <c r="X374" s="590" t="n"/>
      <c r="Y374" s="590" t="n"/>
      <c r="Z374" s="590" t="n"/>
    </row>
    <row r="375" ht="15.75" customHeight="1" s="844">
      <c r="A375" s="590" t="n"/>
      <c r="B375" s="590" t="n"/>
      <c r="C375" s="590" t="n"/>
      <c r="D375" s="590" t="n"/>
      <c r="E375" s="590" t="n"/>
      <c r="F375" s="590" t="n"/>
      <c r="G375" s="590" t="n"/>
      <c r="H375" s="590" t="n"/>
      <c r="I375" s="590" t="n"/>
      <c r="J375" s="590" t="n"/>
      <c r="K375" s="590" t="n"/>
      <c r="L375" s="590" t="n"/>
      <c r="M375" s="590" t="n"/>
      <c r="N375" s="590" t="n"/>
      <c r="O375" s="590" t="n"/>
      <c r="P375" s="590" t="n"/>
      <c r="Q375" s="590" t="n"/>
      <c r="R375" s="590" t="n"/>
      <c r="S375" s="590" t="n"/>
      <c r="T375" s="590" t="n"/>
      <c r="U375" s="590" t="n"/>
      <c r="V375" s="590" t="n"/>
      <c r="W375" s="590" t="n"/>
      <c r="X375" s="590" t="n"/>
      <c r="Y375" s="590" t="n"/>
      <c r="Z375" s="590" t="n"/>
    </row>
    <row r="376" ht="15.75" customHeight="1" s="844">
      <c r="A376" s="590" t="n"/>
      <c r="B376" s="590" t="n"/>
      <c r="C376" s="590" t="n"/>
      <c r="D376" s="590" t="n"/>
      <c r="E376" s="590" t="n"/>
      <c r="F376" s="590" t="n"/>
      <c r="G376" s="590" t="n"/>
      <c r="H376" s="590" t="n"/>
      <c r="I376" s="590" t="n"/>
      <c r="J376" s="590" t="n"/>
      <c r="K376" s="590" t="n"/>
      <c r="L376" s="590" t="n"/>
      <c r="M376" s="590" t="n"/>
      <c r="N376" s="590" t="n"/>
      <c r="O376" s="590" t="n"/>
      <c r="P376" s="590" t="n"/>
      <c r="Q376" s="590" t="n"/>
      <c r="R376" s="590" t="n"/>
      <c r="S376" s="590" t="n"/>
      <c r="T376" s="590" t="n"/>
      <c r="U376" s="590" t="n"/>
      <c r="V376" s="590" t="n"/>
      <c r="W376" s="590" t="n"/>
      <c r="X376" s="590" t="n"/>
      <c r="Y376" s="590" t="n"/>
      <c r="Z376" s="590" t="n"/>
    </row>
    <row r="377" ht="15.75" customHeight="1" s="844">
      <c r="A377" s="590" t="n"/>
      <c r="B377" s="590" t="n"/>
      <c r="C377" s="590" t="n"/>
      <c r="D377" s="590" t="n"/>
      <c r="E377" s="590" t="n"/>
      <c r="F377" s="590" t="n"/>
      <c r="G377" s="590" t="n"/>
      <c r="H377" s="590" t="n"/>
      <c r="I377" s="590" t="n"/>
      <c r="J377" s="590" t="n"/>
      <c r="K377" s="590" t="n"/>
      <c r="L377" s="590" t="n"/>
      <c r="M377" s="590" t="n"/>
      <c r="N377" s="590" t="n"/>
      <c r="O377" s="590" t="n"/>
      <c r="P377" s="590" t="n"/>
      <c r="Q377" s="590" t="n"/>
      <c r="R377" s="590" t="n"/>
      <c r="S377" s="590" t="n"/>
      <c r="T377" s="590" t="n"/>
      <c r="U377" s="590" t="n"/>
      <c r="V377" s="590" t="n"/>
      <c r="W377" s="590" t="n"/>
      <c r="X377" s="590" t="n"/>
      <c r="Y377" s="590" t="n"/>
      <c r="Z377" s="590" t="n"/>
    </row>
    <row r="378" ht="15.75" customHeight="1" s="844">
      <c r="A378" s="590" t="n"/>
      <c r="B378" s="590" t="n"/>
      <c r="C378" s="590" t="n"/>
      <c r="D378" s="590" t="n"/>
      <c r="E378" s="590" t="n"/>
      <c r="F378" s="590" t="n"/>
      <c r="G378" s="590" t="n"/>
      <c r="H378" s="590" t="n"/>
      <c r="I378" s="590" t="n"/>
      <c r="J378" s="590" t="n"/>
      <c r="K378" s="590" t="n"/>
      <c r="L378" s="590" t="n"/>
      <c r="M378" s="590" t="n"/>
      <c r="N378" s="590" t="n"/>
      <c r="O378" s="590" t="n"/>
      <c r="P378" s="590" t="n"/>
      <c r="Q378" s="590" t="n"/>
      <c r="R378" s="590" t="n"/>
      <c r="S378" s="590" t="n"/>
      <c r="T378" s="590" t="n"/>
      <c r="U378" s="590" t="n"/>
      <c r="V378" s="590" t="n"/>
      <c r="W378" s="590" t="n"/>
      <c r="X378" s="590" t="n"/>
      <c r="Y378" s="590" t="n"/>
      <c r="Z378" s="590" t="n"/>
    </row>
    <row r="379" ht="15.75" customHeight="1" s="844">
      <c r="A379" s="590" t="n"/>
      <c r="B379" s="590" t="n"/>
      <c r="C379" s="590" t="n"/>
      <c r="D379" s="590" t="n"/>
      <c r="E379" s="590" t="n"/>
      <c r="F379" s="590" t="n"/>
      <c r="G379" s="590" t="n"/>
      <c r="H379" s="590" t="n"/>
      <c r="I379" s="590" t="n"/>
      <c r="J379" s="590" t="n"/>
      <c r="K379" s="590" t="n"/>
      <c r="L379" s="590" t="n"/>
      <c r="M379" s="590" t="n"/>
      <c r="N379" s="590" t="n"/>
      <c r="O379" s="590" t="n"/>
      <c r="P379" s="590" t="n"/>
      <c r="Q379" s="590" t="n"/>
      <c r="R379" s="590" t="n"/>
      <c r="S379" s="590" t="n"/>
      <c r="T379" s="590" t="n"/>
      <c r="U379" s="590" t="n"/>
      <c r="V379" s="590" t="n"/>
      <c r="W379" s="590" t="n"/>
      <c r="X379" s="590" t="n"/>
      <c r="Y379" s="590" t="n"/>
      <c r="Z379" s="590" t="n"/>
    </row>
    <row r="380" ht="15.75" customHeight="1" s="844">
      <c r="A380" s="590" t="n"/>
      <c r="B380" s="590" t="n"/>
      <c r="C380" s="590" t="n"/>
      <c r="D380" s="590" t="n"/>
      <c r="E380" s="590" t="n"/>
      <c r="F380" s="590" t="n"/>
      <c r="G380" s="590" t="n"/>
      <c r="H380" s="590" t="n"/>
      <c r="I380" s="590" t="n"/>
      <c r="J380" s="590" t="n"/>
      <c r="K380" s="590" t="n"/>
      <c r="L380" s="590" t="n"/>
      <c r="M380" s="590" t="n"/>
      <c r="N380" s="590" t="n"/>
      <c r="O380" s="590" t="n"/>
      <c r="P380" s="590" t="n"/>
      <c r="Q380" s="590" t="n"/>
      <c r="R380" s="590" t="n"/>
      <c r="S380" s="590" t="n"/>
      <c r="T380" s="590" t="n"/>
      <c r="U380" s="590" t="n"/>
      <c r="V380" s="590" t="n"/>
      <c r="W380" s="590" t="n"/>
      <c r="X380" s="590" t="n"/>
      <c r="Y380" s="590" t="n"/>
      <c r="Z380" s="590" t="n"/>
    </row>
    <row r="381" ht="15.75" customHeight="1" s="844">
      <c r="A381" s="590" t="n"/>
      <c r="B381" s="590" t="n"/>
      <c r="C381" s="590" t="n"/>
      <c r="D381" s="590" t="n"/>
      <c r="E381" s="590" t="n"/>
      <c r="F381" s="590" t="n"/>
      <c r="G381" s="590" t="n"/>
      <c r="H381" s="590" t="n"/>
      <c r="I381" s="590" t="n"/>
      <c r="J381" s="590" t="n"/>
      <c r="K381" s="590" t="n"/>
      <c r="L381" s="590" t="n"/>
      <c r="M381" s="590" t="n"/>
      <c r="N381" s="590" t="n"/>
      <c r="O381" s="590" t="n"/>
      <c r="P381" s="590" t="n"/>
      <c r="Q381" s="590" t="n"/>
      <c r="R381" s="590" t="n"/>
      <c r="S381" s="590" t="n"/>
      <c r="T381" s="590" t="n"/>
      <c r="U381" s="590" t="n"/>
      <c r="V381" s="590" t="n"/>
      <c r="W381" s="590" t="n"/>
      <c r="X381" s="590" t="n"/>
      <c r="Y381" s="590" t="n"/>
      <c r="Z381" s="590" t="n"/>
    </row>
    <row r="382" ht="15.75" customHeight="1" s="844">
      <c r="A382" s="590" t="n"/>
      <c r="B382" s="590" t="n"/>
      <c r="C382" s="590" t="n"/>
      <c r="D382" s="590" t="n"/>
      <c r="E382" s="590" t="n"/>
      <c r="F382" s="590" t="n"/>
      <c r="G382" s="590" t="n"/>
      <c r="H382" s="590" t="n"/>
      <c r="I382" s="590" t="n"/>
      <c r="J382" s="590" t="n"/>
      <c r="K382" s="590" t="n"/>
      <c r="L382" s="590" t="n"/>
      <c r="M382" s="590" t="n"/>
      <c r="N382" s="590" t="n"/>
      <c r="O382" s="590" t="n"/>
      <c r="P382" s="590" t="n"/>
      <c r="Q382" s="590" t="n"/>
      <c r="R382" s="590" t="n"/>
      <c r="S382" s="590" t="n"/>
      <c r="T382" s="590" t="n"/>
      <c r="U382" s="590" t="n"/>
      <c r="V382" s="590" t="n"/>
      <c r="W382" s="590" t="n"/>
      <c r="X382" s="590" t="n"/>
      <c r="Y382" s="590" t="n"/>
      <c r="Z382" s="590" t="n"/>
    </row>
    <row r="383" ht="15.75" customHeight="1" s="844">
      <c r="A383" s="590" t="n"/>
      <c r="B383" s="590" t="n"/>
      <c r="C383" s="590" t="n"/>
      <c r="D383" s="590" t="n"/>
      <c r="E383" s="590" t="n"/>
      <c r="F383" s="590" t="n"/>
      <c r="G383" s="590" t="n"/>
      <c r="H383" s="590" t="n"/>
      <c r="I383" s="590" t="n"/>
      <c r="J383" s="590" t="n"/>
      <c r="K383" s="590" t="n"/>
      <c r="L383" s="590" t="n"/>
      <c r="M383" s="590" t="n"/>
      <c r="N383" s="590" t="n"/>
      <c r="O383" s="590" t="n"/>
      <c r="P383" s="590" t="n"/>
      <c r="Q383" s="590" t="n"/>
      <c r="R383" s="590" t="n"/>
      <c r="S383" s="590" t="n"/>
      <c r="T383" s="590" t="n"/>
      <c r="U383" s="590" t="n"/>
      <c r="V383" s="590" t="n"/>
      <c r="W383" s="590" t="n"/>
      <c r="X383" s="590" t="n"/>
      <c r="Y383" s="590" t="n"/>
      <c r="Z383" s="590" t="n"/>
    </row>
    <row r="384" ht="15.75" customHeight="1" s="844">
      <c r="A384" s="590" t="n"/>
      <c r="B384" s="590" t="n"/>
      <c r="C384" s="590" t="n"/>
      <c r="D384" s="590" t="n"/>
      <c r="E384" s="590" t="n"/>
      <c r="F384" s="590" t="n"/>
      <c r="G384" s="590" t="n"/>
      <c r="H384" s="590" t="n"/>
      <c r="I384" s="590" t="n"/>
      <c r="J384" s="590" t="n"/>
      <c r="K384" s="590" t="n"/>
      <c r="L384" s="590" t="n"/>
      <c r="M384" s="590" t="n"/>
      <c r="N384" s="590" t="n"/>
      <c r="O384" s="590" t="n"/>
      <c r="P384" s="590" t="n"/>
      <c r="Q384" s="590" t="n"/>
      <c r="R384" s="590" t="n"/>
      <c r="S384" s="590" t="n"/>
      <c r="T384" s="590" t="n"/>
      <c r="U384" s="590" t="n"/>
      <c r="V384" s="590" t="n"/>
      <c r="W384" s="590" t="n"/>
      <c r="X384" s="590" t="n"/>
      <c r="Y384" s="590" t="n"/>
      <c r="Z384" s="590" t="n"/>
    </row>
    <row r="385" ht="15.75" customHeight="1" s="844">
      <c r="A385" s="590" t="n"/>
      <c r="B385" s="590" t="n"/>
      <c r="C385" s="590" t="n"/>
      <c r="D385" s="590" t="n"/>
      <c r="E385" s="590" t="n"/>
      <c r="F385" s="590" t="n"/>
      <c r="G385" s="590" t="n"/>
      <c r="H385" s="590" t="n"/>
      <c r="I385" s="590" t="n"/>
      <c r="J385" s="590" t="n"/>
      <c r="K385" s="590" t="n"/>
      <c r="L385" s="590" t="n"/>
      <c r="M385" s="590" t="n"/>
      <c r="N385" s="590" t="n"/>
      <c r="O385" s="590" t="n"/>
      <c r="P385" s="590" t="n"/>
      <c r="Q385" s="590" t="n"/>
      <c r="R385" s="590" t="n"/>
      <c r="S385" s="590" t="n"/>
      <c r="T385" s="590" t="n"/>
      <c r="U385" s="590" t="n"/>
      <c r="V385" s="590" t="n"/>
      <c r="W385" s="590" t="n"/>
      <c r="X385" s="590" t="n"/>
      <c r="Y385" s="590" t="n"/>
      <c r="Z385" s="590" t="n"/>
    </row>
    <row r="386" ht="15.75" customHeight="1" s="844">
      <c r="A386" s="590" t="n"/>
      <c r="B386" s="590" t="n"/>
      <c r="C386" s="590" t="n"/>
      <c r="D386" s="590" t="n"/>
      <c r="E386" s="590" t="n"/>
      <c r="F386" s="590" t="n"/>
      <c r="G386" s="590" t="n"/>
      <c r="H386" s="590" t="n"/>
      <c r="I386" s="590" t="n"/>
      <c r="J386" s="590" t="n"/>
      <c r="K386" s="590" t="n"/>
      <c r="L386" s="590" t="n"/>
      <c r="M386" s="590" t="n"/>
      <c r="N386" s="590" t="n"/>
      <c r="O386" s="590" t="n"/>
      <c r="P386" s="590" t="n"/>
      <c r="Q386" s="590" t="n"/>
      <c r="R386" s="590" t="n"/>
      <c r="S386" s="590" t="n"/>
      <c r="T386" s="590" t="n"/>
      <c r="U386" s="590" t="n"/>
      <c r="V386" s="590" t="n"/>
      <c r="W386" s="590" t="n"/>
      <c r="X386" s="590" t="n"/>
      <c r="Y386" s="590" t="n"/>
      <c r="Z386" s="590" t="n"/>
    </row>
    <row r="387" ht="15.75" customHeight="1" s="844">
      <c r="A387" s="590" t="n"/>
      <c r="B387" s="590" t="n"/>
      <c r="C387" s="590" t="n"/>
      <c r="D387" s="590" t="n"/>
      <c r="E387" s="590" t="n"/>
      <c r="F387" s="590" t="n"/>
      <c r="G387" s="590" t="n"/>
      <c r="H387" s="590" t="n"/>
      <c r="I387" s="590" t="n"/>
      <c r="J387" s="590" t="n"/>
      <c r="K387" s="590" t="n"/>
      <c r="L387" s="590" t="n"/>
      <c r="M387" s="590" t="n"/>
      <c r="N387" s="590" t="n"/>
      <c r="O387" s="590" t="n"/>
      <c r="P387" s="590" t="n"/>
      <c r="Q387" s="590" t="n"/>
      <c r="R387" s="590" t="n"/>
      <c r="S387" s="590" t="n"/>
      <c r="T387" s="590" t="n"/>
      <c r="U387" s="590" t="n"/>
      <c r="V387" s="590" t="n"/>
      <c r="W387" s="590" t="n"/>
      <c r="X387" s="590" t="n"/>
      <c r="Y387" s="590" t="n"/>
      <c r="Z387" s="590" t="n"/>
    </row>
    <row r="388" ht="15.75" customHeight="1" s="844">
      <c r="A388" s="590" t="n"/>
      <c r="B388" s="590" t="n"/>
      <c r="C388" s="590" t="n"/>
      <c r="D388" s="590" t="n"/>
      <c r="E388" s="590" t="n"/>
      <c r="F388" s="590" t="n"/>
      <c r="G388" s="590" t="n"/>
      <c r="H388" s="590" t="n"/>
      <c r="I388" s="590" t="n"/>
      <c r="J388" s="590" t="n"/>
      <c r="K388" s="590" t="n"/>
      <c r="L388" s="590" t="n"/>
      <c r="M388" s="590" t="n"/>
      <c r="N388" s="590" t="n"/>
      <c r="O388" s="590" t="n"/>
      <c r="P388" s="590" t="n"/>
      <c r="Q388" s="590" t="n"/>
      <c r="R388" s="590" t="n"/>
      <c r="S388" s="590" t="n"/>
      <c r="T388" s="590" t="n"/>
      <c r="U388" s="590" t="n"/>
      <c r="V388" s="590" t="n"/>
      <c r="W388" s="590" t="n"/>
      <c r="X388" s="590" t="n"/>
      <c r="Y388" s="590" t="n"/>
      <c r="Z388" s="590" t="n"/>
    </row>
    <row r="389" ht="15.75" customHeight="1" s="844">
      <c r="A389" s="590" t="n"/>
      <c r="B389" s="590" t="n"/>
      <c r="C389" s="590" t="n"/>
      <c r="D389" s="590" t="n"/>
      <c r="E389" s="590" t="n"/>
      <c r="F389" s="590" t="n"/>
      <c r="G389" s="590" t="n"/>
      <c r="H389" s="590" t="n"/>
      <c r="I389" s="590" t="n"/>
      <c r="J389" s="590" t="n"/>
      <c r="K389" s="590" t="n"/>
      <c r="L389" s="590" t="n"/>
      <c r="M389" s="590" t="n"/>
      <c r="N389" s="590" t="n"/>
      <c r="O389" s="590" t="n"/>
      <c r="P389" s="590" t="n"/>
      <c r="Q389" s="590" t="n"/>
      <c r="R389" s="590" t="n"/>
      <c r="S389" s="590" t="n"/>
      <c r="T389" s="590" t="n"/>
      <c r="U389" s="590" t="n"/>
      <c r="V389" s="590" t="n"/>
      <c r="W389" s="590" t="n"/>
      <c r="X389" s="590" t="n"/>
      <c r="Y389" s="590" t="n"/>
      <c r="Z389" s="590" t="n"/>
    </row>
    <row r="390" ht="15.75" customHeight="1" s="844">
      <c r="A390" s="590" t="n"/>
      <c r="B390" s="590" t="n"/>
      <c r="C390" s="590" t="n"/>
      <c r="D390" s="590" t="n"/>
      <c r="E390" s="590" t="n"/>
      <c r="F390" s="590" t="n"/>
      <c r="G390" s="590" t="n"/>
      <c r="H390" s="590" t="n"/>
      <c r="I390" s="590" t="n"/>
      <c r="J390" s="590" t="n"/>
      <c r="K390" s="590" t="n"/>
      <c r="L390" s="590" t="n"/>
      <c r="M390" s="590" t="n"/>
      <c r="N390" s="590" t="n"/>
      <c r="O390" s="590" t="n"/>
      <c r="P390" s="590" t="n"/>
      <c r="Q390" s="590" t="n"/>
      <c r="R390" s="590" t="n"/>
      <c r="S390" s="590" t="n"/>
      <c r="T390" s="590" t="n"/>
      <c r="U390" s="590" t="n"/>
      <c r="V390" s="590" t="n"/>
      <c r="W390" s="590" t="n"/>
      <c r="X390" s="590" t="n"/>
      <c r="Y390" s="590" t="n"/>
      <c r="Z390" s="590" t="n"/>
    </row>
    <row r="391" ht="15.75" customHeight="1" s="844">
      <c r="A391" s="590" t="n"/>
      <c r="B391" s="590" t="n"/>
      <c r="C391" s="590" t="n"/>
      <c r="D391" s="590" t="n"/>
      <c r="E391" s="590" t="n"/>
      <c r="F391" s="590" t="n"/>
      <c r="G391" s="590" t="n"/>
      <c r="H391" s="590" t="n"/>
      <c r="I391" s="590" t="n"/>
      <c r="J391" s="590" t="n"/>
      <c r="K391" s="590" t="n"/>
      <c r="L391" s="590" t="n"/>
      <c r="M391" s="590" t="n"/>
      <c r="N391" s="590" t="n"/>
      <c r="O391" s="590" t="n"/>
      <c r="P391" s="590" t="n"/>
      <c r="Q391" s="590" t="n"/>
      <c r="R391" s="590" t="n"/>
      <c r="S391" s="590" t="n"/>
      <c r="T391" s="590" t="n"/>
      <c r="U391" s="590" t="n"/>
      <c r="V391" s="590" t="n"/>
      <c r="W391" s="590" t="n"/>
      <c r="X391" s="590" t="n"/>
      <c r="Y391" s="590" t="n"/>
      <c r="Z391" s="590" t="n"/>
    </row>
    <row r="392" ht="15.75" customHeight="1" s="844">
      <c r="A392" s="590" t="n"/>
      <c r="B392" s="590" t="n"/>
      <c r="C392" s="590" t="n"/>
      <c r="D392" s="590" t="n"/>
      <c r="E392" s="590" t="n"/>
      <c r="F392" s="590" t="n"/>
      <c r="G392" s="590" t="n"/>
      <c r="H392" s="590" t="n"/>
      <c r="I392" s="590" t="n"/>
      <c r="J392" s="590" t="n"/>
      <c r="K392" s="590" t="n"/>
      <c r="L392" s="590" t="n"/>
      <c r="M392" s="590" t="n"/>
      <c r="N392" s="590" t="n"/>
      <c r="O392" s="590" t="n"/>
      <c r="P392" s="590" t="n"/>
      <c r="Q392" s="590" t="n"/>
      <c r="R392" s="590" t="n"/>
      <c r="S392" s="590" t="n"/>
      <c r="T392" s="590" t="n"/>
      <c r="U392" s="590" t="n"/>
      <c r="V392" s="590" t="n"/>
      <c r="W392" s="590" t="n"/>
      <c r="X392" s="590" t="n"/>
      <c r="Y392" s="590" t="n"/>
      <c r="Z392" s="590" t="n"/>
    </row>
    <row r="393" ht="15.75" customHeight="1" s="844">
      <c r="A393" s="590" t="n"/>
      <c r="B393" s="590" t="n"/>
      <c r="C393" s="590" t="n"/>
      <c r="D393" s="590" t="n"/>
      <c r="E393" s="590" t="n"/>
      <c r="F393" s="590" t="n"/>
      <c r="G393" s="590" t="n"/>
      <c r="H393" s="590" t="n"/>
      <c r="I393" s="590" t="n"/>
      <c r="J393" s="590" t="n"/>
      <c r="K393" s="590" t="n"/>
      <c r="L393" s="590" t="n"/>
      <c r="M393" s="590" t="n"/>
      <c r="N393" s="590" t="n"/>
      <c r="O393" s="590" t="n"/>
      <c r="P393" s="590" t="n"/>
      <c r="Q393" s="590" t="n"/>
      <c r="R393" s="590" t="n"/>
      <c r="S393" s="590" t="n"/>
      <c r="T393" s="590" t="n"/>
      <c r="U393" s="590" t="n"/>
      <c r="V393" s="590" t="n"/>
      <c r="W393" s="590" t="n"/>
      <c r="X393" s="590" t="n"/>
      <c r="Y393" s="590" t="n"/>
      <c r="Z393" s="590" t="n"/>
    </row>
    <row r="394" ht="15.75" customHeight="1" s="844">
      <c r="A394" s="590" t="n"/>
      <c r="B394" s="590" t="n"/>
      <c r="C394" s="590" t="n"/>
      <c r="D394" s="590" t="n"/>
      <c r="E394" s="590" t="n"/>
      <c r="F394" s="590" t="n"/>
      <c r="G394" s="590" t="n"/>
      <c r="H394" s="590" t="n"/>
      <c r="I394" s="590" t="n"/>
      <c r="J394" s="590" t="n"/>
      <c r="K394" s="590" t="n"/>
      <c r="L394" s="590" t="n"/>
      <c r="M394" s="590" t="n"/>
      <c r="N394" s="590" t="n"/>
      <c r="O394" s="590" t="n"/>
      <c r="P394" s="590" t="n"/>
      <c r="Q394" s="590" t="n"/>
      <c r="R394" s="590" t="n"/>
      <c r="S394" s="590" t="n"/>
      <c r="T394" s="590" t="n"/>
      <c r="U394" s="590" t="n"/>
      <c r="V394" s="590" t="n"/>
      <c r="W394" s="590" t="n"/>
      <c r="X394" s="590" t="n"/>
      <c r="Y394" s="590" t="n"/>
      <c r="Z394" s="590" t="n"/>
    </row>
    <row r="395" ht="15.75" customHeight="1" s="844">
      <c r="A395" s="590" t="n"/>
      <c r="B395" s="590" t="n"/>
      <c r="C395" s="590" t="n"/>
      <c r="D395" s="590" t="n"/>
      <c r="E395" s="590" t="n"/>
      <c r="F395" s="590" t="n"/>
      <c r="G395" s="590" t="n"/>
      <c r="H395" s="590" t="n"/>
      <c r="I395" s="590" t="n"/>
      <c r="J395" s="590" t="n"/>
      <c r="K395" s="590" t="n"/>
      <c r="L395" s="590" t="n"/>
      <c r="M395" s="590" t="n"/>
      <c r="N395" s="590" t="n"/>
      <c r="O395" s="590" t="n"/>
      <c r="P395" s="590" t="n"/>
      <c r="Q395" s="590" t="n"/>
      <c r="R395" s="590" t="n"/>
      <c r="S395" s="590" t="n"/>
      <c r="T395" s="590" t="n"/>
      <c r="U395" s="590" t="n"/>
      <c r="V395" s="590" t="n"/>
      <c r="W395" s="590" t="n"/>
      <c r="X395" s="590" t="n"/>
      <c r="Y395" s="590" t="n"/>
      <c r="Z395" s="590" t="n"/>
    </row>
    <row r="396" ht="15.75" customHeight="1" s="844">
      <c r="A396" s="590" t="n"/>
      <c r="B396" s="590" t="n"/>
      <c r="C396" s="590" t="n"/>
      <c r="D396" s="590" t="n"/>
      <c r="E396" s="590" t="n"/>
      <c r="F396" s="590" t="n"/>
      <c r="G396" s="590" t="n"/>
      <c r="H396" s="590" t="n"/>
      <c r="I396" s="590" t="n"/>
      <c r="J396" s="590" t="n"/>
      <c r="K396" s="590" t="n"/>
      <c r="L396" s="590" t="n"/>
      <c r="M396" s="590" t="n"/>
      <c r="N396" s="590" t="n"/>
      <c r="O396" s="590" t="n"/>
      <c r="P396" s="590" t="n"/>
      <c r="Q396" s="590" t="n"/>
      <c r="R396" s="590" t="n"/>
      <c r="S396" s="590" t="n"/>
      <c r="T396" s="590" t="n"/>
      <c r="U396" s="590" t="n"/>
      <c r="V396" s="590" t="n"/>
      <c r="W396" s="590" t="n"/>
      <c r="X396" s="590" t="n"/>
      <c r="Y396" s="590" t="n"/>
      <c r="Z396" s="590" t="n"/>
    </row>
    <row r="397" ht="15.75" customHeight="1" s="844">
      <c r="A397" s="590" t="n"/>
      <c r="B397" s="590" t="n"/>
      <c r="C397" s="590" t="n"/>
      <c r="D397" s="590" t="n"/>
      <c r="E397" s="590" t="n"/>
      <c r="F397" s="590" t="n"/>
      <c r="G397" s="590" t="n"/>
      <c r="H397" s="590" t="n"/>
      <c r="I397" s="590" t="n"/>
      <c r="J397" s="590" t="n"/>
      <c r="K397" s="590" t="n"/>
      <c r="L397" s="590" t="n"/>
      <c r="M397" s="590" t="n"/>
      <c r="N397" s="590" t="n"/>
      <c r="O397" s="590" t="n"/>
      <c r="P397" s="590" t="n"/>
      <c r="Q397" s="590" t="n"/>
      <c r="R397" s="590" t="n"/>
      <c r="S397" s="590" t="n"/>
      <c r="T397" s="590" t="n"/>
      <c r="U397" s="590" t="n"/>
      <c r="V397" s="590" t="n"/>
      <c r="W397" s="590" t="n"/>
      <c r="X397" s="590" t="n"/>
      <c r="Y397" s="590" t="n"/>
      <c r="Z397" s="590" t="n"/>
    </row>
    <row r="398" ht="15.75" customHeight="1" s="844">
      <c r="A398" s="590" t="n"/>
      <c r="B398" s="590" t="n"/>
      <c r="C398" s="590" t="n"/>
      <c r="D398" s="590" t="n"/>
      <c r="E398" s="590" t="n"/>
      <c r="F398" s="590" t="n"/>
      <c r="G398" s="590" t="n"/>
      <c r="H398" s="590" t="n"/>
      <c r="I398" s="590" t="n"/>
      <c r="J398" s="590" t="n"/>
      <c r="K398" s="590" t="n"/>
      <c r="L398" s="590" t="n"/>
      <c r="M398" s="590" t="n"/>
      <c r="N398" s="590" t="n"/>
      <c r="O398" s="590" t="n"/>
      <c r="P398" s="590" t="n"/>
      <c r="Q398" s="590" t="n"/>
      <c r="R398" s="590" t="n"/>
      <c r="S398" s="590" t="n"/>
      <c r="T398" s="590" t="n"/>
      <c r="U398" s="590" t="n"/>
      <c r="V398" s="590" t="n"/>
      <c r="W398" s="590" t="n"/>
      <c r="X398" s="590" t="n"/>
      <c r="Y398" s="590" t="n"/>
      <c r="Z398" s="590" t="n"/>
    </row>
    <row r="399" ht="15.75" customHeight="1" s="844">
      <c r="A399" s="590" t="n"/>
      <c r="B399" s="590" t="n"/>
      <c r="C399" s="590" t="n"/>
      <c r="D399" s="590" t="n"/>
      <c r="E399" s="590" t="n"/>
      <c r="F399" s="590" t="n"/>
      <c r="G399" s="590" t="n"/>
      <c r="H399" s="590" t="n"/>
      <c r="I399" s="590" t="n"/>
      <c r="J399" s="590" t="n"/>
      <c r="K399" s="590" t="n"/>
      <c r="L399" s="590" t="n"/>
      <c r="M399" s="590" t="n"/>
      <c r="N399" s="590" t="n"/>
      <c r="O399" s="590" t="n"/>
      <c r="P399" s="590" t="n"/>
      <c r="Q399" s="590" t="n"/>
      <c r="R399" s="590" t="n"/>
      <c r="S399" s="590" t="n"/>
      <c r="T399" s="590" t="n"/>
      <c r="U399" s="590" t="n"/>
      <c r="V399" s="590" t="n"/>
      <c r="W399" s="590" t="n"/>
      <c r="X399" s="590" t="n"/>
      <c r="Y399" s="590" t="n"/>
      <c r="Z399" s="590" t="n"/>
    </row>
    <row r="400" ht="15.75" customHeight="1" s="844">
      <c r="A400" s="590" t="n"/>
      <c r="B400" s="590" t="n"/>
      <c r="C400" s="590" t="n"/>
      <c r="D400" s="590" t="n"/>
      <c r="E400" s="590" t="n"/>
      <c r="F400" s="590" t="n"/>
      <c r="G400" s="590" t="n"/>
      <c r="H400" s="590" t="n"/>
      <c r="I400" s="590" t="n"/>
      <c r="J400" s="590" t="n"/>
      <c r="K400" s="590" t="n"/>
      <c r="L400" s="590" t="n"/>
      <c r="M400" s="590" t="n"/>
      <c r="N400" s="590" t="n"/>
      <c r="O400" s="590" t="n"/>
      <c r="P400" s="590" t="n"/>
      <c r="Q400" s="590" t="n"/>
      <c r="R400" s="590" t="n"/>
      <c r="S400" s="590" t="n"/>
      <c r="T400" s="590" t="n"/>
      <c r="U400" s="590" t="n"/>
      <c r="V400" s="590" t="n"/>
      <c r="W400" s="590" t="n"/>
      <c r="X400" s="590" t="n"/>
      <c r="Y400" s="590" t="n"/>
      <c r="Z400" s="590" t="n"/>
    </row>
    <row r="401" ht="15.75" customHeight="1" s="844">
      <c r="A401" s="590" t="n"/>
      <c r="B401" s="590" t="n"/>
      <c r="C401" s="590" t="n"/>
      <c r="D401" s="590" t="n"/>
      <c r="E401" s="590" t="n"/>
      <c r="F401" s="590" t="n"/>
      <c r="G401" s="590" t="n"/>
      <c r="H401" s="590" t="n"/>
      <c r="I401" s="590" t="n"/>
      <c r="J401" s="590" t="n"/>
      <c r="K401" s="590" t="n"/>
      <c r="L401" s="590" t="n"/>
      <c r="M401" s="590" t="n"/>
      <c r="N401" s="590" t="n"/>
      <c r="O401" s="590" t="n"/>
      <c r="P401" s="590" t="n"/>
      <c r="Q401" s="590" t="n"/>
      <c r="R401" s="590" t="n"/>
      <c r="S401" s="590" t="n"/>
      <c r="T401" s="590" t="n"/>
      <c r="U401" s="590" t="n"/>
      <c r="V401" s="590" t="n"/>
      <c r="W401" s="590" t="n"/>
      <c r="X401" s="590" t="n"/>
      <c r="Y401" s="590" t="n"/>
      <c r="Z401" s="590" t="n"/>
    </row>
    <row r="402" ht="15.75" customHeight="1" s="844">
      <c r="A402" s="590" t="n"/>
      <c r="B402" s="590" t="n"/>
      <c r="C402" s="590" t="n"/>
      <c r="D402" s="590" t="n"/>
      <c r="E402" s="590" t="n"/>
      <c r="F402" s="590" t="n"/>
      <c r="G402" s="590" t="n"/>
      <c r="H402" s="590" t="n"/>
      <c r="I402" s="590" t="n"/>
      <c r="J402" s="590" t="n"/>
      <c r="K402" s="590" t="n"/>
      <c r="L402" s="590" t="n"/>
      <c r="M402" s="590" t="n"/>
      <c r="N402" s="590" t="n"/>
      <c r="O402" s="590" t="n"/>
      <c r="P402" s="590" t="n"/>
      <c r="Q402" s="590" t="n"/>
      <c r="R402" s="590" t="n"/>
      <c r="S402" s="590" t="n"/>
      <c r="T402" s="590" t="n"/>
      <c r="U402" s="590" t="n"/>
      <c r="V402" s="590" t="n"/>
      <c r="W402" s="590" t="n"/>
      <c r="X402" s="590" t="n"/>
      <c r="Y402" s="590" t="n"/>
      <c r="Z402" s="590" t="n"/>
    </row>
    <row r="403" ht="15.75" customHeight="1" s="844">
      <c r="A403" s="590" t="n"/>
      <c r="B403" s="590" t="n"/>
      <c r="C403" s="590" t="n"/>
      <c r="D403" s="590" t="n"/>
      <c r="E403" s="590" t="n"/>
      <c r="F403" s="590" t="n"/>
      <c r="G403" s="590" t="n"/>
      <c r="H403" s="590" t="n"/>
      <c r="I403" s="590" t="n"/>
      <c r="J403" s="590" t="n"/>
      <c r="K403" s="590" t="n"/>
      <c r="L403" s="590" t="n"/>
      <c r="M403" s="590" t="n"/>
      <c r="N403" s="590" t="n"/>
      <c r="O403" s="590" t="n"/>
      <c r="P403" s="590" t="n"/>
      <c r="Q403" s="590" t="n"/>
      <c r="R403" s="590" t="n"/>
      <c r="S403" s="590" t="n"/>
      <c r="T403" s="590" t="n"/>
      <c r="U403" s="590" t="n"/>
      <c r="V403" s="590" t="n"/>
      <c r="W403" s="590" t="n"/>
      <c r="X403" s="590" t="n"/>
      <c r="Y403" s="590" t="n"/>
      <c r="Z403" s="590" t="n"/>
    </row>
    <row r="404" ht="15.75" customHeight="1" s="844">
      <c r="A404" s="590" t="n"/>
      <c r="B404" s="590" t="n"/>
      <c r="C404" s="590" t="n"/>
      <c r="D404" s="590" t="n"/>
      <c r="E404" s="590" t="n"/>
      <c r="F404" s="590" t="n"/>
      <c r="G404" s="590" t="n"/>
      <c r="H404" s="590" t="n"/>
      <c r="I404" s="590" t="n"/>
      <c r="J404" s="590" t="n"/>
      <c r="K404" s="590" t="n"/>
      <c r="L404" s="590" t="n"/>
      <c r="M404" s="590" t="n"/>
      <c r="N404" s="590" t="n"/>
      <c r="O404" s="590" t="n"/>
      <c r="P404" s="590" t="n"/>
      <c r="Q404" s="590" t="n"/>
      <c r="R404" s="590" t="n"/>
      <c r="S404" s="590" t="n"/>
      <c r="T404" s="590" t="n"/>
      <c r="U404" s="590" t="n"/>
      <c r="V404" s="590" t="n"/>
      <c r="W404" s="590" t="n"/>
      <c r="X404" s="590" t="n"/>
      <c r="Y404" s="590" t="n"/>
      <c r="Z404" s="590" t="n"/>
    </row>
    <row r="405" ht="15.75" customHeight="1" s="844">
      <c r="A405" s="590" t="n"/>
      <c r="B405" s="590" t="n"/>
      <c r="C405" s="590" t="n"/>
      <c r="D405" s="590" t="n"/>
      <c r="E405" s="590" t="n"/>
      <c r="F405" s="590" t="n"/>
      <c r="G405" s="590" t="n"/>
      <c r="H405" s="590" t="n"/>
      <c r="I405" s="590" t="n"/>
      <c r="J405" s="590" t="n"/>
      <c r="K405" s="590" t="n"/>
      <c r="L405" s="590" t="n"/>
      <c r="M405" s="590" t="n"/>
      <c r="N405" s="590" t="n"/>
      <c r="O405" s="590" t="n"/>
      <c r="P405" s="590" t="n"/>
      <c r="Q405" s="590" t="n"/>
      <c r="R405" s="590" t="n"/>
      <c r="S405" s="590" t="n"/>
      <c r="T405" s="590" t="n"/>
      <c r="U405" s="590" t="n"/>
      <c r="V405" s="590" t="n"/>
      <c r="W405" s="590" t="n"/>
      <c r="X405" s="590" t="n"/>
      <c r="Y405" s="590" t="n"/>
      <c r="Z405" s="590" t="n"/>
    </row>
    <row r="406" ht="15.75" customHeight="1" s="844">
      <c r="A406" s="590" t="n"/>
      <c r="B406" s="590" t="n"/>
      <c r="C406" s="590" t="n"/>
      <c r="D406" s="590" t="n"/>
      <c r="E406" s="590" t="n"/>
      <c r="F406" s="590" t="n"/>
      <c r="G406" s="590" t="n"/>
      <c r="H406" s="590" t="n"/>
      <c r="I406" s="590" t="n"/>
      <c r="J406" s="590" t="n"/>
      <c r="K406" s="590" t="n"/>
      <c r="L406" s="590" t="n"/>
      <c r="M406" s="590" t="n"/>
      <c r="N406" s="590" t="n"/>
      <c r="O406" s="590" t="n"/>
      <c r="P406" s="590" t="n"/>
      <c r="Q406" s="590" t="n"/>
      <c r="R406" s="590" t="n"/>
      <c r="S406" s="590" t="n"/>
      <c r="T406" s="590" t="n"/>
      <c r="U406" s="590" t="n"/>
      <c r="V406" s="590" t="n"/>
      <c r="W406" s="590" t="n"/>
      <c r="X406" s="590" t="n"/>
      <c r="Y406" s="590" t="n"/>
      <c r="Z406" s="590" t="n"/>
    </row>
    <row r="407" ht="15.75" customHeight="1" s="844">
      <c r="A407" s="590" t="n"/>
      <c r="B407" s="590" t="n"/>
      <c r="C407" s="590" t="n"/>
      <c r="D407" s="590" t="n"/>
      <c r="E407" s="590" t="n"/>
      <c r="F407" s="590" t="n"/>
      <c r="G407" s="590" t="n"/>
      <c r="H407" s="590" t="n"/>
      <c r="I407" s="590" t="n"/>
      <c r="J407" s="590" t="n"/>
      <c r="K407" s="590" t="n"/>
      <c r="L407" s="590" t="n"/>
      <c r="M407" s="590" t="n"/>
      <c r="N407" s="590" t="n"/>
      <c r="O407" s="590" t="n"/>
      <c r="P407" s="590" t="n"/>
      <c r="Q407" s="590" t="n"/>
      <c r="R407" s="590" t="n"/>
      <c r="S407" s="590" t="n"/>
      <c r="T407" s="590" t="n"/>
      <c r="U407" s="590" t="n"/>
      <c r="V407" s="590" t="n"/>
      <c r="W407" s="590" t="n"/>
      <c r="X407" s="590" t="n"/>
      <c r="Y407" s="590" t="n"/>
      <c r="Z407" s="590" t="n"/>
    </row>
    <row r="408" ht="15.75" customHeight="1" s="844">
      <c r="A408" s="590" t="n"/>
      <c r="B408" s="590" t="n"/>
      <c r="C408" s="590" t="n"/>
      <c r="D408" s="590" t="n"/>
      <c r="E408" s="590" t="n"/>
      <c r="F408" s="590" t="n"/>
      <c r="G408" s="590" t="n"/>
      <c r="H408" s="590" t="n"/>
      <c r="I408" s="590" t="n"/>
      <c r="J408" s="590" t="n"/>
      <c r="K408" s="590" t="n"/>
      <c r="L408" s="590" t="n"/>
      <c r="M408" s="590" t="n"/>
      <c r="N408" s="590" t="n"/>
      <c r="O408" s="590" t="n"/>
      <c r="P408" s="590" t="n"/>
      <c r="Q408" s="590" t="n"/>
      <c r="R408" s="590" t="n"/>
      <c r="S408" s="590" t="n"/>
      <c r="T408" s="590" t="n"/>
      <c r="U408" s="590" t="n"/>
      <c r="V408" s="590" t="n"/>
      <c r="W408" s="590" t="n"/>
      <c r="X408" s="590" t="n"/>
      <c r="Y408" s="590" t="n"/>
      <c r="Z408" s="590" t="n"/>
    </row>
    <row r="409" ht="15.75" customHeight="1" s="844">
      <c r="A409" s="590" t="n"/>
      <c r="B409" s="590" t="n"/>
      <c r="C409" s="590" t="n"/>
      <c r="D409" s="590" t="n"/>
      <c r="E409" s="590" t="n"/>
      <c r="F409" s="590" t="n"/>
      <c r="G409" s="590" t="n"/>
      <c r="H409" s="590" t="n"/>
      <c r="I409" s="590" t="n"/>
      <c r="J409" s="590" t="n"/>
      <c r="K409" s="590" t="n"/>
      <c r="L409" s="590" t="n"/>
      <c r="M409" s="590" t="n"/>
      <c r="N409" s="590" t="n"/>
      <c r="O409" s="590" t="n"/>
      <c r="P409" s="590" t="n"/>
      <c r="Q409" s="590" t="n"/>
      <c r="R409" s="590" t="n"/>
      <c r="S409" s="590" t="n"/>
      <c r="T409" s="590" t="n"/>
      <c r="U409" s="590" t="n"/>
      <c r="V409" s="590" t="n"/>
      <c r="W409" s="590" t="n"/>
      <c r="X409" s="590" t="n"/>
      <c r="Y409" s="590" t="n"/>
      <c r="Z409" s="590" t="n"/>
    </row>
    <row r="410" ht="15.75" customHeight="1" s="844">
      <c r="A410" s="590" t="n"/>
      <c r="B410" s="590" t="n"/>
      <c r="C410" s="590" t="n"/>
      <c r="D410" s="590" t="n"/>
      <c r="E410" s="590" t="n"/>
      <c r="F410" s="590" t="n"/>
      <c r="G410" s="590" t="n"/>
      <c r="H410" s="590" t="n"/>
      <c r="I410" s="590" t="n"/>
      <c r="J410" s="590" t="n"/>
      <c r="K410" s="590" t="n"/>
      <c r="L410" s="590" t="n"/>
      <c r="M410" s="590" t="n"/>
      <c r="N410" s="590" t="n"/>
      <c r="O410" s="590" t="n"/>
      <c r="P410" s="590" t="n"/>
      <c r="Q410" s="590" t="n"/>
      <c r="R410" s="590" t="n"/>
      <c r="S410" s="590" t="n"/>
      <c r="T410" s="590" t="n"/>
      <c r="U410" s="590" t="n"/>
      <c r="V410" s="590" t="n"/>
      <c r="W410" s="590" t="n"/>
      <c r="X410" s="590" t="n"/>
      <c r="Y410" s="590" t="n"/>
      <c r="Z410" s="590" t="n"/>
    </row>
    <row r="411" ht="15.75" customHeight="1" s="844">
      <c r="A411" s="590" t="n"/>
      <c r="B411" s="590" t="n"/>
      <c r="C411" s="590" t="n"/>
      <c r="D411" s="590" t="n"/>
      <c r="E411" s="590" t="n"/>
      <c r="F411" s="590" t="n"/>
      <c r="G411" s="590" t="n"/>
      <c r="H411" s="590" t="n"/>
      <c r="I411" s="590" t="n"/>
      <c r="J411" s="590" t="n"/>
      <c r="K411" s="590" t="n"/>
      <c r="L411" s="590" t="n"/>
      <c r="M411" s="590" t="n"/>
      <c r="N411" s="590" t="n"/>
      <c r="O411" s="590" t="n"/>
      <c r="P411" s="590" t="n"/>
      <c r="Q411" s="590" t="n"/>
      <c r="R411" s="590" t="n"/>
      <c r="S411" s="590" t="n"/>
      <c r="T411" s="590" t="n"/>
      <c r="U411" s="590" t="n"/>
      <c r="V411" s="590" t="n"/>
      <c r="W411" s="590" t="n"/>
      <c r="X411" s="590" t="n"/>
      <c r="Y411" s="590" t="n"/>
      <c r="Z411" s="590" t="n"/>
    </row>
    <row r="412" ht="15.75" customHeight="1" s="844">
      <c r="A412" s="590" t="n"/>
      <c r="B412" s="590" t="n"/>
      <c r="C412" s="590" t="n"/>
      <c r="D412" s="590" t="n"/>
      <c r="E412" s="590" t="n"/>
      <c r="F412" s="590" t="n"/>
      <c r="G412" s="590" t="n"/>
      <c r="H412" s="590" t="n"/>
      <c r="I412" s="590" t="n"/>
      <c r="J412" s="590" t="n"/>
      <c r="K412" s="590" t="n"/>
      <c r="L412" s="590" t="n"/>
      <c r="M412" s="590" t="n"/>
      <c r="N412" s="590" t="n"/>
      <c r="O412" s="590" t="n"/>
      <c r="P412" s="590" t="n"/>
      <c r="Q412" s="590" t="n"/>
      <c r="R412" s="590" t="n"/>
      <c r="S412" s="590" t="n"/>
      <c r="T412" s="590" t="n"/>
      <c r="U412" s="590" t="n"/>
      <c r="V412" s="590" t="n"/>
      <c r="W412" s="590" t="n"/>
      <c r="X412" s="590" t="n"/>
      <c r="Y412" s="590" t="n"/>
      <c r="Z412" s="590" t="n"/>
    </row>
    <row r="413" ht="15.75" customHeight="1" s="844">
      <c r="A413" s="590" t="n"/>
      <c r="B413" s="590" t="n"/>
      <c r="C413" s="590" t="n"/>
      <c r="D413" s="590" t="n"/>
      <c r="E413" s="590" t="n"/>
      <c r="F413" s="590" t="n"/>
      <c r="G413" s="590" t="n"/>
      <c r="H413" s="590" t="n"/>
      <c r="I413" s="590" t="n"/>
      <c r="J413" s="590" t="n"/>
      <c r="K413" s="590" t="n"/>
      <c r="L413" s="590" t="n"/>
      <c r="M413" s="590" t="n"/>
      <c r="N413" s="590" t="n"/>
      <c r="O413" s="590" t="n"/>
      <c r="P413" s="590" t="n"/>
      <c r="Q413" s="590" t="n"/>
      <c r="R413" s="590" t="n"/>
      <c r="S413" s="590" t="n"/>
      <c r="T413" s="590" t="n"/>
      <c r="U413" s="590" t="n"/>
      <c r="V413" s="590" t="n"/>
      <c r="W413" s="590" t="n"/>
      <c r="X413" s="590" t="n"/>
      <c r="Y413" s="590" t="n"/>
      <c r="Z413" s="590" t="n"/>
    </row>
    <row r="414" ht="15.75" customHeight="1" s="844">
      <c r="A414" s="590" t="n"/>
      <c r="B414" s="590" t="n"/>
      <c r="C414" s="590" t="n"/>
      <c r="D414" s="590" t="n"/>
      <c r="E414" s="590" t="n"/>
      <c r="F414" s="590" t="n"/>
      <c r="G414" s="590" t="n"/>
      <c r="H414" s="590" t="n"/>
      <c r="I414" s="590" t="n"/>
      <c r="J414" s="590" t="n"/>
      <c r="K414" s="590" t="n"/>
      <c r="L414" s="590" t="n"/>
      <c r="M414" s="590" t="n"/>
      <c r="N414" s="590" t="n"/>
      <c r="O414" s="590" t="n"/>
      <c r="P414" s="590" t="n"/>
      <c r="Q414" s="590" t="n"/>
      <c r="R414" s="590" t="n"/>
      <c r="S414" s="590" t="n"/>
      <c r="T414" s="590" t="n"/>
      <c r="U414" s="590" t="n"/>
      <c r="V414" s="590" t="n"/>
      <c r="W414" s="590" t="n"/>
      <c r="X414" s="590" t="n"/>
      <c r="Y414" s="590" t="n"/>
      <c r="Z414" s="590" t="n"/>
    </row>
    <row r="415" ht="15.75" customHeight="1" s="844">
      <c r="A415" s="590" t="n"/>
      <c r="B415" s="590" t="n"/>
      <c r="C415" s="590" t="n"/>
      <c r="D415" s="590" t="n"/>
      <c r="E415" s="590" t="n"/>
      <c r="F415" s="590" t="n"/>
      <c r="G415" s="590" t="n"/>
      <c r="H415" s="590" t="n"/>
      <c r="I415" s="590" t="n"/>
      <c r="J415" s="590" t="n"/>
      <c r="K415" s="590" t="n"/>
      <c r="L415" s="590" t="n"/>
      <c r="M415" s="590" t="n"/>
      <c r="N415" s="590" t="n"/>
      <c r="O415" s="590" t="n"/>
      <c r="P415" s="590" t="n"/>
      <c r="Q415" s="590" t="n"/>
      <c r="R415" s="590" t="n"/>
      <c r="S415" s="590" t="n"/>
      <c r="T415" s="590" t="n"/>
      <c r="U415" s="590" t="n"/>
      <c r="V415" s="590" t="n"/>
      <c r="W415" s="590" t="n"/>
      <c r="X415" s="590" t="n"/>
      <c r="Y415" s="590" t="n"/>
      <c r="Z415" s="590" t="n"/>
    </row>
    <row r="416" ht="15.75" customHeight="1" s="844">
      <c r="A416" s="590" t="n"/>
      <c r="B416" s="590" t="n"/>
      <c r="C416" s="590" t="n"/>
      <c r="D416" s="590" t="n"/>
      <c r="E416" s="590" t="n"/>
      <c r="F416" s="590" t="n"/>
      <c r="G416" s="590" t="n"/>
      <c r="H416" s="590" t="n"/>
      <c r="I416" s="590" t="n"/>
      <c r="J416" s="590" t="n"/>
      <c r="K416" s="590" t="n"/>
      <c r="L416" s="590" t="n"/>
      <c r="M416" s="590" t="n"/>
      <c r="N416" s="590" t="n"/>
      <c r="O416" s="590" t="n"/>
      <c r="P416" s="590" t="n"/>
      <c r="Q416" s="590" t="n"/>
      <c r="R416" s="590" t="n"/>
      <c r="S416" s="590" t="n"/>
      <c r="T416" s="590" t="n"/>
      <c r="U416" s="590" t="n"/>
      <c r="V416" s="590" t="n"/>
      <c r="W416" s="590" t="n"/>
      <c r="X416" s="590" t="n"/>
      <c r="Y416" s="590" t="n"/>
      <c r="Z416" s="590" t="n"/>
    </row>
    <row r="417" ht="15.75" customHeight="1" s="844">
      <c r="A417" s="590" t="n"/>
      <c r="B417" s="590" t="n"/>
      <c r="C417" s="590" t="n"/>
      <c r="D417" s="590" t="n"/>
      <c r="E417" s="590" t="n"/>
      <c r="F417" s="590" t="n"/>
      <c r="G417" s="590" t="n"/>
      <c r="H417" s="590" t="n"/>
      <c r="I417" s="590" t="n"/>
      <c r="J417" s="590" t="n"/>
      <c r="K417" s="590" t="n"/>
      <c r="L417" s="590" t="n"/>
      <c r="M417" s="590" t="n"/>
      <c r="N417" s="590" t="n"/>
      <c r="O417" s="590" t="n"/>
      <c r="P417" s="590" t="n"/>
      <c r="Q417" s="590" t="n"/>
      <c r="R417" s="590" t="n"/>
      <c r="S417" s="590" t="n"/>
      <c r="T417" s="590" t="n"/>
      <c r="U417" s="590" t="n"/>
      <c r="V417" s="590" t="n"/>
      <c r="W417" s="590" t="n"/>
      <c r="X417" s="590" t="n"/>
      <c r="Y417" s="590" t="n"/>
      <c r="Z417" s="590" t="n"/>
    </row>
    <row r="418" ht="15.75" customHeight="1" s="844">
      <c r="A418" s="590" t="n"/>
      <c r="B418" s="590" t="n"/>
      <c r="C418" s="590" t="n"/>
      <c r="D418" s="590" t="n"/>
      <c r="E418" s="590" t="n"/>
      <c r="F418" s="590" t="n"/>
      <c r="G418" s="590" t="n"/>
      <c r="H418" s="590" t="n"/>
      <c r="I418" s="590" t="n"/>
      <c r="J418" s="590" t="n"/>
      <c r="K418" s="590" t="n"/>
      <c r="L418" s="590" t="n"/>
      <c r="M418" s="590" t="n"/>
      <c r="N418" s="590" t="n"/>
      <c r="O418" s="590" t="n"/>
      <c r="P418" s="590" t="n"/>
      <c r="Q418" s="590" t="n"/>
      <c r="R418" s="590" t="n"/>
      <c r="S418" s="590" t="n"/>
      <c r="T418" s="590" t="n"/>
      <c r="U418" s="590" t="n"/>
      <c r="V418" s="590" t="n"/>
      <c r="W418" s="590" t="n"/>
      <c r="X418" s="590" t="n"/>
      <c r="Y418" s="590" t="n"/>
      <c r="Z418" s="590" t="n"/>
    </row>
    <row r="419" ht="15.75" customHeight="1" s="844">
      <c r="A419" s="590" t="n"/>
      <c r="B419" s="590" t="n"/>
      <c r="C419" s="590" t="n"/>
      <c r="D419" s="590" t="n"/>
      <c r="E419" s="590" t="n"/>
      <c r="F419" s="590" t="n"/>
      <c r="G419" s="590" t="n"/>
      <c r="H419" s="590" t="n"/>
      <c r="I419" s="590" t="n"/>
      <c r="J419" s="590" t="n"/>
      <c r="K419" s="590" t="n"/>
      <c r="L419" s="590" t="n"/>
      <c r="M419" s="590" t="n"/>
      <c r="N419" s="590" t="n"/>
      <c r="O419" s="590" t="n"/>
      <c r="P419" s="590" t="n"/>
      <c r="Q419" s="590" t="n"/>
      <c r="R419" s="590" t="n"/>
      <c r="S419" s="590" t="n"/>
      <c r="T419" s="590" t="n"/>
      <c r="U419" s="590" t="n"/>
      <c r="V419" s="590" t="n"/>
      <c r="W419" s="590" t="n"/>
      <c r="X419" s="590" t="n"/>
      <c r="Y419" s="590" t="n"/>
      <c r="Z419" s="590" t="n"/>
    </row>
    <row r="420" ht="15.75" customHeight="1" s="844">
      <c r="A420" s="590" t="n"/>
      <c r="B420" s="590" t="n"/>
      <c r="C420" s="590" t="n"/>
      <c r="D420" s="590" t="n"/>
      <c r="E420" s="590" t="n"/>
      <c r="F420" s="590" t="n"/>
      <c r="G420" s="590" t="n"/>
      <c r="H420" s="590" t="n"/>
      <c r="I420" s="590" t="n"/>
      <c r="J420" s="590" t="n"/>
      <c r="K420" s="590" t="n"/>
      <c r="L420" s="590" t="n"/>
      <c r="M420" s="590" t="n"/>
      <c r="N420" s="590" t="n"/>
      <c r="O420" s="590" t="n"/>
      <c r="P420" s="590" t="n"/>
      <c r="Q420" s="590" t="n"/>
      <c r="R420" s="590" t="n"/>
      <c r="S420" s="590" t="n"/>
      <c r="T420" s="590" t="n"/>
      <c r="U420" s="590" t="n"/>
      <c r="V420" s="590" t="n"/>
      <c r="W420" s="590" t="n"/>
      <c r="X420" s="590" t="n"/>
      <c r="Y420" s="590" t="n"/>
      <c r="Z420" s="590" t="n"/>
    </row>
    <row r="421" ht="15.75" customHeight="1" s="844">
      <c r="A421" s="590" t="n"/>
      <c r="B421" s="590" t="n"/>
      <c r="C421" s="590" t="n"/>
      <c r="D421" s="590" t="n"/>
      <c r="E421" s="590" t="n"/>
      <c r="F421" s="590" t="n"/>
      <c r="G421" s="590" t="n"/>
      <c r="H421" s="590" t="n"/>
      <c r="I421" s="590" t="n"/>
      <c r="J421" s="590" t="n"/>
      <c r="K421" s="590" t="n"/>
      <c r="L421" s="590" t="n"/>
      <c r="M421" s="590" t="n"/>
      <c r="N421" s="590" t="n"/>
      <c r="O421" s="590" t="n"/>
      <c r="P421" s="590" t="n"/>
      <c r="Q421" s="590" t="n"/>
      <c r="R421" s="590" t="n"/>
      <c r="S421" s="590" t="n"/>
      <c r="T421" s="590" t="n"/>
      <c r="U421" s="590" t="n"/>
      <c r="V421" s="590" t="n"/>
      <c r="W421" s="590" t="n"/>
      <c r="X421" s="590" t="n"/>
      <c r="Y421" s="590" t="n"/>
      <c r="Z421" s="590" t="n"/>
    </row>
    <row r="422" ht="15.75" customHeight="1" s="844">
      <c r="A422" s="590" t="n"/>
      <c r="B422" s="590" t="n"/>
      <c r="C422" s="590" t="n"/>
      <c r="D422" s="590" t="n"/>
      <c r="E422" s="590" t="n"/>
      <c r="F422" s="590" t="n"/>
      <c r="G422" s="590" t="n"/>
      <c r="H422" s="590" t="n"/>
      <c r="I422" s="590" t="n"/>
      <c r="J422" s="590" t="n"/>
      <c r="K422" s="590" t="n"/>
      <c r="L422" s="590" t="n"/>
      <c r="M422" s="590" t="n"/>
      <c r="N422" s="590" t="n"/>
      <c r="O422" s="590" t="n"/>
      <c r="P422" s="590" t="n"/>
      <c r="Q422" s="590" t="n"/>
      <c r="R422" s="590" t="n"/>
      <c r="S422" s="590" t="n"/>
      <c r="T422" s="590" t="n"/>
      <c r="U422" s="590" t="n"/>
      <c r="V422" s="590" t="n"/>
      <c r="W422" s="590" t="n"/>
      <c r="X422" s="590" t="n"/>
      <c r="Y422" s="590" t="n"/>
      <c r="Z422" s="590" t="n"/>
    </row>
    <row r="423" ht="15.75" customHeight="1" s="844">
      <c r="A423" s="590" t="n"/>
      <c r="B423" s="590" t="n"/>
      <c r="C423" s="590" t="n"/>
      <c r="D423" s="590" t="n"/>
      <c r="E423" s="590" t="n"/>
      <c r="F423" s="590" t="n"/>
      <c r="G423" s="590" t="n"/>
      <c r="H423" s="590" t="n"/>
      <c r="I423" s="590" t="n"/>
      <c r="J423" s="590" t="n"/>
      <c r="K423" s="590" t="n"/>
      <c r="L423" s="590" t="n"/>
      <c r="M423" s="590" t="n"/>
      <c r="N423" s="590" t="n"/>
      <c r="O423" s="590" t="n"/>
      <c r="P423" s="590" t="n"/>
      <c r="Q423" s="590" t="n"/>
      <c r="R423" s="590" t="n"/>
      <c r="S423" s="590" t="n"/>
      <c r="T423" s="590" t="n"/>
      <c r="U423" s="590" t="n"/>
      <c r="V423" s="590" t="n"/>
      <c r="W423" s="590" t="n"/>
      <c r="X423" s="590" t="n"/>
      <c r="Y423" s="590" t="n"/>
      <c r="Z423" s="590" t="n"/>
    </row>
    <row r="424" ht="15.75" customHeight="1" s="844">
      <c r="A424" s="590" t="n"/>
      <c r="B424" s="590" t="n"/>
      <c r="C424" s="590" t="n"/>
      <c r="D424" s="590" t="n"/>
      <c r="E424" s="590" t="n"/>
      <c r="F424" s="590" t="n"/>
      <c r="G424" s="590" t="n"/>
      <c r="H424" s="590" t="n"/>
      <c r="I424" s="590" t="n"/>
      <c r="J424" s="590" t="n"/>
      <c r="K424" s="590" t="n"/>
      <c r="L424" s="590" t="n"/>
      <c r="M424" s="590" t="n"/>
      <c r="N424" s="590" t="n"/>
      <c r="O424" s="590" t="n"/>
      <c r="P424" s="590" t="n"/>
      <c r="Q424" s="590" t="n"/>
      <c r="R424" s="590" t="n"/>
      <c r="S424" s="590" t="n"/>
      <c r="T424" s="590" t="n"/>
      <c r="U424" s="590" t="n"/>
      <c r="V424" s="590" t="n"/>
      <c r="W424" s="590" t="n"/>
      <c r="X424" s="590" t="n"/>
      <c r="Y424" s="590" t="n"/>
      <c r="Z424" s="590" t="n"/>
    </row>
    <row r="425" ht="15.75" customHeight="1" s="844">
      <c r="A425" s="590" t="n"/>
      <c r="B425" s="590" t="n"/>
      <c r="C425" s="590" t="n"/>
      <c r="D425" s="590" t="n"/>
      <c r="E425" s="590" t="n"/>
      <c r="F425" s="590" t="n"/>
      <c r="G425" s="590" t="n"/>
      <c r="H425" s="590" t="n"/>
      <c r="I425" s="590" t="n"/>
      <c r="J425" s="590" t="n"/>
      <c r="K425" s="590" t="n"/>
      <c r="L425" s="590" t="n"/>
      <c r="M425" s="590" t="n"/>
      <c r="N425" s="590" t="n"/>
      <c r="O425" s="590" t="n"/>
      <c r="P425" s="590" t="n"/>
      <c r="Q425" s="590" t="n"/>
      <c r="R425" s="590" t="n"/>
      <c r="S425" s="590" t="n"/>
      <c r="T425" s="590" t="n"/>
      <c r="U425" s="590" t="n"/>
      <c r="V425" s="590" t="n"/>
      <c r="W425" s="590" t="n"/>
      <c r="X425" s="590" t="n"/>
      <c r="Y425" s="590" t="n"/>
      <c r="Z425" s="590" t="n"/>
    </row>
    <row r="426" ht="15.75" customHeight="1" s="844">
      <c r="A426" s="590" t="n"/>
      <c r="B426" s="590" t="n"/>
      <c r="C426" s="590" t="n"/>
      <c r="D426" s="590" t="n"/>
      <c r="E426" s="590" t="n"/>
      <c r="F426" s="590" t="n"/>
      <c r="G426" s="590" t="n"/>
      <c r="H426" s="590" t="n"/>
      <c r="I426" s="590" t="n"/>
      <c r="J426" s="590" t="n"/>
      <c r="K426" s="590" t="n"/>
      <c r="L426" s="590" t="n"/>
      <c r="M426" s="590" t="n"/>
      <c r="N426" s="590" t="n"/>
      <c r="O426" s="590" t="n"/>
      <c r="P426" s="590" t="n"/>
      <c r="Q426" s="590" t="n"/>
      <c r="R426" s="590" t="n"/>
      <c r="S426" s="590" t="n"/>
      <c r="T426" s="590" t="n"/>
      <c r="U426" s="590" t="n"/>
      <c r="V426" s="590" t="n"/>
      <c r="W426" s="590" t="n"/>
      <c r="X426" s="590" t="n"/>
      <c r="Y426" s="590" t="n"/>
      <c r="Z426" s="590" t="n"/>
    </row>
    <row r="427" ht="15.75" customHeight="1" s="844">
      <c r="A427" s="590" t="n"/>
      <c r="B427" s="590" t="n"/>
      <c r="C427" s="590" t="n"/>
      <c r="D427" s="590" t="n"/>
      <c r="E427" s="590" t="n"/>
      <c r="F427" s="590" t="n"/>
      <c r="G427" s="590" t="n"/>
      <c r="H427" s="590" t="n"/>
      <c r="I427" s="590" t="n"/>
      <c r="J427" s="590" t="n"/>
      <c r="K427" s="590" t="n"/>
      <c r="L427" s="590" t="n"/>
      <c r="M427" s="590" t="n"/>
      <c r="N427" s="590" t="n"/>
      <c r="O427" s="590" t="n"/>
      <c r="P427" s="590" t="n"/>
      <c r="Q427" s="590" t="n"/>
      <c r="R427" s="590" t="n"/>
      <c r="S427" s="590" t="n"/>
      <c r="T427" s="590" t="n"/>
      <c r="U427" s="590" t="n"/>
      <c r="V427" s="590" t="n"/>
      <c r="W427" s="590" t="n"/>
      <c r="X427" s="590" t="n"/>
      <c r="Y427" s="590" t="n"/>
      <c r="Z427" s="590" t="n"/>
    </row>
    <row r="428" ht="15.75" customHeight="1" s="844">
      <c r="A428" s="590" t="n"/>
      <c r="B428" s="590" t="n"/>
      <c r="C428" s="590" t="n"/>
      <c r="D428" s="590" t="n"/>
      <c r="E428" s="590" t="n"/>
      <c r="F428" s="590" t="n"/>
      <c r="G428" s="590" t="n"/>
      <c r="H428" s="590" t="n"/>
      <c r="I428" s="590" t="n"/>
      <c r="J428" s="590" t="n"/>
      <c r="K428" s="590" t="n"/>
      <c r="L428" s="590" t="n"/>
      <c r="M428" s="590" t="n"/>
      <c r="N428" s="590" t="n"/>
      <c r="O428" s="590" t="n"/>
      <c r="P428" s="590" t="n"/>
      <c r="Q428" s="590" t="n"/>
      <c r="R428" s="590" t="n"/>
      <c r="S428" s="590" t="n"/>
      <c r="T428" s="590" t="n"/>
      <c r="U428" s="590" t="n"/>
      <c r="V428" s="590" t="n"/>
      <c r="W428" s="590" t="n"/>
      <c r="X428" s="590" t="n"/>
      <c r="Y428" s="590" t="n"/>
      <c r="Z428" s="590" t="n"/>
    </row>
    <row r="429" ht="15.75" customHeight="1" s="844">
      <c r="A429" s="590" t="n"/>
      <c r="B429" s="590" t="n"/>
      <c r="C429" s="590" t="n"/>
      <c r="D429" s="590" t="n"/>
      <c r="E429" s="590" t="n"/>
      <c r="F429" s="590" t="n"/>
      <c r="G429" s="590" t="n"/>
      <c r="H429" s="590" t="n"/>
      <c r="I429" s="590" t="n"/>
      <c r="J429" s="590" t="n"/>
      <c r="K429" s="590" t="n"/>
      <c r="L429" s="590" t="n"/>
      <c r="M429" s="590" t="n"/>
      <c r="N429" s="590" t="n"/>
      <c r="O429" s="590" t="n"/>
      <c r="P429" s="590" t="n"/>
      <c r="Q429" s="590" t="n"/>
      <c r="R429" s="590" t="n"/>
      <c r="S429" s="590" t="n"/>
      <c r="T429" s="590" t="n"/>
      <c r="U429" s="590" t="n"/>
      <c r="V429" s="590" t="n"/>
      <c r="W429" s="590" t="n"/>
      <c r="X429" s="590" t="n"/>
      <c r="Y429" s="590" t="n"/>
      <c r="Z429" s="590" t="n"/>
    </row>
    <row r="430" ht="15.75" customHeight="1" s="844">
      <c r="A430" s="590" t="n"/>
      <c r="B430" s="590" t="n"/>
      <c r="C430" s="590" t="n"/>
      <c r="D430" s="590" t="n"/>
      <c r="E430" s="590" t="n"/>
      <c r="F430" s="590" t="n"/>
      <c r="G430" s="590" t="n"/>
      <c r="H430" s="590" t="n"/>
      <c r="I430" s="590" t="n"/>
      <c r="J430" s="590" t="n"/>
      <c r="K430" s="590" t="n"/>
      <c r="L430" s="590" t="n"/>
      <c r="M430" s="590" t="n"/>
      <c r="N430" s="590" t="n"/>
      <c r="O430" s="590" t="n"/>
      <c r="P430" s="590" t="n"/>
      <c r="Q430" s="590" t="n"/>
      <c r="R430" s="590" t="n"/>
      <c r="S430" s="590" t="n"/>
      <c r="T430" s="590" t="n"/>
      <c r="U430" s="590" t="n"/>
      <c r="V430" s="590" t="n"/>
      <c r="W430" s="590" t="n"/>
      <c r="X430" s="590" t="n"/>
      <c r="Y430" s="590" t="n"/>
      <c r="Z430" s="590" t="n"/>
    </row>
    <row r="431" ht="15.75" customHeight="1" s="844">
      <c r="A431" s="590" t="n"/>
      <c r="B431" s="590" t="n"/>
      <c r="C431" s="590" t="n"/>
      <c r="D431" s="590" t="n"/>
      <c r="E431" s="590" t="n"/>
      <c r="F431" s="590" t="n"/>
      <c r="G431" s="590" t="n"/>
      <c r="H431" s="590" t="n"/>
      <c r="I431" s="590" t="n"/>
      <c r="J431" s="590" t="n"/>
      <c r="K431" s="590" t="n"/>
      <c r="L431" s="590" t="n"/>
      <c r="M431" s="590" t="n"/>
      <c r="N431" s="590" t="n"/>
      <c r="O431" s="590" t="n"/>
      <c r="P431" s="590" t="n"/>
      <c r="Q431" s="590" t="n"/>
      <c r="R431" s="590" t="n"/>
      <c r="S431" s="590" t="n"/>
      <c r="T431" s="590" t="n"/>
      <c r="U431" s="590" t="n"/>
      <c r="V431" s="590" t="n"/>
      <c r="W431" s="590" t="n"/>
      <c r="X431" s="590" t="n"/>
      <c r="Y431" s="590" t="n"/>
      <c r="Z431" s="590" t="n"/>
    </row>
    <row r="432" ht="15.75" customHeight="1" s="844">
      <c r="A432" s="590" t="n"/>
      <c r="B432" s="590" t="n"/>
      <c r="C432" s="590" t="n"/>
      <c r="D432" s="590" t="n"/>
      <c r="E432" s="590" t="n"/>
      <c r="F432" s="590" t="n"/>
      <c r="G432" s="590" t="n"/>
      <c r="H432" s="590" t="n"/>
      <c r="I432" s="590" t="n"/>
      <c r="J432" s="590" t="n"/>
      <c r="K432" s="590" t="n"/>
      <c r="L432" s="590" t="n"/>
      <c r="M432" s="590" t="n"/>
      <c r="N432" s="590" t="n"/>
      <c r="O432" s="590" t="n"/>
      <c r="P432" s="590" t="n"/>
      <c r="Q432" s="590" t="n"/>
      <c r="R432" s="590" t="n"/>
      <c r="S432" s="590" t="n"/>
      <c r="T432" s="590" t="n"/>
      <c r="U432" s="590" t="n"/>
      <c r="V432" s="590" t="n"/>
      <c r="W432" s="590" t="n"/>
      <c r="X432" s="590" t="n"/>
      <c r="Y432" s="590" t="n"/>
      <c r="Z432" s="590" t="n"/>
    </row>
    <row r="433" ht="15.75" customHeight="1" s="844">
      <c r="A433" s="590" t="n"/>
      <c r="B433" s="590" t="n"/>
      <c r="C433" s="590" t="n"/>
      <c r="D433" s="590" t="n"/>
      <c r="E433" s="590" t="n"/>
      <c r="F433" s="590" t="n"/>
      <c r="G433" s="590" t="n"/>
      <c r="H433" s="590" t="n"/>
      <c r="I433" s="590" t="n"/>
      <c r="J433" s="590" t="n"/>
      <c r="K433" s="590" t="n"/>
      <c r="L433" s="590" t="n"/>
      <c r="M433" s="590" t="n"/>
      <c r="N433" s="590" t="n"/>
      <c r="O433" s="590" t="n"/>
      <c r="P433" s="590" t="n"/>
      <c r="Q433" s="590" t="n"/>
      <c r="R433" s="590" t="n"/>
      <c r="S433" s="590" t="n"/>
      <c r="T433" s="590" t="n"/>
      <c r="U433" s="590" t="n"/>
      <c r="V433" s="590" t="n"/>
      <c r="W433" s="590" t="n"/>
      <c r="X433" s="590" t="n"/>
      <c r="Y433" s="590" t="n"/>
      <c r="Z433" s="590" t="n"/>
    </row>
    <row r="434" ht="15.75" customHeight="1" s="844">
      <c r="A434" s="590" t="n"/>
      <c r="B434" s="590" t="n"/>
      <c r="C434" s="590" t="n"/>
      <c r="D434" s="590" t="n"/>
      <c r="E434" s="590" t="n"/>
      <c r="F434" s="590" t="n"/>
      <c r="G434" s="590" t="n"/>
      <c r="H434" s="590" t="n"/>
      <c r="I434" s="590" t="n"/>
      <c r="J434" s="590" t="n"/>
      <c r="K434" s="590" t="n"/>
      <c r="L434" s="590" t="n"/>
      <c r="M434" s="590" t="n"/>
      <c r="N434" s="590" t="n"/>
      <c r="O434" s="590" t="n"/>
      <c r="P434" s="590" t="n"/>
      <c r="Q434" s="590" t="n"/>
      <c r="R434" s="590" t="n"/>
      <c r="S434" s="590" t="n"/>
      <c r="T434" s="590" t="n"/>
      <c r="U434" s="590" t="n"/>
      <c r="V434" s="590" t="n"/>
      <c r="W434" s="590" t="n"/>
      <c r="X434" s="590" t="n"/>
      <c r="Y434" s="590" t="n"/>
      <c r="Z434" s="590" t="n"/>
    </row>
    <row r="435" ht="15.75" customHeight="1" s="844">
      <c r="A435" s="590" t="n"/>
      <c r="B435" s="590" t="n"/>
      <c r="C435" s="590" t="n"/>
      <c r="D435" s="590" t="n"/>
      <c r="E435" s="590" t="n"/>
      <c r="F435" s="590" t="n"/>
      <c r="G435" s="590" t="n"/>
      <c r="H435" s="590" t="n"/>
      <c r="I435" s="590" t="n"/>
      <c r="J435" s="590" t="n"/>
      <c r="K435" s="590" t="n"/>
      <c r="L435" s="590" t="n"/>
      <c r="M435" s="590" t="n"/>
      <c r="N435" s="590" t="n"/>
      <c r="O435" s="590" t="n"/>
      <c r="P435" s="590" t="n"/>
      <c r="Q435" s="590" t="n"/>
      <c r="R435" s="590" t="n"/>
      <c r="S435" s="590" t="n"/>
      <c r="T435" s="590" t="n"/>
      <c r="U435" s="590" t="n"/>
      <c r="V435" s="590" t="n"/>
      <c r="W435" s="590" t="n"/>
      <c r="X435" s="590" t="n"/>
      <c r="Y435" s="590" t="n"/>
      <c r="Z435" s="590" t="n"/>
    </row>
    <row r="436" ht="15.75" customHeight="1" s="844">
      <c r="A436" s="590" t="n"/>
      <c r="B436" s="590" t="n"/>
      <c r="C436" s="590" t="n"/>
      <c r="D436" s="590" t="n"/>
      <c r="E436" s="590" t="n"/>
      <c r="F436" s="590" t="n"/>
      <c r="G436" s="590" t="n"/>
      <c r="H436" s="590" t="n"/>
      <c r="I436" s="590" t="n"/>
      <c r="J436" s="590" t="n"/>
      <c r="K436" s="590" t="n"/>
      <c r="L436" s="590" t="n"/>
      <c r="M436" s="590" t="n"/>
      <c r="N436" s="590" t="n"/>
      <c r="O436" s="590" t="n"/>
      <c r="P436" s="590" t="n"/>
      <c r="Q436" s="590" t="n"/>
      <c r="R436" s="590" t="n"/>
      <c r="S436" s="590" t="n"/>
      <c r="T436" s="590" t="n"/>
      <c r="U436" s="590" t="n"/>
      <c r="V436" s="590" t="n"/>
      <c r="W436" s="590" t="n"/>
      <c r="X436" s="590" t="n"/>
      <c r="Y436" s="590" t="n"/>
      <c r="Z436" s="590" t="n"/>
    </row>
    <row r="437" ht="15.75" customHeight="1" s="844">
      <c r="A437" s="590" t="n"/>
      <c r="B437" s="590" t="n"/>
      <c r="C437" s="590" t="n"/>
      <c r="D437" s="590" t="n"/>
      <c r="E437" s="590" t="n"/>
      <c r="F437" s="590" t="n"/>
      <c r="G437" s="590" t="n"/>
      <c r="H437" s="590" t="n"/>
      <c r="I437" s="590" t="n"/>
      <c r="J437" s="590" t="n"/>
      <c r="K437" s="590" t="n"/>
      <c r="L437" s="590" t="n"/>
      <c r="M437" s="590" t="n"/>
      <c r="N437" s="590" t="n"/>
      <c r="O437" s="590" t="n"/>
      <c r="P437" s="590" t="n"/>
      <c r="Q437" s="590" t="n"/>
      <c r="R437" s="590" t="n"/>
      <c r="S437" s="590" t="n"/>
      <c r="T437" s="590" t="n"/>
      <c r="U437" s="590" t="n"/>
      <c r="V437" s="590" t="n"/>
      <c r="W437" s="590" t="n"/>
      <c r="X437" s="590" t="n"/>
      <c r="Y437" s="590" t="n"/>
      <c r="Z437" s="590" t="n"/>
    </row>
    <row r="438" ht="15.75" customHeight="1" s="844">
      <c r="A438" s="590" t="n"/>
      <c r="B438" s="590" t="n"/>
      <c r="C438" s="590" t="n"/>
      <c r="D438" s="590" t="n"/>
      <c r="E438" s="590" t="n"/>
      <c r="F438" s="590" t="n"/>
      <c r="G438" s="590" t="n"/>
      <c r="H438" s="590" t="n"/>
      <c r="I438" s="590" t="n"/>
      <c r="J438" s="590" t="n"/>
      <c r="K438" s="590" t="n"/>
      <c r="L438" s="590" t="n"/>
      <c r="M438" s="590" t="n"/>
      <c r="N438" s="590" t="n"/>
      <c r="O438" s="590" t="n"/>
      <c r="P438" s="590" t="n"/>
      <c r="Q438" s="590" t="n"/>
      <c r="R438" s="590" t="n"/>
      <c r="S438" s="590" t="n"/>
      <c r="T438" s="590" t="n"/>
      <c r="U438" s="590" t="n"/>
      <c r="V438" s="590" t="n"/>
      <c r="W438" s="590" t="n"/>
      <c r="X438" s="590" t="n"/>
      <c r="Y438" s="590" t="n"/>
      <c r="Z438" s="590" t="n"/>
    </row>
    <row r="439" ht="15.75" customHeight="1" s="844">
      <c r="A439" s="590" t="n"/>
      <c r="B439" s="590" t="n"/>
      <c r="C439" s="590" t="n"/>
      <c r="D439" s="590" t="n"/>
      <c r="E439" s="590" t="n"/>
      <c r="F439" s="590" t="n"/>
      <c r="G439" s="590" t="n"/>
      <c r="H439" s="590" t="n"/>
      <c r="I439" s="590" t="n"/>
      <c r="J439" s="590" t="n"/>
      <c r="K439" s="590" t="n"/>
      <c r="L439" s="590" t="n"/>
      <c r="M439" s="590" t="n"/>
      <c r="N439" s="590" t="n"/>
      <c r="O439" s="590" t="n"/>
      <c r="P439" s="590" t="n"/>
      <c r="Q439" s="590" t="n"/>
      <c r="R439" s="590" t="n"/>
      <c r="S439" s="590" t="n"/>
      <c r="T439" s="590" t="n"/>
      <c r="U439" s="590" t="n"/>
      <c r="V439" s="590" t="n"/>
      <c r="W439" s="590" t="n"/>
      <c r="X439" s="590" t="n"/>
      <c r="Y439" s="590" t="n"/>
      <c r="Z439" s="590" t="n"/>
    </row>
    <row r="440" ht="15.75" customHeight="1" s="844">
      <c r="A440" s="590" t="n"/>
      <c r="B440" s="590" t="n"/>
      <c r="C440" s="590" t="n"/>
      <c r="D440" s="590" t="n"/>
      <c r="E440" s="590" t="n"/>
      <c r="F440" s="590" t="n"/>
      <c r="G440" s="590" t="n"/>
      <c r="H440" s="590" t="n"/>
      <c r="I440" s="590" t="n"/>
      <c r="J440" s="590" t="n"/>
      <c r="K440" s="590" t="n"/>
      <c r="L440" s="590" t="n"/>
      <c r="M440" s="590" t="n"/>
      <c r="N440" s="590" t="n"/>
      <c r="O440" s="590" t="n"/>
      <c r="P440" s="590" t="n"/>
      <c r="Q440" s="590" t="n"/>
      <c r="R440" s="590" t="n"/>
      <c r="S440" s="590" t="n"/>
      <c r="T440" s="590" t="n"/>
      <c r="U440" s="590" t="n"/>
      <c r="V440" s="590" t="n"/>
      <c r="W440" s="590" t="n"/>
      <c r="X440" s="590" t="n"/>
      <c r="Y440" s="590" t="n"/>
      <c r="Z440" s="590" t="n"/>
    </row>
    <row r="441" ht="15.75" customHeight="1" s="844">
      <c r="A441" s="590" t="n"/>
      <c r="B441" s="590" t="n"/>
      <c r="C441" s="590" t="n"/>
      <c r="D441" s="590" t="n"/>
      <c r="E441" s="590" t="n"/>
      <c r="F441" s="590" t="n"/>
      <c r="G441" s="590" t="n"/>
      <c r="H441" s="590" t="n"/>
      <c r="I441" s="590" t="n"/>
      <c r="J441" s="590" t="n"/>
      <c r="K441" s="590" t="n"/>
      <c r="L441" s="590" t="n"/>
      <c r="M441" s="590" t="n"/>
      <c r="N441" s="590" t="n"/>
      <c r="O441" s="590" t="n"/>
      <c r="P441" s="590" t="n"/>
      <c r="Q441" s="590" t="n"/>
      <c r="R441" s="590" t="n"/>
      <c r="S441" s="590" t="n"/>
      <c r="T441" s="590" t="n"/>
      <c r="U441" s="590" t="n"/>
      <c r="V441" s="590" t="n"/>
      <c r="W441" s="590" t="n"/>
      <c r="X441" s="590" t="n"/>
      <c r="Y441" s="590" t="n"/>
      <c r="Z441" s="590" t="n"/>
    </row>
    <row r="442" ht="15.75" customHeight="1" s="844">
      <c r="A442" s="590" t="n"/>
      <c r="B442" s="590" t="n"/>
      <c r="C442" s="590" t="n"/>
      <c r="D442" s="590" t="n"/>
      <c r="E442" s="590" t="n"/>
      <c r="F442" s="590" t="n"/>
      <c r="G442" s="590" t="n"/>
      <c r="H442" s="590" t="n"/>
      <c r="I442" s="590" t="n"/>
      <c r="J442" s="590" t="n"/>
      <c r="K442" s="590" t="n"/>
      <c r="L442" s="590" t="n"/>
      <c r="M442" s="590" t="n"/>
      <c r="N442" s="590" t="n"/>
      <c r="O442" s="590" t="n"/>
      <c r="P442" s="590" t="n"/>
      <c r="Q442" s="590" t="n"/>
      <c r="R442" s="590" t="n"/>
      <c r="S442" s="590" t="n"/>
      <c r="T442" s="590" t="n"/>
      <c r="U442" s="590" t="n"/>
      <c r="V442" s="590" t="n"/>
      <c r="W442" s="590" t="n"/>
      <c r="X442" s="590" t="n"/>
      <c r="Y442" s="590" t="n"/>
      <c r="Z442" s="590" t="n"/>
    </row>
    <row r="443" ht="15.75" customHeight="1" s="844">
      <c r="A443" s="590" t="n"/>
      <c r="B443" s="590" t="n"/>
      <c r="C443" s="590" t="n"/>
      <c r="D443" s="590" t="n"/>
      <c r="E443" s="590" t="n"/>
      <c r="F443" s="590" t="n"/>
      <c r="G443" s="590" t="n"/>
      <c r="H443" s="590" t="n"/>
      <c r="I443" s="590" t="n"/>
      <c r="J443" s="590" t="n"/>
      <c r="K443" s="590" t="n"/>
      <c r="L443" s="590" t="n"/>
      <c r="M443" s="590" t="n"/>
      <c r="N443" s="590" t="n"/>
      <c r="O443" s="590" t="n"/>
      <c r="P443" s="590" t="n"/>
      <c r="Q443" s="590" t="n"/>
      <c r="R443" s="590" t="n"/>
      <c r="S443" s="590" t="n"/>
      <c r="T443" s="590" t="n"/>
      <c r="U443" s="590" t="n"/>
      <c r="V443" s="590" t="n"/>
      <c r="W443" s="590" t="n"/>
      <c r="X443" s="590" t="n"/>
      <c r="Y443" s="590" t="n"/>
      <c r="Z443" s="590" t="n"/>
    </row>
    <row r="444" ht="15.75" customHeight="1" s="844">
      <c r="A444" s="590" t="n"/>
      <c r="B444" s="590" t="n"/>
      <c r="C444" s="590" t="n"/>
      <c r="D444" s="590" t="n"/>
      <c r="E444" s="590" t="n"/>
      <c r="F444" s="590" t="n"/>
      <c r="G444" s="590" t="n"/>
      <c r="H444" s="590" t="n"/>
      <c r="I444" s="590" t="n"/>
      <c r="J444" s="590" t="n"/>
      <c r="K444" s="590" t="n"/>
      <c r="L444" s="590" t="n"/>
      <c r="M444" s="590" t="n"/>
      <c r="N444" s="590" t="n"/>
      <c r="O444" s="590" t="n"/>
      <c r="P444" s="590" t="n"/>
      <c r="Q444" s="590" t="n"/>
      <c r="R444" s="590" t="n"/>
      <c r="S444" s="590" t="n"/>
      <c r="T444" s="590" t="n"/>
      <c r="U444" s="590" t="n"/>
      <c r="V444" s="590" t="n"/>
      <c r="W444" s="590" t="n"/>
      <c r="X444" s="590" t="n"/>
      <c r="Y444" s="590" t="n"/>
      <c r="Z444" s="590" t="n"/>
    </row>
    <row r="445" ht="15.75" customHeight="1" s="844">
      <c r="A445" s="590" t="n"/>
      <c r="B445" s="590" t="n"/>
      <c r="C445" s="590" t="n"/>
      <c r="D445" s="590" t="n"/>
      <c r="E445" s="590" t="n"/>
      <c r="F445" s="590" t="n"/>
      <c r="G445" s="590" t="n"/>
      <c r="H445" s="590" t="n"/>
      <c r="I445" s="590" t="n"/>
      <c r="J445" s="590" t="n"/>
      <c r="K445" s="590" t="n"/>
      <c r="L445" s="590" t="n"/>
      <c r="M445" s="590" t="n"/>
      <c r="N445" s="590" t="n"/>
      <c r="O445" s="590" t="n"/>
      <c r="P445" s="590" t="n"/>
      <c r="Q445" s="590" t="n"/>
      <c r="R445" s="590" t="n"/>
      <c r="S445" s="590" t="n"/>
      <c r="T445" s="590" t="n"/>
      <c r="U445" s="590" t="n"/>
      <c r="V445" s="590" t="n"/>
      <c r="W445" s="590" t="n"/>
      <c r="X445" s="590" t="n"/>
      <c r="Y445" s="590" t="n"/>
      <c r="Z445" s="590" t="n"/>
    </row>
    <row r="446" ht="15.75" customHeight="1" s="844">
      <c r="A446" s="590" t="n"/>
      <c r="B446" s="590" t="n"/>
      <c r="C446" s="590" t="n"/>
      <c r="D446" s="590" t="n"/>
      <c r="E446" s="590" t="n"/>
      <c r="F446" s="590" t="n"/>
      <c r="G446" s="590" t="n"/>
      <c r="H446" s="590" t="n"/>
      <c r="I446" s="590" t="n"/>
      <c r="J446" s="590" t="n"/>
      <c r="K446" s="590" t="n"/>
      <c r="L446" s="590" t="n"/>
      <c r="M446" s="590" t="n"/>
      <c r="N446" s="590" t="n"/>
      <c r="O446" s="590" t="n"/>
      <c r="P446" s="590" t="n"/>
      <c r="Q446" s="590" t="n"/>
      <c r="R446" s="590" t="n"/>
      <c r="S446" s="590" t="n"/>
      <c r="T446" s="590" t="n"/>
      <c r="U446" s="590" t="n"/>
      <c r="V446" s="590" t="n"/>
      <c r="W446" s="590" t="n"/>
      <c r="X446" s="590" t="n"/>
      <c r="Y446" s="590" t="n"/>
      <c r="Z446" s="590" t="n"/>
    </row>
    <row r="447" ht="15.75" customHeight="1" s="844">
      <c r="A447" s="590" t="n"/>
      <c r="B447" s="590" t="n"/>
      <c r="C447" s="590" t="n"/>
      <c r="D447" s="590" t="n"/>
      <c r="E447" s="590" t="n"/>
      <c r="F447" s="590" t="n"/>
      <c r="G447" s="590" t="n"/>
      <c r="H447" s="590" t="n"/>
      <c r="I447" s="590" t="n"/>
      <c r="J447" s="590" t="n"/>
      <c r="K447" s="590" t="n"/>
      <c r="L447" s="590" t="n"/>
      <c r="M447" s="590" t="n"/>
      <c r="N447" s="590" t="n"/>
      <c r="O447" s="590" t="n"/>
      <c r="P447" s="590" t="n"/>
      <c r="Q447" s="590" t="n"/>
      <c r="R447" s="590" t="n"/>
      <c r="S447" s="590" t="n"/>
      <c r="T447" s="590" t="n"/>
      <c r="U447" s="590" t="n"/>
      <c r="V447" s="590" t="n"/>
      <c r="W447" s="590" t="n"/>
      <c r="X447" s="590" t="n"/>
      <c r="Y447" s="590" t="n"/>
      <c r="Z447" s="590" t="n"/>
    </row>
    <row r="448" ht="15.75" customHeight="1" s="844">
      <c r="A448" s="590" t="n"/>
      <c r="B448" s="590" t="n"/>
      <c r="C448" s="590" t="n"/>
      <c r="D448" s="590" t="n"/>
      <c r="E448" s="590" t="n"/>
      <c r="F448" s="590" t="n"/>
      <c r="G448" s="590" t="n"/>
      <c r="H448" s="590" t="n"/>
      <c r="I448" s="590" t="n"/>
      <c r="J448" s="590" t="n"/>
      <c r="K448" s="590" t="n"/>
      <c r="L448" s="590" t="n"/>
      <c r="M448" s="590" t="n"/>
      <c r="N448" s="590" t="n"/>
      <c r="O448" s="590" t="n"/>
      <c r="P448" s="590" t="n"/>
      <c r="Q448" s="590" t="n"/>
      <c r="R448" s="590" t="n"/>
      <c r="S448" s="590" t="n"/>
      <c r="T448" s="590" t="n"/>
      <c r="U448" s="590" t="n"/>
      <c r="V448" s="590" t="n"/>
      <c r="W448" s="590" t="n"/>
      <c r="X448" s="590" t="n"/>
      <c r="Y448" s="590" t="n"/>
      <c r="Z448" s="590" t="n"/>
    </row>
    <row r="449" ht="15.75" customHeight="1" s="844">
      <c r="A449" s="590" t="n"/>
      <c r="B449" s="590" t="n"/>
      <c r="C449" s="590" t="n"/>
      <c r="D449" s="590" t="n"/>
      <c r="E449" s="590" t="n"/>
      <c r="F449" s="590" t="n"/>
      <c r="G449" s="590" t="n"/>
      <c r="H449" s="590" t="n"/>
      <c r="I449" s="590" t="n"/>
      <c r="J449" s="590" t="n"/>
      <c r="K449" s="590" t="n"/>
      <c r="L449" s="590" t="n"/>
      <c r="M449" s="590" t="n"/>
      <c r="N449" s="590" t="n"/>
      <c r="O449" s="590" t="n"/>
      <c r="P449" s="590" t="n"/>
      <c r="Q449" s="590" t="n"/>
      <c r="R449" s="590" t="n"/>
      <c r="S449" s="590" t="n"/>
      <c r="T449" s="590" t="n"/>
      <c r="U449" s="590" t="n"/>
      <c r="V449" s="590" t="n"/>
      <c r="W449" s="590" t="n"/>
      <c r="X449" s="590" t="n"/>
      <c r="Y449" s="590" t="n"/>
      <c r="Z449" s="590" t="n"/>
    </row>
    <row r="450" ht="15.75" customHeight="1" s="844">
      <c r="A450" s="590" t="n"/>
      <c r="B450" s="590" t="n"/>
      <c r="C450" s="590" t="n"/>
      <c r="D450" s="590" t="n"/>
      <c r="E450" s="590" t="n"/>
      <c r="F450" s="590" t="n"/>
      <c r="G450" s="590" t="n"/>
      <c r="H450" s="590" t="n"/>
      <c r="I450" s="590" t="n"/>
      <c r="J450" s="590" t="n"/>
      <c r="K450" s="590" t="n"/>
      <c r="L450" s="590" t="n"/>
      <c r="M450" s="590" t="n"/>
      <c r="N450" s="590" t="n"/>
      <c r="O450" s="590" t="n"/>
      <c r="P450" s="590" t="n"/>
      <c r="Q450" s="590" t="n"/>
      <c r="R450" s="590" t="n"/>
      <c r="S450" s="590" t="n"/>
      <c r="T450" s="590" t="n"/>
      <c r="U450" s="590" t="n"/>
      <c r="V450" s="590" t="n"/>
      <c r="W450" s="590" t="n"/>
      <c r="X450" s="590" t="n"/>
      <c r="Y450" s="590" t="n"/>
      <c r="Z450" s="590" t="n"/>
    </row>
    <row r="451" ht="15.75" customHeight="1" s="844">
      <c r="A451" s="590" t="n"/>
      <c r="B451" s="590" t="n"/>
      <c r="C451" s="590" t="n"/>
      <c r="D451" s="590" t="n"/>
      <c r="E451" s="590" t="n"/>
      <c r="F451" s="590" t="n"/>
      <c r="G451" s="590" t="n"/>
      <c r="H451" s="590" t="n"/>
      <c r="I451" s="590" t="n"/>
      <c r="J451" s="590" t="n"/>
      <c r="K451" s="590" t="n"/>
      <c r="L451" s="590" t="n"/>
      <c r="M451" s="590" t="n"/>
      <c r="N451" s="590" t="n"/>
      <c r="O451" s="590" t="n"/>
      <c r="P451" s="590" t="n"/>
      <c r="Q451" s="590" t="n"/>
      <c r="R451" s="590" t="n"/>
      <c r="S451" s="590" t="n"/>
      <c r="T451" s="590" t="n"/>
      <c r="U451" s="590" t="n"/>
      <c r="V451" s="590" t="n"/>
      <c r="W451" s="590" t="n"/>
      <c r="X451" s="590" t="n"/>
      <c r="Y451" s="590" t="n"/>
      <c r="Z451" s="590" t="n"/>
    </row>
    <row r="452" ht="15.75" customHeight="1" s="844">
      <c r="A452" s="590" t="n"/>
      <c r="B452" s="590" t="n"/>
      <c r="C452" s="590" t="n"/>
      <c r="D452" s="590" t="n"/>
      <c r="E452" s="590" t="n"/>
      <c r="F452" s="590" t="n"/>
      <c r="G452" s="590" t="n"/>
      <c r="H452" s="590" t="n"/>
      <c r="I452" s="590" t="n"/>
      <c r="J452" s="590" t="n"/>
      <c r="K452" s="590" t="n"/>
      <c r="L452" s="590" t="n"/>
      <c r="M452" s="590" t="n"/>
      <c r="N452" s="590" t="n"/>
      <c r="O452" s="590" t="n"/>
      <c r="P452" s="590" t="n"/>
      <c r="Q452" s="590" t="n"/>
      <c r="R452" s="590" t="n"/>
      <c r="S452" s="590" t="n"/>
      <c r="T452" s="590" t="n"/>
      <c r="U452" s="590" t="n"/>
      <c r="V452" s="590" t="n"/>
      <c r="W452" s="590" t="n"/>
      <c r="X452" s="590" t="n"/>
      <c r="Y452" s="590" t="n"/>
      <c r="Z452" s="590" t="n"/>
    </row>
    <row r="453" ht="15.75" customHeight="1" s="844">
      <c r="A453" s="590" t="n"/>
      <c r="B453" s="590" t="n"/>
      <c r="C453" s="590" t="n"/>
      <c r="D453" s="590" t="n"/>
      <c r="E453" s="590" t="n"/>
      <c r="F453" s="590" t="n"/>
      <c r="G453" s="590" t="n"/>
      <c r="H453" s="590" t="n"/>
      <c r="I453" s="590" t="n"/>
      <c r="J453" s="590" t="n"/>
      <c r="K453" s="590" t="n"/>
      <c r="L453" s="590" t="n"/>
      <c r="M453" s="590" t="n"/>
      <c r="N453" s="590" t="n"/>
      <c r="O453" s="590" t="n"/>
      <c r="P453" s="590" t="n"/>
      <c r="Q453" s="590" t="n"/>
      <c r="R453" s="590" t="n"/>
      <c r="S453" s="590" t="n"/>
      <c r="T453" s="590" t="n"/>
      <c r="U453" s="590" t="n"/>
      <c r="V453" s="590" t="n"/>
      <c r="W453" s="590" t="n"/>
      <c r="X453" s="590" t="n"/>
      <c r="Y453" s="590" t="n"/>
      <c r="Z453" s="590" t="n"/>
    </row>
    <row r="454" ht="15.75" customHeight="1" s="844">
      <c r="A454" s="590" t="n"/>
      <c r="B454" s="590" t="n"/>
      <c r="C454" s="590" t="n"/>
      <c r="D454" s="590" t="n"/>
      <c r="E454" s="590" t="n"/>
      <c r="F454" s="590" t="n"/>
      <c r="G454" s="590" t="n"/>
      <c r="H454" s="590" t="n"/>
      <c r="I454" s="590" t="n"/>
      <c r="J454" s="590" t="n"/>
      <c r="K454" s="590" t="n"/>
      <c r="L454" s="590" t="n"/>
      <c r="M454" s="590" t="n"/>
      <c r="N454" s="590" t="n"/>
      <c r="O454" s="590" t="n"/>
      <c r="P454" s="590" t="n"/>
      <c r="Q454" s="590" t="n"/>
      <c r="R454" s="590" t="n"/>
      <c r="S454" s="590" t="n"/>
      <c r="T454" s="590" t="n"/>
      <c r="U454" s="590" t="n"/>
      <c r="V454" s="590" t="n"/>
      <c r="W454" s="590" t="n"/>
      <c r="X454" s="590" t="n"/>
      <c r="Y454" s="590" t="n"/>
      <c r="Z454" s="590" t="n"/>
    </row>
    <row r="455" ht="15.75" customHeight="1" s="844">
      <c r="A455" s="590" t="n"/>
      <c r="B455" s="590" t="n"/>
      <c r="C455" s="590" t="n"/>
      <c r="D455" s="590" t="n"/>
      <c r="E455" s="590" t="n"/>
      <c r="F455" s="590" t="n"/>
      <c r="G455" s="590" t="n"/>
      <c r="H455" s="590" t="n"/>
      <c r="I455" s="590" t="n"/>
      <c r="J455" s="590" t="n"/>
      <c r="K455" s="590" t="n"/>
      <c r="L455" s="590" t="n"/>
      <c r="M455" s="590" t="n"/>
      <c r="N455" s="590" t="n"/>
      <c r="O455" s="590" t="n"/>
      <c r="P455" s="590" t="n"/>
      <c r="Q455" s="590" t="n"/>
      <c r="R455" s="590" t="n"/>
      <c r="S455" s="590" t="n"/>
      <c r="T455" s="590" t="n"/>
      <c r="U455" s="590" t="n"/>
      <c r="V455" s="590" t="n"/>
      <c r="W455" s="590" t="n"/>
      <c r="X455" s="590" t="n"/>
      <c r="Y455" s="590" t="n"/>
      <c r="Z455" s="590" t="n"/>
    </row>
    <row r="456" ht="15.75" customHeight="1" s="844">
      <c r="A456" s="590" t="n"/>
      <c r="B456" s="590" t="n"/>
      <c r="C456" s="590" t="n"/>
      <c r="D456" s="590" t="n"/>
      <c r="E456" s="590" t="n"/>
      <c r="F456" s="590" t="n"/>
      <c r="G456" s="590" t="n"/>
      <c r="H456" s="590" t="n"/>
      <c r="I456" s="590" t="n"/>
      <c r="J456" s="590" t="n"/>
      <c r="K456" s="590" t="n"/>
      <c r="L456" s="590" t="n"/>
      <c r="M456" s="590" t="n"/>
      <c r="N456" s="590" t="n"/>
      <c r="O456" s="590" t="n"/>
      <c r="P456" s="590" t="n"/>
      <c r="Q456" s="590" t="n"/>
      <c r="R456" s="590" t="n"/>
      <c r="S456" s="590" t="n"/>
      <c r="T456" s="590" t="n"/>
      <c r="U456" s="590" t="n"/>
      <c r="V456" s="590" t="n"/>
      <c r="W456" s="590" t="n"/>
      <c r="X456" s="590" t="n"/>
      <c r="Y456" s="590" t="n"/>
      <c r="Z456" s="590" t="n"/>
    </row>
    <row r="457" ht="15.75" customHeight="1" s="844">
      <c r="A457" s="590" t="n"/>
      <c r="B457" s="590" t="n"/>
      <c r="C457" s="590" t="n"/>
      <c r="D457" s="590" t="n"/>
      <c r="E457" s="590" t="n"/>
      <c r="F457" s="590" t="n"/>
      <c r="G457" s="590" t="n"/>
      <c r="H457" s="590" t="n"/>
      <c r="I457" s="590" t="n"/>
      <c r="J457" s="590" t="n"/>
      <c r="K457" s="590" t="n"/>
      <c r="L457" s="590" t="n"/>
      <c r="M457" s="590" t="n"/>
      <c r="N457" s="590" t="n"/>
      <c r="O457" s="590" t="n"/>
      <c r="P457" s="590" t="n"/>
      <c r="Q457" s="590" t="n"/>
      <c r="R457" s="590" t="n"/>
      <c r="S457" s="590" t="n"/>
      <c r="T457" s="590" t="n"/>
      <c r="U457" s="590" t="n"/>
      <c r="V457" s="590" t="n"/>
      <c r="W457" s="590" t="n"/>
      <c r="X457" s="590" t="n"/>
      <c r="Y457" s="590" t="n"/>
      <c r="Z457" s="590" t="n"/>
    </row>
    <row r="458" ht="15.75" customHeight="1" s="844">
      <c r="A458" s="590" t="n"/>
      <c r="B458" s="590" t="n"/>
      <c r="C458" s="590" t="n"/>
      <c r="D458" s="590" t="n"/>
      <c r="E458" s="590" t="n"/>
      <c r="F458" s="590" t="n"/>
      <c r="G458" s="590" t="n"/>
      <c r="H458" s="590" t="n"/>
      <c r="I458" s="590" t="n"/>
      <c r="J458" s="590" t="n"/>
      <c r="K458" s="590" t="n"/>
      <c r="L458" s="590" t="n"/>
      <c r="M458" s="590" t="n"/>
      <c r="N458" s="590" t="n"/>
      <c r="O458" s="590" t="n"/>
      <c r="P458" s="590" t="n"/>
      <c r="Q458" s="590" t="n"/>
      <c r="R458" s="590" t="n"/>
      <c r="S458" s="590" t="n"/>
      <c r="T458" s="590" t="n"/>
      <c r="U458" s="590" t="n"/>
      <c r="V458" s="590" t="n"/>
      <c r="W458" s="590" t="n"/>
      <c r="X458" s="590" t="n"/>
      <c r="Y458" s="590" t="n"/>
      <c r="Z458" s="590" t="n"/>
    </row>
    <row r="459" ht="15.75" customHeight="1" s="844">
      <c r="A459" s="590" t="n"/>
      <c r="B459" s="590" t="n"/>
      <c r="C459" s="590" t="n"/>
      <c r="D459" s="590" t="n"/>
      <c r="E459" s="590" t="n"/>
      <c r="F459" s="590" t="n"/>
      <c r="G459" s="590" t="n"/>
      <c r="H459" s="590" t="n"/>
      <c r="I459" s="590" t="n"/>
      <c r="J459" s="590" t="n"/>
      <c r="K459" s="590" t="n"/>
      <c r="L459" s="590" t="n"/>
      <c r="M459" s="590" t="n"/>
      <c r="N459" s="590" t="n"/>
      <c r="O459" s="590" t="n"/>
      <c r="P459" s="590" t="n"/>
      <c r="Q459" s="590" t="n"/>
      <c r="R459" s="590" t="n"/>
      <c r="S459" s="590" t="n"/>
      <c r="T459" s="590" t="n"/>
      <c r="U459" s="590" t="n"/>
      <c r="V459" s="590" t="n"/>
      <c r="W459" s="590" t="n"/>
      <c r="X459" s="590" t="n"/>
      <c r="Y459" s="590" t="n"/>
      <c r="Z459" s="590" t="n"/>
    </row>
    <row r="460" ht="15.75" customHeight="1" s="844">
      <c r="A460" s="590" t="n"/>
      <c r="B460" s="590" t="n"/>
      <c r="C460" s="590" t="n"/>
      <c r="D460" s="590" t="n"/>
      <c r="E460" s="590" t="n"/>
      <c r="F460" s="590" t="n"/>
      <c r="G460" s="590" t="n"/>
      <c r="H460" s="590" t="n"/>
      <c r="I460" s="590" t="n"/>
      <c r="J460" s="590" t="n"/>
      <c r="K460" s="590" t="n"/>
      <c r="L460" s="590" t="n"/>
      <c r="M460" s="590" t="n"/>
      <c r="N460" s="590" t="n"/>
      <c r="O460" s="590" t="n"/>
      <c r="P460" s="590" t="n"/>
      <c r="Q460" s="590" t="n"/>
      <c r="R460" s="590" t="n"/>
      <c r="S460" s="590" t="n"/>
      <c r="T460" s="590" t="n"/>
      <c r="U460" s="590" t="n"/>
      <c r="V460" s="590" t="n"/>
      <c r="W460" s="590" t="n"/>
      <c r="X460" s="590" t="n"/>
      <c r="Y460" s="590" t="n"/>
      <c r="Z460" s="590" t="n"/>
    </row>
    <row r="461" ht="15.75" customHeight="1" s="844">
      <c r="A461" s="590" t="n"/>
      <c r="B461" s="590" t="n"/>
      <c r="C461" s="590" t="n"/>
      <c r="D461" s="590" t="n"/>
      <c r="E461" s="590" t="n"/>
      <c r="F461" s="590" t="n"/>
      <c r="G461" s="590" t="n"/>
      <c r="H461" s="590" t="n"/>
      <c r="I461" s="590" t="n"/>
      <c r="J461" s="590" t="n"/>
      <c r="K461" s="590" t="n"/>
      <c r="L461" s="590" t="n"/>
      <c r="M461" s="590" t="n"/>
      <c r="N461" s="590" t="n"/>
      <c r="O461" s="590" t="n"/>
      <c r="P461" s="590" t="n"/>
      <c r="Q461" s="590" t="n"/>
      <c r="R461" s="590" t="n"/>
      <c r="S461" s="590" t="n"/>
      <c r="T461" s="590" t="n"/>
      <c r="U461" s="590" t="n"/>
      <c r="V461" s="590" t="n"/>
      <c r="W461" s="590" t="n"/>
      <c r="X461" s="590" t="n"/>
      <c r="Y461" s="590" t="n"/>
      <c r="Z461" s="590" t="n"/>
    </row>
    <row r="462" ht="15.75" customHeight="1" s="844">
      <c r="A462" s="590" t="n"/>
      <c r="B462" s="590" t="n"/>
      <c r="C462" s="590" t="n"/>
      <c r="D462" s="590" t="n"/>
      <c r="E462" s="590" t="n"/>
      <c r="F462" s="590" t="n"/>
      <c r="G462" s="590" t="n"/>
      <c r="H462" s="590" t="n"/>
      <c r="I462" s="590" t="n"/>
      <c r="J462" s="590" t="n"/>
      <c r="K462" s="590" t="n"/>
      <c r="L462" s="590" t="n"/>
      <c r="M462" s="590" t="n"/>
      <c r="N462" s="590" t="n"/>
      <c r="O462" s="590" t="n"/>
      <c r="P462" s="590" t="n"/>
      <c r="Q462" s="590" t="n"/>
      <c r="R462" s="590" t="n"/>
      <c r="S462" s="590" t="n"/>
      <c r="T462" s="590" t="n"/>
      <c r="U462" s="590" t="n"/>
      <c r="V462" s="590" t="n"/>
      <c r="W462" s="590" t="n"/>
      <c r="X462" s="590" t="n"/>
      <c r="Y462" s="590" t="n"/>
      <c r="Z462" s="590" t="n"/>
    </row>
    <row r="463" ht="15.75" customHeight="1" s="844">
      <c r="A463" s="590" t="n"/>
      <c r="B463" s="590" t="n"/>
      <c r="C463" s="590" t="n"/>
      <c r="D463" s="590" t="n"/>
      <c r="E463" s="590" t="n"/>
      <c r="F463" s="590" t="n"/>
      <c r="G463" s="590" t="n"/>
      <c r="H463" s="590" t="n"/>
      <c r="I463" s="590" t="n"/>
      <c r="J463" s="590" t="n"/>
      <c r="K463" s="590" t="n"/>
      <c r="L463" s="590" t="n"/>
      <c r="M463" s="590" t="n"/>
      <c r="N463" s="590" t="n"/>
      <c r="O463" s="590" t="n"/>
      <c r="P463" s="590" t="n"/>
      <c r="Q463" s="590" t="n"/>
      <c r="R463" s="590" t="n"/>
      <c r="S463" s="590" t="n"/>
      <c r="T463" s="590" t="n"/>
      <c r="U463" s="590" t="n"/>
      <c r="V463" s="590" t="n"/>
      <c r="W463" s="590" t="n"/>
      <c r="X463" s="590" t="n"/>
      <c r="Y463" s="590" t="n"/>
      <c r="Z463" s="590" t="n"/>
    </row>
    <row r="464" ht="15.75" customHeight="1" s="844">
      <c r="A464" s="590" t="n"/>
      <c r="B464" s="590" t="n"/>
      <c r="C464" s="590" t="n"/>
      <c r="D464" s="590" t="n"/>
      <c r="E464" s="590" t="n"/>
      <c r="F464" s="590" t="n"/>
      <c r="G464" s="590" t="n"/>
      <c r="H464" s="590" t="n"/>
      <c r="I464" s="590" t="n"/>
      <c r="J464" s="590" t="n"/>
      <c r="K464" s="590" t="n"/>
      <c r="L464" s="590" t="n"/>
      <c r="M464" s="590" t="n"/>
      <c r="N464" s="590" t="n"/>
      <c r="O464" s="590" t="n"/>
      <c r="P464" s="590" t="n"/>
      <c r="Q464" s="590" t="n"/>
      <c r="R464" s="590" t="n"/>
      <c r="S464" s="590" t="n"/>
      <c r="T464" s="590" t="n"/>
      <c r="U464" s="590" t="n"/>
      <c r="V464" s="590" t="n"/>
      <c r="W464" s="590" t="n"/>
      <c r="X464" s="590" t="n"/>
      <c r="Y464" s="590" t="n"/>
      <c r="Z464" s="590" t="n"/>
    </row>
    <row r="465" ht="15.75" customHeight="1" s="844">
      <c r="A465" s="590" t="n"/>
      <c r="B465" s="590" t="n"/>
      <c r="C465" s="590" t="n"/>
      <c r="D465" s="590" t="n"/>
      <c r="E465" s="590" t="n"/>
      <c r="F465" s="590" t="n"/>
      <c r="G465" s="590" t="n"/>
      <c r="H465" s="590" t="n"/>
      <c r="I465" s="590" t="n"/>
      <c r="J465" s="590" t="n"/>
      <c r="K465" s="590" t="n"/>
      <c r="L465" s="590" t="n"/>
      <c r="M465" s="590" t="n"/>
      <c r="N465" s="590" t="n"/>
      <c r="O465" s="590" t="n"/>
      <c r="P465" s="590" t="n"/>
      <c r="Q465" s="590" t="n"/>
      <c r="R465" s="590" t="n"/>
      <c r="S465" s="590" t="n"/>
      <c r="T465" s="590" t="n"/>
      <c r="U465" s="590" t="n"/>
      <c r="V465" s="590" t="n"/>
      <c r="W465" s="590" t="n"/>
      <c r="X465" s="590" t="n"/>
      <c r="Y465" s="590" t="n"/>
      <c r="Z465" s="590" t="n"/>
    </row>
    <row r="466" ht="15.75" customHeight="1" s="844">
      <c r="A466" s="590" t="n"/>
      <c r="B466" s="590" t="n"/>
      <c r="C466" s="590" t="n"/>
      <c r="D466" s="590" t="n"/>
      <c r="E466" s="590" t="n"/>
      <c r="F466" s="590" t="n"/>
      <c r="G466" s="590" t="n"/>
      <c r="H466" s="590" t="n"/>
      <c r="I466" s="590" t="n"/>
      <c r="J466" s="590" t="n"/>
      <c r="K466" s="590" t="n"/>
      <c r="L466" s="590" t="n"/>
      <c r="M466" s="590" t="n"/>
      <c r="N466" s="590" t="n"/>
      <c r="O466" s="590" t="n"/>
      <c r="P466" s="590" t="n"/>
      <c r="Q466" s="590" t="n"/>
      <c r="R466" s="590" t="n"/>
      <c r="S466" s="590" t="n"/>
      <c r="T466" s="590" t="n"/>
      <c r="U466" s="590" t="n"/>
      <c r="V466" s="590" t="n"/>
      <c r="W466" s="590" t="n"/>
      <c r="X466" s="590" t="n"/>
      <c r="Y466" s="590" t="n"/>
      <c r="Z466" s="590" t="n"/>
    </row>
    <row r="467" ht="15.75" customHeight="1" s="844">
      <c r="A467" s="590" t="n"/>
      <c r="B467" s="590" t="n"/>
      <c r="C467" s="590" t="n"/>
      <c r="D467" s="590" t="n"/>
      <c r="E467" s="590" t="n"/>
      <c r="F467" s="590" t="n"/>
      <c r="G467" s="590" t="n"/>
      <c r="H467" s="590" t="n"/>
      <c r="I467" s="590" t="n"/>
      <c r="J467" s="590" t="n"/>
      <c r="K467" s="590" t="n"/>
      <c r="L467" s="590" t="n"/>
      <c r="M467" s="590" t="n"/>
      <c r="N467" s="590" t="n"/>
      <c r="O467" s="590" t="n"/>
      <c r="P467" s="590" t="n"/>
      <c r="Q467" s="590" t="n"/>
      <c r="R467" s="590" t="n"/>
      <c r="S467" s="590" t="n"/>
      <c r="T467" s="590" t="n"/>
      <c r="U467" s="590" t="n"/>
      <c r="V467" s="590" t="n"/>
      <c r="W467" s="590" t="n"/>
      <c r="X467" s="590" t="n"/>
      <c r="Y467" s="590" t="n"/>
      <c r="Z467" s="590" t="n"/>
    </row>
    <row r="468" ht="15.75" customHeight="1" s="844">
      <c r="A468" s="590" t="n"/>
      <c r="B468" s="590" t="n"/>
      <c r="C468" s="590" t="n"/>
      <c r="D468" s="590" t="n"/>
      <c r="E468" s="590" t="n"/>
      <c r="F468" s="590" t="n"/>
      <c r="G468" s="590" t="n"/>
      <c r="H468" s="590" t="n"/>
      <c r="I468" s="590" t="n"/>
      <c r="J468" s="590" t="n"/>
      <c r="K468" s="590" t="n"/>
      <c r="L468" s="590" t="n"/>
      <c r="M468" s="590" t="n"/>
      <c r="N468" s="590" t="n"/>
      <c r="O468" s="590" t="n"/>
      <c r="P468" s="590" t="n"/>
      <c r="Q468" s="590" t="n"/>
      <c r="R468" s="590" t="n"/>
      <c r="S468" s="590" t="n"/>
      <c r="T468" s="590" t="n"/>
      <c r="U468" s="590" t="n"/>
      <c r="V468" s="590" t="n"/>
      <c r="W468" s="590" t="n"/>
      <c r="X468" s="590" t="n"/>
      <c r="Y468" s="590" t="n"/>
      <c r="Z468" s="590" t="n"/>
    </row>
    <row r="469" ht="15.75" customHeight="1" s="844">
      <c r="A469" s="590" t="n"/>
      <c r="B469" s="590" t="n"/>
      <c r="C469" s="590" t="n"/>
      <c r="D469" s="590" t="n"/>
      <c r="E469" s="590" t="n"/>
      <c r="F469" s="590" t="n"/>
      <c r="G469" s="590" t="n"/>
      <c r="H469" s="590" t="n"/>
      <c r="I469" s="590" t="n"/>
      <c r="J469" s="590" t="n"/>
      <c r="K469" s="590" t="n"/>
      <c r="L469" s="590" t="n"/>
      <c r="M469" s="590" t="n"/>
      <c r="N469" s="590" t="n"/>
      <c r="O469" s="590" t="n"/>
      <c r="P469" s="590" t="n"/>
      <c r="Q469" s="590" t="n"/>
      <c r="R469" s="590" t="n"/>
      <c r="S469" s="590" t="n"/>
      <c r="T469" s="590" t="n"/>
      <c r="U469" s="590" t="n"/>
      <c r="V469" s="590" t="n"/>
      <c r="W469" s="590" t="n"/>
      <c r="X469" s="590" t="n"/>
      <c r="Y469" s="590" t="n"/>
      <c r="Z469" s="590" t="n"/>
    </row>
    <row r="470" ht="15.75" customHeight="1" s="844">
      <c r="A470" s="590" t="n"/>
      <c r="B470" s="590" t="n"/>
      <c r="C470" s="590" t="n"/>
      <c r="D470" s="590" t="n"/>
      <c r="E470" s="590" t="n"/>
      <c r="F470" s="590" t="n"/>
      <c r="G470" s="590" t="n"/>
      <c r="H470" s="590" t="n"/>
      <c r="I470" s="590" t="n"/>
      <c r="J470" s="590" t="n"/>
      <c r="K470" s="590" t="n"/>
      <c r="L470" s="590" t="n"/>
      <c r="M470" s="590" t="n"/>
      <c r="N470" s="590" t="n"/>
      <c r="O470" s="590" t="n"/>
      <c r="P470" s="590" t="n"/>
      <c r="Q470" s="590" t="n"/>
      <c r="R470" s="590" t="n"/>
      <c r="S470" s="590" t="n"/>
      <c r="T470" s="590" t="n"/>
      <c r="U470" s="590" t="n"/>
      <c r="V470" s="590" t="n"/>
      <c r="W470" s="590" t="n"/>
      <c r="X470" s="590" t="n"/>
      <c r="Y470" s="590" t="n"/>
      <c r="Z470" s="590" t="n"/>
    </row>
    <row r="471" ht="15.75" customHeight="1" s="844">
      <c r="A471" s="590" t="n"/>
      <c r="B471" s="590" t="n"/>
      <c r="C471" s="590" t="n"/>
      <c r="D471" s="590" t="n"/>
      <c r="E471" s="590" t="n"/>
      <c r="F471" s="590" t="n"/>
      <c r="G471" s="590" t="n"/>
      <c r="H471" s="590" t="n"/>
      <c r="I471" s="590" t="n"/>
      <c r="J471" s="590" t="n"/>
      <c r="K471" s="590" t="n"/>
      <c r="L471" s="590" t="n"/>
      <c r="M471" s="590" t="n"/>
      <c r="N471" s="590" t="n"/>
      <c r="O471" s="590" t="n"/>
      <c r="P471" s="590" t="n"/>
      <c r="Q471" s="590" t="n"/>
      <c r="R471" s="590" t="n"/>
      <c r="S471" s="590" t="n"/>
      <c r="T471" s="590" t="n"/>
      <c r="U471" s="590" t="n"/>
      <c r="V471" s="590" t="n"/>
      <c r="W471" s="590" t="n"/>
      <c r="X471" s="590" t="n"/>
      <c r="Y471" s="590" t="n"/>
      <c r="Z471" s="590" t="n"/>
    </row>
    <row r="472" ht="15.75" customHeight="1" s="844">
      <c r="A472" s="590" t="n"/>
      <c r="B472" s="590" t="n"/>
      <c r="C472" s="590" t="n"/>
      <c r="D472" s="590" t="n"/>
      <c r="E472" s="590" t="n"/>
      <c r="F472" s="590" t="n"/>
      <c r="G472" s="590" t="n"/>
      <c r="H472" s="590" t="n"/>
      <c r="I472" s="590" t="n"/>
      <c r="J472" s="590" t="n"/>
      <c r="K472" s="590" t="n"/>
      <c r="L472" s="590" t="n"/>
      <c r="M472" s="590" t="n"/>
      <c r="N472" s="590" t="n"/>
      <c r="O472" s="590" t="n"/>
      <c r="P472" s="590" t="n"/>
      <c r="Q472" s="590" t="n"/>
      <c r="R472" s="590" t="n"/>
      <c r="S472" s="590" t="n"/>
      <c r="T472" s="590" t="n"/>
      <c r="U472" s="590" t="n"/>
      <c r="V472" s="590" t="n"/>
      <c r="W472" s="590" t="n"/>
      <c r="X472" s="590" t="n"/>
      <c r="Y472" s="590" t="n"/>
      <c r="Z472" s="590" t="n"/>
    </row>
    <row r="473" ht="15.75" customHeight="1" s="844">
      <c r="A473" s="590" t="n"/>
      <c r="B473" s="590" t="n"/>
      <c r="C473" s="590" t="n"/>
      <c r="D473" s="590" t="n"/>
      <c r="E473" s="590" t="n"/>
      <c r="F473" s="590" t="n"/>
      <c r="G473" s="590" t="n"/>
      <c r="H473" s="590" t="n"/>
      <c r="I473" s="590" t="n"/>
      <c r="J473" s="590" t="n"/>
      <c r="K473" s="590" t="n"/>
      <c r="L473" s="590" t="n"/>
      <c r="M473" s="590" t="n"/>
      <c r="N473" s="590" t="n"/>
      <c r="O473" s="590" t="n"/>
      <c r="P473" s="590" t="n"/>
      <c r="Q473" s="590" t="n"/>
      <c r="R473" s="590" t="n"/>
      <c r="S473" s="590" t="n"/>
      <c r="T473" s="590" t="n"/>
      <c r="U473" s="590" t="n"/>
      <c r="V473" s="590" t="n"/>
      <c r="W473" s="590" t="n"/>
      <c r="X473" s="590" t="n"/>
      <c r="Y473" s="590" t="n"/>
      <c r="Z473" s="590" t="n"/>
    </row>
    <row r="474" ht="15.75" customHeight="1" s="844">
      <c r="A474" s="590" t="n"/>
      <c r="B474" s="590" t="n"/>
      <c r="C474" s="590" t="n"/>
      <c r="D474" s="590" t="n"/>
      <c r="E474" s="590" t="n"/>
      <c r="F474" s="590" t="n"/>
      <c r="G474" s="590" t="n"/>
      <c r="H474" s="590" t="n"/>
      <c r="I474" s="590" t="n"/>
      <c r="J474" s="590" t="n"/>
      <c r="K474" s="590" t="n"/>
      <c r="L474" s="590" t="n"/>
      <c r="M474" s="590" t="n"/>
      <c r="N474" s="590" t="n"/>
      <c r="O474" s="590" t="n"/>
      <c r="P474" s="590" t="n"/>
      <c r="Q474" s="590" t="n"/>
      <c r="R474" s="590" t="n"/>
      <c r="S474" s="590" t="n"/>
      <c r="T474" s="590" t="n"/>
      <c r="U474" s="590" t="n"/>
      <c r="V474" s="590" t="n"/>
      <c r="W474" s="590" t="n"/>
      <c r="X474" s="590" t="n"/>
      <c r="Y474" s="590" t="n"/>
      <c r="Z474" s="590" t="n"/>
    </row>
    <row r="475" ht="15.75" customHeight="1" s="844">
      <c r="A475" s="590" t="n"/>
      <c r="B475" s="590" t="n"/>
      <c r="C475" s="590" t="n"/>
      <c r="D475" s="590" t="n"/>
      <c r="E475" s="590" t="n"/>
      <c r="F475" s="590" t="n"/>
      <c r="G475" s="590" t="n"/>
      <c r="H475" s="590" t="n"/>
      <c r="I475" s="590" t="n"/>
      <c r="J475" s="590" t="n"/>
      <c r="K475" s="590" t="n"/>
      <c r="L475" s="590" t="n"/>
      <c r="M475" s="590" t="n"/>
      <c r="N475" s="590" t="n"/>
      <c r="O475" s="590" t="n"/>
      <c r="P475" s="590" t="n"/>
      <c r="Q475" s="590" t="n"/>
      <c r="R475" s="590" t="n"/>
      <c r="S475" s="590" t="n"/>
      <c r="T475" s="590" t="n"/>
      <c r="U475" s="590" t="n"/>
      <c r="V475" s="590" t="n"/>
      <c r="W475" s="590" t="n"/>
      <c r="X475" s="590" t="n"/>
      <c r="Y475" s="590" t="n"/>
      <c r="Z475" s="590" t="n"/>
    </row>
    <row r="476" ht="15.75" customHeight="1" s="844">
      <c r="A476" s="590" t="n"/>
      <c r="B476" s="590" t="n"/>
      <c r="C476" s="590" t="n"/>
      <c r="D476" s="590" t="n"/>
      <c r="E476" s="590" t="n"/>
      <c r="F476" s="590" t="n"/>
      <c r="G476" s="590" t="n"/>
      <c r="H476" s="590" t="n"/>
      <c r="I476" s="590" t="n"/>
      <c r="J476" s="590" t="n"/>
      <c r="K476" s="590" t="n"/>
      <c r="L476" s="590" t="n"/>
      <c r="M476" s="590" t="n"/>
      <c r="N476" s="590" t="n"/>
      <c r="O476" s="590" t="n"/>
      <c r="P476" s="590" t="n"/>
      <c r="Q476" s="590" t="n"/>
      <c r="R476" s="590" t="n"/>
      <c r="S476" s="590" t="n"/>
      <c r="T476" s="590" t="n"/>
      <c r="U476" s="590" t="n"/>
      <c r="V476" s="590" t="n"/>
      <c r="W476" s="590" t="n"/>
      <c r="X476" s="590" t="n"/>
      <c r="Y476" s="590" t="n"/>
      <c r="Z476" s="590" t="n"/>
    </row>
    <row r="477" ht="15.75" customHeight="1" s="844">
      <c r="A477" s="590" t="n"/>
      <c r="B477" s="590" t="n"/>
      <c r="C477" s="590" t="n"/>
      <c r="D477" s="590" t="n"/>
      <c r="E477" s="590" t="n"/>
      <c r="F477" s="590" t="n"/>
      <c r="G477" s="590" t="n"/>
      <c r="H477" s="590" t="n"/>
      <c r="I477" s="590" t="n"/>
      <c r="J477" s="590" t="n"/>
      <c r="K477" s="590" t="n"/>
      <c r="L477" s="590" t="n"/>
      <c r="M477" s="590" t="n"/>
      <c r="N477" s="590" t="n"/>
      <c r="O477" s="590" t="n"/>
      <c r="P477" s="590" t="n"/>
      <c r="Q477" s="590" t="n"/>
      <c r="R477" s="590" t="n"/>
      <c r="S477" s="590" t="n"/>
      <c r="T477" s="590" t="n"/>
      <c r="U477" s="590" t="n"/>
      <c r="V477" s="590" t="n"/>
      <c r="W477" s="590" t="n"/>
      <c r="X477" s="590" t="n"/>
      <c r="Y477" s="590" t="n"/>
      <c r="Z477" s="590" t="n"/>
    </row>
    <row r="478" ht="15.75" customHeight="1" s="844">
      <c r="A478" s="590" t="n"/>
      <c r="B478" s="590" t="n"/>
      <c r="C478" s="590" t="n"/>
      <c r="D478" s="590" t="n"/>
      <c r="E478" s="590" t="n"/>
      <c r="F478" s="590" t="n"/>
      <c r="G478" s="590" t="n"/>
      <c r="H478" s="590" t="n"/>
      <c r="I478" s="590" t="n"/>
      <c r="J478" s="590" t="n"/>
      <c r="K478" s="590" t="n"/>
      <c r="L478" s="590" t="n"/>
      <c r="M478" s="590" t="n"/>
      <c r="N478" s="590" t="n"/>
      <c r="O478" s="590" t="n"/>
      <c r="P478" s="590" t="n"/>
      <c r="Q478" s="590" t="n"/>
      <c r="R478" s="590" t="n"/>
      <c r="S478" s="590" t="n"/>
      <c r="T478" s="590" t="n"/>
      <c r="U478" s="590" t="n"/>
      <c r="V478" s="590" t="n"/>
      <c r="W478" s="590" t="n"/>
      <c r="X478" s="590" t="n"/>
      <c r="Y478" s="590" t="n"/>
      <c r="Z478" s="590" t="n"/>
    </row>
    <row r="479" ht="15.75" customHeight="1" s="844">
      <c r="A479" s="590" t="n"/>
      <c r="B479" s="590" t="n"/>
      <c r="C479" s="590" t="n"/>
      <c r="D479" s="590" t="n"/>
      <c r="E479" s="590" t="n"/>
      <c r="F479" s="590" t="n"/>
      <c r="G479" s="590" t="n"/>
      <c r="H479" s="590" t="n"/>
      <c r="I479" s="590" t="n"/>
      <c r="J479" s="590" t="n"/>
      <c r="K479" s="590" t="n"/>
      <c r="L479" s="590" t="n"/>
      <c r="M479" s="590" t="n"/>
      <c r="N479" s="590" t="n"/>
      <c r="O479" s="590" t="n"/>
      <c r="P479" s="590" t="n"/>
      <c r="Q479" s="590" t="n"/>
      <c r="R479" s="590" t="n"/>
      <c r="S479" s="590" t="n"/>
      <c r="T479" s="590" t="n"/>
      <c r="U479" s="590" t="n"/>
      <c r="V479" s="590" t="n"/>
      <c r="W479" s="590" t="n"/>
      <c r="X479" s="590" t="n"/>
      <c r="Y479" s="590" t="n"/>
      <c r="Z479" s="590" t="n"/>
    </row>
    <row r="480" ht="15.75" customHeight="1" s="844">
      <c r="A480" s="590" t="n"/>
      <c r="B480" s="590" t="n"/>
      <c r="C480" s="590" t="n"/>
      <c r="D480" s="590" t="n"/>
      <c r="E480" s="590" t="n"/>
      <c r="F480" s="590" t="n"/>
      <c r="G480" s="590" t="n"/>
      <c r="H480" s="590" t="n"/>
      <c r="I480" s="590" t="n"/>
      <c r="J480" s="590" t="n"/>
      <c r="K480" s="590" t="n"/>
      <c r="L480" s="590" t="n"/>
      <c r="M480" s="590" t="n"/>
      <c r="N480" s="590" t="n"/>
      <c r="O480" s="590" t="n"/>
      <c r="P480" s="590" t="n"/>
      <c r="Q480" s="590" t="n"/>
      <c r="R480" s="590" t="n"/>
      <c r="S480" s="590" t="n"/>
      <c r="T480" s="590" t="n"/>
      <c r="U480" s="590" t="n"/>
      <c r="V480" s="590" t="n"/>
      <c r="W480" s="590" t="n"/>
      <c r="X480" s="590" t="n"/>
      <c r="Y480" s="590" t="n"/>
      <c r="Z480" s="590" t="n"/>
    </row>
    <row r="481" ht="15.75" customHeight="1" s="844">
      <c r="A481" s="590" t="n"/>
      <c r="B481" s="590" t="n"/>
      <c r="C481" s="590" t="n"/>
      <c r="D481" s="590" t="n"/>
      <c r="E481" s="590" t="n"/>
      <c r="F481" s="590" t="n"/>
      <c r="G481" s="590" t="n"/>
      <c r="H481" s="590" t="n"/>
      <c r="I481" s="590" t="n"/>
      <c r="J481" s="590" t="n"/>
      <c r="K481" s="590" t="n"/>
      <c r="L481" s="590" t="n"/>
      <c r="M481" s="590" t="n"/>
      <c r="N481" s="590" t="n"/>
      <c r="O481" s="590" t="n"/>
      <c r="P481" s="590" t="n"/>
      <c r="Q481" s="590" t="n"/>
      <c r="R481" s="590" t="n"/>
      <c r="S481" s="590" t="n"/>
      <c r="T481" s="590" t="n"/>
      <c r="U481" s="590" t="n"/>
      <c r="V481" s="590" t="n"/>
      <c r="W481" s="590" t="n"/>
      <c r="X481" s="590" t="n"/>
      <c r="Y481" s="590" t="n"/>
      <c r="Z481" s="590" t="n"/>
    </row>
    <row r="482" ht="15.75" customHeight="1" s="844">
      <c r="A482" s="590" t="n"/>
      <c r="B482" s="590" t="n"/>
      <c r="C482" s="590" t="n"/>
      <c r="D482" s="590" t="n"/>
      <c r="E482" s="590" t="n"/>
      <c r="F482" s="590" t="n"/>
      <c r="G482" s="590" t="n"/>
      <c r="H482" s="590" t="n"/>
      <c r="I482" s="590" t="n"/>
      <c r="J482" s="590" t="n"/>
      <c r="K482" s="590" t="n"/>
      <c r="L482" s="590" t="n"/>
      <c r="M482" s="590" t="n"/>
      <c r="N482" s="590" t="n"/>
      <c r="O482" s="590" t="n"/>
      <c r="P482" s="590" t="n"/>
      <c r="Q482" s="590" t="n"/>
      <c r="R482" s="590" t="n"/>
      <c r="S482" s="590" t="n"/>
      <c r="T482" s="590" t="n"/>
      <c r="U482" s="590" t="n"/>
      <c r="V482" s="590" t="n"/>
      <c r="W482" s="590" t="n"/>
      <c r="X482" s="590" t="n"/>
      <c r="Y482" s="590" t="n"/>
      <c r="Z482" s="590" t="n"/>
    </row>
    <row r="483" ht="15.75" customHeight="1" s="844">
      <c r="A483" s="590" t="n"/>
      <c r="B483" s="590" t="n"/>
      <c r="C483" s="590" t="n"/>
      <c r="D483" s="590" t="n"/>
      <c r="E483" s="590" t="n"/>
      <c r="F483" s="590" t="n"/>
      <c r="G483" s="590" t="n"/>
      <c r="H483" s="590" t="n"/>
      <c r="I483" s="590" t="n"/>
      <c r="J483" s="590" t="n"/>
      <c r="K483" s="590" t="n"/>
      <c r="L483" s="590" t="n"/>
      <c r="M483" s="590" t="n"/>
      <c r="N483" s="590" t="n"/>
      <c r="O483" s="590" t="n"/>
      <c r="P483" s="590" t="n"/>
      <c r="Q483" s="590" t="n"/>
      <c r="R483" s="590" t="n"/>
      <c r="S483" s="590" t="n"/>
      <c r="T483" s="590" t="n"/>
      <c r="U483" s="590" t="n"/>
      <c r="V483" s="590" t="n"/>
      <c r="W483" s="590" t="n"/>
      <c r="X483" s="590" t="n"/>
      <c r="Y483" s="590" t="n"/>
      <c r="Z483" s="590" t="n"/>
    </row>
    <row r="484" ht="15.75" customHeight="1" s="844">
      <c r="A484" s="590" t="n"/>
      <c r="B484" s="590" t="n"/>
      <c r="C484" s="590" t="n"/>
      <c r="D484" s="590" t="n"/>
      <c r="E484" s="590" t="n"/>
      <c r="F484" s="590" t="n"/>
      <c r="G484" s="590" t="n"/>
      <c r="H484" s="590" t="n"/>
      <c r="I484" s="590" t="n"/>
      <c r="J484" s="590" t="n"/>
      <c r="K484" s="590" t="n"/>
      <c r="L484" s="590" t="n"/>
      <c r="M484" s="590" t="n"/>
      <c r="N484" s="590" t="n"/>
      <c r="O484" s="590" t="n"/>
      <c r="P484" s="590" t="n"/>
      <c r="Q484" s="590" t="n"/>
      <c r="R484" s="590" t="n"/>
      <c r="S484" s="590" t="n"/>
      <c r="T484" s="590" t="n"/>
      <c r="U484" s="590" t="n"/>
      <c r="V484" s="590" t="n"/>
      <c r="W484" s="590" t="n"/>
      <c r="X484" s="590" t="n"/>
      <c r="Y484" s="590" t="n"/>
      <c r="Z484" s="590" t="n"/>
    </row>
    <row r="485" ht="15.75" customHeight="1" s="844">
      <c r="A485" s="590" t="n"/>
      <c r="B485" s="590" t="n"/>
      <c r="C485" s="590" t="n"/>
      <c r="D485" s="590" t="n"/>
      <c r="E485" s="590" t="n"/>
      <c r="F485" s="590" t="n"/>
      <c r="G485" s="590" t="n"/>
      <c r="H485" s="590" t="n"/>
      <c r="I485" s="590" t="n"/>
      <c r="J485" s="590" t="n"/>
      <c r="K485" s="590" t="n"/>
      <c r="L485" s="590" t="n"/>
      <c r="M485" s="590" t="n"/>
      <c r="N485" s="590" t="n"/>
      <c r="O485" s="590" t="n"/>
      <c r="P485" s="590" t="n"/>
      <c r="Q485" s="590" t="n"/>
      <c r="R485" s="590" t="n"/>
      <c r="S485" s="590" t="n"/>
      <c r="T485" s="590" t="n"/>
      <c r="U485" s="590" t="n"/>
      <c r="V485" s="590" t="n"/>
      <c r="W485" s="590" t="n"/>
      <c r="X485" s="590" t="n"/>
      <c r="Y485" s="590" t="n"/>
      <c r="Z485" s="590" t="n"/>
    </row>
    <row r="486" ht="15.75" customHeight="1" s="844">
      <c r="A486" s="590" t="n"/>
      <c r="B486" s="590" t="n"/>
      <c r="C486" s="590" t="n"/>
      <c r="D486" s="590" t="n"/>
      <c r="E486" s="590" t="n"/>
      <c r="F486" s="590" t="n"/>
      <c r="G486" s="590" t="n"/>
      <c r="H486" s="590" t="n"/>
      <c r="I486" s="590" t="n"/>
      <c r="J486" s="590" t="n"/>
      <c r="K486" s="590" t="n"/>
      <c r="L486" s="590" t="n"/>
      <c r="M486" s="590" t="n"/>
      <c r="N486" s="590" t="n"/>
      <c r="O486" s="590" t="n"/>
      <c r="P486" s="590" t="n"/>
      <c r="Q486" s="590" t="n"/>
      <c r="R486" s="590" t="n"/>
      <c r="S486" s="590" t="n"/>
      <c r="T486" s="590" t="n"/>
      <c r="U486" s="590" t="n"/>
      <c r="V486" s="590" t="n"/>
      <c r="W486" s="590" t="n"/>
      <c r="X486" s="590" t="n"/>
      <c r="Y486" s="590" t="n"/>
      <c r="Z486" s="590" t="n"/>
    </row>
    <row r="487" ht="15.75" customHeight="1" s="844">
      <c r="A487" s="590" t="n"/>
      <c r="B487" s="590" t="n"/>
      <c r="C487" s="590" t="n"/>
      <c r="D487" s="590" t="n"/>
      <c r="E487" s="590" t="n"/>
      <c r="F487" s="590" t="n"/>
      <c r="G487" s="590" t="n"/>
      <c r="H487" s="590" t="n"/>
      <c r="I487" s="590" t="n"/>
      <c r="J487" s="590" t="n"/>
      <c r="K487" s="590" t="n"/>
      <c r="L487" s="590" t="n"/>
      <c r="M487" s="590" t="n"/>
      <c r="N487" s="590" t="n"/>
      <c r="O487" s="590" t="n"/>
      <c r="P487" s="590" t="n"/>
      <c r="Q487" s="590" t="n"/>
      <c r="R487" s="590" t="n"/>
      <c r="S487" s="590" t="n"/>
      <c r="T487" s="590" t="n"/>
      <c r="U487" s="590" t="n"/>
      <c r="V487" s="590" t="n"/>
      <c r="W487" s="590" t="n"/>
      <c r="X487" s="590" t="n"/>
      <c r="Y487" s="590" t="n"/>
      <c r="Z487" s="590" t="n"/>
    </row>
    <row r="488" ht="15.75" customHeight="1" s="844">
      <c r="A488" s="590" t="n"/>
      <c r="B488" s="590" t="n"/>
      <c r="C488" s="590" t="n"/>
      <c r="D488" s="590" t="n"/>
      <c r="E488" s="590" t="n"/>
      <c r="F488" s="590" t="n"/>
      <c r="G488" s="590" t="n"/>
      <c r="H488" s="590" t="n"/>
      <c r="I488" s="590" t="n"/>
      <c r="J488" s="590" t="n"/>
      <c r="K488" s="590" t="n"/>
      <c r="L488" s="590" t="n"/>
      <c r="M488" s="590" t="n"/>
      <c r="N488" s="590" t="n"/>
      <c r="O488" s="590" t="n"/>
      <c r="P488" s="590" t="n"/>
      <c r="Q488" s="590" t="n"/>
      <c r="R488" s="590" t="n"/>
      <c r="S488" s="590" t="n"/>
      <c r="T488" s="590" t="n"/>
      <c r="U488" s="590" t="n"/>
      <c r="V488" s="590" t="n"/>
      <c r="W488" s="590" t="n"/>
      <c r="X488" s="590" t="n"/>
      <c r="Y488" s="590" t="n"/>
      <c r="Z488" s="590" t="n"/>
    </row>
    <row r="489" ht="15.75" customHeight="1" s="844">
      <c r="A489" s="590" t="n"/>
      <c r="B489" s="590" t="n"/>
      <c r="C489" s="590" t="n"/>
      <c r="D489" s="590" t="n"/>
      <c r="E489" s="590" t="n"/>
      <c r="F489" s="590" t="n"/>
      <c r="G489" s="590" t="n"/>
      <c r="H489" s="590" t="n"/>
      <c r="I489" s="590" t="n"/>
      <c r="J489" s="590" t="n"/>
      <c r="K489" s="590" t="n"/>
      <c r="L489" s="590" t="n"/>
      <c r="M489" s="590" t="n"/>
      <c r="N489" s="590" t="n"/>
      <c r="O489" s="590" t="n"/>
      <c r="P489" s="590" t="n"/>
      <c r="Q489" s="590" t="n"/>
      <c r="R489" s="590" t="n"/>
      <c r="S489" s="590" t="n"/>
      <c r="T489" s="590" t="n"/>
      <c r="U489" s="590" t="n"/>
      <c r="V489" s="590" t="n"/>
      <c r="W489" s="590" t="n"/>
      <c r="X489" s="590" t="n"/>
      <c r="Y489" s="590" t="n"/>
      <c r="Z489" s="590" t="n"/>
    </row>
    <row r="490" ht="15.75" customHeight="1" s="844">
      <c r="A490" s="590" t="n"/>
      <c r="B490" s="590" t="n"/>
      <c r="C490" s="590" t="n"/>
      <c r="D490" s="590" t="n"/>
      <c r="E490" s="590" t="n"/>
      <c r="F490" s="590" t="n"/>
      <c r="G490" s="590" t="n"/>
      <c r="H490" s="590" t="n"/>
      <c r="I490" s="590" t="n"/>
      <c r="J490" s="590" t="n"/>
      <c r="K490" s="590" t="n"/>
      <c r="L490" s="590" t="n"/>
      <c r="M490" s="590" t="n"/>
      <c r="N490" s="590" t="n"/>
      <c r="O490" s="590" t="n"/>
      <c r="P490" s="590" t="n"/>
      <c r="Q490" s="590" t="n"/>
      <c r="R490" s="590" t="n"/>
      <c r="S490" s="590" t="n"/>
      <c r="T490" s="590" t="n"/>
      <c r="U490" s="590" t="n"/>
      <c r="V490" s="590" t="n"/>
      <c r="W490" s="590" t="n"/>
      <c r="X490" s="590" t="n"/>
      <c r="Y490" s="590" t="n"/>
      <c r="Z490" s="590" t="n"/>
    </row>
    <row r="491" ht="15.75" customHeight="1" s="844">
      <c r="A491" s="590" t="n"/>
      <c r="B491" s="590" t="n"/>
      <c r="C491" s="590" t="n"/>
      <c r="D491" s="590" t="n"/>
      <c r="E491" s="590" t="n"/>
      <c r="F491" s="590" t="n"/>
      <c r="G491" s="590" t="n"/>
      <c r="H491" s="590" t="n"/>
      <c r="I491" s="590" t="n"/>
      <c r="J491" s="590" t="n"/>
      <c r="K491" s="590" t="n"/>
      <c r="L491" s="590" t="n"/>
      <c r="M491" s="590" t="n"/>
      <c r="N491" s="590" t="n"/>
      <c r="O491" s="590" t="n"/>
      <c r="P491" s="590" t="n"/>
      <c r="Q491" s="590" t="n"/>
      <c r="R491" s="590" t="n"/>
      <c r="S491" s="590" t="n"/>
      <c r="T491" s="590" t="n"/>
      <c r="U491" s="590" t="n"/>
      <c r="V491" s="590" t="n"/>
      <c r="W491" s="590" t="n"/>
      <c r="X491" s="590" t="n"/>
      <c r="Y491" s="590" t="n"/>
      <c r="Z491" s="590" t="n"/>
    </row>
    <row r="492" ht="15.75" customHeight="1" s="844">
      <c r="A492" s="590" t="n"/>
      <c r="B492" s="590" t="n"/>
      <c r="C492" s="590" t="n"/>
      <c r="D492" s="590" t="n"/>
      <c r="E492" s="590" t="n"/>
      <c r="F492" s="590" t="n"/>
      <c r="G492" s="590" t="n"/>
      <c r="H492" s="590" t="n"/>
      <c r="I492" s="590" t="n"/>
      <c r="J492" s="590" t="n"/>
      <c r="K492" s="590" t="n"/>
      <c r="L492" s="590" t="n"/>
      <c r="M492" s="590" t="n"/>
      <c r="N492" s="590" t="n"/>
      <c r="O492" s="590" t="n"/>
      <c r="P492" s="590" t="n"/>
      <c r="Q492" s="590" t="n"/>
      <c r="R492" s="590" t="n"/>
      <c r="S492" s="590" t="n"/>
      <c r="T492" s="590" t="n"/>
      <c r="U492" s="590" t="n"/>
      <c r="V492" s="590" t="n"/>
      <c r="W492" s="590" t="n"/>
      <c r="X492" s="590" t="n"/>
      <c r="Y492" s="590" t="n"/>
      <c r="Z492" s="590" t="n"/>
    </row>
    <row r="493" ht="15.75" customHeight="1" s="844">
      <c r="A493" s="590" t="n"/>
      <c r="B493" s="590" t="n"/>
      <c r="C493" s="590" t="n"/>
      <c r="D493" s="590" t="n"/>
      <c r="E493" s="590" t="n"/>
      <c r="F493" s="590" t="n"/>
      <c r="G493" s="590" t="n"/>
      <c r="H493" s="590" t="n"/>
      <c r="I493" s="590" t="n"/>
      <c r="J493" s="590" t="n"/>
      <c r="K493" s="590" t="n"/>
      <c r="L493" s="590" t="n"/>
      <c r="M493" s="590" t="n"/>
      <c r="N493" s="590" t="n"/>
      <c r="O493" s="590" t="n"/>
      <c r="P493" s="590" t="n"/>
      <c r="Q493" s="590" t="n"/>
      <c r="R493" s="590" t="n"/>
      <c r="S493" s="590" t="n"/>
      <c r="T493" s="590" t="n"/>
      <c r="U493" s="590" t="n"/>
      <c r="V493" s="590" t="n"/>
      <c r="W493" s="590" t="n"/>
      <c r="X493" s="590" t="n"/>
      <c r="Y493" s="590" t="n"/>
      <c r="Z493" s="590" t="n"/>
    </row>
    <row r="494" ht="15.75" customHeight="1" s="844">
      <c r="A494" s="590" t="n"/>
      <c r="B494" s="590" t="n"/>
      <c r="C494" s="590" t="n"/>
      <c r="D494" s="590" t="n"/>
      <c r="E494" s="590" t="n"/>
      <c r="F494" s="590" t="n"/>
      <c r="G494" s="590" t="n"/>
      <c r="H494" s="590" t="n"/>
      <c r="I494" s="590" t="n"/>
      <c r="J494" s="590" t="n"/>
      <c r="K494" s="590" t="n"/>
      <c r="L494" s="590" t="n"/>
      <c r="M494" s="590" t="n"/>
      <c r="N494" s="590" t="n"/>
      <c r="O494" s="590" t="n"/>
      <c r="P494" s="590" t="n"/>
      <c r="Q494" s="590" t="n"/>
      <c r="R494" s="590" t="n"/>
      <c r="S494" s="590" t="n"/>
      <c r="T494" s="590" t="n"/>
      <c r="U494" s="590" t="n"/>
      <c r="V494" s="590" t="n"/>
      <c r="W494" s="590" t="n"/>
      <c r="X494" s="590" t="n"/>
      <c r="Y494" s="590" t="n"/>
      <c r="Z494" s="590" t="n"/>
    </row>
    <row r="495" ht="15.75" customHeight="1" s="844">
      <c r="A495" s="590" t="n"/>
      <c r="B495" s="590" t="n"/>
      <c r="C495" s="590" t="n"/>
      <c r="D495" s="590" t="n"/>
      <c r="E495" s="590" t="n"/>
      <c r="F495" s="590" t="n"/>
      <c r="G495" s="590" t="n"/>
      <c r="H495" s="590" t="n"/>
      <c r="I495" s="590" t="n"/>
      <c r="J495" s="590" t="n"/>
      <c r="K495" s="590" t="n"/>
      <c r="L495" s="590" t="n"/>
      <c r="M495" s="590" t="n"/>
      <c r="N495" s="590" t="n"/>
      <c r="O495" s="590" t="n"/>
      <c r="P495" s="590" t="n"/>
      <c r="Q495" s="590" t="n"/>
      <c r="R495" s="590" t="n"/>
      <c r="S495" s="590" t="n"/>
      <c r="T495" s="590" t="n"/>
      <c r="U495" s="590" t="n"/>
      <c r="V495" s="590" t="n"/>
      <c r="W495" s="590" t="n"/>
      <c r="X495" s="590" t="n"/>
      <c r="Y495" s="590" t="n"/>
      <c r="Z495" s="590" t="n"/>
    </row>
    <row r="496" ht="15.75" customHeight="1" s="844">
      <c r="A496" s="590" t="n"/>
      <c r="B496" s="590" t="n"/>
      <c r="C496" s="590" t="n"/>
      <c r="D496" s="590" t="n"/>
      <c r="E496" s="590" t="n"/>
      <c r="F496" s="590" t="n"/>
      <c r="G496" s="590" t="n"/>
      <c r="H496" s="590" t="n"/>
      <c r="I496" s="590" t="n"/>
      <c r="J496" s="590" t="n"/>
      <c r="K496" s="590" t="n"/>
      <c r="L496" s="590" t="n"/>
      <c r="M496" s="590" t="n"/>
      <c r="N496" s="590" t="n"/>
      <c r="O496" s="590" t="n"/>
      <c r="P496" s="590" t="n"/>
      <c r="Q496" s="590" t="n"/>
      <c r="R496" s="590" t="n"/>
      <c r="S496" s="590" t="n"/>
      <c r="T496" s="590" t="n"/>
      <c r="U496" s="590" t="n"/>
      <c r="V496" s="590" t="n"/>
      <c r="W496" s="590" t="n"/>
      <c r="X496" s="590" t="n"/>
      <c r="Y496" s="590" t="n"/>
      <c r="Z496" s="590" t="n"/>
    </row>
    <row r="497" ht="15.75" customHeight="1" s="844">
      <c r="A497" s="590" t="n"/>
      <c r="B497" s="590" t="n"/>
      <c r="C497" s="590" t="n"/>
      <c r="D497" s="590" t="n"/>
      <c r="E497" s="590" t="n"/>
      <c r="F497" s="590" t="n"/>
      <c r="G497" s="590" t="n"/>
      <c r="H497" s="590" t="n"/>
      <c r="I497" s="590" t="n"/>
      <c r="J497" s="590" t="n"/>
      <c r="K497" s="590" t="n"/>
      <c r="L497" s="590" t="n"/>
      <c r="M497" s="590" t="n"/>
      <c r="N497" s="590" t="n"/>
      <c r="O497" s="590" t="n"/>
      <c r="P497" s="590" t="n"/>
      <c r="Q497" s="590" t="n"/>
      <c r="R497" s="590" t="n"/>
      <c r="S497" s="590" t="n"/>
      <c r="T497" s="590" t="n"/>
      <c r="U497" s="590" t="n"/>
      <c r="V497" s="590" t="n"/>
      <c r="W497" s="590" t="n"/>
      <c r="X497" s="590" t="n"/>
      <c r="Y497" s="590" t="n"/>
      <c r="Z497" s="590" t="n"/>
    </row>
    <row r="498" ht="15.75" customHeight="1" s="844">
      <c r="A498" s="590" t="n"/>
      <c r="B498" s="590" t="n"/>
      <c r="C498" s="590" t="n"/>
      <c r="D498" s="590" t="n"/>
      <c r="E498" s="590" t="n"/>
      <c r="F498" s="590" t="n"/>
      <c r="G498" s="590" t="n"/>
      <c r="H498" s="590" t="n"/>
      <c r="I498" s="590" t="n"/>
      <c r="J498" s="590" t="n"/>
      <c r="K498" s="590" t="n"/>
      <c r="L498" s="590" t="n"/>
      <c r="M498" s="590" t="n"/>
      <c r="N498" s="590" t="n"/>
      <c r="O498" s="590" t="n"/>
      <c r="P498" s="590" t="n"/>
      <c r="Q498" s="590" t="n"/>
      <c r="R498" s="590" t="n"/>
      <c r="S498" s="590" t="n"/>
      <c r="T498" s="590" t="n"/>
      <c r="U498" s="590" t="n"/>
      <c r="V498" s="590" t="n"/>
      <c r="W498" s="590" t="n"/>
      <c r="X498" s="590" t="n"/>
      <c r="Y498" s="590" t="n"/>
      <c r="Z498" s="590" t="n"/>
    </row>
    <row r="499" ht="15.75" customHeight="1" s="844">
      <c r="A499" s="590" t="n"/>
      <c r="B499" s="590" t="n"/>
      <c r="C499" s="590" t="n"/>
      <c r="D499" s="590" t="n"/>
      <c r="E499" s="590" t="n"/>
      <c r="F499" s="590" t="n"/>
      <c r="G499" s="590" t="n"/>
      <c r="H499" s="590" t="n"/>
      <c r="I499" s="590" t="n"/>
      <c r="J499" s="590" t="n"/>
      <c r="K499" s="590" t="n"/>
      <c r="L499" s="590" t="n"/>
      <c r="M499" s="590" t="n"/>
      <c r="N499" s="590" t="n"/>
      <c r="O499" s="590" t="n"/>
      <c r="P499" s="590" t="n"/>
      <c r="Q499" s="590" t="n"/>
      <c r="R499" s="590" t="n"/>
      <c r="S499" s="590" t="n"/>
      <c r="T499" s="590" t="n"/>
      <c r="U499" s="590" t="n"/>
      <c r="V499" s="590" t="n"/>
      <c r="W499" s="590" t="n"/>
      <c r="X499" s="590" t="n"/>
      <c r="Y499" s="590" t="n"/>
      <c r="Z499" s="590" t="n"/>
    </row>
    <row r="500" ht="15.75" customHeight="1" s="844">
      <c r="A500" s="590" t="n"/>
      <c r="B500" s="590" t="n"/>
      <c r="C500" s="590" t="n"/>
      <c r="D500" s="590" t="n"/>
      <c r="E500" s="590" t="n"/>
      <c r="F500" s="590" t="n"/>
      <c r="G500" s="590" t="n"/>
      <c r="H500" s="590" t="n"/>
      <c r="I500" s="590" t="n"/>
      <c r="J500" s="590" t="n"/>
      <c r="K500" s="590" t="n"/>
      <c r="L500" s="590" t="n"/>
      <c r="M500" s="590" t="n"/>
      <c r="N500" s="590" t="n"/>
      <c r="O500" s="590" t="n"/>
      <c r="P500" s="590" t="n"/>
      <c r="Q500" s="590" t="n"/>
      <c r="R500" s="590" t="n"/>
      <c r="S500" s="590" t="n"/>
      <c r="T500" s="590" t="n"/>
      <c r="U500" s="590" t="n"/>
      <c r="V500" s="590" t="n"/>
      <c r="W500" s="590" t="n"/>
      <c r="X500" s="590" t="n"/>
      <c r="Y500" s="590" t="n"/>
      <c r="Z500" s="590" t="n"/>
    </row>
    <row r="501" ht="15.75" customHeight="1" s="844">
      <c r="A501" s="590" t="n"/>
      <c r="B501" s="590" t="n"/>
      <c r="C501" s="590" t="n"/>
      <c r="D501" s="590" t="n"/>
      <c r="E501" s="590" t="n"/>
      <c r="F501" s="590" t="n"/>
      <c r="G501" s="590" t="n"/>
      <c r="H501" s="590" t="n"/>
      <c r="I501" s="590" t="n"/>
      <c r="J501" s="590" t="n"/>
      <c r="K501" s="590" t="n"/>
      <c r="L501" s="590" t="n"/>
      <c r="M501" s="590" t="n"/>
      <c r="N501" s="590" t="n"/>
      <c r="O501" s="590" t="n"/>
      <c r="P501" s="590" t="n"/>
      <c r="Q501" s="590" t="n"/>
      <c r="R501" s="590" t="n"/>
      <c r="S501" s="590" t="n"/>
      <c r="T501" s="590" t="n"/>
      <c r="U501" s="590" t="n"/>
      <c r="V501" s="590" t="n"/>
      <c r="W501" s="590" t="n"/>
      <c r="X501" s="590" t="n"/>
      <c r="Y501" s="590" t="n"/>
      <c r="Z501" s="590" t="n"/>
    </row>
    <row r="502" ht="15.75" customHeight="1" s="844">
      <c r="A502" s="590" t="n"/>
      <c r="B502" s="590" t="n"/>
      <c r="C502" s="590" t="n"/>
      <c r="D502" s="590" t="n"/>
      <c r="E502" s="590" t="n"/>
      <c r="F502" s="590" t="n"/>
      <c r="G502" s="590" t="n"/>
      <c r="H502" s="590" t="n"/>
      <c r="I502" s="590" t="n"/>
      <c r="J502" s="590" t="n"/>
      <c r="K502" s="590" t="n"/>
      <c r="L502" s="590" t="n"/>
      <c r="M502" s="590" t="n"/>
      <c r="N502" s="590" t="n"/>
      <c r="O502" s="590" t="n"/>
      <c r="P502" s="590" t="n"/>
      <c r="Q502" s="590" t="n"/>
      <c r="R502" s="590" t="n"/>
      <c r="S502" s="590" t="n"/>
      <c r="T502" s="590" t="n"/>
      <c r="U502" s="590" t="n"/>
      <c r="V502" s="590" t="n"/>
      <c r="W502" s="590" t="n"/>
      <c r="X502" s="590" t="n"/>
      <c r="Y502" s="590" t="n"/>
      <c r="Z502" s="590" t="n"/>
    </row>
    <row r="503" ht="15.75" customHeight="1" s="844">
      <c r="A503" s="590" t="n"/>
      <c r="B503" s="590" t="n"/>
      <c r="C503" s="590" t="n"/>
      <c r="D503" s="590" t="n"/>
      <c r="E503" s="590" t="n"/>
      <c r="F503" s="590" t="n"/>
      <c r="G503" s="590" t="n"/>
      <c r="H503" s="590" t="n"/>
      <c r="I503" s="590" t="n"/>
      <c r="J503" s="590" t="n"/>
      <c r="K503" s="590" t="n"/>
      <c r="L503" s="590" t="n"/>
      <c r="M503" s="590" t="n"/>
      <c r="N503" s="590" t="n"/>
      <c r="O503" s="590" t="n"/>
      <c r="P503" s="590" t="n"/>
      <c r="Q503" s="590" t="n"/>
      <c r="R503" s="590" t="n"/>
      <c r="S503" s="590" t="n"/>
      <c r="T503" s="590" t="n"/>
      <c r="U503" s="590" t="n"/>
      <c r="V503" s="590" t="n"/>
      <c r="W503" s="590" t="n"/>
      <c r="X503" s="590" t="n"/>
      <c r="Y503" s="590" t="n"/>
      <c r="Z503" s="590" t="n"/>
    </row>
    <row r="504" ht="15.75" customHeight="1" s="844">
      <c r="A504" s="590" t="n"/>
      <c r="B504" s="590" t="n"/>
      <c r="C504" s="590" t="n"/>
      <c r="D504" s="590" t="n"/>
      <c r="E504" s="590" t="n"/>
      <c r="F504" s="590" t="n"/>
      <c r="G504" s="590" t="n"/>
      <c r="H504" s="590" t="n"/>
      <c r="I504" s="590" t="n"/>
      <c r="J504" s="590" t="n"/>
      <c r="K504" s="590" t="n"/>
      <c r="L504" s="590" t="n"/>
      <c r="M504" s="590" t="n"/>
      <c r="N504" s="590" t="n"/>
      <c r="O504" s="590" t="n"/>
      <c r="P504" s="590" t="n"/>
      <c r="Q504" s="590" t="n"/>
      <c r="R504" s="590" t="n"/>
      <c r="S504" s="590" t="n"/>
      <c r="T504" s="590" t="n"/>
      <c r="U504" s="590" t="n"/>
      <c r="V504" s="590" t="n"/>
      <c r="W504" s="590" t="n"/>
      <c r="X504" s="590" t="n"/>
      <c r="Y504" s="590" t="n"/>
      <c r="Z504" s="590" t="n"/>
    </row>
    <row r="505" ht="15.75" customHeight="1" s="844">
      <c r="A505" s="590" t="n"/>
      <c r="B505" s="590" t="n"/>
      <c r="C505" s="590" t="n"/>
      <c r="D505" s="590" t="n"/>
      <c r="E505" s="590" t="n"/>
      <c r="F505" s="590" t="n"/>
      <c r="G505" s="590" t="n"/>
      <c r="H505" s="590" t="n"/>
      <c r="I505" s="590" t="n"/>
      <c r="J505" s="590" t="n"/>
      <c r="K505" s="590" t="n"/>
      <c r="L505" s="590" t="n"/>
      <c r="M505" s="590" t="n"/>
      <c r="N505" s="590" t="n"/>
      <c r="O505" s="590" t="n"/>
      <c r="P505" s="590" t="n"/>
      <c r="Q505" s="590" t="n"/>
      <c r="R505" s="590" t="n"/>
      <c r="S505" s="590" t="n"/>
      <c r="T505" s="590" t="n"/>
      <c r="U505" s="590" t="n"/>
      <c r="V505" s="590" t="n"/>
      <c r="W505" s="590" t="n"/>
      <c r="X505" s="590" t="n"/>
      <c r="Y505" s="590" t="n"/>
      <c r="Z505" s="590" t="n"/>
    </row>
    <row r="506" ht="15.75" customHeight="1" s="844">
      <c r="A506" s="590" t="n"/>
      <c r="B506" s="590" t="n"/>
      <c r="C506" s="590" t="n"/>
      <c r="D506" s="590" t="n"/>
      <c r="E506" s="590" t="n"/>
      <c r="F506" s="590" t="n"/>
      <c r="G506" s="590" t="n"/>
      <c r="H506" s="590" t="n"/>
      <c r="I506" s="590" t="n"/>
      <c r="J506" s="590" t="n"/>
      <c r="K506" s="590" t="n"/>
      <c r="L506" s="590" t="n"/>
      <c r="M506" s="590" t="n"/>
      <c r="N506" s="590" t="n"/>
      <c r="O506" s="590" t="n"/>
      <c r="P506" s="590" t="n"/>
      <c r="Q506" s="590" t="n"/>
      <c r="R506" s="590" t="n"/>
      <c r="S506" s="590" t="n"/>
      <c r="T506" s="590" t="n"/>
      <c r="U506" s="590" t="n"/>
      <c r="V506" s="590" t="n"/>
      <c r="W506" s="590" t="n"/>
      <c r="X506" s="590" t="n"/>
      <c r="Y506" s="590" t="n"/>
      <c r="Z506" s="590" t="n"/>
    </row>
    <row r="507" ht="15.75" customHeight="1" s="844">
      <c r="A507" s="590" t="n"/>
      <c r="B507" s="590" t="n"/>
      <c r="C507" s="590" t="n"/>
      <c r="D507" s="590" t="n"/>
      <c r="E507" s="590" t="n"/>
      <c r="F507" s="590" t="n"/>
      <c r="G507" s="590" t="n"/>
      <c r="H507" s="590" t="n"/>
      <c r="I507" s="590" t="n"/>
      <c r="J507" s="590" t="n"/>
      <c r="K507" s="590" t="n"/>
      <c r="L507" s="590" t="n"/>
      <c r="M507" s="590" t="n"/>
      <c r="N507" s="590" t="n"/>
      <c r="O507" s="590" t="n"/>
      <c r="P507" s="590" t="n"/>
      <c r="Q507" s="590" t="n"/>
      <c r="R507" s="590" t="n"/>
      <c r="S507" s="590" t="n"/>
      <c r="T507" s="590" t="n"/>
      <c r="U507" s="590" t="n"/>
      <c r="V507" s="590" t="n"/>
      <c r="W507" s="590" t="n"/>
      <c r="X507" s="590" t="n"/>
      <c r="Y507" s="590" t="n"/>
      <c r="Z507" s="590" t="n"/>
    </row>
    <row r="508" ht="15.75" customHeight="1" s="844">
      <c r="A508" s="590" t="n"/>
      <c r="B508" s="590" t="n"/>
      <c r="C508" s="590" t="n"/>
      <c r="D508" s="590" t="n"/>
      <c r="E508" s="590" t="n"/>
      <c r="F508" s="590" t="n"/>
      <c r="G508" s="590" t="n"/>
      <c r="H508" s="590" t="n"/>
      <c r="I508" s="590" t="n"/>
      <c r="J508" s="590" t="n"/>
      <c r="K508" s="590" t="n"/>
      <c r="L508" s="590" t="n"/>
      <c r="M508" s="590" t="n"/>
      <c r="N508" s="590" t="n"/>
      <c r="O508" s="590" t="n"/>
      <c r="P508" s="590" t="n"/>
      <c r="Q508" s="590" t="n"/>
      <c r="R508" s="590" t="n"/>
      <c r="S508" s="590" t="n"/>
      <c r="T508" s="590" t="n"/>
      <c r="U508" s="590" t="n"/>
      <c r="V508" s="590" t="n"/>
      <c r="W508" s="590" t="n"/>
      <c r="X508" s="590" t="n"/>
      <c r="Y508" s="590" t="n"/>
      <c r="Z508" s="590" t="n"/>
    </row>
    <row r="509" ht="15.75" customHeight="1" s="844">
      <c r="A509" s="590" t="n"/>
      <c r="B509" s="590" t="n"/>
      <c r="C509" s="590" t="n"/>
      <c r="D509" s="590" t="n"/>
      <c r="E509" s="590" t="n"/>
      <c r="F509" s="590" t="n"/>
      <c r="G509" s="590" t="n"/>
      <c r="H509" s="590" t="n"/>
      <c r="I509" s="590" t="n"/>
      <c r="J509" s="590" t="n"/>
      <c r="K509" s="590" t="n"/>
      <c r="L509" s="590" t="n"/>
      <c r="M509" s="590" t="n"/>
      <c r="N509" s="590" t="n"/>
      <c r="O509" s="590" t="n"/>
      <c r="P509" s="590" t="n"/>
      <c r="Q509" s="590" t="n"/>
      <c r="R509" s="590" t="n"/>
      <c r="S509" s="590" t="n"/>
      <c r="T509" s="590" t="n"/>
      <c r="U509" s="590" t="n"/>
      <c r="V509" s="590" t="n"/>
      <c r="W509" s="590" t="n"/>
      <c r="X509" s="590" t="n"/>
      <c r="Y509" s="590" t="n"/>
      <c r="Z509" s="590" t="n"/>
    </row>
    <row r="510" ht="15.75" customHeight="1" s="844">
      <c r="A510" s="590" t="n"/>
      <c r="B510" s="590" t="n"/>
      <c r="C510" s="590" t="n"/>
      <c r="D510" s="590" t="n"/>
      <c r="E510" s="590" t="n"/>
      <c r="F510" s="590" t="n"/>
      <c r="G510" s="590" t="n"/>
      <c r="H510" s="590" t="n"/>
      <c r="I510" s="590" t="n"/>
      <c r="J510" s="590" t="n"/>
      <c r="K510" s="590" t="n"/>
      <c r="L510" s="590" t="n"/>
      <c r="M510" s="590" t="n"/>
      <c r="N510" s="590" t="n"/>
      <c r="O510" s="590" t="n"/>
      <c r="P510" s="590" t="n"/>
      <c r="Q510" s="590" t="n"/>
      <c r="R510" s="590" t="n"/>
      <c r="S510" s="590" t="n"/>
      <c r="T510" s="590" t="n"/>
      <c r="U510" s="590" t="n"/>
      <c r="V510" s="590" t="n"/>
      <c r="W510" s="590" t="n"/>
      <c r="X510" s="590" t="n"/>
      <c r="Y510" s="590" t="n"/>
      <c r="Z510" s="590" t="n"/>
    </row>
    <row r="511" ht="15.75" customHeight="1" s="844">
      <c r="A511" s="590" t="n"/>
      <c r="B511" s="590" t="n"/>
      <c r="C511" s="590" t="n"/>
      <c r="D511" s="590" t="n"/>
      <c r="E511" s="590" t="n"/>
      <c r="F511" s="590" t="n"/>
      <c r="G511" s="590" t="n"/>
      <c r="H511" s="590" t="n"/>
      <c r="I511" s="590" t="n"/>
      <c r="J511" s="590" t="n"/>
      <c r="K511" s="590" t="n"/>
      <c r="L511" s="590" t="n"/>
      <c r="M511" s="590" t="n"/>
      <c r="N511" s="590" t="n"/>
      <c r="O511" s="590" t="n"/>
      <c r="P511" s="590" t="n"/>
      <c r="Q511" s="590" t="n"/>
      <c r="R511" s="590" t="n"/>
      <c r="S511" s="590" t="n"/>
      <c r="T511" s="590" t="n"/>
      <c r="U511" s="590" t="n"/>
      <c r="V511" s="590" t="n"/>
      <c r="W511" s="590" t="n"/>
      <c r="X511" s="590" t="n"/>
      <c r="Y511" s="590" t="n"/>
      <c r="Z511" s="590" t="n"/>
    </row>
    <row r="512" ht="15.75" customHeight="1" s="844">
      <c r="A512" s="590" t="n"/>
      <c r="B512" s="590" t="n"/>
      <c r="C512" s="590" t="n"/>
      <c r="D512" s="590" t="n"/>
      <c r="E512" s="590" t="n"/>
      <c r="F512" s="590" t="n"/>
      <c r="G512" s="590" t="n"/>
      <c r="H512" s="590" t="n"/>
      <c r="I512" s="590" t="n"/>
      <c r="J512" s="590" t="n"/>
      <c r="K512" s="590" t="n"/>
      <c r="L512" s="590" t="n"/>
      <c r="M512" s="590" t="n"/>
      <c r="N512" s="590" t="n"/>
      <c r="O512" s="590" t="n"/>
      <c r="P512" s="590" t="n"/>
      <c r="Q512" s="590" t="n"/>
      <c r="R512" s="590" t="n"/>
      <c r="S512" s="590" t="n"/>
      <c r="T512" s="590" t="n"/>
      <c r="U512" s="590" t="n"/>
      <c r="V512" s="590" t="n"/>
      <c r="W512" s="590" t="n"/>
      <c r="X512" s="590" t="n"/>
      <c r="Y512" s="590" t="n"/>
      <c r="Z512" s="590" t="n"/>
    </row>
    <row r="513" ht="15.75" customHeight="1" s="844">
      <c r="A513" s="590" t="n"/>
      <c r="B513" s="590" t="n"/>
      <c r="C513" s="590" t="n"/>
      <c r="D513" s="590" t="n"/>
      <c r="E513" s="590" t="n"/>
      <c r="F513" s="590" t="n"/>
      <c r="G513" s="590" t="n"/>
      <c r="H513" s="590" t="n"/>
      <c r="I513" s="590" t="n"/>
      <c r="J513" s="590" t="n"/>
      <c r="K513" s="590" t="n"/>
      <c r="L513" s="590" t="n"/>
      <c r="M513" s="590" t="n"/>
      <c r="N513" s="590" t="n"/>
      <c r="O513" s="590" t="n"/>
      <c r="P513" s="590" t="n"/>
      <c r="Q513" s="590" t="n"/>
      <c r="R513" s="590" t="n"/>
      <c r="S513" s="590" t="n"/>
      <c r="T513" s="590" t="n"/>
      <c r="U513" s="590" t="n"/>
      <c r="V513" s="590" t="n"/>
      <c r="W513" s="590" t="n"/>
      <c r="X513" s="590" t="n"/>
      <c r="Y513" s="590" t="n"/>
      <c r="Z513" s="590" t="n"/>
    </row>
    <row r="514" ht="15.75" customHeight="1" s="844">
      <c r="A514" s="590" t="n"/>
      <c r="B514" s="590" t="n"/>
      <c r="C514" s="590" t="n"/>
      <c r="D514" s="590" t="n"/>
      <c r="E514" s="590" t="n"/>
      <c r="F514" s="590" t="n"/>
      <c r="G514" s="590" t="n"/>
      <c r="H514" s="590" t="n"/>
      <c r="I514" s="590" t="n"/>
      <c r="J514" s="590" t="n"/>
      <c r="K514" s="590" t="n"/>
      <c r="L514" s="590" t="n"/>
      <c r="M514" s="590" t="n"/>
      <c r="N514" s="590" t="n"/>
      <c r="O514" s="590" t="n"/>
      <c r="P514" s="590" t="n"/>
      <c r="Q514" s="590" t="n"/>
      <c r="R514" s="590" t="n"/>
      <c r="S514" s="590" t="n"/>
      <c r="T514" s="590" t="n"/>
      <c r="U514" s="590" t="n"/>
      <c r="V514" s="590" t="n"/>
      <c r="W514" s="590" t="n"/>
      <c r="X514" s="590" t="n"/>
      <c r="Y514" s="590" t="n"/>
      <c r="Z514" s="590" t="n"/>
    </row>
    <row r="515" ht="15.75" customHeight="1" s="844">
      <c r="A515" s="590" t="n"/>
      <c r="B515" s="590" t="n"/>
      <c r="C515" s="590" t="n"/>
      <c r="D515" s="590" t="n"/>
      <c r="E515" s="590" t="n"/>
      <c r="F515" s="590" t="n"/>
      <c r="G515" s="590" t="n"/>
      <c r="H515" s="590" t="n"/>
      <c r="I515" s="590" t="n"/>
      <c r="J515" s="590" t="n"/>
      <c r="K515" s="590" t="n"/>
      <c r="L515" s="590" t="n"/>
      <c r="M515" s="590" t="n"/>
      <c r="N515" s="590" t="n"/>
      <c r="O515" s="590" t="n"/>
      <c r="P515" s="590" t="n"/>
      <c r="Q515" s="590" t="n"/>
      <c r="R515" s="590" t="n"/>
      <c r="S515" s="590" t="n"/>
      <c r="T515" s="590" t="n"/>
      <c r="U515" s="590" t="n"/>
      <c r="V515" s="590" t="n"/>
      <c r="W515" s="590" t="n"/>
      <c r="X515" s="590" t="n"/>
      <c r="Y515" s="590" t="n"/>
      <c r="Z515" s="590" t="n"/>
    </row>
    <row r="516" ht="15.75" customHeight="1" s="844">
      <c r="A516" s="590" t="n"/>
      <c r="B516" s="590" t="n"/>
      <c r="C516" s="590" t="n"/>
      <c r="D516" s="590" t="n"/>
      <c r="E516" s="590" t="n"/>
      <c r="F516" s="590" t="n"/>
      <c r="G516" s="590" t="n"/>
      <c r="H516" s="590" t="n"/>
      <c r="I516" s="590" t="n"/>
      <c r="J516" s="590" t="n"/>
      <c r="K516" s="590" t="n"/>
      <c r="L516" s="590" t="n"/>
      <c r="M516" s="590" t="n"/>
      <c r="N516" s="590" t="n"/>
      <c r="O516" s="590" t="n"/>
      <c r="P516" s="590" t="n"/>
      <c r="Q516" s="590" t="n"/>
      <c r="R516" s="590" t="n"/>
      <c r="S516" s="590" t="n"/>
      <c r="T516" s="590" t="n"/>
      <c r="U516" s="590" t="n"/>
      <c r="V516" s="590" t="n"/>
      <c r="W516" s="590" t="n"/>
      <c r="X516" s="590" t="n"/>
      <c r="Y516" s="590" t="n"/>
      <c r="Z516" s="590" t="n"/>
    </row>
    <row r="517" ht="15.75" customHeight="1" s="844">
      <c r="A517" s="590" t="n"/>
      <c r="B517" s="590" t="n"/>
      <c r="C517" s="590" t="n"/>
      <c r="D517" s="590" t="n"/>
      <c r="E517" s="590" t="n"/>
      <c r="F517" s="590" t="n"/>
      <c r="G517" s="590" t="n"/>
      <c r="H517" s="590" t="n"/>
      <c r="I517" s="590" t="n"/>
      <c r="J517" s="590" t="n"/>
      <c r="K517" s="590" t="n"/>
      <c r="L517" s="590" t="n"/>
      <c r="M517" s="590" t="n"/>
      <c r="N517" s="590" t="n"/>
      <c r="O517" s="590" t="n"/>
      <c r="P517" s="590" t="n"/>
      <c r="Q517" s="590" t="n"/>
      <c r="R517" s="590" t="n"/>
      <c r="S517" s="590" t="n"/>
      <c r="T517" s="590" t="n"/>
      <c r="U517" s="590" t="n"/>
      <c r="V517" s="590" t="n"/>
      <c r="W517" s="590" t="n"/>
      <c r="X517" s="590" t="n"/>
      <c r="Y517" s="590" t="n"/>
      <c r="Z517" s="590" t="n"/>
    </row>
    <row r="518" ht="15.75" customHeight="1" s="844">
      <c r="A518" s="590" t="n"/>
      <c r="B518" s="590" t="n"/>
      <c r="C518" s="590" t="n"/>
      <c r="D518" s="590" t="n"/>
      <c r="E518" s="590" t="n"/>
      <c r="F518" s="590" t="n"/>
      <c r="G518" s="590" t="n"/>
      <c r="H518" s="590" t="n"/>
      <c r="I518" s="590" t="n"/>
      <c r="J518" s="590" t="n"/>
      <c r="K518" s="590" t="n"/>
      <c r="L518" s="590" t="n"/>
      <c r="M518" s="590" t="n"/>
      <c r="N518" s="590" t="n"/>
      <c r="O518" s="590" t="n"/>
      <c r="P518" s="590" t="n"/>
      <c r="Q518" s="590" t="n"/>
      <c r="R518" s="590" t="n"/>
      <c r="S518" s="590" t="n"/>
      <c r="T518" s="590" t="n"/>
      <c r="U518" s="590" t="n"/>
      <c r="V518" s="590" t="n"/>
      <c r="W518" s="590" t="n"/>
      <c r="X518" s="590" t="n"/>
      <c r="Y518" s="590" t="n"/>
      <c r="Z518" s="590" t="n"/>
    </row>
    <row r="519" ht="15.75" customHeight="1" s="844">
      <c r="A519" s="590" t="n"/>
      <c r="B519" s="590" t="n"/>
      <c r="C519" s="590" t="n"/>
      <c r="D519" s="590" t="n"/>
      <c r="E519" s="590" t="n"/>
      <c r="F519" s="590" t="n"/>
      <c r="G519" s="590" t="n"/>
      <c r="H519" s="590" t="n"/>
      <c r="I519" s="590" t="n"/>
      <c r="J519" s="590" t="n"/>
      <c r="K519" s="590" t="n"/>
      <c r="L519" s="590" t="n"/>
      <c r="M519" s="590" t="n"/>
      <c r="N519" s="590" t="n"/>
      <c r="O519" s="590" t="n"/>
      <c r="P519" s="590" t="n"/>
      <c r="Q519" s="590" t="n"/>
      <c r="R519" s="590" t="n"/>
      <c r="S519" s="590" t="n"/>
      <c r="T519" s="590" t="n"/>
      <c r="U519" s="590" t="n"/>
      <c r="V519" s="590" t="n"/>
      <c r="W519" s="590" t="n"/>
      <c r="X519" s="590" t="n"/>
      <c r="Y519" s="590" t="n"/>
      <c r="Z519" s="590" t="n"/>
    </row>
    <row r="520" ht="15.75" customHeight="1" s="844">
      <c r="A520" s="590" t="n"/>
      <c r="B520" s="590" t="n"/>
      <c r="C520" s="590" t="n"/>
      <c r="D520" s="590" t="n"/>
      <c r="E520" s="590" t="n"/>
      <c r="F520" s="590" t="n"/>
      <c r="G520" s="590" t="n"/>
      <c r="H520" s="590" t="n"/>
      <c r="I520" s="590" t="n"/>
      <c r="J520" s="590" t="n"/>
      <c r="K520" s="590" t="n"/>
      <c r="L520" s="590" t="n"/>
      <c r="M520" s="590" t="n"/>
      <c r="N520" s="590" t="n"/>
      <c r="O520" s="590" t="n"/>
      <c r="P520" s="590" t="n"/>
      <c r="Q520" s="590" t="n"/>
      <c r="R520" s="590" t="n"/>
      <c r="S520" s="590" t="n"/>
      <c r="T520" s="590" t="n"/>
      <c r="U520" s="590" t="n"/>
      <c r="V520" s="590" t="n"/>
      <c r="W520" s="590" t="n"/>
      <c r="X520" s="590" t="n"/>
      <c r="Y520" s="590" t="n"/>
      <c r="Z520" s="590" t="n"/>
    </row>
    <row r="521" ht="15.75" customHeight="1" s="844">
      <c r="A521" s="590" t="n"/>
      <c r="B521" s="590" t="n"/>
      <c r="C521" s="590" t="n"/>
      <c r="D521" s="590" t="n"/>
      <c r="E521" s="590" t="n"/>
      <c r="F521" s="590" t="n"/>
      <c r="G521" s="590" t="n"/>
      <c r="H521" s="590" t="n"/>
      <c r="I521" s="590" t="n"/>
      <c r="J521" s="590" t="n"/>
      <c r="K521" s="590" t="n"/>
      <c r="L521" s="590" t="n"/>
      <c r="M521" s="590" t="n"/>
      <c r="N521" s="590" t="n"/>
      <c r="O521" s="590" t="n"/>
      <c r="P521" s="590" t="n"/>
      <c r="Q521" s="590" t="n"/>
      <c r="R521" s="590" t="n"/>
      <c r="S521" s="590" t="n"/>
      <c r="T521" s="590" t="n"/>
      <c r="U521" s="590" t="n"/>
      <c r="V521" s="590" t="n"/>
      <c r="W521" s="590" t="n"/>
      <c r="X521" s="590" t="n"/>
      <c r="Y521" s="590" t="n"/>
      <c r="Z521" s="590" t="n"/>
    </row>
    <row r="522" ht="15.75" customHeight="1" s="844">
      <c r="A522" s="590" t="n"/>
      <c r="B522" s="590" t="n"/>
      <c r="C522" s="590" t="n"/>
      <c r="D522" s="590" t="n"/>
      <c r="E522" s="590" t="n"/>
      <c r="F522" s="590" t="n"/>
      <c r="G522" s="590" t="n"/>
      <c r="H522" s="590" t="n"/>
      <c r="I522" s="590" t="n"/>
      <c r="J522" s="590" t="n"/>
      <c r="K522" s="590" t="n"/>
      <c r="L522" s="590" t="n"/>
      <c r="M522" s="590" t="n"/>
      <c r="N522" s="590" t="n"/>
      <c r="O522" s="590" t="n"/>
      <c r="P522" s="590" t="n"/>
      <c r="Q522" s="590" t="n"/>
      <c r="R522" s="590" t="n"/>
      <c r="S522" s="590" t="n"/>
      <c r="T522" s="590" t="n"/>
      <c r="U522" s="590" t="n"/>
      <c r="V522" s="590" t="n"/>
      <c r="W522" s="590" t="n"/>
      <c r="X522" s="590" t="n"/>
      <c r="Y522" s="590" t="n"/>
      <c r="Z522" s="590" t="n"/>
    </row>
    <row r="523" ht="15.75" customHeight="1" s="844">
      <c r="A523" s="590" t="n"/>
      <c r="B523" s="590" t="n"/>
      <c r="C523" s="590" t="n"/>
      <c r="D523" s="590" t="n"/>
      <c r="E523" s="590" t="n"/>
      <c r="F523" s="590" t="n"/>
      <c r="G523" s="590" t="n"/>
      <c r="H523" s="590" t="n"/>
      <c r="I523" s="590" t="n"/>
      <c r="J523" s="590" t="n"/>
      <c r="K523" s="590" t="n"/>
      <c r="L523" s="590" t="n"/>
      <c r="M523" s="590" t="n"/>
      <c r="N523" s="590" t="n"/>
      <c r="O523" s="590" t="n"/>
      <c r="P523" s="590" t="n"/>
      <c r="Q523" s="590" t="n"/>
      <c r="R523" s="590" t="n"/>
      <c r="S523" s="590" t="n"/>
      <c r="T523" s="590" t="n"/>
      <c r="U523" s="590" t="n"/>
      <c r="V523" s="590" t="n"/>
      <c r="W523" s="590" t="n"/>
      <c r="X523" s="590" t="n"/>
      <c r="Y523" s="590" t="n"/>
      <c r="Z523" s="590" t="n"/>
    </row>
    <row r="524" ht="15.75" customHeight="1" s="844">
      <c r="A524" s="590" t="n"/>
      <c r="B524" s="590" t="n"/>
      <c r="C524" s="590" t="n"/>
      <c r="D524" s="590" t="n"/>
      <c r="E524" s="590" t="n"/>
      <c r="F524" s="590" t="n"/>
      <c r="G524" s="590" t="n"/>
      <c r="H524" s="590" t="n"/>
      <c r="I524" s="590" t="n"/>
      <c r="J524" s="590" t="n"/>
      <c r="K524" s="590" t="n"/>
      <c r="L524" s="590" t="n"/>
      <c r="M524" s="590" t="n"/>
      <c r="N524" s="590" t="n"/>
      <c r="O524" s="590" t="n"/>
      <c r="P524" s="590" t="n"/>
      <c r="Q524" s="590" t="n"/>
      <c r="R524" s="590" t="n"/>
      <c r="S524" s="590" t="n"/>
      <c r="T524" s="590" t="n"/>
      <c r="U524" s="590" t="n"/>
      <c r="V524" s="590" t="n"/>
      <c r="W524" s="590" t="n"/>
      <c r="X524" s="590" t="n"/>
      <c r="Y524" s="590" t="n"/>
      <c r="Z524" s="590" t="n"/>
    </row>
    <row r="525" ht="15.75" customHeight="1" s="844">
      <c r="A525" s="590" t="n"/>
      <c r="B525" s="590" t="n"/>
      <c r="C525" s="590" t="n"/>
      <c r="D525" s="590" t="n"/>
      <c r="E525" s="590" t="n"/>
      <c r="F525" s="590" t="n"/>
      <c r="G525" s="590" t="n"/>
      <c r="H525" s="590" t="n"/>
      <c r="I525" s="590" t="n"/>
      <c r="J525" s="590" t="n"/>
      <c r="K525" s="590" t="n"/>
      <c r="L525" s="590" t="n"/>
      <c r="M525" s="590" t="n"/>
      <c r="N525" s="590" t="n"/>
      <c r="O525" s="590" t="n"/>
      <c r="P525" s="590" t="n"/>
      <c r="Q525" s="590" t="n"/>
      <c r="R525" s="590" t="n"/>
      <c r="S525" s="590" t="n"/>
      <c r="T525" s="590" t="n"/>
      <c r="U525" s="590" t="n"/>
      <c r="V525" s="590" t="n"/>
      <c r="W525" s="590" t="n"/>
      <c r="X525" s="590" t="n"/>
      <c r="Y525" s="590" t="n"/>
      <c r="Z525" s="590" t="n"/>
    </row>
    <row r="526" ht="15.75" customHeight="1" s="844">
      <c r="A526" s="590" t="n"/>
      <c r="B526" s="590" t="n"/>
      <c r="C526" s="590" t="n"/>
      <c r="D526" s="590" t="n"/>
      <c r="E526" s="590" t="n"/>
      <c r="F526" s="590" t="n"/>
      <c r="G526" s="590" t="n"/>
      <c r="H526" s="590" t="n"/>
      <c r="I526" s="590" t="n"/>
      <c r="J526" s="590" t="n"/>
      <c r="K526" s="590" t="n"/>
      <c r="L526" s="590" t="n"/>
      <c r="M526" s="590" t="n"/>
      <c r="N526" s="590" t="n"/>
      <c r="O526" s="590" t="n"/>
      <c r="P526" s="590" t="n"/>
      <c r="Q526" s="590" t="n"/>
      <c r="R526" s="590" t="n"/>
      <c r="S526" s="590" t="n"/>
      <c r="T526" s="590" t="n"/>
      <c r="U526" s="590" t="n"/>
      <c r="V526" s="590" t="n"/>
      <c r="W526" s="590" t="n"/>
      <c r="X526" s="590" t="n"/>
      <c r="Y526" s="590" t="n"/>
      <c r="Z526" s="590" t="n"/>
    </row>
    <row r="527" ht="15.75" customHeight="1" s="844">
      <c r="A527" s="590" t="n"/>
      <c r="B527" s="590" t="n"/>
      <c r="C527" s="590" t="n"/>
      <c r="D527" s="590" t="n"/>
      <c r="E527" s="590" t="n"/>
      <c r="F527" s="590" t="n"/>
      <c r="G527" s="590" t="n"/>
      <c r="H527" s="590" t="n"/>
      <c r="I527" s="590" t="n"/>
      <c r="J527" s="590" t="n"/>
      <c r="K527" s="590" t="n"/>
      <c r="L527" s="590" t="n"/>
      <c r="M527" s="590" t="n"/>
      <c r="N527" s="590" t="n"/>
      <c r="O527" s="590" t="n"/>
      <c r="P527" s="590" t="n"/>
      <c r="Q527" s="590" t="n"/>
      <c r="R527" s="590" t="n"/>
      <c r="S527" s="590" t="n"/>
      <c r="T527" s="590" t="n"/>
      <c r="U527" s="590" t="n"/>
      <c r="V527" s="590" t="n"/>
      <c r="W527" s="590" t="n"/>
      <c r="X527" s="590" t="n"/>
      <c r="Y527" s="590" t="n"/>
      <c r="Z527" s="590" t="n"/>
    </row>
    <row r="528" ht="15.75" customHeight="1" s="844">
      <c r="A528" s="590" t="n"/>
      <c r="B528" s="590" t="n"/>
      <c r="C528" s="590" t="n"/>
      <c r="D528" s="590" t="n"/>
      <c r="E528" s="590" t="n"/>
      <c r="F528" s="590" t="n"/>
      <c r="G528" s="590" t="n"/>
      <c r="H528" s="590" t="n"/>
      <c r="I528" s="590" t="n"/>
      <c r="J528" s="590" t="n"/>
      <c r="K528" s="590" t="n"/>
      <c r="L528" s="590" t="n"/>
      <c r="M528" s="590" t="n"/>
      <c r="N528" s="590" t="n"/>
      <c r="O528" s="590" t="n"/>
      <c r="P528" s="590" t="n"/>
      <c r="Q528" s="590" t="n"/>
      <c r="R528" s="590" t="n"/>
      <c r="S528" s="590" t="n"/>
      <c r="T528" s="590" t="n"/>
      <c r="U528" s="590" t="n"/>
      <c r="V528" s="590" t="n"/>
      <c r="W528" s="590" t="n"/>
      <c r="X528" s="590" t="n"/>
      <c r="Y528" s="590" t="n"/>
      <c r="Z528" s="590" t="n"/>
    </row>
    <row r="529" ht="15.75" customHeight="1" s="844">
      <c r="A529" s="590" t="n"/>
      <c r="B529" s="590" t="n"/>
      <c r="C529" s="590" t="n"/>
      <c r="D529" s="590" t="n"/>
      <c r="E529" s="590" t="n"/>
      <c r="F529" s="590" t="n"/>
      <c r="G529" s="590" t="n"/>
      <c r="H529" s="590" t="n"/>
      <c r="I529" s="590" t="n"/>
      <c r="J529" s="590" t="n"/>
      <c r="K529" s="590" t="n"/>
      <c r="L529" s="590" t="n"/>
      <c r="M529" s="590" t="n"/>
      <c r="N529" s="590" t="n"/>
      <c r="O529" s="590" t="n"/>
      <c r="P529" s="590" t="n"/>
      <c r="Q529" s="590" t="n"/>
      <c r="R529" s="590" t="n"/>
      <c r="S529" s="590" t="n"/>
      <c r="T529" s="590" t="n"/>
      <c r="U529" s="590" t="n"/>
      <c r="V529" s="590" t="n"/>
      <c r="W529" s="590" t="n"/>
      <c r="X529" s="590" t="n"/>
      <c r="Y529" s="590" t="n"/>
      <c r="Z529" s="590" t="n"/>
    </row>
    <row r="530" ht="15.75" customHeight="1" s="844">
      <c r="A530" s="590" t="n"/>
      <c r="B530" s="590" t="n"/>
      <c r="C530" s="590" t="n"/>
      <c r="D530" s="590" t="n"/>
      <c r="E530" s="590" t="n"/>
      <c r="F530" s="590" t="n"/>
      <c r="G530" s="590" t="n"/>
      <c r="H530" s="590" t="n"/>
      <c r="I530" s="590" t="n"/>
      <c r="J530" s="590" t="n"/>
      <c r="K530" s="590" t="n"/>
      <c r="L530" s="590" t="n"/>
      <c r="M530" s="590" t="n"/>
      <c r="N530" s="590" t="n"/>
      <c r="O530" s="590" t="n"/>
      <c r="P530" s="590" t="n"/>
      <c r="Q530" s="590" t="n"/>
      <c r="R530" s="590" t="n"/>
      <c r="S530" s="590" t="n"/>
      <c r="T530" s="590" t="n"/>
      <c r="U530" s="590" t="n"/>
      <c r="V530" s="590" t="n"/>
      <c r="W530" s="590" t="n"/>
      <c r="X530" s="590" t="n"/>
      <c r="Y530" s="590" t="n"/>
      <c r="Z530" s="590" t="n"/>
    </row>
    <row r="531" ht="15.75" customHeight="1" s="844">
      <c r="A531" s="590" t="n"/>
      <c r="B531" s="590" t="n"/>
      <c r="C531" s="590" t="n"/>
      <c r="D531" s="590" t="n"/>
      <c r="E531" s="590" t="n"/>
      <c r="F531" s="590" t="n"/>
      <c r="G531" s="590" t="n"/>
      <c r="H531" s="590" t="n"/>
      <c r="I531" s="590" t="n"/>
      <c r="J531" s="590" t="n"/>
      <c r="K531" s="590" t="n"/>
      <c r="L531" s="590" t="n"/>
      <c r="M531" s="590" t="n"/>
      <c r="N531" s="590" t="n"/>
      <c r="O531" s="590" t="n"/>
      <c r="P531" s="590" t="n"/>
      <c r="Q531" s="590" t="n"/>
      <c r="R531" s="590" t="n"/>
      <c r="S531" s="590" t="n"/>
      <c r="T531" s="590" t="n"/>
      <c r="U531" s="590" t="n"/>
      <c r="V531" s="590" t="n"/>
      <c r="W531" s="590" t="n"/>
      <c r="X531" s="590" t="n"/>
      <c r="Y531" s="590" t="n"/>
      <c r="Z531" s="590" t="n"/>
    </row>
    <row r="532" ht="15.75" customHeight="1" s="844">
      <c r="A532" s="590" t="n"/>
      <c r="B532" s="590" t="n"/>
      <c r="C532" s="590" t="n"/>
      <c r="D532" s="590" t="n"/>
      <c r="E532" s="590" t="n"/>
      <c r="F532" s="590" t="n"/>
      <c r="G532" s="590" t="n"/>
      <c r="H532" s="590" t="n"/>
      <c r="I532" s="590" t="n"/>
      <c r="J532" s="590" t="n"/>
      <c r="K532" s="590" t="n"/>
      <c r="L532" s="590" t="n"/>
      <c r="M532" s="590" t="n"/>
      <c r="N532" s="590" t="n"/>
      <c r="O532" s="590" t="n"/>
      <c r="P532" s="590" t="n"/>
      <c r="Q532" s="590" t="n"/>
      <c r="R532" s="590" t="n"/>
      <c r="S532" s="590" t="n"/>
      <c r="T532" s="590" t="n"/>
      <c r="U532" s="590" t="n"/>
      <c r="V532" s="590" t="n"/>
      <c r="W532" s="590" t="n"/>
      <c r="X532" s="590" t="n"/>
      <c r="Y532" s="590" t="n"/>
      <c r="Z532" s="590" t="n"/>
    </row>
    <row r="533" ht="15.75" customHeight="1" s="844">
      <c r="A533" s="590" t="n"/>
      <c r="B533" s="590" t="n"/>
      <c r="C533" s="590" t="n"/>
      <c r="D533" s="590" t="n"/>
      <c r="E533" s="590" t="n"/>
      <c r="F533" s="590" t="n"/>
      <c r="G533" s="590" t="n"/>
      <c r="H533" s="590" t="n"/>
      <c r="I533" s="590" t="n"/>
      <c r="J533" s="590" t="n"/>
      <c r="K533" s="590" t="n"/>
      <c r="L533" s="590" t="n"/>
      <c r="M533" s="590" t="n"/>
      <c r="N533" s="590" t="n"/>
      <c r="O533" s="590" t="n"/>
      <c r="P533" s="590" t="n"/>
      <c r="Q533" s="590" t="n"/>
      <c r="R533" s="590" t="n"/>
      <c r="S533" s="590" t="n"/>
      <c r="T533" s="590" t="n"/>
      <c r="U533" s="590" t="n"/>
      <c r="V533" s="590" t="n"/>
      <c r="W533" s="590" t="n"/>
      <c r="X533" s="590" t="n"/>
      <c r="Y533" s="590" t="n"/>
      <c r="Z533" s="590" t="n"/>
    </row>
    <row r="534" ht="15.75" customHeight="1" s="844">
      <c r="A534" s="590" t="n"/>
      <c r="B534" s="590" t="n"/>
      <c r="C534" s="590" t="n"/>
      <c r="D534" s="590" t="n"/>
      <c r="E534" s="590" t="n"/>
      <c r="F534" s="590" t="n"/>
      <c r="G534" s="590" t="n"/>
      <c r="H534" s="590" t="n"/>
      <c r="I534" s="590" t="n"/>
      <c r="J534" s="590" t="n"/>
      <c r="K534" s="590" t="n"/>
      <c r="L534" s="590" t="n"/>
      <c r="M534" s="590" t="n"/>
      <c r="N534" s="590" t="n"/>
      <c r="O534" s="590" t="n"/>
      <c r="P534" s="590" t="n"/>
      <c r="Q534" s="590" t="n"/>
      <c r="R534" s="590" t="n"/>
      <c r="S534" s="590" t="n"/>
      <c r="T534" s="590" t="n"/>
      <c r="U534" s="590" t="n"/>
      <c r="V534" s="590" t="n"/>
      <c r="W534" s="590" t="n"/>
      <c r="X534" s="590" t="n"/>
      <c r="Y534" s="590" t="n"/>
      <c r="Z534" s="590" t="n"/>
    </row>
    <row r="535" ht="15.75" customHeight="1" s="844">
      <c r="A535" s="590" t="n"/>
      <c r="B535" s="590" t="n"/>
      <c r="C535" s="590" t="n"/>
      <c r="D535" s="590" t="n"/>
      <c r="E535" s="590" t="n"/>
      <c r="F535" s="590" t="n"/>
      <c r="G535" s="590" t="n"/>
      <c r="H535" s="590" t="n"/>
      <c r="I535" s="590" t="n"/>
      <c r="J535" s="590" t="n"/>
      <c r="K535" s="590" t="n"/>
      <c r="L535" s="590" t="n"/>
      <c r="M535" s="590" t="n"/>
      <c r="N535" s="590" t="n"/>
      <c r="O535" s="590" t="n"/>
      <c r="P535" s="590" t="n"/>
      <c r="Q535" s="590" t="n"/>
      <c r="R535" s="590" t="n"/>
      <c r="S535" s="590" t="n"/>
      <c r="T535" s="590" t="n"/>
      <c r="U535" s="590" t="n"/>
      <c r="V535" s="590" t="n"/>
      <c r="W535" s="590" t="n"/>
      <c r="X535" s="590" t="n"/>
      <c r="Y535" s="590" t="n"/>
      <c r="Z535" s="590" t="n"/>
    </row>
    <row r="536" ht="15.75" customHeight="1" s="844">
      <c r="A536" s="590" t="n"/>
      <c r="B536" s="590" t="n"/>
      <c r="C536" s="590" t="n"/>
      <c r="D536" s="590" t="n"/>
      <c r="E536" s="590" t="n"/>
      <c r="F536" s="590" t="n"/>
      <c r="G536" s="590" t="n"/>
      <c r="H536" s="590" t="n"/>
      <c r="I536" s="590" t="n"/>
      <c r="J536" s="590" t="n"/>
      <c r="K536" s="590" t="n"/>
      <c r="L536" s="590" t="n"/>
      <c r="M536" s="590" t="n"/>
      <c r="N536" s="590" t="n"/>
      <c r="O536" s="590" t="n"/>
      <c r="P536" s="590" t="n"/>
      <c r="Q536" s="590" t="n"/>
      <c r="R536" s="590" t="n"/>
      <c r="S536" s="590" t="n"/>
      <c r="T536" s="590" t="n"/>
      <c r="U536" s="590" t="n"/>
      <c r="V536" s="590" t="n"/>
      <c r="W536" s="590" t="n"/>
      <c r="X536" s="590" t="n"/>
      <c r="Y536" s="590" t="n"/>
      <c r="Z536" s="590" t="n"/>
    </row>
    <row r="537" ht="15.75" customHeight="1" s="844">
      <c r="A537" s="590" t="n"/>
      <c r="B537" s="590" t="n"/>
      <c r="C537" s="590" t="n"/>
      <c r="D537" s="590" t="n"/>
      <c r="E537" s="590" t="n"/>
      <c r="F537" s="590" t="n"/>
      <c r="G537" s="590" t="n"/>
      <c r="H537" s="590" t="n"/>
      <c r="I537" s="590" t="n"/>
      <c r="J537" s="590" t="n"/>
      <c r="K537" s="590" t="n"/>
      <c r="L537" s="590" t="n"/>
      <c r="M537" s="590" t="n"/>
      <c r="N537" s="590" t="n"/>
      <c r="O537" s="590" t="n"/>
      <c r="P537" s="590" t="n"/>
      <c r="Q537" s="590" t="n"/>
      <c r="R537" s="590" t="n"/>
      <c r="S537" s="590" t="n"/>
      <c r="T537" s="590" t="n"/>
      <c r="U537" s="590" t="n"/>
      <c r="V537" s="590" t="n"/>
      <c r="W537" s="590" t="n"/>
      <c r="X537" s="590" t="n"/>
      <c r="Y537" s="590" t="n"/>
      <c r="Z537" s="590" t="n"/>
    </row>
    <row r="538" ht="15.75" customHeight="1" s="844">
      <c r="A538" s="590" t="n"/>
      <c r="B538" s="590" t="n"/>
      <c r="C538" s="590" t="n"/>
      <c r="D538" s="590" t="n"/>
      <c r="E538" s="590" t="n"/>
      <c r="F538" s="590" t="n"/>
      <c r="G538" s="590" t="n"/>
      <c r="H538" s="590" t="n"/>
      <c r="I538" s="590" t="n"/>
      <c r="J538" s="590" t="n"/>
      <c r="K538" s="590" t="n"/>
      <c r="L538" s="590" t="n"/>
      <c r="M538" s="590" t="n"/>
      <c r="N538" s="590" t="n"/>
      <c r="O538" s="590" t="n"/>
      <c r="P538" s="590" t="n"/>
      <c r="Q538" s="590" t="n"/>
      <c r="R538" s="590" t="n"/>
      <c r="S538" s="590" t="n"/>
      <c r="T538" s="590" t="n"/>
      <c r="U538" s="590" t="n"/>
      <c r="V538" s="590" t="n"/>
      <c r="W538" s="590" t="n"/>
      <c r="X538" s="590" t="n"/>
      <c r="Y538" s="590" t="n"/>
      <c r="Z538" s="590" t="n"/>
    </row>
    <row r="539" ht="15.75" customHeight="1" s="844">
      <c r="A539" s="590" t="n"/>
      <c r="B539" s="590" t="n"/>
      <c r="C539" s="590" t="n"/>
      <c r="D539" s="590" t="n"/>
      <c r="E539" s="590" t="n"/>
      <c r="F539" s="590" t="n"/>
      <c r="G539" s="590" t="n"/>
      <c r="H539" s="590" t="n"/>
      <c r="I539" s="590" t="n"/>
      <c r="J539" s="590" t="n"/>
      <c r="K539" s="590" t="n"/>
      <c r="L539" s="590" t="n"/>
      <c r="M539" s="590" t="n"/>
      <c r="N539" s="590" t="n"/>
      <c r="O539" s="590" t="n"/>
      <c r="P539" s="590" t="n"/>
      <c r="Q539" s="590" t="n"/>
      <c r="R539" s="590" t="n"/>
      <c r="S539" s="590" t="n"/>
      <c r="T539" s="590" t="n"/>
      <c r="U539" s="590" t="n"/>
      <c r="V539" s="590" t="n"/>
      <c r="W539" s="590" t="n"/>
      <c r="X539" s="590" t="n"/>
      <c r="Y539" s="590" t="n"/>
      <c r="Z539" s="590" t="n"/>
    </row>
    <row r="540" ht="15.75" customHeight="1" s="844">
      <c r="A540" s="590" t="n"/>
      <c r="B540" s="590" t="n"/>
      <c r="C540" s="590" t="n"/>
      <c r="D540" s="590" t="n"/>
      <c r="E540" s="590" t="n"/>
      <c r="F540" s="590" t="n"/>
      <c r="G540" s="590" t="n"/>
      <c r="H540" s="590" t="n"/>
      <c r="I540" s="590" t="n"/>
      <c r="J540" s="590" t="n"/>
      <c r="K540" s="590" t="n"/>
      <c r="L540" s="590" t="n"/>
      <c r="M540" s="590" t="n"/>
      <c r="N540" s="590" t="n"/>
      <c r="O540" s="590" t="n"/>
      <c r="P540" s="590" t="n"/>
      <c r="Q540" s="590" t="n"/>
      <c r="R540" s="590" t="n"/>
      <c r="S540" s="590" t="n"/>
      <c r="T540" s="590" t="n"/>
      <c r="U540" s="590" t="n"/>
      <c r="V540" s="590" t="n"/>
      <c r="W540" s="590" t="n"/>
      <c r="X540" s="590" t="n"/>
      <c r="Y540" s="590" t="n"/>
      <c r="Z540" s="590" t="n"/>
    </row>
    <row r="541" ht="15.75" customHeight="1" s="844">
      <c r="A541" s="590" t="n"/>
      <c r="B541" s="590" t="n"/>
      <c r="C541" s="590" t="n"/>
      <c r="D541" s="590" t="n"/>
      <c r="E541" s="590" t="n"/>
      <c r="F541" s="590" t="n"/>
      <c r="G541" s="590" t="n"/>
      <c r="H541" s="590" t="n"/>
      <c r="I541" s="590" t="n"/>
      <c r="J541" s="590" t="n"/>
      <c r="K541" s="590" t="n"/>
      <c r="L541" s="590" t="n"/>
      <c r="M541" s="590" t="n"/>
      <c r="N541" s="590" t="n"/>
      <c r="O541" s="590" t="n"/>
      <c r="P541" s="590" t="n"/>
      <c r="Q541" s="590" t="n"/>
      <c r="R541" s="590" t="n"/>
      <c r="S541" s="590" t="n"/>
      <c r="T541" s="590" t="n"/>
      <c r="U541" s="590" t="n"/>
      <c r="V541" s="590" t="n"/>
      <c r="W541" s="590" t="n"/>
      <c r="X541" s="590" t="n"/>
      <c r="Y541" s="590" t="n"/>
      <c r="Z541" s="590" t="n"/>
    </row>
    <row r="542" ht="15.75" customHeight="1" s="844">
      <c r="A542" s="590" t="n"/>
      <c r="B542" s="590" t="n"/>
      <c r="C542" s="590" t="n"/>
      <c r="D542" s="590" t="n"/>
      <c r="E542" s="590" t="n"/>
      <c r="F542" s="590" t="n"/>
      <c r="G542" s="590" t="n"/>
      <c r="H542" s="590" t="n"/>
      <c r="I542" s="590" t="n"/>
      <c r="J542" s="590" t="n"/>
      <c r="K542" s="590" t="n"/>
      <c r="L542" s="590" t="n"/>
      <c r="M542" s="590" t="n"/>
      <c r="N542" s="590" t="n"/>
      <c r="O542" s="590" t="n"/>
      <c r="P542" s="590" t="n"/>
      <c r="Q542" s="590" t="n"/>
      <c r="R542" s="590" t="n"/>
      <c r="S542" s="590" t="n"/>
      <c r="T542" s="590" t="n"/>
      <c r="U542" s="590" t="n"/>
      <c r="V542" s="590" t="n"/>
      <c r="W542" s="590" t="n"/>
      <c r="X542" s="590" t="n"/>
      <c r="Y542" s="590" t="n"/>
      <c r="Z542" s="590" t="n"/>
    </row>
    <row r="543" ht="15.75" customHeight="1" s="844">
      <c r="A543" s="590" t="n"/>
      <c r="B543" s="590" t="n"/>
      <c r="C543" s="590" t="n"/>
      <c r="D543" s="590" t="n"/>
      <c r="E543" s="590" t="n"/>
      <c r="F543" s="590" t="n"/>
      <c r="G543" s="590" t="n"/>
      <c r="H543" s="590" t="n"/>
      <c r="I543" s="590" t="n"/>
      <c r="J543" s="590" t="n"/>
      <c r="K543" s="590" t="n"/>
      <c r="L543" s="590" t="n"/>
      <c r="M543" s="590" t="n"/>
      <c r="N543" s="590" t="n"/>
      <c r="O543" s="590" t="n"/>
      <c r="P543" s="590" t="n"/>
      <c r="Q543" s="590" t="n"/>
      <c r="R543" s="590" t="n"/>
      <c r="S543" s="590" t="n"/>
      <c r="T543" s="590" t="n"/>
      <c r="U543" s="590" t="n"/>
      <c r="V543" s="590" t="n"/>
      <c r="W543" s="590" t="n"/>
      <c r="X543" s="590" t="n"/>
      <c r="Y543" s="590" t="n"/>
      <c r="Z543" s="590" t="n"/>
    </row>
    <row r="544" ht="15.75" customHeight="1" s="844">
      <c r="A544" s="590" t="n"/>
      <c r="B544" s="590" t="n"/>
      <c r="C544" s="590" t="n"/>
      <c r="D544" s="590" t="n"/>
      <c r="E544" s="590" t="n"/>
      <c r="F544" s="590" t="n"/>
      <c r="G544" s="590" t="n"/>
      <c r="H544" s="590" t="n"/>
      <c r="I544" s="590" t="n"/>
      <c r="J544" s="590" t="n"/>
      <c r="K544" s="590" t="n"/>
      <c r="L544" s="590" t="n"/>
      <c r="M544" s="590" t="n"/>
      <c r="N544" s="590" t="n"/>
      <c r="O544" s="590" t="n"/>
      <c r="P544" s="590" t="n"/>
      <c r="Q544" s="590" t="n"/>
      <c r="R544" s="590" t="n"/>
      <c r="S544" s="590" t="n"/>
      <c r="T544" s="590" t="n"/>
      <c r="U544" s="590" t="n"/>
      <c r="V544" s="590" t="n"/>
      <c r="W544" s="590" t="n"/>
      <c r="X544" s="590" t="n"/>
      <c r="Y544" s="590" t="n"/>
      <c r="Z544" s="590" t="n"/>
    </row>
    <row r="545" ht="15.75" customHeight="1" s="844">
      <c r="A545" s="590" t="n"/>
      <c r="B545" s="590" t="n"/>
      <c r="C545" s="590" t="n"/>
      <c r="D545" s="590" t="n"/>
      <c r="E545" s="590" t="n"/>
      <c r="F545" s="590" t="n"/>
      <c r="G545" s="590" t="n"/>
      <c r="H545" s="590" t="n"/>
      <c r="I545" s="590" t="n"/>
      <c r="J545" s="590" t="n"/>
      <c r="K545" s="590" t="n"/>
      <c r="L545" s="590" t="n"/>
      <c r="M545" s="590" t="n"/>
      <c r="N545" s="590" t="n"/>
      <c r="O545" s="590" t="n"/>
      <c r="P545" s="590" t="n"/>
      <c r="Q545" s="590" t="n"/>
      <c r="R545" s="590" t="n"/>
      <c r="S545" s="590" t="n"/>
      <c r="T545" s="590" t="n"/>
      <c r="U545" s="590" t="n"/>
      <c r="V545" s="590" t="n"/>
      <c r="W545" s="590" t="n"/>
      <c r="X545" s="590" t="n"/>
      <c r="Y545" s="590" t="n"/>
      <c r="Z545" s="590" t="n"/>
    </row>
    <row r="546" ht="15.75" customHeight="1" s="844">
      <c r="A546" s="590" t="n"/>
      <c r="B546" s="590" t="n"/>
      <c r="C546" s="590" t="n"/>
      <c r="D546" s="590" t="n"/>
      <c r="E546" s="590" t="n"/>
      <c r="F546" s="590" t="n"/>
      <c r="G546" s="590" t="n"/>
      <c r="H546" s="590" t="n"/>
      <c r="I546" s="590" t="n"/>
      <c r="J546" s="590" t="n"/>
      <c r="K546" s="590" t="n"/>
      <c r="L546" s="590" t="n"/>
      <c r="M546" s="590" t="n"/>
      <c r="N546" s="590" t="n"/>
      <c r="O546" s="590" t="n"/>
      <c r="P546" s="590" t="n"/>
      <c r="Q546" s="590" t="n"/>
      <c r="R546" s="590" t="n"/>
      <c r="S546" s="590" t="n"/>
      <c r="T546" s="590" t="n"/>
      <c r="U546" s="590" t="n"/>
      <c r="V546" s="590" t="n"/>
      <c r="W546" s="590" t="n"/>
      <c r="X546" s="590" t="n"/>
      <c r="Y546" s="590" t="n"/>
      <c r="Z546" s="590" t="n"/>
    </row>
    <row r="547" ht="15.75" customHeight="1" s="844">
      <c r="A547" s="590" t="n"/>
      <c r="B547" s="590" t="n"/>
      <c r="C547" s="590" t="n"/>
      <c r="D547" s="590" t="n"/>
      <c r="E547" s="590" t="n"/>
      <c r="F547" s="590" t="n"/>
      <c r="G547" s="590" t="n"/>
      <c r="H547" s="590" t="n"/>
      <c r="I547" s="590" t="n"/>
      <c r="J547" s="590" t="n"/>
      <c r="K547" s="590" t="n"/>
      <c r="L547" s="590" t="n"/>
      <c r="M547" s="590" t="n"/>
      <c r="N547" s="590" t="n"/>
      <c r="O547" s="590" t="n"/>
      <c r="P547" s="590" t="n"/>
      <c r="Q547" s="590" t="n"/>
      <c r="R547" s="590" t="n"/>
      <c r="S547" s="590" t="n"/>
      <c r="T547" s="590" t="n"/>
      <c r="U547" s="590" t="n"/>
      <c r="V547" s="590" t="n"/>
      <c r="W547" s="590" t="n"/>
      <c r="X547" s="590" t="n"/>
      <c r="Y547" s="590" t="n"/>
      <c r="Z547" s="590" t="n"/>
    </row>
    <row r="548" ht="15.75" customHeight="1" s="844">
      <c r="A548" s="590" t="n"/>
      <c r="B548" s="590" t="n"/>
      <c r="C548" s="590" t="n"/>
      <c r="D548" s="590" t="n"/>
      <c r="E548" s="590" t="n"/>
      <c r="F548" s="590" t="n"/>
      <c r="G548" s="590" t="n"/>
      <c r="H548" s="590" t="n"/>
      <c r="I548" s="590" t="n"/>
      <c r="J548" s="590" t="n"/>
      <c r="K548" s="590" t="n"/>
      <c r="L548" s="590" t="n"/>
      <c r="M548" s="590" t="n"/>
      <c r="N548" s="590" t="n"/>
      <c r="O548" s="590" t="n"/>
      <c r="P548" s="590" t="n"/>
      <c r="Q548" s="590" t="n"/>
      <c r="R548" s="590" t="n"/>
      <c r="S548" s="590" t="n"/>
      <c r="T548" s="590" t="n"/>
      <c r="U548" s="590" t="n"/>
      <c r="V548" s="590" t="n"/>
      <c r="W548" s="590" t="n"/>
      <c r="X548" s="590" t="n"/>
      <c r="Y548" s="590" t="n"/>
      <c r="Z548" s="590" t="n"/>
    </row>
    <row r="549" ht="15.75" customHeight="1" s="844">
      <c r="A549" s="590" t="n"/>
      <c r="B549" s="590" t="n"/>
      <c r="C549" s="590" t="n"/>
      <c r="D549" s="590" t="n"/>
      <c r="E549" s="590" t="n"/>
      <c r="F549" s="590" t="n"/>
      <c r="G549" s="590" t="n"/>
      <c r="H549" s="590" t="n"/>
      <c r="I549" s="590" t="n"/>
      <c r="J549" s="590" t="n"/>
      <c r="K549" s="590" t="n"/>
      <c r="L549" s="590" t="n"/>
      <c r="M549" s="590" t="n"/>
      <c r="N549" s="590" t="n"/>
      <c r="O549" s="590" t="n"/>
      <c r="P549" s="590" t="n"/>
      <c r="Q549" s="590" t="n"/>
      <c r="R549" s="590" t="n"/>
      <c r="S549" s="590" t="n"/>
      <c r="T549" s="590" t="n"/>
      <c r="U549" s="590" t="n"/>
      <c r="V549" s="590" t="n"/>
      <c r="W549" s="590" t="n"/>
      <c r="X549" s="590" t="n"/>
      <c r="Y549" s="590" t="n"/>
      <c r="Z549" s="590" t="n"/>
    </row>
    <row r="550" ht="15.75" customHeight="1" s="844">
      <c r="A550" s="590" t="n"/>
      <c r="B550" s="590" t="n"/>
      <c r="C550" s="590" t="n"/>
      <c r="D550" s="590" t="n"/>
      <c r="E550" s="590" t="n"/>
      <c r="F550" s="590" t="n"/>
      <c r="G550" s="590" t="n"/>
      <c r="H550" s="590" t="n"/>
      <c r="I550" s="590" t="n"/>
      <c r="J550" s="590" t="n"/>
      <c r="K550" s="590" t="n"/>
      <c r="L550" s="590" t="n"/>
      <c r="M550" s="590" t="n"/>
      <c r="N550" s="590" t="n"/>
      <c r="O550" s="590" t="n"/>
      <c r="P550" s="590" t="n"/>
      <c r="Q550" s="590" t="n"/>
      <c r="R550" s="590" t="n"/>
      <c r="S550" s="590" t="n"/>
      <c r="T550" s="590" t="n"/>
      <c r="U550" s="590" t="n"/>
      <c r="V550" s="590" t="n"/>
      <c r="W550" s="590" t="n"/>
      <c r="X550" s="590" t="n"/>
      <c r="Y550" s="590" t="n"/>
      <c r="Z550" s="590" t="n"/>
    </row>
    <row r="551" ht="15.75" customHeight="1" s="844">
      <c r="A551" s="590" t="n"/>
      <c r="B551" s="590" t="n"/>
      <c r="C551" s="590" t="n"/>
      <c r="D551" s="590" t="n"/>
      <c r="E551" s="590" t="n"/>
      <c r="F551" s="590" t="n"/>
      <c r="G551" s="590" t="n"/>
      <c r="H551" s="590" t="n"/>
      <c r="I551" s="590" t="n"/>
      <c r="J551" s="590" t="n"/>
      <c r="K551" s="590" t="n"/>
      <c r="L551" s="590" t="n"/>
      <c r="M551" s="590" t="n"/>
      <c r="N551" s="590" t="n"/>
      <c r="O551" s="590" t="n"/>
      <c r="P551" s="590" t="n"/>
      <c r="Q551" s="590" t="n"/>
      <c r="R551" s="590" t="n"/>
      <c r="S551" s="590" t="n"/>
      <c r="T551" s="590" t="n"/>
      <c r="U551" s="590" t="n"/>
      <c r="V551" s="590" t="n"/>
      <c r="W551" s="590" t="n"/>
      <c r="X551" s="590" t="n"/>
      <c r="Y551" s="590" t="n"/>
      <c r="Z551" s="590" t="n"/>
    </row>
    <row r="552" ht="15.75" customHeight="1" s="844">
      <c r="A552" s="590" t="n"/>
      <c r="B552" s="590" t="n"/>
      <c r="C552" s="590" t="n"/>
      <c r="D552" s="590" t="n"/>
      <c r="E552" s="590" t="n"/>
      <c r="F552" s="590" t="n"/>
      <c r="G552" s="590" t="n"/>
      <c r="H552" s="590" t="n"/>
      <c r="I552" s="590" t="n"/>
      <c r="J552" s="590" t="n"/>
      <c r="K552" s="590" t="n"/>
      <c r="L552" s="590" t="n"/>
      <c r="M552" s="590" t="n"/>
      <c r="N552" s="590" t="n"/>
      <c r="O552" s="590" t="n"/>
      <c r="P552" s="590" t="n"/>
      <c r="Q552" s="590" t="n"/>
      <c r="R552" s="590" t="n"/>
      <c r="S552" s="590" t="n"/>
      <c r="T552" s="590" t="n"/>
      <c r="U552" s="590" t="n"/>
      <c r="V552" s="590" t="n"/>
      <c r="W552" s="590" t="n"/>
      <c r="X552" s="590" t="n"/>
      <c r="Y552" s="590" t="n"/>
      <c r="Z552" s="590" t="n"/>
    </row>
    <row r="553" ht="15.75" customHeight="1" s="844">
      <c r="A553" s="590" t="n"/>
      <c r="B553" s="590" t="n"/>
      <c r="C553" s="590" t="n"/>
      <c r="D553" s="590" t="n"/>
      <c r="E553" s="590" t="n"/>
      <c r="F553" s="590" t="n"/>
      <c r="G553" s="590" t="n"/>
      <c r="H553" s="590" t="n"/>
      <c r="I553" s="590" t="n"/>
      <c r="J553" s="590" t="n"/>
      <c r="K553" s="590" t="n"/>
      <c r="L553" s="590" t="n"/>
      <c r="M553" s="590" t="n"/>
      <c r="N553" s="590" t="n"/>
      <c r="O553" s="590" t="n"/>
      <c r="P553" s="590" t="n"/>
      <c r="Q553" s="590" t="n"/>
      <c r="R553" s="590" t="n"/>
      <c r="S553" s="590" t="n"/>
      <c r="T553" s="590" t="n"/>
      <c r="U553" s="590" t="n"/>
      <c r="V553" s="590" t="n"/>
      <c r="W553" s="590" t="n"/>
      <c r="X553" s="590" t="n"/>
      <c r="Y553" s="590" t="n"/>
      <c r="Z553" s="590" t="n"/>
    </row>
    <row r="554" ht="15.75" customHeight="1" s="844">
      <c r="A554" s="590" t="n"/>
      <c r="B554" s="590" t="n"/>
      <c r="C554" s="590" t="n"/>
      <c r="D554" s="590" t="n"/>
      <c r="E554" s="590" t="n"/>
      <c r="F554" s="590" t="n"/>
      <c r="G554" s="590" t="n"/>
      <c r="H554" s="590" t="n"/>
      <c r="I554" s="590" t="n"/>
      <c r="J554" s="590" t="n"/>
      <c r="K554" s="590" t="n"/>
      <c r="L554" s="590" t="n"/>
      <c r="M554" s="590" t="n"/>
      <c r="N554" s="590" t="n"/>
      <c r="O554" s="590" t="n"/>
      <c r="P554" s="590" t="n"/>
      <c r="Q554" s="590" t="n"/>
      <c r="R554" s="590" t="n"/>
      <c r="S554" s="590" t="n"/>
      <c r="T554" s="590" t="n"/>
      <c r="U554" s="590" t="n"/>
      <c r="V554" s="590" t="n"/>
      <c r="W554" s="590" t="n"/>
      <c r="X554" s="590" t="n"/>
      <c r="Y554" s="590" t="n"/>
      <c r="Z554" s="590" t="n"/>
    </row>
    <row r="555" ht="15.75" customHeight="1" s="844">
      <c r="A555" s="590" t="n"/>
      <c r="B555" s="590" t="n"/>
      <c r="C555" s="590" t="n"/>
      <c r="D555" s="590" t="n"/>
      <c r="E555" s="590" t="n"/>
      <c r="F555" s="590" t="n"/>
      <c r="G555" s="590" t="n"/>
      <c r="H555" s="590" t="n"/>
      <c r="I555" s="590" t="n"/>
      <c r="J555" s="590" t="n"/>
      <c r="K555" s="590" t="n"/>
      <c r="L555" s="590" t="n"/>
      <c r="M555" s="590" t="n"/>
      <c r="N555" s="590" t="n"/>
      <c r="O555" s="590" t="n"/>
      <c r="P555" s="590" t="n"/>
      <c r="Q555" s="590" t="n"/>
      <c r="R555" s="590" t="n"/>
      <c r="S555" s="590" t="n"/>
      <c r="T555" s="590" t="n"/>
      <c r="U555" s="590" t="n"/>
      <c r="V555" s="590" t="n"/>
      <c r="W555" s="590" t="n"/>
      <c r="X555" s="590" t="n"/>
      <c r="Y555" s="590" t="n"/>
      <c r="Z555" s="590" t="n"/>
    </row>
    <row r="556" ht="15.75" customHeight="1" s="844">
      <c r="A556" s="590" t="n"/>
      <c r="B556" s="590" t="n"/>
      <c r="C556" s="590" t="n"/>
      <c r="D556" s="590" t="n"/>
      <c r="E556" s="590" t="n"/>
      <c r="F556" s="590" t="n"/>
      <c r="G556" s="590" t="n"/>
      <c r="H556" s="590" t="n"/>
      <c r="I556" s="590" t="n"/>
      <c r="J556" s="590" t="n"/>
      <c r="K556" s="590" t="n"/>
      <c r="L556" s="590" t="n"/>
      <c r="M556" s="590" t="n"/>
      <c r="N556" s="590" t="n"/>
      <c r="O556" s="590" t="n"/>
      <c r="P556" s="590" t="n"/>
      <c r="Q556" s="590" t="n"/>
      <c r="R556" s="590" t="n"/>
      <c r="S556" s="590" t="n"/>
      <c r="T556" s="590" t="n"/>
      <c r="U556" s="590" t="n"/>
      <c r="V556" s="590" t="n"/>
      <c r="W556" s="590" t="n"/>
      <c r="X556" s="590" t="n"/>
      <c r="Y556" s="590" t="n"/>
      <c r="Z556" s="590" t="n"/>
    </row>
    <row r="557" ht="15.75" customHeight="1" s="844">
      <c r="A557" s="590" t="n"/>
      <c r="B557" s="590" t="n"/>
      <c r="C557" s="590" t="n"/>
      <c r="D557" s="590" t="n"/>
      <c r="E557" s="590" t="n"/>
      <c r="F557" s="590" t="n"/>
      <c r="G557" s="590" t="n"/>
      <c r="H557" s="590" t="n"/>
      <c r="I557" s="590" t="n"/>
      <c r="J557" s="590" t="n"/>
      <c r="K557" s="590" t="n"/>
      <c r="L557" s="590" t="n"/>
      <c r="M557" s="590" t="n"/>
      <c r="N557" s="590" t="n"/>
      <c r="O557" s="590" t="n"/>
      <c r="P557" s="590" t="n"/>
      <c r="Q557" s="590" t="n"/>
      <c r="R557" s="590" t="n"/>
      <c r="S557" s="590" t="n"/>
      <c r="T557" s="590" t="n"/>
      <c r="U557" s="590" t="n"/>
      <c r="V557" s="590" t="n"/>
      <c r="W557" s="590" t="n"/>
      <c r="X557" s="590" t="n"/>
      <c r="Y557" s="590" t="n"/>
      <c r="Z557" s="590" t="n"/>
    </row>
    <row r="558" ht="15.75" customHeight="1" s="844">
      <c r="A558" s="590" t="n"/>
      <c r="B558" s="590" t="n"/>
      <c r="C558" s="590" t="n"/>
      <c r="D558" s="590" t="n"/>
      <c r="E558" s="590" t="n"/>
      <c r="F558" s="590" t="n"/>
      <c r="G558" s="590" t="n"/>
      <c r="H558" s="590" t="n"/>
      <c r="I558" s="590" t="n"/>
      <c r="J558" s="590" t="n"/>
      <c r="K558" s="590" t="n"/>
      <c r="L558" s="590" t="n"/>
      <c r="M558" s="590" t="n"/>
      <c r="N558" s="590" t="n"/>
      <c r="O558" s="590" t="n"/>
      <c r="P558" s="590" t="n"/>
      <c r="Q558" s="590" t="n"/>
      <c r="R558" s="590" t="n"/>
      <c r="S558" s="590" t="n"/>
      <c r="T558" s="590" t="n"/>
      <c r="U558" s="590" t="n"/>
      <c r="V558" s="590" t="n"/>
      <c r="W558" s="590" t="n"/>
      <c r="X558" s="590" t="n"/>
      <c r="Y558" s="590" t="n"/>
      <c r="Z558" s="590" t="n"/>
    </row>
    <row r="559" ht="15.75" customHeight="1" s="844">
      <c r="A559" s="590" t="n"/>
      <c r="B559" s="590" t="n"/>
      <c r="C559" s="590" t="n"/>
      <c r="D559" s="590" t="n"/>
      <c r="E559" s="590" t="n"/>
      <c r="F559" s="590" t="n"/>
      <c r="G559" s="590" t="n"/>
      <c r="H559" s="590" t="n"/>
      <c r="I559" s="590" t="n"/>
      <c r="J559" s="590" t="n"/>
      <c r="K559" s="590" t="n"/>
      <c r="L559" s="590" t="n"/>
      <c r="M559" s="590" t="n"/>
      <c r="N559" s="590" t="n"/>
      <c r="O559" s="590" t="n"/>
      <c r="P559" s="590" t="n"/>
      <c r="Q559" s="590" t="n"/>
      <c r="R559" s="590" t="n"/>
      <c r="S559" s="590" t="n"/>
      <c r="T559" s="590" t="n"/>
      <c r="U559" s="590" t="n"/>
      <c r="V559" s="590" t="n"/>
      <c r="W559" s="590" t="n"/>
      <c r="X559" s="590" t="n"/>
      <c r="Y559" s="590" t="n"/>
      <c r="Z559" s="590" t="n"/>
    </row>
    <row r="560" ht="15.75" customHeight="1" s="844">
      <c r="A560" s="590" t="n"/>
      <c r="B560" s="590" t="n"/>
      <c r="C560" s="590" t="n"/>
      <c r="D560" s="590" t="n"/>
      <c r="E560" s="590" t="n"/>
      <c r="F560" s="590" t="n"/>
      <c r="G560" s="590" t="n"/>
      <c r="H560" s="590" t="n"/>
      <c r="I560" s="590" t="n"/>
      <c r="J560" s="590" t="n"/>
      <c r="K560" s="590" t="n"/>
      <c r="L560" s="590" t="n"/>
      <c r="M560" s="590" t="n"/>
      <c r="N560" s="590" t="n"/>
      <c r="O560" s="590" t="n"/>
      <c r="P560" s="590" t="n"/>
      <c r="Q560" s="590" t="n"/>
      <c r="R560" s="590" t="n"/>
      <c r="S560" s="590" t="n"/>
      <c r="T560" s="590" t="n"/>
      <c r="U560" s="590" t="n"/>
      <c r="V560" s="590" t="n"/>
      <c r="W560" s="590" t="n"/>
      <c r="X560" s="590" t="n"/>
      <c r="Y560" s="590" t="n"/>
      <c r="Z560" s="590" t="n"/>
    </row>
    <row r="561" ht="15.75" customHeight="1" s="844">
      <c r="A561" s="590" t="n"/>
      <c r="B561" s="590" t="n"/>
      <c r="C561" s="590" t="n"/>
      <c r="D561" s="590" t="n"/>
      <c r="E561" s="590" t="n"/>
      <c r="F561" s="590" t="n"/>
      <c r="G561" s="590" t="n"/>
      <c r="H561" s="590" t="n"/>
      <c r="I561" s="590" t="n"/>
      <c r="J561" s="590" t="n"/>
      <c r="K561" s="590" t="n"/>
      <c r="L561" s="590" t="n"/>
      <c r="M561" s="590" t="n"/>
      <c r="N561" s="590" t="n"/>
      <c r="O561" s="590" t="n"/>
      <c r="P561" s="590" t="n"/>
      <c r="Q561" s="590" t="n"/>
      <c r="R561" s="590" t="n"/>
      <c r="S561" s="590" t="n"/>
      <c r="T561" s="590" t="n"/>
      <c r="U561" s="590" t="n"/>
      <c r="V561" s="590" t="n"/>
      <c r="W561" s="590" t="n"/>
      <c r="X561" s="590" t="n"/>
      <c r="Y561" s="590" t="n"/>
      <c r="Z561" s="590" t="n"/>
    </row>
    <row r="562" ht="15.75" customHeight="1" s="844">
      <c r="A562" s="590" t="n"/>
      <c r="B562" s="590" t="n"/>
      <c r="C562" s="590" t="n"/>
      <c r="D562" s="590" t="n"/>
      <c r="E562" s="590" t="n"/>
      <c r="F562" s="590" t="n"/>
      <c r="G562" s="590" t="n"/>
      <c r="H562" s="590" t="n"/>
      <c r="I562" s="590" t="n"/>
      <c r="J562" s="590" t="n"/>
      <c r="K562" s="590" t="n"/>
      <c r="L562" s="590" t="n"/>
      <c r="M562" s="590" t="n"/>
      <c r="N562" s="590" t="n"/>
      <c r="O562" s="590" t="n"/>
      <c r="P562" s="590" t="n"/>
      <c r="Q562" s="590" t="n"/>
      <c r="R562" s="590" t="n"/>
      <c r="S562" s="590" t="n"/>
      <c r="T562" s="590" t="n"/>
      <c r="U562" s="590" t="n"/>
      <c r="V562" s="590" t="n"/>
      <c r="W562" s="590" t="n"/>
      <c r="X562" s="590" t="n"/>
      <c r="Y562" s="590" t="n"/>
      <c r="Z562" s="590" t="n"/>
    </row>
    <row r="563" ht="15.75" customHeight="1" s="844">
      <c r="A563" s="590" t="n"/>
      <c r="B563" s="590" t="n"/>
      <c r="C563" s="590" t="n"/>
      <c r="D563" s="590" t="n"/>
      <c r="E563" s="590" t="n"/>
      <c r="F563" s="590" t="n"/>
      <c r="G563" s="590" t="n"/>
      <c r="H563" s="590" t="n"/>
      <c r="I563" s="590" t="n"/>
      <c r="J563" s="590" t="n"/>
      <c r="K563" s="590" t="n"/>
      <c r="L563" s="590" t="n"/>
      <c r="M563" s="590" t="n"/>
      <c r="N563" s="590" t="n"/>
      <c r="O563" s="590" t="n"/>
      <c r="P563" s="590" t="n"/>
      <c r="Q563" s="590" t="n"/>
      <c r="R563" s="590" t="n"/>
      <c r="S563" s="590" t="n"/>
      <c r="T563" s="590" t="n"/>
      <c r="U563" s="590" t="n"/>
      <c r="V563" s="590" t="n"/>
      <c r="W563" s="590" t="n"/>
      <c r="X563" s="590" t="n"/>
      <c r="Y563" s="590" t="n"/>
      <c r="Z563" s="590" t="n"/>
    </row>
    <row r="564" ht="15.75" customHeight="1" s="844">
      <c r="A564" s="590" t="n"/>
      <c r="B564" s="590" t="n"/>
      <c r="C564" s="590" t="n"/>
      <c r="D564" s="590" t="n"/>
      <c r="E564" s="590" t="n"/>
      <c r="F564" s="590" t="n"/>
      <c r="G564" s="590" t="n"/>
      <c r="H564" s="590" t="n"/>
      <c r="I564" s="590" t="n"/>
      <c r="J564" s="590" t="n"/>
      <c r="K564" s="590" t="n"/>
      <c r="L564" s="590" t="n"/>
      <c r="M564" s="590" t="n"/>
      <c r="N564" s="590" t="n"/>
      <c r="O564" s="590" t="n"/>
      <c r="P564" s="590" t="n"/>
      <c r="Q564" s="590" t="n"/>
      <c r="R564" s="590" t="n"/>
      <c r="S564" s="590" t="n"/>
      <c r="T564" s="590" t="n"/>
      <c r="U564" s="590" t="n"/>
      <c r="V564" s="590" t="n"/>
      <c r="W564" s="590" t="n"/>
      <c r="X564" s="590" t="n"/>
      <c r="Y564" s="590" t="n"/>
      <c r="Z564" s="590" t="n"/>
    </row>
    <row r="565" ht="15.75" customHeight="1" s="844">
      <c r="A565" s="590" t="n"/>
      <c r="B565" s="590" t="n"/>
      <c r="C565" s="590" t="n"/>
      <c r="D565" s="590" t="n"/>
      <c r="E565" s="590" t="n"/>
      <c r="F565" s="590" t="n"/>
      <c r="G565" s="590" t="n"/>
      <c r="H565" s="590" t="n"/>
      <c r="I565" s="590" t="n"/>
      <c r="J565" s="590" t="n"/>
      <c r="K565" s="590" t="n"/>
      <c r="L565" s="590" t="n"/>
      <c r="M565" s="590" t="n"/>
      <c r="N565" s="590" t="n"/>
      <c r="O565" s="590" t="n"/>
      <c r="P565" s="590" t="n"/>
      <c r="Q565" s="590" t="n"/>
      <c r="R565" s="590" t="n"/>
      <c r="S565" s="590" t="n"/>
      <c r="T565" s="590" t="n"/>
      <c r="U565" s="590" t="n"/>
      <c r="V565" s="590" t="n"/>
      <c r="W565" s="590" t="n"/>
      <c r="X565" s="590" t="n"/>
      <c r="Y565" s="590" t="n"/>
      <c r="Z565" s="590" t="n"/>
    </row>
    <row r="566" ht="15.75" customHeight="1" s="844">
      <c r="A566" s="590" t="n"/>
      <c r="B566" s="590" t="n"/>
      <c r="C566" s="590" t="n"/>
      <c r="D566" s="590" t="n"/>
      <c r="E566" s="590" t="n"/>
      <c r="F566" s="590" t="n"/>
      <c r="G566" s="590" t="n"/>
      <c r="H566" s="590" t="n"/>
      <c r="I566" s="590" t="n"/>
      <c r="J566" s="590" t="n"/>
      <c r="K566" s="590" t="n"/>
      <c r="L566" s="590" t="n"/>
      <c r="M566" s="590" t="n"/>
      <c r="N566" s="590" t="n"/>
      <c r="O566" s="590" t="n"/>
      <c r="P566" s="590" t="n"/>
      <c r="Q566" s="590" t="n"/>
      <c r="R566" s="590" t="n"/>
      <c r="S566" s="590" t="n"/>
      <c r="T566" s="590" t="n"/>
      <c r="U566" s="590" t="n"/>
      <c r="V566" s="590" t="n"/>
      <c r="W566" s="590" t="n"/>
      <c r="X566" s="590" t="n"/>
      <c r="Y566" s="590" t="n"/>
      <c r="Z566" s="590" t="n"/>
    </row>
    <row r="567" ht="15.75" customHeight="1" s="844">
      <c r="A567" s="590" t="n"/>
      <c r="B567" s="590" t="n"/>
      <c r="C567" s="590" t="n"/>
      <c r="D567" s="590" t="n"/>
      <c r="E567" s="590" t="n"/>
      <c r="F567" s="590" t="n"/>
      <c r="G567" s="590" t="n"/>
      <c r="H567" s="590" t="n"/>
      <c r="I567" s="590" t="n"/>
      <c r="J567" s="590" t="n"/>
      <c r="K567" s="590" t="n"/>
      <c r="L567" s="590" t="n"/>
      <c r="M567" s="590" t="n"/>
      <c r="N567" s="590" t="n"/>
      <c r="O567" s="590" t="n"/>
      <c r="P567" s="590" t="n"/>
      <c r="Q567" s="590" t="n"/>
      <c r="R567" s="590" t="n"/>
      <c r="S567" s="590" t="n"/>
      <c r="T567" s="590" t="n"/>
      <c r="U567" s="590" t="n"/>
      <c r="V567" s="590" t="n"/>
      <c r="W567" s="590" t="n"/>
      <c r="X567" s="590" t="n"/>
      <c r="Y567" s="590" t="n"/>
      <c r="Z567" s="590" t="n"/>
    </row>
    <row r="568" ht="15.75" customHeight="1" s="844">
      <c r="A568" s="590" t="n"/>
      <c r="B568" s="590" t="n"/>
      <c r="C568" s="590" t="n"/>
      <c r="D568" s="590" t="n"/>
      <c r="E568" s="590" t="n"/>
      <c r="F568" s="590" t="n"/>
      <c r="G568" s="590" t="n"/>
      <c r="H568" s="590" t="n"/>
      <c r="I568" s="590" t="n"/>
      <c r="J568" s="590" t="n"/>
      <c r="K568" s="590" t="n"/>
      <c r="L568" s="590" t="n"/>
      <c r="M568" s="590" t="n"/>
      <c r="N568" s="590" t="n"/>
      <c r="O568" s="590" t="n"/>
      <c r="P568" s="590" t="n"/>
      <c r="Q568" s="590" t="n"/>
      <c r="R568" s="590" t="n"/>
      <c r="S568" s="590" t="n"/>
      <c r="T568" s="590" t="n"/>
      <c r="U568" s="590" t="n"/>
      <c r="V568" s="590" t="n"/>
      <c r="W568" s="590" t="n"/>
      <c r="X568" s="590" t="n"/>
      <c r="Y568" s="590" t="n"/>
      <c r="Z568" s="590" t="n"/>
    </row>
    <row r="569" ht="15.75" customHeight="1" s="844">
      <c r="A569" s="590" t="n"/>
      <c r="B569" s="590" t="n"/>
      <c r="C569" s="590" t="n"/>
      <c r="D569" s="590" t="n"/>
      <c r="E569" s="590" t="n"/>
      <c r="F569" s="590" t="n"/>
      <c r="G569" s="590" t="n"/>
      <c r="H569" s="590" t="n"/>
      <c r="I569" s="590" t="n"/>
      <c r="J569" s="590" t="n"/>
      <c r="K569" s="590" t="n"/>
      <c r="L569" s="590" t="n"/>
      <c r="M569" s="590" t="n"/>
      <c r="N569" s="590" t="n"/>
      <c r="O569" s="590" t="n"/>
      <c r="P569" s="590" t="n"/>
      <c r="Q569" s="590" t="n"/>
      <c r="R569" s="590" t="n"/>
      <c r="S569" s="590" t="n"/>
      <c r="T569" s="590" t="n"/>
      <c r="U569" s="590" t="n"/>
      <c r="V569" s="590" t="n"/>
      <c r="W569" s="590" t="n"/>
      <c r="X569" s="590" t="n"/>
      <c r="Y569" s="590" t="n"/>
      <c r="Z569" s="590" t="n"/>
    </row>
    <row r="570" ht="15.75" customHeight="1" s="844">
      <c r="A570" s="590" t="n"/>
      <c r="B570" s="590" t="n"/>
      <c r="C570" s="590" t="n"/>
      <c r="D570" s="590" t="n"/>
      <c r="E570" s="590" t="n"/>
      <c r="F570" s="590" t="n"/>
      <c r="G570" s="590" t="n"/>
      <c r="H570" s="590" t="n"/>
      <c r="I570" s="590" t="n"/>
      <c r="J570" s="590" t="n"/>
      <c r="K570" s="590" t="n"/>
      <c r="L570" s="590" t="n"/>
      <c r="M570" s="590" t="n"/>
      <c r="N570" s="590" t="n"/>
      <c r="O570" s="590" t="n"/>
      <c r="P570" s="590" t="n"/>
      <c r="Q570" s="590" t="n"/>
      <c r="R570" s="590" t="n"/>
      <c r="S570" s="590" t="n"/>
      <c r="T570" s="590" t="n"/>
      <c r="U570" s="590" t="n"/>
      <c r="V570" s="590" t="n"/>
      <c r="W570" s="590" t="n"/>
      <c r="X570" s="590" t="n"/>
      <c r="Y570" s="590" t="n"/>
      <c r="Z570" s="590" t="n"/>
    </row>
    <row r="571" ht="15.75" customHeight="1" s="844">
      <c r="A571" s="590" t="n"/>
      <c r="B571" s="590" t="n"/>
      <c r="C571" s="590" t="n"/>
      <c r="D571" s="590" t="n"/>
      <c r="E571" s="590" t="n"/>
      <c r="F571" s="590" t="n"/>
      <c r="G571" s="590" t="n"/>
      <c r="H571" s="590" t="n"/>
      <c r="I571" s="590" t="n"/>
      <c r="J571" s="590" t="n"/>
      <c r="K571" s="590" t="n"/>
      <c r="L571" s="590" t="n"/>
      <c r="M571" s="590" t="n"/>
      <c r="N571" s="590" t="n"/>
      <c r="O571" s="590" t="n"/>
      <c r="P571" s="590" t="n"/>
      <c r="Q571" s="590" t="n"/>
      <c r="R571" s="590" t="n"/>
      <c r="S571" s="590" t="n"/>
      <c r="T571" s="590" t="n"/>
      <c r="U571" s="590" t="n"/>
      <c r="V571" s="590" t="n"/>
      <c r="W571" s="590" t="n"/>
      <c r="X571" s="590" t="n"/>
      <c r="Y571" s="590" t="n"/>
      <c r="Z571" s="590" t="n"/>
    </row>
    <row r="572" ht="15.75" customHeight="1" s="844">
      <c r="A572" s="590" t="n"/>
      <c r="B572" s="590" t="n"/>
      <c r="C572" s="590" t="n"/>
      <c r="D572" s="590" t="n"/>
      <c r="E572" s="590" t="n"/>
      <c r="F572" s="590" t="n"/>
      <c r="G572" s="590" t="n"/>
      <c r="H572" s="590" t="n"/>
      <c r="I572" s="590" t="n"/>
      <c r="J572" s="590" t="n"/>
      <c r="K572" s="590" t="n"/>
      <c r="L572" s="590" t="n"/>
      <c r="M572" s="590" t="n"/>
      <c r="N572" s="590" t="n"/>
      <c r="O572" s="590" t="n"/>
      <c r="P572" s="590" t="n"/>
      <c r="Q572" s="590" t="n"/>
      <c r="R572" s="590" t="n"/>
      <c r="S572" s="590" t="n"/>
      <c r="T572" s="590" t="n"/>
      <c r="U572" s="590" t="n"/>
      <c r="V572" s="590" t="n"/>
      <c r="W572" s="590" t="n"/>
      <c r="X572" s="590" t="n"/>
      <c r="Y572" s="590" t="n"/>
      <c r="Z572" s="590" t="n"/>
    </row>
    <row r="573" ht="15.75" customHeight="1" s="844">
      <c r="A573" s="590" t="n"/>
      <c r="B573" s="590" t="n"/>
      <c r="C573" s="590" t="n"/>
      <c r="D573" s="590" t="n"/>
      <c r="E573" s="590" t="n"/>
      <c r="F573" s="590" t="n"/>
      <c r="G573" s="590" t="n"/>
      <c r="H573" s="590" t="n"/>
      <c r="I573" s="590" t="n"/>
      <c r="J573" s="590" t="n"/>
      <c r="K573" s="590" t="n"/>
      <c r="L573" s="590" t="n"/>
      <c r="M573" s="590" t="n"/>
      <c r="N573" s="590" t="n"/>
      <c r="O573" s="590" t="n"/>
      <c r="P573" s="590" t="n"/>
      <c r="Q573" s="590" t="n"/>
      <c r="R573" s="590" t="n"/>
      <c r="S573" s="590" t="n"/>
      <c r="T573" s="590" t="n"/>
      <c r="U573" s="590" t="n"/>
      <c r="V573" s="590" t="n"/>
      <c r="W573" s="590" t="n"/>
      <c r="X573" s="590" t="n"/>
      <c r="Y573" s="590" t="n"/>
      <c r="Z573" s="590" t="n"/>
    </row>
    <row r="574" ht="15.75" customHeight="1" s="844">
      <c r="A574" s="590" t="n"/>
      <c r="B574" s="590" t="n"/>
      <c r="C574" s="590" t="n"/>
      <c r="D574" s="590" t="n"/>
      <c r="E574" s="590" t="n"/>
      <c r="F574" s="590" t="n"/>
      <c r="G574" s="590" t="n"/>
      <c r="H574" s="590" t="n"/>
      <c r="I574" s="590" t="n"/>
      <c r="J574" s="590" t="n"/>
      <c r="K574" s="590" t="n"/>
      <c r="L574" s="590" t="n"/>
      <c r="M574" s="590" t="n"/>
      <c r="N574" s="590" t="n"/>
      <c r="O574" s="590" t="n"/>
      <c r="P574" s="590" t="n"/>
      <c r="Q574" s="590" t="n"/>
      <c r="R574" s="590" t="n"/>
      <c r="S574" s="590" t="n"/>
      <c r="T574" s="590" t="n"/>
      <c r="U574" s="590" t="n"/>
      <c r="V574" s="590" t="n"/>
      <c r="W574" s="590" t="n"/>
      <c r="X574" s="590" t="n"/>
      <c r="Y574" s="590" t="n"/>
      <c r="Z574" s="590" t="n"/>
    </row>
    <row r="575" ht="15.75" customHeight="1" s="844">
      <c r="A575" s="590" t="n"/>
      <c r="B575" s="590" t="n"/>
      <c r="C575" s="590" t="n"/>
      <c r="D575" s="590" t="n"/>
      <c r="E575" s="590" t="n"/>
      <c r="F575" s="590" t="n"/>
      <c r="G575" s="590" t="n"/>
      <c r="H575" s="590" t="n"/>
      <c r="I575" s="590" t="n"/>
      <c r="J575" s="590" t="n"/>
      <c r="K575" s="590" t="n"/>
      <c r="L575" s="590" t="n"/>
      <c r="M575" s="590" t="n"/>
      <c r="N575" s="590" t="n"/>
      <c r="O575" s="590" t="n"/>
      <c r="P575" s="590" t="n"/>
      <c r="Q575" s="590" t="n"/>
      <c r="R575" s="590" t="n"/>
      <c r="S575" s="590" t="n"/>
      <c r="T575" s="590" t="n"/>
      <c r="U575" s="590" t="n"/>
      <c r="V575" s="590" t="n"/>
      <c r="W575" s="590" t="n"/>
      <c r="X575" s="590" t="n"/>
      <c r="Y575" s="590" t="n"/>
      <c r="Z575" s="590" t="n"/>
    </row>
    <row r="576" ht="15.75" customHeight="1" s="844">
      <c r="A576" s="590" t="n"/>
      <c r="B576" s="590" t="n"/>
      <c r="C576" s="590" t="n"/>
      <c r="D576" s="590" t="n"/>
      <c r="E576" s="590" t="n"/>
      <c r="F576" s="590" t="n"/>
      <c r="G576" s="590" t="n"/>
      <c r="H576" s="590" t="n"/>
      <c r="I576" s="590" t="n"/>
      <c r="J576" s="590" t="n"/>
      <c r="K576" s="590" t="n"/>
      <c r="L576" s="590" t="n"/>
      <c r="M576" s="590" t="n"/>
      <c r="N576" s="590" t="n"/>
      <c r="O576" s="590" t="n"/>
      <c r="P576" s="590" t="n"/>
      <c r="Q576" s="590" t="n"/>
      <c r="R576" s="590" t="n"/>
      <c r="S576" s="590" t="n"/>
      <c r="T576" s="590" t="n"/>
      <c r="U576" s="590" t="n"/>
      <c r="V576" s="590" t="n"/>
      <c r="W576" s="590" t="n"/>
      <c r="X576" s="590" t="n"/>
      <c r="Y576" s="590" t="n"/>
      <c r="Z576" s="590" t="n"/>
    </row>
    <row r="577" ht="15.75" customHeight="1" s="844">
      <c r="A577" s="590" t="n"/>
      <c r="B577" s="590" t="n"/>
      <c r="C577" s="590" t="n"/>
      <c r="D577" s="590" t="n"/>
      <c r="E577" s="590" t="n"/>
      <c r="F577" s="590" t="n"/>
      <c r="G577" s="590" t="n"/>
      <c r="H577" s="590" t="n"/>
      <c r="I577" s="590" t="n"/>
      <c r="J577" s="590" t="n"/>
      <c r="K577" s="590" t="n"/>
      <c r="L577" s="590" t="n"/>
      <c r="M577" s="590" t="n"/>
      <c r="N577" s="590" t="n"/>
      <c r="O577" s="590" t="n"/>
      <c r="P577" s="590" t="n"/>
      <c r="Q577" s="590" t="n"/>
      <c r="R577" s="590" t="n"/>
      <c r="S577" s="590" t="n"/>
      <c r="T577" s="590" t="n"/>
      <c r="U577" s="590" t="n"/>
      <c r="V577" s="590" t="n"/>
      <c r="W577" s="590" t="n"/>
      <c r="X577" s="590" t="n"/>
      <c r="Y577" s="590" t="n"/>
      <c r="Z577" s="590" t="n"/>
    </row>
    <row r="578" ht="15.75" customHeight="1" s="844">
      <c r="A578" s="590" t="n"/>
      <c r="B578" s="590" t="n"/>
      <c r="C578" s="590" t="n"/>
      <c r="D578" s="590" t="n"/>
      <c r="E578" s="590" t="n"/>
      <c r="F578" s="590" t="n"/>
      <c r="G578" s="590" t="n"/>
      <c r="H578" s="590" t="n"/>
      <c r="I578" s="590" t="n"/>
      <c r="J578" s="590" t="n"/>
      <c r="K578" s="590" t="n"/>
      <c r="L578" s="590" t="n"/>
      <c r="M578" s="590" t="n"/>
      <c r="N578" s="590" t="n"/>
      <c r="O578" s="590" t="n"/>
      <c r="P578" s="590" t="n"/>
      <c r="Q578" s="590" t="n"/>
      <c r="R578" s="590" t="n"/>
      <c r="S578" s="590" t="n"/>
      <c r="T578" s="590" t="n"/>
      <c r="U578" s="590" t="n"/>
      <c r="V578" s="590" t="n"/>
      <c r="W578" s="590" t="n"/>
      <c r="X578" s="590" t="n"/>
      <c r="Y578" s="590" t="n"/>
      <c r="Z578" s="590" t="n"/>
    </row>
    <row r="579" ht="15.75" customHeight="1" s="844">
      <c r="A579" s="590" t="n"/>
      <c r="B579" s="590" t="n"/>
      <c r="C579" s="590" t="n"/>
      <c r="D579" s="590" t="n"/>
      <c r="E579" s="590" t="n"/>
      <c r="F579" s="590" t="n"/>
      <c r="G579" s="590" t="n"/>
      <c r="H579" s="590" t="n"/>
      <c r="I579" s="590" t="n"/>
      <c r="J579" s="590" t="n"/>
      <c r="K579" s="590" t="n"/>
      <c r="L579" s="590" t="n"/>
      <c r="M579" s="590" t="n"/>
      <c r="N579" s="590" t="n"/>
      <c r="O579" s="590" t="n"/>
      <c r="P579" s="590" t="n"/>
      <c r="Q579" s="590" t="n"/>
      <c r="R579" s="590" t="n"/>
      <c r="S579" s="590" t="n"/>
      <c r="T579" s="590" t="n"/>
      <c r="U579" s="590" t="n"/>
      <c r="V579" s="590" t="n"/>
      <c r="W579" s="590" t="n"/>
      <c r="X579" s="590" t="n"/>
      <c r="Y579" s="590" t="n"/>
      <c r="Z579" s="590" t="n"/>
    </row>
    <row r="580" ht="15.75" customHeight="1" s="844">
      <c r="A580" s="590" t="n"/>
      <c r="B580" s="590" t="n"/>
      <c r="C580" s="590" t="n"/>
      <c r="D580" s="590" t="n"/>
      <c r="E580" s="590" t="n"/>
      <c r="F580" s="590" t="n"/>
      <c r="G580" s="590" t="n"/>
      <c r="H580" s="590" t="n"/>
      <c r="I580" s="590" t="n"/>
      <c r="J580" s="590" t="n"/>
      <c r="K580" s="590" t="n"/>
      <c r="L580" s="590" t="n"/>
      <c r="M580" s="590" t="n"/>
      <c r="N580" s="590" t="n"/>
      <c r="O580" s="590" t="n"/>
      <c r="P580" s="590" t="n"/>
      <c r="Q580" s="590" t="n"/>
      <c r="R580" s="590" t="n"/>
      <c r="S580" s="590" t="n"/>
      <c r="T580" s="590" t="n"/>
      <c r="U580" s="590" t="n"/>
      <c r="V580" s="590" t="n"/>
      <c r="W580" s="590" t="n"/>
      <c r="X580" s="590" t="n"/>
      <c r="Y580" s="590" t="n"/>
      <c r="Z580" s="590" t="n"/>
    </row>
    <row r="581" ht="15.75" customHeight="1" s="844">
      <c r="A581" s="590" t="n"/>
      <c r="B581" s="590" t="n"/>
      <c r="C581" s="590" t="n"/>
      <c r="D581" s="590" t="n"/>
      <c r="E581" s="590" t="n"/>
      <c r="F581" s="590" t="n"/>
      <c r="G581" s="590" t="n"/>
      <c r="H581" s="590" t="n"/>
      <c r="I581" s="590" t="n"/>
      <c r="J581" s="590" t="n"/>
      <c r="K581" s="590" t="n"/>
      <c r="L581" s="590" t="n"/>
      <c r="M581" s="590" t="n"/>
      <c r="N581" s="590" t="n"/>
      <c r="O581" s="590" t="n"/>
      <c r="P581" s="590" t="n"/>
      <c r="Q581" s="590" t="n"/>
      <c r="R581" s="590" t="n"/>
      <c r="S581" s="590" t="n"/>
      <c r="T581" s="590" t="n"/>
      <c r="U581" s="590" t="n"/>
      <c r="V581" s="590" t="n"/>
      <c r="W581" s="590" t="n"/>
      <c r="X581" s="590" t="n"/>
      <c r="Y581" s="590" t="n"/>
      <c r="Z581" s="590" t="n"/>
    </row>
    <row r="582" ht="15.75" customHeight="1" s="844">
      <c r="A582" s="590" t="n"/>
      <c r="B582" s="590" t="n"/>
      <c r="C582" s="590" t="n"/>
      <c r="D582" s="590" t="n"/>
      <c r="E582" s="590" t="n"/>
      <c r="F582" s="590" t="n"/>
      <c r="G582" s="590" t="n"/>
      <c r="H582" s="590" t="n"/>
      <c r="I582" s="590" t="n"/>
      <c r="J582" s="590" t="n"/>
      <c r="K582" s="590" t="n"/>
      <c r="L582" s="590" t="n"/>
      <c r="M582" s="590" t="n"/>
      <c r="N582" s="590" t="n"/>
      <c r="O582" s="590" t="n"/>
      <c r="P582" s="590" t="n"/>
      <c r="Q582" s="590" t="n"/>
      <c r="R582" s="590" t="n"/>
      <c r="S582" s="590" t="n"/>
      <c r="T582" s="590" t="n"/>
      <c r="U582" s="590" t="n"/>
      <c r="V582" s="590" t="n"/>
      <c r="W582" s="590" t="n"/>
      <c r="X582" s="590" t="n"/>
      <c r="Y582" s="590" t="n"/>
      <c r="Z582" s="590" t="n"/>
    </row>
    <row r="583" ht="15.75" customHeight="1" s="844">
      <c r="A583" s="590" t="n"/>
      <c r="B583" s="590" t="n"/>
      <c r="C583" s="590" t="n"/>
      <c r="D583" s="590" t="n"/>
      <c r="E583" s="590" t="n"/>
      <c r="F583" s="590" t="n"/>
      <c r="G583" s="590" t="n"/>
      <c r="H583" s="590" t="n"/>
      <c r="I583" s="590" t="n"/>
      <c r="J583" s="590" t="n"/>
      <c r="K583" s="590" t="n"/>
      <c r="L583" s="590" t="n"/>
      <c r="M583" s="590" t="n"/>
      <c r="N583" s="590" t="n"/>
      <c r="O583" s="590" t="n"/>
      <c r="P583" s="590" t="n"/>
      <c r="Q583" s="590" t="n"/>
      <c r="R583" s="590" t="n"/>
      <c r="S583" s="590" t="n"/>
      <c r="T583" s="590" t="n"/>
      <c r="U583" s="590" t="n"/>
      <c r="V583" s="590" t="n"/>
      <c r="W583" s="590" t="n"/>
      <c r="X583" s="590" t="n"/>
      <c r="Y583" s="590" t="n"/>
      <c r="Z583" s="590" t="n"/>
    </row>
    <row r="584" ht="15.75" customHeight="1" s="844">
      <c r="A584" s="590" t="n"/>
      <c r="B584" s="590" t="n"/>
      <c r="C584" s="590" t="n"/>
      <c r="D584" s="590" t="n"/>
      <c r="E584" s="590" t="n"/>
      <c r="F584" s="590" t="n"/>
      <c r="G584" s="590" t="n"/>
      <c r="H584" s="590" t="n"/>
      <c r="I584" s="590" t="n"/>
      <c r="J584" s="590" t="n"/>
      <c r="K584" s="590" t="n"/>
      <c r="L584" s="590" t="n"/>
      <c r="M584" s="590" t="n"/>
      <c r="N584" s="590" t="n"/>
      <c r="O584" s="590" t="n"/>
      <c r="P584" s="590" t="n"/>
      <c r="Q584" s="590" t="n"/>
      <c r="R584" s="590" t="n"/>
      <c r="S584" s="590" t="n"/>
      <c r="T584" s="590" t="n"/>
      <c r="U584" s="590" t="n"/>
      <c r="V584" s="590" t="n"/>
      <c r="W584" s="590" t="n"/>
      <c r="X584" s="590" t="n"/>
      <c r="Y584" s="590" t="n"/>
      <c r="Z584" s="590" t="n"/>
    </row>
    <row r="585" ht="15.75" customHeight="1" s="844">
      <c r="A585" s="590" t="n"/>
      <c r="B585" s="590" t="n"/>
      <c r="C585" s="590" t="n"/>
      <c r="D585" s="590" t="n"/>
      <c r="E585" s="590" t="n"/>
      <c r="F585" s="590" t="n"/>
      <c r="G585" s="590" t="n"/>
      <c r="H585" s="590" t="n"/>
      <c r="I585" s="590" t="n"/>
      <c r="J585" s="590" t="n"/>
      <c r="K585" s="590" t="n"/>
      <c r="L585" s="590" t="n"/>
      <c r="M585" s="590" t="n"/>
      <c r="N585" s="590" t="n"/>
      <c r="O585" s="590" t="n"/>
      <c r="P585" s="590" t="n"/>
      <c r="Q585" s="590" t="n"/>
      <c r="R585" s="590" t="n"/>
      <c r="S585" s="590" t="n"/>
      <c r="T585" s="590" t="n"/>
      <c r="U585" s="590" t="n"/>
      <c r="V585" s="590" t="n"/>
      <c r="W585" s="590" t="n"/>
      <c r="X585" s="590" t="n"/>
      <c r="Y585" s="590" t="n"/>
      <c r="Z585" s="590" t="n"/>
    </row>
    <row r="586" ht="15.75" customHeight="1" s="844">
      <c r="A586" s="590" t="n"/>
      <c r="B586" s="590" t="n"/>
      <c r="C586" s="590" t="n"/>
      <c r="D586" s="590" t="n"/>
      <c r="E586" s="590" t="n"/>
      <c r="F586" s="590" t="n"/>
      <c r="G586" s="590" t="n"/>
      <c r="H586" s="590" t="n"/>
      <c r="I586" s="590" t="n"/>
      <c r="J586" s="590" t="n"/>
      <c r="K586" s="590" t="n"/>
      <c r="L586" s="590" t="n"/>
      <c r="M586" s="590" t="n"/>
      <c r="N586" s="590" t="n"/>
      <c r="O586" s="590" t="n"/>
      <c r="P586" s="590" t="n"/>
      <c r="Q586" s="590" t="n"/>
      <c r="R586" s="590" t="n"/>
      <c r="S586" s="590" t="n"/>
      <c r="T586" s="590" t="n"/>
      <c r="U586" s="590" t="n"/>
      <c r="V586" s="590" t="n"/>
      <c r="W586" s="590" t="n"/>
      <c r="X586" s="590" t="n"/>
      <c r="Y586" s="590" t="n"/>
      <c r="Z586" s="590" t="n"/>
    </row>
    <row r="587" ht="15.75" customHeight="1" s="844">
      <c r="A587" s="590" t="n"/>
      <c r="B587" s="590" t="n"/>
      <c r="C587" s="590" t="n"/>
      <c r="D587" s="590" t="n"/>
      <c r="E587" s="590" t="n"/>
      <c r="F587" s="590" t="n"/>
      <c r="G587" s="590" t="n"/>
      <c r="H587" s="590" t="n"/>
      <c r="I587" s="590" t="n"/>
      <c r="J587" s="590" t="n"/>
      <c r="K587" s="590" t="n"/>
      <c r="L587" s="590" t="n"/>
      <c r="M587" s="590" t="n"/>
      <c r="N587" s="590" t="n"/>
      <c r="O587" s="590" t="n"/>
      <c r="P587" s="590" t="n"/>
      <c r="Q587" s="590" t="n"/>
      <c r="R587" s="590" t="n"/>
      <c r="S587" s="590" t="n"/>
      <c r="T587" s="590" t="n"/>
      <c r="U587" s="590" t="n"/>
      <c r="V587" s="590" t="n"/>
      <c r="W587" s="590" t="n"/>
      <c r="X587" s="590" t="n"/>
      <c r="Y587" s="590" t="n"/>
      <c r="Z587" s="590" t="n"/>
    </row>
    <row r="588" ht="15.75" customHeight="1" s="844">
      <c r="A588" s="590" t="n"/>
      <c r="B588" s="590" t="n"/>
      <c r="C588" s="590" t="n"/>
      <c r="D588" s="590" t="n"/>
      <c r="E588" s="590" t="n"/>
      <c r="F588" s="590" t="n"/>
      <c r="G588" s="590" t="n"/>
      <c r="H588" s="590" t="n"/>
      <c r="I588" s="590" t="n"/>
      <c r="J588" s="590" t="n"/>
      <c r="K588" s="590" t="n"/>
      <c r="L588" s="590" t="n"/>
      <c r="M588" s="590" t="n"/>
      <c r="N588" s="590" t="n"/>
      <c r="O588" s="590" t="n"/>
      <c r="P588" s="590" t="n"/>
      <c r="Q588" s="590" t="n"/>
      <c r="R588" s="590" t="n"/>
      <c r="S588" s="590" t="n"/>
      <c r="T588" s="590" t="n"/>
      <c r="U588" s="590" t="n"/>
      <c r="V588" s="590" t="n"/>
      <c r="W588" s="590" t="n"/>
      <c r="X588" s="590" t="n"/>
      <c r="Y588" s="590" t="n"/>
      <c r="Z588" s="590" t="n"/>
    </row>
    <row r="589" ht="15.75" customHeight="1" s="844">
      <c r="A589" s="590" t="n"/>
      <c r="B589" s="590" t="n"/>
      <c r="C589" s="590" t="n"/>
      <c r="D589" s="590" t="n"/>
      <c r="E589" s="590" t="n"/>
      <c r="F589" s="590" t="n"/>
      <c r="G589" s="590" t="n"/>
      <c r="H589" s="590" t="n"/>
      <c r="I589" s="590" t="n"/>
      <c r="J589" s="590" t="n"/>
      <c r="K589" s="590" t="n"/>
      <c r="L589" s="590" t="n"/>
      <c r="M589" s="590" t="n"/>
      <c r="N589" s="590" t="n"/>
      <c r="O589" s="590" t="n"/>
      <c r="P589" s="590" t="n"/>
      <c r="Q589" s="590" t="n"/>
      <c r="R589" s="590" t="n"/>
      <c r="S589" s="590" t="n"/>
      <c r="T589" s="590" t="n"/>
      <c r="U589" s="590" t="n"/>
      <c r="V589" s="590" t="n"/>
      <c r="W589" s="590" t="n"/>
      <c r="X589" s="590" t="n"/>
      <c r="Y589" s="590" t="n"/>
      <c r="Z589" s="590" t="n"/>
    </row>
    <row r="590" ht="15.75" customHeight="1" s="844">
      <c r="A590" s="590" t="n"/>
      <c r="B590" s="590" t="n"/>
      <c r="C590" s="590" t="n"/>
      <c r="D590" s="590" t="n"/>
      <c r="E590" s="590" t="n"/>
      <c r="F590" s="590" t="n"/>
      <c r="G590" s="590" t="n"/>
      <c r="H590" s="590" t="n"/>
      <c r="I590" s="590" t="n"/>
      <c r="J590" s="590" t="n"/>
      <c r="K590" s="590" t="n"/>
      <c r="L590" s="590" t="n"/>
      <c r="M590" s="590" t="n"/>
      <c r="N590" s="590" t="n"/>
      <c r="O590" s="590" t="n"/>
      <c r="P590" s="590" t="n"/>
      <c r="Q590" s="590" t="n"/>
      <c r="R590" s="590" t="n"/>
      <c r="S590" s="590" t="n"/>
      <c r="T590" s="590" t="n"/>
      <c r="U590" s="590" t="n"/>
      <c r="V590" s="590" t="n"/>
      <c r="W590" s="590" t="n"/>
      <c r="X590" s="590" t="n"/>
      <c r="Y590" s="590" t="n"/>
      <c r="Z590" s="590" t="n"/>
    </row>
    <row r="591" ht="15.75" customHeight="1" s="844">
      <c r="A591" s="590" t="n"/>
      <c r="B591" s="590" t="n"/>
      <c r="C591" s="590" t="n"/>
      <c r="D591" s="590" t="n"/>
      <c r="E591" s="590" t="n"/>
      <c r="F591" s="590" t="n"/>
      <c r="G591" s="590" t="n"/>
      <c r="H591" s="590" t="n"/>
      <c r="I591" s="590" t="n"/>
      <c r="J591" s="590" t="n"/>
      <c r="K591" s="590" t="n"/>
      <c r="L591" s="590" t="n"/>
      <c r="M591" s="590" t="n"/>
      <c r="N591" s="590" t="n"/>
      <c r="O591" s="590" t="n"/>
      <c r="P591" s="590" t="n"/>
      <c r="Q591" s="590" t="n"/>
      <c r="R591" s="590" t="n"/>
      <c r="S591" s="590" t="n"/>
      <c r="T591" s="590" t="n"/>
      <c r="U591" s="590" t="n"/>
      <c r="V591" s="590" t="n"/>
      <c r="W591" s="590" t="n"/>
      <c r="X591" s="590" t="n"/>
      <c r="Y591" s="590" t="n"/>
      <c r="Z591" s="590" t="n"/>
    </row>
    <row r="592" ht="15.75" customHeight="1" s="844">
      <c r="A592" s="590" t="n"/>
      <c r="B592" s="590" t="n"/>
      <c r="C592" s="590" t="n"/>
      <c r="D592" s="590" t="n"/>
      <c r="E592" s="590" t="n"/>
      <c r="F592" s="590" t="n"/>
      <c r="G592" s="590" t="n"/>
      <c r="H592" s="590" t="n"/>
      <c r="I592" s="590" t="n"/>
      <c r="J592" s="590" t="n"/>
      <c r="K592" s="590" t="n"/>
      <c r="L592" s="590" t="n"/>
      <c r="M592" s="590" t="n"/>
      <c r="N592" s="590" t="n"/>
      <c r="O592" s="590" t="n"/>
      <c r="P592" s="590" t="n"/>
      <c r="Q592" s="590" t="n"/>
      <c r="R592" s="590" t="n"/>
      <c r="S592" s="590" t="n"/>
      <c r="T592" s="590" t="n"/>
      <c r="U592" s="590" t="n"/>
      <c r="V592" s="590" t="n"/>
      <c r="W592" s="590" t="n"/>
      <c r="X592" s="590" t="n"/>
      <c r="Y592" s="590" t="n"/>
      <c r="Z592" s="590" t="n"/>
    </row>
    <row r="593" ht="15.75" customHeight="1" s="844">
      <c r="A593" s="590" t="n"/>
      <c r="B593" s="590" t="n"/>
      <c r="C593" s="590" t="n"/>
      <c r="D593" s="590" t="n"/>
      <c r="E593" s="590" t="n"/>
      <c r="F593" s="590" t="n"/>
      <c r="G593" s="590" t="n"/>
      <c r="H593" s="590" t="n"/>
      <c r="I593" s="590" t="n"/>
      <c r="J593" s="590" t="n"/>
      <c r="K593" s="590" t="n"/>
      <c r="L593" s="590" t="n"/>
      <c r="M593" s="590" t="n"/>
      <c r="N593" s="590" t="n"/>
      <c r="O593" s="590" t="n"/>
      <c r="P593" s="590" t="n"/>
      <c r="Q593" s="590" t="n"/>
      <c r="R593" s="590" t="n"/>
      <c r="S593" s="590" t="n"/>
      <c r="T593" s="590" t="n"/>
      <c r="U593" s="590" t="n"/>
      <c r="V593" s="590" t="n"/>
      <c r="W593" s="590" t="n"/>
      <c r="X593" s="590" t="n"/>
      <c r="Y593" s="590" t="n"/>
      <c r="Z593" s="590" t="n"/>
    </row>
    <row r="594" ht="15.75" customHeight="1" s="844">
      <c r="A594" s="590" t="n"/>
      <c r="B594" s="590" t="n"/>
      <c r="C594" s="590" t="n"/>
      <c r="D594" s="590" t="n"/>
      <c r="E594" s="590" t="n"/>
      <c r="F594" s="590" t="n"/>
      <c r="G594" s="590" t="n"/>
      <c r="H594" s="590" t="n"/>
      <c r="I594" s="590" t="n"/>
      <c r="J594" s="590" t="n"/>
      <c r="K594" s="590" t="n"/>
      <c r="L594" s="590" t="n"/>
      <c r="M594" s="590" t="n"/>
      <c r="N594" s="590" t="n"/>
      <c r="O594" s="590" t="n"/>
      <c r="P594" s="590" t="n"/>
      <c r="Q594" s="590" t="n"/>
      <c r="R594" s="590" t="n"/>
      <c r="S594" s="590" t="n"/>
      <c r="T594" s="590" t="n"/>
      <c r="U594" s="590" t="n"/>
      <c r="V594" s="590" t="n"/>
      <c r="W594" s="590" t="n"/>
      <c r="X594" s="590" t="n"/>
      <c r="Y594" s="590" t="n"/>
      <c r="Z594" s="590" t="n"/>
    </row>
    <row r="595" ht="15.75" customHeight="1" s="844">
      <c r="A595" s="590" t="n"/>
      <c r="B595" s="590" t="n"/>
      <c r="C595" s="590" t="n"/>
      <c r="D595" s="590" t="n"/>
      <c r="E595" s="590" t="n"/>
      <c r="F595" s="590" t="n"/>
      <c r="G595" s="590" t="n"/>
      <c r="H595" s="590" t="n"/>
      <c r="I595" s="590" t="n"/>
      <c r="J595" s="590" t="n"/>
      <c r="K595" s="590" t="n"/>
      <c r="L595" s="590" t="n"/>
      <c r="M595" s="590" t="n"/>
      <c r="N595" s="590" t="n"/>
      <c r="O595" s="590" t="n"/>
      <c r="P595" s="590" t="n"/>
      <c r="Q595" s="590" t="n"/>
      <c r="R595" s="590" t="n"/>
      <c r="S595" s="590" t="n"/>
      <c r="T595" s="590" t="n"/>
      <c r="U595" s="590" t="n"/>
      <c r="V595" s="590" t="n"/>
      <c r="W595" s="590" t="n"/>
      <c r="X595" s="590" t="n"/>
      <c r="Y595" s="590" t="n"/>
      <c r="Z595" s="590" t="n"/>
    </row>
    <row r="596" ht="15.75" customHeight="1" s="844">
      <c r="A596" s="590" t="n"/>
      <c r="B596" s="590" t="n"/>
      <c r="C596" s="590" t="n"/>
      <c r="D596" s="590" t="n"/>
      <c r="E596" s="590" t="n"/>
      <c r="F596" s="590" t="n"/>
      <c r="G596" s="590" t="n"/>
      <c r="H596" s="590" t="n"/>
      <c r="I596" s="590" t="n"/>
      <c r="J596" s="590" t="n"/>
      <c r="K596" s="590" t="n"/>
      <c r="L596" s="590" t="n"/>
      <c r="M596" s="590" t="n"/>
      <c r="N596" s="590" t="n"/>
      <c r="O596" s="590" t="n"/>
      <c r="P596" s="590" t="n"/>
      <c r="Q596" s="590" t="n"/>
      <c r="R596" s="590" t="n"/>
      <c r="S596" s="590" t="n"/>
      <c r="T596" s="590" t="n"/>
      <c r="U596" s="590" t="n"/>
      <c r="V596" s="590" t="n"/>
      <c r="W596" s="590" t="n"/>
      <c r="X596" s="590" t="n"/>
      <c r="Y596" s="590" t="n"/>
      <c r="Z596" s="590" t="n"/>
    </row>
    <row r="597" ht="15.75" customHeight="1" s="844">
      <c r="A597" s="590" t="n"/>
      <c r="B597" s="590" t="n"/>
      <c r="C597" s="590" t="n"/>
      <c r="D597" s="590" t="n"/>
      <c r="E597" s="590" t="n"/>
      <c r="F597" s="590" t="n"/>
      <c r="G597" s="590" t="n"/>
      <c r="H597" s="590" t="n"/>
      <c r="I597" s="590" t="n"/>
      <c r="J597" s="590" t="n"/>
      <c r="K597" s="590" t="n"/>
      <c r="L597" s="590" t="n"/>
      <c r="M597" s="590" t="n"/>
      <c r="N597" s="590" t="n"/>
      <c r="O597" s="590" t="n"/>
      <c r="P597" s="590" t="n"/>
      <c r="Q597" s="590" t="n"/>
      <c r="R597" s="590" t="n"/>
      <c r="S597" s="590" t="n"/>
      <c r="T597" s="590" t="n"/>
      <c r="U597" s="590" t="n"/>
      <c r="V597" s="590" t="n"/>
      <c r="W597" s="590" t="n"/>
      <c r="X597" s="590" t="n"/>
      <c r="Y597" s="590" t="n"/>
      <c r="Z597" s="590" t="n"/>
    </row>
    <row r="598" ht="15.75" customHeight="1" s="844">
      <c r="A598" s="590" t="n"/>
      <c r="B598" s="590" t="n"/>
      <c r="C598" s="590" t="n"/>
      <c r="D598" s="590" t="n"/>
      <c r="E598" s="590" t="n"/>
      <c r="F598" s="590" t="n"/>
      <c r="G598" s="590" t="n"/>
      <c r="H598" s="590" t="n"/>
      <c r="I598" s="590" t="n"/>
      <c r="J598" s="590" t="n"/>
      <c r="K598" s="590" t="n"/>
      <c r="L598" s="590" t="n"/>
      <c r="M598" s="590" t="n"/>
      <c r="N598" s="590" t="n"/>
      <c r="O598" s="590" t="n"/>
      <c r="P598" s="590" t="n"/>
      <c r="Q598" s="590" t="n"/>
      <c r="R598" s="590" t="n"/>
      <c r="S598" s="590" t="n"/>
      <c r="T598" s="590" t="n"/>
      <c r="U598" s="590" t="n"/>
      <c r="V598" s="590" t="n"/>
      <c r="W598" s="590" t="n"/>
      <c r="X598" s="590" t="n"/>
      <c r="Y598" s="590" t="n"/>
      <c r="Z598" s="590" t="n"/>
    </row>
    <row r="599" ht="15.75" customHeight="1" s="844">
      <c r="A599" s="590" t="n"/>
      <c r="B599" s="590" t="n"/>
      <c r="C599" s="590" t="n"/>
      <c r="D599" s="590" t="n"/>
      <c r="E599" s="590" t="n"/>
      <c r="F599" s="590" t="n"/>
      <c r="G599" s="590" t="n"/>
      <c r="H599" s="590" t="n"/>
      <c r="I599" s="590" t="n"/>
      <c r="J599" s="590" t="n"/>
      <c r="K599" s="590" t="n"/>
      <c r="L599" s="590" t="n"/>
      <c r="M599" s="590" t="n"/>
      <c r="N599" s="590" t="n"/>
      <c r="O599" s="590" t="n"/>
      <c r="P599" s="590" t="n"/>
      <c r="Q599" s="590" t="n"/>
      <c r="R599" s="590" t="n"/>
      <c r="S599" s="590" t="n"/>
      <c r="T599" s="590" t="n"/>
      <c r="U599" s="590" t="n"/>
      <c r="V599" s="590" t="n"/>
      <c r="W599" s="590" t="n"/>
      <c r="X599" s="590" t="n"/>
      <c r="Y599" s="590" t="n"/>
      <c r="Z599" s="590" t="n"/>
    </row>
    <row r="600" ht="15.75" customHeight="1" s="844">
      <c r="A600" s="590" t="n"/>
      <c r="B600" s="590" t="n"/>
      <c r="C600" s="590" t="n"/>
      <c r="D600" s="590" t="n"/>
      <c r="E600" s="590" t="n"/>
      <c r="F600" s="590" t="n"/>
      <c r="G600" s="590" t="n"/>
      <c r="H600" s="590" t="n"/>
      <c r="I600" s="590" t="n"/>
      <c r="J600" s="590" t="n"/>
      <c r="K600" s="590" t="n"/>
      <c r="L600" s="590" t="n"/>
      <c r="M600" s="590" t="n"/>
      <c r="N600" s="590" t="n"/>
      <c r="O600" s="590" t="n"/>
      <c r="P600" s="590" t="n"/>
      <c r="Q600" s="590" t="n"/>
      <c r="R600" s="590" t="n"/>
      <c r="S600" s="590" t="n"/>
      <c r="T600" s="590" t="n"/>
      <c r="U600" s="590" t="n"/>
      <c r="V600" s="590" t="n"/>
      <c r="W600" s="590" t="n"/>
      <c r="X600" s="590" t="n"/>
      <c r="Y600" s="590" t="n"/>
      <c r="Z600" s="590" t="n"/>
    </row>
    <row r="601" ht="15.75" customHeight="1" s="844">
      <c r="A601" s="590" t="n"/>
      <c r="B601" s="590" t="n"/>
      <c r="C601" s="590" t="n"/>
      <c r="D601" s="590" t="n"/>
      <c r="E601" s="590" t="n"/>
      <c r="F601" s="590" t="n"/>
      <c r="G601" s="590" t="n"/>
      <c r="H601" s="590" t="n"/>
      <c r="I601" s="590" t="n"/>
      <c r="J601" s="590" t="n"/>
      <c r="K601" s="590" t="n"/>
      <c r="L601" s="590" t="n"/>
      <c r="M601" s="590" t="n"/>
      <c r="N601" s="590" t="n"/>
      <c r="O601" s="590" t="n"/>
      <c r="P601" s="590" t="n"/>
      <c r="Q601" s="590" t="n"/>
      <c r="R601" s="590" t="n"/>
      <c r="S601" s="590" t="n"/>
      <c r="T601" s="590" t="n"/>
      <c r="U601" s="590" t="n"/>
      <c r="V601" s="590" t="n"/>
      <c r="W601" s="590" t="n"/>
      <c r="X601" s="590" t="n"/>
      <c r="Y601" s="590" t="n"/>
      <c r="Z601" s="590" t="n"/>
    </row>
    <row r="602" ht="15.75" customHeight="1" s="844">
      <c r="A602" s="590" t="n"/>
      <c r="B602" s="590" t="n"/>
      <c r="C602" s="590" t="n"/>
      <c r="D602" s="590" t="n"/>
      <c r="E602" s="590" t="n"/>
      <c r="F602" s="590" t="n"/>
      <c r="G602" s="590" t="n"/>
      <c r="H602" s="590" t="n"/>
      <c r="I602" s="590" t="n"/>
      <c r="J602" s="590" t="n"/>
      <c r="K602" s="590" t="n"/>
      <c r="L602" s="590" t="n"/>
      <c r="M602" s="590" t="n"/>
      <c r="N602" s="590" t="n"/>
      <c r="O602" s="590" t="n"/>
      <c r="P602" s="590" t="n"/>
      <c r="Q602" s="590" t="n"/>
      <c r="R602" s="590" t="n"/>
      <c r="S602" s="590" t="n"/>
      <c r="T602" s="590" t="n"/>
      <c r="U602" s="590" t="n"/>
      <c r="V602" s="590" t="n"/>
      <c r="W602" s="590" t="n"/>
      <c r="X602" s="590" t="n"/>
      <c r="Y602" s="590" t="n"/>
      <c r="Z602" s="590" t="n"/>
    </row>
    <row r="603" ht="15.75" customHeight="1" s="844">
      <c r="A603" s="590" t="n"/>
      <c r="B603" s="590" t="n"/>
      <c r="C603" s="590" t="n"/>
      <c r="D603" s="590" t="n"/>
      <c r="E603" s="590" t="n"/>
      <c r="F603" s="590" t="n"/>
      <c r="G603" s="590" t="n"/>
      <c r="H603" s="590" t="n"/>
      <c r="I603" s="590" t="n"/>
      <c r="J603" s="590" t="n"/>
      <c r="K603" s="590" t="n"/>
      <c r="L603" s="590" t="n"/>
      <c r="M603" s="590" t="n"/>
      <c r="N603" s="590" t="n"/>
      <c r="O603" s="590" t="n"/>
      <c r="P603" s="590" t="n"/>
      <c r="Q603" s="590" t="n"/>
      <c r="R603" s="590" t="n"/>
      <c r="S603" s="590" t="n"/>
      <c r="T603" s="590" t="n"/>
      <c r="U603" s="590" t="n"/>
      <c r="V603" s="590" t="n"/>
      <c r="W603" s="590" t="n"/>
      <c r="X603" s="590" t="n"/>
      <c r="Y603" s="590" t="n"/>
      <c r="Z603" s="590" t="n"/>
    </row>
    <row r="604" ht="15.75" customHeight="1" s="844">
      <c r="A604" s="590" t="n"/>
      <c r="B604" s="590" t="n"/>
      <c r="C604" s="590" t="n"/>
      <c r="D604" s="590" t="n"/>
      <c r="E604" s="590" t="n"/>
      <c r="F604" s="590" t="n"/>
      <c r="G604" s="590" t="n"/>
      <c r="H604" s="590" t="n"/>
      <c r="I604" s="590" t="n"/>
      <c r="J604" s="590" t="n"/>
      <c r="K604" s="590" t="n"/>
      <c r="L604" s="590" t="n"/>
      <c r="M604" s="590" t="n"/>
      <c r="N604" s="590" t="n"/>
      <c r="O604" s="590" t="n"/>
      <c r="P604" s="590" t="n"/>
      <c r="Q604" s="590" t="n"/>
      <c r="R604" s="590" t="n"/>
      <c r="S604" s="590" t="n"/>
      <c r="T604" s="590" t="n"/>
      <c r="U604" s="590" t="n"/>
      <c r="V604" s="590" t="n"/>
      <c r="W604" s="590" t="n"/>
      <c r="X604" s="590" t="n"/>
      <c r="Y604" s="590" t="n"/>
      <c r="Z604" s="590" t="n"/>
    </row>
    <row r="605" ht="15.75" customHeight="1" s="844">
      <c r="A605" s="590" t="n"/>
      <c r="B605" s="590" t="n"/>
      <c r="C605" s="590" t="n"/>
      <c r="D605" s="590" t="n"/>
      <c r="E605" s="590" t="n"/>
      <c r="F605" s="590" t="n"/>
      <c r="G605" s="590" t="n"/>
      <c r="H605" s="590" t="n"/>
      <c r="I605" s="590" t="n"/>
      <c r="J605" s="590" t="n"/>
      <c r="K605" s="590" t="n"/>
      <c r="L605" s="590" t="n"/>
      <c r="M605" s="590" t="n"/>
      <c r="N605" s="590" t="n"/>
      <c r="O605" s="590" t="n"/>
      <c r="P605" s="590" t="n"/>
      <c r="Q605" s="590" t="n"/>
      <c r="R605" s="590" t="n"/>
      <c r="S605" s="590" t="n"/>
      <c r="T605" s="590" t="n"/>
      <c r="U605" s="590" t="n"/>
      <c r="V605" s="590" t="n"/>
      <c r="W605" s="590" t="n"/>
      <c r="X605" s="590" t="n"/>
      <c r="Y605" s="590" t="n"/>
      <c r="Z605" s="590" t="n"/>
    </row>
    <row r="606" ht="15.75" customHeight="1" s="844">
      <c r="A606" s="590" t="n"/>
      <c r="B606" s="590" t="n"/>
      <c r="C606" s="590" t="n"/>
      <c r="D606" s="590" t="n"/>
      <c r="E606" s="590" t="n"/>
      <c r="F606" s="590" t="n"/>
      <c r="G606" s="590" t="n"/>
      <c r="H606" s="590" t="n"/>
      <c r="I606" s="590" t="n"/>
      <c r="J606" s="590" t="n"/>
      <c r="K606" s="590" t="n"/>
      <c r="L606" s="590" t="n"/>
      <c r="M606" s="590" t="n"/>
      <c r="N606" s="590" t="n"/>
      <c r="O606" s="590" t="n"/>
      <c r="P606" s="590" t="n"/>
      <c r="Q606" s="590" t="n"/>
      <c r="R606" s="590" t="n"/>
      <c r="S606" s="590" t="n"/>
      <c r="T606" s="590" t="n"/>
      <c r="U606" s="590" t="n"/>
      <c r="V606" s="590" t="n"/>
      <c r="W606" s="590" t="n"/>
      <c r="X606" s="590" t="n"/>
      <c r="Y606" s="590" t="n"/>
      <c r="Z606" s="590" t="n"/>
    </row>
    <row r="607" ht="15.75" customHeight="1" s="844">
      <c r="A607" s="590" t="n"/>
      <c r="B607" s="590" t="n"/>
      <c r="C607" s="590" t="n"/>
      <c r="D607" s="590" t="n"/>
      <c r="E607" s="590" t="n"/>
      <c r="F607" s="590" t="n"/>
      <c r="G607" s="590" t="n"/>
      <c r="H607" s="590" t="n"/>
      <c r="I607" s="590" t="n"/>
      <c r="J607" s="590" t="n"/>
      <c r="K607" s="590" t="n"/>
      <c r="L607" s="590" t="n"/>
      <c r="M607" s="590" t="n"/>
      <c r="N607" s="590" t="n"/>
      <c r="O607" s="590" t="n"/>
      <c r="P607" s="590" t="n"/>
      <c r="Q607" s="590" t="n"/>
      <c r="R607" s="590" t="n"/>
      <c r="S607" s="590" t="n"/>
      <c r="T607" s="590" t="n"/>
      <c r="U607" s="590" t="n"/>
      <c r="V607" s="590" t="n"/>
      <c r="W607" s="590" t="n"/>
      <c r="X607" s="590" t="n"/>
      <c r="Y607" s="590" t="n"/>
      <c r="Z607" s="590" t="n"/>
    </row>
    <row r="608" ht="15.75" customHeight="1" s="844">
      <c r="A608" s="590" t="n"/>
      <c r="B608" s="590" t="n"/>
      <c r="C608" s="590" t="n"/>
      <c r="D608" s="590" t="n"/>
      <c r="E608" s="590" t="n"/>
      <c r="F608" s="590" t="n"/>
      <c r="G608" s="590" t="n"/>
      <c r="H608" s="590" t="n"/>
      <c r="I608" s="590" t="n"/>
      <c r="J608" s="590" t="n"/>
      <c r="K608" s="590" t="n"/>
      <c r="L608" s="590" t="n"/>
      <c r="M608" s="590" t="n"/>
      <c r="N608" s="590" t="n"/>
      <c r="O608" s="590" t="n"/>
      <c r="P608" s="590" t="n"/>
      <c r="Q608" s="590" t="n"/>
      <c r="R608" s="590" t="n"/>
      <c r="S608" s="590" t="n"/>
      <c r="T608" s="590" t="n"/>
      <c r="U608" s="590" t="n"/>
      <c r="V608" s="590" t="n"/>
      <c r="W608" s="590" t="n"/>
      <c r="X608" s="590" t="n"/>
      <c r="Y608" s="590" t="n"/>
      <c r="Z608" s="590" t="n"/>
    </row>
    <row r="609" ht="15.75" customHeight="1" s="844">
      <c r="A609" s="590" t="n"/>
      <c r="B609" s="590" t="n"/>
      <c r="C609" s="590" t="n"/>
      <c r="D609" s="590" t="n"/>
      <c r="E609" s="590" t="n"/>
      <c r="F609" s="590" t="n"/>
      <c r="G609" s="590" t="n"/>
      <c r="H609" s="590" t="n"/>
      <c r="I609" s="590" t="n"/>
      <c r="J609" s="590" t="n"/>
      <c r="K609" s="590" t="n"/>
      <c r="L609" s="590" t="n"/>
      <c r="M609" s="590" t="n"/>
      <c r="N609" s="590" t="n"/>
      <c r="O609" s="590" t="n"/>
      <c r="P609" s="590" t="n"/>
      <c r="Q609" s="590" t="n"/>
      <c r="R609" s="590" t="n"/>
      <c r="S609" s="590" t="n"/>
      <c r="T609" s="590" t="n"/>
      <c r="U609" s="590" t="n"/>
      <c r="V609" s="590" t="n"/>
      <c r="W609" s="590" t="n"/>
      <c r="X609" s="590" t="n"/>
      <c r="Y609" s="590" t="n"/>
      <c r="Z609" s="590" t="n"/>
    </row>
    <row r="610" ht="15.75" customHeight="1" s="844">
      <c r="A610" s="590" t="n"/>
      <c r="B610" s="590" t="n"/>
      <c r="C610" s="590" t="n"/>
      <c r="D610" s="590" t="n"/>
      <c r="E610" s="590" t="n"/>
      <c r="F610" s="590" t="n"/>
      <c r="G610" s="590" t="n"/>
      <c r="H610" s="590" t="n"/>
      <c r="I610" s="590" t="n"/>
      <c r="J610" s="590" t="n"/>
      <c r="K610" s="590" t="n"/>
      <c r="L610" s="590" t="n"/>
      <c r="M610" s="590" t="n"/>
      <c r="N610" s="590" t="n"/>
      <c r="O610" s="590" t="n"/>
      <c r="P610" s="590" t="n"/>
      <c r="Q610" s="590" t="n"/>
      <c r="R610" s="590" t="n"/>
      <c r="S610" s="590" t="n"/>
      <c r="T610" s="590" t="n"/>
      <c r="U610" s="590" t="n"/>
      <c r="V610" s="590" t="n"/>
      <c r="W610" s="590" t="n"/>
      <c r="X610" s="590" t="n"/>
      <c r="Y610" s="590" t="n"/>
      <c r="Z610" s="590" t="n"/>
    </row>
    <row r="611" ht="15.75" customHeight="1" s="844">
      <c r="A611" s="590" t="n"/>
      <c r="B611" s="590" t="n"/>
      <c r="C611" s="590" t="n"/>
      <c r="D611" s="590" t="n"/>
      <c r="E611" s="590" t="n"/>
      <c r="F611" s="590" t="n"/>
      <c r="G611" s="590" t="n"/>
      <c r="H611" s="590" t="n"/>
      <c r="I611" s="590" t="n"/>
      <c r="J611" s="590" t="n"/>
      <c r="K611" s="590" t="n"/>
      <c r="L611" s="590" t="n"/>
      <c r="M611" s="590" t="n"/>
      <c r="N611" s="590" t="n"/>
      <c r="O611" s="590" t="n"/>
      <c r="P611" s="590" t="n"/>
      <c r="Q611" s="590" t="n"/>
      <c r="R611" s="590" t="n"/>
      <c r="S611" s="590" t="n"/>
      <c r="T611" s="590" t="n"/>
      <c r="U611" s="590" t="n"/>
      <c r="V611" s="590" t="n"/>
      <c r="W611" s="590" t="n"/>
      <c r="X611" s="590" t="n"/>
      <c r="Y611" s="590" t="n"/>
      <c r="Z611" s="590" t="n"/>
    </row>
    <row r="612" ht="15.75" customHeight="1" s="844">
      <c r="A612" s="590" t="n"/>
      <c r="B612" s="590" t="n"/>
      <c r="C612" s="590" t="n"/>
      <c r="D612" s="590" t="n"/>
      <c r="E612" s="590" t="n"/>
      <c r="F612" s="590" t="n"/>
      <c r="G612" s="590" t="n"/>
      <c r="H612" s="590" t="n"/>
      <c r="I612" s="590" t="n"/>
      <c r="J612" s="590" t="n"/>
      <c r="K612" s="590" t="n"/>
      <c r="L612" s="590" t="n"/>
      <c r="M612" s="590" t="n"/>
      <c r="N612" s="590" t="n"/>
      <c r="O612" s="590" t="n"/>
      <c r="P612" s="590" t="n"/>
      <c r="Q612" s="590" t="n"/>
      <c r="R612" s="590" t="n"/>
      <c r="S612" s="590" t="n"/>
      <c r="T612" s="590" t="n"/>
      <c r="U612" s="590" t="n"/>
      <c r="V612" s="590" t="n"/>
      <c r="W612" s="590" t="n"/>
      <c r="X612" s="590" t="n"/>
      <c r="Y612" s="590" t="n"/>
      <c r="Z612" s="590" t="n"/>
    </row>
    <row r="613" ht="15.75" customHeight="1" s="844">
      <c r="A613" s="590" t="n"/>
      <c r="B613" s="590" t="n"/>
      <c r="C613" s="590" t="n"/>
      <c r="D613" s="590" t="n"/>
      <c r="E613" s="590" t="n"/>
      <c r="F613" s="590" t="n"/>
      <c r="G613" s="590" t="n"/>
      <c r="H613" s="590" t="n"/>
      <c r="I613" s="590" t="n"/>
      <c r="J613" s="590" t="n"/>
      <c r="K613" s="590" t="n"/>
      <c r="L613" s="590" t="n"/>
      <c r="M613" s="590" t="n"/>
      <c r="N613" s="590" t="n"/>
      <c r="O613" s="590" t="n"/>
      <c r="P613" s="590" t="n"/>
      <c r="Q613" s="590" t="n"/>
      <c r="R613" s="590" t="n"/>
      <c r="S613" s="590" t="n"/>
      <c r="T613" s="590" t="n"/>
      <c r="U613" s="590" t="n"/>
      <c r="V613" s="590" t="n"/>
      <c r="W613" s="590" t="n"/>
      <c r="X613" s="590" t="n"/>
      <c r="Y613" s="590" t="n"/>
      <c r="Z613" s="590" t="n"/>
    </row>
    <row r="614" ht="15.75" customHeight="1" s="844">
      <c r="A614" s="590" t="n"/>
      <c r="B614" s="590" t="n"/>
      <c r="C614" s="590" t="n"/>
      <c r="D614" s="590" t="n"/>
      <c r="E614" s="590" t="n"/>
      <c r="F614" s="590" t="n"/>
      <c r="G614" s="590" t="n"/>
      <c r="H614" s="590" t="n"/>
      <c r="I614" s="590" t="n"/>
      <c r="J614" s="590" t="n"/>
      <c r="K614" s="590" t="n"/>
      <c r="L614" s="590" t="n"/>
      <c r="M614" s="590" t="n"/>
      <c r="N614" s="590" t="n"/>
      <c r="O614" s="590" t="n"/>
      <c r="P614" s="590" t="n"/>
      <c r="Q614" s="590" t="n"/>
      <c r="R614" s="590" t="n"/>
      <c r="S614" s="590" t="n"/>
      <c r="T614" s="590" t="n"/>
      <c r="U614" s="590" t="n"/>
      <c r="V614" s="590" t="n"/>
      <c r="W614" s="590" t="n"/>
      <c r="X614" s="590" t="n"/>
      <c r="Y614" s="590" t="n"/>
      <c r="Z614" s="590" t="n"/>
    </row>
    <row r="615" ht="15.75" customHeight="1" s="844">
      <c r="A615" s="590" t="n"/>
      <c r="B615" s="590" t="n"/>
      <c r="C615" s="590" t="n"/>
      <c r="D615" s="590" t="n"/>
      <c r="E615" s="590" t="n"/>
      <c r="F615" s="590" t="n"/>
      <c r="G615" s="590" t="n"/>
      <c r="H615" s="590" t="n"/>
      <c r="I615" s="590" t="n"/>
      <c r="J615" s="590" t="n"/>
      <c r="K615" s="590" t="n"/>
      <c r="L615" s="590" t="n"/>
      <c r="M615" s="590" t="n"/>
      <c r="N615" s="590" t="n"/>
      <c r="O615" s="590" t="n"/>
      <c r="P615" s="590" t="n"/>
      <c r="Q615" s="590" t="n"/>
      <c r="R615" s="590" t="n"/>
      <c r="S615" s="590" t="n"/>
      <c r="T615" s="590" t="n"/>
      <c r="U615" s="590" t="n"/>
      <c r="V615" s="590" t="n"/>
      <c r="W615" s="590" t="n"/>
      <c r="X615" s="590" t="n"/>
      <c r="Y615" s="590" t="n"/>
      <c r="Z615" s="590" t="n"/>
    </row>
    <row r="616" ht="15.75" customHeight="1" s="844">
      <c r="A616" s="590" t="n"/>
      <c r="B616" s="590" t="n"/>
      <c r="C616" s="590" t="n"/>
      <c r="D616" s="590" t="n"/>
      <c r="E616" s="590" t="n"/>
      <c r="F616" s="590" t="n"/>
      <c r="G616" s="590" t="n"/>
      <c r="H616" s="590" t="n"/>
      <c r="I616" s="590" t="n"/>
      <c r="J616" s="590" t="n"/>
      <c r="K616" s="590" t="n"/>
      <c r="L616" s="590" t="n"/>
      <c r="M616" s="590" t="n"/>
      <c r="N616" s="590" t="n"/>
      <c r="O616" s="590" t="n"/>
      <c r="P616" s="590" t="n"/>
      <c r="Q616" s="590" t="n"/>
      <c r="R616" s="590" t="n"/>
      <c r="S616" s="590" t="n"/>
      <c r="T616" s="590" t="n"/>
      <c r="U616" s="590" t="n"/>
      <c r="V616" s="590" t="n"/>
      <c r="W616" s="590" t="n"/>
      <c r="X616" s="590" t="n"/>
      <c r="Y616" s="590" t="n"/>
      <c r="Z616" s="590" t="n"/>
    </row>
    <row r="617" ht="15.75" customHeight="1" s="844">
      <c r="A617" s="590" t="n"/>
      <c r="B617" s="590" t="n"/>
      <c r="C617" s="590" t="n"/>
      <c r="D617" s="590" t="n"/>
      <c r="E617" s="590" t="n"/>
      <c r="F617" s="590" t="n"/>
      <c r="G617" s="590" t="n"/>
      <c r="H617" s="590" t="n"/>
      <c r="I617" s="590" t="n"/>
      <c r="J617" s="590" t="n"/>
      <c r="K617" s="590" t="n"/>
      <c r="L617" s="590" t="n"/>
      <c r="M617" s="590" t="n"/>
      <c r="N617" s="590" t="n"/>
      <c r="O617" s="590" t="n"/>
      <c r="P617" s="590" t="n"/>
      <c r="Q617" s="590" t="n"/>
      <c r="R617" s="590" t="n"/>
      <c r="S617" s="590" t="n"/>
      <c r="T617" s="590" t="n"/>
      <c r="U617" s="590" t="n"/>
      <c r="V617" s="590" t="n"/>
      <c r="W617" s="590" t="n"/>
      <c r="X617" s="590" t="n"/>
      <c r="Y617" s="590" t="n"/>
      <c r="Z617" s="590" t="n"/>
    </row>
    <row r="618" ht="15.75" customHeight="1" s="844">
      <c r="A618" s="590" t="n"/>
      <c r="B618" s="590" t="n"/>
      <c r="C618" s="590" t="n"/>
      <c r="D618" s="590" t="n"/>
      <c r="E618" s="590" t="n"/>
      <c r="F618" s="590" t="n"/>
      <c r="G618" s="590" t="n"/>
      <c r="H618" s="590" t="n"/>
      <c r="I618" s="590" t="n"/>
      <c r="J618" s="590" t="n"/>
      <c r="K618" s="590" t="n"/>
      <c r="L618" s="590" t="n"/>
      <c r="M618" s="590" t="n"/>
      <c r="N618" s="590" t="n"/>
      <c r="O618" s="590" t="n"/>
      <c r="P618" s="590" t="n"/>
      <c r="Q618" s="590" t="n"/>
      <c r="R618" s="590" t="n"/>
      <c r="S618" s="590" t="n"/>
      <c r="T618" s="590" t="n"/>
      <c r="U618" s="590" t="n"/>
      <c r="V618" s="590" t="n"/>
      <c r="W618" s="590" t="n"/>
      <c r="X618" s="590" t="n"/>
      <c r="Y618" s="590" t="n"/>
      <c r="Z618" s="590" t="n"/>
    </row>
    <row r="619" ht="15.75" customHeight="1" s="844">
      <c r="A619" s="590" t="n"/>
      <c r="B619" s="590" t="n"/>
      <c r="C619" s="590" t="n"/>
      <c r="D619" s="590" t="n"/>
      <c r="E619" s="590" t="n"/>
      <c r="F619" s="590" t="n"/>
      <c r="G619" s="590" t="n"/>
      <c r="H619" s="590" t="n"/>
      <c r="I619" s="590" t="n"/>
      <c r="J619" s="590" t="n"/>
      <c r="K619" s="590" t="n"/>
      <c r="L619" s="590" t="n"/>
      <c r="M619" s="590" t="n"/>
      <c r="N619" s="590" t="n"/>
      <c r="O619" s="590" t="n"/>
      <c r="P619" s="590" t="n"/>
      <c r="Q619" s="590" t="n"/>
      <c r="R619" s="590" t="n"/>
      <c r="S619" s="590" t="n"/>
      <c r="T619" s="590" t="n"/>
      <c r="U619" s="590" t="n"/>
      <c r="V619" s="590" t="n"/>
      <c r="W619" s="590" t="n"/>
      <c r="X619" s="590" t="n"/>
      <c r="Y619" s="590" t="n"/>
      <c r="Z619" s="590" t="n"/>
    </row>
    <row r="620" ht="15.75" customHeight="1" s="844">
      <c r="A620" s="590" t="n"/>
      <c r="B620" s="590" t="n"/>
      <c r="C620" s="590" t="n"/>
      <c r="D620" s="590" t="n"/>
      <c r="E620" s="590" t="n"/>
      <c r="F620" s="590" t="n"/>
      <c r="G620" s="590" t="n"/>
      <c r="H620" s="590" t="n"/>
      <c r="I620" s="590" t="n"/>
      <c r="J620" s="590" t="n"/>
      <c r="K620" s="590" t="n"/>
      <c r="L620" s="590" t="n"/>
      <c r="M620" s="590" t="n"/>
      <c r="N620" s="590" t="n"/>
      <c r="O620" s="590" t="n"/>
      <c r="P620" s="590" t="n"/>
      <c r="Q620" s="590" t="n"/>
      <c r="R620" s="590" t="n"/>
      <c r="S620" s="590" t="n"/>
      <c r="T620" s="590" t="n"/>
      <c r="U620" s="590" t="n"/>
      <c r="V620" s="590" t="n"/>
      <c r="W620" s="590" t="n"/>
      <c r="X620" s="590" t="n"/>
      <c r="Y620" s="590" t="n"/>
      <c r="Z620" s="590" t="n"/>
    </row>
    <row r="621" ht="15.75" customHeight="1" s="844">
      <c r="A621" s="590" t="n"/>
      <c r="B621" s="590" t="n"/>
      <c r="C621" s="590" t="n"/>
      <c r="D621" s="590" t="n"/>
      <c r="E621" s="590" t="n"/>
      <c r="F621" s="590" t="n"/>
      <c r="G621" s="590" t="n"/>
      <c r="H621" s="590" t="n"/>
      <c r="I621" s="590" t="n"/>
      <c r="J621" s="590" t="n"/>
      <c r="K621" s="590" t="n"/>
      <c r="L621" s="590" t="n"/>
      <c r="M621" s="590" t="n"/>
      <c r="N621" s="590" t="n"/>
      <c r="O621" s="590" t="n"/>
      <c r="P621" s="590" t="n"/>
      <c r="Q621" s="590" t="n"/>
      <c r="R621" s="590" t="n"/>
      <c r="S621" s="590" t="n"/>
      <c r="T621" s="590" t="n"/>
      <c r="U621" s="590" t="n"/>
      <c r="V621" s="590" t="n"/>
      <c r="W621" s="590" t="n"/>
      <c r="X621" s="590" t="n"/>
      <c r="Y621" s="590" t="n"/>
      <c r="Z621" s="590" t="n"/>
    </row>
    <row r="622" ht="15.75" customHeight="1" s="844">
      <c r="A622" s="590" t="n"/>
      <c r="B622" s="590" t="n"/>
      <c r="C622" s="590" t="n"/>
      <c r="D622" s="590" t="n"/>
      <c r="E622" s="590" t="n"/>
      <c r="F622" s="590" t="n"/>
      <c r="G622" s="590" t="n"/>
      <c r="H622" s="590" t="n"/>
      <c r="I622" s="590" t="n"/>
      <c r="J622" s="590" t="n"/>
      <c r="K622" s="590" t="n"/>
      <c r="L622" s="590" t="n"/>
      <c r="M622" s="590" t="n"/>
      <c r="N622" s="590" t="n"/>
      <c r="O622" s="590" t="n"/>
      <c r="P622" s="590" t="n"/>
      <c r="Q622" s="590" t="n"/>
      <c r="R622" s="590" t="n"/>
      <c r="S622" s="590" t="n"/>
      <c r="T622" s="590" t="n"/>
      <c r="U622" s="590" t="n"/>
      <c r="V622" s="590" t="n"/>
      <c r="W622" s="590" t="n"/>
      <c r="X622" s="590" t="n"/>
      <c r="Y622" s="590" t="n"/>
      <c r="Z622" s="590" t="n"/>
    </row>
    <row r="623" ht="15.75" customHeight="1" s="844">
      <c r="A623" s="590" t="n"/>
      <c r="B623" s="590" t="n"/>
      <c r="C623" s="590" t="n"/>
      <c r="D623" s="590" t="n"/>
      <c r="E623" s="590" t="n"/>
      <c r="F623" s="590" t="n"/>
      <c r="G623" s="590" t="n"/>
      <c r="H623" s="590" t="n"/>
      <c r="I623" s="590" t="n"/>
      <c r="J623" s="590" t="n"/>
      <c r="K623" s="590" t="n"/>
      <c r="L623" s="590" t="n"/>
      <c r="M623" s="590" t="n"/>
      <c r="N623" s="590" t="n"/>
      <c r="O623" s="590" t="n"/>
      <c r="P623" s="590" t="n"/>
      <c r="Q623" s="590" t="n"/>
      <c r="R623" s="590" t="n"/>
      <c r="S623" s="590" t="n"/>
      <c r="T623" s="590" t="n"/>
      <c r="U623" s="590" t="n"/>
      <c r="V623" s="590" t="n"/>
      <c r="W623" s="590" t="n"/>
      <c r="X623" s="590" t="n"/>
      <c r="Y623" s="590" t="n"/>
      <c r="Z623" s="590" t="n"/>
    </row>
    <row r="624" ht="15.75" customHeight="1" s="844">
      <c r="A624" s="590" t="n"/>
      <c r="B624" s="590" t="n"/>
      <c r="C624" s="590" t="n"/>
      <c r="D624" s="590" t="n"/>
      <c r="E624" s="590" t="n"/>
      <c r="F624" s="590" t="n"/>
      <c r="G624" s="590" t="n"/>
      <c r="H624" s="590" t="n"/>
      <c r="I624" s="590" t="n"/>
      <c r="J624" s="590" t="n"/>
      <c r="K624" s="590" t="n"/>
      <c r="L624" s="590" t="n"/>
      <c r="M624" s="590" t="n"/>
      <c r="N624" s="590" t="n"/>
      <c r="O624" s="590" t="n"/>
      <c r="P624" s="590" t="n"/>
      <c r="Q624" s="590" t="n"/>
      <c r="R624" s="590" t="n"/>
      <c r="S624" s="590" t="n"/>
      <c r="T624" s="590" t="n"/>
      <c r="U624" s="590" t="n"/>
      <c r="V624" s="590" t="n"/>
      <c r="W624" s="590" t="n"/>
      <c r="X624" s="590" t="n"/>
      <c r="Y624" s="590" t="n"/>
      <c r="Z624" s="590" t="n"/>
    </row>
    <row r="625" ht="15.75" customHeight="1" s="844">
      <c r="A625" s="590" t="n"/>
      <c r="B625" s="590" t="n"/>
      <c r="C625" s="590" t="n"/>
      <c r="D625" s="590" t="n"/>
      <c r="E625" s="590" t="n"/>
      <c r="F625" s="590" t="n"/>
      <c r="G625" s="590" t="n"/>
      <c r="H625" s="590" t="n"/>
      <c r="I625" s="590" t="n"/>
      <c r="J625" s="590" t="n"/>
      <c r="K625" s="590" t="n"/>
      <c r="L625" s="590" t="n"/>
      <c r="M625" s="590" t="n"/>
      <c r="N625" s="590" t="n"/>
      <c r="O625" s="590" t="n"/>
      <c r="P625" s="590" t="n"/>
      <c r="Q625" s="590" t="n"/>
      <c r="R625" s="590" t="n"/>
      <c r="S625" s="590" t="n"/>
      <c r="T625" s="590" t="n"/>
      <c r="U625" s="590" t="n"/>
      <c r="V625" s="590" t="n"/>
      <c r="W625" s="590" t="n"/>
      <c r="X625" s="590" t="n"/>
      <c r="Y625" s="590" t="n"/>
      <c r="Z625" s="590" t="n"/>
    </row>
    <row r="626" ht="15.75" customHeight="1" s="844">
      <c r="A626" s="590" t="n"/>
      <c r="B626" s="590" t="n"/>
      <c r="C626" s="590" t="n"/>
      <c r="D626" s="590" t="n"/>
      <c r="E626" s="590" t="n"/>
      <c r="F626" s="590" t="n"/>
      <c r="G626" s="590" t="n"/>
      <c r="H626" s="590" t="n"/>
      <c r="I626" s="590" t="n"/>
      <c r="J626" s="590" t="n"/>
      <c r="K626" s="590" t="n"/>
      <c r="L626" s="590" t="n"/>
      <c r="M626" s="590" t="n"/>
      <c r="N626" s="590" t="n"/>
      <c r="O626" s="590" t="n"/>
      <c r="P626" s="590" t="n"/>
      <c r="Q626" s="590" t="n"/>
      <c r="R626" s="590" t="n"/>
      <c r="S626" s="590" t="n"/>
      <c r="T626" s="590" t="n"/>
      <c r="U626" s="590" t="n"/>
      <c r="V626" s="590" t="n"/>
      <c r="W626" s="590" t="n"/>
      <c r="X626" s="590" t="n"/>
      <c r="Y626" s="590" t="n"/>
      <c r="Z626" s="590" t="n"/>
    </row>
    <row r="627" ht="15.75" customHeight="1" s="844">
      <c r="A627" s="590" t="n"/>
      <c r="B627" s="590" t="n"/>
      <c r="C627" s="590" t="n"/>
      <c r="D627" s="590" t="n"/>
      <c r="E627" s="590" t="n"/>
      <c r="F627" s="590" t="n"/>
      <c r="G627" s="590" t="n"/>
      <c r="H627" s="590" t="n"/>
      <c r="I627" s="590" t="n"/>
      <c r="J627" s="590" t="n"/>
      <c r="K627" s="590" t="n"/>
      <c r="L627" s="590" t="n"/>
      <c r="M627" s="590" t="n"/>
      <c r="N627" s="590" t="n"/>
      <c r="O627" s="590" t="n"/>
      <c r="P627" s="590" t="n"/>
      <c r="Q627" s="590" t="n"/>
      <c r="R627" s="590" t="n"/>
      <c r="S627" s="590" t="n"/>
      <c r="T627" s="590" t="n"/>
      <c r="U627" s="590" t="n"/>
      <c r="V627" s="590" t="n"/>
      <c r="W627" s="590" t="n"/>
      <c r="X627" s="590" t="n"/>
      <c r="Y627" s="590" t="n"/>
      <c r="Z627" s="590" t="n"/>
    </row>
    <row r="628" ht="15.75" customHeight="1" s="844">
      <c r="A628" s="590" t="n"/>
      <c r="B628" s="590" t="n"/>
      <c r="C628" s="590" t="n"/>
      <c r="D628" s="590" t="n"/>
      <c r="E628" s="590" t="n"/>
      <c r="F628" s="590" t="n"/>
      <c r="G628" s="590" t="n"/>
      <c r="H628" s="590" t="n"/>
      <c r="I628" s="590" t="n"/>
      <c r="J628" s="590" t="n"/>
      <c r="K628" s="590" t="n"/>
      <c r="L628" s="590" t="n"/>
      <c r="M628" s="590" t="n"/>
      <c r="N628" s="590" t="n"/>
      <c r="O628" s="590" t="n"/>
      <c r="P628" s="590" t="n"/>
      <c r="Q628" s="590" t="n"/>
      <c r="R628" s="590" t="n"/>
      <c r="S628" s="590" t="n"/>
      <c r="T628" s="590" t="n"/>
      <c r="U628" s="590" t="n"/>
      <c r="V628" s="590" t="n"/>
      <c r="W628" s="590" t="n"/>
      <c r="X628" s="590" t="n"/>
      <c r="Y628" s="590" t="n"/>
      <c r="Z628" s="590" t="n"/>
    </row>
    <row r="629" ht="15.75" customHeight="1" s="844">
      <c r="A629" s="590" t="n"/>
      <c r="B629" s="590" t="n"/>
      <c r="C629" s="590" t="n"/>
      <c r="D629" s="590" t="n"/>
      <c r="E629" s="590" t="n"/>
      <c r="F629" s="590" t="n"/>
      <c r="G629" s="590" t="n"/>
      <c r="H629" s="590" t="n"/>
      <c r="I629" s="590" t="n"/>
      <c r="J629" s="590" t="n"/>
      <c r="K629" s="590" t="n"/>
      <c r="L629" s="590" t="n"/>
      <c r="M629" s="590" t="n"/>
      <c r="N629" s="590" t="n"/>
      <c r="O629" s="590" t="n"/>
      <c r="P629" s="590" t="n"/>
      <c r="Q629" s="590" t="n"/>
      <c r="R629" s="590" t="n"/>
      <c r="S629" s="590" t="n"/>
      <c r="T629" s="590" t="n"/>
      <c r="U629" s="590" t="n"/>
      <c r="V629" s="590" t="n"/>
      <c r="W629" s="590" t="n"/>
      <c r="X629" s="590" t="n"/>
      <c r="Y629" s="590" t="n"/>
      <c r="Z629" s="590" t="n"/>
    </row>
    <row r="630" ht="15.75" customHeight="1" s="844">
      <c r="A630" s="590" t="n"/>
      <c r="B630" s="590" t="n"/>
      <c r="C630" s="590" t="n"/>
      <c r="D630" s="590" t="n"/>
      <c r="E630" s="590" t="n"/>
      <c r="F630" s="590" t="n"/>
      <c r="G630" s="590" t="n"/>
      <c r="H630" s="590" t="n"/>
      <c r="I630" s="590" t="n"/>
      <c r="J630" s="590" t="n"/>
      <c r="K630" s="590" t="n"/>
      <c r="L630" s="590" t="n"/>
      <c r="M630" s="590" t="n"/>
      <c r="N630" s="590" t="n"/>
      <c r="O630" s="590" t="n"/>
      <c r="P630" s="590" t="n"/>
      <c r="Q630" s="590" t="n"/>
      <c r="R630" s="590" t="n"/>
      <c r="S630" s="590" t="n"/>
      <c r="T630" s="590" t="n"/>
      <c r="U630" s="590" t="n"/>
      <c r="V630" s="590" t="n"/>
      <c r="W630" s="590" t="n"/>
      <c r="X630" s="590" t="n"/>
      <c r="Y630" s="590" t="n"/>
      <c r="Z630" s="590" t="n"/>
    </row>
    <row r="631" ht="15.75" customHeight="1" s="844">
      <c r="A631" s="590" t="n"/>
      <c r="B631" s="590" t="n"/>
      <c r="C631" s="590" t="n"/>
      <c r="D631" s="590" t="n"/>
      <c r="E631" s="590" t="n"/>
      <c r="F631" s="590" t="n"/>
      <c r="G631" s="590" t="n"/>
      <c r="H631" s="590" t="n"/>
      <c r="I631" s="590" t="n"/>
      <c r="J631" s="590" t="n"/>
      <c r="K631" s="590" t="n"/>
      <c r="L631" s="590" t="n"/>
      <c r="M631" s="590" t="n"/>
      <c r="N631" s="590" t="n"/>
      <c r="O631" s="590" t="n"/>
      <c r="P631" s="590" t="n"/>
      <c r="Q631" s="590" t="n"/>
      <c r="R631" s="590" t="n"/>
      <c r="S631" s="590" t="n"/>
      <c r="T631" s="590" t="n"/>
      <c r="U631" s="590" t="n"/>
      <c r="V631" s="590" t="n"/>
      <c r="W631" s="590" t="n"/>
      <c r="X631" s="590" t="n"/>
      <c r="Y631" s="590" t="n"/>
      <c r="Z631" s="590" t="n"/>
    </row>
    <row r="632" ht="15.75" customHeight="1" s="844">
      <c r="A632" s="590" t="n"/>
      <c r="B632" s="590" t="n"/>
      <c r="C632" s="590" t="n"/>
      <c r="D632" s="590" t="n"/>
      <c r="E632" s="590" t="n"/>
      <c r="F632" s="590" t="n"/>
      <c r="G632" s="590" t="n"/>
      <c r="H632" s="590" t="n"/>
      <c r="I632" s="590" t="n"/>
      <c r="J632" s="590" t="n"/>
      <c r="K632" s="590" t="n"/>
      <c r="L632" s="590" t="n"/>
      <c r="M632" s="590" t="n"/>
      <c r="N632" s="590" t="n"/>
      <c r="O632" s="590" t="n"/>
      <c r="P632" s="590" t="n"/>
      <c r="Q632" s="590" t="n"/>
      <c r="R632" s="590" t="n"/>
      <c r="S632" s="590" t="n"/>
      <c r="T632" s="590" t="n"/>
      <c r="U632" s="590" t="n"/>
      <c r="V632" s="590" t="n"/>
      <c r="W632" s="590" t="n"/>
      <c r="X632" s="590" t="n"/>
      <c r="Y632" s="590" t="n"/>
      <c r="Z632" s="590" t="n"/>
    </row>
    <row r="633" ht="15.75" customHeight="1" s="844">
      <c r="A633" s="590" t="n"/>
      <c r="B633" s="590" t="n"/>
      <c r="C633" s="590" t="n"/>
      <c r="D633" s="590" t="n"/>
      <c r="E633" s="590" t="n"/>
      <c r="F633" s="590" t="n"/>
      <c r="G633" s="590" t="n"/>
      <c r="H633" s="590" t="n"/>
      <c r="I633" s="590" t="n"/>
      <c r="J633" s="590" t="n"/>
      <c r="K633" s="590" t="n"/>
      <c r="L633" s="590" t="n"/>
      <c r="M633" s="590" t="n"/>
      <c r="N633" s="590" t="n"/>
      <c r="O633" s="590" t="n"/>
      <c r="P633" s="590" t="n"/>
      <c r="Q633" s="590" t="n"/>
      <c r="R633" s="590" t="n"/>
      <c r="S633" s="590" t="n"/>
      <c r="T633" s="590" t="n"/>
      <c r="U633" s="590" t="n"/>
      <c r="V633" s="590" t="n"/>
      <c r="W633" s="590" t="n"/>
      <c r="X633" s="590" t="n"/>
      <c r="Y633" s="590" t="n"/>
      <c r="Z633" s="590" t="n"/>
    </row>
    <row r="634" ht="15.75" customHeight="1" s="844">
      <c r="A634" s="590" t="n"/>
      <c r="B634" s="590" t="n"/>
      <c r="C634" s="590" t="n"/>
      <c r="D634" s="590" t="n"/>
      <c r="E634" s="590" t="n"/>
      <c r="F634" s="590" t="n"/>
      <c r="G634" s="590" t="n"/>
      <c r="H634" s="590" t="n"/>
      <c r="I634" s="590" t="n"/>
      <c r="J634" s="590" t="n"/>
      <c r="K634" s="590" t="n"/>
      <c r="L634" s="590" t="n"/>
      <c r="M634" s="590" t="n"/>
      <c r="N634" s="590" t="n"/>
      <c r="O634" s="590" t="n"/>
      <c r="P634" s="590" t="n"/>
      <c r="Q634" s="590" t="n"/>
      <c r="R634" s="590" t="n"/>
      <c r="S634" s="590" t="n"/>
      <c r="T634" s="590" t="n"/>
      <c r="U634" s="590" t="n"/>
      <c r="V634" s="590" t="n"/>
      <c r="W634" s="590" t="n"/>
      <c r="X634" s="590" t="n"/>
      <c r="Y634" s="590" t="n"/>
      <c r="Z634" s="590" t="n"/>
    </row>
    <row r="635" ht="15.75" customHeight="1" s="844">
      <c r="A635" s="590" t="n"/>
      <c r="B635" s="590" t="n"/>
      <c r="C635" s="590" t="n"/>
      <c r="D635" s="590" t="n"/>
      <c r="E635" s="590" t="n"/>
      <c r="F635" s="590" t="n"/>
      <c r="G635" s="590" t="n"/>
      <c r="H635" s="590" t="n"/>
      <c r="I635" s="590" t="n"/>
      <c r="J635" s="590" t="n"/>
      <c r="K635" s="590" t="n"/>
      <c r="L635" s="590" t="n"/>
      <c r="M635" s="590" t="n"/>
      <c r="N635" s="590" t="n"/>
      <c r="O635" s="590" t="n"/>
      <c r="P635" s="590" t="n"/>
      <c r="Q635" s="590" t="n"/>
      <c r="R635" s="590" t="n"/>
      <c r="S635" s="590" t="n"/>
      <c r="T635" s="590" t="n"/>
      <c r="U635" s="590" t="n"/>
      <c r="V635" s="590" t="n"/>
      <c r="W635" s="590" t="n"/>
      <c r="X635" s="590" t="n"/>
      <c r="Y635" s="590" t="n"/>
      <c r="Z635" s="590" t="n"/>
    </row>
    <row r="636" ht="15.75" customHeight="1" s="844">
      <c r="A636" s="590" t="n"/>
      <c r="B636" s="590" t="n"/>
      <c r="C636" s="590" t="n"/>
      <c r="D636" s="590" t="n"/>
      <c r="E636" s="590" t="n"/>
      <c r="F636" s="590" t="n"/>
      <c r="G636" s="590" t="n"/>
      <c r="H636" s="590" t="n"/>
      <c r="I636" s="590" t="n"/>
      <c r="J636" s="590" t="n"/>
      <c r="K636" s="590" t="n"/>
      <c r="L636" s="590" t="n"/>
      <c r="M636" s="590" t="n"/>
      <c r="N636" s="590" t="n"/>
      <c r="O636" s="590" t="n"/>
      <c r="P636" s="590" t="n"/>
      <c r="Q636" s="590" t="n"/>
      <c r="R636" s="590" t="n"/>
      <c r="S636" s="590" t="n"/>
      <c r="T636" s="590" t="n"/>
      <c r="U636" s="590" t="n"/>
      <c r="V636" s="590" t="n"/>
      <c r="W636" s="590" t="n"/>
      <c r="X636" s="590" t="n"/>
      <c r="Y636" s="590" t="n"/>
      <c r="Z636" s="590" t="n"/>
    </row>
    <row r="637" ht="15.75" customHeight="1" s="844">
      <c r="A637" s="590" t="n"/>
      <c r="B637" s="590" t="n"/>
      <c r="C637" s="590" t="n"/>
      <c r="D637" s="590" t="n"/>
      <c r="E637" s="590" t="n"/>
      <c r="F637" s="590" t="n"/>
      <c r="G637" s="590" t="n"/>
      <c r="H637" s="590" t="n"/>
      <c r="I637" s="590" t="n"/>
      <c r="J637" s="590" t="n"/>
      <c r="K637" s="590" t="n"/>
      <c r="L637" s="590" t="n"/>
      <c r="M637" s="590" t="n"/>
      <c r="N637" s="590" t="n"/>
      <c r="O637" s="590" t="n"/>
      <c r="P637" s="590" t="n"/>
      <c r="Q637" s="590" t="n"/>
      <c r="R637" s="590" t="n"/>
      <c r="S637" s="590" t="n"/>
      <c r="T637" s="590" t="n"/>
      <c r="U637" s="590" t="n"/>
      <c r="V637" s="590" t="n"/>
      <c r="W637" s="590" t="n"/>
      <c r="X637" s="590" t="n"/>
      <c r="Y637" s="590" t="n"/>
      <c r="Z637" s="590" t="n"/>
    </row>
    <row r="638" ht="15.75" customHeight="1" s="844">
      <c r="A638" s="590" t="n"/>
      <c r="B638" s="590" t="n"/>
      <c r="C638" s="590" t="n"/>
      <c r="D638" s="590" t="n"/>
      <c r="E638" s="590" t="n"/>
      <c r="F638" s="590" t="n"/>
      <c r="G638" s="590" t="n"/>
      <c r="H638" s="590" t="n"/>
      <c r="I638" s="590" t="n"/>
      <c r="J638" s="590" t="n"/>
      <c r="K638" s="590" t="n"/>
      <c r="L638" s="590" t="n"/>
      <c r="M638" s="590" t="n"/>
      <c r="N638" s="590" t="n"/>
      <c r="O638" s="590" t="n"/>
      <c r="P638" s="590" t="n"/>
      <c r="Q638" s="590" t="n"/>
      <c r="R638" s="590" t="n"/>
      <c r="S638" s="590" t="n"/>
      <c r="T638" s="590" t="n"/>
      <c r="U638" s="590" t="n"/>
      <c r="V638" s="590" t="n"/>
      <c r="W638" s="590" t="n"/>
      <c r="X638" s="590" t="n"/>
      <c r="Y638" s="590" t="n"/>
      <c r="Z638" s="590" t="n"/>
    </row>
    <row r="639" ht="15.75" customHeight="1" s="844">
      <c r="A639" s="590" t="n"/>
      <c r="B639" s="590" t="n"/>
      <c r="C639" s="590" t="n"/>
      <c r="D639" s="590" t="n"/>
      <c r="E639" s="590" t="n"/>
      <c r="F639" s="590" t="n"/>
      <c r="G639" s="590" t="n"/>
      <c r="H639" s="590" t="n"/>
      <c r="I639" s="590" t="n"/>
      <c r="J639" s="590" t="n"/>
      <c r="K639" s="590" t="n"/>
      <c r="L639" s="590" t="n"/>
      <c r="M639" s="590" t="n"/>
      <c r="N639" s="590" t="n"/>
      <c r="O639" s="590" t="n"/>
      <c r="P639" s="590" t="n"/>
      <c r="Q639" s="590" t="n"/>
      <c r="R639" s="590" t="n"/>
      <c r="S639" s="590" t="n"/>
      <c r="T639" s="590" t="n"/>
      <c r="U639" s="590" t="n"/>
      <c r="V639" s="590" t="n"/>
      <c r="W639" s="590" t="n"/>
      <c r="X639" s="590" t="n"/>
      <c r="Y639" s="590" t="n"/>
      <c r="Z639" s="590" t="n"/>
    </row>
    <row r="640" ht="15.75" customHeight="1" s="844">
      <c r="A640" s="590" t="n"/>
      <c r="B640" s="590" t="n"/>
      <c r="C640" s="590" t="n"/>
      <c r="D640" s="590" t="n"/>
      <c r="E640" s="590" t="n"/>
      <c r="F640" s="590" t="n"/>
      <c r="G640" s="590" t="n"/>
      <c r="H640" s="590" t="n"/>
      <c r="I640" s="590" t="n"/>
      <c r="J640" s="590" t="n"/>
      <c r="K640" s="590" t="n"/>
      <c r="L640" s="590" t="n"/>
      <c r="M640" s="590" t="n"/>
      <c r="N640" s="590" t="n"/>
      <c r="O640" s="590" t="n"/>
      <c r="P640" s="590" t="n"/>
      <c r="Q640" s="590" t="n"/>
      <c r="R640" s="590" t="n"/>
      <c r="S640" s="590" t="n"/>
      <c r="T640" s="590" t="n"/>
      <c r="U640" s="590" t="n"/>
      <c r="V640" s="590" t="n"/>
      <c r="W640" s="590" t="n"/>
      <c r="X640" s="590" t="n"/>
      <c r="Y640" s="590" t="n"/>
      <c r="Z640" s="590" t="n"/>
    </row>
    <row r="641" ht="15.75" customHeight="1" s="844">
      <c r="A641" s="590" t="n"/>
      <c r="B641" s="590" t="n"/>
      <c r="C641" s="590" t="n"/>
      <c r="D641" s="590" t="n"/>
      <c r="E641" s="590" t="n"/>
      <c r="F641" s="590" t="n"/>
      <c r="G641" s="590" t="n"/>
      <c r="H641" s="590" t="n"/>
      <c r="I641" s="590" t="n"/>
      <c r="J641" s="590" t="n"/>
      <c r="K641" s="590" t="n"/>
      <c r="L641" s="590" t="n"/>
      <c r="M641" s="590" t="n"/>
      <c r="N641" s="590" t="n"/>
      <c r="O641" s="590" t="n"/>
      <c r="P641" s="590" t="n"/>
      <c r="Q641" s="590" t="n"/>
      <c r="R641" s="590" t="n"/>
      <c r="S641" s="590" t="n"/>
      <c r="T641" s="590" t="n"/>
      <c r="U641" s="590" t="n"/>
      <c r="V641" s="590" t="n"/>
      <c r="W641" s="590" t="n"/>
      <c r="X641" s="590" t="n"/>
      <c r="Y641" s="590" t="n"/>
      <c r="Z641" s="590" t="n"/>
    </row>
    <row r="642" ht="15.75" customHeight="1" s="844">
      <c r="A642" s="590" t="n"/>
      <c r="B642" s="590" t="n"/>
      <c r="C642" s="590" t="n"/>
      <c r="D642" s="590" t="n"/>
      <c r="E642" s="590" t="n"/>
      <c r="F642" s="590" t="n"/>
      <c r="G642" s="590" t="n"/>
      <c r="H642" s="590" t="n"/>
      <c r="I642" s="590" t="n"/>
      <c r="J642" s="590" t="n"/>
      <c r="K642" s="590" t="n"/>
      <c r="L642" s="590" t="n"/>
      <c r="M642" s="590" t="n"/>
      <c r="N642" s="590" t="n"/>
      <c r="O642" s="590" t="n"/>
      <c r="P642" s="590" t="n"/>
      <c r="Q642" s="590" t="n"/>
      <c r="R642" s="590" t="n"/>
      <c r="S642" s="590" t="n"/>
      <c r="T642" s="590" t="n"/>
      <c r="U642" s="590" t="n"/>
      <c r="V642" s="590" t="n"/>
      <c r="W642" s="590" t="n"/>
      <c r="X642" s="590" t="n"/>
      <c r="Y642" s="590" t="n"/>
      <c r="Z642" s="590" t="n"/>
    </row>
    <row r="643" ht="15.75" customHeight="1" s="844">
      <c r="A643" s="590" t="n"/>
      <c r="B643" s="590" t="n"/>
      <c r="C643" s="590" t="n"/>
      <c r="D643" s="590" t="n"/>
      <c r="E643" s="590" t="n"/>
      <c r="F643" s="590" t="n"/>
      <c r="G643" s="590" t="n"/>
      <c r="H643" s="590" t="n"/>
      <c r="I643" s="590" t="n"/>
      <c r="J643" s="590" t="n"/>
      <c r="K643" s="590" t="n"/>
      <c r="L643" s="590" t="n"/>
      <c r="M643" s="590" t="n"/>
      <c r="N643" s="590" t="n"/>
      <c r="O643" s="590" t="n"/>
      <c r="P643" s="590" t="n"/>
      <c r="Q643" s="590" t="n"/>
      <c r="R643" s="590" t="n"/>
      <c r="S643" s="590" t="n"/>
      <c r="T643" s="590" t="n"/>
      <c r="U643" s="590" t="n"/>
      <c r="V643" s="590" t="n"/>
      <c r="W643" s="590" t="n"/>
      <c r="X643" s="590" t="n"/>
      <c r="Y643" s="590" t="n"/>
      <c r="Z643" s="590" t="n"/>
    </row>
    <row r="644" ht="15.75" customHeight="1" s="844">
      <c r="A644" s="590" t="n"/>
      <c r="B644" s="590" t="n"/>
      <c r="C644" s="590" t="n"/>
      <c r="D644" s="590" t="n"/>
      <c r="E644" s="590" t="n"/>
      <c r="F644" s="590" t="n"/>
      <c r="G644" s="590" t="n"/>
      <c r="H644" s="590" t="n"/>
      <c r="I644" s="590" t="n"/>
      <c r="J644" s="590" t="n"/>
      <c r="K644" s="590" t="n"/>
      <c r="L644" s="590" t="n"/>
      <c r="M644" s="590" t="n"/>
      <c r="N644" s="590" t="n"/>
      <c r="O644" s="590" t="n"/>
      <c r="P644" s="590" t="n"/>
      <c r="Q644" s="590" t="n"/>
      <c r="R644" s="590" t="n"/>
      <c r="S644" s="590" t="n"/>
      <c r="T644" s="590" t="n"/>
      <c r="U644" s="590" t="n"/>
      <c r="V644" s="590" t="n"/>
      <c r="W644" s="590" t="n"/>
      <c r="X644" s="590" t="n"/>
      <c r="Y644" s="590" t="n"/>
      <c r="Z644" s="590" t="n"/>
    </row>
    <row r="645" ht="15.75" customHeight="1" s="844">
      <c r="A645" s="590" t="n"/>
      <c r="B645" s="590" t="n"/>
      <c r="C645" s="590" t="n"/>
      <c r="D645" s="590" t="n"/>
      <c r="E645" s="590" t="n"/>
      <c r="F645" s="590" t="n"/>
      <c r="G645" s="590" t="n"/>
      <c r="H645" s="590" t="n"/>
      <c r="I645" s="590" t="n"/>
      <c r="J645" s="590" t="n"/>
      <c r="K645" s="590" t="n"/>
      <c r="L645" s="590" t="n"/>
      <c r="M645" s="590" t="n"/>
      <c r="N645" s="590" t="n"/>
      <c r="O645" s="590" t="n"/>
      <c r="P645" s="590" t="n"/>
      <c r="Q645" s="590" t="n"/>
      <c r="R645" s="590" t="n"/>
      <c r="S645" s="590" t="n"/>
      <c r="T645" s="590" t="n"/>
      <c r="U645" s="590" t="n"/>
      <c r="V645" s="590" t="n"/>
      <c r="W645" s="590" t="n"/>
      <c r="X645" s="590" t="n"/>
      <c r="Y645" s="590" t="n"/>
      <c r="Z645" s="590" t="n"/>
    </row>
    <row r="646" ht="15.75" customHeight="1" s="844">
      <c r="A646" s="590" t="n"/>
      <c r="B646" s="590" t="n"/>
      <c r="C646" s="590" t="n"/>
      <c r="D646" s="590" t="n"/>
      <c r="E646" s="590" t="n"/>
      <c r="F646" s="590" t="n"/>
      <c r="G646" s="590" t="n"/>
      <c r="H646" s="590" t="n"/>
      <c r="I646" s="590" t="n"/>
      <c r="J646" s="590" t="n"/>
      <c r="K646" s="590" t="n"/>
      <c r="L646" s="590" t="n"/>
      <c r="M646" s="590" t="n"/>
      <c r="N646" s="590" t="n"/>
      <c r="O646" s="590" t="n"/>
      <c r="P646" s="590" t="n"/>
      <c r="Q646" s="590" t="n"/>
      <c r="R646" s="590" t="n"/>
      <c r="S646" s="590" t="n"/>
      <c r="T646" s="590" t="n"/>
      <c r="U646" s="590" t="n"/>
      <c r="V646" s="590" t="n"/>
      <c r="W646" s="590" t="n"/>
      <c r="X646" s="590" t="n"/>
      <c r="Y646" s="590" t="n"/>
      <c r="Z646" s="590" t="n"/>
    </row>
    <row r="647" ht="15.75" customHeight="1" s="844">
      <c r="A647" s="590" t="n"/>
      <c r="B647" s="590" t="n"/>
      <c r="C647" s="590" t="n"/>
      <c r="D647" s="590" t="n"/>
      <c r="E647" s="590" t="n"/>
      <c r="F647" s="590" t="n"/>
      <c r="G647" s="590" t="n"/>
      <c r="H647" s="590" t="n"/>
      <c r="I647" s="590" t="n"/>
      <c r="J647" s="590" t="n"/>
      <c r="K647" s="590" t="n"/>
      <c r="L647" s="590" t="n"/>
      <c r="M647" s="590" t="n"/>
      <c r="N647" s="590" t="n"/>
      <c r="O647" s="590" t="n"/>
      <c r="P647" s="590" t="n"/>
      <c r="Q647" s="590" t="n"/>
      <c r="R647" s="590" t="n"/>
      <c r="S647" s="590" t="n"/>
      <c r="T647" s="590" t="n"/>
      <c r="U647" s="590" t="n"/>
      <c r="V647" s="590" t="n"/>
      <c r="W647" s="590" t="n"/>
      <c r="X647" s="590" t="n"/>
      <c r="Y647" s="590" t="n"/>
      <c r="Z647" s="590" t="n"/>
    </row>
    <row r="648" ht="15.75" customHeight="1" s="844">
      <c r="A648" s="590" t="n"/>
      <c r="B648" s="590" t="n"/>
      <c r="C648" s="590" t="n"/>
      <c r="D648" s="590" t="n"/>
      <c r="E648" s="590" t="n"/>
      <c r="F648" s="590" t="n"/>
      <c r="G648" s="590" t="n"/>
      <c r="H648" s="590" t="n"/>
      <c r="I648" s="590" t="n"/>
      <c r="J648" s="590" t="n"/>
      <c r="K648" s="590" t="n"/>
      <c r="L648" s="590" t="n"/>
      <c r="M648" s="590" t="n"/>
      <c r="N648" s="590" t="n"/>
      <c r="O648" s="590" t="n"/>
      <c r="P648" s="590" t="n"/>
      <c r="Q648" s="590" t="n"/>
      <c r="R648" s="590" t="n"/>
      <c r="S648" s="590" t="n"/>
      <c r="T648" s="590" t="n"/>
      <c r="U648" s="590" t="n"/>
      <c r="V648" s="590" t="n"/>
      <c r="W648" s="590" t="n"/>
      <c r="X648" s="590" t="n"/>
      <c r="Y648" s="590" t="n"/>
      <c r="Z648" s="590" t="n"/>
    </row>
    <row r="649" ht="15.75" customHeight="1" s="844">
      <c r="A649" s="590" t="n"/>
      <c r="B649" s="590" t="n"/>
      <c r="C649" s="590" t="n"/>
      <c r="D649" s="590" t="n"/>
      <c r="E649" s="590" t="n"/>
      <c r="F649" s="590" t="n"/>
      <c r="G649" s="590" t="n"/>
      <c r="H649" s="590" t="n"/>
      <c r="I649" s="590" t="n"/>
      <c r="J649" s="590" t="n"/>
      <c r="K649" s="590" t="n"/>
      <c r="L649" s="590" t="n"/>
      <c r="M649" s="590" t="n"/>
      <c r="N649" s="590" t="n"/>
      <c r="O649" s="590" t="n"/>
      <c r="P649" s="590" t="n"/>
      <c r="Q649" s="590" t="n"/>
      <c r="R649" s="590" t="n"/>
      <c r="S649" s="590" t="n"/>
      <c r="T649" s="590" t="n"/>
      <c r="U649" s="590" t="n"/>
      <c r="V649" s="590" t="n"/>
      <c r="W649" s="590" t="n"/>
      <c r="X649" s="590" t="n"/>
      <c r="Y649" s="590" t="n"/>
      <c r="Z649" s="590" t="n"/>
    </row>
    <row r="650" ht="15.75" customHeight="1" s="844">
      <c r="A650" s="590" t="n"/>
      <c r="B650" s="590" t="n"/>
      <c r="C650" s="590" t="n"/>
      <c r="D650" s="590" t="n"/>
      <c r="E650" s="590" t="n"/>
      <c r="F650" s="590" t="n"/>
      <c r="G650" s="590" t="n"/>
      <c r="H650" s="590" t="n"/>
      <c r="I650" s="590" t="n"/>
      <c r="J650" s="590" t="n"/>
      <c r="K650" s="590" t="n"/>
      <c r="L650" s="590" t="n"/>
      <c r="M650" s="590" t="n"/>
      <c r="N650" s="590" t="n"/>
      <c r="O650" s="590" t="n"/>
      <c r="P650" s="590" t="n"/>
      <c r="Q650" s="590" t="n"/>
      <c r="R650" s="590" t="n"/>
      <c r="S650" s="590" t="n"/>
      <c r="T650" s="590" t="n"/>
      <c r="U650" s="590" t="n"/>
      <c r="V650" s="590" t="n"/>
      <c r="W650" s="590" t="n"/>
      <c r="X650" s="590" t="n"/>
      <c r="Y650" s="590" t="n"/>
      <c r="Z650" s="590" t="n"/>
    </row>
    <row r="651" ht="15.75" customHeight="1" s="844">
      <c r="A651" s="590" t="n"/>
      <c r="B651" s="590" t="n"/>
      <c r="C651" s="590" t="n"/>
      <c r="D651" s="590" t="n"/>
      <c r="E651" s="590" t="n"/>
      <c r="F651" s="590" t="n"/>
      <c r="G651" s="590" t="n"/>
      <c r="H651" s="590" t="n"/>
      <c r="I651" s="590" t="n"/>
      <c r="J651" s="590" t="n"/>
      <c r="K651" s="590" t="n"/>
      <c r="L651" s="590" t="n"/>
      <c r="M651" s="590" t="n"/>
      <c r="N651" s="590" t="n"/>
      <c r="O651" s="590" t="n"/>
      <c r="P651" s="590" t="n"/>
      <c r="Q651" s="590" t="n"/>
      <c r="R651" s="590" t="n"/>
      <c r="S651" s="590" t="n"/>
      <c r="T651" s="590" t="n"/>
      <c r="U651" s="590" t="n"/>
      <c r="V651" s="590" t="n"/>
      <c r="W651" s="590" t="n"/>
      <c r="X651" s="590" t="n"/>
      <c r="Y651" s="590" t="n"/>
      <c r="Z651" s="590" t="n"/>
    </row>
    <row r="652" ht="15.75" customHeight="1" s="844">
      <c r="A652" s="590" t="n"/>
      <c r="B652" s="590" t="n"/>
      <c r="C652" s="590" t="n"/>
      <c r="D652" s="590" t="n"/>
      <c r="E652" s="590" t="n"/>
      <c r="F652" s="590" t="n"/>
      <c r="G652" s="590" t="n"/>
      <c r="H652" s="590" t="n"/>
      <c r="I652" s="590" t="n"/>
      <c r="J652" s="590" t="n"/>
      <c r="K652" s="590" t="n"/>
      <c r="L652" s="590" t="n"/>
      <c r="M652" s="590" t="n"/>
      <c r="N652" s="590" t="n"/>
      <c r="O652" s="590" t="n"/>
      <c r="P652" s="590" t="n"/>
      <c r="Q652" s="590" t="n"/>
      <c r="R652" s="590" t="n"/>
      <c r="S652" s="590" t="n"/>
      <c r="T652" s="590" t="n"/>
      <c r="U652" s="590" t="n"/>
      <c r="V652" s="590" t="n"/>
      <c r="W652" s="590" t="n"/>
      <c r="X652" s="590" t="n"/>
      <c r="Y652" s="590" t="n"/>
      <c r="Z652" s="590" t="n"/>
    </row>
    <row r="653" ht="15.75" customHeight="1" s="844">
      <c r="A653" s="590" t="n"/>
      <c r="B653" s="590" t="n"/>
      <c r="C653" s="590" t="n"/>
      <c r="D653" s="590" t="n"/>
      <c r="E653" s="590" t="n"/>
      <c r="F653" s="590" t="n"/>
      <c r="G653" s="590" t="n"/>
      <c r="H653" s="590" t="n"/>
      <c r="I653" s="590" t="n"/>
      <c r="J653" s="590" t="n"/>
      <c r="K653" s="590" t="n"/>
      <c r="L653" s="590" t="n"/>
      <c r="M653" s="590" t="n"/>
      <c r="N653" s="590" t="n"/>
      <c r="O653" s="590" t="n"/>
      <c r="P653" s="590" t="n"/>
      <c r="Q653" s="590" t="n"/>
      <c r="R653" s="590" t="n"/>
      <c r="S653" s="590" t="n"/>
      <c r="T653" s="590" t="n"/>
      <c r="U653" s="590" t="n"/>
      <c r="V653" s="590" t="n"/>
      <c r="W653" s="590" t="n"/>
      <c r="X653" s="590" t="n"/>
      <c r="Y653" s="590" t="n"/>
      <c r="Z653" s="590" t="n"/>
    </row>
    <row r="654" ht="15.75" customHeight="1" s="844">
      <c r="A654" s="590" t="n"/>
      <c r="B654" s="590" t="n"/>
      <c r="C654" s="590" t="n"/>
      <c r="D654" s="590" t="n"/>
      <c r="E654" s="590" t="n"/>
      <c r="F654" s="590" t="n"/>
      <c r="G654" s="590" t="n"/>
      <c r="H654" s="590" t="n"/>
      <c r="I654" s="590" t="n"/>
      <c r="J654" s="590" t="n"/>
      <c r="K654" s="590" t="n"/>
      <c r="L654" s="590" t="n"/>
      <c r="M654" s="590" t="n"/>
      <c r="N654" s="590" t="n"/>
      <c r="O654" s="590" t="n"/>
      <c r="P654" s="590" t="n"/>
      <c r="Q654" s="590" t="n"/>
      <c r="R654" s="590" t="n"/>
      <c r="S654" s="590" t="n"/>
      <c r="T654" s="590" t="n"/>
      <c r="U654" s="590" t="n"/>
      <c r="V654" s="590" t="n"/>
      <c r="W654" s="590" t="n"/>
      <c r="X654" s="590" t="n"/>
      <c r="Y654" s="590" t="n"/>
      <c r="Z654" s="590" t="n"/>
    </row>
    <row r="655" ht="15.75" customHeight="1" s="844">
      <c r="A655" s="590" t="n"/>
      <c r="B655" s="590" t="n"/>
      <c r="C655" s="590" t="n"/>
      <c r="D655" s="590" t="n"/>
      <c r="E655" s="590" t="n"/>
      <c r="F655" s="590" t="n"/>
      <c r="G655" s="590" t="n"/>
      <c r="H655" s="590" t="n"/>
      <c r="I655" s="590" t="n"/>
      <c r="J655" s="590" t="n"/>
      <c r="K655" s="590" t="n"/>
      <c r="L655" s="590" t="n"/>
      <c r="M655" s="590" t="n"/>
      <c r="N655" s="590" t="n"/>
      <c r="O655" s="590" t="n"/>
      <c r="P655" s="590" t="n"/>
      <c r="Q655" s="590" t="n"/>
      <c r="R655" s="590" t="n"/>
      <c r="S655" s="590" t="n"/>
      <c r="T655" s="590" t="n"/>
      <c r="U655" s="590" t="n"/>
      <c r="V655" s="590" t="n"/>
      <c r="W655" s="590" t="n"/>
      <c r="X655" s="590" t="n"/>
      <c r="Y655" s="590" t="n"/>
      <c r="Z655" s="590" t="n"/>
    </row>
    <row r="656" ht="15.75" customHeight="1" s="844">
      <c r="A656" s="590" t="n"/>
      <c r="B656" s="590" t="n"/>
      <c r="C656" s="590" t="n"/>
      <c r="D656" s="590" t="n"/>
      <c r="E656" s="590" t="n"/>
      <c r="F656" s="590" t="n"/>
      <c r="G656" s="590" t="n"/>
      <c r="H656" s="590" t="n"/>
      <c r="I656" s="590" t="n"/>
      <c r="J656" s="590" t="n"/>
      <c r="K656" s="590" t="n"/>
      <c r="L656" s="590" t="n"/>
      <c r="M656" s="590" t="n"/>
      <c r="N656" s="590" t="n"/>
      <c r="O656" s="590" t="n"/>
      <c r="P656" s="590" t="n"/>
      <c r="Q656" s="590" t="n"/>
      <c r="R656" s="590" t="n"/>
      <c r="S656" s="590" t="n"/>
      <c r="T656" s="590" t="n"/>
      <c r="U656" s="590" t="n"/>
      <c r="V656" s="590" t="n"/>
      <c r="W656" s="590" t="n"/>
      <c r="X656" s="590" t="n"/>
      <c r="Y656" s="590" t="n"/>
      <c r="Z656" s="590" t="n"/>
    </row>
    <row r="657" ht="15.75" customHeight="1" s="844">
      <c r="A657" s="590" t="n"/>
      <c r="B657" s="590" t="n"/>
      <c r="C657" s="590" t="n"/>
      <c r="D657" s="590" t="n"/>
      <c r="E657" s="590" t="n"/>
      <c r="F657" s="590" t="n"/>
      <c r="G657" s="590" t="n"/>
      <c r="H657" s="590" t="n"/>
      <c r="I657" s="590" t="n"/>
      <c r="J657" s="590" t="n"/>
      <c r="K657" s="590" t="n"/>
      <c r="L657" s="590" t="n"/>
      <c r="M657" s="590" t="n"/>
      <c r="N657" s="590" t="n"/>
      <c r="O657" s="590" t="n"/>
      <c r="P657" s="590" t="n"/>
      <c r="Q657" s="590" t="n"/>
      <c r="R657" s="590" t="n"/>
      <c r="S657" s="590" t="n"/>
      <c r="T657" s="590" t="n"/>
      <c r="U657" s="590" t="n"/>
      <c r="V657" s="590" t="n"/>
      <c r="W657" s="590" t="n"/>
      <c r="X657" s="590" t="n"/>
      <c r="Y657" s="590" t="n"/>
      <c r="Z657" s="590" t="n"/>
    </row>
    <row r="658" ht="15.75" customHeight="1" s="844">
      <c r="A658" s="590" t="n"/>
      <c r="B658" s="590" t="n"/>
      <c r="C658" s="590" t="n"/>
      <c r="D658" s="590" t="n"/>
      <c r="E658" s="590" t="n"/>
      <c r="F658" s="590" t="n"/>
      <c r="G658" s="590" t="n"/>
      <c r="H658" s="590" t="n"/>
      <c r="I658" s="590" t="n"/>
      <c r="J658" s="590" t="n"/>
      <c r="K658" s="590" t="n"/>
      <c r="L658" s="590" t="n"/>
      <c r="M658" s="590" t="n"/>
      <c r="N658" s="590" t="n"/>
      <c r="O658" s="590" t="n"/>
      <c r="P658" s="590" t="n"/>
      <c r="Q658" s="590" t="n"/>
      <c r="R658" s="590" t="n"/>
      <c r="S658" s="590" t="n"/>
      <c r="T658" s="590" t="n"/>
      <c r="U658" s="590" t="n"/>
      <c r="V658" s="590" t="n"/>
      <c r="W658" s="590" t="n"/>
      <c r="X658" s="590" t="n"/>
      <c r="Y658" s="590" t="n"/>
      <c r="Z658" s="590" t="n"/>
    </row>
    <row r="659" ht="15.75" customHeight="1" s="844">
      <c r="A659" s="590" t="n"/>
      <c r="B659" s="590" t="n"/>
      <c r="C659" s="590" t="n"/>
      <c r="D659" s="590" t="n"/>
      <c r="E659" s="590" t="n"/>
      <c r="F659" s="590" t="n"/>
      <c r="G659" s="590" t="n"/>
      <c r="H659" s="590" t="n"/>
      <c r="I659" s="590" t="n"/>
      <c r="J659" s="590" t="n"/>
      <c r="K659" s="590" t="n"/>
      <c r="L659" s="590" t="n"/>
      <c r="M659" s="590" t="n"/>
      <c r="N659" s="590" t="n"/>
      <c r="O659" s="590" t="n"/>
      <c r="P659" s="590" t="n"/>
      <c r="Q659" s="590" t="n"/>
      <c r="R659" s="590" t="n"/>
      <c r="S659" s="590" t="n"/>
      <c r="T659" s="590" t="n"/>
      <c r="U659" s="590" t="n"/>
      <c r="V659" s="590" t="n"/>
      <c r="W659" s="590" t="n"/>
      <c r="X659" s="590" t="n"/>
      <c r="Y659" s="590" t="n"/>
      <c r="Z659" s="590" t="n"/>
    </row>
    <row r="660" ht="15.75" customHeight="1" s="844">
      <c r="A660" s="590" t="n"/>
      <c r="B660" s="590" t="n"/>
      <c r="C660" s="590" t="n"/>
      <c r="D660" s="590" t="n"/>
      <c r="E660" s="590" t="n"/>
      <c r="F660" s="590" t="n"/>
      <c r="G660" s="590" t="n"/>
      <c r="H660" s="590" t="n"/>
      <c r="I660" s="590" t="n"/>
      <c r="J660" s="590" t="n"/>
      <c r="K660" s="590" t="n"/>
      <c r="L660" s="590" t="n"/>
      <c r="M660" s="590" t="n"/>
      <c r="N660" s="590" t="n"/>
      <c r="O660" s="590" t="n"/>
      <c r="P660" s="590" t="n"/>
      <c r="Q660" s="590" t="n"/>
      <c r="R660" s="590" t="n"/>
      <c r="S660" s="590" t="n"/>
      <c r="T660" s="590" t="n"/>
      <c r="U660" s="590" t="n"/>
      <c r="V660" s="590" t="n"/>
      <c r="W660" s="590" t="n"/>
      <c r="X660" s="590" t="n"/>
      <c r="Y660" s="590" t="n"/>
      <c r="Z660" s="590" t="n"/>
    </row>
    <row r="661" ht="15.75" customHeight="1" s="844">
      <c r="A661" s="590" t="n"/>
      <c r="B661" s="590" t="n"/>
      <c r="C661" s="590" t="n"/>
      <c r="D661" s="590" t="n"/>
      <c r="E661" s="590" t="n"/>
      <c r="F661" s="590" t="n"/>
      <c r="G661" s="590" t="n"/>
      <c r="H661" s="590" t="n"/>
      <c r="I661" s="590" t="n"/>
      <c r="J661" s="590" t="n"/>
      <c r="K661" s="590" t="n"/>
      <c r="L661" s="590" t="n"/>
      <c r="M661" s="590" t="n"/>
      <c r="N661" s="590" t="n"/>
      <c r="O661" s="590" t="n"/>
      <c r="P661" s="590" t="n"/>
      <c r="Q661" s="590" t="n"/>
      <c r="R661" s="590" t="n"/>
      <c r="S661" s="590" t="n"/>
      <c r="T661" s="590" t="n"/>
      <c r="U661" s="590" t="n"/>
      <c r="V661" s="590" t="n"/>
      <c r="W661" s="590" t="n"/>
      <c r="X661" s="590" t="n"/>
      <c r="Y661" s="590" t="n"/>
      <c r="Z661" s="590" t="n"/>
    </row>
    <row r="662" ht="15.75" customHeight="1" s="844">
      <c r="A662" s="590" t="n"/>
      <c r="B662" s="590" t="n"/>
      <c r="C662" s="590" t="n"/>
      <c r="D662" s="590" t="n"/>
      <c r="E662" s="590" t="n"/>
      <c r="F662" s="590" t="n"/>
      <c r="G662" s="590" t="n"/>
      <c r="H662" s="590" t="n"/>
      <c r="I662" s="590" t="n"/>
      <c r="J662" s="590" t="n"/>
      <c r="K662" s="590" t="n"/>
      <c r="L662" s="590" t="n"/>
      <c r="M662" s="590" t="n"/>
      <c r="N662" s="590" t="n"/>
      <c r="O662" s="590" t="n"/>
      <c r="P662" s="590" t="n"/>
      <c r="Q662" s="590" t="n"/>
      <c r="R662" s="590" t="n"/>
      <c r="S662" s="590" t="n"/>
      <c r="T662" s="590" t="n"/>
      <c r="U662" s="590" t="n"/>
      <c r="V662" s="590" t="n"/>
      <c r="W662" s="590" t="n"/>
      <c r="X662" s="590" t="n"/>
      <c r="Y662" s="590" t="n"/>
      <c r="Z662" s="590" t="n"/>
    </row>
    <row r="663" ht="15.75" customHeight="1" s="844">
      <c r="A663" s="590" t="n"/>
      <c r="B663" s="590" t="n"/>
      <c r="C663" s="590" t="n"/>
      <c r="D663" s="590" t="n"/>
      <c r="E663" s="590" t="n"/>
      <c r="F663" s="590" t="n"/>
      <c r="G663" s="590" t="n"/>
      <c r="H663" s="590" t="n"/>
      <c r="I663" s="590" t="n"/>
      <c r="J663" s="590" t="n"/>
      <c r="K663" s="590" t="n"/>
      <c r="L663" s="590" t="n"/>
      <c r="M663" s="590" t="n"/>
      <c r="N663" s="590" t="n"/>
      <c r="O663" s="590" t="n"/>
      <c r="P663" s="590" t="n"/>
      <c r="Q663" s="590" t="n"/>
      <c r="R663" s="590" t="n"/>
      <c r="S663" s="590" t="n"/>
      <c r="T663" s="590" t="n"/>
      <c r="U663" s="590" t="n"/>
      <c r="V663" s="590" t="n"/>
      <c r="W663" s="590" t="n"/>
      <c r="X663" s="590" t="n"/>
      <c r="Y663" s="590" t="n"/>
      <c r="Z663" s="590" t="n"/>
    </row>
    <row r="664" ht="15.75" customHeight="1" s="844">
      <c r="A664" s="590" t="n"/>
      <c r="B664" s="590" t="n"/>
      <c r="C664" s="590" t="n"/>
      <c r="D664" s="590" t="n"/>
      <c r="E664" s="590" t="n"/>
      <c r="F664" s="590" t="n"/>
      <c r="G664" s="590" t="n"/>
      <c r="H664" s="590" t="n"/>
      <c r="I664" s="590" t="n"/>
      <c r="J664" s="590" t="n"/>
      <c r="K664" s="590" t="n"/>
      <c r="L664" s="590" t="n"/>
      <c r="M664" s="590" t="n"/>
      <c r="N664" s="590" t="n"/>
      <c r="O664" s="590" t="n"/>
      <c r="P664" s="590" t="n"/>
      <c r="Q664" s="590" t="n"/>
      <c r="R664" s="590" t="n"/>
      <c r="S664" s="590" t="n"/>
      <c r="T664" s="590" t="n"/>
      <c r="U664" s="590" t="n"/>
      <c r="V664" s="590" t="n"/>
      <c r="W664" s="590" t="n"/>
      <c r="X664" s="590" t="n"/>
      <c r="Y664" s="590" t="n"/>
      <c r="Z664" s="590" t="n"/>
    </row>
    <row r="665" ht="15.75" customHeight="1" s="844">
      <c r="A665" s="590" t="n"/>
      <c r="B665" s="590" t="n"/>
      <c r="C665" s="590" t="n"/>
      <c r="D665" s="590" t="n"/>
      <c r="E665" s="590" t="n"/>
      <c r="F665" s="590" t="n"/>
      <c r="G665" s="590" t="n"/>
      <c r="H665" s="590" t="n"/>
      <c r="I665" s="590" t="n"/>
      <c r="J665" s="590" t="n"/>
      <c r="K665" s="590" t="n"/>
      <c r="L665" s="590" t="n"/>
      <c r="M665" s="590" t="n"/>
      <c r="N665" s="590" t="n"/>
      <c r="O665" s="590" t="n"/>
      <c r="P665" s="590" t="n"/>
      <c r="Q665" s="590" t="n"/>
      <c r="R665" s="590" t="n"/>
      <c r="S665" s="590" t="n"/>
      <c r="T665" s="590" t="n"/>
      <c r="U665" s="590" t="n"/>
      <c r="V665" s="590" t="n"/>
      <c r="W665" s="590" t="n"/>
      <c r="X665" s="590" t="n"/>
      <c r="Y665" s="590" t="n"/>
      <c r="Z665" s="590" t="n"/>
    </row>
    <row r="666" ht="15.75" customHeight="1" s="844">
      <c r="A666" s="590" t="n"/>
      <c r="B666" s="590" t="n"/>
      <c r="C666" s="590" t="n"/>
      <c r="D666" s="590" t="n"/>
      <c r="E666" s="590" t="n"/>
      <c r="F666" s="590" t="n"/>
      <c r="G666" s="590" t="n"/>
      <c r="H666" s="590" t="n"/>
      <c r="I666" s="590" t="n"/>
      <c r="J666" s="590" t="n"/>
      <c r="K666" s="590" t="n"/>
      <c r="L666" s="590" t="n"/>
      <c r="M666" s="590" t="n"/>
      <c r="N666" s="590" t="n"/>
      <c r="O666" s="590" t="n"/>
      <c r="P666" s="590" t="n"/>
      <c r="Q666" s="590" t="n"/>
      <c r="R666" s="590" t="n"/>
      <c r="S666" s="590" t="n"/>
      <c r="T666" s="590" t="n"/>
      <c r="U666" s="590" t="n"/>
      <c r="V666" s="590" t="n"/>
      <c r="W666" s="590" t="n"/>
      <c r="X666" s="590" t="n"/>
      <c r="Y666" s="590" t="n"/>
      <c r="Z666" s="590" t="n"/>
    </row>
    <row r="667" ht="15.75" customHeight="1" s="844">
      <c r="A667" s="590" t="n"/>
      <c r="B667" s="590" t="n"/>
      <c r="C667" s="590" t="n"/>
      <c r="D667" s="590" t="n"/>
      <c r="E667" s="590" t="n"/>
      <c r="F667" s="590" t="n"/>
      <c r="G667" s="590" t="n"/>
      <c r="H667" s="590" t="n"/>
      <c r="I667" s="590" t="n"/>
      <c r="J667" s="590" t="n"/>
      <c r="K667" s="590" t="n"/>
      <c r="L667" s="590" t="n"/>
      <c r="M667" s="590" t="n"/>
      <c r="N667" s="590" t="n"/>
      <c r="O667" s="590" t="n"/>
      <c r="P667" s="590" t="n"/>
      <c r="Q667" s="590" t="n"/>
      <c r="R667" s="590" t="n"/>
      <c r="S667" s="590" t="n"/>
      <c r="T667" s="590" t="n"/>
      <c r="U667" s="590" t="n"/>
      <c r="V667" s="590" t="n"/>
      <c r="W667" s="590" t="n"/>
      <c r="X667" s="590" t="n"/>
      <c r="Y667" s="590" t="n"/>
      <c r="Z667" s="590" t="n"/>
    </row>
    <row r="668" ht="15.75" customHeight="1" s="844">
      <c r="A668" s="590" t="n"/>
      <c r="B668" s="590" t="n"/>
      <c r="C668" s="590" t="n"/>
      <c r="D668" s="590" t="n"/>
      <c r="E668" s="590" t="n"/>
      <c r="F668" s="590" t="n"/>
      <c r="G668" s="590" t="n"/>
      <c r="H668" s="590" t="n"/>
      <c r="I668" s="590" t="n"/>
      <c r="J668" s="590" t="n"/>
      <c r="K668" s="590" t="n"/>
      <c r="L668" s="590" t="n"/>
      <c r="M668" s="590" t="n"/>
      <c r="N668" s="590" t="n"/>
      <c r="O668" s="590" t="n"/>
      <c r="P668" s="590" t="n"/>
      <c r="Q668" s="590" t="n"/>
      <c r="R668" s="590" t="n"/>
      <c r="S668" s="590" t="n"/>
      <c r="T668" s="590" t="n"/>
      <c r="U668" s="590" t="n"/>
      <c r="V668" s="590" t="n"/>
      <c r="W668" s="590" t="n"/>
      <c r="X668" s="590" t="n"/>
      <c r="Y668" s="590" t="n"/>
      <c r="Z668" s="590" t="n"/>
    </row>
    <row r="669" ht="15.75" customHeight="1" s="844">
      <c r="A669" s="590" t="n"/>
      <c r="B669" s="590" t="n"/>
      <c r="C669" s="590" t="n"/>
      <c r="D669" s="590" t="n"/>
      <c r="E669" s="590" t="n"/>
      <c r="F669" s="590" t="n"/>
      <c r="G669" s="590" t="n"/>
      <c r="H669" s="590" t="n"/>
      <c r="I669" s="590" t="n"/>
      <c r="J669" s="590" t="n"/>
      <c r="K669" s="590" t="n"/>
      <c r="L669" s="590" t="n"/>
      <c r="M669" s="590" t="n"/>
      <c r="N669" s="590" t="n"/>
      <c r="O669" s="590" t="n"/>
      <c r="P669" s="590" t="n"/>
      <c r="Q669" s="590" t="n"/>
      <c r="R669" s="590" t="n"/>
      <c r="S669" s="590" t="n"/>
      <c r="T669" s="590" t="n"/>
      <c r="U669" s="590" t="n"/>
      <c r="V669" s="590" t="n"/>
      <c r="W669" s="590" t="n"/>
      <c r="X669" s="590" t="n"/>
      <c r="Y669" s="590" t="n"/>
      <c r="Z669" s="590" t="n"/>
    </row>
    <row r="670" ht="15.75" customHeight="1" s="844">
      <c r="A670" s="590" t="n"/>
      <c r="B670" s="590" t="n"/>
      <c r="C670" s="590" t="n"/>
      <c r="D670" s="590" t="n"/>
      <c r="E670" s="590" t="n"/>
      <c r="F670" s="590" t="n"/>
      <c r="G670" s="590" t="n"/>
      <c r="H670" s="590" t="n"/>
      <c r="I670" s="590" t="n"/>
      <c r="J670" s="590" t="n"/>
      <c r="K670" s="590" t="n"/>
      <c r="L670" s="590" t="n"/>
      <c r="M670" s="590" t="n"/>
      <c r="N670" s="590" t="n"/>
      <c r="O670" s="590" t="n"/>
      <c r="P670" s="590" t="n"/>
      <c r="Q670" s="590" t="n"/>
      <c r="R670" s="590" t="n"/>
      <c r="S670" s="590" t="n"/>
      <c r="T670" s="590" t="n"/>
      <c r="U670" s="590" t="n"/>
      <c r="V670" s="590" t="n"/>
      <c r="W670" s="590" t="n"/>
      <c r="X670" s="590" t="n"/>
      <c r="Y670" s="590" t="n"/>
      <c r="Z670" s="590" t="n"/>
    </row>
    <row r="671" ht="15.75" customHeight="1" s="844">
      <c r="A671" s="590" t="n"/>
      <c r="B671" s="590" t="n"/>
      <c r="C671" s="590" t="n"/>
      <c r="D671" s="590" t="n"/>
      <c r="E671" s="590" t="n"/>
      <c r="F671" s="590" t="n"/>
      <c r="G671" s="590" t="n"/>
      <c r="H671" s="590" t="n"/>
      <c r="I671" s="590" t="n"/>
      <c r="J671" s="590" t="n"/>
      <c r="K671" s="590" t="n"/>
      <c r="L671" s="590" t="n"/>
      <c r="M671" s="590" t="n"/>
      <c r="N671" s="590" t="n"/>
      <c r="O671" s="590" t="n"/>
      <c r="P671" s="590" t="n"/>
      <c r="Q671" s="590" t="n"/>
      <c r="R671" s="590" t="n"/>
      <c r="S671" s="590" t="n"/>
      <c r="T671" s="590" t="n"/>
      <c r="U671" s="590" t="n"/>
      <c r="V671" s="590" t="n"/>
      <c r="W671" s="590" t="n"/>
      <c r="X671" s="590" t="n"/>
      <c r="Y671" s="590" t="n"/>
      <c r="Z671" s="590" t="n"/>
    </row>
    <row r="672" ht="15.75" customHeight="1" s="844">
      <c r="A672" s="590" t="n"/>
      <c r="B672" s="590" t="n"/>
      <c r="C672" s="590" t="n"/>
      <c r="D672" s="590" t="n"/>
      <c r="E672" s="590" t="n"/>
      <c r="F672" s="590" t="n"/>
      <c r="G672" s="590" t="n"/>
      <c r="H672" s="590" t="n"/>
      <c r="I672" s="590" t="n"/>
      <c r="J672" s="590" t="n"/>
      <c r="K672" s="590" t="n"/>
      <c r="L672" s="590" t="n"/>
      <c r="M672" s="590" t="n"/>
      <c r="N672" s="590" t="n"/>
      <c r="O672" s="590" t="n"/>
      <c r="P672" s="590" t="n"/>
      <c r="Q672" s="590" t="n"/>
      <c r="R672" s="590" t="n"/>
      <c r="S672" s="590" t="n"/>
      <c r="T672" s="590" t="n"/>
      <c r="U672" s="590" t="n"/>
      <c r="V672" s="590" t="n"/>
      <c r="W672" s="590" t="n"/>
      <c r="X672" s="590" t="n"/>
      <c r="Y672" s="590" t="n"/>
      <c r="Z672" s="590" t="n"/>
    </row>
    <row r="673" ht="15.75" customHeight="1" s="844">
      <c r="A673" s="590" t="n"/>
      <c r="B673" s="590" t="n"/>
      <c r="C673" s="590" t="n"/>
      <c r="D673" s="590" t="n"/>
      <c r="E673" s="590" t="n"/>
      <c r="F673" s="590" t="n"/>
      <c r="G673" s="590" t="n"/>
      <c r="H673" s="590" t="n"/>
      <c r="I673" s="590" t="n"/>
      <c r="J673" s="590" t="n"/>
      <c r="K673" s="590" t="n"/>
      <c r="L673" s="590" t="n"/>
      <c r="M673" s="590" t="n"/>
      <c r="N673" s="590" t="n"/>
      <c r="O673" s="590" t="n"/>
      <c r="P673" s="590" t="n"/>
      <c r="Q673" s="590" t="n"/>
      <c r="R673" s="590" t="n"/>
      <c r="S673" s="590" t="n"/>
      <c r="T673" s="590" t="n"/>
      <c r="U673" s="590" t="n"/>
      <c r="V673" s="590" t="n"/>
      <c r="W673" s="590" t="n"/>
      <c r="X673" s="590" t="n"/>
      <c r="Y673" s="590" t="n"/>
      <c r="Z673" s="590" t="n"/>
    </row>
    <row r="674" ht="15.75" customHeight="1" s="844">
      <c r="A674" s="590" t="n"/>
      <c r="B674" s="590" t="n"/>
      <c r="C674" s="590" t="n"/>
      <c r="D674" s="590" t="n"/>
      <c r="E674" s="590" t="n"/>
      <c r="F674" s="590" t="n"/>
      <c r="G674" s="590" t="n"/>
      <c r="H674" s="590" t="n"/>
      <c r="I674" s="590" t="n"/>
      <c r="J674" s="590" t="n"/>
      <c r="K674" s="590" t="n"/>
      <c r="L674" s="590" t="n"/>
      <c r="M674" s="590" t="n"/>
      <c r="N674" s="590" t="n"/>
      <c r="O674" s="590" t="n"/>
      <c r="P674" s="590" t="n"/>
      <c r="Q674" s="590" t="n"/>
      <c r="R674" s="590" t="n"/>
      <c r="S674" s="590" t="n"/>
      <c r="T674" s="590" t="n"/>
      <c r="U674" s="590" t="n"/>
      <c r="V674" s="590" t="n"/>
      <c r="W674" s="590" t="n"/>
      <c r="X674" s="590" t="n"/>
      <c r="Y674" s="590" t="n"/>
      <c r="Z674" s="590" t="n"/>
    </row>
    <row r="675" ht="15.75" customHeight="1" s="844">
      <c r="A675" s="590" t="n"/>
      <c r="B675" s="590" t="n"/>
      <c r="C675" s="590" t="n"/>
      <c r="D675" s="590" t="n"/>
      <c r="E675" s="590" t="n"/>
      <c r="F675" s="590" t="n"/>
      <c r="G675" s="590" t="n"/>
      <c r="H675" s="590" t="n"/>
      <c r="I675" s="590" t="n"/>
      <c r="J675" s="590" t="n"/>
      <c r="K675" s="590" t="n"/>
      <c r="L675" s="590" t="n"/>
      <c r="M675" s="590" t="n"/>
      <c r="N675" s="590" t="n"/>
      <c r="O675" s="590" t="n"/>
      <c r="P675" s="590" t="n"/>
      <c r="Q675" s="590" t="n"/>
      <c r="R675" s="590" t="n"/>
      <c r="S675" s="590" t="n"/>
      <c r="T675" s="590" t="n"/>
      <c r="U675" s="590" t="n"/>
      <c r="V675" s="590" t="n"/>
      <c r="W675" s="590" t="n"/>
      <c r="X675" s="590" t="n"/>
      <c r="Y675" s="590" t="n"/>
      <c r="Z675" s="590" t="n"/>
    </row>
    <row r="676" ht="15.75" customHeight="1" s="844">
      <c r="A676" s="590" t="n"/>
      <c r="B676" s="590" t="n"/>
      <c r="C676" s="590" t="n"/>
      <c r="D676" s="590" t="n"/>
      <c r="E676" s="590" t="n"/>
      <c r="F676" s="590" t="n"/>
      <c r="G676" s="590" t="n"/>
      <c r="H676" s="590" t="n"/>
      <c r="I676" s="590" t="n"/>
      <c r="J676" s="590" t="n"/>
      <c r="K676" s="590" t="n"/>
      <c r="L676" s="590" t="n"/>
      <c r="M676" s="590" t="n"/>
      <c r="N676" s="590" t="n"/>
      <c r="O676" s="590" t="n"/>
      <c r="P676" s="590" t="n"/>
      <c r="Q676" s="590" t="n"/>
      <c r="R676" s="590" t="n"/>
      <c r="S676" s="590" t="n"/>
      <c r="T676" s="590" t="n"/>
      <c r="U676" s="590" t="n"/>
      <c r="V676" s="590" t="n"/>
      <c r="W676" s="590" t="n"/>
      <c r="X676" s="590" t="n"/>
      <c r="Y676" s="590" t="n"/>
      <c r="Z676" s="590" t="n"/>
    </row>
    <row r="677" ht="15.75" customHeight="1" s="844">
      <c r="A677" s="590" t="n"/>
      <c r="B677" s="590" t="n"/>
      <c r="C677" s="590" t="n"/>
      <c r="D677" s="590" t="n"/>
      <c r="E677" s="590" t="n"/>
      <c r="F677" s="590" t="n"/>
      <c r="G677" s="590" t="n"/>
      <c r="H677" s="590" t="n"/>
      <c r="I677" s="590" t="n"/>
      <c r="J677" s="590" t="n"/>
      <c r="K677" s="590" t="n"/>
      <c r="L677" s="590" t="n"/>
      <c r="M677" s="590" t="n"/>
      <c r="N677" s="590" t="n"/>
      <c r="O677" s="590" t="n"/>
      <c r="P677" s="590" t="n"/>
      <c r="Q677" s="590" t="n"/>
      <c r="R677" s="590" t="n"/>
      <c r="S677" s="590" t="n"/>
      <c r="T677" s="590" t="n"/>
      <c r="U677" s="590" t="n"/>
      <c r="V677" s="590" t="n"/>
      <c r="W677" s="590" t="n"/>
      <c r="X677" s="590" t="n"/>
      <c r="Y677" s="590" t="n"/>
      <c r="Z677" s="590" t="n"/>
    </row>
    <row r="678" ht="15.75" customHeight="1" s="844">
      <c r="A678" s="590" t="n"/>
      <c r="B678" s="590" t="n"/>
      <c r="C678" s="590" t="n"/>
      <c r="D678" s="590" t="n"/>
      <c r="E678" s="590" t="n"/>
      <c r="F678" s="590" t="n"/>
      <c r="G678" s="590" t="n"/>
      <c r="H678" s="590" t="n"/>
      <c r="I678" s="590" t="n"/>
      <c r="J678" s="590" t="n"/>
      <c r="K678" s="590" t="n"/>
      <c r="L678" s="590" t="n"/>
      <c r="M678" s="590" t="n"/>
      <c r="N678" s="590" t="n"/>
      <c r="O678" s="590" t="n"/>
      <c r="P678" s="590" t="n"/>
      <c r="Q678" s="590" t="n"/>
      <c r="R678" s="590" t="n"/>
      <c r="S678" s="590" t="n"/>
      <c r="T678" s="590" t="n"/>
      <c r="U678" s="590" t="n"/>
      <c r="V678" s="590" t="n"/>
      <c r="W678" s="590" t="n"/>
      <c r="X678" s="590" t="n"/>
      <c r="Y678" s="590" t="n"/>
      <c r="Z678" s="590" t="n"/>
    </row>
    <row r="679" ht="15.75" customHeight="1" s="844">
      <c r="A679" s="590" t="n"/>
      <c r="B679" s="590" t="n"/>
      <c r="C679" s="590" t="n"/>
      <c r="D679" s="590" t="n"/>
      <c r="E679" s="590" t="n"/>
      <c r="F679" s="590" t="n"/>
      <c r="G679" s="590" t="n"/>
      <c r="H679" s="590" t="n"/>
      <c r="I679" s="590" t="n"/>
      <c r="J679" s="590" t="n"/>
      <c r="K679" s="590" t="n"/>
      <c r="L679" s="590" t="n"/>
      <c r="M679" s="590" t="n"/>
      <c r="N679" s="590" t="n"/>
      <c r="O679" s="590" t="n"/>
      <c r="P679" s="590" t="n"/>
      <c r="Q679" s="590" t="n"/>
      <c r="R679" s="590" t="n"/>
      <c r="S679" s="590" t="n"/>
      <c r="T679" s="590" t="n"/>
      <c r="U679" s="590" t="n"/>
      <c r="V679" s="590" t="n"/>
      <c r="W679" s="590" t="n"/>
      <c r="X679" s="590" t="n"/>
      <c r="Y679" s="590" t="n"/>
      <c r="Z679" s="590" t="n"/>
    </row>
    <row r="680" ht="15.75" customHeight="1" s="844">
      <c r="A680" s="590" t="n"/>
      <c r="B680" s="590" t="n"/>
      <c r="C680" s="590" t="n"/>
      <c r="D680" s="590" t="n"/>
      <c r="E680" s="590" t="n"/>
      <c r="F680" s="590" t="n"/>
      <c r="G680" s="590" t="n"/>
      <c r="H680" s="590" t="n"/>
      <c r="I680" s="590" t="n"/>
      <c r="J680" s="590" t="n"/>
      <c r="K680" s="590" t="n"/>
      <c r="L680" s="590" t="n"/>
      <c r="M680" s="590" t="n"/>
      <c r="N680" s="590" t="n"/>
      <c r="O680" s="590" t="n"/>
      <c r="P680" s="590" t="n"/>
      <c r="Q680" s="590" t="n"/>
      <c r="R680" s="590" t="n"/>
      <c r="S680" s="590" t="n"/>
      <c r="T680" s="590" t="n"/>
      <c r="U680" s="590" t="n"/>
      <c r="V680" s="590" t="n"/>
      <c r="W680" s="590" t="n"/>
      <c r="X680" s="590" t="n"/>
      <c r="Y680" s="590" t="n"/>
      <c r="Z680" s="590" t="n"/>
    </row>
    <row r="681" ht="15.75" customHeight="1" s="844">
      <c r="A681" s="590" t="n"/>
      <c r="B681" s="590" t="n"/>
      <c r="C681" s="590" t="n"/>
      <c r="D681" s="590" t="n"/>
      <c r="E681" s="590" t="n"/>
      <c r="F681" s="590" t="n"/>
      <c r="G681" s="590" t="n"/>
      <c r="H681" s="590" t="n"/>
      <c r="I681" s="590" t="n"/>
      <c r="J681" s="590" t="n"/>
      <c r="K681" s="590" t="n"/>
      <c r="L681" s="590" t="n"/>
      <c r="M681" s="590" t="n"/>
      <c r="N681" s="590" t="n"/>
      <c r="O681" s="590" t="n"/>
      <c r="P681" s="590" t="n"/>
      <c r="Q681" s="590" t="n"/>
      <c r="R681" s="590" t="n"/>
      <c r="S681" s="590" t="n"/>
      <c r="T681" s="590" t="n"/>
      <c r="U681" s="590" t="n"/>
      <c r="V681" s="590" t="n"/>
      <c r="W681" s="590" t="n"/>
      <c r="X681" s="590" t="n"/>
      <c r="Y681" s="590" t="n"/>
      <c r="Z681" s="590" t="n"/>
    </row>
    <row r="682" ht="15.75" customHeight="1" s="844">
      <c r="A682" s="590" t="n"/>
      <c r="B682" s="590" t="n"/>
      <c r="C682" s="590" t="n"/>
      <c r="D682" s="590" t="n"/>
      <c r="E682" s="590" t="n"/>
      <c r="F682" s="590" t="n"/>
      <c r="G682" s="590" t="n"/>
      <c r="H682" s="590" t="n"/>
      <c r="I682" s="590" t="n"/>
      <c r="J682" s="590" t="n"/>
      <c r="K682" s="590" t="n"/>
      <c r="L682" s="590" t="n"/>
      <c r="M682" s="590" t="n"/>
      <c r="N682" s="590" t="n"/>
      <c r="O682" s="590" t="n"/>
      <c r="P682" s="590" t="n"/>
      <c r="Q682" s="590" t="n"/>
      <c r="R682" s="590" t="n"/>
      <c r="S682" s="590" t="n"/>
      <c r="T682" s="590" t="n"/>
      <c r="U682" s="590" t="n"/>
      <c r="V682" s="590" t="n"/>
      <c r="W682" s="590" t="n"/>
      <c r="X682" s="590" t="n"/>
      <c r="Y682" s="590" t="n"/>
      <c r="Z682" s="590" t="n"/>
    </row>
    <row r="683" ht="15.75" customHeight="1" s="844">
      <c r="A683" s="590" t="n"/>
      <c r="B683" s="590" t="n"/>
      <c r="C683" s="590" t="n"/>
      <c r="D683" s="590" t="n"/>
      <c r="E683" s="590" t="n"/>
      <c r="F683" s="590" t="n"/>
      <c r="G683" s="590" t="n"/>
      <c r="H683" s="590" t="n"/>
      <c r="I683" s="590" t="n"/>
      <c r="J683" s="590" t="n"/>
      <c r="K683" s="590" t="n"/>
      <c r="L683" s="590" t="n"/>
      <c r="M683" s="590" t="n"/>
      <c r="N683" s="590" t="n"/>
      <c r="O683" s="590" t="n"/>
      <c r="P683" s="590" t="n"/>
      <c r="Q683" s="590" t="n"/>
      <c r="R683" s="590" t="n"/>
      <c r="S683" s="590" t="n"/>
      <c r="T683" s="590" t="n"/>
      <c r="U683" s="590" t="n"/>
      <c r="V683" s="590" t="n"/>
      <c r="W683" s="590" t="n"/>
      <c r="X683" s="590" t="n"/>
      <c r="Y683" s="590" t="n"/>
      <c r="Z683" s="590" t="n"/>
    </row>
    <row r="684" ht="15.75" customHeight="1" s="844">
      <c r="A684" s="590" t="n"/>
      <c r="B684" s="590" t="n"/>
      <c r="C684" s="590" t="n"/>
      <c r="D684" s="590" t="n"/>
      <c r="E684" s="590" t="n"/>
      <c r="F684" s="590" t="n"/>
      <c r="G684" s="590" t="n"/>
      <c r="H684" s="590" t="n"/>
      <c r="I684" s="590" t="n"/>
      <c r="J684" s="590" t="n"/>
      <c r="K684" s="590" t="n"/>
      <c r="L684" s="590" t="n"/>
      <c r="M684" s="590" t="n"/>
      <c r="N684" s="590" t="n"/>
      <c r="O684" s="590" t="n"/>
      <c r="P684" s="590" t="n"/>
      <c r="Q684" s="590" t="n"/>
      <c r="R684" s="590" t="n"/>
      <c r="S684" s="590" t="n"/>
      <c r="T684" s="590" t="n"/>
      <c r="U684" s="590" t="n"/>
      <c r="V684" s="590" t="n"/>
      <c r="W684" s="590" t="n"/>
      <c r="X684" s="590" t="n"/>
      <c r="Y684" s="590" t="n"/>
      <c r="Z684" s="590" t="n"/>
    </row>
    <row r="685" ht="15.75" customHeight="1" s="844">
      <c r="A685" s="590" t="n"/>
      <c r="B685" s="590" t="n"/>
      <c r="C685" s="590" t="n"/>
      <c r="D685" s="590" t="n"/>
      <c r="E685" s="590" t="n"/>
      <c r="F685" s="590" t="n"/>
      <c r="G685" s="590" t="n"/>
      <c r="H685" s="590" t="n"/>
      <c r="I685" s="590" t="n"/>
      <c r="J685" s="590" t="n"/>
      <c r="K685" s="590" t="n"/>
      <c r="L685" s="590" t="n"/>
      <c r="M685" s="590" t="n"/>
      <c r="N685" s="590" t="n"/>
      <c r="O685" s="590" t="n"/>
      <c r="P685" s="590" t="n"/>
      <c r="Q685" s="590" t="n"/>
      <c r="R685" s="590" t="n"/>
      <c r="S685" s="590" t="n"/>
      <c r="T685" s="590" t="n"/>
      <c r="U685" s="590" t="n"/>
      <c r="V685" s="590" t="n"/>
      <c r="W685" s="590" t="n"/>
      <c r="X685" s="590" t="n"/>
      <c r="Y685" s="590" t="n"/>
      <c r="Z685" s="590" t="n"/>
    </row>
    <row r="686" ht="15.75" customHeight="1" s="844">
      <c r="A686" s="590" t="n"/>
      <c r="B686" s="590" t="n"/>
      <c r="C686" s="590" t="n"/>
      <c r="D686" s="590" t="n"/>
      <c r="E686" s="590" t="n"/>
      <c r="F686" s="590" t="n"/>
      <c r="G686" s="590" t="n"/>
      <c r="H686" s="590" t="n"/>
      <c r="I686" s="590" t="n"/>
      <c r="J686" s="590" t="n"/>
      <c r="K686" s="590" t="n"/>
      <c r="L686" s="590" t="n"/>
      <c r="M686" s="590" t="n"/>
      <c r="N686" s="590" t="n"/>
      <c r="O686" s="590" t="n"/>
      <c r="P686" s="590" t="n"/>
      <c r="Q686" s="590" t="n"/>
      <c r="R686" s="590" t="n"/>
      <c r="S686" s="590" t="n"/>
      <c r="T686" s="590" t="n"/>
      <c r="U686" s="590" t="n"/>
      <c r="V686" s="590" t="n"/>
      <c r="W686" s="590" t="n"/>
      <c r="X686" s="590" t="n"/>
      <c r="Y686" s="590" t="n"/>
      <c r="Z686" s="590" t="n"/>
    </row>
    <row r="687" ht="15.75" customHeight="1" s="844">
      <c r="A687" s="590" t="n"/>
      <c r="B687" s="590" t="n"/>
      <c r="C687" s="590" t="n"/>
      <c r="D687" s="590" t="n"/>
      <c r="E687" s="590" t="n"/>
      <c r="F687" s="590" t="n"/>
      <c r="G687" s="590" t="n"/>
      <c r="H687" s="590" t="n"/>
      <c r="I687" s="590" t="n"/>
      <c r="J687" s="590" t="n"/>
      <c r="K687" s="590" t="n"/>
      <c r="L687" s="590" t="n"/>
      <c r="M687" s="590" t="n"/>
      <c r="N687" s="590" t="n"/>
      <c r="O687" s="590" t="n"/>
      <c r="P687" s="590" t="n"/>
      <c r="Q687" s="590" t="n"/>
      <c r="R687" s="590" t="n"/>
      <c r="S687" s="590" t="n"/>
      <c r="T687" s="590" t="n"/>
      <c r="U687" s="590" t="n"/>
      <c r="V687" s="590" t="n"/>
      <c r="W687" s="590" t="n"/>
      <c r="X687" s="590" t="n"/>
      <c r="Y687" s="590" t="n"/>
      <c r="Z687" s="590" t="n"/>
    </row>
    <row r="688" ht="15.75" customHeight="1" s="844">
      <c r="A688" s="590" t="n"/>
      <c r="B688" s="590" t="n"/>
      <c r="C688" s="590" t="n"/>
      <c r="D688" s="590" t="n"/>
      <c r="E688" s="590" t="n"/>
      <c r="F688" s="590" t="n"/>
      <c r="G688" s="590" t="n"/>
      <c r="H688" s="590" t="n"/>
      <c r="I688" s="590" t="n"/>
      <c r="J688" s="590" t="n"/>
      <c r="K688" s="590" t="n"/>
      <c r="L688" s="590" t="n"/>
      <c r="M688" s="590" t="n"/>
      <c r="N688" s="590" t="n"/>
      <c r="O688" s="590" t="n"/>
      <c r="P688" s="590" t="n"/>
      <c r="Q688" s="590" t="n"/>
      <c r="R688" s="590" t="n"/>
      <c r="S688" s="590" t="n"/>
      <c r="T688" s="590" t="n"/>
      <c r="U688" s="590" t="n"/>
      <c r="V688" s="590" t="n"/>
      <c r="W688" s="590" t="n"/>
      <c r="X688" s="590" t="n"/>
      <c r="Y688" s="590" t="n"/>
      <c r="Z688" s="590" t="n"/>
    </row>
    <row r="689" ht="15.75" customHeight="1" s="844">
      <c r="A689" s="590" t="n"/>
      <c r="B689" s="590" t="n"/>
      <c r="C689" s="590" t="n"/>
      <c r="D689" s="590" t="n"/>
      <c r="E689" s="590" t="n"/>
      <c r="F689" s="590" t="n"/>
      <c r="G689" s="590" t="n"/>
      <c r="H689" s="590" t="n"/>
      <c r="I689" s="590" t="n"/>
      <c r="J689" s="590" t="n"/>
      <c r="K689" s="590" t="n"/>
      <c r="L689" s="590" t="n"/>
      <c r="M689" s="590" t="n"/>
      <c r="N689" s="590" t="n"/>
      <c r="O689" s="590" t="n"/>
      <c r="P689" s="590" t="n"/>
      <c r="Q689" s="590" t="n"/>
      <c r="R689" s="590" t="n"/>
      <c r="S689" s="590" t="n"/>
      <c r="T689" s="590" t="n"/>
      <c r="U689" s="590" t="n"/>
      <c r="V689" s="590" t="n"/>
      <c r="W689" s="590" t="n"/>
      <c r="X689" s="590" t="n"/>
      <c r="Y689" s="590" t="n"/>
      <c r="Z689" s="590" t="n"/>
    </row>
    <row r="690" ht="15.75" customHeight="1" s="844">
      <c r="A690" s="590" t="n"/>
      <c r="B690" s="590" t="n"/>
      <c r="C690" s="590" t="n"/>
      <c r="D690" s="590" t="n"/>
      <c r="E690" s="590" t="n"/>
      <c r="F690" s="590" t="n"/>
      <c r="G690" s="590" t="n"/>
      <c r="H690" s="590" t="n"/>
      <c r="I690" s="590" t="n"/>
      <c r="J690" s="590" t="n"/>
      <c r="K690" s="590" t="n"/>
      <c r="L690" s="590" t="n"/>
      <c r="M690" s="590" t="n"/>
      <c r="N690" s="590" t="n"/>
      <c r="O690" s="590" t="n"/>
      <c r="P690" s="590" t="n"/>
      <c r="Q690" s="590" t="n"/>
      <c r="R690" s="590" t="n"/>
      <c r="S690" s="590" t="n"/>
      <c r="T690" s="590" t="n"/>
      <c r="U690" s="590" t="n"/>
      <c r="V690" s="590" t="n"/>
      <c r="W690" s="590" t="n"/>
      <c r="X690" s="590" t="n"/>
      <c r="Y690" s="590" t="n"/>
      <c r="Z690" s="590" t="n"/>
    </row>
    <row r="691" ht="15.75" customHeight="1" s="844">
      <c r="A691" s="590" t="n"/>
      <c r="B691" s="590" t="n"/>
      <c r="C691" s="590" t="n"/>
      <c r="D691" s="590" t="n"/>
      <c r="E691" s="590" t="n"/>
      <c r="F691" s="590" t="n"/>
      <c r="G691" s="590" t="n"/>
      <c r="H691" s="590" t="n"/>
      <c r="I691" s="590" t="n"/>
      <c r="J691" s="590" t="n"/>
      <c r="K691" s="590" t="n"/>
      <c r="L691" s="590" t="n"/>
      <c r="M691" s="590" t="n"/>
      <c r="N691" s="590" t="n"/>
      <c r="O691" s="590" t="n"/>
      <c r="P691" s="590" t="n"/>
      <c r="Q691" s="590" t="n"/>
      <c r="R691" s="590" t="n"/>
      <c r="S691" s="590" t="n"/>
      <c r="T691" s="590" t="n"/>
      <c r="U691" s="590" t="n"/>
      <c r="V691" s="590" t="n"/>
      <c r="W691" s="590" t="n"/>
      <c r="X691" s="590" t="n"/>
      <c r="Y691" s="590" t="n"/>
      <c r="Z691" s="590" t="n"/>
    </row>
    <row r="692" ht="15.75" customHeight="1" s="844">
      <c r="A692" s="590" t="n"/>
      <c r="B692" s="590" t="n"/>
      <c r="C692" s="590" t="n"/>
      <c r="D692" s="590" t="n"/>
      <c r="E692" s="590" t="n"/>
      <c r="F692" s="590" t="n"/>
      <c r="G692" s="590" t="n"/>
      <c r="H692" s="590" t="n"/>
      <c r="I692" s="590" t="n"/>
      <c r="J692" s="590" t="n"/>
      <c r="K692" s="590" t="n"/>
      <c r="L692" s="590" t="n"/>
      <c r="M692" s="590" t="n"/>
      <c r="N692" s="590" t="n"/>
      <c r="O692" s="590" t="n"/>
      <c r="P692" s="590" t="n"/>
      <c r="Q692" s="590" t="n"/>
      <c r="R692" s="590" t="n"/>
      <c r="S692" s="590" t="n"/>
      <c r="T692" s="590" t="n"/>
      <c r="U692" s="590" t="n"/>
      <c r="V692" s="590" t="n"/>
      <c r="W692" s="590" t="n"/>
      <c r="X692" s="590" t="n"/>
      <c r="Y692" s="590" t="n"/>
      <c r="Z692" s="590" t="n"/>
    </row>
    <row r="693" ht="15.75" customHeight="1" s="844">
      <c r="A693" s="590" t="n"/>
      <c r="B693" s="590" t="n"/>
      <c r="C693" s="590" t="n"/>
      <c r="D693" s="590" t="n"/>
      <c r="E693" s="590" t="n"/>
      <c r="F693" s="590" t="n"/>
      <c r="G693" s="590" t="n"/>
      <c r="H693" s="590" t="n"/>
      <c r="I693" s="590" t="n"/>
      <c r="J693" s="590" t="n"/>
      <c r="K693" s="590" t="n"/>
      <c r="L693" s="590" t="n"/>
      <c r="M693" s="590" t="n"/>
      <c r="N693" s="590" t="n"/>
      <c r="O693" s="590" t="n"/>
      <c r="P693" s="590" t="n"/>
      <c r="Q693" s="590" t="n"/>
      <c r="R693" s="590" t="n"/>
      <c r="S693" s="590" t="n"/>
      <c r="T693" s="590" t="n"/>
      <c r="U693" s="590" t="n"/>
      <c r="V693" s="590" t="n"/>
      <c r="W693" s="590" t="n"/>
      <c r="X693" s="590" t="n"/>
      <c r="Y693" s="590" t="n"/>
      <c r="Z693" s="590" t="n"/>
    </row>
    <row r="694" ht="15.75" customHeight="1" s="844">
      <c r="A694" s="590" t="n"/>
      <c r="B694" s="590" t="n"/>
      <c r="C694" s="590" t="n"/>
      <c r="D694" s="590" t="n"/>
      <c r="E694" s="590" t="n"/>
      <c r="F694" s="590" t="n"/>
      <c r="G694" s="590" t="n"/>
      <c r="H694" s="590" t="n"/>
      <c r="I694" s="590" t="n"/>
      <c r="J694" s="590" t="n"/>
      <c r="K694" s="590" t="n"/>
      <c r="L694" s="590" t="n"/>
      <c r="M694" s="590" t="n"/>
      <c r="N694" s="590" t="n"/>
      <c r="O694" s="590" t="n"/>
      <c r="P694" s="590" t="n"/>
      <c r="Q694" s="590" t="n"/>
      <c r="R694" s="590" t="n"/>
      <c r="S694" s="590" t="n"/>
      <c r="T694" s="590" t="n"/>
      <c r="U694" s="590" t="n"/>
      <c r="V694" s="590" t="n"/>
      <c r="W694" s="590" t="n"/>
      <c r="X694" s="590" t="n"/>
      <c r="Y694" s="590" t="n"/>
      <c r="Z694" s="590" t="n"/>
    </row>
    <row r="695" ht="15.75" customHeight="1" s="844">
      <c r="A695" s="590" t="n"/>
      <c r="B695" s="590" t="n"/>
      <c r="C695" s="590" t="n"/>
      <c r="D695" s="590" t="n"/>
      <c r="E695" s="590" t="n"/>
      <c r="F695" s="590" t="n"/>
      <c r="G695" s="590" t="n"/>
      <c r="H695" s="590" t="n"/>
      <c r="I695" s="590" t="n"/>
      <c r="J695" s="590" t="n"/>
      <c r="K695" s="590" t="n"/>
      <c r="L695" s="590" t="n"/>
      <c r="M695" s="590" t="n"/>
      <c r="N695" s="590" t="n"/>
      <c r="O695" s="590" t="n"/>
      <c r="P695" s="590" t="n"/>
      <c r="Q695" s="590" t="n"/>
      <c r="R695" s="590" t="n"/>
      <c r="S695" s="590" t="n"/>
      <c r="T695" s="590" t="n"/>
      <c r="U695" s="590" t="n"/>
      <c r="V695" s="590" t="n"/>
      <c r="W695" s="590" t="n"/>
      <c r="X695" s="590" t="n"/>
      <c r="Y695" s="590" t="n"/>
      <c r="Z695" s="590" t="n"/>
    </row>
    <row r="696" ht="15.75" customHeight="1" s="844">
      <c r="A696" s="590" t="n"/>
      <c r="B696" s="590" t="n"/>
      <c r="C696" s="590" t="n"/>
      <c r="D696" s="590" t="n"/>
      <c r="E696" s="590" t="n"/>
      <c r="F696" s="590" t="n"/>
      <c r="G696" s="590" t="n"/>
      <c r="H696" s="590" t="n"/>
      <c r="I696" s="590" t="n"/>
      <c r="J696" s="590" t="n"/>
      <c r="K696" s="590" t="n"/>
      <c r="L696" s="590" t="n"/>
      <c r="M696" s="590" t="n"/>
      <c r="N696" s="590" t="n"/>
      <c r="O696" s="590" t="n"/>
      <c r="P696" s="590" t="n"/>
      <c r="Q696" s="590" t="n"/>
      <c r="R696" s="590" t="n"/>
      <c r="S696" s="590" t="n"/>
      <c r="T696" s="590" t="n"/>
      <c r="U696" s="590" t="n"/>
      <c r="V696" s="590" t="n"/>
      <c r="W696" s="590" t="n"/>
      <c r="X696" s="590" t="n"/>
      <c r="Y696" s="590" t="n"/>
      <c r="Z696" s="590" t="n"/>
    </row>
    <row r="697" ht="15.75" customHeight="1" s="844">
      <c r="A697" s="590" t="n"/>
      <c r="B697" s="590" t="n"/>
      <c r="C697" s="590" t="n"/>
      <c r="D697" s="590" t="n"/>
      <c r="E697" s="590" t="n"/>
      <c r="F697" s="590" t="n"/>
      <c r="G697" s="590" t="n"/>
      <c r="H697" s="590" t="n"/>
      <c r="I697" s="590" t="n"/>
      <c r="J697" s="590" t="n"/>
      <c r="K697" s="590" t="n"/>
      <c r="L697" s="590" t="n"/>
      <c r="M697" s="590" t="n"/>
      <c r="N697" s="590" t="n"/>
      <c r="O697" s="590" t="n"/>
      <c r="P697" s="590" t="n"/>
      <c r="Q697" s="590" t="n"/>
      <c r="R697" s="590" t="n"/>
      <c r="S697" s="590" t="n"/>
      <c r="T697" s="590" t="n"/>
      <c r="U697" s="590" t="n"/>
      <c r="V697" s="590" t="n"/>
      <c r="W697" s="590" t="n"/>
      <c r="X697" s="590" t="n"/>
      <c r="Y697" s="590" t="n"/>
      <c r="Z697" s="590" t="n"/>
    </row>
    <row r="698" ht="15.75" customHeight="1" s="844">
      <c r="A698" s="590" t="n"/>
      <c r="B698" s="590" t="n"/>
      <c r="C698" s="590" t="n"/>
      <c r="D698" s="590" t="n"/>
      <c r="E698" s="590" t="n"/>
      <c r="F698" s="590" t="n"/>
      <c r="G698" s="590" t="n"/>
      <c r="H698" s="590" t="n"/>
      <c r="I698" s="590" t="n"/>
      <c r="J698" s="590" t="n"/>
      <c r="K698" s="590" t="n"/>
      <c r="L698" s="590" t="n"/>
      <c r="M698" s="590" t="n"/>
      <c r="N698" s="590" t="n"/>
      <c r="O698" s="590" t="n"/>
      <c r="P698" s="590" t="n"/>
      <c r="Q698" s="590" t="n"/>
      <c r="R698" s="590" t="n"/>
      <c r="S698" s="590" t="n"/>
      <c r="T698" s="590" t="n"/>
      <c r="U698" s="590" t="n"/>
      <c r="V698" s="590" t="n"/>
      <c r="W698" s="590" t="n"/>
      <c r="X698" s="590" t="n"/>
      <c r="Y698" s="590" t="n"/>
      <c r="Z698" s="590" t="n"/>
    </row>
    <row r="699" ht="15.75" customHeight="1" s="844">
      <c r="A699" s="590" t="n"/>
      <c r="B699" s="590" t="n"/>
      <c r="C699" s="590" t="n"/>
      <c r="D699" s="590" t="n"/>
      <c r="E699" s="590" t="n"/>
      <c r="F699" s="590" t="n"/>
      <c r="G699" s="590" t="n"/>
      <c r="H699" s="590" t="n"/>
      <c r="I699" s="590" t="n"/>
      <c r="J699" s="590" t="n"/>
      <c r="K699" s="590" t="n"/>
      <c r="L699" s="590" t="n"/>
      <c r="M699" s="590" t="n"/>
      <c r="N699" s="590" t="n"/>
      <c r="O699" s="590" t="n"/>
      <c r="P699" s="590" t="n"/>
      <c r="Q699" s="590" t="n"/>
      <c r="R699" s="590" t="n"/>
      <c r="S699" s="590" t="n"/>
      <c r="T699" s="590" t="n"/>
      <c r="U699" s="590" t="n"/>
      <c r="V699" s="590" t="n"/>
      <c r="W699" s="590" t="n"/>
      <c r="X699" s="590" t="n"/>
      <c r="Y699" s="590" t="n"/>
      <c r="Z699" s="590" t="n"/>
    </row>
    <row r="700" ht="15.75" customHeight="1" s="844">
      <c r="A700" s="590" t="n"/>
      <c r="B700" s="590" t="n"/>
      <c r="C700" s="590" t="n"/>
      <c r="D700" s="590" t="n"/>
      <c r="E700" s="590" t="n"/>
      <c r="F700" s="590" t="n"/>
      <c r="G700" s="590" t="n"/>
      <c r="H700" s="590" t="n"/>
      <c r="I700" s="590" t="n"/>
      <c r="J700" s="590" t="n"/>
      <c r="K700" s="590" t="n"/>
      <c r="L700" s="590" t="n"/>
      <c r="M700" s="590" t="n"/>
      <c r="N700" s="590" t="n"/>
      <c r="O700" s="590" t="n"/>
      <c r="P700" s="590" t="n"/>
      <c r="Q700" s="590" t="n"/>
      <c r="R700" s="590" t="n"/>
      <c r="S700" s="590" t="n"/>
      <c r="T700" s="590" t="n"/>
      <c r="U700" s="590" t="n"/>
      <c r="V700" s="590" t="n"/>
      <c r="W700" s="590" t="n"/>
      <c r="X700" s="590" t="n"/>
      <c r="Y700" s="590" t="n"/>
      <c r="Z700" s="590" t="n"/>
    </row>
    <row r="701" ht="15.75" customHeight="1" s="844">
      <c r="A701" s="590" t="n"/>
      <c r="B701" s="590" t="n"/>
      <c r="C701" s="590" t="n"/>
      <c r="D701" s="590" t="n"/>
      <c r="E701" s="590" t="n"/>
      <c r="F701" s="590" t="n"/>
      <c r="G701" s="590" t="n"/>
      <c r="H701" s="590" t="n"/>
      <c r="I701" s="590" t="n"/>
      <c r="J701" s="590" t="n"/>
      <c r="K701" s="590" t="n"/>
      <c r="L701" s="590" t="n"/>
      <c r="M701" s="590" t="n"/>
      <c r="N701" s="590" t="n"/>
      <c r="O701" s="590" t="n"/>
      <c r="P701" s="590" t="n"/>
      <c r="Q701" s="590" t="n"/>
      <c r="R701" s="590" t="n"/>
      <c r="S701" s="590" t="n"/>
      <c r="T701" s="590" t="n"/>
      <c r="U701" s="590" t="n"/>
      <c r="V701" s="590" t="n"/>
      <c r="W701" s="590" t="n"/>
      <c r="X701" s="590" t="n"/>
      <c r="Y701" s="590" t="n"/>
      <c r="Z701" s="590" t="n"/>
    </row>
    <row r="702" ht="15.75" customHeight="1" s="844">
      <c r="A702" s="590" t="n"/>
      <c r="B702" s="590" t="n"/>
      <c r="C702" s="590" t="n"/>
      <c r="D702" s="590" t="n"/>
      <c r="E702" s="590" t="n"/>
      <c r="F702" s="590" t="n"/>
      <c r="G702" s="590" t="n"/>
      <c r="H702" s="590" t="n"/>
      <c r="I702" s="590" t="n"/>
      <c r="J702" s="590" t="n"/>
      <c r="K702" s="590" t="n"/>
      <c r="L702" s="590" t="n"/>
      <c r="M702" s="590" t="n"/>
      <c r="N702" s="590" t="n"/>
      <c r="O702" s="590" t="n"/>
      <c r="P702" s="590" t="n"/>
      <c r="Q702" s="590" t="n"/>
      <c r="R702" s="590" t="n"/>
      <c r="S702" s="590" t="n"/>
      <c r="T702" s="590" t="n"/>
      <c r="U702" s="590" t="n"/>
      <c r="V702" s="590" t="n"/>
      <c r="W702" s="590" t="n"/>
      <c r="X702" s="590" t="n"/>
      <c r="Y702" s="590" t="n"/>
      <c r="Z702" s="590" t="n"/>
    </row>
    <row r="703" ht="15.75" customHeight="1" s="844">
      <c r="A703" s="590" t="n"/>
      <c r="B703" s="590" t="n"/>
      <c r="C703" s="590" t="n"/>
      <c r="D703" s="590" t="n"/>
      <c r="E703" s="590" t="n"/>
      <c r="F703" s="590" t="n"/>
      <c r="G703" s="590" t="n"/>
      <c r="H703" s="590" t="n"/>
      <c r="I703" s="590" t="n"/>
      <c r="J703" s="590" t="n"/>
      <c r="K703" s="590" t="n"/>
      <c r="L703" s="590" t="n"/>
      <c r="M703" s="590" t="n"/>
      <c r="N703" s="590" t="n"/>
      <c r="O703" s="590" t="n"/>
      <c r="P703" s="590" t="n"/>
      <c r="Q703" s="590" t="n"/>
      <c r="R703" s="590" t="n"/>
      <c r="S703" s="590" t="n"/>
      <c r="T703" s="590" t="n"/>
      <c r="U703" s="590" t="n"/>
      <c r="V703" s="590" t="n"/>
      <c r="W703" s="590" t="n"/>
      <c r="X703" s="590" t="n"/>
      <c r="Y703" s="590" t="n"/>
      <c r="Z703" s="590" t="n"/>
    </row>
    <row r="704" ht="15.75" customHeight="1" s="844">
      <c r="A704" s="590" t="n"/>
      <c r="B704" s="590" t="n"/>
      <c r="C704" s="590" t="n"/>
      <c r="D704" s="590" t="n"/>
      <c r="E704" s="590" t="n"/>
      <c r="F704" s="590" t="n"/>
      <c r="G704" s="590" t="n"/>
      <c r="H704" s="590" t="n"/>
      <c r="I704" s="590" t="n"/>
      <c r="J704" s="590" t="n"/>
      <c r="K704" s="590" t="n"/>
      <c r="L704" s="590" t="n"/>
      <c r="M704" s="590" t="n"/>
      <c r="N704" s="590" t="n"/>
      <c r="O704" s="590" t="n"/>
      <c r="P704" s="590" t="n"/>
      <c r="Q704" s="590" t="n"/>
      <c r="R704" s="590" t="n"/>
      <c r="S704" s="590" t="n"/>
      <c r="T704" s="590" t="n"/>
      <c r="U704" s="590" t="n"/>
      <c r="V704" s="590" t="n"/>
      <c r="W704" s="590" t="n"/>
      <c r="X704" s="590" t="n"/>
      <c r="Y704" s="590" t="n"/>
      <c r="Z704" s="590" t="n"/>
    </row>
    <row r="705" ht="15.75" customHeight="1" s="844">
      <c r="A705" s="590" t="n"/>
      <c r="B705" s="590" t="n"/>
      <c r="C705" s="590" t="n"/>
      <c r="D705" s="590" t="n"/>
      <c r="E705" s="590" t="n"/>
      <c r="F705" s="590" t="n"/>
      <c r="G705" s="590" t="n"/>
      <c r="H705" s="590" t="n"/>
      <c r="I705" s="590" t="n"/>
      <c r="J705" s="590" t="n"/>
      <c r="K705" s="590" t="n"/>
      <c r="L705" s="590" t="n"/>
      <c r="M705" s="590" t="n"/>
      <c r="N705" s="590" t="n"/>
      <c r="O705" s="590" t="n"/>
      <c r="P705" s="590" t="n"/>
      <c r="Q705" s="590" t="n"/>
      <c r="R705" s="590" t="n"/>
      <c r="S705" s="590" t="n"/>
      <c r="T705" s="590" t="n"/>
      <c r="U705" s="590" t="n"/>
      <c r="V705" s="590" t="n"/>
      <c r="W705" s="590" t="n"/>
      <c r="X705" s="590" t="n"/>
      <c r="Y705" s="590" t="n"/>
      <c r="Z705" s="590" t="n"/>
    </row>
    <row r="706" ht="15.75" customHeight="1" s="844">
      <c r="A706" s="590" t="n"/>
      <c r="B706" s="590" t="n"/>
      <c r="C706" s="590" t="n"/>
      <c r="D706" s="590" t="n"/>
      <c r="E706" s="590" t="n"/>
      <c r="F706" s="590" t="n"/>
      <c r="G706" s="590" t="n"/>
      <c r="H706" s="590" t="n"/>
      <c r="I706" s="590" t="n"/>
      <c r="J706" s="590" t="n"/>
      <c r="K706" s="590" t="n"/>
      <c r="L706" s="590" t="n"/>
      <c r="M706" s="590" t="n"/>
      <c r="N706" s="590" t="n"/>
      <c r="O706" s="590" t="n"/>
      <c r="P706" s="590" t="n"/>
      <c r="Q706" s="590" t="n"/>
      <c r="R706" s="590" t="n"/>
      <c r="S706" s="590" t="n"/>
      <c r="T706" s="590" t="n"/>
      <c r="U706" s="590" t="n"/>
      <c r="V706" s="590" t="n"/>
      <c r="W706" s="590" t="n"/>
      <c r="X706" s="590" t="n"/>
      <c r="Y706" s="590" t="n"/>
      <c r="Z706" s="590" t="n"/>
    </row>
    <row r="707" ht="15.75" customHeight="1" s="844">
      <c r="A707" s="590" t="n"/>
      <c r="B707" s="590" t="n"/>
      <c r="C707" s="590" t="n"/>
      <c r="D707" s="590" t="n"/>
      <c r="E707" s="590" t="n"/>
      <c r="F707" s="590" t="n"/>
      <c r="G707" s="590" t="n"/>
      <c r="H707" s="590" t="n"/>
      <c r="I707" s="590" t="n"/>
      <c r="J707" s="590" t="n"/>
      <c r="K707" s="590" t="n"/>
      <c r="L707" s="590" t="n"/>
      <c r="M707" s="590" t="n"/>
      <c r="N707" s="590" t="n"/>
      <c r="O707" s="590" t="n"/>
      <c r="P707" s="590" t="n"/>
      <c r="Q707" s="590" t="n"/>
      <c r="R707" s="590" t="n"/>
      <c r="S707" s="590" t="n"/>
      <c r="T707" s="590" t="n"/>
      <c r="U707" s="590" t="n"/>
      <c r="V707" s="590" t="n"/>
      <c r="W707" s="590" t="n"/>
      <c r="X707" s="590" t="n"/>
      <c r="Y707" s="590" t="n"/>
      <c r="Z707" s="590" t="n"/>
    </row>
    <row r="708" ht="15.75" customHeight="1" s="844">
      <c r="A708" s="590" t="n"/>
      <c r="B708" s="590" t="n"/>
      <c r="C708" s="590" t="n"/>
      <c r="D708" s="590" t="n"/>
      <c r="E708" s="590" t="n"/>
      <c r="F708" s="590" t="n"/>
      <c r="G708" s="590" t="n"/>
      <c r="H708" s="590" t="n"/>
      <c r="I708" s="590" t="n"/>
      <c r="J708" s="590" t="n"/>
      <c r="K708" s="590" t="n"/>
      <c r="L708" s="590" t="n"/>
      <c r="M708" s="590" t="n"/>
      <c r="N708" s="590" t="n"/>
      <c r="O708" s="590" t="n"/>
      <c r="P708" s="590" t="n"/>
      <c r="Q708" s="590" t="n"/>
      <c r="R708" s="590" t="n"/>
      <c r="S708" s="590" t="n"/>
      <c r="T708" s="590" t="n"/>
      <c r="U708" s="590" t="n"/>
      <c r="V708" s="590" t="n"/>
      <c r="W708" s="590" t="n"/>
      <c r="X708" s="590" t="n"/>
      <c r="Y708" s="590" t="n"/>
      <c r="Z708" s="590" t="n"/>
    </row>
    <row r="709" ht="15.75" customHeight="1" s="844">
      <c r="A709" s="590" t="n"/>
      <c r="B709" s="590" t="n"/>
      <c r="C709" s="590" t="n"/>
      <c r="D709" s="590" t="n"/>
      <c r="E709" s="590" t="n"/>
      <c r="F709" s="590" t="n"/>
      <c r="G709" s="590" t="n"/>
      <c r="H709" s="590" t="n"/>
      <c r="I709" s="590" t="n"/>
      <c r="J709" s="590" t="n"/>
      <c r="K709" s="590" t="n"/>
      <c r="L709" s="590" t="n"/>
      <c r="M709" s="590" t="n"/>
      <c r="N709" s="590" t="n"/>
      <c r="O709" s="590" t="n"/>
      <c r="P709" s="590" t="n"/>
      <c r="Q709" s="590" t="n"/>
      <c r="R709" s="590" t="n"/>
      <c r="S709" s="590" t="n"/>
      <c r="T709" s="590" t="n"/>
      <c r="U709" s="590" t="n"/>
      <c r="V709" s="590" t="n"/>
      <c r="W709" s="590" t="n"/>
      <c r="X709" s="590" t="n"/>
      <c r="Y709" s="590" t="n"/>
      <c r="Z709" s="590" t="n"/>
    </row>
    <row r="710" ht="15.75" customHeight="1" s="844">
      <c r="A710" s="590" t="n"/>
      <c r="B710" s="590" t="n"/>
      <c r="C710" s="590" t="n"/>
      <c r="D710" s="590" t="n"/>
      <c r="E710" s="590" t="n"/>
      <c r="F710" s="590" t="n"/>
      <c r="G710" s="590" t="n"/>
      <c r="H710" s="590" t="n"/>
      <c r="I710" s="590" t="n"/>
      <c r="J710" s="590" t="n"/>
      <c r="K710" s="590" t="n"/>
      <c r="L710" s="590" t="n"/>
      <c r="M710" s="590" t="n"/>
      <c r="N710" s="590" t="n"/>
      <c r="O710" s="590" t="n"/>
      <c r="P710" s="590" t="n"/>
      <c r="Q710" s="590" t="n"/>
      <c r="R710" s="590" t="n"/>
      <c r="S710" s="590" t="n"/>
      <c r="T710" s="590" t="n"/>
      <c r="U710" s="590" t="n"/>
      <c r="V710" s="590" t="n"/>
      <c r="W710" s="590" t="n"/>
      <c r="X710" s="590" t="n"/>
      <c r="Y710" s="590" t="n"/>
      <c r="Z710" s="590" t="n"/>
    </row>
    <row r="711" ht="15.75" customHeight="1" s="844">
      <c r="A711" s="590" t="n"/>
      <c r="B711" s="590" t="n"/>
      <c r="C711" s="590" t="n"/>
      <c r="D711" s="590" t="n"/>
      <c r="E711" s="590" t="n"/>
      <c r="F711" s="590" t="n"/>
      <c r="G711" s="590" t="n"/>
      <c r="H711" s="590" t="n"/>
      <c r="I711" s="590" t="n"/>
      <c r="J711" s="590" t="n"/>
      <c r="K711" s="590" t="n"/>
      <c r="L711" s="590" t="n"/>
      <c r="M711" s="590" t="n"/>
      <c r="N711" s="590" t="n"/>
      <c r="O711" s="590" t="n"/>
      <c r="P711" s="590" t="n"/>
      <c r="Q711" s="590" t="n"/>
      <c r="R711" s="590" t="n"/>
      <c r="S711" s="590" t="n"/>
      <c r="T711" s="590" t="n"/>
      <c r="U711" s="590" t="n"/>
      <c r="V711" s="590" t="n"/>
      <c r="W711" s="590" t="n"/>
      <c r="X711" s="590" t="n"/>
      <c r="Y711" s="590" t="n"/>
      <c r="Z711" s="590" t="n"/>
    </row>
    <row r="712" ht="15.75" customHeight="1" s="844">
      <c r="A712" s="590" t="n"/>
      <c r="B712" s="590" t="n"/>
      <c r="C712" s="590" t="n"/>
      <c r="D712" s="590" t="n"/>
      <c r="E712" s="590" t="n"/>
      <c r="F712" s="590" t="n"/>
      <c r="G712" s="590" t="n"/>
      <c r="H712" s="590" t="n"/>
      <c r="I712" s="590" t="n"/>
      <c r="J712" s="590" t="n"/>
      <c r="K712" s="590" t="n"/>
      <c r="L712" s="590" t="n"/>
      <c r="M712" s="590" t="n"/>
      <c r="N712" s="590" t="n"/>
      <c r="O712" s="590" t="n"/>
      <c r="P712" s="590" t="n"/>
      <c r="Q712" s="590" t="n"/>
      <c r="R712" s="590" t="n"/>
      <c r="S712" s="590" t="n"/>
      <c r="T712" s="590" t="n"/>
      <c r="U712" s="590" t="n"/>
      <c r="V712" s="590" t="n"/>
      <c r="W712" s="590" t="n"/>
      <c r="X712" s="590" t="n"/>
      <c r="Y712" s="590" t="n"/>
      <c r="Z712" s="590" t="n"/>
    </row>
    <row r="713" ht="15.75" customHeight="1" s="844">
      <c r="A713" s="590" t="n"/>
      <c r="B713" s="590" t="n"/>
      <c r="C713" s="590" t="n"/>
      <c r="D713" s="590" t="n"/>
      <c r="E713" s="590" t="n"/>
      <c r="F713" s="590" t="n"/>
      <c r="G713" s="590" t="n"/>
      <c r="H713" s="590" t="n"/>
      <c r="I713" s="590" t="n"/>
      <c r="J713" s="590" t="n"/>
      <c r="K713" s="590" t="n"/>
      <c r="L713" s="590" t="n"/>
      <c r="M713" s="590" t="n"/>
      <c r="N713" s="590" t="n"/>
      <c r="O713" s="590" t="n"/>
      <c r="P713" s="590" t="n"/>
      <c r="Q713" s="590" t="n"/>
      <c r="R713" s="590" t="n"/>
      <c r="S713" s="590" t="n"/>
      <c r="T713" s="590" t="n"/>
      <c r="U713" s="590" t="n"/>
      <c r="V713" s="590" t="n"/>
      <c r="W713" s="590" t="n"/>
      <c r="X713" s="590" t="n"/>
      <c r="Y713" s="590" t="n"/>
      <c r="Z713" s="590" t="n"/>
    </row>
    <row r="714" ht="15.75" customHeight="1" s="844">
      <c r="A714" s="590" t="n"/>
      <c r="B714" s="590" t="n"/>
      <c r="C714" s="590" t="n"/>
      <c r="D714" s="590" t="n"/>
      <c r="E714" s="590" t="n"/>
      <c r="F714" s="590" t="n"/>
      <c r="G714" s="590" t="n"/>
      <c r="H714" s="590" t="n"/>
      <c r="I714" s="590" t="n"/>
      <c r="J714" s="590" t="n"/>
      <c r="K714" s="590" t="n"/>
      <c r="L714" s="590" t="n"/>
      <c r="M714" s="590" t="n"/>
      <c r="N714" s="590" t="n"/>
      <c r="O714" s="590" t="n"/>
      <c r="P714" s="590" t="n"/>
      <c r="Q714" s="590" t="n"/>
      <c r="R714" s="590" t="n"/>
      <c r="S714" s="590" t="n"/>
      <c r="T714" s="590" t="n"/>
      <c r="U714" s="590" t="n"/>
      <c r="V714" s="590" t="n"/>
      <c r="W714" s="590" t="n"/>
      <c r="X714" s="590" t="n"/>
      <c r="Y714" s="590" t="n"/>
      <c r="Z714" s="590" t="n"/>
    </row>
    <row r="715" ht="15.75" customHeight="1" s="844">
      <c r="A715" s="590" t="n"/>
      <c r="B715" s="590" t="n"/>
      <c r="C715" s="590" t="n"/>
      <c r="D715" s="590" t="n"/>
      <c r="E715" s="590" t="n"/>
      <c r="F715" s="590" t="n"/>
      <c r="G715" s="590" t="n"/>
      <c r="H715" s="590" t="n"/>
      <c r="I715" s="590" t="n"/>
      <c r="J715" s="590" t="n"/>
      <c r="K715" s="590" t="n"/>
      <c r="L715" s="590" t="n"/>
      <c r="M715" s="590" t="n"/>
      <c r="N715" s="590" t="n"/>
      <c r="O715" s="590" t="n"/>
      <c r="P715" s="590" t="n"/>
      <c r="Q715" s="590" t="n"/>
      <c r="R715" s="590" t="n"/>
      <c r="S715" s="590" t="n"/>
      <c r="T715" s="590" t="n"/>
      <c r="U715" s="590" t="n"/>
      <c r="V715" s="590" t="n"/>
      <c r="W715" s="590" t="n"/>
      <c r="X715" s="590" t="n"/>
      <c r="Y715" s="590" t="n"/>
      <c r="Z715" s="590" t="n"/>
    </row>
    <row r="716" ht="15.75" customHeight="1" s="844">
      <c r="A716" s="590" t="n"/>
      <c r="B716" s="590" t="n"/>
      <c r="C716" s="590" t="n"/>
      <c r="D716" s="590" t="n"/>
      <c r="E716" s="590" t="n"/>
      <c r="F716" s="590" t="n"/>
      <c r="G716" s="590" t="n"/>
      <c r="H716" s="590" t="n"/>
      <c r="I716" s="590" t="n"/>
      <c r="J716" s="590" t="n"/>
      <c r="K716" s="590" t="n"/>
      <c r="L716" s="590" t="n"/>
      <c r="M716" s="590" t="n"/>
      <c r="N716" s="590" t="n"/>
      <c r="O716" s="590" t="n"/>
      <c r="P716" s="590" t="n"/>
      <c r="Q716" s="590" t="n"/>
      <c r="R716" s="590" t="n"/>
      <c r="S716" s="590" t="n"/>
      <c r="T716" s="590" t="n"/>
      <c r="U716" s="590" t="n"/>
      <c r="V716" s="590" t="n"/>
      <c r="W716" s="590" t="n"/>
      <c r="X716" s="590" t="n"/>
      <c r="Y716" s="590" t="n"/>
      <c r="Z716" s="590" t="n"/>
    </row>
    <row r="717" ht="15.75" customHeight="1" s="844">
      <c r="A717" s="590" t="n"/>
      <c r="B717" s="590" t="n"/>
      <c r="C717" s="590" t="n"/>
      <c r="D717" s="590" t="n"/>
      <c r="E717" s="590" t="n"/>
      <c r="F717" s="590" t="n"/>
      <c r="G717" s="590" t="n"/>
      <c r="H717" s="590" t="n"/>
      <c r="I717" s="590" t="n"/>
      <c r="J717" s="590" t="n"/>
      <c r="K717" s="590" t="n"/>
      <c r="L717" s="590" t="n"/>
      <c r="M717" s="590" t="n"/>
      <c r="N717" s="590" t="n"/>
      <c r="O717" s="590" t="n"/>
      <c r="P717" s="590" t="n"/>
      <c r="Q717" s="590" t="n"/>
      <c r="R717" s="590" t="n"/>
      <c r="S717" s="590" t="n"/>
      <c r="T717" s="590" t="n"/>
      <c r="U717" s="590" t="n"/>
      <c r="V717" s="590" t="n"/>
      <c r="W717" s="590" t="n"/>
      <c r="X717" s="590" t="n"/>
      <c r="Y717" s="590" t="n"/>
      <c r="Z717" s="590" t="n"/>
    </row>
    <row r="718" ht="15.75" customHeight="1" s="844">
      <c r="A718" s="590" t="n"/>
      <c r="B718" s="590" t="n"/>
      <c r="C718" s="590" t="n"/>
      <c r="D718" s="590" t="n"/>
      <c r="E718" s="590" t="n"/>
      <c r="F718" s="590" t="n"/>
      <c r="G718" s="590" t="n"/>
      <c r="H718" s="590" t="n"/>
      <c r="I718" s="590" t="n"/>
      <c r="J718" s="590" t="n"/>
      <c r="K718" s="590" t="n"/>
      <c r="L718" s="590" t="n"/>
      <c r="M718" s="590" t="n"/>
      <c r="N718" s="590" t="n"/>
      <c r="O718" s="590" t="n"/>
      <c r="P718" s="590" t="n"/>
      <c r="Q718" s="590" t="n"/>
      <c r="R718" s="590" t="n"/>
      <c r="S718" s="590" t="n"/>
      <c r="T718" s="590" t="n"/>
      <c r="U718" s="590" t="n"/>
      <c r="V718" s="590" t="n"/>
      <c r="W718" s="590" t="n"/>
      <c r="X718" s="590" t="n"/>
      <c r="Y718" s="590" t="n"/>
      <c r="Z718" s="590" t="n"/>
    </row>
    <row r="719" ht="15.75" customHeight="1" s="844">
      <c r="A719" s="590" t="n"/>
      <c r="B719" s="590" t="n"/>
      <c r="C719" s="590" t="n"/>
      <c r="D719" s="590" t="n"/>
      <c r="E719" s="590" t="n"/>
      <c r="F719" s="590" t="n"/>
      <c r="G719" s="590" t="n"/>
      <c r="H719" s="590" t="n"/>
      <c r="I719" s="590" t="n"/>
      <c r="J719" s="590" t="n"/>
      <c r="K719" s="590" t="n"/>
      <c r="L719" s="590" t="n"/>
      <c r="M719" s="590" t="n"/>
      <c r="N719" s="590" t="n"/>
      <c r="O719" s="590" t="n"/>
      <c r="P719" s="590" t="n"/>
      <c r="Q719" s="590" t="n"/>
      <c r="R719" s="590" t="n"/>
      <c r="S719" s="590" t="n"/>
      <c r="T719" s="590" t="n"/>
      <c r="U719" s="590" t="n"/>
      <c r="V719" s="590" t="n"/>
      <c r="W719" s="590" t="n"/>
      <c r="X719" s="590" t="n"/>
      <c r="Y719" s="590" t="n"/>
      <c r="Z719" s="590" t="n"/>
    </row>
    <row r="720" ht="15.75" customHeight="1" s="844">
      <c r="A720" s="590" t="n"/>
      <c r="B720" s="590" t="n"/>
      <c r="C720" s="590" t="n"/>
      <c r="D720" s="590" t="n"/>
      <c r="E720" s="590" t="n"/>
      <c r="F720" s="590" t="n"/>
      <c r="G720" s="590" t="n"/>
      <c r="H720" s="590" t="n"/>
      <c r="I720" s="590" t="n"/>
      <c r="J720" s="590" t="n"/>
      <c r="K720" s="590" t="n"/>
      <c r="L720" s="590" t="n"/>
      <c r="M720" s="590" t="n"/>
      <c r="N720" s="590" t="n"/>
      <c r="O720" s="590" t="n"/>
      <c r="P720" s="590" t="n"/>
      <c r="Q720" s="590" t="n"/>
      <c r="R720" s="590" t="n"/>
      <c r="S720" s="590" t="n"/>
      <c r="T720" s="590" t="n"/>
      <c r="U720" s="590" t="n"/>
      <c r="V720" s="590" t="n"/>
      <c r="W720" s="590" t="n"/>
      <c r="X720" s="590" t="n"/>
      <c r="Y720" s="590" t="n"/>
      <c r="Z720" s="590" t="n"/>
    </row>
    <row r="721" ht="15.75" customHeight="1" s="844">
      <c r="A721" s="590" t="n"/>
      <c r="B721" s="590" t="n"/>
      <c r="C721" s="590" t="n"/>
      <c r="D721" s="590" t="n"/>
      <c r="E721" s="590" t="n"/>
      <c r="F721" s="590" t="n"/>
      <c r="G721" s="590" t="n"/>
      <c r="H721" s="590" t="n"/>
      <c r="I721" s="590" t="n"/>
      <c r="J721" s="590" t="n"/>
      <c r="K721" s="590" t="n"/>
      <c r="L721" s="590" t="n"/>
      <c r="M721" s="590" t="n"/>
      <c r="N721" s="590" t="n"/>
      <c r="O721" s="590" t="n"/>
      <c r="P721" s="590" t="n"/>
      <c r="Q721" s="590" t="n"/>
      <c r="R721" s="590" t="n"/>
      <c r="S721" s="590" t="n"/>
      <c r="T721" s="590" t="n"/>
      <c r="U721" s="590" t="n"/>
      <c r="V721" s="590" t="n"/>
      <c r="W721" s="590" t="n"/>
      <c r="X721" s="590" t="n"/>
      <c r="Y721" s="590" t="n"/>
      <c r="Z721" s="590" t="n"/>
    </row>
    <row r="722" ht="15.75" customHeight="1" s="844">
      <c r="A722" s="590" t="n"/>
      <c r="B722" s="590" t="n"/>
      <c r="C722" s="590" t="n"/>
      <c r="D722" s="590" t="n"/>
      <c r="E722" s="590" t="n"/>
      <c r="F722" s="590" t="n"/>
      <c r="G722" s="590" t="n"/>
      <c r="H722" s="590" t="n"/>
      <c r="I722" s="590" t="n"/>
      <c r="J722" s="590" t="n"/>
      <c r="K722" s="590" t="n"/>
      <c r="L722" s="590" t="n"/>
      <c r="M722" s="590" t="n"/>
      <c r="N722" s="590" t="n"/>
      <c r="O722" s="590" t="n"/>
      <c r="P722" s="590" t="n"/>
      <c r="Q722" s="590" t="n"/>
      <c r="R722" s="590" t="n"/>
      <c r="S722" s="590" t="n"/>
      <c r="T722" s="590" t="n"/>
      <c r="U722" s="590" t="n"/>
      <c r="V722" s="590" t="n"/>
      <c r="W722" s="590" t="n"/>
      <c r="X722" s="590" t="n"/>
      <c r="Y722" s="590" t="n"/>
      <c r="Z722" s="590" t="n"/>
    </row>
    <row r="723" ht="15.75" customHeight="1" s="844">
      <c r="A723" s="590" t="n"/>
      <c r="B723" s="590" t="n"/>
      <c r="C723" s="590" t="n"/>
      <c r="D723" s="590" t="n"/>
      <c r="E723" s="590" t="n"/>
      <c r="F723" s="590" t="n"/>
      <c r="G723" s="590" t="n"/>
      <c r="H723" s="590" t="n"/>
      <c r="I723" s="590" t="n"/>
      <c r="J723" s="590" t="n"/>
      <c r="K723" s="590" t="n"/>
      <c r="L723" s="590" t="n"/>
      <c r="M723" s="590" t="n"/>
      <c r="N723" s="590" t="n"/>
      <c r="O723" s="590" t="n"/>
      <c r="P723" s="590" t="n"/>
      <c r="Q723" s="590" t="n"/>
      <c r="R723" s="590" t="n"/>
      <c r="S723" s="590" t="n"/>
      <c r="T723" s="590" t="n"/>
      <c r="U723" s="590" t="n"/>
      <c r="V723" s="590" t="n"/>
      <c r="W723" s="590" t="n"/>
      <c r="X723" s="590" t="n"/>
      <c r="Y723" s="590" t="n"/>
      <c r="Z723" s="590" t="n"/>
    </row>
    <row r="724" ht="15.75" customHeight="1" s="844">
      <c r="A724" s="590" t="n"/>
      <c r="B724" s="590" t="n"/>
      <c r="C724" s="590" t="n"/>
      <c r="D724" s="590" t="n"/>
      <c r="E724" s="590" t="n"/>
      <c r="F724" s="590" t="n"/>
      <c r="G724" s="590" t="n"/>
      <c r="H724" s="590" t="n"/>
      <c r="I724" s="590" t="n"/>
      <c r="J724" s="590" t="n"/>
      <c r="K724" s="590" t="n"/>
      <c r="L724" s="590" t="n"/>
      <c r="M724" s="590" t="n"/>
      <c r="N724" s="590" t="n"/>
      <c r="O724" s="590" t="n"/>
      <c r="P724" s="590" t="n"/>
      <c r="Q724" s="590" t="n"/>
      <c r="R724" s="590" t="n"/>
      <c r="S724" s="590" t="n"/>
      <c r="T724" s="590" t="n"/>
      <c r="U724" s="590" t="n"/>
      <c r="V724" s="590" t="n"/>
      <c r="W724" s="590" t="n"/>
      <c r="X724" s="590" t="n"/>
      <c r="Y724" s="590" t="n"/>
      <c r="Z724" s="590" t="n"/>
    </row>
    <row r="725" ht="15.75" customHeight="1" s="844">
      <c r="A725" s="590" t="n"/>
      <c r="B725" s="590" t="n"/>
      <c r="C725" s="590" t="n"/>
      <c r="D725" s="590" t="n"/>
      <c r="E725" s="590" t="n"/>
      <c r="F725" s="590" t="n"/>
      <c r="G725" s="590" t="n"/>
      <c r="H725" s="590" t="n"/>
      <c r="I725" s="590" t="n"/>
      <c r="J725" s="590" t="n"/>
      <c r="K725" s="590" t="n"/>
      <c r="L725" s="590" t="n"/>
      <c r="M725" s="590" t="n"/>
      <c r="N725" s="590" t="n"/>
      <c r="O725" s="590" t="n"/>
      <c r="P725" s="590" t="n"/>
      <c r="Q725" s="590" t="n"/>
      <c r="R725" s="590" t="n"/>
      <c r="S725" s="590" t="n"/>
      <c r="T725" s="590" t="n"/>
      <c r="U725" s="590" t="n"/>
      <c r="V725" s="590" t="n"/>
      <c r="W725" s="590" t="n"/>
      <c r="X725" s="590" t="n"/>
      <c r="Y725" s="590" t="n"/>
      <c r="Z725" s="590" t="n"/>
    </row>
    <row r="726" ht="15.75" customHeight="1" s="844">
      <c r="A726" s="590" t="n"/>
      <c r="B726" s="590" t="n"/>
      <c r="C726" s="590" t="n"/>
      <c r="D726" s="590" t="n"/>
      <c r="E726" s="590" t="n"/>
      <c r="F726" s="590" t="n"/>
      <c r="G726" s="590" t="n"/>
      <c r="H726" s="590" t="n"/>
      <c r="I726" s="590" t="n"/>
      <c r="J726" s="590" t="n"/>
      <c r="K726" s="590" t="n"/>
      <c r="L726" s="590" t="n"/>
      <c r="M726" s="590" t="n"/>
      <c r="N726" s="590" t="n"/>
      <c r="O726" s="590" t="n"/>
      <c r="P726" s="590" t="n"/>
      <c r="Q726" s="590" t="n"/>
      <c r="R726" s="590" t="n"/>
      <c r="S726" s="590" t="n"/>
      <c r="T726" s="590" t="n"/>
      <c r="U726" s="590" t="n"/>
      <c r="V726" s="590" t="n"/>
      <c r="W726" s="590" t="n"/>
      <c r="X726" s="590" t="n"/>
      <c r="Y726" s="590" t="n"/>
      <c r="Z726" s="590" t="n"/>
    </row>
    <row r="727" ht="15.75" customHeight="1" s="844">
      <c r="A727" s="590" t="n"/>
      <c r="B727" s="590" t="n"/>
      <c r="C727" s="590" t="n"/>
      <c r="D727" s="590" t="n"/>
      <c r="E727" s="590" t="n"/>
      <c r="F727" s="590" t="n"/>
      <c r="G727" s="590" t="n"/>
      <c r="H727" s="590" t="n"/>
      <c r="I727" s="590" t="n"/>
      <c r="J727" s="590" t="n"/>
      <c r="K727" s="590" t="n"/>
      <c r="L727" s="590" t="n"/>
      <c r="M727" s="590" t="n"/>
      <c r="N727" s="590" t="n"/>
      <c r="O727" s="590" t="n"/>
      <c r="P727" s="590" t="n"/>
      <c r="Q727" s="590" t="n"/>
      <c r="R727" s="590" t="n"/>
      <c r="S727" s="590" t="n"/>
      <c r="T727" s="590" t="n"/>
      <c r="U727" s="590" t="n"/>
      <c r="V727" s="590" t="n"/>
      <c r="W727" s="590" t="n"/>
      <c r="X727" s="590" t="n"/>
      <c r="Y727" s="590" t="n"/>
      <c r="Z727" s="590" t="n"/>
    </row>
    <row r="728" ht="15.75" customHeight="1" s="844">
      <c r="A728" s="590" t="n"/>
      <c r="B728" s="590" t="n"/>
      <c r="C728" s="590" t="n"/>
      <c r="D728" s="590" t="n"/>
      <c r="E728" s="590" t="n"/>
      <c r="F728" s="590" t="n"/>
      <c r="G728" s="590" t="n"/>
      <c r="H728" s="590" t="n"/>
      <c r="I728" s="590" t="n"/>
      <c r="J728" s="590" t="n"/>
      <c r="K728" s="590" t="n"/>
      <c r="L728" s="590" t="n"/>
      <c r="M728" s="590" t="n"/>
      <c r="N728" s="590" t="n"/>
      <c r="O728" s="590" t="n"/>
      <c r="P728" s="590" t="n"/>
      <c r="Q728" s="590" t="n"/>
      <c r="R728" s="590" t="n"/>
      <c r="S728" s="590" t="n"/>
      <c r="T728" s="590" t="n"/>
      <c r="U728" s="590" t="n"/>
      <c r="V728" s="590" t="n"/>
      <c r="W728" s="590" t="n"/>
      <c r="X728" s="590" t="n"/>
      <c r="Y728" s="590" t="n"/>
      <c r="Z728" s="590" t="n"/>
    </row>
    <row r="729" ht="15.75" customHeight="1" s="844">
      <c r="A729" s="590" t="n"/>
      <c r="B729" s="590" t="n"/>
      <c r="C729" s="590" t="n"/>
      <c r="D729" s="590" t="n"/>
      <c r="E729" s="590" t="n"/>
      <c r="F729" s="590" t="n"/>
      <c r="G729" s="590" t="n"/>
      <c r="H729" s="590" t="n"/>
      <c r="I729" s="590" t="n"/>
      <c r="J729" s="590" t="n"/>
      <c r="K729" s="590" t="n"/>
      <c r="L729" s="590" t="n"/>
      <c r="M729" s="590" t="n"/>
      <c r="N729" s="590" t="n"/>
      <c r="O729" s="590" t="n"/>
      <c r="P729" s="590" t="n"/>
      <c r="Q729" s="590" t="n"/>
      <c r="R729" s="590" t="n"/>
      <c r="S729" s="590" t="n"/>
      <c r="T729" s="590" t="n"/>
      <c r="U729" s="590" t="n"/>
      <c r="V729" s="590" t="n"/>
      <c r="W729" s="590" t="n"/>
      <c r="X729" s="590" t="n"/>
      <c r="Y729" s="590" t="n"/>
      <c r="Z729" s="590" t="n"/>
    </row>
    <row r="730" ht="15.75" customHeight="1" s="844">
      <c r="A730" s="590" t="n"/>
      <c r="B730" s="590" t="n"/>
      <c r="C730" s="590" t="n"/>
      <c r="D730" s="590" t="n"/>
      <c r="E730" s="590" t="n"/>
      <c r="F730" s="590" t="n"/>
      <c r="G730" s="590" t="n"/>
      <c r="H730" s="590" t="n"/>
      <c r="I730" s="590" t="n"/>
      <c r="J730" s="590" t="n"/>
      <c r="K730" s="590" t="n"/>
      <c r="L730" s="590" t="n"/>
      <c r="M730" s="590" t="n"/>
      <c r="N730" s="590" t="n"/>
      <c r="O730" s="590" t="n"/>
      <c r="P730" s="590" t="n"/>
      <c r="Q730" s="590" t="n"/>
      <c r="R730" s="590" t="n"/>
      <c r="S730" s="590" t="n"/>
      <c r="T730" s="590" t="n"/>
      <c r="U730" s="590" t="n"/>
      <c r="V730" s="590" t="n"/>
      <c r="W730" s="590" t="n"/>
      <c r="X730" s="590" t="n"/>
      <c r="Y730" s="590" t="n"/>
      <c r="Z730" s="590" t="n"/>
    </row>
    <row r="731" ht="15.75" customHeight="1" s="844">
      <c r="A731" s="590" t="n"/>
      <c r="B731" s="590" t="n"/>
      <c r="C731" s="590" t="n"/>
      <c r="D731" s="590" t="n"/>
      <c r="E731" s="590" t="n"/>
      <c r="F731" s="590" t="n"/>
      <c r="G731" s="590" t="n"/>
      <c r="H731" s="590" t="n"/>
      <c r="I731" s="590" t="n"/>
      <c r="J731" s="590" t="n"/>
      <c r="K731" s="590" t="n"/>
      <c r="L731" s="590" t="n"/>
      <c r="M731" s="590" t="n"/>
      <c r="N731" s="590" t="n"/>
      <c r="O731" s="590" t="n"/>
      <c r="P731" s="590" t="n"/>
      <c r="Q731" s="590" t="n"/>
      <c r="R731" s="590" t="n"/>
      <c r="S731" s="590" t="n"/>
      <c r="T731" s="590" t="n"/>
      <c r="U731" s="590" t="n"/>
      <c r="V731" s="590" t="n"/>
      <c r="W731" s="590" t="n"/>
      <c r="X731" s="590" t="n"/>
      <c r="Y731" s="590" t="n"/>
      <c r="Z731" s="590" t="n"/>
    </row>
    <row r="732" ht="15.75" customHeight="1" s="844">
      <c r="A732" s="590" t="n"/>
      <c r="B732" s="590" t="n"/>
      <c r="C732" s="590" t="n"/>
      <c r="D732" s="590" t="n"/>
      <c r="E732" s="590" t="n"/>
      <c r="F732" s="590" t="n"/>
      <c r="G732" s="590" t="n"/>
      <c r="H732" s="590" t="n"/>
      <c r="I732" s="590" t="n"/>
      <c r="J732" s="590" t="n"/>
      <c r="K732" s="590" t="n"/>
      <c r="L732" s="590" t="n"/>
      <c r="M732" s="590" t="n"/>
      <c r="N732" s="590" t="n"/>
      <c r="O732" s="590" t="n"/>
      <c r="P732" s="590" t="n"/>
      <c r="Q732" s="590" t="n"/>
      <c r="R732" s="590" t="n"/>
      <c r="S732" s="590" t="n"/>
      <c r="T732" s="590" t="n"/>
      <c r="U732" s="590" t="n"/>
      <c r="V732" s="590" t="n"/>
      <c r="W732" s="590" t="n"/>
      <c r="X732" s="590" t="n"/>
      <c r="Y732" s="590" t="n"/>
      <c r="Z732" s="590" t="n"/>
    </row>
    <row r="733" ht="15.75" customHeight="1" s="844">
      <c r="A733" s="590" t="n"/>
      <c r="B733" s="590" t="n"/>
      <c r="C733" s="590" t="n"/>
      <c r="D733" s="590" t="n"/>
      <c r="E733" s="590" t="n"/>
      <c r="F733" s="590" t="n"/>
      <c r="G733" s="590" t="n"/>
      <c r="H733" s="590" t="n"/>
      <c r="I733" s="590" t="n"/>
      <c r="J733" s="590" t="n"/>
      <c r="K733" s="590" t="n"/>
      <c r="L733" s="590" t="n"/>
      <c r="M733" s="590" t="n"/>
      <c r="N733" s="590" t="n"/>
      <c r="O733" s="590" t="n"/>
      <c r="P733" s="590" t="n"/>
      <c r="Q733" s="590" t="n"/>
      <c r="R733" s="590" t="n"/>
      <c r="S733" s="590" t="n"/>
      <c r="T733" s="590" t="n"/>
      <c r="U733" s="590" t="n"/>
      <c r="V733" s="590" t="n"/>
      <c r="W733" s="590" t="n"/>
      <c r="X733" s="590" t="n"/>
      <c r="Y733" s="590" t="n"/>
      <c r="Z733" s="590" t="n"/>
    </row>
    <row r="734" ht="15.75" customHeight="1" s="844">
      <c r="A734" s="590" t="n"/>
      <c r="B734" s="590" t="n"/>
      <c r="C734" s="590" t="n"/>
      <c r="D734" s="590" t="n"/>
      <c r="E734" s="590" t="n"/>
      <c r="F734" s="590" t="n"/>
      <c r="G734" s="590" t="n"/>
      <c r="H734" s="590" t="n"/>
      <c r="I734" s="590" t="n"/>
      <c r="J734" s="590" t="n"/>
      <c r="K734" s="590" t="n"/>
      <c r="L734" s="590" t="n"/>
      <c r="M734" s="590" t="n"/>
      <c r="N734" s="590" t="n"/>
      <c r="O734" s="590" t="n"/>
      <c r="P734" s="590" t="n"/>
      <c r="Q734" s="590" t="n"/>
      <c r="R734" s="590" t="n"/>
      <c r="S734" s="590" t="n"/>
      <c r="T734" s="590" t="n"/>
      <c r="U734" s="590" t="n"/>
      <c r="V734" s="590" t="n"/>
      <c r="W734" s="590" t="n"/>
      <c r="X734" s="590" t="n"/>
      <c r="Y734" s="590" t="n"/>
      <c r="Z734" s="590" t="n"/>
    </row>
    <row r="735" ht="15.75" customHeight="1" s="844">
      <c r="A735" s="590" t="n"/>
      <c r="B735" s="590" t="n"/>
      <c r="C735" s="590" t="n"/>
      <c r="D735" s="590" t="n"/>
      <c r="E735" s="590" t="n"/>
      <c r="F735" s="590" t="n"/>
      <c r="G735" s="590" t="n"/>
      <c r="H735" s="590" t="n"/>
      <c r="I735" s="590" t="n"/>
      <c r="J735" s="590" t="n"/>
      <c r="K735" s="590" t="n"/>
      <c r="L735" s="590" t="n"/>
      <c r="M735" s="590" t="n"/>
      <c r="N735" s="590" t="n"/>
      <c r="O735" s="590" t="n"/>
      <c r="P735" s="590" t="n"/>
      <c r="Q735" s="590" t="n"/>
      <c r="R735" s="590" t="n"/>
      <c r="S735" s="590" t="n"/>
      <c r="T735" s="590" t="n"/>
      <c r="U735" s="590" t="n"/>
      <c r="V735" s="590" t="n"/>
      <c r="W735" s="590" t="n"/>
      <c r="X735" s="590" t="n"/>
      <c r="Y735" s="590" t="n"/>
      <c r="Z735" s="590" t="n"/>
    </row>
    <row r="736" ht="15.75" customHeight="1" s="844">
      <c r="A736" s="590" t="n"/>
      <c r="B736" s="590" t="n"/>
      <c r="C736" s="590" t="n"/>
      <c r="D736" s="590" t="n"/>
      <c r="E736" s="590" t="n"/>
      <c r="F736" s="590" t="n"/>
      <c r="G736" s="590" t="n"/>
      <c r="H736" s="590" t="n"/>
      <c r="I736" s="590" t="n"/>
      <c r="J736" s="590" t="n"/>
      <c r="K736" s="590" t="n"/>
      <c r="L736" s="590" t="n"/>
      <c r="M736" s="590" t="n"/>
      <c r="N736" s="590" t="n"/>
      <c r="O736" s="590" t="n"/>
      <c r="P736" s="590" t="n"/>
      <c r="Q736" s="590" t="n"/>
      <c r="R736" s="590" t="n"/>
      <c r="S736" s="590" t="n"/>
      <c r="T736" s="590" t="n"/>
      <c r="U736" s="590" t="n"/>
      <c r="V736" s="590" t="n"/>
      <c r="W736" s="590" t="n"/>
      <c r="X736" s="590" t="n"/>
      <c r="Y736" s="590" t="n"/>
      <c r="Z736" s="590" t="n"/>
    </row>
    <row r="737" ht="15.75" customHeight="1" s="844">
      <c r="A737" s="590" t="n"/>
      <c r="B737" s="590" t="n"/>
      <c r="C737" s="590" t="n"/>
      <c r="D737" s="590" t="n"/>
      <c r="E737" s="590" t="n"/>
      <c r="F737" s="590" t="n"/>
      <c r="G737" s="590" t="n"/>
      <c r="H737" s="590" t="n"/>
      <c r="I737" s="590" t="n"/>
      <c r="J737" s="590" t="n"/>
      <c r="K737" s="590" t="n"/>
      <c r="L737" s="590" t="n"/>
      <c r="M737" s="590" t="n"/>
      <c r="N737" s="590" t="n"/>
      <c r="O737" s="590" t="n"/>
      <c r="P737" s="590" t="n"/>
      <c r="Q737" s="590" t="n"/>
      <c r="R737" s="590" t="n"/>
      <c r="S737" s="590" t="n"/>
      <c r="T737" s="590" t="n"/>
      <c r="U737" s="590" t="n"/>
      <c r="V737" s="590" t="n"/>
      <c r="W737" s="590" t="n"/>
      <c r="X737" s="590" t="n"/>
      <c r="Y737" s="590" t="n"/>
      <c r="Z737" s="590" t="n"/>
    </row>
    <row r="738" ht="15.75" customHeight="1" s="844">
      <c r="A738" s="590" t="n"/>
      <c r="B738" s="590" t="n"/>
      <c r="C738" s="590" t="n"/>
      <c r="D738" s="590" t="n"/>
      <c r="E738" s="590" t="n"/>
      <c r="F738" s="590" t="n"/>
      <c r="G738" s="590" t="n"/>
      <c r="H738" s="590" t="n"/>
      <c r="I738" s="590" t="n"/>
      <c r="J738" s="590" t="n"/>
      <c r="K738" s="590" t="n"/>
      <c r="L738" s="590" t="n"/>
      <c r="M738" s="590" t="n"/>
      <c r="N738" s="590" t="n"/>
      <c r="O738" s="590" t="n"/>
      <c r="P738" s="590" t="n"/>
      <c r="Q738" s="590" t="n"/>
      <c r="R738" s="590" t="n"/>
      <c r="S738" s="590" t="n"/>
      <c r="T738" s="590" t="n"/>
      <c r="U738" s="590" t="n"/>
      <c r="V738" s="590" t="n"/>
      <c r="W738" s="590" t="n"/>
      <c r="X738" s="590" t="n"/>
      <c r="Y738" s="590" t="n"/>
      <c r="Z738" s="590" t="n"/>
    </row>
    <row r="739" ht="15.75" customHeight="1" s="844">
      <c r="A739" s="590" t="n"/>
      <c r="B739" s="590" t="n"/>
      <c r="C739" s="590" t="n"/>
      <c r="D739" s="590" t="n"/>
      <c r="E739" s="590" t="n"/>
      <c r="F739" s="590" t="n"/>
      <c r="G739" s="590" t="n"/>
      <c r="H739" s="590" t="n"/>
      <c r="I739" s="590" t="n"/>
      <c r="J739" s="590" t="n"/>
      <c r="K739" s="590" t="n"/>
      <c r="L739" s="590" t="n"/>
      <c r="M739" s="590" t="n"/>
      <c r="N739" s="590" t="n"/>
      <c r="O739" s="590" t="n"/>
      <c r="P739" s="590" t="n"/>
      <c r="Q739" s="590" t="n"/>
      <c r="R739" s="590" t="n"/>
      <c r="S739" s="590" t="n"/>
      <c r="T739" s="590" t="n"/>
      <c r="U739" s="590" t="n"/>
      <c r="V739" s="590" t="n"/>
      <c r="W739" s="590" t="n"/>
      <c r="X739" s="590" t="n"/>
      <c r="Y739" s="590" t="n"/>
      <c r="Z739" s="590" t="n"/>
    </row>
    <row r="740" ht="15.75" customHeight="1" s="844">
      <c r="A740" s="590" t="n"/>
      <c r="B740" s="590" t="n"/>
      <c r="C740" s="590" t="n"/>
      <c r="D740" s="590" t="n"/>
      <c r="E740" s="590" t="n"/>
      <c r="F740" s="590" t="n"/>
      <c r="G740" s="590" t="n"/>
      <c r="H740" s="590" t="n"/>
      <c r="I740" s="590" t="n"/>
      <c r="J740" s="590" t="n"/>
      <c r="K740" s="590" t="n"/>
      <c r="L740" s="590" t="n"/>
      <c r="M740" s="590" t="n"/>
      <c r="N740" s="590" t="n"/>
      <c r="O740" s="590" t="n"/>
      <c r="P740" s="590" t="n"/>
      <c r="Q740" s="590" t="n"/>
      <c r="R740" s="590" t="n"/>
      <c r="S740" s="590" t="n"/>
      <c r="T740" s="590" t="n"/>
      <c r="U740" s="590" t="n"/>
      <c r="V740" s="590" t="n"/>
      <c r="W740" s="590" t="n"/>
      <c r="X740" s="590" t="n"/>
      <c r="Y740" s="590" t="n"/>
      <c r="Z740" s="590" t="n"/>
    </row>
    <row r="741" ht="15.75" customHeight="1" s="844">
      <c r="A741" s="590" t="n"/>
      <c r="B741" s="590" t="n"/>
      <c r="C741" s="590" t="n"/>
      <c r="D741" s="590" t="n"/>
      <c r="E741" s="590" t="n"/>
      <c r="F741" s="590" t="n"/>
      <c r="G741" s="590" t="n"/>
      <c r="H741" s="590" t="n"/>
      <c r="I741" s="590" t="n"/>
      <c r="J741" s="590" t="n"/>
      <c r="K741" s="590" t="n"/>
      <c r="L741" s="590" t="n"/>
      <c r="M741" s="590" t="n"/>
      <c r="N741" s="590" t="n"/>
      <c r="O741" s="590" t="n"/>
      <c r="P741" s="590" t="n"/>
      <c r="Q741" s="590" t="n"/>
      <c r="R741" s="590" t="n"/>
      <c r="S741" s="590" t="n"/>
      <c r="T741" s="590" t="n"/>
      <c r="U741" s="590" t="n"/>
      <c r="V741" s="590" t="n"/>
      <c r="W741" s="590" t="n"/>
      <c r="X741" s="590" t="n"/>
      <c r="Y741" s="590" t="n"/>
      <c r="Z741" s="590" t="n"/>
    </row>
    <row r="742" ht="15.75" customHeight="1" s="844">
      <c r="A742" s="590" t="n"/>
      <c r="B742" s="590" t="n"/>
      <c r="C742" s="590" t="n"/>
      <c r="D742" s="590" t="n"/>
      <c r="E742" s="590" t="n"/>
      <c r="F742" s="590" t="n"/>
      <c r="G742" s="590" t="n"/>
      <c r="H742" s="590" t="n"/>
      <c r="I742" s="590" t="n"/>
      <c r="J742" s="590" t="n"/>
      <c r="K742" s="590" t="n"/>
      <c r="L742" s="590" t="n"/>
      <c r="M742" s="590" t="n"/>
      <c r="N742" s="590" t="n"/>
      <c r="O742" s="590" t="n"/>
      <c r="P742" s="590" t="n"/>
      <c r="Q742" s="590" t="n"/>
      <c r="R742" s="590" t="n"/>
      <c r="S742" s="590" t="n"/>
      <c r="T742" s="590" t="n"/>
      <c r="U742" s="590" t="n"/>
      <c r="V742" s="590" t="n"/>
      <c r="W742" s="590" t="n"/>
      <c r="X742" s="590" t="n"/>
      <c r="Y742" s="590" t="n"/>
      <c r="Z742" s="590" t="n"/>
    </row>
    <row r="743" ht="15.75" customHeight="1" s="844">
      <c r="A743" s="590" t="n"/>
      <c r="B743" s="590" t="n"/>
      <c r="C743" s="590" t="n"/>
      <c r="D743" s="590" t="n"/>
      <c r="E743" s="590" t="n"/>
      <c r="F743" s="590" t="n"/>
      <c r="G743" s="590" t="n"/>
      <c r="H743" s="590" t="n"/>
      <c r="I743" s="590" t="n"/>
      <c r="J743" s="590" t="n"/>
      <c r="K743" s="590" t="n"/>
      <c r="L743" s="590" t="n"/>
      <c r="M743" s="590" t="n"/>
      <c r="N743" s="590" t="n"/>
      <c r="O743" s="590" t="n"/>
      <c r="P743" s="590" t="n"/>
      <c r="Q743" s="590" t="n"/>
      <c r="R743" s="590" t="n"/>
      <c r="S743" s="590" t="n"/>
      <c r="T743" s="590" t="n"/>
      <c r="U743" s="590" t="n"/>
      <c r="V743" s="590" t="n"/>
      <c r="W743" s="590" t="n"/>
      <c r="X743" s="590" t="n"/>
      <c r="Y743" s="590" t="n"/>
      <c r="Z743" s="590" t="n"/>
    </row>
    <row r="744" ht="15.75" customHeight="1" s="844">
      <c r="A744" s="590" t="n"/>
      <c r="B744" s="590" t="n"/>
      <c r="C744" s="590" t="n"/>
      <c r="D744" s="590" t="n"/>
      <c r="E744" s="590" t="n"/>
      <c r="F744" s="590" t="n"/>
      <c r="G744" s="590" t="n"/>
      <c r="H744" s="590" t="n"/>
      <c r="I744" s="590" t="n"/>
      <c r="J744" s="590" t="n"/>
      <c r="K744" s="590" t="n"/>
      <c r="L744" s="590" t="n"/>
      <c r="M744" s="590" t="n"/>
      <c r="N744" s="590" t="n"/>
      <c r="O744" s="590" t="n"/>
      <c r="P744" s="590" t="n"/>
      <c r="Q744" s="590" t="n"/>
      <c r="R744" s="590" t="n"/>
      <c r="S744" s="590" t="n"/>
      <c r="T744" s="590" t="n"/>
      <c r="U744" s="590" t="n"/>
      <c r="V744" s="590" t="n"/>
      <c r="W744" s="590" t="n"/>
      <c r="X744" s="590" t="n"/>
      <c r="Y744" s="590" t="n"/>
      <c r="Z744" s="590" t="n"/>
    </row>
    <row r="745" ht="15.75" customHeight="1" s="844">
      <c r="A745" s="590" t="n"/>
      <c r="B745" s="590" t="n"/>
      <c r="C745" s="590" t="n"/>
      <c r="D745" s="590" t="n"/>
      <c r="E745" s="590" t="n"/>
      <c r="F745" s="590" t="n"/>
      <c r="G745" s="590" t="n"/>
      <c r="H745" s="590" t="n"/>
      <c r="I745" s="590" t="n"/>
      <c r="J745" s="590" t="n"/>
      <c r="K745" s="590" t="n"/>
      <c r="L745" s="590" t="n"/>
      <c r="M745" s="590" t="n"/>
      <c r="N745" s="590" t="n"/>
      <c r="O745" s="590" t="n"/>
      <c r="P745" s="590" t="n"/>
      <c r="Q745" s="590" t="n"/>
      <c r="R745" s="590" t="n"/>
      <c r="S745" s="590" t="n"/>
      <c r="T745" s="590" t="n"/>
      <c r="U745" s="590" t="n"/>
      <c r="V745" s="590" t="n"/>
      <c r="W745" s="590" t="n"/>
      <c r="X745" s="590" t="n"/>
      <c r="Y745" s="590" t="n"/>
      <c r="Z745" s="590" t="n"/>
    </row>
    <row r="746" ht="15.75" customHeight="1" s="844">
      <c r="A746" s="590" t="n"/>
      <c r="B746" s="590" t="n"/>
      <c r="C746" s="590" t="n"/>
      <c r="D746" s="590" t="n"/>
      <c r="E746" s="590" t="n"/>
      <c r="F746" s="590" t="n"/>
      <c r="G746" s="590" t="n"/>
      <c r="H746" s="590" t="n"/>
      <c r="I746" s="590" t="n"/>
      <c r="J746" s="590" t="n"/>
      <c r="K746" s="590" t="n"/>
      <c r="L746" s="590" t="n"/>
      <c r="M746" s="590" t="n"/>
      <c r="N746" s="590" t="n"/>
      <c r="O746" s="590" t="n"/>
      <c r="P746" s="590" t="n"/>
      <c r="Q746" s="590" t="n"/>
      <c r="R746" s="590" t="n"/>
      <c r="S746" s="590" t="n"/>
      <c r="T746" s="590" t="n"/>
      <c r="U746" s="590" t="n"/>
      <c r="V746" s="590" t="n"/>
      <c r="W746" s="590" t="n"/>
      <c r="X746" s="590" t="n"/>
      <c r="Y746" s="590" t="n"/>
      <c r="Z746" s="590" t="n"/>
    </row>
    <row r="747" ht="15.75" customHeight="1" s="844">
      <c r="A747" s="590" t="n"/>
      <c r="B747" s="590" t="n"/>
      <c r="C747" s="590" t="n"/>
      <c r="D747" s="590" t="n"/>
      <c r="E747" s="590" t="n"/>
      <c r="F747" s="590" t="n"/>
      <c r="G747" s="590" t="n"/>
      <c r="H747" s="590" t="n"/>
      <c r="I747" s="590" t="n"/>
      <c r="J747" s="590" t="n"/>
      <c r="K747" s="590" t="n"/>
      <c r="L747" s="590" t="n"/>
      <c r="M747" s="590" t="n"/>
      <c r="N747" s="590" t="n"/>
      <c r="O747" s="590" t="n"/>
      <c r="P747" s="590" t="n"/>
      <c r="Q747" s="590" t="n"/>
      <c r="R747" s="590" t="n"/>
      <c r="S747" s="590" t="n"/>
      <c r="T747" s="590" t="n"/>
      <c r="U747" s="590" t="n"/>
      <c r="V747" s="590" t="n"/>
      <c r="W747" s="590" t="n"/>
      <c r="X747" s="590" t="n"/>
      <c r="Y747" s="590" t="n"/>
      <c r="Z747" s="590" t="n"/>
    </row>
    <row r="748" ht="15.75" customHeight="1" s="844">
      <c r="A748" s="590" t="n"/>
      <c r="B748" s="590" t="n"/>
      <c r="C748" s="590" t="n"/>
      <c r="D748" s="590" t="n"/>
      <c r="E748" s="590" t="n"/>
      <c r="F748" s="590" t="n"/>
      <c r="G748" s="590" t="n"/>
      <c r="H748" s="590" t="n"/>
      <c r="I748" s="590" t="n"/>
      <c r="J748" s="590" t="n"/>
      <c r="K748" s="590" t="n"/>
      <c r="L748" s="590" t="n"/>
      <c r="M748" s="590" t="n"/>
      <c r="N748" s="590" t="n"/>
      <c r="O748" s="590" t="n"/>
      <c r="P748" s="590" t="n"/>
      <c r="Q748" s="590" t="n"/>
      <c r="R748" s="590" t="n"/>
      <c r="S748" s="590" t="n"/>
      <c r="T748" s="590" t="n"/>
      <c r="U748" s="590" t="n"/>
      <c r="V748" s="590" t="n"/>
      <c r="W748" s="590" t="n"/>
      <c r="X748" s="590" t="n"/>
      <c r="Y748" s="590" t="n"/>
      <c r="Z748" s="590" t="n"/>
    </row>
    <row r="749" ht="15.75" customHeight="1" s="844">
      <c r="A749" s="590" t="n"/>
      <c r="B749" s="590" t="n"/>
      <c r="C749" s="590" t="n"/>
      <c r="D749" s="590" t="n"/>
      <c r="E749" s="590" t="n"/>
      <c r="F749" s="590" t="n"/>
      <c r="G749" s="590" t="n"/>
      <c r="H749" s="590" t="n"/>
      <c r="I749" s="590" t="n"/>
      <c r="J749" s="590" t="n"/>
      <c r="K749" s="590" t="n"/>
      <c r="L749" s="590" t="n"/>
      <c r="M749" s="590" t="n"/>
      <c r="N749" s="590" t="n"/>
      <c r="O749" s="590" t="n"/>
      <c r="P749" s="590" t="n"/>
      <c r="Q749" s="590" t="n"/>
      <c r="R749" s="590" t="n"/>
      <c r="S749" s="590" t="n"/>
      <c r="T749" s="590" t="n"/>
      <c r="U749" s="590" t="n"/>
      <c r="V749" s="590" t="n"/>
      <c r="W749" s="590" t="n"/>
      <c r="X749" s="590" t="n"/>
      <c r="Y749" s="590" t="n"/>
      <c r="Z749" s="590" t="n"/>
    </row>
    <row r="750" ht="15.75" customHeight="1" s="844">
      <c r="A750" s="590" t="n"/>
      <c r="B750" s="590" t="n"/>
      <c r="C750" s="590" t="n"/>
      <c r="D750" s="590" t="n"/>
      <c r="E750" s="590" t="n"/>
      <c r="F750" s="590" t="n"/>
      <c r="G750" s="590" t="n"/>
      <c r="H750" s="590" t="n"/>
      <c r="I750" s="590" t="n"/>
      <c r="J750" s="590" t="n"/>
      <c r="K750" s="590" t="n"/>
      <c r="L750" s="590" t="n"/>
      <c r="M750" s="590" t="n"/>
      <c r="N750" s="590" t="n"/>
      <c r="O750" s="590" t="n"/>
      <c r="P750" s="590" t="n"/>
      <c r="Q750" s="590" t="n"/>
      <c r="R750" s="590" t="n"/>
      <c r="S750" s="590" t="n"/>
      <c r="T750" s="590" t="n"/>
      <c r="U750" s="590" t="n"/>
      <c r="V750" s="590" t="n"/>
      <c r="W750" s="590" t="n"/>
      <c r="X750" s="590" t="n"/>
      <c r="Y750" s="590" t="n"/>
      <c r="Z750" s="590" t="n"/>
    </row>
    <row r="751" ht="15.75" customHeight="1" s="844">
      <c r="A751" s="590" t="n"/>
      <c r="B751" s="590" t="n"/>
      <c r="C751" s="590" t="n"/>
      <c r="D751" s="590" t="n"/>
      <c r="E751" s="590" t="n"/>
      <c r="F751" s="590" t="n"/>
      <c r="G751" s="590" t="n"/>
      <c r="H751" s="590" t="n"/>
      <c r="I751" s="590" t="n"/>
      <c r="J751" s="590" t="n"/>
      <c r="K751" s="590" t="n"/>
      <c r="L751" s="590" t="n"/>
      <c r="M751" s="590" t="n"/>
      <c r="N751" s="590" t="n"/>
      <c r="O751" s="590" t="n"/>
      <c r="P751" s="590" t="n"/>
      <c r="Q751" s="590" t="n"/>
      <c r="R751" s="590" t="n"/>
      <c r="S751" s="590" t="n"/>
      <c r="T751" s="590" t="n"/>
      <c r="U751" s="590" t="n"/>
      <c r="V751" s="590" t="n"/>
      <c r="W751" s="590" t="n"/>
      <c r="X751" s="590" t="n"/>
      <c r="Y751" s="590" t="n"/>
      <c r="Z751" s="590" t="n"/>
    </row>
    <row r="752" ht="15.75" customHeight="1" s="844">
      <c r="A752" s="590" t="n"/>
      <c r="B752" s="590" t="n"/>
      <c r="C752" s="590" t="n"/>
      <c r="D752" s="590" t="n"/>
      <c r="E752" s="590" t="n"/>
      <c r="F752" s="590" t="n"/>
      <c r="G752" s="590" t="n"/>
      <c r="H752" s="590" t="n"/>
      <c r="I752" s="590" t="n"/>
      <c r="J752" s="590" t="n"/>
      <c r="K752" s="590" t="n"/>
      <c r="L752" s="590" t="n"/>
      <c r="M752" s="590" t="n"/>
      <c r="N752" s="590" t="n"/>
      <c r="O752" s="590" t="n"/>
      <c r="P752" s="590" t="n"/>
      <c r="Q752" s="590" t="n"/>
      <c r="R752" s="590" t="n"/>
      <c r="S752" s="590" t="n"/>
      <c r="T752" s="590" t="n"/>
      <c r="U752" s="590" t="n"/>
      <c r="V752" s="590" t="n"/>
      <c r="W752" s="590" t="n"/>
      <c r="X752" s="590" t="n"/>
      <c r="Y752" s="590" t="n"/>
      <c r="Z752" s="590" t="n"/>
    </row>
    <row r="753" ht="15.75" customHeight="1" s="844">
      <c r="A753" s="590" t="n"/>
      <c r="B753" s="590" t="n"/>
      <c r="C753" s="590" t="n"/>
      <c r="D753" s="590" t="n"/>
      <c r="E753" s="590" t="n"/>
      <c r="F753" s="590" t="n"/>
      <c r="G753" s="590" t="n"/>
      <c r="H753" s="590" t="n"/>
      <c r="I753" s="590" t="n"/>
      <c r="J753" s="590" t="n"/>
      <c r="K753" s="590" t="n"/>
      <c r="L753" s="590" t="n"/>
      <c r="M753" s="590" t="n"/>
      <c r="N753" s="590" t="n"/>
      <c r="O753" s="590" t="n"/>
      <c r="P753" s="590" t="n"/>
      <c r="Q753" s="590" t="n"/>
      <c r="R753" s="590" t="n"/>
      <c r="S753" s="590" t="n"/>
      <c r="T753" s="590" t="n"/>
      <c r="U753" s="590" t="n"/>
      <c r="V753" s="590" t="n"/>
      <c r="W753" s="590" t="n"/>
      <c r="X753" s="590" t="n"/>
      <c r="Y753" s="590" t="n"/>
      <c r="Z753" s="590" t="n"/>
    </row>
    <row r="754" ht="15.75" customHeight="1" s="844">
      <c r="A754" s="590" t="n"/>
      <c r="B754" s="590" t="n"/>
      <c r="C754" s="590" t="n"/>
      <c r="D754" s="590" t="n"/>
      <c r="E754" s="590" t="n"/>
      <c r="F754" s="590" t="n"/>
      <c r="G754" s="590" t="n"/>
      <c r="H754" s="590" t="n"/>
      <c r="I754" s="590" t="n"/>
      <c r="J754" s="590" t="n"/>
      <c r="K754" s="590" t="n"/>
      <c r="L754" s="590" t="n"/>
      <c r="M754" s="590" t="n"/>
      <c r="N754" s="590" t="n"/>
      <c r="O754" s="590" t="n"/>
      <c r="P754" s="590" t="n"/>
      <c r="Q754" s="590" t="n"/>
      <c r="R754" s="590" t="n"/>
      <c r="S754" s="590" t="n"/>
      <c r="T754" s="590" t="n"/>
      <c r="U754" s="590" t="n"/>
      <c r="V754" s="590" t="n"/>
      <c r="W754" s="590" t="n"/>
      <c r="X754" s="590" t="n"/>
      <c r="Y754" s="590" t="n"/>
      <c r="Z754" s="590" t="n"/>
    </row>
    <row r="755" ht="15.75" customHeight="1" s="844">
      <c r="A755" s="590" t="n"/>
      <c r="B755" s="590" t="n"/>
      <c r="C755" s="590" t="n"/>
      <c r="D755" s="590" t="n"/>
      <c r="E755" s="590" t="n"/>
      <c r="F755" s="590" t="n"/>
      <c r="G755" s="590" t="n"/>
      <c r="H755" s="590" t="n"/>
      <c r="I755" s="590" t="n"/>
      <c r="J755" s="590" t="n"/>
      <c r="K755" s="590" t="n"/>
      <c r="L755" s="590" t="n"/>
      <c r="M755" s="590" t="n"/>
      <c r="N755" s="590" t="n"/>
      <c r="O755" s="590" t="n"/>
      <c r="P755" s="590" t="n"/>
      <c r="Q755" s="590" t="n"/>
      <c r="R755" s="590" t="n"/>
      <c r="S755" s="590" t="n"/>
      <c r="T755" s="590" t="n"/>
      <c r="U755" s="590" t="n"/>
      <c r="V755" s="590" t="n"/>
      <c r="W755" s="590" t="n"/>
      <c r="X755" s="590" t="n"/>
      <c r="Y755" s="590" t="n"/>
      <c r="Z755" s="590" t="n"/>
    </row>
    <row r="756" ht="15.75" customHeight="1" s="844">
      <c r="A756" s="590" t="n"/>
      <c r="B756" s="590" t="n"/>
      <c r="C756" s="590" t="n"/>
      <c r="D756" s="590" t="n"/>
      <c r="E756" s="590" t="n"/>
      <c r="F756" s="590" t="n"/>
      <c r="G756" s="590" t="n"/>
      <c r="H756" s="590" t="n"/>
      <c r="I756" s="590" t="n"/>
      <c r="J756" s="590" t="n"/>
      <c r="K756" s="590" t="n"/>
      <c r="L756" s="590" t="n"/>
      <c r="M756" s="590" t="n"/>
      <c r="N756" s="590" t="n"/>
      <c r="O756" s="590" t="n"/>
      <c r="P756" s="590" t="n"/>
      <c r="Q756" s="590" t="n"/>
      <c r="R756" s="590" t="n"/>
      <c r="S756" s="590" t="n"/>
      <c r="T756" s="590" t="n"/>
      <c r="U756" s="590" t="n"/>
      <c r="V756" s="590" t="n"/>
      <c r="W756" s="590" t="n"/>
      <c r="X756" s="590" t="n"/>
      <c r="Y756" s="590" t="n"/>
      <c r="Z756" s="590" t="n"/>
    </row>
    <row r="757" ht="15.75" customHeight="1" s="844">
      <c r="A757" s="590" t="n"/>
      <c r="B757" s="590" t="n"/>
      <c r="C757" s="590" t="n"/>
      <c r="D757" s="590" t="n"/>
      <c r="E757" s="590" t="n"/>
      <c r="F757" s="590" t="n"/>
      <c r="G757" s="590" t="n"/>
      <c r="H757" s="590" t="n"/>
      <c r="I757" s="590" t="n"/>
      <c r="J757" s="590" t="n"/>
      <c r="K757" s="590" t="n"/>
      <c r="L757" s="590" t="n"/>
      <c r="M757" s="590" t="n"/>
      <c r="N757" s="590" t="n"/>
      <c r="O757" s="590" t="n"/>
      <c r="P757" s="590" t="n"/>
      <c r="Q757" s="590" t="n"/>
      <c r="R757" s="590" t="n"/>
      <c r="S757" s="590" t="n"/>
      <c r="T757" s="590" t="n"/>
      <c r="U757" s="590" t="n"/>
      <c r="V757" s="590" t="n"/>
      <c r="W757" s="590" t="n"/>
      <c r="X757" s="590" t="n"/>
      <c r="Y757" s="590" t="n"/>
      <c r="Z757" s="590" t="n"/>
    </row>
    <row r="758" ht="15.75" customHeight="1" s="844">
      <c r="A758" s="590" t="n"/>
      <c r="B758" s="590" t="n"/>
      <c r="C758" s="590" t="n"/>
      <c r="D758" s="590" t="n"/>
      <c r="E758" s="590" t="n"/>
      <c r="F758" s="590" t="n"/>
      <c r="G758" s="590" t="n"/>
      <c r="H758" s="590" t="n"/>
      <c r="I758" s="590" t="n"/>
      <c r="J758" s="590" t="n"/>
      <c r="K758" s="590" t="n"/>
      <c r="L758" s="590" t="n"/>
      <c r="M758" s="590" t="n"/>
      <c r="N758" s="590" t="n"/>
      <c r="O758" s="590" t="n"/>
      <c r="P758" s="590" t="n"/>
      <c r="Q758" s="590" t="n"/>
      <c r="R758" s="590" t="n"/>
      <c r="S758" s="590" t="n"/>
      <c r="T758" s="590" t="n"/>
      <c r="U758" s="590" t="n"/>
      <c r="V758" s="590" t="n"/>
      <c r="W758" s="590" t="n"/>
      <c r="X758" s="590" t="n"/>
      <c r="Y758" s="590" t="n"/>
      <c r="Z758" s="590" t="n"/>
    </row>
    <row r="759" ht="15.75" customHeight="1" s="844">
      <c r="A759" s="590" t="n"/>
      <c r="B759" s="590" t="n"/>
      <c r="C759" s="590" t="n"/>
      <c r="D759" s="590" t="n"/>
      <c r="E759" s="590" t="n"/>
      <c r="F759" s="590" t="n"/>
      <c r="G759" s="590" t="n"/>
      <c r="H759" s="590" t="n"/>
      <c r="I759" s="590" t="n"/>
      <c r="J759" s="590" t="n"/>
      <c r="K759" s="590" t="n"/>
      <c r="L759" s="590" t="n"/>
      <c r="M759" s="590" t="n"/>
      <c r="N759" s="590" t="n"/>
      <c r="O759" s="590" t="n"/>
      <c r="P759" s="590" t="n"/>
      <c r="Q759" s="590" t="n"/>
      <c r="R759" s="590" t="n"/>
      <c r="S759" s="590" t="n"/>
      <c r="T759" s="590" t="n"/>
      <c r="U759" s="590" t="n"/>
      <c r="V759" s="590" t="n"/>
      <c r="W759" s="590" t="n"/>
      <c r="X759" s="590" t="n"/>
      <c r="Y759" s="590" t="n"/>
      <c r="Z759" s="590" t="n"/>
    </row>
    <row r="760" ht="15.75" customHeight="1" s="844">
      <c r="A760" s="590" t="n"/>
      <c r="B760" s="590" t="n"/>
      <c r="C760" s="590" t="n"/>
      <c r="D760" s="590" t="n"/>
      <c r="E760" s="590" t="n"/>
      <c r="F760" s="590" t="n"/>
      <c r="G760" s="590" t="n"/>
      <c r="H760" s="590" t="n"/>
      <c r="I760" s="590" t="n"/>
      <c r="J760" s="590" t="n"/>
      <c r="K760" s="590" t="n"/>
      <c r="L760" s="590" t="n"/>
      <c r="M760" s="590" t="n"/>
      <c r="N760" s="590" t="n"/>
      <c r="O760" s="590" t="n"/>
      <c r="P760" s="590" t="n"/>
      <c r="Q760" s="590" t="n"/>
      <c r="R760" s="590" t="n"/>
      <c r="S760" s="590" t="n"/>
      <c r="T760" s="590" t="n"/>
      <c r="U760" s="590" t="n"/>
      <c r="V760" s="590" t="n"/>
      <c r="W760" s="590" t="n"/>
      <c r="X760" s="590" t="n"/>
      <c r="Y760" s="590" t="n"/>
      <c r="Z760" s="590" t="n"/>
    </row>
    <row r="761" ht="15.75" customHeight="1" s="844">
      <c r="A761" s="590" t="n"/>
      <c r="B761" s="590" t="n"/>
      <c r="C761" s="590" t="n"/>
      <c r="D761" s="590" t="n"/>
      <c r="E761" s="590" t="n"/>
      <c r="F761" s="590" t="n"/>
      <c r="G761" s="590" t="n"/>
      <c r="H761" s="590" t="n"/>
      <c r="I761" s="590" t="n"/>
      <c r="J761" s="590" t="n"/>
      <c r="K761" s="590" t="n"/>
      <c r="L761" s="590" t="n"/>
      <c r="M761" s="590" t="n"/>
      <c r="N761" s="590" t="n"/>
      <c r="O761" s="590" t="n"/>
      <c r="P761" s="590" t="n"/>
      <c r="Q761" s="590" t="n"/>
      <c r="R761" s="590" t="n"/>
      <c r="S761" s="590" t="n"/>
      <c r="T761" s="590" t="n"/>
      <c r="U761" s="590" t="n"/>
      <c r="V761" s="590" t="n"/>
      <c r="W761" s="590" t="n"/>
      <c r="X761" s="590" t="n"/>
      <c r="Y761" s="590" t="n"/>
      <c r="Z761" s="590" t="n"/>
    </row>
    <row r="762" ht="15.75" customHeight="1" s="844">
      <c r="A762" s="590" t="n"/>
      <c r="B762" s="590" t="n"/>
      <c r="C762" s="590" t="n"/>
      <c r="D762" s="590" t="n"/>
      <c r="E762" s="590" t="n"/>
      <c r="F762" s="590" t="n"/>
      <c r="G762" s="590" t="n"/>
      <c r="H762" s="590" t="n"/>
      <c r="I762" s="590" t="n"/>
      <c r="J762" s="590" t="n"/>
      <c r="K762" s="590" t="n"/>
      <c r="L762" s="590" t="n"/>
      <c r="M762" s="590" t="n"/>
      <c r="N762" s="590" t="n"/>
      <c r="O762" s="590" t="n"/>
      <c r="P762" s="590" t="n"/>
      <c r="Q762" s="590" t="n"/>
      <c r="R762" s="590" t="n"/>
      <c r="S762" s="590" t="n"/>
      <c r="T762" s="590" t="n"/>
      <c r="U762" s="590" t="n"/>
      <c r="V762" s="590" t="n"/>
      <c r="W762" s="590" t="n"/>
      <c r="X762" s="590" t="n"/>
      <c r="Y762" s="590" t="n"/>
      <c r="Z762" s="590" t="n"/>
    </row>
    <row r="763" ht="15.75" customHeight="1" s="844">
      <c r="A763" s="590" t="n"/>
      <c r="B763" s="590" t="n"/>
      <c r="C763" s="590" t="n"/>
      <c r="D763" s="590" t="n"/>
      <c r="E763" s="590" t="n"/>
      <c r="F763" s="590" t="n"/>
      <c r="G763" s="590" t="n"/>
      <c r="H763" s="590" t="n"/>
      <c r="I763" s="590" t="n"/>
      <c r="J763" s="590" t="n"/>
      <c r="K763" s="590" t="n"/>
      <c r="L763" s="590" t="n"/>
      <c r="M763" s="590" t="n"/>
      <c r="N763" s="590" t="n"/>
      <c r="O763" s="590" t="n"/>
      <c r="P763" s="590" t="n"/>
      <c r="Q763" s="590" t="n"/>
      <c r="R763" s="590" t="n"/>
      <c r="S763" s="590" t="n"/>
      <c r="T763" s="590" t="n"/>
      <c r="U763" s="590" t="n"/>
      <c r="V763" s="590" t="n"/>
      <c r="W763" s="590" t="n"/>
      <c r="X763" s="590" t="n"/>
      <c r="Y763" s="590" t="n"/>
      <c r="Z763" s="590" t="n"/>
    </row>
    <row r="764" ht="15.75" customHeight="1" s="844">
      <c r="A764" s="590" t="n"/>
      <c r="B764" s="590" t="n"/>
      <c r="C764" s="590" t="n"/>
      <c r="D764" s="590" t="n"/>
      <c r="E764" s="590" t="n"/>
      <c r="F764" s="590" t="n"/>
      <c r="G764" s="590" t="n"/>
      <c r="H764" s="590" t="n"/>
      <c r="I764" s="590" t="n"/>
      <c r="J764" s="590" t="n"/>
      <c r="K764" s="590" t="n"/>
      <c r="L764" s="590" t="n"/>
      <c r="M764" s="590" t="n"/>
      <c r="N764" s="590" t="n"/>
      <c r="O764" s="590" t="n"/>
      <c r="P764" s="590" t="n"/>
      <c r="Q764" s="590" t="n"/>
      <c r="R764" s="590" t="n"/>
      <c r="S764" s="590" t="n"/>
      <c r="T764" s="590" t="n"/>
      <c r="U764" s="590" t="n"/>
      <c r="V764" s="590" t="n"/>
      <c r="W764" s="590" t="n"/>
      <c r="X764" s="590" t="n"/>
      <c r="Y764" s="590" t="n"/>
      <c r="Z764" s="590" t="n"/>
    </row>
    <row r="765" ht="15.75" customHeight="1" s="844">
      <c r="A765" s="590" t="n"/>
      <c r="B765" s="590" t="n"/>
      <c r="C765" s="590" t="n"/>
      <c r="D765" s="590" t="n"/>
      <c r="E765" s="590" t="n"/>
      <c r="F765" s="590" t="n"/>
      <c r="G765" s="590" t="n"/>
      <c r="H765" s="590" t="n"/>
      <c r="I765" s="590" t="n"/>
      <c r="J765" s="590" t="n"/>
      <c r="K765" s="590" t="n"/>
      <c r="L765" s="590" t="n"/>
      <c r="M765" s="590" t="n"/>
      <c r="N765" s="590" t="n"/>
      <c r="O765" s="590" t="n"/>
      <c r="P765" s="590" t="n"/>
      <c r="Q765" s="590" t="n"/>
      <c r="R765" s="590" t="n"/>
      <c r="S765" s="590" t="n"/>
      <c r="T765" s="590" t="n"/>
      <c r="U765" s="590" t="n"/>
      <c r="V765" s="590" t="n"/>
      <c r="W765" s="590" t="n"/>
      <c r="X765" s="590" t="n"/>
      <c r="Y765" s="590" t="n"/>
      <c r="Z765" s="590" t="n"/>
    </row>
    <row r="766" ht="15.75" customHeight="1" s="844">
      <c r="A766" s="590" t="n"/>
      <c r="B766" s="590" t="n"/>
      <c r="C766" s="590" t="n"/>
      <c r="D766" s="590" t="n"/>
      <c r="E766" s="590" t="n"/>
      <c r="F766" s="590" t="n"/>
      <c r="G766" s="590" t="n"/>
      <c r="H766" s="590" t="n"/>
      <c r="I766" s="590" t="n"/>
      <c r="J766" s="590" t="n"/>
      <c r="K766" s="590" t="n"/>
      <c r="L766" s="590" t="n"/>
      <c r="M766" s="590" t="n"/>
      <c r="N766" s="590" t="n"/>
      <c r="O766" s="590" t="n"/>
      <c r="P766" s="590" t="n"/>
      <c r="Q766" s="590" t="n"/>
      <c r="R766" s="590" t="n"/>
      <c r="S766" s="590" t="n"/>
      <c r="T766" s="590" t="n"/>
      <c r="U766" s="590" t="n"/>
      <c r="V766" s="590" t="n"/>
      <c r="W766" s="590" t="n"/>
      <c r="X766" s="590" t="n"/>
      <c r="Y766" s="590" t="n"/>
      <c r="Z766" s="590" t="n"/>
    </row>
    <row r="767" ht="15.75" customHeight="1" s="844">
      <c r="A767" s="590" t="n"/>
      <c r="B767" s="590" t="n"/>
      <c r="C767" s="590" t="n"/>
      <c r="D767" s="590" t="n"/>
      <c r="E767" s="590" t="n"/>
      <c r="F767" s="590" t="n"/>
      <c r="G767" s="590" t="n"/>
      <c r="H767" s="590" t="n"/>
      <c r="I767" s="590" t="n"/>
      <c r="J767" s="590" t="n"/>
      <c r="K767" s="590" t="n"/>
      <c r="L767" s="590" t="n"/>
      <c r="M767" s="590" t="n"/>
      <c r="N767" s="590" t="n"/>
      <c r="O767" s="590" t="n"/>
      <c r="P767" s="590" t="n"/>
      <c r="Q767" s="590" t="n"/>
      <c r="R767" s="590" t="n"/>
      <c r="S767" s="590" t="n"/>
      <c r="T767" s="590" t="n"/>
      <c r="U767" s="590" t="n"/>
      <c r="V767" s="590" t="n"/>
      <c r="W767" s="590" t="n"/>
      <c r="X767" s="590" t="n"/>
      <c r="Y767" s="590" t="n"/>
      <c r="Z767" s="590" t="n"/>
    </row>
    <row r="768" ht="15.75" customHeight="1" s="844">
      <c r="A768" s="590" t="n"/>
      <c r="B768" s="590" t="n"/>
      <c r="C768" s="590" t="n"/>
      <c r="D768" s="590" t="n"/>
      <c r="E768" s="590" t="n"/>
      <c r="F768" s="590" t="n"/>
      <c r="G768" s="590" t="n"/>
      <c r="H768" s="590" t="n"/>
      <c r="I768" s="590" t="n"/>
      <c r="J768" s="590" t="n"/>
      <c r="K768" s="590" t="n"/>
      <c r="L768" s="590" t="n"/>
      <c r="M768" s="590" t="n"/>
      <c r="N768" s="590" t="n"/>
      <c r="O768" s="590" t="n"/>
      <c r="P768" s="590" t="n"/>
      <c r="Q768" s="590" t="n"/>
      <c r="R768" s="590" t="n"/>
      <c r="S768" s="590" t="n"/>
      <c r="T768" s="590" t="n"/>
      <c r="U768" s="590" t="n"/>
      <c r="V768" s="590" t="n"/>
      <c r="W768" s="590" t="n"/>
      <c r="X768" s="590" t="n"/>
      <c r="Y768" s="590" t="n"/>
      <c r="Z768" s="590" t="n"/>
    </row>
    <row r="769" ht="15.75" customHeight="1" s="844">
      <c r="A769" s="590" t="n"/>
      <c r="B769" s="590" t="n"/>
      <c r="C769" s="590" t="n"/>
      <c r="D769" s="590" t="n"/>
      <c r="E769" s="590" t="n"/>
      <c r="F769" s="590" t="n"/>
      <c r="G769" s="590" t="n"/>
      <c r="H769" s="590" t="n"/>
      <c r="I769" s="590" t="n"/>
      <c r="J769" s="590" t="n"/>
      <c r="K769" s="590" t="n"/>
      <c r="L769" s="590" t="n"/>
      <c r="M769" s="590" t="n"/>
      <c r="N769" s="590" t="n"/>
      <c r="O769" s="590" t="n"/>
      <c r="P769" s="590" t="n"/>
      <c r="Q769" s="590" t="n"/>
      <c r="R769" s="590" t="n"/>
      <c r="S769" s="590" t="n"/>
      <c r="T769" s="590" t="n"/>
      <c r="U769" s="590" t="n"/>
      <c r="V769" s="590" t="n"/>
      <c r="W769" s="590" t="n"/>
      <c r="X769" s="590" t="n"/>
      <c r="Y769" s="590" t="n"/>
      <c r="Z769" s="590" t="n"/>
    </row>
    <row r="770" ht="15.75" customHeight="1" s="844">
      <c r="A770" s="590" t="n"/>
      <c r="B770" s="590" t="n"/>
      <c r="C770" s="590" t="n"/>
      <c r="D770" s="590" t="n"/>
      <c r="E770" s="590" t="n"/>
      <c r="F770" s="590" t="n"/>
      <c r="G770" s="590" t="n"/>
      <c r="H770" s="590" t="n"/>
      <c r="I770" s="590" t="n"/>
      <c r="J770" s="590" t="n"/>
      <c r="K770" s="590" t="n"/>
      <c r="L770" s="590" t="n"/>
      <c r="M770" s="590" t="n"/>
      <c r="N770" s="590" t="n"/>
      <c r="O770" s="590" t="n"/>
      <c r="P770" s="590" t="n"/>
      <c r="Q770" s="590" t="n"/>
      <c r="R770" s="590" t="n"/>
      <c r="S770" s="590" t="n"/>
      <c r="T770" s="590" t="n"/>
      <c r="U770" s="590" t="n"/>
      <c r="V770" s="590" t="n"/>
      <c r="W770" s="590" t="n"/>
      <c r="X770" s="590" t="n"/>
      <c r="Y770" s="590" t="n"/>
      <c r="Z770" s="590" t="n"/>
    </row>
    <row r="771" ht="15.75" customHeight="1" s="844">
      <c r="A771" s="590" t="n"/>
      <c r="B771" s="590" t="n"/>
      <c r="C771" s="590" t="n"/>
      <c r="D771" s="590" t="n"/>
      <c r="E771" s="590" t="n"/>
      <c r="F771" s="590" t="n"/>
      <c r="G771" s="590" t="n"/>
      <c r="H771" s="590" t="n"/>
      <c r="I771" s="590" t="n"/>
      <c r="J771" s="590" t="n"/>
      <c r="K771" s="590" t="n"/>
      <c r="L771" s="590" t="n"/>
      <c r="M771" s="590" t="n"/>
      <c r="N771" s="590" t="n"/>
      <c r="O771" s="590" t="n"/>
      <c r="P771" s="590" t="n"/>
      <c r="Q771" s="590" t="n"/>
      <c r="R771" s="590" t="n"/>
      <c r="S771" s="590" t="n"/>
      <c r="T771" s="590" t="n"/>
      <c r="U771" s="590" t="n"/>
      <c r="V771" s="590" t="n"/>
      <c r="W771" s="590" t="n"/>
      <c r="X771" s="590" t="n"/>
      <c r="Y771" s="590" t="n"/>
      <c r="Z771" s="590" t="n"/>
    </row>
    <row r="772" ht="15.75" customHeight="1" s="844">
      <c r="A772" s="590" t="n"/>
      <c r="B772" s="590" t="n"/>
      <c r="C772" s="590" t="n"/>
      <c r="D772" s="590" t="n"/>
      <c r="E772" s="590" t="n"/>
      <c r="F772" s="590" t="n"/>
      <c r="G772" s="590" t="n"/>
      <c r="H772" s="590" t="n"/>
      <c r="I772" s="590" t="n"/>
      <c r="J772" s="590" t="n"/>
      <c r="K772" s="590" t="n"/>
      <c r="L772" s="590" t="n"/>
      <c r="M772" s="590" t="n"/>
      <c r="N772" s="590" t="n"/>
      <c r="O772" s="590" t="n"/>
      <c r="P772" s="590" t="n"/>
      <c r="Q772" s="590" t="n"/>
      <c r="R772" s="590" t="n"/>
      <c r="S772" s="590" t="n"/>
      <c r="T772" s="590" t="n"/>
      <c r="U772" s="590" t="n"/>
      <c r="V772" s="590" t="n"/>
      <c r="W772" s="590" t="n"/>
      <c r="X772" s="590" t="n"/>
      <c r="Y772" s="590" t="n"/>
      <c r="Z772" s="590" t="n"/>
    </row>
    <row r="773" ht="15.75" customHeight="1" s="844">
      <c r="A773" s="590" t="n"/>
      <c r="B773" s="590" t="n"/>
      <c r="C773" s="590" t="n"/>
      <c r="D773" s="590" t="n"/>
      <c r="E773" s="590" t="n"/>
      <c r="F773" s="590" t="n"/>
      <c r="G773" s="590" t="n"/>
      <c r="H773" s="590" t="n"/>
      <c r="I773" s="590" t="n"/>
      <c r="J773" s="590" t="n"/>
      <c r="K773" s="590" t="n"/>
      <c r="L773" s="590" t="n"/>
      <c r="M773" s="590" t="n"/>
      <c r="N773" s="590" t="n"/>
      <c r="O773" s="590" t="n"/>
      <c r="P773" s="590" t="n"/>
      <c r="Q773" s="590" t="n"/>
      <c r="R773" s="590" t="n"/>
      <c r="S773" s="590" t="n"/>
      <c r="T773" s="590" t="n"/>
      <c r="U773" s="590" t="n"/>
      <c r="V773" s="590" t="n"/>
      <c r="W773" s="590" t="n"/>
      <c r="X773" s="590" t="n"/>
      <c r="Y773" s="590" t="n"/>
      <c r="Z773" s="590" t="n"/>
    </row>
    <row r="774" ht="15.75" customHeight="1" s="844">
      <c r="A774" s="590" t="n"/>
      <c r="B774" s="590" t="n"/>
      <c r="C774" s="590" t="n"/>
      <c r="D774" s="590" t="n"/>
      <c r="E774" s="590" t="n"/>
      <c r="F774" s="590" t="n"/>
      <c r="G774" s="590" t="n"/>
      <c r="H774" s="590" t="n"/>
      <c r="I774" s="590" t="n"/>
      <c r="J774" s="590" t="n"/>
      <c r="K774" s="590" t="n"/>
      <c r="L774" s="590" t="n"/>
      <c r="M774" s="590" t="n"/>
      <c r="N774" s="590" t="n"/>
      <c r="O774" s="590" t="n"/>
      <c r="P774" s="590" t="n"/>
      <c r="Q774" s="590" t="n"/>
      <c r="R774" s="590" t="n"/>
      <c r="S774" s="590" t="n"/>
      <c r="T774" s="590" t="n"/>
      <c r="U774" s="590" t="n"/>
      <c r="V774" s="590" t="n"/>
      <c r="W774" s="590" t="n"/>
      <c r="X774" s="590" t="n"/>
      <c r="Y774" s="590" t="n"/>
      <c r="Z774" s="590" t="n"/>
    </row>
    <row r="775" ht="15.75" customHeight="1" s="844">
      <c r="A775" s="590" t="n"/>
      <c r="B775" s="590" t="n"/>
      <c r="C775" s="590" t="n"/>
      <c r="D775" s="590" t="n"/>
      <c r="E775" s="590" t="n"/>
      <c r="F775" s="590" t="n"/>
      <c r="G775" s="590" t="n"/>
      <c r="H775" s="590" t="n"/>
      <c r="I775" s="590" t="n"/>
      <c r="J775" s="590" t="n"/>
      <c r="K775" s="590" t="n"/>
      <c r="L775" s="590" t="n"/>
      <c r="M775" s="590" t="n"/>
      <c r="N775" s="590" t="n"/>
      <c r="O775" s="590" t="n"/>
      <c r="P775" s="590" t="n"/>
      <c r="Q775" s="590" t="n"/>
      <c r="R775" s="590" t="n"/>
      <c r="S775" s="590" t="n"/>
      <c r="T775" s="590" t="n"/>
      <c r="U775" s="590" t="n"/>
      <c r="V775" s="590" t="n"/>
      <c r="W775" s="590" t="n"/>
      <c r="X775" s="590" t="n"/>
      <c r="Y775" s="590" t="n"/>
      <c r="Z775" s="590" t="n"/>
    </row>
    <row r="776" ht="15.75" customHeight="1" s="844">
      <c r="A776" s="590" t="n"/>
      <c r="B776" s="590" t="n"/>
      <c r="C776" s="590" t="n"/>
      <c r="D776" s="590" t="n"/>
      <c r="E776" s="590" t="n"/>
      <c r="F776" s="590" t="n"/>
      <c r="G776" s="590" t="n"/>
      <c r="H776" s="590" t="n"/>
      <c r="I776" s="590" t="n"/>
      <c r="J776" s="590" t="n"/>
      <c r="K776" s="590" t="n"/>
      <c r="L776" s="590" t="n"/>
      <c r="M776" s="590" t="n"/>
      <c r="N776" s="590" t="n"/>
      <c r="O776" s="590" t="n"/>
      <c r="P776" s="590" t="n"/>
      <c r="Q776" s="590" t="n"/>
      <c r="R776" s="590" t="n"/>
      <c r="S776" s="590" t="n"/>
      <c r="T776" s="590" t="n"/>
      <c r="U776" s="590" t="n"/>
      <c r="V776" s="590" t="n"/>
      <c r="W776" s="590" t="n"/>
      <c r="X776" s="590" t="n"/>
      <c r="Y776" s="590" t="n"/>
      <c r="Z776" s="590" t="n"/>
    </row>
    <row r="777" ht="15.75" customHeight="1" s="844">
      <c r="A777" s="590" t="n"/>
      <c r="B777" s="590" t="n"/>
      <c r="C777" s="590" t="n"/>
      <c r="D777" s="590" t="n"/>
      <c r="E777" s="590" t="n"/>
      <c r="F777" s="590" t="n"/>
      <c r="G777" s="590" t="n"/>
      <c r="H777" s="590" t="n"/>
      <c r="I777" s="590" t="n"/>
      <c r="J777" s="590" t="n"/>
      <c r="K777" s="590" t="n"/>
      <c r="L777" s="590" t="n"/>
      <c r="M777" s="590" t="n"/>
      <c r="N777" s="590" t="n"/>
      <c r="O777" s="590" t="n"/>
      <c r="P777" s="590" t="n"/>
      <c r="Q777" s="590" t="n"/>
      <c r="R777" s="590" t="n"/>
      <c r="S777" s="590" t="n"/>
      <c r="T777" s="590" t="n"/>
      <c r="U777" s="590" t="n"/>
      <c r="V777" s="590" t="n"/>
      <c r="W777" s="590" t="n"/>
      <c r="X777" s="590" t="n"/>
      <c r="Y777" s="590" t="n"/>
      <c r="Z777" s="590" t="n"/>
    </row>
    <row r="778" ht="15.75" customHeight="1" s="844">
      <c r="A778" s="590" t="n"/>
      <c r="B778" s="590" t="n"/>
      <c r="C778" s="590" t="n"/>
      <c r="D778" s="590" t="n"/>
      <c r="E778" s="590" t="n"/>
      <c r="F778" s="590" t="n"/>
      <c r="G778" s="590" t="n"/>
      <c r="H778" s="590" t="n"/>
      <c r="I778" s="590" t="n"/>
      <c r="J778" s="590" t="n"/>
      <c r="K778" s="590" t="n"/>
      <c r="L778" s="590" t="n"/>
      <c r="M778" s="590" t="n"/>
      <c r="N778" s="590" t="n"/>
      <c r="O778" s="590" t="n"/>
      <c r="P778" s="590" t="n"/>
      <c r="Q778" s="590" t="n"/>
      <c r="R778" s="590" t="n"/>
      <c r="S778" s="590" t="n"/>
      <c r="T778" s="590" t="n"/>
      <c r="U778" s="590" t="n"/>
      <c r="V778" s="590" t="n"/>
      <c r="W778" s="590" t="n"/>
      <c r="X778" s="590" t="n"/>
      <c r="Y778" s="590" t="n"/>
      <c r="Z778" s="590" t="n"/>
    </row>
    <row r="779" ht="15.75" customHeight="1" s="844">
      <c r="A779" s="590" t="n"/>
      <c r="B779" s="590" t="n"/>
      <c r="C779" s="590" t="n"/>
      <c r="D779" s="590" t="n"/>
      <c r="E779" s="590" t="n"/>
      <c r="F779" s="590" t="n"/>
      <c r="G779" s="590" t="n"/>
      <c r="H779" s="590" t="n"/>
      <c r="I779" s="590" t="n"/>
      <c r="J779" s="590" t="n"/>
      <c r="K779" s="590" t="n"/>
      <c r="L779" s="590" t="n"/>
      <c r="M779" s="590" t="n"/>
      <c r="N779" s="590" t="n"/>
      <c r="O779" s="590" t="n"/>
      <c r="P779" s="590" t="n"/>
      <c r="Q779" s="590" t="n"/>
      <c r="R779" s="590" t="n"/>
      <c r="S779" s="590" t="n"/>
      <c r="T779" s="590" t="n"/>
      <c r="U779" s="590" t="n"/>
      <c r="V779" s="590" t="n"/>
      <c r="W779" s="590" t="n"/>
      <c r="X779" s="590" t="n"/>
      <c r="Y779" s="590" t="n"/>
      <c r="Z779" s="590" t="n"/>
    </row>
    <row r="780" ht="15.75" customHeight="1" s="844">
      <c r="A780" s="590" t="n"/>
      <c r="B780" s="590" t="n"/>
      <c r="C780" s="590" t="n"/>
      <c r="D780" s="590" t="n"/>
      <c r="E780" s="590" t="n"/>
      <c r="F780" s="590" t="n"/>
      <c r="G780" s="590" t="n"/>
      <c r="H780" s="590" t="n"/>
      <c r="I780" s="590" t="n"/>
      <c r="J780" s="590" t="n"/>
      <c r="K780" s="590" t="n"/>
      <c r="L780" s="590" t="n"/>
      <c r="M780" s="590" t="n"/>
      <c r="N780" s="590" t="n"/>
      <c r="O780" s="590" t="n"/>
      <c r="P780" s="590" t="n"/>
      <c r="Q780" s="590" t="n"/>
      <c r="R780" s="590" t="n"/>
      <c r="S780" s="590" t="n"/>
      <c r="T780" s="590" t="n"/>
      <c r="U780" s="590" t="n"/>
      <c r="V780" s="590" t="n"/>
      <c r="W780" s="590" t="n"/>
      <c r="X780" s="590" t="n"/>
      <c r="Y780" s="590" t="n"/>
      <c r="Z780" s="590" t="n"/>
    </row>
    <row r="781" ht="15.75" customHeight="1" s="844">
      <c r="A781" s="590" t="n"/>
      <c r="B781" s="590" t="n"/>
      <c r="C781" s="590" t="n"/>
      <c r="D781" s="590" t="n"/>
      <c r="E781" s="590" t="n"/>
      <c r="F781" s="590" t="n"/>
      <c r="G781" s="590" t="n"/>
      <c r="H781" s="590" t="n"/>
      <c r="I781" s="590" t="n"/>
      <c r="J781" s="590" t="n"/>
      <c r="K781" s="590" t="n"/>
      <c r="L781" s="590" t="n"/>
      <c r="M781" s="590" t="n"/>
      <c r="N781" s="590" t="n"/>
      <c r="O781" s="590" t="n"/>
      <c r="P781" s="590" t="n"/>
      <c r="Q781" s="590" t="n"/>
      <c r="R781" s="590" t="n"/>
      <c r="S781" s="590" t="n"/>
      <c r="T781" s="590" t="n"/>
      <c r="U781" s="590" t="n"/>
      <c r="V781" s="590" t="n"/>
      <c r="W781" s="590" t="n"/>
      <c r="X781" s="590" t="n"/>
      <c r="Y781" s="590" t="n"/>
      <c r="Z781" s="590" t="n"/>
    </row>
    <row r="782" ht="15.75" customHeight="1" s="844">
      <c r="A782" s="590" t="n"/>
      <c r="B782" s="590" t="n"/>
      <c r="C782" s="590" t="n"/>
      <c r="D782" s="590" t="n"/>
      <c r="E782" s="590" t="n"/>
      <c r="F782" s="590" t="n"/>
      <c r="G782" s="590" t="n"/>
      <c r="H782" s="590" t="n"/>
      <c r="I782" s="590" t="n"/>
      <c r="J782" s="590" t="n"/>
      <c r="K782" s="590" t="n"/>
      <c r="L782" s="590" t="n"/>
      <c r="M782" s="590" t="n"/>
      <c r="N782" s="590" t="n"/>
      <c r="O782" s="590" t="n"/>
      <c r="P782" s="590" t="n"/>
      <c r="Q782" s="590" t="n"/>
      <c r="R782" s="590" t="n"/>
      <c r="S782" s="590" t="n"/>
      <c r="T782" s="590" t="n"/>
      <c r="U782" s="590" t="n"/>
      <c r="V782" s="590" t="n"/>
      <c r="W782" s="590" t="n"/>
      <c r="X782" s="590" t="n"/>
      <c r="Y782" s="590" t="n"/>
      <c r="Z782" s="590" t="n"/>
    </row>
    <row r="783" ht="15.75" customHeight="1" s="844">
      <c r="A783" s="590" t="n"/>
      <c r="B783" s="590" t="n"/>
      <c r="C783" s="590" t="n"/>
      <c r="D783" s="590" t="n"/>
      <c r="E783" s="590" t="n"/>
      <c r="F783" s="590" t="n"/>
      <c r="G783" s="590" t="n"/>
      <c r="H783" s="590" t="n"/>
      <c r="I783" s="590" t="n"/>
      <c r="J783" s="590" t="n"/>
      <c r="K783" s="590" t="n"/>
      <c r="L783" s="590" t="n"/>
      <c r="M783" s="590" t="n"/>
      <c r="N783" s="590" t="n"/>
      <c r="O783" s="590" t="n"/>
      <c r="P783" s="590" t="n"/>
      <c r="Q783" s="590" t="n"/>
      <c r="R783" s="590" t="n"/>
      <c r="S783" s="590" t="n"/>
      <c r="T783" s="590" t="n"/>
      <c r="U783" s="590" t="n"/>
      <c r="V783" s="590" t="n"/>
      <c r="W783" s="590" t="n"/>
      <c r="X783" s="590" t="n"/>
      <c r="Y783" s="590" t="n"/>
      <c r="Z783" s="590" t="n"/>
    </row>
    <row r="784" ht="15.75" customHeight="1" s="844">
      <c r="A784" s="590" t="n"/>
      <c r="B784" s="590" t="n"/>
      <c r="C784" s="590" t="n"/>
      <c r="D784" s="590" t="n"/>
      <c r="E784" s="590" t="n"/>
      <c r="F784" s="590" t="n"/>
      <c r="G784" s="590" t="n"/>
      <c r="H784" s="590" t="n"/>
      <c r="I784" s="590" t="n"/>
      <c r="J784" s="590" t="n"/>
      <c r="K784" s="590" t="n"/>
      <c r="L784" s="590" t="n"/>
      <c r="M784" s="590" t="n"/>
      <c r="N784" s="590" t="n"/>
      <c r="O784" s="590" t="n"/>
      <c r="P784" s="590" t="n"/>
      <c r="Q784" s="590" t="n"/>
      <c r="R784" s="590" t="n"/>
      <c r="S784" s="590" t="n"/>
      <c r="T784" s="590" t="n"/>
      <c r="U784" s="590" t="n"/>
      <c r="V784" s="590" t="n"/>
      <c r="W784" s="590" t="n"/>
      <c r="X784" s="590" t="n"/>
      <c r="Y784" s="590" t="n"/>
      <c r="Z784" s="590" t="n"/>
    </row>
    <row r="785" ht="15.75" customHeight="1" s="844">
      <c r="A785" s="590" t="n"/>
      <c r="B785" s="590" t="n"/>
      <c r="C785" s="590" t="n"/>
      <c r="D785" s="590" t="n"/>
      <c r="E785" s="590" t="n"/>
      <c r="F785" s="590" t="n"/>
      <c r="G785" s="590" t="n"/>
      <c r="H785" s="590" t="n"/>
      <c r="I785" s="590" t="n"/>
      <c r="J785" s="590" t="n"/>
      <c r="K785" s="590" t="n"/>
      <c r="L785" s="590" t="n"/>
      <c r="M785" s="590" t="n"/>
      <c r="N785" s="590" t="n"/>
      <c r="O785" s="590" t="n"/>
      <c r="P785" s="590" t="n"/>
      <c r="Q785" s="590" t="n"/>
      <c r="R785" s="590" t="n"/>
      <c r="S785" s="590" t="n"/>
      <c r="T785" s="590" t="n"/>
      <c r="U785" s="590" t="n"/>
      <c r="V785" s="590" t="n"/>
      <c r="W785" s="590" t="n"/>
      <c r="X785" s="590" t="n"/>
      <c r="Y785" s="590" t="n"/>
      <c r="Z785" s="590" t="n"/>
    </row>
    <row r="786" ht="15.75" customHeight="1" s="844">
      <c r="A786" s="590" t="n"/>
      <c r="B786" s="590" t="n"/>
      <c r="C786" s="590" t="n"/>
      <c r="D786" s="590" t="n"/>
      <c r="E786" s="590" t="n"/>
      <c r="F786" s="590" t="n"/>
      <c r="G786" s="590" t="n"/>
      <c r="H786" s="590" t="n"/>
      <c r="I786" s="590" t="n"/>
      <c r="J786" s="590" t="n"/>
      <c r="K786" s="590" t="n"/>
      <c r="L786" s="590" t="n"/>
      <c r="M786" s="590" t="n"/>
      <c r="N786" s="590" t="n"/>
      <c r="O786" s="590" t="n"/>
      <c r="P786" s="590" t="n"/>
      <c r="Q786" s="590" t="n"/>
      <c r="R786" s="590" t="n"/>
      <c r="S786" s="590" t="n"/>
      <c r="T786" s="590" t="n"/>
      <c r="U786" s="590" t="n"/>
      <c r="V786" s="590" t="n"/>
      <c r="W786" s="590" t="n"/>
      <c r="X786" s="590" t="n"/>
      <c r="Y786" s="590" t="n"/>
      <c r="Z786" s="590" t="n"/>
    </row>
    <row r="787" ht="15.75" customHeight="1" s="844">
      <c r="A787" s="590" t="n"/>
      <c r="B787" s="590" t="n"/>
      <c r="C787" s="590" t="n"/>
      <c r="D787" s="590" t="n"/>
      <c r="E787" s="590" t="n"/>
      <c r="F787" s="590" t="n"/>
      <c r="G787" s="590" t="n"/>
      <c r="H787" s="590" t="n"/>
      <c r="I787" s="590" t="n"/>
      <c r="J787" s="590" t="n"/>
      <c r="K787" s="590" t="n"/>
      <c r="L787" s="590" t="n"/>
      <c r="M787" s="590" t="n"/>
      <c r="N787" s="590" t="n"/>
      <c r="O787" s="590" t="n"/>
      <c r="P787" s="590" t="n"/>
      <c r="Q787" s="590" t="n"/>
      <c r="R787" s="590" t="n"/>
      <c r="S787" s="590" t="n"/>
      <c r="T787" s="590" t="n"/>
      <c r="U787" s="590" t="n"/>
      <c r="V787" s="590" t="n"/>
      <c r="W787" s="590" t="n"/>
      <c r="X787" s="590" t="n"/>
      <c r="Y787" s="590" t="n"/>
      <c r="Z787" s="590" t="n"/>
    </row>
    <row r="788" ht="15.75" customHeight="1" s="844">
      <c r="A788" s="590" t="n"/>
      <c r="B788" s="590" t="n"/>
      <c r="C788" s="590" t="n"/>
      <c r="D788" s="590" t="n"/>
      <c r="E788" s="590" t="n"/>
      <c r="F788" s="590" t="n"/>
      <c r="G788" s="590" t="n"/>
      <c r="H788" s="590" t="n"/>
      <c r="I788" s="590" t="n"/>
      <c r="J788" s="590" t="n"/>
      <c r="K788" s="590" t="n"/>
      <c r="L788" s="590" t="n"/>
      <c r="M788" s="590" t="n"/>
      <c r="N788" s="590" t="n"/>
      <c r="O788" s="590" t="n"/>
      <c r="P788" s="590" t="n"/>
      <c r="Q788" s="590" t="n"/>
      <c r="R788" s="590" t="n"/>
      <c r="S788" s="590" t="n"/>
      <c r="T788" s="590" t="n"/>
      <c r="U788" s="590" t="n"/>
      <c r="V788" s="590" t="n"/>
      <c r="W788" s="590" t="n"/>
      <c r="X788" s="590" t="n"/>
      <c r="Y788" s="590" t="n"/>
      <c r="Z788" s="590" t="n"/>
    </row>
    <row r="789" ht="15.75" customHeight="1" s="844">
      <c r="A789" s="590" t="n"/>
      <c r="B789" s="590" t="n"/>
      <c r="C789" s="590" t="n"/>
      <c r="D789" s="590" t="n"/>
      <c r="E789" s="590" t="n"/>
      <c r="F789" s="590" t="n"/>
      <c r="G789" s="590" t="n"/>
      <c r="H789" s="590" t="n"/>
      <c r="I789" s="590" t="n"/>
      <c r="J789" s="590" t="n"/>
      <c r="K789" s="590" t="n"/>
      <c r="L789" s="590" t="n"/>
      <c r="M789" s="590" t="n"/>
      <c r="N789" s="590" t="n"/>
      <c r="O789" s="590" t="n"/>
      <c r="P789" s="590" t="n"/>
      <c r="Q789" s="590" t="n"/>
      <c r="R789" s="590" t="n"/>
      <c r="S789" s="590" t="n"/>
      <c r="T789" s="590" t="n"/>
      <c r="U789" s="590" t="n"/>
      <c r="V789" s="590" t="n"/>
      <c r="W789" s="590" t="n"/>
      <c r="X789" s="590" t="n"/>
      <c r="Y789" s="590" t="n"/>
      <c r="Z789" s="590" t="n"/>
    </row>
    <row r="790" ht="15.75" customHeight="1" s="844">
      <c r="A790" s="590" t="n"/>
      <c r="B790" s="590" t="n"/>
      <c r="C790" s="590" t="n"/>
      <c r="D790" s="590" t="n"/>
      <c r="E790" s="590" t="n"/>
      <c r="F790" s="590" t="n"/>
      <c r="G790" s="590" t="n"/>
      <c r="H790" s="590" t="n"/>
      <c r="I790" s="590" t="n"/>
      <c r="J790" s="590" t="n"/>
      <c r="K790" s="590" t="n"/>
      <c r="L790" s="590" t="n"/>
      <c r="M790" s="590" t="n"/>
      <c r="N790" s="590" t="n"/>
      <c r="O790" s="590" t="n"/>
      <c r="P790" s="590" t="n"/>
      <c r="Q790" s="590" t="n"/>
      <c r="R790" s="590" t="n"/>
      <c r="S790" s="590" t="n"/>
      <c r="T790" s="590" t="n"/>
      <c r="U790" s="590" t="n"/>
      <c r="V790" s="590" t="n"/>
      <c r="W790" s="590" t="n"/>
      <c r="X790" s="590" t="n"/>
      <c r="Y790" s="590" t="n"/>
      <c r="Z790" s="590" t="n"/>
    </row>
    <row r="791" ht="15.75" customHeight="1" s="844">
      <c r="A791" s="590" t="n"/>
      <c r="B791" s="590" t="n"/>
      <c r="C791" s="590" t="n"/>
      <c r="D791" s="590" t="n"/>
      <c r="E791" s="590" t="n"/>
      <c r="F791" s="590" t="n"/>
      <c r="G791" s="590" t="n"/>
      <c r="H791" s="590" t="n"/>
      <c r="I791" s="590" t="n"/>
      <c r="J791" s="590" t="n"/>
      <c r="K791" s="590" t="n"/>
      <c r="L791" s="590" t="n"/>
      <c r="M791" s="590" t="n"/>
      <c r="N791" s="590" t="n"/>
      <c r="O791" s="590" t="n"/>
      <c r="P791" s="590" t="n"/>
      <c r="Q791" s="590" t="n"/>
      <c r="R791" s="590" t="n"/>
      <c r="S791" s="590" t="n"/>
      <c r="T791" s="590" t="n"/>
      <c r="U791" s="590" t="n"/>
      <c r="V791" s="590" t="n"/>
      <c r="W791" s="590" t="n"/>
      <c r="X791" s="590" t="n"/>
      <c r="Y791" s="590" t="n"/>
      <c r="Z791" s="590" t="n"/>
    </row>
    <row r="792" ht="15.75" customHeight="1" s="844">
      <c r="A792" s="590" t="n"/>
      <c r="B792" s="590" t="n"/>
      <c r="C792" s="590" t="n"/>
      <c r="D792" s="590" t="n"/>
      <c r="E792" s="590" t="n"/>
      <c r="F792" s="590" t="n"/>
      <c r="G792" s="590" t="n"/>
      <c r="H792" s="590" t="n"/>
      <c r="I792" s="590" t="n"/>
      <c r="J792" s="590" t="n"/>
      <c r="K792" s="590" t="n"/>
      <c r="L792" s="590" t="n"/>
      <c r="M792" s="590" t="n"/>
      <c r="N792" s="590" t="n"/>
      <c r="O792" s="590" t="n"/>
      <c r="P792" s="590" t="n"/>
      <c r="Q792" s="590" t="n"/>
      <c r="R792" s="590" t="n"/>
      <c r="S792" s="590" t="n"/>
      <c r="T792" s="590" t="n"/>
      <c r="U792" s="590" t="n"/>
      <c r="V792" s="590" t="n"/>
      <c r="W792" s="590" t="n"/>
      <c r="X792" s="590" t="n"/>
      <c r="Y792" s="590" t="n"/>
      <c r="Z792" s="590" t="n"/>
    </row>
    <row r="793" ht="15.75" customHeight="1" s="844">
      <c r="A793" s="590" t="n"/>
      <c r="B793" s="590" t="n"/>
      <c r="C793" s="590" t="n"/>
      <c r="D793" s="590" t="n"/>
      <c r="E793" s="590" t="n"/>
      <c r="F793" s="590" t="n"/>
      <c r="G793" s="590" t="n"/>
      <c r="H793" s="590" t="n"/>
      <c r="I793" s="590" t="n"/>
      <c r="J793" s="590" t="n"/>
      <c r="K793" s="590" t="n"/>
      <c r="L793" s="590" t="n"/>
      <c r="M793" s="590" t="n"/>
      <c r="N793" s="590" t="n"/>
      <c r="O793" s="590" t="n"/>
      <c r="P793" s="590" t="n"/>
      <c r="Q793" s="590" t="n"/>
      <c r="R793" s="590" t="n"/>
      <c r="S793" s="590" t="n"/>
      <c r="T793" s="590" t="n"/>
      <c r="U793" s="590" t="n"/>
      <c r="V793" s="590" t="n"/>
      <c r="W793" s="590" t="n"/>
      <c r="X793" s="590" t="n"/>
      <c r="Y793" s="590" t="n"/>
      <c r="Z793" s="590" t="n"/>
    </row>
    <row r="794" ht="15.75" customHeight="1" s="844">
      <c r="A794" s="590" t="n"/>
      <c r="B794" s="590" t="n"/>
      <c r="C794" s="590" t="n"/>
      <c r="D794" s="590" t="n"/>
      <c r="E794" s="590" t="n"/>
      <c r="F794" s="590" t="n"/>
      <c r="G794" s="590" t="n"/>
      <c r="H794" s="590" t="n"/>
      <c r="I794" s="590" t="n"/>
      <c r="J794" s="590" t="n"/>
      <c r="K794" s="590" t="n"/>
      <c r="L794" s="590" t="n"/>
      <c r="M794" s="590" t="n"/>
      <c r="N794" s="590" t="n"/>
      <c r="O794" s="590" t="n"/>
      <c r="P794" s="590" t="n"/>
      <c r="Q794" s="590" t="n"/>
      <c r="R794" s="590" t="n"/>
      <c r="S794" s="590" t="n"/>
      <c r="T794" s="590" t="n"/>
      <c r="U794" s="590" t="n"/>
      <c r="V794" s="590" t="n"/>
      <c r="W794" s="590" t="n"/>
      <c r="X794" s="590" t="n"/>
      <c r="Y794" s="590" t="n"/>
      <c r="Z794" s="590" t="n"/>
    </row>
    <row r="795" ht="15.75" customHeight="1" s="844">
      <c r="A795" s="590" t="n"/>
      <c r="B795" s="590" t="n"/>
      <c r="C795" s="590" t="n"/>
      <c r="D795" s="590" t="n"/>
      <c r="E795" s="590" t="n"/>
      <c r="F795" s="590" t="n"/>
      <c r="G795" s="590" t="n"/>
      <c r="H795" s="590" t="n"/>
      <c r="I795" s="590" t="n"/>
      <c r="J795" s="590" t="n"/>
      <c r="K795" s="590" t="n"/>
      <c r="L795" s="590" t="n"/>
      <c r="M795" s="590" t="n"/>
      <c r="N795" s="590" t="n"/>
      <c r="O795" s="590" t="n"/>
      <c r="P795" s="590" t="n"/>
      <c r="Q795" s="590" t="n"/>
      <c r="R795" s="590" t="n"/>
      <c r="S795" s="590" t="n"/>
      <c r="T795" s="590" t="n"/>
      <c r="U795" s="590" t="n"/>
      <c r="V795" s="590" t="n"/>
      <c r="W795" s="590" t="n"/>
      <c r="X795" s="590" t="n"/>
      <c r="Y795" s="590" t="n"/>
      <c r="Z795" s="590" t="n"/>
    </row>
    <row r="796" ht="15.75" customHeight="1" s="844">
      <c r="A796" s="590" t="n"/>
      <c r="B796" s="590" t="n"/>
      <c r="C796" s="590" t="n"/>
      <c r="D796" s="590" t="n"/>
      <c r="E796" s="590" t="n"/>
      <c r="F796" s="590" t="n"/>
      <c r="G796" s="590" t="n"/>
      <c r="H796" s="590" t="n"/>
      <c r="I796" s="590" t="n"/>
      <c r="J796" s="590" t="n"/>
      <c r="K796" s="590" t="n"/>
      <c r="L796" s="590" t="n"/>
      <c r="M796" s="590" t="n"/>
      <c r="N796" s="590" t="n"/>
      <c r="O796" s="590" t="n"/>
      <c r="P796" s="590" t="n"/>
      <c r="Q796" s="590" t="n"/>
      <c r="R796" s="590" t="n"/>
      <c r="S796" s="590" t="n"/>
      <c r="T796" s="590" t="n"/>
      <c r="U796" s="590" t="n"/>
      <c r="V796" s="590" t="n"/>
      <c r="W796" s="590" t="n"/>
      <c r="X796" s="590" t="n"/>
      <c r="Y796" s="590" t="n"/>
      <c r="Z796" s="590" t="n"/>
    </row>
    <row r="797" ht="15.75" customHeight="1" s="844">
      <c r="A797" s="590" t="n"/>
      <c r="B797" s="590" t="n"/>
      <c r="C797" s="590" t="n"/>
      <c r="D797" s="590" t="n"/>
      <c r="E797" s="590" t="n"/>
      <c r="F797" s="590" t="n"/>
      <c r="G797" s="590" t="n"/>
      <c r="H797" s="590" t="n"/>
      <c r="I797" s="590" t="n"/>
      <c r="J797" s="590" t="n"/>
      <c r="K797" s="590" t="n"/>
      <c r="L797" s="590" t="n"/>
      <c r="M797" s="590" t="n"/>
      <c r="N797" s="590" t="n"/>
      <c r="O797" s="590" t="n"/>
      <c r="P797" s="590" t="n"/>
      <c r="Q797" s="590" t="n"/>
      <c r="R797" s="590" t="n"/>
      <c r="S797" s="590" t="n"/>
      <c r="T797" s="590" t="n"/>
      <c r="U797" s="590" t="n"/>
      <c r="V797" s="590" t="n"/>
      <c r="W797" s="590" t="n"/>
      <c r="X797" s="590" t="n"/>
      <c r="Y797" s="590" t="n"/>
      <c r="Z797" s="590" t="n"/>
    </row>
    <row r="798" ht="15.75" customHeight="1" s="844">
      <c r="A798" s="590" t="n"/>
      <c r="B798" s="590" t="n"/>
      <c r="C798" s="590" t="n"/>
      <c r="D798" s="590" t="n"/>
      <c r="E798" s="590" t="n"/>
      <c r="F798" s="590" t="n"/>
      <c r="G798" s="590" t="n"/>
      <c r="H798" s="590" t="n"/>
      <c r="I798" s="590" t="n"/>
      <c r="J798" s="590" t="n"/>
      <c r="K798" s="590" t="n"/>
      <c r="L798" s="590" t="n"/>
      <c r="M798" s="590" t="n"/>
      <c r="N798" s="590" t="n"/>
      <c r="O798" s="590" t="n"/>
      <c r="P798" s="590" t="n"/>
      <c r="Q798" s="590" t="n"/>
      <c r="R798" s="590" t="n"/>
      <c r="S798" s="590" t="n"/>
      <c r="T798" s="590" t="n"/>
      <c r="U798" s="590" t="n"/>
      <c r="V798" s="590" t="n"/>
      <c r="W798" s="590" t="n"/>
      <c r="X798" s="590" t="n"/>
      <c r="Y798" s="590" t="n"/>
      <c r="Z798" s="590" t="n"/>
    </row>
    <row r="799" ht="15.75" customHeight="1" s="844">
      <c r="A799" s="590" t="n"/>
      <c r="B799" s="590" t="n"/>
      <c r="C799" s="590" t="n"/>
      <c r="D799" s="590" t="n"/>
      <c r="E799" s="590" t="n"/>
      <c r="F799" s="590" t="n"/>
      <c r="G799" s="590" t="n"/>
      <c r="H799" s="590" t="n"/>
      <c r="I799" s="590" t="n"/>
      <c r="J799" s="590" t="n"/>
      <c r="K799" s="590" t="n"/>
      <c r="L799" s="590" t="n"/>
      <c r="M799" s="590" t="n"/>
      <c r="N799" s="590" t="n"/>
      <c r="O799" s="590" t="n"/>
      <c r="P799" s="590" t="n"/>
      <c r="Q799" s="590" t="n"/>
      <c r="R799" s="590" t="n"/>
      <c r="S799" s="590" t="n"/>
      <c r="T799" s="590" t="n"/>
      <c r="U799" s="590" t="n"/>
      <c r="V799" s="590" t="n"/>
      <c r="W799" s="590" t="n"/>
      <c r="X799" s="590" t="n"/>
      <c r="Y799" s="590" t="n"/>
      <c r="Z799" s="590" t="n"/>
    </row>
    <row r="800" ht="15.75" customHeight="1" s="844">
      <c r="A800" s="590" t="n"/>
      <c r="B800" s="590" t="n"/>
      <c r="C800" s="590" t="n"/>
      <c r="D800" s="590" t="n"/>
      <c r="E800" s="590" t="n"/>
      <c r="F800" s="590" t="n"/>
      <c r="G800" s="590" t="n"/>
      <c r="H800" s="590" t="n"/>
      <c r="I800" s="590" t="n"/>
      <c r="J800" s="590" t="n"/>
      <c r="K800" s="590" t="n"/>
      <c r="L800" s="590" t="n"/>
      <c r="M800" s="590" t="n"/>
      <c r="N800" s="590" t="n"/>
      <c r="O800" s="590" t="n"/>
      <c r="P800" s="590" t="n"/>
      <c r="Q800" s="590" t="n"/>
      <c r="R800" s="590" t="n"/>
      <c r="S800" s="590" t="n"/>
      <c r="T800" s="590" t="n"/>
      <c r="U800" s="590" t="n"/>
      <c r="V800" s="590" t="n"/>
      <c r="W800" s="590" t="n"/>
      <c r="X800" s="590" t="n"/>
      <c r="Y800" s="590" t="n"/>
      <c r="Z800" s="590" t="n"/>
    </row>
    <row r="801" ht="15.75" customHeight="1" s="844">
      <c r="A801" s="590" t="n"/>
      <c r="B801" s="590" t="n"/>
      <c r="C801" s="590" t="n"/>
      <c r="D801" s="590" t="n"/>
      <c r="E801" s="590" t="n"/>
      <c r="F801" s="590" t="n"/>
      <c r="G801" s="590" t="n"/>
      <c r="H801" s="590" t="n"/>
      <c r="I801" s="590" t="n"/>
      <c r="J801" s="590" t="n"/>
      <c r="K801" s="590" t="n"/>
      <c r="L801" s="590" t="n"/>
      <c r="M801" s="590" t="n"/>
      <c r="N801" s="590" t="n"/>
      <c r="O801" s="590" t="n"/>
      <c r="P801" s="590" t="n"/>
      <c r="Q801" s="590" t="n"/>
      <c r="R801" s="590" t="n"/>
      <c r="S801" s="590" t="n"/>
      <c r="T801" s="590" t="n"/>
      <c r="U801" s="590" t="n"/>
      <c r="V801" s="590" t="n"/>
      <c r="W801" s="590" t="n"/>
      <c r="X801" s="590" t="n"/>
      <c r="Y801" s="590" t="n"/>
      <c r="Z801" s="590" t="n"/>
    </row>
    <row r="802" ht="15.75" customHeight="1" s="844">
      <c r="A802" s="590" t="n"/>
      <c r="B802" s="590" t="n"/>
      <c r="C802" s="590" t="n"/>
      <c r="D802" s="590" t="n"/>
      <c r="E802" s="590" t="n"/>
      <c r="F802" s="590" t="n"/>
      <c r="G802" s="590" t="n"/>
      <c r="H802" s="590" t="n"/>
      <c r="I802" s="590" t="n"/>
      <c r="J802" s="590" t="n"/>
      <c r="K802" s="590" t="n"/>
      <c r="L802" s="590" t="n"/>
      <c r="M802" s="590" t="n"/>
      <c r="N802" s="590" t="n"/>
      <c r="O802" s="590" t="n"/>
      <c r="P802" s="590" t="n"/>
      <c r="Q802" s="590" t="n"/>
      <c r="R802" s="590" t="n"/>
      <c r="S802" s="590" t="n"/>
      <c r="T802" s="590" t="n"/>
      <c r="U802" s="590" t="n"/>
      <c r="V802" s="590" t="n"/>
      <c r="W802" s="590" t="n"/>
      <c r="X802" s="590" t="n"/>
      <c r="Y802" s="590" t="n"/>
      <c r="Z802" s="590" t="n"/>
    </row>
    <row r="803" ht="15.75" customHeight="1" s="844">
      <c r="A803" s="590" t="n"/>
      <c r="B803" s="590" t="n"/>
      <c r="C803" s="590" t="n"/>
      <c r="D803" s="590" t="n"/>
      <c r="E803" s="590" t="n"/>
      <c r="F803" s="590" t="n"/>
      <c r="G803" s="590" t="n"/>
      <c r="H803" s="590" t="n"/>
      <c r="I803" s="590" t="n"/>
      <c r="J803" s="590" t="n"/>
      <c r="K803" s="590" t="n"/>
      <c r="L803" s="590" t="n"/>
      <c r="M803" s="590" t="n"/>
      <c r="N803" s="590" t="n"/>
      <c r="O803" s="590" t="n"/>
      <c r="P803" s="590" t="n"/>
      <c r="Q803" s="590" t="n"/>
      <c r="R803" s="590" t="n"/>
      <c r="S803" s="590" t="n"/>
      <c r="T803" s="590" t="n"/>
      <c r="U803" s="590" t="n"/>
      <c r="V803" s="590" t="n"/>
      <c r="W803" s="590" t="n"/>
      <c r="X803" s="590" t="n"/>
      <c r="Y803" s="590" t="n"/>
      <c r="Z803" s="590" t="n"/>
    </row>
    <row r="804" ht="15.75" customHeight="1" s="844">
      <c r="A804" s="590" t="n"/>
      <c r="B804" s="590" t="n"/>
      <c r="C804" s="590" t="n"/>
      <c r="D804" s="590" t="n"/>
      <c r="E804" s="590" t="n"/>
      <c r="F804" s="590" t="n"/>
      <c r="G804" s="590" t="n"/>
      <c r="H804" s="590" t="n"/>
      <c r="I804" s="590" t="n"/>
      <c r="J804" s="590" t="n"/>
      <c r="K804" s="590" t="n"/>
      <c r="L804" s="590" t="n"/>
      <c r="M804" s="590" t="n"/>
      <c r="N804" s="590" t="n"/>
      <c r="O804" s="590" t="n"/>
      <c r="P804" s="590" t="n"/>
      <c r="Q804" s="590" t="n"/>
      <c r="R804" s="590" t="n"/>
      <c r="S804" s="590" t="n"/>
      <c r="T804" s="590" t="n"/>
      <c r="U804" s="590" t="n"/>
      <c r="V804" s="590" t="n"/>
      <c r="W804" s="590" t="n"/>
      <c r="X804" s="590" t="n"/>
      <c r="Y804" s="590" t="n"/>
      <c r="Z804" s="590" t="n"/>
    </row>
    <row r="805" ht="15.75" customHeight="1" s="844">
      <c r="A805" s="590" t="n"/>
      <c r="B805" s="590" t="n"/>
      <c r="C805" s="590" t="n"/>
      <c r="D805" s="590" t="n"/>
      <c r="E805" s="590" t="n"/>
      <c r="F805" s="590" t="n"/>
      <c r="G805" s="590" t="n"/>
      <c r="H805" s="590" t="n"/>
      <c r="I805" s="590" t="n"/>
      <c r="J805" s="590" t="n"/>
      <c r="K805" s="590" t="n"/>
      <c r="L805" s="590" t="n"/>
      <c r="M805" s="590" t="n"/>
      <c r="N805" s="590" t="n"/>
      <c r="O805" s="590" t="n"/>
      <c r="P805" s="590" t="n"/>
      <c r="Q805" s="590" t="n"/>
      <c r="R805" s="590" t="n"/>
      <c r="S805" s="590" t="n"/>
      <c r="T805" s="590" t="n"/>
      <c r="U805" s="590" t="n"/>
      <c r="V805" s="590" t="n"/>
      <c r="W805" s="590" t="n"/>
      <c r="X805" s="590" t="n"/>
      <c r="Y805" s="590" t="n"/>
      <c r="Z805" s="590" t="n"/>
    </row>
    <row r="806" ht="15.75" customHeight="1" s="844">
      <c r="A806" s="590" t="n"/>
      <c r="B806" s="590" t="n"/>
      <c r="C806" s="590" t="n"/>
      <c r="D806" s="590" t="n"/>
      <c r="E806" s="590" t="n"/>
      <c r="F806" s="590" t="n"/>
      <c r="G806" s="590" t="n"/>
      <c r="H806" s="590" t="n"/>
      <c r="I806" s="590" t="n"/>
      <c r="J806" s="590" t="n"/>
      <c r="K806" s="590" t="n"/>
      <c r="L806" s="590" t="n"/>
      <c r="M806" s="590" t="n"/>
      <c r="N806" s="590" t="n"/>
      <c r="O806" s="590" t="n"/>
      <c r="P806" s="590" t="n"/>
      <c r="Q806" s="590" t="n"/>
      <c r="R806" s="590" t="n"/>
      <c r="S806" s="590" t="n"/>
      <c r="T806" s="590" t="n"/>
      <c r="U806" s="590" t="n"/>
      <c r="V806" s="590" t="n"/>
      <c r="W806" s="590" t="n"/>
      <c r="X806" s="590" t="n"/>
      <c r="Y806" s="590" t="n"/>
      <c r="Z806" s="590" t="n"/>
    </row>
    <row r="807" ht="15.75" customHeight="1" s="844">
      <c r="A807" s="590" t="n"/>
      <c r="B807" s="590" t="n"/>
      <c r="C807" s="590" t="n"/>
      <c r="D807" s="590" t="n"/>
      <c r="E807" s="590" t="n"/>
      <c r="F807" s="590" t="n"/>
      <c r="G807" s="590" t="n"/>
      <c r="H807" s="590" t="n"/>
      <c r="I807" s="590" t="n"/>
      <c r="J807" s="590" t="n"/>
      <c r="K807" s="590" t="n"/>
      <c r="L807" s="590" t="n"/>
      <c r="M807" s="590" t="n"/>
      <c r="N807" s="590" t="n"/>
      <c r="O807" s="590" t="n"/>
      <c r="P807" s="590" t="n"/>
      <c r="Q807" s="590" t="n"/>
      <c r="R807" s="590" t="n"/>
      <c r="S807" s="590" t="n"/>
      <c r="T807" s="590" t="n"/>
      <c r="U807" s="590" t="n"/>
      <c r="V807" s="590" t="n"/>
      <c r="W807" s="590" t="n"/>
      <c r="X807" s="590" t="n"/>
      <c r="Y807" s="590" t="n"/>
      <c r="Z807" s="590" t="n"/>
    </row>
    <row r="808" ht="15.75" customHeight="1" s="844">
      <c r="A808" s="590" t="n"/>
      <c r="B808" s="590" t="n"/>
      <c r="C808" s="590" t="n"/>
      <c r="D808" s="590" t="n"/>
      <c r="E808" s="590" t="n"/>
      <c r="F808" s="590" t="n"/>
      <c r="G808" s="590" t="n"/>
      <c r="H808" s="590" t="n"/>
      <c r="I808" s="590" t="n"/>
      <c r="J808" s="590" t="n"/>
      <c r="K808" s="590" t="n"/>
      <c r="L808" s="590" t="n"/>
      <c r="M808" s="590" t="n"/>
      <c r="N808" s="590" t="n"/>
      <c r="O808" s="590" t="n"/>
      <c r="P808" s="590" t="n"/>
      <c r="Q808" s="590" t="n"/>
      <c r="R808" s="590" t="n"/>
      <c r="S808" s="590" t="n"/>
      <c r="T808" s="590" t="n"/>
      <c r="U808" s="590" t="n"/>
      <c r="V808" s="590" t="n"/>
      <c r="W808" s="590" t="n"/>
      <c r="X808" s="590" t="n"/>
      <c r="Y808" s="590" t="n"/>
      <c r="Z808" s="590" t="n"/>
    </row>
    <row r="809" ht="15.75" customHeight="1" s="844">
      <c r="A809" s="590" t="n"/>
      <c r="B809" s="590" t="n"/>
      <c r="C809" s="590" t="n"/>
      <c r="D809" s="590" t="n"/>
      <c r="E809" s="590" t="n"/>
      <c r="F809" s="590" t="n"/>
      <c r="G809" s="590" t="n"/>
      <c r="H809" s="590" t="n"/>
      <c r="I809" s="590" t="n"/>
      <c r="J809" s="590" t="n"/>
      <c r="K809" s="590" t="n"/>
      <c r="L809" s="590" t="n"/>
      <c r="M809" s="590" t="n"/>
      <c r="N809" s="590" t="n"/>
      <c r="O809" s="590" t="n"/>
      <c r="P809" s="590" t="n"/>
      <c r="Q809" s="590" t="n"/>
      <c r="R809" s="590" t="n"/>
      <c r="S809" s="590" t="n"/>
      <c r="T809" s="590" t="n"/>
      <c r="U809" s="590" t="n"/>
      <c r="V809" s="590" t="n"/>
      <c r="W809" s="590" t="n"/>
      <c r="X809" s="590" t="n"/>
      <c r="Y809" s="590" t="n"/>
      <c r="Z809" s="590" t="n"/>
    </row>
    <row r="810" ht="15.75" customHeight="1" s="844">
      <c r="A810" s="590" t="n"/>
      <c r="B810" s="590" t="n"/>
      <c r="C810" s="590" t="n"/>
      <c r="D810" s="590" t="n"/>
      <c r="E810" s="590" t="n"/>
      <c r="F810" s="590" t="n"/>
      <c r="G810" s="590" t="n"/>
      <c r="H810" s="590" t="n"/>
      <c r="I810" s="590" t="n"/>
      <c r="J810" s="590" t="n"/>
      <c r="K810" s="590" t="n"/>
      <c r="L810" s="590" t="n"/>
      <c r="M810" s="590" t="n"/>
      <c r="N810" s="590" t="n"/>
      <c r="O810" s="590" t="n"/>
      <c r="P810" s="590" t="n"/>
      <c r="Q810" s="590" t="n"/>
      <c r="R810" s="590" t="n"/>
      <c r="S810" s="590" t="n"/>
      <c r="T810" s="590" t="n"/>
      <c r="U810" s="590" t="n"/>
      <c r="V810" s="590" t="n"/>
      <c r="W810" s="590" t="n"/>
      <c r="X810" s="590" t="n"/>
      <c r="Y810" s="590" t="n"/>
      <c r="Z810" s="590" t="n"/>
    </row>
    <row r="811" ht="15.75" customHeight="1" s="844">
      <c r="A811" s="590" t="n"/>
      <c r="B811" s="590" t="n"/>
      <c r="C811" s="590" t="n"/>
      <c r="D811" s="590" t="n"/>
      <c r="E811" s="590" t="n"/>
      <c r="F811" s="590" t="n"/>
      <c r="G811" s="590" t="n"/>
      <c r="H811" s="590" t="n"/>
      <c r="I811" s="590" t="n"/>
      <c r="J811" s="590" t="n"/>
      <c r="K811" s="590" t="n"/>
      <c r="L811" s="590" t="n"/>
      <c r="M811" s="590" t="n"/>
      <c r="N811" s="590" t="n"/>
      <c r="O811" s="590" t="n"/>
      <c r="P811" s="590" t="n"/>
      <c r="Q811" s="590" t="n"/>
      <c r="R811" s="590" t="n"/>
      <c r="S811" s="590" t="n"/>
      <c r="T811" s="590" t="n"/>
      <c r="U811" s="590" t="n"/>
      <c r="V811" s="590" t="n"/>
      <c r="W811" s="590" t="n"/>
      <c r="X811" s="590" t="n"/>
      <c r="Y811" s="590" t="n"/>
      <c r="Z811" s="590" t="n"/>
    </row>
    <row r="812" ht="15.75" customHeight="1" s="844">
      <c r="A812" s="590" t="n"/>
      <c r="B812" s="590" t="n"/>
      <c r="C812" s="590" t="n"/>
      <c r="D812" s="590" t="n"/>
      <c r="E812" s="590" t="n"/>
      <c r="F812" s="590" t="n"/>
      <c r="G812" s="590" t="n"/>
      <c r="H812" s="590" t="n"/>
      <c r="I812" s="590" t="n"/>
      <c r="J812" s="590" t="n"/>
      <c r="K812" s="590" t="n"/>
      <c r="L812" s="590" t="n"/>
      <c r="M812" s="590" t="n"/>
      <c r="N812" s="590" t="n"/>
      <c r="O812" s="590" t="n"/>
      <c r="P812" s="590" t="n"/>
      <c r="Q812" s="590" t="n"/>
      <c r="R812" s="590" t="n"/>
      <c r="S812" s="590" t="n"/>
      <c r="T812" s="590" t="n"/>
      <c r="U812" s="590" t="n"/>
      <c r="V812" s="590" t="n"/>
      <c r="W812" s="590" t="n"/>
      <c r="X812" s="590" t="n"/>
      <c r="Y812" s="590" t="n"/>
      <c r="Z812" s="590" t="n"/>
    </row>
    <row r="813" ht="15.75" customHeight="1" s="844">
      <c r="A813" s="590" t="n"/>
      <c r="B813" s="590" t="n"/>
      <c r="C813" s="590" t="n"/>
      <c r="D813" s="590" t="n"/>
      <c r="E813" s="590" t="n"/>
      <c r="F813" s="590" t="n"/>
      <c r="G813" s="590" t="n"/>
      <c r="H813" s="590" t="n"/>
      <c r="I813" s="590" t="n"/>
      <c r="J813" s="590" t="n"/>
      <c r="K813" s="590" t="n"/>
      <c r="L813" s="590" t="n"/>
      <c r="M813" s="590" t="n"/>
      <c r="N813" s="590" t="n"/>
      <c r="O813" s="590" t="n"/>
      <c r="P813" s="590" t="n"/>
      <c r="Q813" s="590" t="n"/>
      <c r="R813" s="590" t="n"/>
      <c r="S813" s="590" t="n"/>
      <c r="T813" s="590" t="n"/>
      <c r="U813" s="590" t="n"/>
      <c r="V813" s="590" t="n"/>
      <c r="W813" s="590" t="n"/>
      <c r="X813" s="590" t="n"/>
      <c r="Y813" s="590" t="n"/>
      <c r="Z813" s="590" t="n"/>
    </row>
    <row r="814" ht="15.75" customHeight="1" s="844">
      <c r="A814" s="590" t="n"/>
      <c r="B814" s="590" t="n"/>
      <c r="C814" s="590" t="n"/>
      <c r="D814" s="590" t="n"/>
      <c r="E814" s="590" t="n"/>
      <c r="F814" s="590" t="n"/>
      <c r="G814" s="590" t="n"/>
      <c r="H814" s="590" t="n"/>
      <c r="I814" s="590" t="n"/>
      <c r="J814" s="590" t="n"/>
      <c r="K814" s="590" t="n"/>
      <c r="L814" s="590" t="n"/>
      <c r="M814" s="590" t="n"/>
      <c r="N814" s="590" t="n"/>
      <c r="O814" s="590" t="n"/>
      <c r="P814" s="590" t="n"/>
      <c r="Q814" s="590" t="n"/>
      <c r="R814" s="590" t="n"/>
      <c r="S814" s="590" t="n"/>
      <c r="T814" s="590" t="n"/>
      <c r="U814" s="590" t="n"/>
      <c r="V814" s="590" t="n"/>
      <c r="W814" s="590" t="n"/>
      <c r="X814" s="590" t="n"/>
      <c r="Y814" s="590" t="n"/>
      <c r="Z814" s="590" t="n"/>
    </row>
    <row r="815" ht="15.75" customHeight="1" s="844">
      <c r="A815" s="590" t="n"/>
      <c r="B815" s="590" t="n"/>
      <c r="C815" s="590" t="n"/>
      <c r="D815" s="590" t="n"/>
      <c r="E815" s="590" t="n"/>
      <c r="F815" s="590" t="n"/>
      <c r="G815" s="590" t="n"/>
      <c r="H815" s="590" t="n"/>
      <c r="I815" s="590" t="n"/>
      <c r="J815" s="590" t="n"/>
      <c r="K815" s="590" t="n"/>
      <c r="L815" s="590" t="n"/>
      <c r="M815" s="590" t="n"/>
      <c r="N815" s="590" t="n"/>
      <c r="O815" s="590" t="n"/>
      <c r="P815" s="590" t="n"/>
      <c r="Q815" s="590" t="n"/>
      <c r="R815" s="590" t="n"/>
      <c r="S815" s="590" t="n"/>
      <c r="T815" s="590" t="n"/>
      <c r="U815" s="590" t="n"/>
      <c r="V815" s="590" t="n"/>
      <c r="W815" s="590" t="n"/>
      <c r="X815" s="590" t="n"/>
      <c r="Y815" s="590" t="n"/>
      <c r="Z815" s="590" t="n"/>
    </row>
    <row r="816" ht="15.75" customHeight="1" s="844">
      <c r="A816" s="590" t="n"/>
      <c r="B816" s="590" t="n"/>
      <c r="C816" s="590" t="n"/>
      <c r="D816" s="590" t="n"/>
      <c r="E816" s="590" t="n"/>
      <c r="F816" s="590" t="n"/>
      <c r="G816" s="590" t="n"/>
      <c r="H816" s="590" t="n"/>
      <c r="I816" s="590" t="n"/>
      <c r="J816" s="590" t="n"/>
      <c r="K816" s="590" t="n"/>
      <c r="L816" s="590" t="n"/>
      <c r="M816" s="590" t="n"/>
      <c r="N816" s="590" t="n"/>
      <c r="O816" s="590" t="n"/>
      <c r="P816" s="590" t="n"/>
      <c r="Q816" s="590" t="n"/>
      <c r="R816" s="590" t="n"/>
      <c r="S816" s="590" t="n"/>
      <c r="T816" s="590" t="n"/>
      <c r="U816" s="590" t="n"/>
      <c r="V816" s="590" t="n"/>
      <c r="W816" s="590" t="n"/>
      <c r="X816" s="590" t="n"/>
      <c r="Y816" s="590" t="n"/>
      <c r="Z816" s="590" t="n"/>
    </row>
    <row r="817" ht="15.75" customHeight="1" s="844">
      <c r="A817" s="590" t="n"/>
      <c r="B817" s="590" t="n"/>
      <c r="C817" s="590" t="n"/>
      <c r="D817" s="590" t="n"/>
      <c r="E817" s="590" t="n"/>
      <c r="F817" s="590" t="n"/>
      <c r="G817" s="590" t="n"/>
      <c r="H817" s="590" t="n"/>
      <c r="I817" s="590" t="n"/>
      <c r="J817" s="590" t="n"/>
      <c r="K817" s="590" t="n"/>
      <c r="L817" s="590" t="n"/>
      <c r="M817" s="590" t="n"/>
      <c r="N817" s="590" t="n"/>
      <c r="O817" s="590" t="n"/>
      <c r="P817" s="590" t="n"/>
      <c r="Q817" s="590" t="n"/>
      <c r="R817" s="590" t="n"/>
      <c r="S817" s="590" t="n"/>
      <c r="T817" s="590" t="n"/>
      <c r="U817" s="590" t="n"/>
      <c r="V817" s="590" t="n"/>
      <c r="W817" s="590" t="n"/>
      <c r="X817" s="590" t="n"/>
      <c r="Y817" s="590" t="n"/>
      <c r="Z817" s="590" t="n"/>
    </row>
    <row r="818" ht="15.75" customHeight="1" s="844">
      <c r="A818" s="590" t="n"/>
      <c r="B818" s="590" t="n"/>
      <c r="C818" s="590" t="n"/>
      <c r="D818" s="590" t="n"/>
      <c r="E818" s="590" t="n"/>
      <c r="F818" s="590" t="n"/>
      <c r="G818" s="590" t="n"/>
      <c r="H818" s="590" t="n"/>
      <c r="I818" s="590" t="n"/>
      <c r="J818" s="590" t="n"/>
      <c r="K818" s="590" t="n"/>
      <c r="L818" s="590" t="n"/>
      <c r="M818" s="590" t="n"/>
      <c r="N818" s="590" t="n"/>
      <c r="O818" s="590" t="n"/>
      <c r="P818" s="590" t="n"/>
      <c r="Q818" s="590" t="n"/>
      <c r="R818" s="590" t="n"/>
      <c r="S818" s="590" t="n"/>
      <c r="T818" s="590" t="n"/>
      <c r="U818" s="590" t="n"/>
      <c r="V818" s="590" t="n"/>
      <c r="W818" s="590" t="n"/>
      <c r="X818" s="590" t="n"/>
      <c r="Y818" s="590" t="n"/>
      <c r="Z818" s="590" t="n"/>
    </row>
    <row r="819" ht="15.75" customHeight="1" s="844">
      <c r="A819" s="590" t="n"/>
      <c r="B819" s="590" t="n"/>
      <c r="C819" s="590" t="n"/>
      <c r="D819" s="590" t="n"/>
      <c r="E819" s="590" t="n"/>
      <c r="F819" s="590" t="n"/>
      <c r="G819" s="590" t="n"/>
      <c r="H819" s="590" t="n"/>
      <c r="I819" s="590" t="n"/>
      <c r="J819" s="590" t="n"/>
      <c r="K819" s="590" t="n"/>
      <c r="L819" s="590" t="n"/>
      <c r="M819" s="590" t="n"/>
      <c r="N819" s="590" t="n"/>
      <c r="O819" s="590" t="n"/>
      <c r="P819" s="590" t="n"/>
      <c r="Q819" s="590" t="n"/>
      <c r="R819" s="590" t="n"/>
      <c r="S819" s="590" t="n"/>
      <c r="T819" s="590" t="n"/>
      <c r="U819" s="590" t="n"/>
      <c r="V819" s="590" t="n"/>
      <c r="W819" s="590" t="n"/>
      <c r="X819" s="590" t="n"/>
      <c r="Y819" s="590" t="n"/>
      <c r="Z819" s="590" t="n"/>
    </row>
    <row r="820" ht="15.75" customHeight="1" s="844">
      <c r="A820" s="590" t="n"/>
      <c r="B820" s="590" t="n"/>
      <c r="C820" s="590" t="n"/>
      <c r="D820" s="590" t="n"/>
      <c r="E820" s="590" t="n"/>
      <c r="F820" s="590" t="n"/>
      <c r="G820" s="590" t="n"/>
      <c r="H820" s="590" t="n"/>
      <c r="I820" s="590" t="n"/>
      <c r="J820" s="590" t="n"/>
      <c r="K820" s="590" t="n"/>
      <c r="L820" s="590" t="n"/>
      <c r="M820" s="590" t="n"/>
      <c r="N820" s="590" t="n"/>
      <c r="O820" s="590" t="n"/>
      <c r="P820" s="590" t="n"/>
      <c r="Q820" s="590" t="n"/>
      <c r="R820" s="590" t="n"/>
      <c r="S820" s="590" t="n"/>
      <c r="T820" s="590" t="n"/>
      <c r="U820" s="590" t="n"/>
      <c r="V820" s="590" t="n"/>
      <c r="W820" s="590" t="n"/>
      <c r="X820" s="590" t="n"/>
      <c r="Y820" s="590" t="n"/>
      <c r="Z820" s="590" t="n"/>
    </row>
    <row r="821" ht="15.75" customHeight="1" s="844">
      <c r="A821" s="590" t="n"/>
      <c r="B821" s="590" t="n"/>
      <c r="C821" s="590" t="n"/>
      <c r="D821" s="590" t="n"/>
      <c r="E821" s="590" t="n"/>
      <c r="F821" s="590" t="n"/>
      <c r="G821" s="590" t="n"/>
      <c r="H821" s="590" t="n"/>
      <c r="I821" s="590" t="n"/>
      <c r="J821" s="590" t="n"/>
      <c r="K821" s="590" t="n"/>
      <c r="L821" s="590" t="n"/>
      <c r="M821" s="590" t="n"/>
      <c r="N821" s="590" t="n"/>
      <c r="O821" s="590" t="n"/>
      <c r="P821" s="590" t="n"/>
      <c r="Q821" s="590" t="n"/>
      <c r="R821" s="590" t="n"/>
      <c r="S821" s="590" t="n"/>
      <c r="T821" s="590" t="n"/>
      <c r="U821" s="590" t="n"/>
      <c r="V821" s="590" t="n"/>
      <c r="W821" s="590" t="n"/>
      <c r="X821" s="590" t="n"/>
      <c r="Y821" s="590" t="n"/>
      <c r="Z821" s="590" t="n"/>
    </row>
    <row r="822" ht="15.75" customHeight="1" s="844">
      <c r="A822" s="590" t="n"/>
      <c r="B822" s="590" t="n"/>
      <c r="C822" s="590" t="n"/>
      <c r="D822" s="590" t="n"/>
      <c r="E822" s="590" t="n"/>
      <c r="F822" s="590" t="n"/>
      <c r="G822" s="590" t="n"/>
      <c r="H822" s="590" t="n"/>
      <c r="I822" s="590" t="n"/>
      <c r="J822" s="590" t="n"/>
      <c r="K822" s="590" t="n"/>
      <c r="L822" s="590" t="n"/>
      <c r="M822" s="590" t="n"/>
      <c r="N822" s="590" t="n"/>
      <c r="O822" s="590" t="n"/>
      <c r="P822" s="590" t="n"/>
      <c r="Q822" s="590" t="n"/>
      <c r="R822" s="590" t="n"/>
      <c r="S822" s="590" t="n"/>
      <c r="T822" s="590" t="n"/>
      <c r="U822" s="590" t="n"/>
      <c r="V822" s="590" t="n"/>
      <c r="W822" s="590" t="n"/>
      <c r="X822" s="590" t="n"/>
      <c r="Y822" s="590" t="n"/>
      <c r="Z822" s="590" t="n"/>
    </row>
    <row r="823" ht="15.75" customHeight="1" s="844">
      <c r="A823" s="590" t="n"/>
      <c r="B823" s="590" t="n"/>
      <c r="C823" s="590" t="n"/>
      <c r="D823" s="590" t="n"/>
      <c r="E823" s="590" t="n"/>
      <c r="F823" s="590" t="n"/>
      <c r="G823" s="590" t="n"/>
      <c r="H823" s="590" t="n"/>
      <c r="I823" s="590" t="n"/>
      <c r="J823" s="590" t="n"/>
      <c r="K823" s="590" t="n"/>
      <c r="L823" s="590" t="n"/>
      <c r="M823" s="590" t="n"/>
      <c r="N823" s="590" t="n"/>
      <c r="O823" s="590" t="n"/>
      <c r="P823" s="590" t="n"/>
      <c r="Q823" s="590" t="n"/>
      <c r="R823" s="590" t="n"/>
      <c r="S823" s="590" t="n"/>
      <c r="T823" s="590" t="n"/>
      <c r="U823" s="590" t="n"/>
      <c r="V823" s="590" t="n"/>
      <c r="W823" s="590" t="n"/>
      <c r="X823" s="590" t="n"/>
      <c r="Y823" s="590" t="n"/>
      <c r="Z823" s="590" t="n"/>
    </row>
    <row r="824" ht="15.75" customHeight="1" s="844">
      <c r="A824" s="590" t="n"/>
      <c r="B824" s="590" t="n"/>
      <c r="C824" s="590" t="n"/>
      <c r="D824" s="590" t="n"/>
      <c r="E824" s="590" t="n"/>
      <c r="F824" s="590" t="n"/>
      <c r="G824" s="590" t="n"/>
      <c r="H824" s="590" t="n"/>
      <c r="I824" s="590" t="n"/>
      <c r="J824" s="590" t="n"/>
      <c r="K824" s="590" t="n"/>
      <c r="L824" s="590" t="n"/>
      <c r="M824" s="590" t="n"/>
      <c r="N824" s="590" t="n"/>
      <c r="O824" s="590" t="n"/>
      <c r="P824" s="590" t="n"/>
      <c r="Q824" s="590" t="n"/>
      <c r="R824" s="590" t="n"/>
      <c r="S824" s="590" t="n"/>
      <c r="T824" s="590" t="n"/>
      <c r="U824" s="590" t="n"/>
      <c r="V824" s="590" t="n"/>
      <c r="W824" s="590" t="n"/>
      <c r="X824" s="590" t="n"/>
      <c r="Y824" s="590" t="n"/>
      <c r="Z824" s="590" t="n"/>
    </row>
    <row r="825" ht="15.75" customHeight="1" s="844">
      <c r="A825" s="590" t="n"/>
      <c r="B825" s="590" t="n"/>
      <c r="C825" s="590" t="n"/>
      <c r="D825" s="590" t="n"/>
      <c r="E825" s="590" t="n"/>
      <c r="F825" s="590" t="n"/>
      <c r="G825" s="590" t="n"/>
      <c r="H825" s="590" t="n"/>
      <c r="I825" s="590" t="n"/>
      <c r="J825" s="590" t="n"/>
      <c r="K825" s="590" t="n"/>
      <c r="L825" s="590" t="n"/>
      <c r="M825" s="590" t="n"/>
      <c r="N825" s="590" t="n"/>
      <c r="O825" s="590" t="n"/>
      <c r="P825" s="590" t="n"/>
      <c r="Q825" s="590" t="n"/>
      <c r="R825" s="590" t="n"/>
      <c r="S825" s="590" t="n"/>
      <c r="T825" s="590" t="n"/>
      <c r="U825" s="590" t="n"/>
      <c r="V825" s="590" t="n"/>
      <c r="W825" s="590" t="n"/>
      <c r="X825" s="590" t="n"/>
      <c r="Y825" s="590" t="n"/>
      <c r="Z825" s="590" t="n"/>
    </row>
    <row r="826" ht="15.75" customHeight="1" s="844">
      <c r="A826" s="590" t="n"/>
      <c r="B826" s="590" t="n"/>
      <c r="C826" s="590" t="n"/>
      <c r="D826" s="590" t="n"/>
      <c r="E826" s="590" t="n"/>
      <c r="F826" s="590" t="n"/>
      <c r="G826" s="590" t="n"/>
      <c r="H826" s="590" t="n"/>
      <c r="I826" s="590" t="n"/>
      <c r="J826" s="590" t="n"/>
      <c r="K826" s="590" t="n"/>
      <c r="L826" s="590" t="n"/>
      <c r="M826" s="590" t="n"/>
      <c r="N826" s="590" t="n"/>
      <c r="O826" s="590" t="n"/>
      <c r="P826" s="590" t="n"/>
      <c r="Q826" s="590" t="n"/>
      <c r="R826" s="590" t="n"/>
      <c r="S826" s="590" t="n"/>
      <c r="T826" s="590" t="n"/>
      <c r="U826" s="590" t="n"/>
      <c r="V826" s="590" t="n"/>
      <c r="W826" s="590" t="n"/>
      <c r="X826" s="590" t="n"/>
      <c r="Y826" s="590" t="n"/>
      <c r="Z826" s="590" t="n"/>
    </row>
    <row r="827" ht="15.75" customHeight="1" s="844">
      <c r="A827" s="590" t="n"/>
      <c r="B827" s="590" t="n"/>
      <c r="C827" s="590" t="n"/>
      <c r="D827" s="590" t="n"/>
      <c r="E827" s="590" t="n"/>
      <c r="F827" s="590" t="n"/>
      <c r="G827" s="590" t="n"/>
      <c r="H827" s="590" t="n"/>
      <c r="I827" s="590" t="n"/>
      <c r="J827" s="590" t="n"/>
      <c r="K827" s="590" t="n"/>
      <c r="L827" s="590" t="n"/>
      <c r="M827" s="590" t="n"/>
      <c r="N827" s="590" t="n"/>
      <c r="O827" s="590" t="n"/>
      <c r="P827" s="590" t="n"/>
      <c r="Q827" s="590" t="n"/>
      <c r="R827" s="590" t="n"/>
      <c r="S827" s="590" t="n"/>
      <c r="T827" s="590" t="n"/>
      <c r="U827" s="590" t="n"/>
      <c r="V827" s="590" t="n"/>
      <c r="W827" s="590" t="n"/>
      <c r="X827" s="590" t="n"/>
      <c r="Y827" s="590" t="n"/>
      <c r="Z827" s="590" t="n"/>
    </row>
    <row r="828" ht="15.75" customHeight="1" s="844">
      <c r="A828" s="590" t="n"/>
      <c r="B828" s="590" t="n"/>
      <c r="C828" s="590" t="n"/>
      <c r="D828" s="590" t="n"/>
      <c r="E828" s="590" t="n"/>
      <c r="F828" s="590" t="n"/>
      <c r="G828" s="590" t="n"/>
      <c r="H828" s="590" t="n"/>
      <c r="I828" s="590" t="n"/>
      <c r="J828" s="590" t="n"/>
      <c r="K828" s="590" t="n"/>
      <c r="L828" s="590" t="n"/>
      <c r="M828" s="590" t="n"/>
      <c r="N828" s="590" t="n"/>
      <c r="O828" s="590" t="n"/>
      <c r="P828" s="590" t="n"/>
      <c r="Q828" s="590" t="n"/>
      <c r="R828" s="590" t="n"/>
      <c r="S828" s="590" t="n"/>
      <c r="T828" s="590" t="n"/>
      <c r="U828" s="590" t="n"/>
      <c r="V828" s="590" t="n"/>
      <c r="W828" s="590" t="n"/>
      <c r="X828" s="590" t="n"/>
      <c r="Y828" s="590" t="n"/>
      <c r="Z828" s="590" t="n"/>
    </row>
    <row r="829" ht="15.75" customHeight="1" s="844">
      <c r="A829" s="590" t="n"/>
      <c r="B829" s="590" t="n"/>
      <c r="C829" s="590" t="n"/>
      <c r="D829" s="590" t="n"/>
      <c r="E829" s="590" t="n"/>
      <c r="F829" s="590" t="n"/>
      <c r="G829" s="590" t="n"/>
      <c r="H829" s="590" t="n"/>
      <c r="I829" s="590" t="n"/>
      <c r="J829" s="590" t="n"/>
      <c r="K829" s="590" t="n"/>
      <c r="L829" s="590" t="n"/>
      <c r="M829" s="590" t="n"/>
      <c r="N829" s="590" t="n"/>
      <c r="O829" s="590" t="n"/>
      <c r="P829" s="590" t="n"/>
      <c r="Q829" s="590" t="n"/>
      <c r="R829" s="590" t="n"/>
      <c r="S829" s="590" t="n"/>
      <c r="T829" s="590" t="n"/>
      <c r="U829" s="590" t="n"/>
      <c r="V829" s="590" t="n"/>
      <c r="W829" s="590" t="n"/>
      <c r="X829" s="590" t="n"/>
      <c r="Y829" s="590" t="n"/>
      <c r="Z829" s="590" t="n"/>
    </row>
    <row r="830" ht="15.75" customHeight="1" s="844">
      <c r="A830" s="590" t="n"/>
      <c r="B830" s="590" t="n"/>
      <c r="C830" s="590" t="n"/>
      <c r="D830" s="590" t="n"/>
      <c r="E830" s="590" t="n"/>
      <c r="F830" s="590" t="n"/>
      <c r="G830" s="590" t="n"/>
      <c r="H830" s="590" t="n"/>
      <c r="I830" s="590" t="n"/>
      <c r="J830" s="590" t="n"/>
      <c r="K830" s="590" t="n"/>
      <c r="L830" s="590" t="n"/>
      <c r="M830" s="590" t="n"/>
      <c r="N830" s="590" t="n"/>
      <c r="O830" s="590" t="n"/>
      <c r="P830" s="590" t="n"/>
      <c r="Q830" s="590" t="n"/>
      <c r="R830" s="590" t="n"/>
      <c r="S830" s="590" t="n"/>
      <c r="T830" s="590" t="n"/>
      <c r="U830" s="590" t="n"/>
      <c r="V830" s="590" t="n"/>
      <c r="W830" s="590" t="n"/>
      <c r="X830" s="590" t="n"/>
      <c r="Y830" s="590" t="n"/>
      <c r="Z830" s="590" t="n"/>
    </row>
    <row r="831" ht="15.75" customHeight="1" s="844">
      <c r="A831" s="590" t="n"/>
      <c r="B831" s="590" t="n"/>
      <c r="C831" s="590" t="n"/>
      <c r="D831" s="590" t="n"/>
      <c r="E831" s="590" t="n"/>
      <c r="F831" s="590" t="n"/>
      <c r="G831" s="590" t="n"/>
      <c r="H831" s="590" t="n"/>
      <c r="I831" s="590" t="n"/>
      <c r="J831" s="590" t="n"/>
      <c r="K831" s="590" t="n"/>
      <c r="L831" s="590" t="n"/>
      <c r="M831" s="590" t="n"/>
      <c r="N831" s="590" t="n"/>
      <c r="O831" s="590" t="n"/>
      <c r="P831" s="590" t="n"/>
      <c r="Q831" s="590" t="n"/>
      <c r="R831" s="590" t="n"/>
      <c r="S831" s="590" t="n"/>
      <c r="T831" s="590" t="n"/>
      <c r="U831" s="590" t="n"/>
      <c r="V831" s="590" t="n"/>
      <c r="W831" s="590" t="n"/>
      <c r="X831" s="590" t="n"/>
      <c r="Y831" s="590" t="n"/>
      <c r="Z831" s="590" t="n"/>
    </row>
    <row r="832" ht="15.75" customHeight="1" s="844">
      <c r="A832" s="590" t="n"/>
      <c r="B832" s="590" t="n"/>
      <c r="C832" s="590" t="n"/>
      <c r="D832" s="590" t="n"/>
      <c r="E832" s="590" t="n"/>
      <c r="F832" s="590" t="n"/>
      <c r="G832" s="590" t="n"/>
      <c r="H832" s="590" t="n"/>
      <c r="I832" s="590" t="n"/>
      <c r="J832" s="590" t="n"/>
      <c r="K832" s="590" t="n"/>
      <c r="L832" s="590" t="n"/>
      <c r="M832" s="590" t="n"/>
      <c r="N832" s="590" t="n"/>
      <c r="O832" s="590" t="n"/>
      <c r="P832" s="590" t="n"/>
      <c r="Q832" s="590" t="n"/>
      <c r="R832" s="590" t="n"/>
      <c r="S832" s="590" t="n"/>
      <c r="T832" s="590" t="n"/>
      <c r="U832" s="590" t="n"/>
      <c r="V832" s="590" t="n"/>
      <c r="W832" s="590" t="n"/>
      <c r="X832" s="590" t="n"/>
      <c r="Y832" s="590" t="n"/>
      <c r="Z832" s="590" t="n"/>
    </row>
    <row r="833" ht="15.75" customHeight="1" s="844">
      <c r="A833" s="590" t="n"/>
      <c r="B833" s="590" t="n"/>
      <c r="C833" s="590" t="n"/>
      <c r="D833" s="590" t="n"/>
      <c r="E833" s="590" t="n"/>
      <c r="F833" s="590" t="n"/>
      <c r="G833" s="590" t="n"/>
      <c r="H833" s="590" t="n"/>
      <c r="I833" s="590" t="n"/>
      <c r="J833" s="590" t="n"/>
      <c r="K833" s="590" t="n"/>
      <c r="L833" s="590" t="n"/>
      <c r="M833" s="590" t="n"/>
      <c r="N833" s="590" t="n"/>
      <c r="O833" s="590" t="n"/>
      <c r="P833" s="590" t="n"/>
      <c r="Q833" s="590" t="n"/>
      <c r="R833" s="590" t="n"/>
      <c r="S833" s="590" t="n"/>
      <c r="T833" s="590" t="n"/>
      <c r="U833" s="590" t="n"/>
      <c r="V833" s="590" t="n"/>
      <c r="W833" s="590" t="n"/>
      <c r="X833" s="590" t="n"/>
      <c r="Y833" s="590" t="n"/>
      <c r="Z833" s="590" t="n"/>
    </row>
    <row r="834" ht="15.75" customHeight="1" s="844">
      <c r="A834" s="590" t="n"/>
      <c r="B834" s="590" t="n"/>
      <c r="C834" s="590" t="n"/>
      <c r="D834" s="590" t="n"/>
      <c r="E834" s="590" t="n"/>
      <c r="F834" s="590" t="n"/>
      <c r="G834" s="590" t="n"/>
      <c r="H834" s="590" t="n"/>
      <c r="I834" s="590" t="n"/>
      <c r="J834" s="590" t="n"/>
      <c r="K834" s="590" t="n"/>
      <c r="L834" s="590" t="n"/>
      <c r="M834" s="590" t="n"/>
      <c r="N834" s="590" t="n"/>
      <c r="O834" s="590" t="n"/>
      <c r="P834" s="590" t="n"/>
      <c r="Q834" s="590" t="n"/>
      <c r="R834" s="590" t="n"/>
      <c r="S834" s="590" t="n"/>
      <c r="T834" s="590" t="n"/>
      <c r="U834" s="590" t="n"/>
      <c r="V834" s="590" t="n"/>
      <c r="W834" s="590" t="n"/>
      <c r="X834" s="590" t="n"/>
      <c r="Y834" s="590" t="n"/>
      <c r="Z834" s="590" t="n"/>
    </row>
    <row r="835" ht="15.75" customHeight="1" s="844">
      <c r="A835" s="590" t="n"/>
      <c r="B835" s="590" t="n"/>
      <c r="C835" s="590" t="n"/>
      <c r="D835" s="590" t="n"/>
      <c r="E835" s="590" t="n"/>
      <c r="F835" s="590" t="n"/>
      <c r="G835" s="590" t="n"/>
      <c r="H835" s="590" t="n"/>
      <c r="I835" s="590" t="n"/>
      <c r="J835" s="590" t="n"/>
      <c r="K835" s="590" t="n"/>
      <c r="L835" s="590" t="n"/>
      <c r="M835" s="590" t="n"/>
      <c r="N835" s="590" t="n"/>
      <c r="O835" s="590" t="n"/>
      <c r="P835" s="590" t="n"/>
      <c r="Q835" s="590" t="n"/>
      <c r="R835" s="590" t="n"/>
      <c r="S835" s="590" t="n"/>
      <c r="T835" s="590" t="n"/>
      <c r="U835" s="590" t="n"/>
      <c r="V835" s="590" t="n"/>
      <c r="W835" s="590" t="n"/>
      <c r="X835" s="590" t="n"/>
      <c r="Y835" s="590" t="n"/>
      <c r="Z835" s="590" t="n"/>
    </row>
    <row r="836" ht="15.75" customHeight="1" s="844">
      <c r="A836" s="590" t="n"/>
      <c r="B836" s="590" t="n"/>
      <c r="C836" s="590" t="n"/>
      <c r="D836" s="590" t="n"/>
      <c r="E836" s="590" t="n"/>
      <c r="F836" s="590" t="n"/>
      <c r="G836" s="590" t="n"/>
      <c r="H836" s="590" t="n"/>
      <c r="I836" s="590" t="n"/>
      <c r="J836" s="590" t="n"/>
      <c r="K836" s="590" t="n"/>
      <c r="L836" s="590" t="n"/>
      <c r="M836" s="590" t="n"/>
      <c r="N836" s="590" t="n"/>
      <c r="O836" s="590" t="n"/>
      <c r="P836" s="590" t="n"/>
      <c r="Q836" s="590" t="n"/>
      <c r="R836" s="590" t="n"/>
      <c r="S836" s="590" t="n"/>
      <c r="T836" s="590" t="n"/>
      <c r="U836" s="590" t="n"/>
      <c r="V836" s="590" t="n"/>
      <c r="W836" s="590" t="n"/>
      <c r="X836" s="590" t="n"/>
      <c r="Y836" s="590" t="n"/>
      <c r="Z836" s="590" t="n"/>
    </row>
    <row r="837" ht="15.75" customHeight="1" s="844">
      <c r="A837" s="590" t="n"/>
      <c r="B837" s="590" t="n"/>
      <c r="C837" s="590" t="n"/>
      <c r="D837" s="590" t="n"/>
      <c r="E837" s="590" t="n"/>
      <c r="F837" s="590" t="n"/>
      <c r="G837" s="590" t="n"/>
      <c r="H837" s="590" t="n"/>
      <c r="I837" s="590" t="n"/>
      <c r="J837" s="590" t="n"/>
      <c r="K837" s="590" t="n"/>
      <c r="L837" s="590" t="n"/>
      <c r="M837" s="590" t="n"/>
      <c r="N837" s="590" t="n"/>
      <c r="O837" s="590" t="n"/>
      <c r="P837" s="590" t="n"/>
      <c r="Q837" s="590" t="n"/>
      <c r="R837" s="590" t="n"/>
      <c r="S837" s="590" t="n"/>
      <c r="T837" s="590" t="n"/>
      <c r="U837" s="590" t="n"/>
      <c r="V837" s="590" t="n"/>
      <c r="W837" s="590" t="n"/>
      <c r="X837" s="590" t="n"/>
      <c r="Y837" s="590" t="n"/>
      <c r="Z837" s="590" t="n"/>
    </row>
    <row r="838" ht="15.75" customHeight="1" s="844">
      <c r="A838" s="590" t="n"/>
      <c r="B838" s="590" t="n"/>
      <c r="C838" s="590" t="n"/>
      <c r="D838" s="590" t="n"/>
      <c r="E838" s="590" t="n"/>
      <c r="F838" s="590" t="n"/>
      <c r="G838" s="590" t="n"/>
      <c r="H838" s="590" t="n"/>
      <c r="I838" s="590" t="n"/>
      <c r="J838" s="590" t="n"/>
      <c r="K838" s="590" t="n"/>
      <c r="L838" s="590" t="n"/>
      <c r="M838" s="590" t="n"/>
      <c r="N838" s="590" t="n"/>
      <c r="O838" s="590" t="n"/>
      <c r="P838" s="590" t="n"/>
      <c r="Q838" s="590" t="n"/>
      <c r="R838" s="590" t="n"/>
      <c r="S838" s="590" t="n"/>
      <c r="T838" s="590" t="n"/>
      <c r="U838" s="590" t="n"/>
      <c r="V838" s="590" t="n"/>
      <c r="W838" s="590" t="n"/>
      <c r="X838" s="590" t="n"/>
      <c r="Y838" s="590" t="n"/>
      <c r="Z838" s="590" t="n"/>
    </row>
    <row r="839" ht="15.75" customHeight="1" s="844">
      <c r="A839" s="590" t="n"/>
      <c r="B839" s="590" t="n"/>
      <c r="C839" s="590" t="n"/>
      <c r="D839" s="590" t="n"/>
      <c r="E839" s="590" t="n"/>
      <c r="F839" s="590" t="n"/>
      <c r="G839" s="590" t="n"/>
      <c r="H839" s="590" t="n"/>
      <c r="I839" s="590" t="n"/>
      <c r="J839" s="590" t="n"/>
      <c r="K839" s="590" t="n"/>
      <c r="L839" s="590" t="n"/>
      <c r="M839" s="590" t="n"/>
      <c r="N839" s="590" t="n"/>
      <c r="O839" s="590" t="n"/>
      <c r="P839" s="590" t="n"/>
      <c r="Q839" s="590" t="n"/>
      <c r="R839" s="590" t="n"/>
      <c r="S839" s="590" t="n"/>
      <c r="T839" s="590" t="n"/>
      <c r="U839" s="590" t="n"/>
      <c r="V839" s="590" t="n"/>
      <c r="W839" s="590" t="n"/>
      <c r="X839" s="590" t="n"/>
      <c r="Y839" s="590" t="n"/>
      <c r="Z839" s="590" t="n"/>
    </row>
    <row r="840" ht="15.75" customHeight="1" s="844">
      <c r="A840" s="590" t="n"/>
      <c r="B840" s="590" t="n"/>
      <c r="C840" s="590" t="n"/>
      <c r="D840" s="590" t="n"/>
      <c r="E840" s="590" t="n"/>
      <c r="F840" s="590" t="n"/>
      <c r="G840" s="590" t="n"/>
      <c r="H840" s="590" t="n"/>
      <c r="I840" s="590" t="n"/>
      <c r="J840" s="590" t="n"/>
      <c r="K840" s="590" t="n"/>
      <c r="L840" s="590" t="n"/>
      <c r="M840" s="590" t="n"/>
      <c r="N840" s="590" t="n"/>
      <c r="O840" s="590" t="n"/>
      <c r="P840" s="590" t="n"/>
      <c r="Q840" s="590" t="n"/>
      <c r="R840" s="590" t="n"/>
      <c r="S840" s="590" t="n"/>
      <c r="T840" s="590" t="n"/>
      <c r="U840" s="590" t="n"/>
      <c r="V840" s="590" t="n"/>
      <c r="W840" s="590" t="n"/>
      <c r="X840" s="590" t="n"/>
      <c r="Y840" s="590" t="n"/>
      <c r="Z840" s="590" t="n"/>
    </row>
    <row r="841" ht="15.75" customHeight="1" s="844">
      <c r="A841" s="590" t="n"/>
      <c r="B841" s="590" t="n"/>
      <c r="C841" s="590" t="n"/>
      <c r="D841" s="590" t="n"/>
      <c r="E841" s="590" t="n"/>
      <c r="F841" s="590" t="n"/>
      <c r="G841" s="590" t="n"/>
      <c r="H841" s="590" t="n"/>
      <c r="I841" s="590" t="n"/>
      <c r="J841" s="590" t="n"/>
      <c r="K841" s="590" t="n"/>
      <c r="L841" s="590" t="n"/>
      <c r="M841" s="590" t="n"/>
      <c r="N841" s="590" t="n"/>
      <c r="O841" s="590" t="n"/>
      <c r="P841" s="590" t="n"/>
      <c r="Q841" s="590" t="n"/>
      <c r="R841" s="590" t="n"/>
      <c r="S841" s="590" t="n"/>
      <c r="T841" s="590" t="n"/>
      <c r="U841" s="590" t="n"/>
      <c r="V841" s="590" t="n"/>
      <c r="W841" s="590" t="n"/>
      <c r="X841" s="590" t="n"/>
      <c r="Y841" s="590" t="n"/>
      <c r="Z841" s="590" t="n"/>
    </row>
    <row r="842" ht="15.75" customHeight="1" s="844">
      <c r="A842" s="590" t="n"/>
      <c r="B842" s="590" t="n"/>
      <c r="C842" s="590" t="n"/>
      <c r="D842" s="590" t="n"/>
      <c r="E842" s="590" t="n"/>
      <c r="F842" s="590" t="n"/>
      <c r="G842" s="590" t="n"/>
      <c r="H842" s="590" t="n"/>
      <c r="I842" s="590" t="n"/>
      <c r="J842" s="590" t="n"/>
      <c r="K842" s="590" t="n"/>
      <c r="L842" s="590" t="n"/>
      <c r="M842" s="590" t="n"/>
      <c r="N842" s="590" t="n"/>
      <c r="O842" s="590" t="n"/>
      <c r="P842" s="590" t="n"/>
      <c r="Q842" s="590" t="n"/>
      <c r="R842" s="590" t="n"/>
      <c r="S842" s="590" t="n"/>
      <c r="T842" s="590" t="n"/>
      <c r="U842" s="590" t="n"/>
      <c r="V842" s="590" t="n"/>
      <c r="W842" s="590" t="n"/>
      <c r="X842" s="590" t="n"/>
      <c r="Y842" s="590" t="n"/>
      <c r="Z842" s="590" t="n"/>
    </row>
    <row r="843" ht="15.75" customHeight="1" s="844">
      <c r="A843" s="590" t="n"/>
      <c r="B843" s="590" t="n"/>
      <c r="C843" s="590" t="n"/>
      <c r="D843" s="590" t="n"/>
      <c r="E843" s="590" t="n"/>
      <c r="F843" s="590" t="n"/>
      <c r="G843" s="590" t="n"/>
      <c r="H843" s="590" t="n"/>
      <c r="I843" s="590" t="n"/>
      <c r="J843" s="590" t="n"/>
      <c r="K843" s="590" t="n"/>
      <c r="L843" s="590" t="n"/>
      <c r="M843" s="590" t="n"/>
      <c r="N843" s="590" t="n"/>
      <c r="O843" s="590" t="n"/>
      <c r="P843" s="590" t="n"/>
      <c r="Q843" s="590" t="n"/>
      <c r="R843" s="590" t="n"/>
      <c r="S843" s="590" t="n"/>
      <c r="T843" s="590" t="n"/>
      <c r="U843" s="590" t="n"/>
      <c r="V843" s="590" t="n"/>
      <c r="W843" s="590" t="n"/>
      <c r="X843" s="590" t="n"/>
      <c r="Y843" s="590" t="n"/>
      <c r="Z843" s="590" t="n"/>
    </row>
    <row r="844" ht="15.75" customHeight="1" s="844">
      <c r="A844" s="590" t="n"/>
      <c r="B844" s="590" t="n"/>
      <c r="C844" s="590" t="n"/>
      <c r="D844" s="590" t="n"/>
      <c r="E844" s="590" t="n"/>
      <c r="F844" s="590" t="n"/>
      <c r="G844" s="590" t="n"/>
      <c r="H844" s="590" t="n"/>
      <c r="I844" s="590" t="n"/>
      <c r="J844" s="590" t="n"/>
      <c r="K844" s="590" t="n"/>
      <c r="L844" s="590" t="n"/>
      <c r="M844" s="590" t="n"/>
      <c r="N844" s="590" t="n"/>
      <c r="O844" s="590" t="n"/>
      <c r="P844" s="590" t="n"/>
      <c r="Q844" s="590" t="n"/>
      <c r="R844" s="590" t="n"/>
      <c r="S844" s="590" t="n"/>
      <c r="T844" s="590" t="n"/>
      <c r="U844" s="590" t="n"/>
      <c r="V844" s="590" t="n"/>
      <c r="W844" s="590" t="n"/>
      <c r="X844" s="590" t="n"/>
      <c r="Y844" s="590" t="n"/>
      <c r="Z844" s="590" t="n"/>
    </row>
    <row r="845" ht="15.75" customHeight="1" s="844">
      <c r="A845" s="590" t="n"/>
      <c r="B845" s="590" t="n"/>
      <c r="C845" s="590" t="n"/>
      <c r="D845" s="590" t="n"/>
      <c r="E845" s="590" t="n"/>
      <c r="F845" s="590" t="n"/>
      <c r="G845" s="590" t="n"/>
      <c r="H845" s="590" t="n"/>
      <c r="I845" s="590" t="n"/>
      <c r="J845" s="590" t="n"/>
      <c r="K845" s="590" t="n"/>
      <c r="L845" s="590" t="n"/>
      <c r="M845" s="590" t="n"/>
      <c r="N845" s="590" t="n"/>
      <c r="O845" s="590" t="n"/>
      <c r="P845" s="590" t="n"/>
      <c r="Q845" s="590" t="n"/>
      <c r="R845" s="590" t="n"/>
      <c r="S845" s="590" t="n"/>
      <c r="T845" s="590" t="n"/>
      <c r="U845" s="590" t="n"/>
      <c r="V845" s="590" t="n"/>
      <c r="W845" s="590" t="n"/>
      <c r="X845" s="590" t="n"/>
      <c r="Y845" s="590" t="n"/>
      <c r="Z845" s="590" t="n"/>
    </row>
    <row r="846" ht="15.75" customHeight="1" s="844">
      <c r="A846" s="590" t="n"/>
      <c r="B846" s="590" t="n"/>
      <c r="C846" s="590" t="n"/>
      <c r="D846" s="590" t="n"/>
      <c r="E846" s="590" t="n"/>
      <c r="F846" s="590" t="n"/>
      <c r="G846" s="590" t="n"/>
      <c r="H846" s="590" t="n"/>
      <c r="I846" s="590" t="n"/>
      <c r="J846" s="590" t="n"/>
      <c r="K846" s="590" t="n"/>
      <c r="L846" s="590" t="n"/>
      <c r="M846" s="590" t="n"/>
      <c r="N846" s="590" t="n"/>
      <c r="O846" s="590" t="n"/>
      <c r="P846" s="590" t="n"/>
      <c r="Q846" s="590" t="n"/>
      <c r="R846" s="590" t="n"/>
      <c r="S846" s="590" t="n"/>
      <c r="T846" s="590" t="n"/>
      <c r="U846" s="590" t="n"/>
      <c r="V846" s="590" t="n"/>
      <c r="W846" s="590" t="n"/>
      <c r="X846" s="590" t="n"/>
      <c r="Y846" s="590" t="n"/>
      <c r="Z846" s="590" t="n"/>
    </row>
    <row r="847" ht="15.75" customHeight="1" s="844">
      <c r="A847" s="590" t="n"/>
      <c r="B847" s="590" t="n"/>
      <c r="C847" s="590" t="n"/>
      <c r="D847" s="590" t="n"/>
      <c r="E847" s="590" t="n"/>
      <c r="F847" s="590" t="n"/>
      <c r="G847" s="590" t="n"/>
      <c r="H847" s="590" t="n"/>
      <c r="I847" s="590" t="n"/>
      <c r="J847" s="590" t="n"/>
      <c r="K847" s="590" t="n"/>
      <c r="L847" s="590" t="n"/>
      <c r="M847" s="590" t="n"/>
      <c r="N847" s="590" t="n"/>
      <c r="O847" s="590" t="n"/>
      <c r="P847" s="590" t="n"/>
      <c r="Q847" s="590" t="n"/>
      <c r="R847" s="590" t="n"/>
      <c r="S847" s="590" t="n"/>
      <c r="T847" s="590" t="n"/>
      <c r="U847" s="590" t="n"/>
      <c r="V847" s="590" t="n"/>
      <c r="W847" s="590" t="n"/>
      <c r="X847" s="590" t="n"/>
      <c r="Y847" s="590" t="n"/>
      <c r="Z847" s="590" t="n"/>
    </row>
    <row r="848" ht="15.75" customHeight="1" s="844">
      <c r="A848" s="590" t="n"/>
      <c r="B848" s="590" t="n"/>
      <c r="C848" s="590" t="n"/>
      <c r="D848" s="590" t="n"/>
      <c r="E848" s="590" t="n"/>
      <c r="F848" s="590" t="n"/>
      <c r="G848" s="590" t="n"/>
      <c r="H848" s="590" t="n"/>
      <c r="I848" s="590" t="n"/>
      <c r="J848" s="590" t="n"/>
      <c r="K848" s="590" t="n"/>
      <c r="L848" s="590" t="n"/>
      <c r="M848" s="590" t="n"/>
      <c r="N848" s="590" t="n"/>
      <c r="O848" s="590" t="n"/>
      <c r="P848" s="590" t="n"/>
      <c r="Q848" s="590" t="n"/>
      <c r="R848" s="590" t="n"/>
      <c r="S848" s="590" t="n"/>
      <c r="T848" s="590" t="n"/>
      <c r="U848" s="590" t="n"/>
      <c r="V848" s="590" t="n"/>
      <c r="W848" s="590" t="n"/>
      <c r="X848" s="590" t="n"/>
      <c r="Y848" s="590" t="n"/>
      <c r="Z848" s="590" t="n"/>
    </row>
    <row r="849" ht="15.75" customHeight="1" s="844">
      <c r="A849" s="590" t="n"/>
      <c r="B849" s="590" t="n"/>
      <c r="C849" s="590" t="n"/>
      <c r="D849" s="590" t="n"/>
      <c r="E849" s="590" t="n"/>
      <c r="F849" s="590" t="n"/>
      <c r="G849" s="590" t="n"/>
      <c r="H849" s="590" t="n"/>
      <c r="I849" s="590" t="n"/>
      <c r="J849" s="590" t="n"/>
      <c r="K849" s="590" t="n"/>
      <c r="L849" s="590" t="n"/>
      <c r="M849" s="590" t="n"/>
      <c r="N849" s="590" t="n"/>
      <c r="O849" s="590" t="n"/>
      <c r="P849" s="590" t="n"/>
      <c r="Q849" s="590" t="n"/>
      <c r="R849" s="590" t="n"/>
      <c r="S849" s="590" t="n"/>
      <c r="T849" s="590" t="n"/>
      <c r="U849" s="590" t="n"/>
      <c r="V849" s="590" t="n"/>
      <c r="W849" s="590" t="n"/>
      <c r="X849" s="590" t="n"/>
      <c r="Y849" s="590" t="n"/>
      <c r="Z849" s="590" t="n"/>
    </row>
    <row r="850" ht="15.75" customHeight="1" s="844">
      <c r="A850" s="590" t="n"/>
      <c r="B850" s="590" t="n"/>
      <c r="C850" s="590" t="n"/>
      <c r="D850" s="590" t="n"/>
      <c r="E850" s="590" t="n"/>
      <c r="F850" s="590" t="n"/>
      <c r="G850" s="590" t="n"/>
      <c r="H850" s="590" t="n"/>
      <c r="I850" s="590" t="n"/>
      <c r="J850" s="590" t="n"/>
      <c r="K850" s="590" t="n"/>
      <c r="L850" s="590" t="n"/>
      <c r="M850" s="590" t="n"/>
      <c r="N850" s="590" t="n"/>
      <c r="O850" s="590" t="n"/>
      <c r="P850" s="590" t="n"/>
      <c r="Q850" s="590" t="n"/>
      <c r="R850" s="590" t="n"/>
      <c r="S850" s="590" t="n"/>
      <c r="T850" s="590" t="n"/>
      <c r="U850" s="590" t="n"/>
      <c r="V850" s="590" t="n"/>
      <c r="W850" s="590" t="n"/>
      <c r="X850" s="590" t="n"/>
      <c r="Y850" s="590" t="n"/>
      <c r="Z850" s="590" t="n"/>
    </row>
    <row r="851" ht="15.75" customHeight="1" s="844">
      <c r="A851" s="590" t="n"/>
      <c r="B851" s="590" t="n"/>
      <c r="C851" s="590" t="n"/>
      <c r="D851" s="590" t="n"/>
      <c r="E851" s="590" t="n"/>
      <c r="F851" s="590" t="n"/>
      <c r="G851" s="590" t="n"/>
      <c r="H851" s="590" t="n"/>
      <c r="I851" s="590" t="n"/>
      <c r="J851" s="590" t="n"/>
      <c r="K851" s="590" t="n"/>
      <c r="L851" s="590" t="n"/>
      <c r="M851" s="590" t="n"/>
      <c r="N851" s="590" t="n"/>
      <c r="O851" s="590" t="n"/>
      <c r="P851" s="590" t="n"/>
      <c r="Q851" s="590" t="n"/>
      <c r="R851" s="590" t="n"/>
      <c r="S851" s="590" t="n"/>
      <c r="T851" s="590" t="n"/>
      <c r="U851" s="590" t="n"/>
      <c r="V851" s="590" t="n"/>
      <c r="W851" s="590" t="n"/>
      <c r="X851" s="590" t="n"/>
      <c r="Y851" s="590" t="n"/>
      <c r="Z851" s="590" t="n"/>
    </row>
    <row r="852" ht="15.75" customHeight="1" s="844">
      <c r="A852" s="590" t="n"/>
      <c r="B852" s="590" t="n"/>
      <c r="C852" s="590" t="n"/>
      <c r="D852" s="590" t="n"/>
      <c r="E852" s="590" t="n"/>
      <c r="F852" s="590" t="n"/>
      <c r="G852" s="590" t="n"/>
      <c r="H852" s="590" t="n"/>
      <c r="I852" s="590" t="n"/>
      <c r="J852" s="590" t="n"/>
      <c r="K852" s="590" t="n"/>
      <c r="L852" s="590" t="n"/>
      <c r="M852" s="590" t="n"/>
      <c r="N852" s="590" t="n"/>
      <c r="O852" s="590" t="n"/>
      <c r="P852" s="590" t="n"/>
      <c r="Q852" s="590" t="n"/>
      <c r="R852" s="590" t="n"/>
      <c r="S852" s="590" t="n"/>
      <c r="T852" s="590" t="n"/>
      <c r="U852" s="590" t="n"/>
      <c r="V852" s="590" t="n"/>
      <c r="W852" s="590" t="n"/>
      <c r="X852" s="590" t="n"/>
      <c r="Y852" s="590" t="n"/>
      <c r="Z852" s="590" t="n"/>
    </row>
    <row r="853" ht="15.75" customHeight="1" s="844">
      <c r="A853" s="590" t="n"/>
      <c r="B853" s="590" t="n"/>
      <c r="C853" s="590" t="n"/>
      <c r="D853" s="590" t="n"/>
      <c r="E853" s="590" t="n"/>
      <c r="F853" s="590" t="n"/>
      <c r="G853" s="590" t="n"/>
      <c r="H853" s="590" t="n"/>
      <c r="I853" s="590" t="n"/>
      <c r="J853" s="590" t="n"/>
      <c r="K853" s="590" t="n"/>
      <c r="L853" s="590" t="n"/>
      <c r="M853" s="590" t="n"/>
      <c r="N853" s="590" t="n"/>
      <c r="O853" s="590" t="n"/>
      <c r="P853" s="590" t="n"/>
      <c r="Q853" s="590" t="n"/>
      <c r="R853" s="590" t="n"/>
      <c r="S853" s="590" t="n"/>
      <c r="T853" s="590" t="n"/>
      <c r="U853" s="590" t="n"/>
      <c r="V853" s="590" t="n"/>
      <c r="W853" s="590" t="n"/>
      <c r="X853" s="590" t="n"/>
      <c r="Y853" s="590" t="n"/>
      <c r="Z853" s="590" t="n"/>
    </row>
    <row r="854" ht="15.75" customHeight="1" s="844">
      <c r="A854" s="590" t="n"/>
      <c r="B854" s="590" t="n"/>
      <c r="C854" s="590" t="n"/>
      <c r="D854" s="590" t="n"/>
      <c r="E854" s="590" t="n"/>
      <c r="F854" s="590" t="n"/>
      <c r="G854" s="590" t="n"/>
      <c r="H854" s="590" t="n"/>
      <c r="I854" s="590" t="n"/>
      <c r="J854" s="590" t="n"/>
      <c r="K854" s="590" t="n"/>
      <c r="L854" s="590" t="n"/>
      <c r="M854" s="590" t="n"/>
      <c r="N854" s="590" t="n"/>
      <c r="O854" s="590" t="n"/>
      <c r="P854" s="590" t="n"/>
      <c r="Q854" s="590" t="n"/>
      <c r="R854" s="590" t="n"/>
      <c r="S854" s="590" t="n"/>
      <c r="T854" s="590" t="n"/>
      <c r="U854" s="590" t="n"/>
      <c r="V854" s="590" t="n"/>
      <c r="W854" s="590" t="n"/>
      <c r="X854" s="590" t="n"/>
      <c r="Y854" s="590" t="n"/>
      <c r="Z854" s="590" t="n"/>
    </row>
    <row r="855" ht="15.75" customHeight="1" s="844">
      <c r="A855" s="590" t="n"/>
      <c r="B855" s="590" t="n"/>
      <c r="C855" s="590" t="n"/>
      <c r="D855" s="590" t="n"/>
      <c r="E855" s="590" t="n"/>
      <c r="F855" s="590" t="n"/>
      <c r="G855" s="590" t="n"/>
      <c r="H855" s="590" t="n"/>
      <c r="I855" s="590" t="n"/>
      <c r="J855" s="590" t="n"/>
      <c r="K855" s="590" t="n"/>
      <c r="L855" s="590" t="n"/>
      <c r="M855" s="590" t="n"/>
      <c r="N855" s="590" t="n"/>
      <c r="O855" s="590" t="n"/>
      <c r="P855" s="590" t="n"/>
      <c r="Q855" s="590" t="n"/>
      <c r="R855" s="590" t="n"/>
      <c r="S855" s="590" t="n"/>
      <c r="T855" s="590" t="n"/>
      <c r="U855" s="590" t="n"/>
      <c r="V855" s="590" t="n"/>
      <c r="W855" s="590" t="n"/>
      <c r="X855" s="590" t="n"/>
      <c r="Y855" s="590" t="n"/>
      <c r="Z855" s="590" t="n"/>
    </row>
    <row r="856" ht="15.75" customHeight="1" s="844">
      <c r="A856" s="590" t="n"/>
      <c r="B856" s="590" t="n"/>
      <c r="C856" s="590" t="n"/>
      <c r="D856" s="590" t="n"/>
      <c r="E856" s="590" t="n"/>
      <c r="F856" s="590" t="n"/>
      <c r="G856" s="590" t="n"/>
      <c r="H856" s="590" t="n"/>
      <c r="I856" s="590" t="n"/>
      <c r="J856" s="590" t="n"/>
      <c r="K856" s="590" t="n"/>
      <c r="L856" s="590" t="n"/>
      <c r="M856" s="590" t="n"/>
      <c r="N856" s="590" t="n"/>
      <c r="O856" s="590" t="n"/>
      <c r="P856" s="590" t="n"/>
      <c r="Q856" s="590" t="n"/>
      <c r="R856" s="590" t="n"/>
      <c r="S856" s="590" t="n"/>
      <c r="T856" s="590" t="n"/>
      <c r="U856" s="590" t="n"/>
      <c r="V856" s="590" t="n"/>
      <c r="W856" s="590" t="n"/>
      <c r="X856" s="590" t="n"/>
      <c r="Y856" s="590" t="n"/>
      <c r="Z856" s="590" t="n"/>
    </row>
    <row r="857" ht="15.75" customHeight="1" s="844">
      <c r="A857" s="590" t="n"/>
      <c r="B857" s="590" t="n"/>
      <c r="C857" s="590" t="n"/>
      <c r="D857" s="590" t="n"/>
      <c r="E857" s="590" t="n"/>
      <c r="F857" s="590" t="n"/>
      <c r="G857" s="590" t="n"/>
      <c r="H857" s="590" t="n"/>
      <c r="I857" s="590" t="n"/>
      <c r="J857" s="590" t="n"/>
      <c r="K857" s="590" t="n"/>
      <c r="L857" s="590" t="n"/>
      <c r="M857" s="590" t="n"/>
      <c r="N857" s="590" t="n"/>
      <c r="O857" s="590" t="n"/>
      <c r="P857" s="590" t="n"/>
      <c r="Q857" s="590" t="n"/>
      <c r="R857" s="590" t="n"/>
      <c r="S857" s="590" t="n"/>
      <c r="T857" s="590" t="n"/>
      <c r="U857" s="590" t="n"/>
      <c r="V857" s="590" t="n"/>
      <c r="W857" s="590" t="n"/>
      <c r="X857" s="590" t="n"/>
      <c r="Y857" s="590" t="n"/>
      <c r="Z857" s="590" t="n"/>
    </row>
    <row r="858" ht="15.75" customHeight="1" s="844">
      <c r="A858" s="590" t="n"/>
      <c r="B858" s="590" t="n"/>
      <c r="C858" s="590" t="n"/>
      <c r="D858" s="590" t="n"/>
      <c r="E858" s="590" t="n"/>
      <c r="F858" s="590" t="n"/>
      <c r="G858" s="590" t="n"/>
      <c r="H858" s="590" t="n"/>
      <c r="I858" s="590" t="n"/>
      <c r="J858" s="590" t="n"/>
      <c r="K858" s="590" t="n"/>
      <c r="L858" s="590" t="n"/>
      <c r="M858" s="590" t="n"/>
      <c r="N858" s="590" t="n"/>
      <c r="O858" s="590" t="n"/>
      <c r="P858" s="590" t="n"/>
      <c r="Q858" s="590" t="n"/>
      <c r="R858" s="590" t="n"/>
      <c r="S858" s="590" t="n"/>
      <c r="T858" s="590" t="n"/>
      <c r="U858" s="590" t="n"/>
      <c r="V858" s="590" t="n"/>
      <c r="W858" s="590" t="n"/>
      <c r="X858" s="590" t="n"/>
      <c r="Y858" s="590" t="n"/>
      <c r="Z858" s="590" t="n"/>
    </row>
    <row r="859" ht="15.75" customHeight="1" s="844">
      <c r="A859" s="590" t="n"/>
      <c r="B859" s="590" t="n"/>
      <c r="C859" s="590" t="n"/>
      <c r="D859" s="590" t="n"/>
      <c r="E859" s="590" t="n"/>
      <c r="F859" s="590" t="n"/>
      <c r="G859" s="590" t="n"/>
      <c r="H859" s="590" t="n"/>
      <c r="I859" s="590" t="n"/>
      <c r="J859" s="590" t="n"/>
      <c r="K859" s="590" t="n"/>
      <c r="L859" s="590" t="n"/>
      <c r="M859" s="590" t="n"/>
      <c r="N859" s="590" t="n"/>
      <c r="O859" s="590" t="n"/>
      <c r="P859" s="590" t="n"/>
      <c r="Q859" s="590" t="n"/>
      <c r="R859" s="590" t="n"/>
      <c r="S859" s="590" t="n"/>
      <c r="T859" s="590" t="n"/>
      <c r="U859" s="590" t="n"/>
      <c r="V859" s="590" t="n"/>
      <c r="W859" s="590" t="n"/>
      <c r="X859" s="590" t="n"/>
      <c r="Y859" s="590" t="n"/>
      <c r="Z859" s="590" t="n"/>
    </row>
    <row r="860" ht="15.75" customHeight="1" s="844">
      <c r="A860" s="590" t="n"/>
      <c r="B860" s="590" t="n"/>
      <c r="C860" s="590" t="n"/>
      <c r="D860" s="590" t="n"/>
      <c r="E860" s="590" t="n"/>
      <c r="F860" s="590" t="n"/>
      <c r="G860" s="590" t="n"/>
      <c r="H860" s="590" t="n"/>
      <c r="I860" s="590" t="n"/>
      <c r="J860" s="590" t="n"/>
      <c r="K860" s="590" t="n"/>
      <c r="L860" s="590" t="n"/>
      <c r="M860" s="590" t="n"/>
      <c r="N860" s="590" t="n"/>
      <c r="O860" s="590" t="n"/>
      <c r="P860" s="590" t="n"/>
      <c r="Q860" s="590" t="n"/>
      <c r="R860" s="590" t="n"/>
      <c r="S860" s="590" t="n"/>
      <c r="T860" s="590" t="n"/>
      <c r="U860" s="590" t="n"/>
      <c r="V860" s="590" t="n"/>
      <c r="W860" s="590" t="n"/>
      <c r="X860" s="590" t="n"/>
      <c r="Y860" s="590" t="n"/>
      <c r="Z860" s="590" t="n"/>
    </row>
    <row r="861" ht="15.75" customHeight="1" s="844">
      <c r="A861" s="590" t="n"/>
      <c r="B861" s="590" t="n"/>
      <c r="C861" s="590" t="n"/>
      <c r="D861" s="590" t="n"/>
      <c r="E861" s="590" t="n"/>
      <c r="F861" s="590" t="n"/>
      <c r="G861" s="590" t="n"/>
      <c r="H861" s="590" t="n"/>
      <c r="I861" s="590" t="n"/>
      <c r="J861" s="590" t="n"/>
      <c r="K861" s="590" t="n"/>
      <c r="L861" s="590" t="n"/>
      <c r="M861" s="590" t="n"/>
      <c r="N861" s="590" t="n"/>
      <c r="O861" s="590" t="n"/>
      <c r="P861" s="590" t="n"/>
      <c r="Q861" s="590" t="n"/>
      <c r="R861" s="590" t="n"/>
      <c r="S861" s="590" t="n"/>
      <c r="T861" s="590" t="n"/>
      <c r="U861" s="590" t="n"/>
      <c r="V861" s="590" t="n"/>
      <c r="W861" s="590" t="n"/>
      <c r="X861" s="590" t="n"/>
      <c r="Y861" s="590" t="n"/>
      <c r="Z861" s="590" t="n"/>
    </row>
    <row r="862" ht="15.75" customHeight="1" s="844">
      <c r="A862" s="590" t="n"/>
      <c r="B862" s="590" t="n"/>
      <c r="C862" s="590" t="n"/>
      <c r="D862" s="590" t="n"/>
      <c r="E862" s="590" t="n"/>
      <c r="F862" s="590" t="n"/>
      <c r="G862" s="590" t="n"/>
      <c r="H862" s="590" t="n"/>
      <c r="I862" s="590" t="n"/>
      <c r="J862" s="590" t="n"/>
      <c r="K862" s="590" t="n"/>
      <c r="L862" s="590" t="n"/>
      <c r="M862" s="590" t="n"/>
      <c r="N862" s="590" t="n"/>
      <c r="O862" s="590" t="n"/>
      <c r="P862" s="590" t="n"/>
      <c r="Q862" s="590" t="n"/>
      <c r="R862" s="590" t="n"/>
      <c r="S862" s="590" t="n"/>
      <c r="T862" s="590" t="n"/>
      <c r="U862" s="590" t="n"/>
      <c r="V862" s="590" t="n"/>
      <c r="W862" s="590" t="n"/>
      <c r="X862" s="590" t="n"/>
      <c r="Y862" s="590" t="n"/>
      <c r="Z862" s="590" t="n"/>
    </row>
    <row r="863" ht="15.75" customHeight="1" s="844">
      <c r="A863" s="590" t="n"/>
      <c r="B863" s="590" t="n"/>
      <c r="C863" s="590" t="n"/>
      <c r="D863" s="590" t="n"/>
      <c r="E863" s="590" t="n"/>
      <c r="F863" s="590" t="n"/>
      <c r="G863" s="590" t="n"/>
      <c r="H863" s="590" t="n"/>
      <c r="I863" s="590" t="n"/>
      <c r="J863" s="590" t="n"/>
      <c r="K863" s="590" t="n"/>
      <c r="L863" s="590" t="n"/>
      <c r="M863" s="590" t="n"/>
      <c r="N863" s="590" t="n"/>
      <c r="O863" s="590" t="n"/>
      <c r="P863" s="590" t="n"/>
      <c r="Q863" s="590" t="n"/>
      <c r="R863" s="590" t="n"/>
      <c r="S863" s="590" t="n"/>
      <c r="T863" s="590" t="n"/>
      <c r="U863" s="590" t="n"/>
      <c r="V863" s="590" t="n"/>
      <c r="W863" s="590" t="n"/>
      <c r="X863" s="590" t="n"/>
      <c r="Y863" s="590" t="n"/>
      <c r="Z863" s="590" t="n"/>
    </row>
    <row r="864" ht="15.75" customHeight="1" s="844">
      <c r="A864" s="590" t="n"/>
      <c r="B864" s="590" t="n"/>
      <c r="C864" s="590" t="n"/>
      <c r="D864" s="590" t="n"/>
      <c r="E864" s="590" t="n"/>
      <c r="F864" s="590" t="n"/>
      <c r="G864" s="590" t="n"/>
      <c r="H864" s="590" t="n"/>
      <c r="I864" s="590" t="n"/>
      <c r="J864" s="590" t="n"/>
      <c r="K864" s="590" t="n"/>
      <c r="L864" s="590" t="n"/>
      <c r="M864" s="590" t="n"/>
      <c r="N864" s="590" t="n"/>
      <c r="O864" s="590" t="n"/>
      <c r="P864" s="590" t="n"/>
      <c r="Q864" s="590" t="n"/>
      <c r="R864" s="590" t="n"/>
      <c r="S864" s="590" t="n"/>
      <c r="T864" s="590" t="n"/>
      <c r="U864" s="590" t="n"/>
      <c r="V864" s="590" t="n"/>
      <c r="W864" s="590" t="n"/>
      <c r="X864" s="590" t="n"/>
      <c r="Y864" s="590" t="n"/>
      <c r="Z864" s="590" t="n"/>
    </row>
    <row r="865" ht="15.75" customHeight="1" s="844">
      <c r="A865" s="590" t="n"/>
      <c r="B865" s="590" t="n"/>
      <c r="C865" s="590" t="n"/>
      <c r="D865" s="590" t="n"/>
      <c r="E865" s="590" t="n"/>
      <c r="F865" s="590" t="n"/>
      <c r="G865" s="590" t="n"/>
      <c r="H865" s="590" t="n"/>
      <c r="I865" s="590" t="n"/>
      <c r="J865" s="590" t="n"/>
      <c r="K865" s="590" t="n"/>
      <c r="L865" s="590" t="n"/>
      <c r="M865" s="590" t="n"/>
      <c r="N865" s="590" t="n"/>
      <c r="O865" s="590" t="n"/>
      <c r="P865" s="590" t="n"/>
      <c r="Q865" s="590" t="n"/>
      <c r="R865" s="590" t="n"/>
      <c r="S865" s="590" t="n"/>
      <c r="T865" s="590" t="n"/>
      <c r="U865" s="590" t="n"/>
      <c r="V865" s="590" t="n"/>
      <c r="W865" s="590" t="n"/>
      <c r="X865" s="590" t="n"/>
      <c r="Y865" s="590" t="n"/>
      <c r="Z865" s="590" t="n"/>
    </row>
    <row r="866" ht="15.75" customHeight="1" s="844">
      <c r="A866" s="590" t="n"/>
      <c r="B866" s="590" t="n"/>
      <c r="C866" s="590" t="n"/>
      <c r="D866" s="590" t="n"/>
      <c r="E866" s="590" t="n"/>
      <c r="F866" s="590" t="n"/>
      <c r="G866" s="590" t="n"/>
      <c r="H866" s="590" t="n"/>
      <c r="I866" s="590" t="n"/>
      <c r="J866" s="590" t="n"/>
      <c r="K866" s="590" t="n"/>
      <c r="L866" s="590" t="n"/>
      <c r="M866" s="590" t="n"/>
      <c r="N866" s="590" t="n"/>
      <c r="O866" s="590" t="n"/>
      <c r="P866" s="590" t="n"/>
      <c r="Q866" s="590" t="n"/>
      <c r="R866" s="590" t="n"/>
      <c r="S866" s="590" t="n"/>
      <c r="T866" s="590" t="n"/>
      <c r="U866" s="590" t="n"/>
      <c r="V866" s="590" t="n"/>
      <c r="W866" s="590" t="n"/>
      <c r="X866" s="590" t="n"/>
      <c r="Y866" s="590" t="n"/>
      <c r="Z866" s="590" t="n"/>
    </row>
    <row r="867" ht="15.75" customHeight="1" s="844">
      <c r="A867" s="590" t="n"/>
      <c r="B867" s="590" t="n"/>
      <c r="C867" s="590" t="n"/>
      <c r="D867" s="590" t="n"/>
      <c r="E867" s="590" t="n"/>
      <c r="F867" s="590" t="n"/>
      <c r="G867" s="590" t="n"/>
      <c r="H867" s="590" t="n"/>
      <c r="I867" s="590" t="n"/>
      <c r="J867" s="590" t="n"/>
      <c r="K867" s="590" t="n"/>
      <c r="L867" s="590" t="n"/>
      <c r="M867" s="590" t="n"/>
      <c r="N867" s="590" t="n"/>
      <c r="O867" s="590" t="n"/>
      <c r="P867" s="590" t="n"/>
      <c r="Q867" s="590" t="n"/>
      <c r="R867" s="590" t="n"/>
      <c r="S867" s="590" t="n"/>
      <c r="T867" s="590" t="n"/>
      <c r="U867" s="590" t="n"/>
      <c r="V867" s="590" t="n"/>
      <c r="W867" s="590" t="n"/>
      <c r="X867" s="590" t="n"/>
      <c r="Y867" s="590" t="n"/>
      <c r="Z867" s="590" t="n"/>
    </row>
    <row r="868" ht="15.75" customHeight="1" s="844">
      <c r="A868" s="590" t="n"/>
      <c r="B868" s="590" t="n"/>
      <c r="C868" s="590" t="n"/>
      <c r="D868" s="590" t="n"/>
      <c r="E868" s="590" t="n"/>
      <c r="F868" s="590" t="n"/>
      <c r="G868" s="590" t="n"/>
      <c r="H868" s="590" t="n"/>
      <c r="I868" s="590" t="n"/>
      <c r="J868" s="590" t="n"/>
      <c r="K868" s="590" t="n"/>
      <c r="L868" s="590" t="n"/>
      <c r="M868" s="590" t="n"/>
      <c r="N868" s="590" t="n"/>
      <c r="O868" s="590" t="n"/>
      <c r="P868" s="590" t="n"/>
      <c r="Q868" s="590" t="n"/>
      <c r="R868" s="590" t="n"/>
      <c r="S868" s="590" t="n"/>
      <c r="T868" s="590" t="n"/>
      <c r="U868" s="590" t="n"/>
      <c r="V868" s="590" t="n"/>
      <c r="W868" s="590" t="n"/>
      <c r="X868" s="590" t="n"/>
      <c r="Y868" s="590" t="n"/>
      <c r="Z868" s="590" t="n"/>
    </row>
    <row r="869" ht="15.75" customHeight="1" s="844">
      <c r="A869" s="590" t="n"/>
      <c r="B869" s="590" t="n"/>
      <c r="C869" s="590" t="n"/>
      <c r="D869" s="590" t="n"/>
      <c r="E869" s="590" t="n"/>
      <c r="F869" s="590" t="n"/>
      <c r="G869" s="590" t="n"/>
      <c r="H869" s="590" t="n"/>
      <c r="I869" s="590" t="n"/>
      <c r="J869" s="590" t="n"/>
      <c r="K869" s="590" t="n"/>
      <c r="L869" s="590" t="n"/>
      <c r="M869" s="590" t="n"/>
      <c r="N869" s="590" t="n"/>
      <c r="O869" s="590" t="n"/>
      <c r="P869" s="590" t="n"/>
      <c r="Q869" s="590" t="n"/>
      <c r="R869" s="590" t="n"/>
      <c r="S869" s="590" t="n"/>
      <c r="T869" s="590" t="n"/>
      <c r="U869" s="590" t="n"/>
      <c r="V869" s="590" t="n"/>
      <c r="W869" s="590" t="n"/>
      <c r="X869" s="590" t="n"/>
      <c r="Y869" s="590" t="n"/>
      <c r="Z869" s="590" t="n"/>
    </row>
    <row r="870" ht="15.75" customHeight="1" s="844">
      <c r="A870" s="590" t="n"/>
      <c r="B870" s="590" t="n"/>
      <c r="C870" s="590" t="n"/>
      <c r="D870" s="590" t="n"/>
      <c r="E870" s="590" t="n"/>
      <c r="F870" s="590" t="n"/>
      <c r="G870" s="590" t="n"/>
      <c r="H870" s="590" t="n"/>
      <c r="I870" s="590" t="n"/>
      <c r="J870" s="590" t="n"/>
      <c r="K870" s="590" t="n"/>
      <c r="L870" s="590" t="n"/>
      <c r="M870" s="590" t="n"/>
      <c r="N870" s="590" t="n"/>
      <c r="O870" s="590" t="n"/>
      <c r="P870" s="590" t="n"/>
      <c r="Q870" s="590" t="n"/>
      <c r="R870" s="590" t="n"/>
      <c r="S870" s="590" t="n"/>
      <c r="T870" s="590" t="n"/>
      <c r="U870" s="590" t="n"/>
      <c r="V870" s="590" t="n"/>
      <c r="W870" s="590" t="n"/>
      <c r="X870" s="590" t="n"/>
      <c r="Y870" s="590" t="n"/>
      <c r="Z870" s="590" t="n"/>
    </row>
    <row r="871" ht="15.75" customHeight="1" s="844">
      <c r="A871" s="590" t="n"/>
      <c r="B871" s="590" t="n"/>
      <c r="C871" s="590" t="n"/>
      <c r="D871" s="590" t="n"/>
      <c r="E871" s="590" t="n"/>
      <c r="F871" s="590" t="n"/>
      <c r="G871" s="590" t="n"/>
      <c r="H871" s="590" t="n"/>
      <c r="I871" s="590" t="n"/>
      <c r="J871" s="590" t="n"/>
      <c r="K871" s="590" t="n"/>
      <c r="L871" s="590" t="n"/>
      <c r="M871" s="590" t="n"/>
      <c r="N871" s="590" t="n"/>
      <c r="O871" s="590" t="n"/>
      <c r="P871" s="590" t="n"/>
      <c r="Q871" s="590" t="n"/>
      <c r="R871" s="590" t="n"/>
      <c r="S871" s="590" t="n"/>
      <c r="T871" s="590" t="n"/>
      <c r="U871" s="590" t="n"/>
      <c r="V871" s="590" t="n"/>
      <c r="W871" s="590" t="n"/>
      <c r="X871" s="590" t="n"/>
      <c r="Y871" s="590" t="n"/>
      <c r="Z871" s="590" t="n"/>
    </row>
    <row r="872" ht="15.75" customHeight="1" s="844">
      <c r="A872" s="590" t="n"/>
      <c r="B872" s="590" t="n"/>
      <c r="C872" s="590" t="n"/>
      <c r="D872" s="590" t="n"/>
      <c r="E872" s="590" t="n"/>
      <c r="F872" s="590" t="n"/>
      <c r="G872" s="590" t="n"/>
      <c r="H872" s="590" t="n"/>
      <c r="I872" s="590" t="n"/>
      <c r="J872" s="590" t="n"/>
      <c r="K872" s="590" t="n"/>
      <c r="L872" s="590" t="n"/>
      <c r="M872" s="590" t="n"/>
      <c r="N872" s="590" t="n"/>
      <c r="O872" s="590" t="n"/>
      <c r="P872" s="590" t="n"/>
      <c r="Q872" s="590" t="n"/>
      <c r="R872" s="590" t="n"/>
      <c r="S872" s="590" t="n"/>
      <c r="T872" s="590" t="n"/>
      <c r="U872" s="590" t="n"/>
      <c r="V872" s="590" t="n"/>
      <c r="W872" s="590" t="n"/>
      <c r="X872" s="590" t="n"/>
      <c r="Y872" s="590" t="n"/>
      <c r="Z872" s="590" t="n"/>
    </row>
    <row r="873" ht="15.75" customHeight="1" s="844">
      <c r="A873" s="590" t="n"/>
      <c r="B873" s="590" t="n"/>
      <c r="C873" s="590" t="n"/>
      <c r="D873" s="590" t="n"/>
      <c r="E873" s="590" t="n"/>
      <c r="F873" s="590" t="n"/>
      <c r="G873" s="590" t="n"/>
      <c r="H873" s="590" t="n"/>
      <c r="I873" s="590" t="n"/>
      <c r="J873" s="590" t="n"/>
      <c r="K873" s="590" t="n"/>
      <c r="L873" s="590" t="n"/>
      <c r="M873" s="590" t="n"/>
      <c r="N873" s="590" t="n"/>
      <c r="O873" s="590" t="n"/>
      <c r="P873" s="590" t="n"/>
      <c r="Q873" s="590" t="n"/>
      <c r="R873" s="590" t="n"/>
      <c r="S873" s="590" t="n"/>
      <c r="T873" s="590" t="n"/>
      <c r="U873" s="590" t="n"/>
      <c r="V873" s="590" t="n"/>
      <c r="W873" s="590" t="n"/>
      <c r="X873" s="590" t="n"/>
      <c r="Y873" s="590" t="n"/>
      <c r="Z873" s="590" t="n"/>
    </row>
    <row r="874" ht="15.75" customHeight="1" s="844">
      <c r="A874" s="590" t="n"/>
      <c r="B874" s="590" t="n"/>
      <c r="C874" s="590" t="n"/>
      <c r="D874" s="590" t="n"/>
      <c r="E874" s="590" t="n"/>
      <c r="F874" s="590" t="n"/>
      <c r="G874" s="590" t="n"/>
      <c r="H874" s="590" t="n"/>
      <c r="I874" s="590" t="n"/>
      <c r="J874" s="590" t="n"/>
      <c r="K874" s="590" t="n"/>
      <c r="L874" s="590" t="n"/>
      <c r="M874" s="590" t="n"/>
      <c r="N874" s="590" t="n"/>
      <c r="O874" s="590" t="n"/>
      <c r="P874" s="590" t="n"/>
      <c r="Q874" s="590" t="n"/>
      <c r="R874" s="590" t="n"/>
      <c r="S874" s="590" t="n"/>
      <c r="T874" s="590" t="n"/>
      <c r="U874" s="590" t="n"/>
      <c r="V874" s="590" t="n"/>
      <c r="W874" s="590" t="n"/>
      <c r="X874" s="590" t="n"/>
      <c r="Y874" s="590" t="n"/>
      <c r="Z874" s="590" t="n"/>
    </row>
    <row r="875" ht="15.75" customHeight="1" s="844">
      <c r="A875" s="590" t="n"/>
      <c r="B875" s="590" t="n"/>
      <c r="C875" s="590" t="n"/>
      <c r="D875" s="590" t="n"/>
      <c r="E875" s="590" t="n"/>
      <c r="F875" s="590" t="n"/>
      <c r="G875" s="590" t="n"/>
      <c r="H875" s="590" t="n"/>
      <c r="I875" s="590" t="n"/>
      <c r="J875" s="590" t="n"/>
      <c r="K875" s="590" t="n"/>
      <c r="L875" s="590" t="n"/>
      <c r="M875" s="590" t="n"/>
      <c r="N875" s="590" t="n"/>
      <c r="O875" s="590" t="n"/>
      <c r="P875" s="590" t="n"/>
      <c r="Q875" s="590" t="n"/>
      <c r="R875" s="590" t="n"/>
      <c r="S875" s="590" t="n"/>
      <c r="T875" s="590" t="n"/>
      <c r="U875" s="590" t="n"/>
      <c r="V875" s="590" t="n"/>
      <c r="W875" s="590" t="n"/>
      <c r="X875" s="590" t="n"/>
      <c r="Y875" s="590" t="n"/>
      <c r="Z875" s="590" t="n"/>
    </row>
    <row r="876" ht="15.75" customHeight="1" s="844">
      <c r="A876" s="590" t="n"/>
      <c r="B876" s="590" t="n"/>
      <c r="C876" s="590" t="n"/>
      <c r="D876" s="590" t="n"/>
      <c r="E876" s="590" t="n"/>
      <c r="F876" s="590" t="n"/>
      <c r="G876" s="590" t="n"/>
      <c r="H876" s="590" t="n"/>
      <c r="I876" s="590" t="n"/>
      <c r="J876" s="590" t="n"/>
      <c r="K876" s="590" t="n"/>
      <c r="L876" s="590" t="n"/>
      <c r="M876" s="590" t="n"/>
      <c r="N876" s="590" t="n"/>
      <c r="O876" s="590" t="n"/>
      <c r="P876" s="590" t="n"/>
      <c r="Q876" s="590" t="n"/>
      <c r="R876" s="590" t="n"/>
      <c r="S876" s="590" t="n"/>
      <c r="T876" s="590" t="n"/>
      <c r="U876" s="590" t="n"/>
      <c r="V876" s="590" t="n"/>
      <c r="W876" s="590" t="n"/>
      <c r="X876" s="590" t="n"/>
      <c r="Y876" s="590" t="n"/>
      <c r="Z876" s="590" t="n"/>
    </row>
    <row r="877" ht="15.75" customHeight="1" s="844">
      <c r="A877" s="590" t="n"/>
      <c r="B877" s="590" t="n"/>
      <c r="C877" s="590" t="n"/>
      <c r="D877" s="590" t="n"/>
      <c r="E877" s="590" t="n"/>
      <c r="F877" s="590" t="n"/>
      <c r="G877" s="590" t="n"/>
      <c r="H877" s="590" t="n"/>
      <c r="I877" s="590" t="n"/>
      <c r="J877" s="590" t="n"/>
      <c r="K877" s="590" t="n"/>
      <c r="L877" s="590" t="n"/>
      <c r="M877" s="590" t="n"/>
      <c r="N877" s="590" t="n"/>
      <c r="O877" s="590" t="n"/>
      <c r="P877" s="590" t="n"/>
      <c r="Q877" s="590" t="n"/>
      <c r="R877" s="590" t="n"/>
      <c r="S877" s="590" t="n"/>
      <c r="T877" s="590" t="n"/>
      <c r="U877" s="590" t="n"/>
      <c r="V877" s="590" t="n"/>
      <c r="W877" s="590" t="n"/>
      <c r="X877" s="590" t="n"/>
      <c r="Y877" s="590" t="n"/>
      <c r="Z877" s="590" t="n"/>
    </row>
    <row r="878" ht="15.75" customHeight="1" s="844">
      <c r="A878" s="590" t="n"/>
      <c r="B878" s="590" t="n"/>
      <c r="C878" s="590" t="n"/>
      <c r="D878" s="590" t="n"/>
      <c r="E878" s="590" t="n"/>
      <c r="F878" s="590" t="n"/>
      <c r="G878" s="590" t="n"/>
      <c r="H878" s="590" t="n"/>
      <c r="I878" s="590" t="n"/>
      <c r="J878" s="590" t="n"/>
      <c r="K878" s="590" t="n"/>
      <c r="L878" s="590" t="n"/>
      <c r="M878" s="590" t="n"/>
      <c r="N878" s="590" t="n"/>
      <c r="O878" s="590" t="n"/>
      <c r="P878" s="590" t="n"/>
      <c r="Q878" s="590" t="n"/>
      <c r="R878" s="590" t="n"/>
      <c r="S878" s="590" t="n"/>
      <c r="T878" s="590" t="n"/>
      <c r="U878" s="590" t="n"/>
      <c r="V878" s="590" t="n"/>
      <c r="W878" s="590" t="n"/>
      <c r="X878" s="590" t="n"/>
      <c r="Y878" s="590" t="n"/>
      <c r="Z878" s="590" t="n"/>
    </row>
    <row r="879" ht="15.75" customHeight="1" s="844">
      <c r="A879" s="590" t="n"/>
      <c r="B879" s="590" t="n"/>
      <c r="C879" s="590" t="n"/>
      <c r="D879" s="590" t="n"/>
      <c r="E879" s="590" t="n"/>
      <c r="F879" s="590" t="n"/>
      <c r="G879" s="590" t="n"/>
      <c r="H879" s="590" t="n"/>
      <c r="I879" s="590" t="n"/>
      <c r="J879" s="590" t="n"/>
      <c r="K879" s="590" t="n"/>
      <c r="L879" s="590" t="n"/>
      <c r="M879" s="590" t="n"/>
      <c r="N879" s="590" t="n"/>
      <c r="O879" s="590" t="n"/>
      <c r="P879" s="590" t="n"/>
      <c r="Q879" s="590" t="n"/>
      <c r="R879" s="590" t="n"/>
      <c r="S879" s="590" t="n"/>
      <c r="T879" s="590" t="n"/>
      <c r="U879" s="590" t="n"/>
      <c r="V879" s="590" t="n"/>
      <c r="W879" s="590" t="n"/>
      <c r="X879" s="590" t="n"/>
      <c r="Y879" s="590" t="n"/>
      <c r="Z879" s="590" t="n"/>
    </row>
    <row r="880" ht="15.75" customHeight="1" s="844">
      <c r="A880" s="590" t="n"/>
      <c r="B880" s="590" t="n"/>
      <c r="C880" s="590" t="n"/>
      <c r="D880" s="590" t="n"/>
      <c r="E880" s="590" t="n"/>
      <c r="F880" s="590" t="n"/>
      <c r="G880" s="590" t="n"/>
      <c r="H880" s="590" t="n"/>
      <c r="I880" s="590" t="n"/>
      <c r="J880" s="590" t="n"/>
      <c r="K880" s="590" t="n"/>
      <c r="L880" s="590" t="n"/>
      <c r="M880" s="590" t="n"/>
      <c r="N880" s="590" t="n"/>
      <c r="O880" s="590" t="n"/>
      <c r="P880" s="590" t="n"/>
      <c r="Q880" s="590" t="n"/>
      <c r="R880" s="590" t="n"/>
      <c r="S880" s="590" t="n"/>
      <c r="T880" s="590" t="n"/>
      <c r="U880" s="590" t="n"/>
      <c r="V880" s="590" t="n"/>
      <c r="W880" s="590" t="n"/>
      <c r="X880" s="590" t="n"/>
      <c r="Y880" s="590" t="n"/>
      <c r="Z880" s="590" t="n"/>
    </row>
    <row r="881" ht="15.75" customHeight="1" s="844">
      <c r="A881" s="590" t="n"/>
      <c r="B881" s="590" t="n"/>
      <c r="C881" s="590" t="n"/>
      <c r="D881" s="590" t="n"/>
      <c r="E881" s="590" t="n"/>
      <c r="F881" s="590" t="n"/>
      <c r="G881" s="590" t="n"/>
      <c r="H881" s="590" t="n"/>
      <c r="I881" s="590" t="n"/>
      <c r="J881" s="590" t="n"/>
      <c r="K881" s="590" t="n"/>
      <c r="L881" s="590" t="n"/>
      <c r="M881" s="590" t="n"/>
      <c r="N881" s="590" t="n"/>
      <c r="O881" s="590" t="n"/>
      <c r="P881" s="590" t="n"/>
      <c r="Q881" s="590" t="n"/>
      <c r="R881" s="590" t="n"/>
      <c r="S881" s="590" t="n"/>
      <c r="T881" s="590" t="n"/>
      <c r="U881" s="590" t="n"/>
      <c r="V881" s="590" t="n"/>
      <c r="W881" s="590" t="n"/>
      <c r="X881" s="590" t="n"/>
      <c r="Y881" s="590" t="n"/>
      <c r="Z881" s="590" t="n"/>
    </row>
    <row r="882" ht="15.75" customHeight="1" s="844">
      <c r="A882" s="590" t="n"/>
      <c r="B882" s="590" t="n"/>
      <c r="C882" s="590" t="n"/>
      <c r="D882" s="590" t="n"/>
      <c r="E882" s="590" t="n"/>
      <c r="F882" s="590" t="n"/>
      <c r="G882" s="590" t="n"/>
      <c r="H882" s="590" t="n"/>
      <c r="I882" s="590" t="n"/>
      <c r="J882" s="590" t="n"/>
      <c r="K882" s="590" t="n"/>
      <c r="L882" s="590" t="n"/>
      <c r="M882" s="590" t="n"/>
      <c r="N882" s="590" t="n"/>
      <c r="O882" s="590" t="n"/>
      <c r="P882" s="590" t="n"/>
      <c r="Q882" s="590" t="n"/>
      <c r="R882" s="590" t="n"/>
      <c r="S882" s="590" t="n"/>
      <c r="T882" s="590" t="n"/>
      <c r="U882" s="590" t="n"/>
      <c r="V882" s="590" t="n"/>
      <c r="W882" s="590" t="n"/>
      <c r="X882" s="590" t="n"/>
      <c r="Y882" s="590" t="n"/>
      <c r="Z882" s="590" t="n"/>
    </row>
    <row r="883" ht="15.75" customHeight="1" s="844">
      <c r="A883" s="590" t="n"/>
      <c r="B883" s="590" t="n"/>
      <c r="C883" s="590" t="n"/>
      <c r="D883" s="590" t="n"/>
      <c r="E883" s="590" t="n"/>
      <c r="F883" s="590" t="n"/>
      <c r="G883" s="590" t="n"/>
      <c r="H883" s="590" t="n"/>
      <c r="I883" s="590" t="n"/>
      <c r="J883" s="590" t="n"/>
      <c r="K883" s="590" t="n"/>
      <c r="L883" s="590" t="n"/>
      <c r="M883" s="590" t="n"/>
      <c r="N883" s="590" t="n"/>
      <c r="O883" s="590" t="n"/>
      <c r="P883" s="590" t="n"/>
      <c r="Q883" s="590" t="n"/>
      <c r="R883" s="590" t="n"/>
      <c r="S883" s="590" t="n"/>
      <c r="T883" s="590" t="n"/>
      <c r="U883" s="590" t="n"/>
      <c r="V883" s="590" t="n"/>
      <c r="W883" s="590" t="n"/>
      <c r="X883" s="590" t="n"/>
      <c r="Y883" s="590" t="n"/>
      <c r="Z883" s="590" t="n"/>
    </row>
    <row r="884" ht="15.75" customHeight="1" s="844">
      <c r="A884" s="590" t="n"/>
      <c r="B884" s="590" t="n"/>
      <c r="C884" s="590" t="n"/>
      <c r="D884" s="590" t="n"/>
      <c r="E884" s="590" t="n"/>
      <c r="F884" s="590" t="n"/>
      <c r="G884" s="590" t="n"/>
      <c r="H884" s="590" t="n"/>
      <c r="I884" s="590" t="n"/>
      <c r="J884" s="590" t="n"/>
      <c r="K884" s="590" t="n"/>
      <c r="L884" s="590" t="n"/>
      <c r="M884" s="590" t="n"/>
      <c r="N884" s="590" t="n"/>
      <c r="O884" s="590" t="n"/>
      <c r="P884" s="590" t="n"/>
      <c r="Q884" s="590" t="n"/>
      <c r="R884" s="590" t="n"/>
      <c r="S884" s="590" t="n"/>
      <c r="T884" s="590" t="n"/>
      <c r="U884" s="590" t="n"/>
      <c r="V884" s="590" t="n"/>
      <c r="W884" s="590" t="n"/>
      <c r="X884" s="590" t="n"/>
      <c r="Y884" s="590" t="n"/>
      <c r="Z884" s="590" t="n"/>
    </row>
    <row r="885" ht="15.75" customHeight="1" s="844">
      <c r="A885" s="590" t="n"/>
      <c r="B885" s="590" t="n"/>
      <c r="C885" s="590" t="n"/>
      <c r="D885" s="590" t="n"/>
      <c r="E885" s="590" t="n"/>
      <c r="F885" s="590" t="n"/>
      <c r="G885" s="590" t="n"/>
      <c r="H885" s="590" t="n"/>
      <c r="I885" s="590" t="n"/>
      <c r="J885" s="590" t="n"/>
      <c r="K885" s="590" t="n"/>
      <c r="L885" s="590" t="n"/>
      <c r="M885" s="590" t="n"/>
      <c r="N885" s="590" t="n"/>
      <c r="O885" s="590" t="n"/>
      <c r="P885" s="590" t="n"/>
      <c r="Q885" s="590" t="n"/>
      <c r="R885" s="590" t="n"/>
      <c r="S885" s="590" t="n"/>
      <c r="T885" s="590" t="n"/>
      <c r="U885" s="590" t="n"/>
      <c r="V885" s="590" t="n"/>
      <c r="W885" s="590" t="n"/>
      <c r="X885" s="590" t="n"/>
      <c r="Y885" s="590" t="n"/>
      <c r="Z885" s="590" t="n"/>
    </row>
    <row r="886" ht="15.75" customHeight="1" s="844">
      <c r="A886" s="590" t="n"/>
      <c r="B886" s="590" t="n"/>
      <c r="C886" s="590" t="n"/>
      <c r="D886" s="590" t="n"/>
      <c r="E886" s="590" t="n"/>
      <c r="F886" s="590" t="n"/>
      <c r="G886" s="590" t="n"/>
      <c r="H886" s="590" t="n"/>
      <c r="I886" s="590" t="n"/>
      <c r="J886" s="590" t="n"/>
      <c r="K886" s="590" t="n"/>
      <c r="L886" s="590" t="n"/>
      <c r="M886" s="590" t="n"/>
      <c r="N886" s="590" t="n"/>
      <c r="O886" s="590" t="n"/>
      <c r="P886" s="590" t="n"/>
      <c r="Q886" s="590" t="n"/>
      <c r="R886" s="590" t="n"/>
      <c r="S886" s="590" t="n"/>
      <c r="T886" s="590" t="n"/>
      <c r="U886" s="590" t="n"/>
      <c r="V886" s="590" t="n"/>
      <c r="W886" s="590" t="n"/>
      <c r="X886" s="590" t="n"/>
      <c r="Y886" s="590" t="n"/>
      <c r="Z886" s="590" t="n"/>
    </row>
    <row r="887" ht="15.75" customHeight="1" s="844">
      <c r="A887" s="590" t="n"/>
      <c r="B887" s="590" t="n"/>
      <c r="C887" s="590" t="n"/>
      <c r="D887" s="590" t="n"/>
      <c r="E887" s="590" t="n"/>
      <c r="F887" s="590" t="n"/>
      <c r="G887" s="590" t="n"/>
      <c r="H887" s="590" t="n"/>
      <c r="I887" s="590" t="n"/>
      <c r="J887" s="590" t="n"/>
      <c r="K887" s="590" t="n"/>
      <c r="L887" s="590" t="n"/>
      <c r="M887" s="590" t="n"/>
      <c r="N887" s="590" t="n"/>
      <c r="O887" s="590" t="n"/>
      <c r="P887" s="590" t="n"/>
      <c r="Q887" s="590" t="n"/>
      <c r="R887" s="590" t="n"/>
      <c r="S887" s="590" t="n"/>
      <c r="T887" s="590" t="n"/>
      <c r="U887" s="590" t="n"/>
      <c r="V887" s="590" t="n"/>
      <c r="W887" s="590" t="n"/>
      <c r="X887" s="590" t="n"/>
      <c r="Y887" s="590" t="n"/>
      <c r="Z887" s="590" t="n"/>
    </row>
    <row r="888" ht="15.75" customHeight="1" s="844">
      <c r="A888" s="590" t="n"/>
      <c r="B888" s="590" t="n"/>
      <c r="C888" s="590" t="n"/>
      <c r="D888" s="590" t="n"/>
      <c r="E888" s="590" t="n"/>
      <c r="F888" s="590" t="n"/>
      <c r="G888" s="590" t="n"/>
      <c r="H888" s="590" t="n"/>
      <c r="I888" s="590" t="n"/>
      <c r="J888" s="590" t="n"/>
      <c r="K888" s="590" t="n"/>
      <c r="L888" s="590" t="n"/>
      <c r="M888" s="590" t="n"/>
      <c r="N888" s="590" t="n"/>
      <c r="O888" s="590" t="n"/>
      <c r="P888" s="590" t="n"/>
      <c r="Q888" s="590" t="n"/>
      <c r="R888" s="590" t="n"/>
      <c r="S888" s="590" t="n"/>
      <c r="T888" s="590" t="n"/>
      <c r="U888" s="590" t="n"/>
      <c r="V888" s="590" t="n"/>
      <c r="W888" s="590" t="n"/>
      <c r="X888" s="590" t="n"/>
      <c r="Y888" s="590" t="n"/>
      <c r="Z888" s="590" t="n"/>
    </row>
    <row r="889" ht="15.75" customHeight="1" s="844">
      <c r="A889" s="590" t="n"/>
      <c r="B889" s="590" t="n"/>
      <c r="C889" s="590" t="n"/>
      <c r="D889" s="590" t="n"/>
      <c r="E889" s="590" t="n"/>
      <c r="F889" s="590" t="n"/>
      <c r="G889" s="590" t="n"/>
      <c r="H889" s="590" t="n"/>
      <c r="I889" s="590" t="n"/>
      <c r="J889" s="590" t="n"/>
      <c r="K889" s="590" t="n"/>
      <c r="L889" s="590" t="n"/>
      <c r="M889" s="590" t="n"/>
      <c r="N889" s="590" t="n"/>
      <c r="O889" s="590" t="n"/>
      <c r="P889" s="590" t="n"/>
      <c r="Q889" s="590" t="n"/>
      <c r="R889" s="590" t="n"/>
      <c r="S889" s="590" t="n"/>
      <c r="T889" s="590" t="n"/>
      <c r="U889" s="590" t="n"/>
      <c r="V889" s="590" t="n"/>
      <c r="W889" s="590" t="n"/>
      <c r="X889" s="590" t="n"/>
      <c r="Y889" s="590" t="n"/>
      <c r="Z889" s="590" t="n"/>
    </row>
    <row r="890" ht="15.75" customHeight="1" s="844">
      <c r="A890" s="590" t="n"/>
      <c r="B890" s="590" t="n"/>
      <c r="C890" s="590" t="n"/>
      <c r="D890" s="590" t="n"/>
      <c r="E890" s="590" t="n"/>
      <c r="F890" s="590" t="n"/>
      <c r="G890" s="590" t="n"/>
      <c r="H890" s="590" t="n"/>
      <c r="I890" s="590" t="n"/>
      <c r="J890" s="590" t="n"/>
      <c r="K890" s="590" t="n"/>
      <c r="L890" s="590" t="n"/>
      <c r="M890" s="590" t="n"/>
      <c r="N890" s="590" t="n"/>
      <c r="O890" s="590" t="n"/>
      <c r="P890" s="590" t="n"/>
      <c r="Q890" s="590" t="n"/>
      <c r="R890" s="590" t="n"/>
      <c r="S890" s="590" t="n"/>
      <c r="T890" s="590" t="n"/>
      <c r="U890" s="590" t="n"/>
      <c r="V890" s="590" t="n"/>
      <c r="W890" s="590" t="n"/>
      <c r="X890" s="590" t="n"/>
      <c r="Y890" s="590" t="n"/>
      <c r="Z890" s="590" t="n"/>
    </row>
    <row r="891" ht="15.75" customHeight="1" s="844">
      <c r="A891" s="590" t="n"/>
      <c r="B891" s="590" t="n"/>
      <c r="C891" s="590" t="n"/>
      <c r="D891" s="590" t="n"/>
      <c r="E891" s="590" t="n"/>
      <c r="F891" s="590" t="n"/>
      <c r="G891" s="590" t="n"/>
      <c r="H891" s="590" t="n"/>
      <c r="I891" s="590" t="n"/>
      <c r="J891" s="590" t="n"/>
      <c r="K891" s="590" t="n"/>
      <c r="L891" s="590" t="n"/>
      <c r="M891" s="590" t="n"/>
      <c r="N891" s="590" t="n"/>
      <c r="O891" s="590" t="n"/>
      <c r="P891" s="590" t="n"/>
      <c r="Q891" s="590" t="n"/>
      <c r="R891" s="590" t="n"/>
      <c r="S891" s="590" t="n"/>
      <c r="T891" s="590" t="n"/>
      <c r="U891" s="590" t="n"/>
      <c r="V891" s="590" t="n"/>
      <c r="W891" s="590" t="n"/>
      <c r="X891" s="590" t="n"/>
      <c r="Y891" s="590" t="n"/>
      <c r="Z891" s="590" t="n"/>
    </row>
    <row r="892" ht="15.75" customHeight="1" s="844">
      <c r="A892" s="590" t="n"/>
      <c r="B892" s="590" t="n"/>
      <c r="C892" s="590" t="n"/>
      <c r="D892" s="590" t="n"/>
      <c r="E892" s="590" t="n"/>
      <c r="F892" s="590" t="n"/>
      <c r="G892" s="590" t="n"/>
      <c r="H892" s="590" t="n"/>
      <c r="I892" s="590" t="n"/>
      <c r="J892" s="590" t="n"/>
      <c r="K892" s="590" t="n"/>
      <c r="L892" s="590" t="n"/>
      <c r="M892" s="590" t="n"/>
      <c r="N892" s="590" t="n"/>
      <c r="O892" s="590" t="n"/>
      <c r="P892" s="590" t="n"/>
      <c r="Q892" s="590" t="n"/>
      <c r="R892" s="590" t="n"/>
      <c r="S892" s="590" t="n"/>
      <c r="T892" s="590" t="n"/>
      <c r="U892" s="590" t="n"/>
      <c r="V892" s="590" t="n"/>
      <c r="W892" s="590" t="n"/>
      <c r="X892" s="590" t="n"/>
      <c r="Y892" s="590" t="n"/>
      <c r="Z892" s="590" t="n"/>
    </row>
    <row r="893" ht="15.75" customHeight="1" s="844">
      <c r="A893" s="590" t="n"/>
      <c r="B893" s="590" t="n"/>
      <c r="C893" s="590" t="n"/>
      <c r="D893" s="590" t="n"/>
      <c r="E893" s="590" t="n"/>
      <c r="F893" s="590" t="n"/>
      <c r="G893" s="590" t="n"/>
      <c r="H893" s="590" t="n"/>
      <c r="I893" s="590" t="n"/>
      <c r="J893" s="590" t="n"/>
      <c r="K893" s="590" t="n"/>
      <c r="L893" s="590" t="n"/>
      <c r="M893" s="590" t="n"/>
      <c r="N893" s="590" t="n"/>
      <c r="O893" s="590" t="n"/>
      <c r="P893" s="590" t="n"/>
      <c r="Q893" s="590" t="n"/>
      <c r="R893" s="590" t="n"/>
      <c r="S893" s="590" t="n"/>
      <c r="T893" s="590" t="n"/>
      <c r="U893" s="590" t="n"/>
      <c r="V893" s="590" t="n"/>
      <c r="W893" s="590" t="n"/>
      <c r="X893" s="590" t="n"/>
      <c r="Y893" s="590" t="n"/>
      <c r="Z893" s="590" t="n"/>
    </row>
    <row r="894" ht="15.75" customHeight="1" s="844">
      <c r="A894" s="590" t="n"/>
      <c r="B894" s="590" t="n"/>
      <c r="C894" s="590" t="n"/>
      <c r="D894" s="590" t="n"/>
      <c r="E894" s="590" t="n"/>
      <c r="F894" s="590" t="n"/>
      <c r="G894" s="590" t="n"/>
      <c r="H894" s="590" t="n"/>
      <c r="I894" s="590" t="n"/>
      <c r="J894" s="590" t="n"/>
      <c r="K894" s="590" t="n"/>
      <c r="L894" s="590" t="n"/>
      <c r="M894" s="590" t="n"/>
      <c r="N894" s="590" t="n"/>
      <c r="O894" s="590" t="n"/>
      <c r="P894" s="590" t="n"/>
      <c r="Q894" s="590" t="n"/>
      <c r="R894" s="590" t="n"/>
      <c r="S894" s="590" t="n"/>
      <c r="T894" s="590" t="n"/>
      <c r="U894" s="590" t="n"/>
      <c r="V894" s="590" t="n"/>
      <c r="W894" s="590" t="n"/>
      <c r="X894" s="590" t="n"/>
      <c r="Y894" s="590" t="n"/>
      <c r="Z894" s="590" t="n"/>
    </row>
    <row r="895" ht="15.75" customHeight="1" s="844">
      <c r="A895" s="590" t="n"/>
      <c r="B895" s="590" t="n"/>
      <c r="C895" s="590" t="n"/>
      <c r="D895" s="590" t="n"/>
      <c r="E895" s="590" t="n"/>
      <c r="F895" s="590" t="n"/>
      <c r="G895" s="590" t="n"/>
      <c r="H895" s="590" t="n"/>
      <c r="I895" s="590" t="n"/>
      <c r="J895" s="590" t="n"/>
      <c r="K895" s="590" t="n"/>
      <c r="L895" s="590" t="n"/>
      <c r="M895" s="590" t="n"/>
      <c r="N895" s="590" t="n"/>
      <c r="O895" s="590" t="n"/>
      <c r="P895" s="590" t="n"/>
      <c r="Q895" s="590" t="n"/>
      <c r="R895" s="590" t="n"/>
      <c r="S895" s="590" t="n"/>
      <c r="T895" s="590" t="n"/>
      <c r="U895" s="590" t="n"/>
      <c r="V895" s="590" t="n"/>
      <c r="W895" s="590" t="n"/>
      <c r="X895" s="590" t="n"/>
      <c r="Y895" s="590" t="n"/>
      <c r="Z895" s="590" t="n"/>
    </row>
    <row r="896" ht="15.75" customHeight="1" s="844">
      <c r="A896" s="590" t="n"/>
      <c r="B896" s="590" t="n"/>
      <c r="C896" s="590" t="n"/>
      <c r="D896" s="590" t="n"/>
      <c r="E896" s="590" t="n"/>
      <c r="F896" s="590" t="n"/>
      <c r="G896" s="590" t="n"/>
      <c r="H896" s="590" t="n"/>
      <c r="I896" s="590" t="n"/>
      <c r="J896" s="590" t="n"/>
      <c r="K896" s="590" t="n"/>
      <c r="L896" s="590" t="n"/>
      <c r="M896" s="590" t="n"/>
      <c r="N896" s="590" t="n"/>
      <c r="O896" s="590" t="n"/>
      <c r="P896" s="590" t="n"/>
      <c r="Q896" s="590" t="n"/>
      <c r="R896" s="590" t="n"/>
      <c r="S896" s="590" t="n"/>
      <c r="T896" s="590" t="n"/>
      <c r="U896" s="590" t="n"/>
      <c r="V896" s="590" t="n"/>
      <c r="W896" s="590" t="n"/>
      <c r="X896" s="590" t="n"/>
      <c r="Y896" s="590" t="n"/>
      <c r="Z896" s="590" t="n"/>
    </row>
    <row r="897" ht="15.75" customHeight="1" s="844">
      <c r="A897" s="590" t="n"/>
      <c r="B897" s="590" t="n"/>
      <c r="C897" s="590" t="n"/>
      <c r="D897" s="590" t="n"/>
      <c r="E897" s="590" t="n"/>
      <c r="F897" s="590" t="n"/>
      <c r="G897" s="590" t="n"/>
      <c r="H897" s="590" t="n"/>
      <c r="I897" s="590" t="n"/>
      <c r="J897" s="590" t="n"/>
      <c r="K897" s="590" t="n"/>
      <c r="L897" s="590" t="n"/>
      <c r="M897" s="590" t="n"/>
      <c r="N897" s="590" t="n"/>
      <c r="O897" s="590" t="n"/>
      <c r="P897" s="590" t="n"/>
      <c r="Q897" s="590" t="n"/>
      <c r="R897" s="590" t="n"/>
      <c r="S897" s="590" t="n"/>
      <c r="T897" s="590" t="n"/>
      <c r="U897" s="590" t="n"/>
      <c r="V897" s="590" t="n"/>
      <c r="W897" s="590" t="n"/>
      <c r="X897" s="590" t="n"/>
      <c r="Y897" s="590" t="n"/>
      <c r="Z897" s="590" t="n"/>
    </row>
    <row r="898" ht="15.75" customHeight="1" s="844">
      <c r="A898" s="590" t="n"/>
      <c r="B898" s="590" t="n"/>
      <c r="C898" s="590" t="n"/>
      <c r="D898" s="590" t="n"/>
      <c r="E898" s="590" t="n"/>
      <c r="F898" s="590" t="n"/>
      <c r="G898" s="590" t="n"/>
      <c r="H898" s="590" t="n"/>
      <c r="I898" s="590" t="n"/>
      <c r="J898" s="590" t="n"/>
      <c r="K898" s="590" t="n"/>
      <c r="L898" s="590" t="n"/>
      <c r="M898" s="590" t="n"/>
      <c r="N898" s="590" t="n"/>
      <c r="O898" s="590" t="n"/>
      <c r="P898" s="590" t="n"/>
      <c r="Q898" s="590" t="n"/>
      <c r="R898" s="590" t="n"/>
      <c r="S898" s="590" t="n"/>
      <c r="T898" s="590" t="n"/>
      <c r="U898" s="590" t="n"/>
      <c r="V898" s="590" t="n"/>
      <c r="W898" s="590" t="n"/>
      <c r="X898" s="590" t="n"/>
      <c r="Y898" s="590" t="n"/>
      <c r="Z898" s="590" t="n"/>
    </row>
    <row r="899" ht="15.75" customHeight="1" s="844">
      <c r="A899" s="590" t="n"/>
      <c r="B899" s="590" t="n"/>
      <c r="C899" s="590" t="n"/>
      <c r="D899" s="590" t="n"/>
      <c r="E899" s="590" t="n"/>
      <c r="F899" s="590" t="n"/>
      <c r="G899" s="590" t="n"/>
      <c r="H899" s="590" t="n"/>
      <c r="I899" s="590" t="n"/>
      <c r="J899" s="590" t="n"/>
      <c r="K899" s="590" t="n"/>
      <c r="L899" s="590" t="n"/>
      <c r="M899" s="590" t="n"/>
      <c r="N899" s="590" t="n"/>
      <c r="O899" s="590" t="n"/>
      <c r="P899" s="590" t="n"/>
      <c r="Q899" s="590" t="n"/>
      <c r="R899" s="590" t="n"/>
      <c r="S899" s="590" t="n"/>
      <c r="T899" s="590" t="n"/>
      <c r="U899" s="590" t="n"/>
      <c r="V899" s="590" t="n"/>
      <c r="W899" s="590" t="n"/>
      <c r="X899" s="590" t="n"/>
      <c r="Y899" s="590" t="n"/>
      <c r="Z899" s="590" t="n"/>
    </row>
    <row r="900" ht="15.75" customHeight="1" s="844">
      <c r="A900" s="590" t="n"/>
      <c r="B900" s="590" t="n"/>
      <c r="C900" s="590" t="n"/>
      <c r="D900" s="590" t="n"/>
      <c r="E900" s="590" t="n"/>
      <c r="F900" s="590" t="n"/>
      <c r="G900" s="590" t="n"/>
      <c r="H900" s="590" t="n"/>
      <c r="I900" s="590" t="n"/>
      <c r="J900" s="590" t="n"/>
      <c r="K900" s="590" t="n"/>
      <c r="L900" s="590" t="n"/>
      <c r="M900" s="590" t="n"/>
      <c r="N900" s="590" t="n"/>
      <c r="O900" s="590" t="n"/>
      <c r="P900" s="590" t="n"/>
      <c r="Q900" s="590" t="n"/>
      <c r="R900" s="590" t="n"/>
      <c r="S900" s="590" t="n"/>
      <c r="T900" s="590" t="n"/>
      <c r="U900" s="590" t="n"/>
      <c r="V900" s="590" t="n"/>
      <c r="W900" s="590" t="n"/>
      <c r="X900" s="590" t="n"/>
      <c r="Y900" s="590" t="n"/>
      <c r="Z900" s="590" t="n"/>
    </row>
    <row r="901" ht="15.75" customHeight="1" s="844">
      <c r="A901" s="590" t="n"/>
      <c r="B901" s="590" t="n"/>
      <c r="C901" s="590" t="n"/>
      <c r="D901" s="590" t="n"/>
      <c r="E901" s="590" t="n"/>
      <c r="F901" s="590" t="n"/>
      <c r="G901" s="590" t="n"/>
      <c r="H901" s="590" t="n"/>
      <c r="I901" s="590" t="n"/>
      <c r="J901" s="590" t="n"/>
      <c r="K901" s="590" t="n"/>
      <c r="L901" s="590" t="n"/>
      <c r="M901" s="590" t="n"/>
      <c r="N901" s="590" t="n"/>
      <c r="O901" s="590" t="n"/>
      <c r="P901" s="590" t="n"/>
      <c r="Q901" s="590" t="n"/>
      <c r="R901" s="590" t="n"/>
      <c r="S901" s="590" t="n"/>
      <c r="T901" s="590" t="n"/>
      <c r="U901" s="590" t="n"/>
      <c r="V901" s="590" t="n"/>
      <c r="W901" s="590" t="n"/>
      <c r="X901" s="590" t="n"/>
      <c r="Y901" s="590" t="n"/>
      <c r="Z901" s="590" t="n"/>
    </row>
    <row r="902" ht="15.75" customHeight="1" s="844">
      <c r="A902" s="590" t="n"/>
      <c r="B902" s="590" t="n"/>
      <c r="C902" s="590" t="n"/>
      <c r="D902" s="590" t="n"/>
      <c r="E902" s="590" t="n"/>
      <c r="F902" s="590" t="n"/>
      <c r="G902" s="590" t="n"/>
      <c r="H902" s="590" t="n"/>
      <c r="I902" s="590" t="n"/>
      <c r="J902" s="590" t="n"/>
      <c r="K902" s="590" t="n"/>
      <c r="L902" s="590" t="n"/>
      <c r="M902" s="590" t="n"/>
      <c r="N902" s="590" t="n"/>
      <c r="O902" s="590" t="n"/>
      <c r="P902" s="590" t="n"/>
      <c r="Q902" s="590" t="n"/>
      <c r="R902" s="590" t="n"/>
      <c r="S902" s="590" t="n"/>
      <c r="T902" s="590" t="n"/>
      <c r="U902" s="590" t="n"/>
      <c r="V902" s="590" t="n"/>
      <c r="W902" s="590" t="n"/>
      <c r="X902" s="590" t="n"/>
      <c r="Y902" s="590" t="n"/>
      <c r="Z902" s="590" t="n"/>
    </row>
    <row r="903" ht="15.75" customHeight="1" s="844">
      <c r="A903" s="590" t="n"/>
      <c r="B903" s="590" t="n"/>
      <c r="C903" s="590" t="n"/>
      <c r="D903" s="590" t="n"/>
      <c r="E903" s="590" t="n"/>
      <c r="F903" s="590" t="n"/>
      <c r="G903" s="590" t="n"/>
      <c r="H903" s="590" t="n"/>
      <c r="I903" s="590" t="n"/>
      <c r="J903" s="590" t="n"/>
      <c r="K903" s="590" t="n"/>
      <c r="L903" s="590" t="n"/>
      <c r="M903" s="590" t="n"/>
      <c r="N903" s="590" t="n"/>
      <c r="O903" s="590" t="n"/>
      <c r="P903" s="590" t="n"/>
      <c r="Q903" s="590" t="n"/>
      <c r="R903" s="590" t="n"/>
      <c r="S903" s="590" t="n"/>
      <c r="T903" s="590" t="n"/>
      <c r="U903" s="590" t="n"/>
      <c r="V903" s="590" t="n"/>
      <c r="W903" s="590" t="n"/>
      <c r="X903" s="590" t="n"/>
      <c r="Y903" s="590" t="n"/>
      <c r="Z903" s="590" t="n"/>
    </row>
    <row r="904" ht="15.75" customHeight="1" s="844">
      <c r="A904" s="590" t="n"/>
      <c r="B904" s="590" t="n"/>
      <c r="C904" s="590" t="n"/>
      <c r="D904" s="590" t="n"/>
      <c r="E904" s="590" t="n"/>
      <c r="F904" s="590" t="n"/>
      <c r="G904" s="590" t="n"/>
      <c r="H904" s="590" t="n"/>
      <c r="I904" s="590" t="n"/>
      <c r="J904" s="590" t="n"/>
      <c r="K904" s="590" t="n"/>
      <c r="L904" s="590" t="n"/>
      <c r="M904" s="590" t="n"/>
      <c r="N904" s="590" t="n"/>
      <c r="O904" s="590" t="n"/>
      <c r="P904" s="590" t="n"/>
      <c r="Q904" s="590" t="n"/>
      <c r="R904" s="590" t="n"/>
      <c r="S904" s="590" t="n"/>
      <c r="T904" s="590" t="n"/>
      <c r="U904" s="590" t="n"/>
      <c r="V904" s="590" t="n"/>
      <c r="W904" s="590" t="n"/>
      <c r="X904" s="590" t="n"/>
      <c r="Y904" s="590" t="n"/>
      <c r="Z904" s="590" t="n"/>
    </row>
    <row r="905" ht="15.75" customHeight="1" s="844">
      <c r="A905" s="590" t="n"/>
      <c r="B905" s="590" t="n"/>
      <c r="C905" s="590" t="n"/>
      <c r="D905" s="590" t="n"/>
      <c r="E905" s="590" t="n"/>
      <c r="F905" s="590" t="n"/>
      <c r="G905" s="590" t="n"/>
      <c r="H905" s="590" t="n"/>
      <c r="I905" s="590" t="n"/>
      <c r="J905" s="590" t="n"/>
      <c r="K905" s="590" t="n"/>
      <c r="L905" s="590" t="n"/>
      <c r="M905" s="590" t="n"/>
      <c r="N905" s="590" t="n"/>
      <c r="O905" s="590" t="n"/>
      <c r="P905" s="590" t="n"/>
      <c r="Q905" s="590" t="n"/>
      <c r="R905" s="590" t="n"/>
      <c r="S905" s="590" t="n"/>
      <c r="T905" s="590" t="n"/>
      <c r="U905" s="590" t="n"/>
      <c r="V905" s="590" t="n"/>
      <c r="W905" s="590" t="n"/>
      <c r="X905" s="590" t="n"/>
      <c r="Y905" s="590" t="n"/>
      <c r="Z905" s="590" t="n"/>
    </row>
    <row r="906" ht="15.75" customHeight="1" s="844">
      <c r="A906" s="590" t="n"/>
      <c r="B906" s="590" t="n"/>
      <c r="C906" s="590" t="n"/>
      <c r="D906" s="590" t="n"/>
      <c r="E906" s="590" t="n"/>
      <c r="F906" s="590" t="n"/>
      <c r="G906" s="590" t="n"/>
      <c r="H906" s="590" t="n"/>
      <c r="I906" s="590" t="n"/>
      <c r="J906" s="590" t="n"/>
      <c r="K906" s="590" t="n"/>
      <c r="L906" s="590" t="n"/>
      <c r="M906" s="590" t="n"/>
      <c r="N906" s="590" t="n"/>
      <c r="O906" s="590" t="n"/>
      <c r="P906" s="590" t="n"/>
      <c r="Q906" s="590" t="n"/>
      <c r="R906" s="590" t="n"/>
      <c r="S906" s="590" t="n"/>
      <c r="T906" s="590" t="n"/>
      <c r="U906" s="590" t="n"/>
      <c r="V906" s="590" t="n"/>
      <c r="W906" s="590" t="n"/>
      <c r="X906" s="590" t="n"/>
      <c r="Y906" s="590" t="n"/>
      <c r="Z906" s="590" t="n"/>
    </row>
    <row r="907" ht="15.75" customHeight="1" s="844">
      <c r="A907" s="590" t="n"/>
      <c r="B907" s="590" t="n"/>
      <c r="C907" s="590" t="n"/>
      <c r="D907" s="590" t="n"/>
      <c r="E907" s="590" t="n"/>
      <c r="F907" s="590" t="n"/>
      <c r="G907" s="590" t="n"/>
      <c r="H907" s="590" t="n"/>
      <c r="I907" s="590" t="n"/>
      <c r="J907" s="590" t="n"/>
      <c r="K907" s="590" t="n"/>
      <c r="L907" s="590" t="n"/>
      <c r="M907" s="590" t="n"/>
      <c r="N907" s="590" t="n"/>
      <c r="O907" s="590" t="n"/>
      <c r="P907" s="590" t="n"/>
      <c r="Q907" s="590" t="n"/>
      <c r="R907" s="590" t="n"/>
      <c r="S907" s="590" t="n"/>
      <c r="T907" s="590" t="n"/>
      <c r="U907" s="590" t="n"/>
      <c r="V907" s="590" t="n"/>
      <c r="W907" s="590" t="n"/>
      <c r="X907" s="590" t="n"/>
      <c r="Y907" s="590" t="n"/>
      <c r="Z907" s="590" t="n"/>
    </row>
    <row r="908" ht="15.75" customHeight="1" s="844">
      <c r="A908" s="590" t="n"/>
      <c r="B908" s="590" t="n"/>
      <c r="C908" s="590" t="n"/>
      <c r="D908" s="590" t="n"/>
      <c r="E908" s="590" t="n"/>
      <c r="F908" s="590" t="n"/>
      <c r="G908" s="590" t="n"/>
      <c r="H908" s="590" t="n"/>
      <c r="I908" s="590" t="n"/>
      <c r="J908" s="590" t="n"/>
      <c r="K908" s="590" t="n"/>
      <c r="L908" s="590" t="n"/>
      <c r="M908" s="590" t="n"/>
      <c r="N908" s="590" t="n"/>
      <c r="O908" s="590" t="n"/>
      <c r="P908" s="590" t="n"/>
      <c r="Q908" s="590" t="n"/>
      <c r="R908" s="590" t="n"/>
      <c r="S908" s="590" t="n"/>
      <c r="T908" s="590" t="n"/>
      <c r="U908" s="590" t="n"/>
      <c r="V908" s="590" t="n"/>
      <c r="W908" s="590" t="n"/>
      <c r="X908" s="590" t="n"/>
      <c r="Y908" s="590" t="n"/>
      <c r="Z908" s="590" t="n"/>
    </row>
    <row r="909" ht="15.75" customHeight="1" s="844">
      <c r="A909" s="590" t="n"/>
      <c r="B909" s="590" t="n"/>
      <c r="C909" s="590" t="n"/>
      <c r="D909" s="590" t="n"/>
      <c r="E909" s="590" t="n"/>
      <c r="F909" s="590" t="n"/>
      <c r="G909" s="590" t="n"/>
      <c r="H909" s="590" t="n"/>
      <c r="I909" s="590" t="n"/>
      <c r="J909" s="590" t="n"/>
      <c r="K909" s="590" t="n"/>
      <c r="L909" s="590" t="n"/>
      <c r="M909" s="590" t="n"/>
      <c r="N909" s="590" t="n"/>
      <c r="O909" s="590" t="n"/>
      <c r="P909" s="590" t="n"/>
      <c r="Q909" s="590" t="n"/>
      <c r="R909" s="590" t="n"/>
      <c r="S909" s="590" t="n"/>
      <c r="T909" s="590" t="n"/>
      <c r="U909" s="590" t="n"/>
      <c r="V909" s="590" t="n"/>
      <c r="W909" s="590" t="n"/>
      <c r="X909" s="590" t="n"/>
      <c r="Y909" s="590" t="n"/>
      <c r="Z909" s="590" t="n"/>
    </row>
    <row r="910" ht="15.75" customHeight="1" s="844">
      <c r="A910" s="590" t="n"/>
      <c r="B910" s="590" t="n"/>
      <c r="C910" s="590" t="n"/>
      <c r="D910" s="590" t="n"/>
      <c r="E910" s="590" t="n"/>
      <c r="F910" s="590" t="n"/>
      <c r="G910" s="590" t="n"/>
      <c r="H910" s="590" t="n"/>
      <c r="I910" s="590" t="n"/>
      <c r="J910" s="590" t="n"/>
      <c r="K910" s="590" t="n"/>
      <c r="L910" s="590" t="n"/>
      <c r="M910" s="590" t="n"/>
      <c r="N910" s="590" t="n"/>
      <c r="O910" s="590" t="n"/>
      <c r="P910" s="590" t="n"/>
      <c r="Q910" s="590" t="n"/>
      <c r="R910" s="590" t="n"/>
      <c r="S910" s="590" t="n"/>
      <c r="T910" s="590" t="n"/>
      <c r="U910" s="590" t="n"/>
      <c r="V910" s="590" t="n"/>
      <c r="W910" s="590" t="n"/>
      <c r="X910" s="590" t="n"/>
      <c r="Y910" s="590" t="n"/>
      <c r="Z910" s="590" t="n"/>
    </row>
    <row r="911" ht="15.75" customHeight="1" s="844">
      <c r="A911" s="590" t="n"/>
      <c r="B911" s="590" t="n"/>
      <c r="C911" s="590" t="n"/>
      <c r="D911" s="590" t="n"/>
      <c r="E911" s="590" t="n"/>
      <c r="F911" s="590" t="n"/>
      <c r="G911" s="590" t="n"/>
      <c r="H911" s="590" t="n"/>
      <c r="I911" s="590" t="n"/>
      <c r="J911" s="590" t="n"/>
      <c r="K911" s="590" t="n"/>
      <c r="L911" s="590" t="n"/>
      <c r="M911" s="590" t="n"/>
      <c r="N911" s="590" t="n"/>
      <c r="O911" s="590" t="n"/>
      <c r="P911" s="590" t="n"/>
      <c r="Q911" s="590" t="n"/>
      <c r="R911" s="590" t="n"/>
      <c r="S911" s="590" t="n"/>
      <c r="T911" s="590" t="n"/>
      <c r="U911" s="590" t="n"/>
      <c r="V911" s="590" t="n"/>
      <c r="W911" s="590" t="n"/>
      <c r="X911" s="590" t="n"/>
      <c r="Y911" s="590" t="n"/>
      <c r="Z911" s="590" t="n"/>
    </row>
    <row r="912" ht="15.75" customHeight="1" s="844">
      <c r="A912" s="590" t="n"/>
      <c r="B912" s="590" t="n"/>
      <c r="C912" s="590" t="n"/>
      <c r="D912" s="590" t="n"/>
      <c r="E912" s="590" t="n"/>
      <c r="F912" s="590" t="n"/>
      <c r="G912" s="590" t="n"/>
      <c r="H912" s="590" t="n"/>
      <c r="I912" s="590" t="n"/>
      <c r="J912" s="590" t="n"/>
      <c r="K912" s="590" t="n"/>
      <c r="L912" s="590" t="n"/>
      <c r="M912" s="590" t="n"/>
      <c r="N912" s="590" t="n"/>
      <c r="O912" s="590" t="n"/>
      <c r="P912" s="590" t="n"/>
      <c r="Q912" s="590" t="n"/>
      <c r="R912" s="590" t="n"/>
      <c r="S912" s="590" t="n"/>
      <c r="T912" s="590" t="n"/>
      <c r="U912" s="590" t="n"/>
      <c r="V912" s="590" t="n"/>
      <c r="W912" s="590" t="n"/>
      <c r="X912" s="590" t="n"/>
      <c r="Y912" s="590" t="n"/>
      <c r="Z912" s="590" t="n"/>
    </row>
    <row r="913" ht="15.75" customHeight="1" s="844">
      <c r="A913" s="590" t="n"/>
      <c r="B913" s="590" t="n"/>
      <c r="C913" s="590" t="n"/>
      <c r="D913" s="590" t="n"/>
      <c r="E913" s="590" t="n"/>
      <c r="F913" s="590" t="n"/>
      <c r="G913" s="590" t="n"/>
      <c r="H913" s="590" t="n"/>
      <c r="I913" s="590" t="n"/>
      <c r="J913" s="590" t="n"/>
      <c r="K913" s="590" t="n"/>
      <c r="L913" s="590" t="n"/>
      <c r="M913" s="590" t="n"/>
      <c r="N913" s="590" t="n"/>
      <c r="O913" s="590" t="n"/>
      <c r="P913" s="590" t="n"/>
      <c r="Q913" s="590" t="n"/>
      <c r="R913" s="590" t="n"/>
      <c r="S913" s="590" t="n"/>
      <c r="T913" s="590" t="n"/>
      <c r="U913" s="590" t="n"/>
      <c r="V913" s="590" t="n"/>
      <c r="W913" s="590" t="n"/>
      <c r="X913" s="590" t="n"/>
      <c r="Y913" s="590" t="n"/>
      <c r="Z913" s="590" t="n"/>
    </row>
    <row r="914" ht="15.75" customHeight="1" s="844">
      <c r="A914" s="590" t="n"/>
      <c r="B914" s="590" t="n"/>
      <c r="C914" s="590" t="n"/>
      <c r="D914" s="590" t="n"/>
      <c r="E914" s="590" t="n"/>
      <c r="F914" s="590" t="n"/>
      <c r="G914" s="590" t="n"/>
      <c r="H914" s="590" t="n"/>
      <c r="I914" s="590" t="n"/>
      <c r="J914" s="590" t="n"/>
      <c r="K914" s="590" t="n"/>
      <c r="L914" s="590" t="n"/>
      <c r="M914" s="590" t="n"/>
      <c r="N914" s="590" t="n"/>
      <c r="O914" s="590" t="n"/>
      <c r="P914" s="590" t="n"/>
      <c r="Q914" s="590" t="n"/>
      <c r="R914" s="590" t="n"/>
      <c r="S914" s="590" t="n"/>
      <c r="T914" s="590" t="n"/>
      <c r="U914" s="590" t="n"/>
      <c r="V914" s="590" t="n"/>
      <c r="W914" s="590" t="n"/>
      <c r="X914" s="590" t="n"/>
      <c r="Y914" s="590" t="n"/>
      <c r="Z914" s="590" t="n"/>
    </row>
    <row r="915" ht="15.75" customHeight="1" s="844">
      <c r="A915" s="590" t="n"/>
      <c r="B915" s="590" t="n"/>
      <c r="C915" s="590" t="n"/>
      <c r="D915" s="590" t="n"/>
      <c r="E915" s="590" t="n"/>
      <c r="F915" s="590" t="n"/>
      <c r="G915" s="590" t="n"/>
      <c r="H915" s="590" t="n"/>
      <c r="I915" s="590" t="n"/>
      <c r="J915" s="590" t="n"/>
      <c r="K915" s="590" t="n"/>
      <c r="L915" s="590" t="n"/>
      <c r="M915" s="590" t="n"/>
      <c r="N915" s="590" t="n"/>
      <c r="O915" s="590" t="n"/>
      <c r="P915" s="590" t="n"/>
      <c r="Q915" s="590" t="n"/>
      <c r="R915" s="590" t="n"/>
      <c r="S915" s="590" t="n"/>
      <c r="T915" s="590" t="n"/>
      <c r="U915" s="590" t="n"/>
      <c r="V915" s="590" t="n"/>
      <c r="W915" s="590" t="n"/>
      <c r="X915" s="590" t="n"/>
      <c r="Y915" s="590" t="n"/>
      <c r="Z915" s="590" t="n"/>
    </row>
    <row r="916" ht="15.75" customHeight="1" s="844">
      <c r="A916" s="590" t="n"/>
      <c r="B916" s="590" t="n"/>
      <c r="C916" s="590" t="n"/>
      <c r="D916" s="590" t="n"/>
      <c r="E916" s="590" t="n"/>
      <c r="F916" s="590" t="n"/>
      <c r="G916" s="590" t="n"/>
      <c r="H916" s="590" t="n"/>
      <c r="I916" s="590" t="n"/>
      <c r="J916" s="590" t="n"/>
      <c r="K916" s="590" t="n"/>
      <c r="L916" s="590" t="n"/>
      <c r="M916" s="590" t="n"/>
      <c r="N916" s="590" t="n"/>
      <c r="O916" s="590" t="n"/>
      <c r="P916" s="590" t="n"/>
      <c r="Q916" s="590" t="n"/>
      <c r="R916" s="590" t="n"/>
      <c r="S916" s="590" t="n"/>
      <c r="T916" s="590" t="n"/>
      <c r="U916" s="590" t="n"/>
      <c r="V916" s="590" t="n"/>
      <c r="W916" s="590" t="n"/>
      <c r="X916" s="590" t="n"/>
      <c r="Y916" s="590" t="n"/>
      <c r="Z916" s="590" t="n"/>
    </row>
    <row r="917" ht="15.75" customHeight="1" s="844">
      <c r="A917" s="590" t="n"/>
      <c r="B917" s="590" t="n"/>
      <c r="C917" s="590" t="n"/>
      <c r="D917" s="590" t="n"/>
      <c r="E917" s="590" t="n"/>
      <c r="F917" s="590" t="n"/>
      <c r="G917" s="590" t="n"/>
      <c r="H917" s="590" t="n"/>
      <c r="I917" s="590" t="n"/>
      <c r="J917" s="590" t="n"/>
      <c r="K917" s="590" t="n"/>
      <c r="L917" s="590" t="n"/>
      <c r="M917" s="590" t="n"/>
      <c r="N917" s="590" t="n"/>
      <c r="O917" s="590" t="n"/>
      <c r="P917" s="590" t="n"/>
      <c r="Q917" s="590" t="n"/>
      <c r="R917" s="590" t="n"/>
      <c r="S917" s="590" t="n"/>
      <c r="T917" s="590" t="n"/>
      <c r="U917" s="590" t="n"/>
      <c r="V917" s="590" t="n"/>
      <c r="W917" s="590" t="n"/>
      <c r="X917" s="590" t="n"/>
      <c r="Y917" s="590" t="n"/>
      <c r="Z917" s="590" t="n"/>
    </row>
    <row r="918" ht="15.75" customHeight="1" s="844">
      <c r="A918" s="590" t="n"/>
      <c r="B918" s="590" t="n"/>
      <c r="C918" s="590" t="n"/>
      <c r="D918" s="590" t="n"/>
      <c r="E918" s="590" t="n"/>
      <c r="F918" s="590" t="n"/>
      <c r="G918" s="590" t="n"/>
      <c r="H918" s="590" t="n"/>
      <c r="I918" s="590" t="n"/>
      <c r="J918" s="590" t="n"/>
      <c r="K918" s="590" t="n"/>
      <c r="L918" s="590" t="n"/>
      <c r="M918" s="590" t="n"/>
      <c r="N918" s="590" t="n"/>
      <c r="O918" s="590" t="n"/>
      <c r="P918" s="590" t="n"/>
      <c r="Q918" s="590" t="n"/>
      <c r="R918" s="590" t="n"/>
      <c r="S918" s="590" t="n"/>
      <c r="T918" s="590" t="n"/>
      <c r="U918" s="590" t="n"/>
      <c r="V918" s="590" t="n"/>
      <c r="W918" s="590" t="n"/>
      <c r="X918" s="590" t="n"/>
      <c r="Y918" s="590" t="n"/>
      <c r="Z918" s="590" t="n"/>
    </row>
    <row r="919" ht="15.75" customHeight="1" s="844">
      <c r="A919" s="590" t="n"/>
      <c r="B919" s="590" t="n"/>
      <c r="C919" s="590" t="n"/>
      <c r="D919" s="590" t="n"/>
      <c r="E919" s="590" t="n"/>
      <c r="F919" s="590" t="n"/>
      <c r="G919" s="590" t="n"/>
      <c r="H919" s="590" t="n"/>
      <c r="I919" s="590" t="n"/>
      <c r="J919" s="590" t="n"/>
      <c r="K919" s="590" t="n"/>
      <c r="L919" s="590" t="n"/>
      <c r="M919" s="590" t="n"/>
      <c r="N919" s="590" t="n"/>
      <c r="O919" s="590" t="n"/>
      <c r="P919" s="590" t="n"/>
      <c r="Q919" s="590" t="n"/>
      <c r="R919" s="590" t="n"/>
      <c r="S919" s="590" t="n"/>
      <c r="T919" s="590" t="n"/>
      <c r="U919" s="590" t="n"/>
      <c r="V919" s="590" t="n"/>
      <c r="W919" s="590" t="n"/>
      <c r="X919" s="590" t="n"/>
      <c r="Y919" s="590" t="n"/>
      <c r="Z919" s="590" t="n"/>
    </row>
    <row r="920" ht="15.75" customHeight="1" s="844">
      <c r="A920" s="590" t="n"/>
      <c r="B920" s="590" t="n"/>
      <c r="C920" s="590" t="n"/>
      <c r="D920" s="590" t="n"/>
      <c r="E920" s="590" t="n"/>
      <c r="F920" s="590" t="n"/>
      <c r="G920" s="590" t="n"/>
      <c r="H920" s="590" t="n"/>
      <c r="I920" s="590" t="n"/>
      <c r="J920" s="590" t="n"/>
      <c r="K920" s="590" t="n"/>
      <c r="L920" s="590" t="n"/>
      <c r="M920" s="590" t="n"/>
      <c r="N920" s="590" t="n"/>
      <c r="O920" s="590" t="n"/>
      <c r="P920" s="590" t="n"/>
      <c r="Q920" s="590" t="n"/>
      <c r="R920" s="590" t="n"/>
      <c r="S920" s="590" t="n"/>
      <c r="T920" s="590" t="n"/>
      <c r="U920" s="590" t="n"/>
      <c r="V920" s="590" t="n"/>
      <c r="W920" s="590" t="n"/>
      <c r="X920" s="590" t="n"/>
      <c r="Y920" s="590" t="n"/>
      <c r="Z920" s="590" t="n"/>
    </row>
    <row r="921" ht="15.75" customHeight="1" s="844">
      <c r="A921" s="590" t="n"/>
      <c r="B921" s="590" t="n"/>
      <c r="C921" s="590" t="n"/>
      <c r="D921" s="590" t="n"/>
      <c r="E921" s="590" t="n"/>
      <c r="F921" s="590" t="n"/>
      <c r="G921" s="590" t="n"/>
      <c r="H921" s="590" t="n"/>
      <c r="I921" s="590" t="n"/>
      <c r="J921" s="590" t="n"/>
      <c r="K921" s="590" t="n"/>
      <c r="L921" s="590" t="n"/>
      <c r="M921" s="590" t="n"/>
      <c r="N921" s="590" t="n"/>
      <c r="O921" s="590" t="n"/>
      <c r="P921" s="590" t="n"/>
      <c r="Q921" s="590" t="n"/>
      <c r="R921" s="590" t="n"/>
      <c r="S921" s="590" t="n"/>
      <c r="T921" s="590" t="n"/>
      <c r="U921" s="590" t="n"/>
      <c r="V921" s="590" t="n"/>
      <c r="W921" s="590" t="n"/>
      <c r="X921" s="590" t="n"/>
      <c r="Y921" s="590" t="n"/>
      <c r="Z921" s="590" t="n"/>
    </row>
    <row r="922" ht="15.75" customHeight="1" s="844">
      <c r="A922" s="590" t="n"/>
      <c r="B922" s="590" t="n"/>
      <c r="C922" s="590" t="n"/>
      <c r="D922" s="590" t="n"/>
      <c r="E922" s="590" t="n"/>
      <c r="F922" s="590" t="n"/>
      <c r="G922" s="590" t="n"/>
      <c r="H922" s="590" t="n"/>
      <c r="I922" s="590" t="n"/>
      <c r="J922" s="590" t="n"/>
      <c r="K922" s="590" t="n"/>
      <c r="L922" s="590" t="n"/>
      <c r="M922" s="590" t="n"/>
      <c r="N922" s="590" t="n"/>
      <c r="O922" s="590" t="n"/>
      <c r="P922" s="590" t="n"/>
      <c r="Q922" s="590" t="n"/>
      <c r="R922" s="590" t="n"/>
      <c r="S922" s="590" t="n"/>
      <c r="T922" s="590" t="n"/>
      <c r="U922" s="590" t="n"/>
      <c r="V922" s="590" t="n"/>
      <c r="W922" s="590" t="n"/>
      <c r="X922" s="590" t="n"/>
      <c r="Y922" s="590" t="n"/>
      <c r="Z922" s="590" t="n"/>
    </row>
    <row r="923" ht="15.75" customHeight="1" s="844">
      <c r="A923" s="590" t="n"/>
      <c r="B923" s="590" t="n"/>
      <c r="C923" s="590" t="n"/>
      <c r="D923" s="590" t="n"/>
      <c r="E923" s="590" t="n"/>
      <c r="F923" s="590" t="n"/>
      <c r="G923" s="590" t="n"/>
      <c r="H923" s="590" t="n"/>
      <c r="I923" s="590" t="n"/>
      <c r="J923" s="590" t="n"/>
      <c r="K923" s="590" t="n"/>
      <c r="L923" s="590" t="n"/>
      <c r="M923" s="590" t="n"/>
      <c r="N923" s="590" t="n"/>
      <c r="O923" s="590" t="n"/>
      <c r="P923" s="590" t="n"/>
      <c r="Q923" s="590" t="n"/>
      <c r="R923" s="590" t="n"/>
      <c r="S923" s="590" t="n"/>
      <c r="T923" s="590" t="n"/>
      <c r="U923" s="590" t="n"/>
      <c r="V923" s="590" t="n"/>
      <c r="W923" s="590" t="n"/>
      <c r="X923" s="590" t="n"/>
      <c r="Y923" s="590" t="n"/>
      <c r="Z923" s="590" t="n"/>
    </row>
    <row r="924" ht="15.75" customHeight="1" s="844">
      <c r="A924" s="590" t="n"/>
      <c r="B924" s="590" t="n"/>
      <c r="C924" s="590" t="n"/>
      <c r="D924" s="590" t="n"/>
      <c r="E924" s="590" t="n"/>
      <c r="F924" s="590" t="n"/>
      <c r="G924" s="590" t="n"/>
      <c r="H924" s="590" t="n"/>
      <c r="I924" s="590" t="n"/>
      <c r="J924" s="590" t="n"/>
      <c r="K924" s="590" t="n"/>
      <c r="L924" s="590" t="n"/>
      <c r="M924" s="590" t="n"/>
      <c r="N924" s="590" t="n"/>
      <c r="O924" s="590" t="n"/>
      <c r="P924" s="590" t="n"/>
      <c r="Q924" s="590" t="n"/>
      <c r="R924" s="590" t="n"/>
      <c r="S924" s="590" t="n"/>
      <c r="T924" s="590" t="n"/>
      <c r="U924" s="590" t="n"/>
      <c r="V924" s="590" t="n"/>
      <c r="W924" s="590" t="n"/>
      <c r="X924" s="590" t="n"/>
      <c r="Y924" s="590" t="n"/>
      <c r="Z924" s="590" t="n"/>
    </row>
    <row r="925" ht="15.75" customHeight="1" s="844">
      <c r="A925" s="590" t="n"/>
      <c r="B925" s="590" t="n"/>
      <c r="C925" s="590" t="n"/>
      <c r="D925" s="590" t="n"/>
      <c r="E925" s="590" t="n"/>
      <c r="F925" s="590" t="n"/>
      <c r="G925" s="590" t="n"/>
      <c r="H925" s="590" t="n"/>
      <c r="I925" s="590" t="n"/>
      <c r="J925" s="590" t="n"/>
      <c r="K925" s="590" t="n"/>
      <c r="L925" s="590" t="n"/>
      <c r="M925" s="590" t="n"/>
      <c r="N925" s="590" t="n"/>
      <c r="O925" s="590" t="n"/>
      <c r="P925" s="590" t="n"/>
      <c r="Q925" s="590" t="n"/>
      <c r="R925" s="590" t="n"/>
      <c r="S925" s="590" t="n"/>
      <c r="T925" s="590" t="n"/>
      <c r="U925" s="590" t="n"/>
      <c r="V925" s="590" t="n"/>
      <c r="W925" s="590" t="n"/>
      <c r="X925" s="590" t="n"/>
      <c r="Y925" s="590" t="n"/>
      <c r="Z925" s="590" t="n"/>
    </row>
    <row r="926" ht="15.75" customHeight="1" s="844">
      <c r="A926" s="590" t="n"/>
      <c r="B926" s="590" t="n"/>
      <c r="C926" s="590" t="n"/>
      <c r="D926" s="590" t="n"/>
      <c r="E926" s="590" t="n"/>
      <c r="F926" s="590" t="n"/>
      <c r="G926" s="590" t="n"/>
      <c r="H926" s="590" t="n"/>
      <c r="I926" s="590" t="n"/>
      <c r="J926" s="590" t="n"/>
      <c r="K926" s="590" t="n"/>
      <c r="L926" s="590" t="n"/>
      <c r="M926" s="590" t="n"/>
      <c r="N926" s="590" t="n"/>
      <c r="O926" s="590" t="n"/>
      <c r="P926" s="590" t="n"/>
      <c r="Q926" s="590" t="n"/>
      <c r="R926" s="590" t="n"/>
      <c r="S926" s="590" t="n"/>
      <c r="T926" s="590" t="n"/>
      <c r="U926" s="590" t="n"/>
      <c r="V926" s="590" t="n"/>
      <c r="W926" s="590" t="n"/>
      <c r="X926" s="590" t="n"/>
      <c r="Y926" s="590" t="n"/>
      <c r="Z926" s="590" t="n"/>
    </row>
    <row r="927" ht="15.75" customHeight="1" s="844">
      <c r="A927" s="590" t="n"/>
      <c r="B927" s="590" t="n"/>
      <c r="C927" s="590" t="n"/>
      <c r="D927" s="590" t="n"/>
      <c r="E927" s="590" t="n"/>
      <c r="F927" s="590" t="n"/>
      <c r="G927" s="590" t="n"/>
      <c r="H927" s="590" t="n"/>
      <c r="I927" s="590" t="n"/>
      <c r="J927" s="590" t="n"/>
      <c r="K927" s="590" t="n"/>
      <c r="L927" s="590" t="n"/>
      <c r="M927" s="590" t="n"/>
      <c r="N927" s="590" t="n"/>
      <c r="O927" s="590" t="n"/>
      <c r="P927" s="590" t="n"/>
      <c r="Q927" s="590" t="n"/>
      <c r="R927" s="590" t="n"/>
      <c r="S927" s="590" t="n"/>
      <c r="T927" s="590" t="n"/>
      <c r="U927" s="590" t="n"/>
      <c r="V927" s="590" t="n"/>
      <c r="W927" s="590" t="n"/>
      <c r="X927" s="590" t="n"/>
      <c r="Y927" s="590" t="n"/>
      <c r="Z927" s="590" t="n"/>
    </row>
    <row r="928" ht="15.75" customHeight="1" s="844">
      <c r="A928" s="590" t="n"/>
      <c r="B928" s="590" t="n"/>
      <c r="C928" s="590" t="n"/>
      <c r="D928" s="590" t="n"/>
      <c r="E928" s="590" t="n"/>
      <c r="F928" s="590" t="n"/>
      <c r="G928" s="590" t="n"/>
      <c r="H928" s="590" t="n"/>
      <c r="I928" s="590" t="n"/>
      <c r="J928" s="590" t="n"/>
      <c r="K928" s="590" t="n"/>
      <c r="L928" s="590" t="n"/>
      <c r="M928" s="590" t="n"/>
      <c r="N928" s="590" t="n"/>
      <c r="O928" s="590" t="n"/>
      <c r="P928" s="590" t="n"/>
      <c r="Q928" s="590" t="n"/>
      <c r="R928" s="590" t="n"/>
      <c r="S928" s="590" t="n"/>
      <c r="T928" s="590" t="n"/>
      <c r="U928" s="590" t="n"/>
      <c r="V928" s="590" t="n"/>
      <c r="W928" s="590" t="n"/>
      <c r="X928" s="590" t="n"/>
      <c r="Y928" s="590" t="n"/>
      <c r="Z928" s="590" t="n"/>
    </row>
    <row r="929" ht="15.75" customHeight="1" s="844">
      <c r="A929" s="590" t="n"/>
      <c r="B929" s="590" t="n"/>
      <c r="C929" s="590" t="n"/>
      <c r="D929" s="590" t="n"/>
      <c r="E929" s="590" t="n"/>
      <c r="F929" s="590" t="n"/>
      <c r="G929" s="590" t="n"/>
      <c r="H929" s="590" t="n"/>
      <c r="I929" s="590" t="n"/>
      <c r="J929" s="590" t="n"/>
      <c r="K929" s="590" t="n"/>
      <c r="L929" s="590" t="n"/>
      <c r="M929" s="590" t="n"/>
      <c r="N929" s="590" t="n"/>
      <c r="O929" s="590" t="n"/>
      <c r="P929" s="590" t="n"/>
      <c r="Q929" s="590" t="n"/>
      <c r="R929" s="590" t="n"/>
      <c r="S929" s="590" t="n"/>
      <c r="T929" s="590" t="n"/>
      <c r="U929" s="590" t="n"/>
      <c r="V929" s="590" t="n"/>
      <c r="W929" s="590" t="n"/>
      <c r="X929" s="590" t="n"/>
      <c r="Y929" s="590" t="n"/>
      <c r="Z929" s="590" t="n"/>
    </row>
    <row r="930" ht="15.75" customHeight="1" s="844">
      <c r="A930" s="590" t="n"/>
      <c r="B930" s="590" t="n"/>
      <c r="C930" s="590" t="n"/>
      <c r="D930" s="590" t="n"/>
      <c r="E930" s="590" t="n"/>
      <c r="F930" s="590" t="n"/>
      <c r="G930" s="590" t="n"/>
      <c r="H930" s="590" t="n"/>
      <c r="I930" s="590" t="n"/>
      <c r="J930" s="590" t="n"/>
      <c r="K930" s="590" t="n"/>
      <c r="L930" s="590" t="n"/>
      <c r="M930" s="590" t="n"/>
      <c r="N930" s="590" t="n"/>
      <c r="O930" s="590" t="n"/>
      <c r="P930" s="590" t="n"/>
      <c r="Q930" s="590" t="n"/>
      <c r="R930" s="590" t="n"/>
      <c r="S930" s="590" t="n"/>
      <c r="T930" s="590" t="n"/>
      <c r="U930" s="590" t="n"/>
      <c r="V930" s="590" t="n"/>
      <c r="W930" s="590" t="n"/>
      <c r="X930" s="590" t="n"/>
      <c r="Y930" s="590" t="n"/>
      <c r="Z930" s="590" t="n"/>
    </row>
    <row r="931" ht="15.75" customHeight="1" s="844">
      <c r="A931" s="590" t="n"/>
      <c r="B931" s="590" t="n"/>
      <c r="C931" s="590" t="n"/>
      <c r="D931" s="590" t="n"/>
      <c r="E931" s="590" t="n"/>
      <c r="F931" s="590" t="n"/>
      <c r="G931" s="590" t="n"/>
      <c r="H931" s="590" t="n"/>
      <c r="I931" s="590" t="n"/>
      <c r="J931" s="590" t="n"/>
      <c r="K931" s="590" t="n"/>
      <c r="L931" s="590" t="n"/>
      <c r="M931" s="590" t="n"/>
      <c r="N931" s="590" t="n"/>
      <c r="O931" s="590" t="n"/>
      <c r="P931" s="590" t="n"/>
      <c r="Q931" s="590" t="n"/>
      <c r="R931" s="590" t="n"/>
      <c r="S931" s="590" t="n"/>
      <c r="T931" s="590" t="n"/>
      <c r="U931" s="590" t="n"/>
      <c r="V931" s="590" t="n"/>
      <c r="W931" s="590" t="n"/>
      <c r="X931" s="590" t="n"/>
      <c r="Y931" s="590" t="n"/>
      <c r="Z931" s="590" t="n"/>
    </row>
    <row r="932" ht="15.75" customHeight="1" s="844">
      <c r="A932" s="590" t="n"/>
      <c r="B932" s="590" t="n"/>
      <c r="C932" s="590" t="n"/>
      <c r="D932" s="590" t="n"/>
      <c r="E932" s="590" t="n"/>
      <c r="F932" s="590" t="n"/>
      <c r="G932" s="590" t="n"/>
      <c r="H932" s="590" t="n"/>
      <c r="I932" s="590" t="n"/>
      <c r="J932" s="590" t="n"/>
      <c r="K932" s="590" t="n"/>
      <c r="L932" s="590" t="n"/>
      <c r="M932" s="590" t="n"/>
      <c r="N932" s="590" t="n"/>
      <c r="O932" s="590" t="n"/>
      <c r="P932" s="590" t="n"/>
      <c r="Q932" s="590" t="n"/>
      <c r="R932" s="590" t="n"/>
      <c r="S932" s="590" t="n"/>
      <c r="T932" s="590" t="n"/>
      <c r="U932" s="590" t="n"/>
      <c r="V932" s="590" t="n"/>
      <c r="W932" s="590" t="n"/>
      <c r="X932" s="590" t="n"/>
      <c r="Y932" s="590" t="n"/>
      <c r="Z932" s="590" t="n"/>
    </row>
    <row r="933" ht="15.75" customHeight="1" s="844">
      <c r="A933" s="590" t="n"/>
      <c r="B933" s="590" t="n"/>
      <c r="C933" s="590" t="n"/>
      <c r="D933" s="590" t="n"/>
      <c r="E933" s="590" t="n"/>
      <c r="F933" s="590" t="n"/>
      <c r="G933" s="590" t="n"/>
      <c r="H933" s="590" t="n"/>
      <c r="I933" s="590" t="n"/>
      <c r="J933" s="590" t="n"/>
      <c r="K933" s="590" t="n"/>
      <c r="L933" s="590" t="n"/>
      <c r="M933" s="590" t="n"/>
      <c r="N933" s="590" t="n"/>
      <c r="O933" s="590" t="n"/>
      <c r="P933" s="590" t="n"/>
      <c r="Q933" s="590" t="n"/>
      <c r="R933" s="590" t="n"/>
      <c r="S933" s="590" t="n"/>
      <c r="T933" s="590" t="n"/>
      <c r="U933" s="590" t="n"/>
      <c r="V933" s="590" t="n"/>
      <c r="W933" s="590" t="n"/>
      <c r="X933" s="590" t="n"/>
      <c r="Y933" s="590" t="n"/>
      <c r="Z933" s="590" t="n"/>
    </row>
    <row r="934" ht="15.75" customHeight="1" s="844">
      <c r="A934" s="590" t="n"/>
      <c r="B934" s="590" t="n"/>
      <c r="C934" s="590" t="n"/>
      <c r="D934" s="590" t="n"/>
      <c r="E934" s="590" t="n"/>
      <c r="F934" s="590" t="n"/>
      <c r="G934" s="590" t="n"/>
      <c r="H934" s="590" t="n"/>
      <c r="I934" s="590" t="n"/>
      <c r="J934" s="590" t="n"/>
      <c r="K934" s="590" t="n"/>
      <c r="L934" s="590" t="n"/>
      <c r="M934" s="590" t="n"/>
      <c r="N934" s="590" t="n"/>
      <c r="O934" s="590" t="n"/>
      <c r="P934" s="590" t="n"/>
      <c r="Q934" s="590" t="n"/>
      <c r="R934" s="590" t="n"/>
      <c r="S934" s="590" t="n"/>
      <c r="T934" s="590" t="n"/>
      <c r="U934" s="590" t="n"/>
      <c r="V934" s="590" t="n"/>
      <c r="W934" s="590" t="n"/>
      <c r="X934" s="590" t="n"/>
      <c r="Y934" s="590" t="n"/>
      <c r="Z934" s="590" t="n"/>
    </row>
    <row r="935" ht="15.75" customHeight="1" s="844">
      <c r="A935" s="590" t="n"/>
      <c r="B935" s="590" t="n"/>
      <c r="C935" s="590" t="n"/>
      <c r="D935" s="590" t="n"/>
      <c r="E935" s="590" t="n"/>
      <c r="F935" s="590" t="n"/>
      <c r="G935" s="590" t="n"/>
      <c r="H935" s="590" t="n"/>
      <c r="I935" s="590" t="n"/>
      <c r="J935" s="590" t="n"/>
      <c r="K935" s="590" t="n"/>
      <c r="L935" s="590" t="n"/>
      <c r="M935" s="590" t="n"/>
      <c r="N935" s="590" t="n"/>
      <c r="O935" s="590" t="n"/>
      <c r="P935" s="590" t="n"/>
      <c r="Q935" s="590" t="n"/>
      <c r="R935" s="590" t="n"/>
      <c r="S935" s="590" t="n"/>
      <c r="T935" s="590" t="n"/>
      <c r="U935" s="590" t="n"/>
      <c r="V935" s="590" t="n"/>
      <c r="W935" s="590" t="n"/>
      <c r="X935" s="590" t="n"/>
      <c r="Y935" s="590" t="n"/>
      <c r="Z935" s="590" t="n"/>
    </row>
    <row r="936" ht="15.75" customHeight="1" s="844">
      <c r="A936" s="590" t="n"/>
      <c r="B936" s="590" t="n"/>
      <c r="C936" s="590" t="n"/>
      <c r="D936" s="590" t="n"/>
      <c r="E936" s="590" t="n"/>
      <c r="F936" s="590" t="n"/>
      <c r="G936" s="590" t="n"/>
      <c r="H936" s="590" t="n"/>
      <c r="I936" s="590" t="n"/>
      <c r="J936" s="590" t="n"/>
      <c r="K936" s="590" t="n"/>
      <c r="L936" s="590" t="n"/>
      <c r="M936" s="590" t="n"/>
      <c r="N936" s="590" t="n"/>
      <c r="O936" s="590" t="n"/>
      <c r="P936" s="590" t="n"/>
      <c r="Q936" s="590" t="n"/>
      <c r="R936" s="590" t="n"/>
      <c r="S936" s="590" t="n"/>
      <c r="T936" s="590" t="n"/>
      <c r="U936" s="590" t="n"/>
      <c r="V936" s="590" t="n"/>
      <c r="W936" s="590" t="n"/>
      <c r="X936" s="590" t="n"/>
      <c r="Y936" s="590" t="n"/>
      <c r="Z936" s="590" t="n"/>
    </row>
    <row r="937" ht="15.75" customHeight="1" s="844">
      <c r="A937" s="590" t="n"/>
      <c r="B937" s="590" t="n"/>
      <c r="C937" s="590" t="n"/>
      <c r="D937" s="590" t="n"/>
      <c r="E937" s="590" t="n"/>
      <c r="F937" s="590" t="n"/>
      <c r="G937" s="590" t="n"/>
      <c r="H937" s="590" t="n"/>
      <c r="I937" s="590" t="n"/>
      <c r="J937" s="590" t="n"/>
      <c r="K937" s="590" t="n"/>
      <c r="L937" s="590" t="n"/>
      <c r="M937" s="590" t="n"/>
      <c r="N937" s="590" t="n"/>
      <c r="O937" s="590" t="n"/>
      <c r="P937" s="590" t="n"/>
      <c r="Q937" s="590" t="n"/>
      <c r="R937" s="590" t="n"/>
      <c r="S937" s="590" t="n"/>
      <c r="T937" s="590" t="n"/>
      <c r="U937" s="590" t="n"/>
      <c r="V937" s="590" t="n"/>
      <c r="W937" s="590" t="n"/>
      <c r="X937" s="590" t="n"/>
      <c r="Y937" s="590" t="n"/>
      <c r="Z937" s="590" t="n"/>
    </row>
    <row r="938" ht="15.75" customHeight="1" s="844">
      <c r="A938" s="590" t="n"/>
      <c r="B938" s="590" t="n"/>
      <c r="C938" s="590" t="n"/>
      <c r="D938" s="590" t="n"/>
      <c r="E938" s="590" t="n"/>
      <c r="F938" s="590" t="n"/>
      <c r="G938" s="590" t="n"/>
      <c r="H938" s="590" t="n"/>
      <c r="I938" s="590" t="n"/>
      <c r="J938" s="590" t="n"/>
      <c r="K938" s="590" t="n"/>
      <c r="L938" s="590" t="n"/>
      <c r="M938" s="590" t="n"/>
      <c r="N938" s="590" t="n"/>
      <c r="O938" s="590" t="n"/>
      <c r="P938" s="590" t="n"/>
      <c r="Q938" s="590" t="n"/>
      <c r="R938" s="590" t="n"/>
      <c r="S938" s="590" t="n"/>
      <c r="T938" s="590" t="n"/>
      <c r="U938" s="590" t="n"/>
      <c r="V938" s="590" t="n"/>
      <c r="W938" s="590" t="n"/>
      <c r="X938" s="590" t="n"/>
      <c r="Y938" s="590" t="n"/>
      <c r="Z938" s="590" t="n"/>
    </row>
    <row r="939" ht="15.75" customHeight="1" s="844">
      <c r="A939" s="590" t="n"/>
      <c r="B939" s="590" t="n"/>
      <c r="C939" s="590" t="n"/>
      <c r="D939" s="590" t="n"/>
      <c r="E939" s="590" t="n"/>
      <c r="F939" s="590" t="n"/>
      <c r="G939" s="590" t="n"/>
      <c r="H939" s="590" t="n"/>
      <c r="I939" s="590" t="n"/>
      <c r="J939" s="590" t="n"/>
      <c r="K939" s="590" t="n"/>
      <c r="L939" s="590" t="n"/>
      <c r="M939" s="590" t="n"/>
      <c r="N939" s="590" t="n"/>
      <c r="O939" s="590" t="n"/>
      <c r="P939" s="590" t="n"/>
      <c r="Q939" s="590" t="n"/>
      <c r="R939" s="590" t="n"/>
      <c r="S939" s="590" t="n"/>
      <c r="T939" s="590" t="n"/>
      <c r="U939" s="590" t="n"/>
      <c r="V939" s="590" t="n"/>
      <c r="W939" s="590" t="n"/>
      <c r="X939" s="590" t="n"/>
      <c r="Y939" s="590" t="n"/>
      <c r="Z939" s="590" t="n"/>
    </row>
    <row r="940" ht="15.75" customHeight="1" s="844">
      <c r="A940" s="590" t="n"/>
      <c r="B940" s="590" t="n"/>
      <c r="C940" s="590" t="n"/>
      <c r="D940" s="590" t="n"/>
      <c r="E940" s="590" t="n"/>
      <c r="F940" s="590" t="n"/>
      <c r="G940" s="590" t="n"/>
      <c r="H940" s="590" t="n"/>
      <c r="I940" s="590" t="n"/>
      <c r="J940" s="590" t="n"/>
      <c r="K940" s="590" t="n"/>
      <c r="L940" s="590" t="n"/>
      <c r="M940" s="590" t="n"/>
      <c r="N940" s="590" t="n"/>
      <c r="O940" s="590" t="n"/>
      <c r="P940" s="590" t="n"/>
      <c r="Q940" s="590" t="n"/>
      <c r="R940" s="590" t="n"/>
      <c r="S940" s="590" t="n"/>
      <c r="T940" s="590" t="n"/>
      <c r="U940" s="590" t="n"/>
      <c r="V940" s="590" t="n"/>
      <c r="W940" s="590" t="n"/>
      <c r="X940" s="590" t="n"/>
      <c r="Y940" s="590" t="n"/>
      <c r="Z940" s="590" t="n"/>
    </row>
    <row r="941" ht="15.75" customHeight="1" s="844">
      <c r="A941" s="590" t="n"/>
      <c r="B941" s="590" t="n"/>
      <c r="C941" s="590" t="n"/>
      <c r="D941" s="590" t="n"/>
      <c r="E941" s="590" t="n"/>
      <c r="F941" s="590" t="n"/>
      <c r="G941" s="590" t="n"/>
      <c r="H941" s="590" t="n"/>
      <c r="I941" s="590" t="n"/>
      <c r="J941" s="590" t="n"/>
      <c r="K941" s="590" t="n"/>
      <c r="L941" s="590" t="n"/>
      <c r="M941" s="590" t="n"/>
      <c r="N941" s="590" t="n"/>
      <c r="O941" s="590" t="n"/>
      <c r="P941" s="590" t="n"/>
      <c r="Q941" s="590" t="n"/>
      <c r="R941" s="590" t="n"/>
      <c r="S941" s="590" t="n"/>
      <c r="T941" s="590" t="n"/>
      <c r="U941" s="590" t="n"/>
      <c r="V941" s="590" t="n"/>
      <c r="W941" s="590" t="n"/>
      <c r="X941" s="590" t="n"/>
      <c r="Y941" s="590" t="n"/>
      <c r="Z941" s="590" t="n"/>
    </row>
    <row r="942" ht="15.75" customHeight="1" s="844">
      <c r="A942" s="590" t="n"/>
      <c r="B942" s="590" t="n"/>
      <c r="C942" s="590" t="n"/>
      <c r="D942" s="590" t="n"/>
      <c r="E942" s="590" t="n"/>
      <c r="F942" s="590" t="n"/>
      <c r="G942" s="590" t="n"/>
      <c r="H942" s="590" t="n"/>
      <c r="I942" s="590" t="n"/>
      <c r="J942" s="590" t="n"/>
      <c r="K942" s="590" t="n"/>
      <c r="L942" s="590" t="n"/>
      <c r="M942" s="590" t="n"/>
      <c r="N942" s="590" t="n"/>
      <c r="O942" s="590" t="n"/>
      <c r="P942" s="590" t="n"/>
      <c r="Q942" s="590" t="n"/>
      <c r="R942" s="590" t="n"/>
      <c r="S942" s="590" t="n"/>
      <c r="T942" s="590" t="n"/>
      <c r="U942" s="590" t="n"/>
      <c r="V942" s="590" t="n"/>
      <c r="W942" s="590" t="n"/>
      <c r="X942" s="590" t="n"/>
      <c r="Y942" s="590" t="n"/>
      <c r="Z942" s="590" t="n"/>
    </row>
    <row r="943" ht="15.75" customHeight="1" s="844">
      <c r="A943" s="590" t="n"/>
      <c r="B943" s="590" t="n"/>
      <c r="C943" s="590" t="n"/>
      <c r="D943" s="590" t="n"/>
      <c r="E943" s="590" t="n"/>
      <c r="F943" s="590" t="n"/>
      <c r="G943" s="590" t="n"/>
      <c r="H943" s="590" t="n"/>
      <c r="I943" s="590" t="n"/>
      <c r="J943" s="590" t="n"/>
      <c r="K943" s="590" t="n"/>
      <c r="L943" s="590" t="n"/>
      <c r="M943" s="590" t="n"/>
      <c r="N943" s="590" t="n"/>
      <c r="O943" s="590" t="n"/>
      <c r="P943" s="590" t="n"/>
      <c r="Q943" s="590" t="n"/>
      <c r="R943" s="590" t="n"/>
      <c r="S943" s="590" t="n"/>
      <c r="T943" s="590" t="n"/>
      <c r="U943" s="590" t="n"/>
      <c r="V943" s="590" t="n"/>
      <c r="W943" s="590" t="n"/>
      <c r="X943" s="590" t="n"/>
      <c r="Y943" s="590" t="n"/>
      <c r="Z943" s="590" t="n"/>
    </row>
    <row r="944" ht="15.75" customHeight="1" s="844">
      <c r="A944" s="590" t="n"/>
      <c r="B944" s="590" t="n"/>
      <c r="C944" s="590" t="n"/>
      <c r="D944" s="590" t="n"/>
      <c r="E944" s="590" t="n"/>
      <c r="F944" s="590" t="n"/>
      <c r="G944" s="590" t="n"/>
      <c r="H944" s="590" t="n"/>
      <c r="I944" s="590" t="n"/>
      <c r="J944" s="590" t="n"/>
      <c r="K944" s="590" t="n"/>
      <c r="L944" s="590" t="n"/>
      <c r="M944" s="590" t="n"/>
      <c r="N944" s="590" t="n"/>
      <c r="O944" s="590" t="n"/>
      <c r="P944" s="590" t="n"/>
      <c r="Q944" s="590" t="n"/>
      <c r="R944" s="590" t="n"/>
      <c r="S944" s="590" t="n"/>
      <c r="T944" s="590" t="n"/>
      <c r="U944" s="590" t="n"/>
      <c r="V944" s="590" t="n"/>
      <c r="W944" s="590" t="n"/>
      <c r="X944" s="590" t="n"/>
      <c r="Y944" s="590" t="n"/>
      <c r="Z944" s="590" t="n"/>
    </row>
    <row r="945" ht="15.75" customHeight="1" s="844">
      <c r="A945" s="590" t="n"/>
      <c r="B945" s="590" t="n"/>
      <c r="C945" s="590" t="n"/>
      <c r="D945" s="590" t="n"/>
      <c r="E945" s="590" t="n"/>
      <c r="F945" s="590" t="n"/>
      <c r="G945" s="590" t="n"/>
      <c r="H945" s="590" t="n"/>
      <c r="I945" s="590" t="n"/>
      <c r="J945" s="590" t="n"/>
      <c r="K945" s="590" t="n"/>
      <c r="L945" s="590" t="n"/>
      <c r="M945" s="590" t="n"/>
      <c r="N945" s="590" t="n"/>
      <c r="O945" s="590" t="n"/>
      <c r="P945" s="590" t="n"/>
      <c r="Q945" s="590" t="n"/>
      <c r="R945" s="590" t="n"/>
      <c r="S945" s="590" t="n"/>
      <c r="T945" s="590" t="n"/>
      <c r="U945" s="590" t="n"/>
      <c r="V945" s="590" t="n"/>
      <c r="W945" s="590" t="n"/>
      <c r="X945" s="590" t="n"/>
      <c r="Y945" s="590" t="n"/>
      <c r="Z945" s="590" t="n"/>
    </row>
    <row r="946" ht="15.75" customHeight="1" s="844">
      <c r="A946" s="590" t="n"/>
      <c r="B946" s="590" t="n"/>
      <c r="C946" s="590" t="n"/>
      <c r="D946" s="590" t="n"/>
      <c r="E946" s="590" t="n"/>
      <c r="F946" s="590" t="n"/>
      <c r="G946" s="590" t="n"/>
      <c r="H946" s="590" t="n"/>
      <c r="I946" s="590" t="n"/>
      <c r="J946" s="590" t="n"/>
      <c r="K946" s="590" t="n"/>
      <c r="L946" s="590" t="n"/>
      <c r="M946" s="590" t="n"/>
      <c r="N946" s="590" t="n"/>
      <c r="O946" s="590" t="n"/>
      <c r="P946" s="590" t="n"/>
      <c r="Q946" s="590" t="n"/>
      <c r="R946" s="590" t="n"/>
      <c r="S946" s="590" t="n"/>
      <c r="T946" s="590" t="n"/>
      <c r="U946" s="590" t="n"/>
      <c r="V946" s="590" t="n"/>
      <c r="W946" s="590" t="n"/>
      <c r="X946" s="590" t="n"/>
      <c r="Y946" s="590" t="n"/>
      <c r="Z946" s="590" t="n"/>
    </row>
    <row r="947" ht="15.75" customHeight="1" s="844">
      <c r="A947" s="590" t="n"/>
      <c r="B947" s="590" t="n"/>
      <c r="C947" s="590" t="n"/>
      <c r="D947" s="590" t="n"/>
      <c r="E947" s="590" t="n"/>
      <c r="F947" s="590" t="n"/>
      <c r="G947" s="590" t="n"/>
      <c r="H947" s="590" t="n"/>
      <c r="I947" s="590" t="n"/>
      <c r="J947" s="590" t="n"/>
      <c r="K947" s="590" t="n"/>
      <c r="L947" s="590" t="n"/>
      <c r="M947" s="590" t="n"/>
      <c r="N947" s="590" t="n"/>
      <c r="O947" s="590" t="n"/>
      <c r="P947" s="590" t="n"/>
      <c r="Q947" s="590" t="n"/>
      <c r="R947" s="590" t="n"/>
      <c r="S947" s="590" t="n"/>
      <c r="T947" s="590" t="n"/>
      <c r="U947" s="590" t="n"/>
      <c r="V947" s="590" t="n"/>
      <c r="W947" s="590" t="n"/>
      <c r="X947" s="590" t="n"/>
      <c r="Y947" s="590" t="n"/>
      <c r="Z947" s="590" t="n"/>
    </row>
    <row r="948" ht="15.75" customHeight="1" s="844">
      <c r="A948" s="590" t="n"/>
      <c r="B948" s="590" t="n"/>
      <c r="C948" s="590" t="n"/>
      <c r="D948" s="590" t="n"/>
      <c r="E948" s="590" t="n"/>
      <c r="F948" s="590" t="n"/>
      <c r="G948" s="590" t="n"/>
      <c r="H948" s="590" t="n"/>
      <c r="I948" s="590" t="n"/>
      <c r="J948" s="590" t="n"/>
      <c r="K948" s="590" t="n"/>
      <c r="L948" s="590" t="n"/>
      <c r="M948" s="590" t="n"/>
      <c r="N948" s="590" t="n"/>
      <c r="O948" s="590" t="n"/>
      <c r="P948" s="590" t="n"/>
      <c r="Q948" s="590" t="n"/>
      <c r="R948" s="590" t="n"/>
      <c r="S948" s="590" t="n"/>
      <c r="T948" s="590" t="n"/>
      <c r="U948" s="590" t="n"/>
      <c r="V948" s="590" t="n"/>
      <c r="W948" s="590" t="n"/>
      <c r="X948" s="590" t="n"/>
      <c r="Y948" s="590" t="n"/>
      <c r="Z948" s="590" t="n"/>
    </row>
    <row r="949" ht="15.75" customHeight="1" s="844">
      <c r="A949" s="590" t="n"/>
      <c r="B949" s="590" t="n"/>
      <c r="C949" s="590" t="n"/>
      <c r="D949" s="590" t="n"/>
      <c r="E949" s="590" t="n"/>
      <c r="F949" s="590" t="n"/>
      <c r="G949" s="590" t="n"/>
      <c r="H949" s="590" t="n"/>
      <c r="I949" s="590" t="n"/>
      <c r="J949" s="590" t="n"/>
      <c r="K949" s="590" t="n"/>
      <c r="L949" s="590" t="n"/>
      <c r="M949" s="590" t="n"/>
      <c r="N949" s="590" t="n"/>
      <c r="O949" s="590" t="n"/>
      <c r="P949" s="590" t="n"/>
      <c r="Q949" s="590" t="n"/>
      <c r="R949" s="590" t="n"/>
      <c r="S949" s="590" t="n"/>
      <c r="T949" s="590" t="n"/>
      <c r="U949" s="590" t="n"/>
      <c r="V949" s="590" t="n"/>
      <c r="W949" s="590" t="n"/>
      <c r="X949" s="590" t="n"/>
      <c r="Y949" s="590" t="n"/>
      <c r="Z949" s="590" t="n"/>
    </row>
    <row r="950" ht="15.75" customHeight="1" s="844">
      <c r="A950" s="590" t="n"/>
      <c r="B950" s="590" t="n"/>
      <c r="C950" s="590" t="n"/>
      <c r="D950" s="590" t="n"/>
      <c r="E950" s="590" t="n"/>
      <c r="F950" s="590" t="n"/>
      <c r="G950" s="590" t="n"/>
      <c r="H950" s="590" t="n"/>
      <c r="I950" s="590" t="n"/>
      <c r="J950" s="590" t="n"/>
      <c r="K950" s="590" t="n"/>
      <c r="L950" s="590" t="n"/>
      <c r="M950" s="590" t="n"/>
      <c r="N950" s="590" t="n"/>
      <c r="O950" s="590" t="n"/>
      <c r="P950" s="590" t="n"/>
      <c r="Q950" s="590" t="n"/>
      <c r="R950" s="590" t="n"/>
      <c r="S950" s="590" t="n"/>
      <c r="T950" s="590" t="n"/>
      <c r="U950" s="590" t="n"/>
      <c r="V950" s="590" t="n"/>
      <c r="W950" s="590" t="n"/>
      <c r="X950" s="590" t="n"/>
      <c r="Y950" s="590" t="n"/>
      <c r="Z950" s="590" t="n"/>
    </row>
    <row r="951" ht="15.75" customHeight="1" s="844">
      <c r="A951" s="590" t="n"/>
      <c r="B951" s="590" t="n"/>
      <c r="C951" s="590" t="n"/>
      <c r="D951" s="590" t="n"/>
      <c r="E951" s="590" t="n"/>
      <c r="F951" s="590" t="n"/>
      <c r="G951" s="590" t="n"/>
      <c r="H951" s="590" t="n"/>
      <c r="I951" s="590" t="n"/>
      <c r="J951" s="590" t="n"/>
      <c r="K951" s="590" t="n"/>
      <c r="L951" s="590" t="n"/>
      <c r="M951" s="590" t="n"/>
      <c r="N951" s="590" t="n"/>
      <c r="O951" s="590" t="n"/>
      <c r="P951" s="590" t="n"/>
      <c r="Q951" s="590" t="n"/>
      <c r="R951" s="590" t="n"/>
      <c r="S951" s="590" t="n"/>
      <c r="T951" s="590" t="n"/>
      <c r="U951" s="590" t="n"/>
      <c r="V951" s="590" t="n"/>
      <c r="W951" s="590" t="n"/>
      <c r="X951" s="590" t="n"/>
      <c r="Y951" s="590" t="n"/>
      <c r="Z951" s="590" t="n"/>
    </row>
    <row r="952" ht="15.75" customHeight="1" s="844">
      <c r="A952" s="590" t="n"/>
      <c r="B952" s="590" t="n"/>
      <c r="C952" s="590" t="n"/>
      <c r="D952" s="590" t="n"/>
      <c r="E952" s="590" t="n"/>
      <c r="F952" s="590" t="n"/>
      <c r="G952" s="590" t="n"/>
      <c r="H952" s="590" t="n"/>
      <c r="I952" s="590" t="n"/>
      <c r="J952" s="590" t="n"/>
      <c r="K952" s="590" t="n"/>
      <c r="L952" s="590" t="n"/>
      <c r="M952" s="590" t="n"/>
      <c r="N952" s="590" t="n"/>
      <c r="O952" s="590" t="n"/>
      <c r="P952" s="590" t="n"/>
      <c r="Q952" s="590" t="n"/>
      <c r="R952" s="590" t="n"/>
      <c r="S952" s="590" t="n"/>
      <c r="T952" s="590" t="n"/>
      <c r="U952" s="590" t="n"/>
      <c r="V952" s="590" t="n"/>
      <c r="W952" s="590" t="n"/>
      <c r="X952" s="590" t="n"/>
      <c r="Y952" s="590" t="n"/>
      <c r="Z952" s="590" t="n"/>
    </row>
    <row r="953" ht="15.75" customHeight="1" s="844">
      <c r="A953" s="590" t="n"/>
      <c r="B953" s="590" t="n"/>
      <c r="C953" s="590" t="n"/>
      <c r="D953" s="590" t="n"/>
      <c r="E953" s="590" t="n"/>
      <c r="F953" s="590" t="n"/>
      <c r="G953" s="590" t="n"/>
      <c r="H953" s="590" t="n"/>
      <c r="I953" s="590" t="n"/>
      <c r="J953" s="590" t="n"/>
      <c r="K953" s="590" t="n"/>
      <c r="L953" s="590" t="n"/>
      <c r="M953" s="590" t="n"/>
      <c r="N953" s="590" t="n"/>
      <c r="O953" s="590" t="n"/>
      <c r="P953" s="590" t="n"/>
      <c r="Q953" s="590" t="n"/>
      <c r="R953" s="590" t="n"/>
      <c r="S953" s="590" t="n"/>
      <c r="T953" s="590" t="n"/>
      <c r="U953" s="590" t="n"/>
      <c r="V953" s="590" t="n"/>
      <c r="W953" s="590" t="n"/>
      <c r="X953" s="590" t="n"/>
      <c r="Y953" s="590" t="n"/>
      <c r="Z953" s="590" t="n"/>
    </row>
    <row r="954" ht="15.75" customHeight="1" s="844">
      <c r="A954" s="590" t="n"/>
      <c r="B954" s="590" t="n"/>
      <c r="C954" s="590" t="n"/>
      <c r="D954" s="590" t="n"/>
      <c r="E954" s="590" t="n"/>
      <c r="F954" s="590" t="n"/>
      <c r="G954" s="590" t="n"/>
      <c r="H954" s="590" t="n"/>
      <c r="I954" s="590" t="n"/>
      <c r="J954" s="590" t="n"/>
      <c r="K954" s="590" t="n"/>
      <c r="L954" s="590" t="n"/>
      <c r="M954" s="590" t="n"/>
      <c r="N954" s="590" t="n"/>
      <c r="O954" s="590" t="n"/>
      <c r="P954" s="590" t="n"/>
      <c r="Q954" s="590" t="n"/>
      <c r="R954" s="590" t="n"/>
      <c r="S954" s="590" t="n"/>
      <c r="T954" s="590" t="n"/>
      <c r="U954" s="590" t="n"/>
      <c r="V954" s="590" t="n"/>
      <c r="W954" s="590" t="n"/>
      <c r="X954" s="590" t="n"/>
      <c r="Y954" s="590" t="n"/>
      <c r="Z954" s="590" t="n"/>
    </row>
    <row r="955" ht="15.75" customHeight="1" s="844">
      <c r="A955" s="590" t="n"/>
      <c r="B955" s="590" t="n"/>
      <c r="C955" s="590" t="n"/>
      <c r="D955" s="590" t="n"/>
      <c r="E955" s="590" t="n"/>
      <c r="F955" s="590" t="n"/>
      <c r="G955" s="590" t="n"/>
      <c r="H955" s="590" t="n"/>
      <c r="I955" s="590" t="n"/>
      <c r="J955" s="590" t="n"/>
      <c r="K955" s="590" t="n"/>
      <c r="L955" s="590" t="n"/>
      <c r="M955" s="590" t="n"/>
      <c r="N955" s="590" t="n"/>
      <c r="O955" s="590" t="n"/>
      <c r="P955" s="590" t="n"/>
      <c r="Q955" s="590" t="n"/>
      <c r="R955" s="590" t="n"/>
      <c r="S955" s="590" t="n"/>
      <c r="T955" s="590" t="n"/>
      <c r="U955" s="590" t="n"/>
      <c r="V955" s="590" t="n"/>
      <c r="W955" s="590" t="n"/>
      <c r="X955" s="590" t="n"/>
      <c r="Y955" s="590" t="n"/>
      <c r="Z955" s="590" t="n"/>
    </row>
    <row r="956" ht="15.75" customHeight="1" s="844">
      <c r="A956" s="590" t="n"/>
      <c r="B956" s="590" t="n"/>
      <c r="C956" s="590" t="n"/>
      <c r="D956" s="590" t="n"/>
      <c r="E956" s="590" t="n"/>
      <c r="F956" s="590" t="n"/>
      <c r="G956" s="590" t="n"/>
      <c r="H956" s="590" t="n"/>
      <c r="I956" s="590" t="n"/>
      <c r="J956" s="590" t="n"/>
      <c r="K956" s="590" t="n"/>
      <c r="L956" s="590" t="n"/>
      <c r="M956" s="590" t="n"/>
      <c r="N956" s="590" t="n"/>
      <c r="O956" s="590" t="n"/>
      <c r="P956" s="590" t="n"/>
      <c r="Q956" s="590" t="n"/>
      <c r="R956" s="590" t="n"/>
      <c r="S956" s="590" t="n"/>
      <c r="T956" s="590" t="n"/>
      <c r="U956" s="590" t="n"/>
      <c r="V956" s="590" t="n"/>
      <c r="W956" s="590" t="n"/>
      <c r="X956" s="590" t="n"/>
      <c r="Y956" s="590" t="n"/>
      <c r="Z956" s="590" t="n"/>
    </row>
    <row r="957" ht="15.75" customHeight="1" s="844">
      <c r="A957" s="590" t="n"/>
      <c r="B957" s="590" t="n"/>
      <c r="C957" s="590" t="n"/>
      <c r="D957" s="590" t="n"/>
      <c r="E957" s="590" t="n"/>
      <c r="F957" s="590" t="n"/>
      <c r="G957" s="590" t="n"/>
      <c r="H957" s="590" t="n"/>
      <c r="I957" s="590" t="n"/>
      <c r="J957" s="590" t="n"/>
      <c r="K957" s="590" t="n"/>
      <c r="L957" s="590" t="n"/>
      <c r="M957" s="590" t="n"/>
      <c r="N957" s="590" t="n"/>
      <c r="O957" s="590" t="n"/>
      <c r="P957" s="590" t="n"/>
      <c r="Q957" s="590" t="n"/>
      <c r="R957" s="590" t="n"/>
      <c r="S957" s="590" t="n"/>
      <c r="T957" s="590" t="n"/>
      <c r="U957" s="590" t="n"/>
      <c r="V957" s="590" t="n"/>
      <c r="W957" s="590" t="n"/>
      <c r="X957" s="590" t="n"/>
      <c r="Y957" s="590" t="n"/>
      <c r="Z957" s="590" t="n"/>
    </row>
    <row r="958" ht="15.75" customHeight="1" s="844">
      <c r="A958" s="590" t="n"/>
      <c r="B958" s="590" t="n"/>
      <c r="C958" s="590" t="n"/>
      <c r="D958" s="590" t="n"/>
      <c r="E958" s="590" t="n"/>
      <c r="F958" s="590" t="n"/>
      <c r="G958" s="590" t="n"/>
      <c r="H958" s="590" t="n"/>
      <c r="I958" s="590" t="n"/>
      <c r="J958" s="590" t="n"/>
      <c r="K958" s="590" t="n"/>
      <c r="L958" s="590" t="n"/>
      <c r="M958" s="590" t="n"/>
      <c r="N958" s="590" t="n"/>
      <c r="O958" s="590" t="n"/>
      <c r="P958" s="590" t="n"/>
      <c r="Q958" s="590" t="n"/>
      <c r="R958" s="590" t="n"/>
      <c r="S958" s="590" t="n"/>
      <c r="T958" s="590" t="n"/>
      <c r="U958" s="590" t="n"/>
      <c r="V958" s="590" t="n"/>
      <c r="W958" s="590" t="n"/>
      <c r="X958" s="590" t="n"/>
      <c r="Y958" s="590" t="n"/>
      <c r="Z958" s="590" t="n"/>
    </row>
    <row r="959" ht="15.75" customHeight="1" s="844">
      <c r="A959" s="590" t="n"/>
      <c r="B959" s="590" t="n"/>
      <c r="C959" s="590" t="n"/>
      <c r="D959" s="590" t="n"/>
      <c r="E959" s="590" t="n"/>
      <c r="F959" s="590" t="n"/>
      <c r="G959" s="590" t="n"/>
      <c r="H959" s="590" t="n"/>
      <c r="I959" s="590" t="n"/>
      <c r="J959" s="590" t="n"/>
      <c r="K959" s="590" t="n"/>
      <c r="L959" s="590" t="n"/>
      <c r="M959" s="590" t="n"/>
      <c r="N959" s="590" t="n"/>
      <c r="O959" s="590" t="n"/>
      <c r="P959" s="590" t="n"/>
      <c r="Q959" s="590" t="n"/>
      <c r="R959" s="590" t="n"/>
      <c r="S959" s="590" t="n"/>
      <c r="T959" s="590" t="n"/>
      <c r="U959" s="590" t="n"/>
      <c r="V959" s="590" t="n"/>
      <c r="W959" s="590" t="n"/>
      <c r="X959" s="590" t="n"/>
      <c r="Y959" s="590" t="n"/>
      <c r="Z959" s="590" t="n"/>
    </row>
    <row r="960" ht="15.75" customHeight="1" s="844">
      <c r="A960" s="590" t="n"/>
      <c r="B960" s="590" t="n"/>
      <c r="C960" s="590" t="n"/>
      <c r="D960" s="590" t="n"/>
      <c r="E960" s="590" t="n"/>
      <c r="F960" s="590" t="n"/>
      <c r="G960" s="590" t="n"/>
      <c r="H960" s="590" t="n"/>
      <c r="I960" s="590" t="n"/>
      <c r="J960" s="590" t="n"/>
      <c r="K960" s="590" t="n"/>
      <c r="L960" s="590" t="n"/>
      <c r="M960" s="590" t="n"/>
      <c r="N960" s="590" t="n"/>
      <c r="O960" s="590" t="n"/>
      <c r="P960" s="590" t="n"/>
      <c r="Q960" s="590" t="n"/>
      <c r="R960" s="590" t="n"/>
      <c r="S960" s="590" t="n"/>
      <c r="T960" s="590" t="n"/>
      <c r="U960" s="590" t="n"/>
      <c r="V960" s="590" t="n"/>
      <c r="W960" s="590" t="n"/>
      <c r="X960" s="590" t="n"/>
      <c r="Y960" s="590" t="n"/>
      <c r="Z960" s="590" t="n"/>
    </row>
    <row r="961" ht="15.75" customHeight="1" s="844">
      <c r="A961" s="590" t="n"/>
      <c r="B961" s="590" t="n"/>
      <c r="C961" s="590" t="n"/>
      <c r="D961" s="590" t="n"/>
      <c r="E961" s="590" t="n"/>
      <c r="F961" s="590" t="n"/>
      <c r="G961" s="590" t="n"/>
      <c r="H961" s="590" t="n"/>
      <c r="I961" s="590" t="n"/>
      <c r="J961" s="590" t="n"/>
      <c r="K961" s="590" t="n"/>
      <c r="L961" s="590" t="n"/>
      <c r="M961" s="590" t="n"/>
      <c r="N961" s="590" t="n"/>
      <c r="O961" s="590" t="n"/>
      <c r="P961" s="590" t="n"/>
      <c r="Q961" s="590" t="n"/>
      <c r="R961" s="590" t="n"/>
      <c r="S961" s="590" t="n"/>
      <c r="T961" s="590" t="n"/>
      <c r="U961" s="590" t="n"/>
      <c r="V961" s="590" t="n"/>
      <c r="W961" s="590" t="n"/>
      <c r="X961" s="590" t="n"/>
      <c r="Y961" s="590" t="n"/>
      <c r="Z961" s="590" t="n"/>
    </row>
    <row r="962" ht="15.75" customHeight="1" s="844">
      <c r="A962" s="590" t="n"/>
      <c r="B962" s="590" t="n"/>
      <c r="C962" s="590" t="n"/>
      <c r="D962" s="590" t="n"/>
      <c r="E962" s="590" t="n"/>
      <c r="F962" s="590" t="n"/>
      <c r="G962" s="590" t="n"/>
      <c r="H962" s="590" t="n"/>
      <c r="I962" s="590" t="n"/>
      <c r="J962" s="590" t="n"/>
      <c r="K962" s="590" t="n"/>
      <c r="L962" s="590" t="n"/>
      <c r="M962" s="590" t="n"/>
      <c r="N962" s="590" t="n"/>
      <c r="O962" s="590" t="n"/>
      <c r="P962" s="590" t="n"/>
      <c r="Q962" s="590" t="n"/>
      <c r="R962" s="590" t="n"/>
      <c r="S962" s="590" t="n"/>
      <c r="T962" s="590" t="n"/>
      <c r="U962" s="590" t="n"/>
      <c r="V962" s="590" t="n"/>
      <c r="W962" s="590" t="n"/>
      <c r="X962" s="590" t="n"/>
      <c r="Y962" s="590" t="n"/>
      <c r="Z962" s="590" t="n"/>
    </row>
    <row r="963" ht="15.75" customHeight="1" s="844">
      <c r="A963" s="590" t="n"/>
      <c r="B963" s="590" t="n"/>
      <c r="C963" s="590" t="n"/>
      <c r="D963" s="590" t="n"/>
      <c r="E963" s="590" t="n"/>
      <c r="F963" s="590" t="n"/>
      <c r="G963" s="590" t="n"/>
      <c r="H963" s="590" t="n"/>
      <c r="I963" s="590" t="n"/>
      <c r="J963" s="590" t="n"/>
      <c r="K963" s="590" t="n"/>
      <c r="L963" s="590" t="n"/>
      <c r="M963" s="590" t="n"/>
      <c r="N963" s="590" t="n"/>
      <c r="O963" s="590" t="n"/>
      <c r="P963" s="590" t="n"/>
      <c r="Q963" s="590" t="n"/>
      <c r="R963" s="590" t="n"/>
      <c r="S963" s="590" t="n"/>
      <c r="T963" s="590" t="n"/>
      <c r="U963" s="590" t="n"/>
      <c r="V963" s="590" t="n"/>
      <c r="W963" s="590" t="n"/>
      <c r="X963" s="590" t="n"/>
      <c r="Y963" s="590" t="n"/>
      <c r="Z963" s="590" t="n"/>
    </row>
    <row r="964" ht="15.75" customHeight="1" s="844">
      <c r="A964" s="590" t="n"/>
      <c r="B964" s="590" t="n"/>
      <c r="C964" s="590" t="n"/>
      <c r="D964" s="590" t="n"/>
      <c r="E964" s="590" t="n"/>
      <c r="F964" s="590" t="n"/>
      <c r="G964" s="590" t="n"/>
      <c r="H964" s="590" t="n"/>
      <c r="I964" s="590" t="n"/>
      <c r="J964" s="590" t="n"/>
      <c r="K964" s="590" t="n"/>
      <c r="L964" s="590" t="n"/>
      <c r="M964" s="590" t="n"/>
      <c r="N964" s="590" t="n"/>
      <c r="O964" s="590" t="n"/>
      <c r="P964" s="590" t="n"/>
      <c r="Q964" s="590" t="n"/>
      <c r="R964" s="590" t="n"/>
      <c r="S964" s="590" t="n"/>
      <c r="T964" s="590" t="n"/>
      <c r="U964" s="590" t="n"/>
      <c r="V964" s="590" t="n"/>
      <c r="W964" s="590" t="n"/>
      <c r="X964" s="590" t="n"/>
      <c r="Y964" s="590" t="n"/>
      <c r="Z964" s="590" t="n"/>
    </row>
    <row r="965" ht="15.75" customHeight="1" s="844">
      <c r="A965" s="590" t="n"/>
      <c r="B965" s="590" t="n"/>
      <c r="C965" s="590" t="n"/>
      <c r="D965" s="590" t="n"/>
      <c r="E965" s="590" t="n"/>
      <c r="F965" s="590" t="n"/>
      <c r="G965" s="590" t="n"/>
      <c r="H965" s="590" t="n"/>
      <c r="I965" s="590" t="n"/>
      <c r="J965" s="590" t="n"/>
      <c r="K965" s="590" t="n"/>
      <c r="L965" s="590" t="n"/>
      <c r="M965" s="590" t="n"/>
      <c r="N965" s="590" t="n"/>
      <c r="O965" s="590" t="n"/>
      <c r="P965" s="590" t="n"/>
      <c r="Q965" s="590" t="n"/>
      <c r="R965" s="590" t="n"/>
      <c r="S965" s="590" t="n"/>
      <c r="T965" s="590" t="n"/>
      <c r="U965" s="590" t="n"/>
      <c r="V965" s="590" t="n"/>
      <c r="W965" s="590" t="n"/>
      <c r="X965" s="590" t="n"/>
      <c r="Y965" s="590" t="n"/>
      <c r="Z965" s="590" t="n"/>
    </row>
    <row r="966" ht="15.75" customHeight="1" s="844">
      <c r="A966" s="590" t="n"/>
      <c r="B966" s="590" t="n"/>
      <c r="C966" s="590" t="n"/>
      <c r="D966" s="590" t="n"/>
      <c r="E966" s="590" t="n"/>
      <c r="F966" s="590" t="n"/>
      <c r="G966" s="590" t="n"/>
      <c r="H966" s="590" t="n"/>
      <c r="I966" s="590" t="n"/>
      <c r="J966" s="590" t="n"/>
      <c r="K966" s="590" t="n"/>
      <c r="L966" s="590" t="n"/>
      <c r="M966" s="590" t="n"/>
      <c r="N966" s="590" t="n"/>
      <c r="O966" s="590" t="n"/>
      <c r="P966" s="590" t="n"/>
      <c r="Q966" s="590" t="n"/>
      <c r="R966" s="590" t="n"/>
      <c r="S966" s="590" t="n"/>
      <c r="T966" s="590" t="n"/>
      <c r="U966" s="590" t="n"/>
      <c r="V966" s="590" t="n"/>
      <c r="W966" s="590" t="n"/>
      <c r="X966" s="590" t="n"/>
      <c r="Y966" s="590" t="n"/>
      <c r="Z966" s="590" t="n"/>
    </row>
    <row r="967" ht="15.75" customHeight="1" s="844">
      <c r="A967" s="590" t="n"/>
      <c r="B967" s="590" t="n"/>
      <c r="C967" s="590" t="n"/>
      <c r="D967" s="590" t="n"/>
      <c r="E967" s="590" t="n"/>
      <c r="F967" s="590" t="n"/>
      <c r="G967" s="590" t="n"/>
      <c r="H967" s="590" t="n"/>
      <c r="I967" s="590" t="n"/>
      <c r="J967" s="590" t="n"/>
      <c r="K967" s="590" t="n"/>
      <c r="L967" s="590" t="n"/>
      <c r="M967" s="590" t="n"/>
      <c r="N967" s="590" t="n"/>
      <c r="O967" s="590" t="n"/>
      <c r="P967" s="590" t="n"/>
      <c r="Q967" s="590" t="n"/>
      <c r="R967" s="590" t="n"/>
      <c r="S967" s="590" t="n"/>
      <c r="T967" s="590" t="n"/>
      <c r="U967" s="590" t="n"/>
      <c r="V967" s="590" t="n"/>
      <c r="W967" s="590" t="n"/>
      <c r="X967" s="590" t="n"/>
      <c r="Y967" s="590" t="n"/>
      <c r="Z967" s="590" t="n"/>
    </row>
    <row r="968" ht="15.75" customHeight="1" s="844">
      <c r="A968" s="590" t="n"/>
      <c r="B968" s="590" t="n"/>
      <c r="C968" s="590" t="n"/>
      <c r="D968" s="590" t="n"/>
      <c r="E968" s="590" t="n"/>
      <c r="F968" s="590" t="n"/>
      <c r="G968" s="590" t="n"/>
      <c r="H968" s="590" t="n"/>
      <c r="I968" s="590" t="n"/>
      <c r="J968" s="590" t="n"/>
      <c r="K968" s="590" t="n"/>
      <c r="L968" s="590" t="n"/>
      <c r="M968" s="590" t="n"/>
      <c r="N968" s="590" t="n"/>
      <c r="O968" s="590" t="n"/>
      <c r="P968" s="590" t="n"/>
      <c r="Q968" s="590" t="n"/>
      <c r="R968" s="590" t="n"/>
      <c r="S968" s="590" t="n"/>
      <c r="T968" s="590" t="n"/>
      <c r="U968" s="590" t="n"/>
      <c r="V968" s="590" t="n"/>
      <c r="W968" s="590" t="n"/>
      <c r="X968" s="590" t="n"/>
      <c r="Y968" s="590" t="n"/>
      <c r="Z968" s="590" t="n"/>
    </row>
    <row r="969" ht="15.75" customHeight="1" s="844">
      <c r="A969" s="590" t="n"/>
      <c r="B969" s="590" t="n"/>
      <c r="C969" s="590" t="n"/>
      <c r="D969" s="590" t="n"/>
      <c r="E969" s="590" t="n"/>
      <c r="F969" s="590" t="n"/>
      <c r="G969" s="590" t="n"/>
      <c r="H969" s="590" t="n"/>
      <c r="I969" s="590" t="n"/>
      <c r="J969" s="590" t="n"/>
      <c r="K969" s="590" t="n"/>
      <c r="L969" s="590" t="n"/>
      <c r="M969" s="590" t="n"/>
      <c r="N969" s="590" t="n"/>
      <c r="O969" s="590" t="n"/>
      <c r="P969" s="590" t="n"/>
      <c r="Q969" s="590" t="n"/>
      <c r="R969" s="590" t="n"/>
      <c r="S969" s="590" t="n"/>
      <c r="T969" s="590" t="n"/>
      <c r="U969" s="590" t="n"/>
      <c r="V969" s="590" t="n"/>
      <c r="W969" s="590" t="n"/>
      <c r="X969" s="590" t="n"/>
      <c r="Y969" s="590" t="n"/>
      <c r="Z969" s="590" t="n"/>
    </row>
    <row r="970" ht="15.75" customHeight="1" s="844">
      <c r="A970" s="590" t="n"/>
      <c r="B970" s="590" t="n"/>
      <c r="C970" s="590" t="n"/>
      <c r="D970" s="590" t="n"/>
      <c r="E970" s="590" t="n"/>
      <c r="F970" s="590" t="n"/>
      <c r="G970" s="590" t="n"/>
      <c r="H970" s="590" t="n"/>
      <c r="I970" s="590" t="n"/>
      <c r="J970" s="590" t="n"/>
      <c r="K970" s="590" t="n"/>
      <c r="L970" s="590" t="n"/>
      <c r="M970" s="590" t="n"/>
      <c r="N970" s="590" t="n"/>
      <c r="O970" s="590" t="n"/>
      <c r="P970" s="590" t="n"/>
      <c r="Q970" s="590" t="n"/>
      <c r="R970" s="590" t="n"/>
      <c r="S970" s="590" t="n"/>
      <c r="T970" s="590" t="n"/>
      <c r="U970" s="590" t="n"/>
      <c r="V970" s="590" t="n"/>
      <c r="W970" s="590" t="n"/>
      <c r="X970" s="590" t="n"/>
      <c r="Y970" s="590" t="n"/>
      <c r="Z970" s="590" t="n"/>
    </row>
    <row r="971" ht="15.75" customHeight="1" s="844">
      <c r="A971" s="590" t="n"/>
      <c r="B971" s="590" t="n"/>
      <c r="C971" s="590" t="n"/>
      <c r="D971" s="590" t="n"/>
      <c r="E971" s="590" t="n"/>
      <c r="F971" s="590" t="n"/>
      <c r="G971" s="590" t="n"/>
      <c r="H971" s="590" t="n"/>
      <c r="I971" s="590" t="n"/>
      <c r="J971" s="590" t="n"/>
      <c r="K971" s="590" t="n"/>
      <c r="L971" s="590" t="n"/>
      <c r="M971" s="590" t="n"/>
      <c r="N971" s="590" t="n"/>
      <c r="O971" s="590" t="n"/>
      <c r="P971" s="590" t="n"/>
      <c r="Q971" s="590" t="n"/>
      <c r="R971" s="590" t="n"/>
      <c r="S971" s="590" t="n"/>
      <c r="T971" s="590" t="n"/>
      <c r="U971" s="590" t="n"/>
      <c r="V971" s="590" t="n"/>
      <c r="W971" s="590" t="n"/>
      <c r="X971" s="590" t="n"/>
      <c r="Y971" s="590" t="n"/>
      <c r="Z971" s="590" t="n"/>
    </row>
    <row r="972" ht="15.75" customHeight="1" s="844">
      <c r="A972" s="590" t="n"/>
      <c r="B972" s="590" t="n"/>
      <c r="C972" s="590" t="n"/>
      <c r="D972" s="590" t="n"/>
      <c r="E972" s="590" t="n"/>
      <c r="F972" s="590" t="n"/>
      <c r="G972" s="590" t="n"/>
      <c r="H972" s="590" t="n"/>
      <c r="I972" s="590" t="n"/>
      <c r="J972" s="590" t="n"/>
      <c r="K972" s="590" t="n"/>
      <c r="L972" s="590" t="n"/>
      <c r="M972" s="590" t="n"/>
      <c r="N972" s="590" t="n"/>
      <c r="O972" s="590" t="n"/>
      <c r="P972" s="590" t="n"/>
      <c r="Q972" s="590" t="n"/>
      <c r="R972" s="590" t="n"/>
      <c r="S972" s="590" t="n"/>
      <c r="T972" s="590" t="n"/>
      <c r="U972" s="590" t="n"/>
      <c r="V972" s="590" t="n"/>
      <c r="W972" s="590" t="n"/>
      <c r="X972" s="590" t="n"/>
      <c r="Y972" s="590" t="n"/>
      <c r="Z972" s="590" t="n"/>
    </row>
    <row r="973" ht="15.75" customHeight="1" s="844">
      <c r="A973" s="590" t="n"/>
      <c r="B973" s="590" t="n"/>
      <c r="C973" s="590" t="n"/>
      <c r="D973" s="590" t="n"/>
      <c r="E973" s="590" t="n"/>
      <c r="F973" s="590" t="n"/>
      <c r="G973" s="590" t="n"/>
      <c r="H973" s="590" t="n"/>
      <c r="I973" s="590" t="n"/>
      <c r="J973" s="590" t="n"/>
      <c r="K973" s="590" t="n"/>
      <c r="L973" s="590" t="n"/>
      <c r="M973" s="590" t="n"/>
      <c r="N973" s="590" t="n"/>
      <c r="O973" s="590" t="n"/>
      <c r="P973" s="590" t="n"/>
      <c r="Q973" s="590" t="n"/>
      <c r="R973" s="590" t="n"/>
      <c r="S973" s="590" t="n"/>
      <c r="T973" s="590" t="n"/>
      <c r="U973" s="590" t="n"/>
      <c r="V973" s="590" t="n"/>
      <c r="W973" s="590" t="n"/>
      <c r="X973" s="590" t="n"/>
      <c r="Y973" s="590" t="n"/>
      <c r="Z973" s="590" t="n"/>
    </row>
    <row r="974" ht="15.75" customHeight="1" s="844">
      <c r="A974" s="590" t="n"/>
      <c r="B974" s="590" t="n"/>
      <c r="C974" s="590" t="n"/>
      <c r="D974" s="590" t="n"/>
      <c r="E974" s="590" t="n"/>
      <c r="F974" s="590" t="n"/>
      <c r="G974" s="590" t="n"/>
      <c r="H974" s="590" t="n"/>
      <c r="I974" s="590" t="n"/>
      <c r="J974" s="590" t="n"/>
      <c r="K974" s="590" t="n"/>
      <c r="L974" s="590" t="n"/>
      <c r="M974" s="590" t="n"/>
      <c r="N974" s="590" t="n"/>
      <c r="O974" s="590" t="n"/>
      <c r="P974" s="590" t="n"/>
      <c r="Q974" s="590" t="n"/>
      <c r="R974" s="590" t="n"/>
      <c r="S974" s="590" t="n"/>
      <c r="T974" s="590" t="n"/>
      <c r="U974" s="590" t="n"/>
      <c r="V974" s="590" t="n"/>
      <c r="W974" s="590" t="n"/>
      <c r="X974" s="590" t="n"/>
      <c r="Y974" s="590" t="n"/>
      <c r="Z974" s="590" t="n"/>
    </row>
    <row r="975" ht="15.75" customHeight="1" s="844">
      <c r="A975" s="590" t="n"/>
      <c r="B975" s="590" t="n"/>
      <c r="C975" s="590" t="n"/>
      <c r="D975" s="590" t="n"/>
      <c r="E975" s="590" t="n"/>
      <c r="F975" s="590" t="n"/>
      <c r="G975" s="590" t="n"/>
      <c r="H975" s="590" t="n"/>
      <c r="I975" s="590" t="n"/>
      <c r="J975" s="590" t="n"/>
      <c r="K975" s="590" t="n"/>
      <c r="L975" s="590" t="n"/>
      <c r="M975" s="590" t="n"/>
      <c r="N975" s="590" t="n"/>
      <c r="O975" s="590" t="n"/>
      <c r="P975" s="590" t="n"/>
      <c r="Q975" s="590" t="n"/>
      <c r="R975" s="590" t="n"/>
      <c r="S975" s="590" t="n"/>
      <c r="T975" s="590" t="n"/>
      <c r="U975" s="590" t="n"/>
      <c r="V975" s="590" t="n"/>
      <c r="W975" s="590" t="n"/>
      <c r="X975" s="590" t="n"/>
      <c r="Y975" s="590" t="n"/>
      <c r="Z975" s="590" t="n"/>
    </row>
    <row r="976" ht="15.75" customHeight="1" s="844">
      <c r="A976" s="590" t="n"/>
      <c r="B976" s="590" t="n"/>
      <c r="C976" s="590" t="n"/>
      <c r="D976" s="590" t="n"/>
      <c r="E976" s="590" t="n"/>
      <c r="F976" s="590" t="n"/>
      <c r="G976" s="590" t="n"/>
      <c r="H976" s="590" t="n"/>
      <c r="I976" s="590" t="n"/>
      <c r="J976" s="590" t="n"/>
      <c r="K976" s="590" t="n"/>
      <c r="L976" s="590" t="n"/>
      <c r="M976" s="590" t="n"/>
      <c r="N976" s="590" t="n"/>
      <c r="O976" s="590" t="n"/>
      <c r="P976" s="590" t="n"/>
      <c r="Q976" s="590" t="n"/>
      <c r="R976" s="590" t="n"/>
      <c r="S976" s="590" t="n"/>
      <c r="T976" s="590" t="n"/>
      <c r="U976" s="590" t="n"/>
      <c r="V976" s="590" t="n"/>
      <c r="W976" s="590" t="n"/>
      <c r="X976" s="590" t="n"/>
      <c r="Y976" s="590" t="n"/>
      <c r="Z976" s="590" t="n"/>
    </row>
    <row r="977" ht="15.75" customHeight="1" s="844">
      <c r="A977" s="590" t="n"/>
      <c r="B977" s="590" t="n"/>
      <c r="C977" s="590" t="n"/>
      <c r="D977" s="590" t="n"/>
      <c r="E977" s="590" t="n"/>
      <c r="F977" s="590" t="n"/>
      <c r="G977" s="590" t="n"/>
      <c r="H977" s="590" t="n"/>
      <c r="I977" s="590" t="n"/>
      <c r="J977" s="590" t="n"/>
      <c r="K977" s="590" t="n"/>
      <c r="L977" s="590" t="n"/>
      <c r="M977" s="590" t="n"/>
      <c r="N977" s="590" t="n"/>
      <c r="O977" s="590" t="n"/>
      <c r="P977" s="590" t="n"/>
      <c r="Q977" s="590" t="n"/>
      <c r="R977" s="590" t="n"/>
      <c r="S977" s="590" t="n"/>
      <c r="T977" s="590" t="n"/>
      <c r="U977" s="590" t="n"/>
      <c r="V977" s="590" t="n"/>
      <c r="W977" s="590" t="n"/>
      <c r="X977" s="590" t="n"/>
      <c r="Y977" s="590" t="n"/>
      <c r="Z977" s="590" t="n"/>
    </row>
    <row r="978" ht="15.75" customHeight="1" s="844">
      <c r="A978" s="590" t="n"/>
      <c r="B978" s="590" t="n"/>
      <c r="C978" s="590" t="n"/>
      <c r="D978" s="590" t="n"/>
      <c r="E978" s="590" t="n"/>
      <c r="F978" s="590" t="n"/>
      <c r="G978" s="590" t="n"/>
      <c r="H978" s="590" t="n"/>
      <c r="I978" s="590" t="n"/>
      <c r="J978" s="590" t="n"/>
      <c r="K978" s="590" t="n"/>
      <c r="L978" s="590" t="n"/>
      <c r="M978" s="590" t="n"/>
      <c r="N978" s="590" t="n"/>
      <c r="O978" s="590" t="n"/>
      <c r="P978" s="590" t="n"/>
      <c r="Q978" s="590" t="n"/>
      <c r="R978" s="590" t="n"/>
      <c r="S978" s="590" t="n"/>
      <c r="T978" s="590" t="n"/>
      <c r="U978" s="590" t="n"/>
      <c r="V978" s="590" t="n"/>
      <c r="W978" s="590" t="n"/>
      <c r="X978" s="590" t="n"/>
      <c r="Y978" s="590" t="n"/>
      <c r="Z978" s="590" t="n"/>
    </row>
    <row r="979" ht="15.75" customHeight="1" s="844">
      <c r="A979" s="590" t="n"/>
      <c r="B979" s="590" t="n"/>
      <c r="C979" s="590" t="n"/>
      <c r="D979" s="590" t="n"/>
      <c r="E979" s="590" t="n"/>
      <c r="F979" s="590" t="n"/>
      <c r="G979" s="590" t="n"/>
      <c r="H979" s="590" t="n"/>
      <c r="I979" s="590" t="n"/>
      <c r="J979" s="590" t="n"/>
      <c r="K979" s="590" t="n"/>
      <c r="L979" s="590" t="n"/>
      <c r="M979" s="590" t="n"/>
      <c r="N979" s="590" t="n"/>
      <c r="O979" s="590" t="n"/>
      <c r="P979" s="590" t="n"/>
      <c r="Q979" s="590" t="n"/>
      <c r="R979" s="590" t="n"/>
      <c r="S979" s="590" t="n"/>
      <c r="T979" s="590" t="n"/>
      <c r="U979" s="590" t="n"/>
      <c r="V979" s="590" t="n"/>
      <c r="W979" s="590" t="n"/>
      <c r="X979" s="590" t="n"/>
      <c r="Y979" s="590" t="n"/>
      <c r="Z979" s="590" t="n"/>
    </row>
    <row r="980" ht="15.75" customHeight="1" s="844">
      <c r="A980" s="590" t="n"/>
      <c r="B980" s="590" t="n"/>
      <c r="C980" s="590" t="n"/>
      <c r="D980" s="590" t="n"/>
      <c r="E980" s="590" t="n"/>
      <c r="F980" s="590" t="n"/>
      <c r="G980" s="590" t="n"/>
      <c r="H980" s="590" t="n"/>
      <c r="I980" s="590" t="n"/>
      <c r="J980" s="590" t="n"/>
      <c r="K980" s="590" t="n"/>
      <c r="L980" s="590" t="n"/>
      <c r="M980" s="590" t="n"/>
      <c r="N980" s="590" t="n"/>
      <c r="O980" s="590" t="n"/>
      <c r="P980" s="590" t="n"/>
      <c r="Q980" s="590" t="n"/>
      <c r="R980" s="590" t="n"/>
      <c r="S980" s="590" t="n"/>
      <c r="T980" s="590" t="n"/>
      <c r="U980" s="590" t="n"/>
      <c r="V980" s="590" t="n"/>
      <c r="W980" s="590" t="n"/>
      <c r="X980" s="590" t="n"/>
      <c r="Y980" s="590" t="n"/>
      <c r="Z980" s="590" t="n"/>
    </row>
    <row r="981" ht="15.75" customHeight="1" s="844">
      <c r="A981" s="590" t="n"/>
      <c r="B981" s="590" t="n"/>
      <c r="C981" s="590" t="n"/>
      <c r="D981" s="590" t="n"/>
      <c r="E981" s="590" t="n"/>
      <c r="F981" s="590" t="n"/>
      <c r="G981" s="590" t="n"/>
      <c r="H981" s="590" t="n"/>
      <c r="I981" s="590" t="n"/>
      <c r="J981" s="590" t="n"/>
      <c r="K981" s="590" t="n"/>
      <c r="L981" s="590" t="n"/>
      <c r="M981" s="590" t="n"/>
      <c r="N981" s="590" t="n"/>
      <c r="O981" s="590" t="n"/>
      <c r="P981" s="590" t="n"/>
      <c r="Q981" s="590" t="n"/>
      <c r="R981" s="590" t="n"/>
      <c r="S981" s="590" t="n"/>
      <c r="T981" s="590" t="n"/>
      <c r="U981" s="590" t="n"/>
      <c r="V981" s="590" t="n"/>
      <c r="W981" s="590" t="n"/>
      <c r="X981" s="590" t="n"/>
      <c r="Y981" s="590" t="n"/>
      <c r="Z981" s="590" t="n"/>
    </row>
    <row r="982" ht="15.75" customHeight="1" s="844">
      <c r="A982" s="590" t="n"/>
      <c r="B982" s="590" t="n"/>
      <c r="C982" s="590" t="n"/>
      <c r="D982" s="590" t="n"/>
      <c r="E982" s="590" t="n"/>
      <c r="F982" s="590" t="n"/>
      <c r="G982" s="590" t="n"/>
      <c r="H982" s="590" t="n"/>
      <c r="I982" s="590" t="n"/>
      <c r="J982" s="590" t="n"/>
      <c r="K982" s="590" t="n"/>
      <c r="L982" s="590" t="n"/>
      <c r="M982" s="590" t="n"/>
      <c r="N982" s="590" t="n"/>
      <c r="O982" s="590" t="n"/>
      <c r="P982" s="590" t="n"/>
      <c r="Q982" s="590" t="n"/>
      <c r="R982" s="590" t="n"/>
      <c r="S982" s="590" t="n"/>
      <c r="T982" s="590" t="n"/>
      <c r="U982" s="590" t="n"/>
      <c r="V982" s="590" t="n"/>
      <c r="W982" s="590" t="n"/>
      <c r="X982" s="590" t="n"/>
      <c r="Y982" s="590" t="n"/>
      <c r="Z982" s="590" t="n"/>
    </row>
    <row r="983" ht="15.75" customHeight="1" s="844">
      <c r="A983" s="590" t="n"/>
      <c r="B983" s="590" t="n"/>
      <c r="C983" s="590" t="n"/>
      <c r="D983" s="590" t="n"/>
      <c r="E983" s="590" t="n"/>
      <c r="F983" s="590" t="n"/>
      <c r="G983" s="590" t="n"/>
      <c r="H983" s="590" t="n"/>
      <c r="I983" s="590" t="n"/>
      <c r="J983" s="590" t="n"/>
      <c r="K983" s="590" t="n"/>
      <c r="L983" s="590" t="n"/>
      <c r="M983" s="590" t="n"/>
      <c r="N983" s="590" t="n"/>
      <c r="O983" s="590" t="n"/>
      <c r="P983" s="590" t="n"/>
      <c r="Q983" s="590" t="n"/>
      <c r="R983" s="590" t="n"/>
      <c r="S983" s="590" t="n"/>
      <c r="T983" s="590" t="n"/>
      <c r="U983" s="590" t="n"/>
      <c r="V983" s="590" t="n"/>
      <c r="W983" s="590" t="n"/>
      <c r="X983" s="590" t="n"/>
      <c r="Y983" s="590" t="n"/>
      <c r="Z983" s="590" t="n"/>
    </row>
    <row r="984" ht="15.75" customHeight="1" s="844">
      <c r="A984" s="590" t="n"/>
      <c r="B984" s="590" t="n"/>
      <c r="C984" s="590" t="n"/>
      <c r="D984" s="590" t="n"/>
      <c r="E984" s="590" t="n"/>
      <c r="F984" s="590" t="n"/>
      <c r="G984" s="590" t="n"/>
      <c r="H984" s="590" t="n"/>
      <c r="I984" s="590" t="n"/>
      <c r="J984" s="590" t="n"/>
      <c r="K984" s="590" t="n"/>
      <c r="L984" s="590" t="n"/>
      <c r="M984" s="590" t="n"/>
      <c r="N984" s="590" t="n"/>
      <c r="O984" s="590" t="n"/>
      <c r="P984" s="590" t="n"/>
      <c r="Q984" s="590" t="n"/>
      <c r="R984" s="590" t="n"/>
      <c r="S984" s="590" t="n"/>
      <c r="T984" s="590" t="n"/>
      <c r="U984" s="590" t="n"/>
      <c r="V984" s="590" t="n"/>
      <c r="W984" s="590" t="n"/>
      <c r="X984" s="590" t="n"/>
      <c r="Y984" s="590" t="n"/>
      <c r="Z984" s="590" t="n"/>
    </row>
    <row r="985" ht="15.75" customHeight="1" s="844">
      <c r="A985" s="590" t="n"/>
      <c r="B985" s="590" t="n"/>
      <c r="C985" s="590" t="n"/>
      <c r="D985" s="590" t="n"/>
      <c r="E985" s="590" t="n"/>
      <c r="F985" s="590" t="n"/>
      <c r="G985" s="590" t="n"/>
      <c r="H985" s="590" t="n"/>
      <c r="I985" s="590" t="n"/>
      <c r="J985" s="590" t="n"/>
      <c r="K985" s="590" t="n"/>
      <c r="L985" s="590" t="n"/>
      <c r="M985" s="590" t="n"/>
      <c r="N985" s="590" t="n"/>
      <c r="O985" s="590" t="n"/>
      <c r="P985" s="590" t="n"/>
      <c r="Q985" s="590" t="n"/>
      <c r="R985" s="590" t="n"/>
      <c r="S985" s="590" t="n"/>
      <c r="T985" s="590" t="n"/>
      <c r="U985" s="590" t="n"/>
      <c r="V985" s="590" t="n"/>
      <c r="W985" s="590" t="n"/>
      <c r="X985" s="590" t="n"/>
      <c r="Y985" s="590" t="n"/>
      <c r="Z985" s="590" t="n"/>
    </row>
    <row r="986" ht="15.75" customHeight="1" s="844">
      <c r="A986" s="590" t="n"/>
      <c r="B986" s="590" t="n"/>
      <c r="C986" s="590" t="n"/>
      <c r="D986" s="590" t="n"/>
      <c r="E986" s="590" t="n"/>
      <c r="F986" s="590" t="n"/>
      <c r="G986" s="590" t="n"/>
      <c r="H986" s="590" t="n"/>
      <c r="I986" s="590" t="n"/>
      <c r="J986" s="590" t="n"/>
      <c r="K986" s="590" t="n"/>
      <c r="L986" s="590" t="n"/>
      <c r="M986" s="590" t="n"/>
      <c r="N986" s="590" t="n"/>
      <c r="O986" s="590" t="n"/>
      <c r="P986" s="590" t="n"/>
      <c r="Q986" s="590" t="n"/>
      <c r="R986" s="590" t="n"/>
      <c r="S986" s="590" t="n"/>
      <c r="T986" s="590" t="n"/>
      <c r="U986" s="590" t="n"/>
      <c r="V986" s="590" t="n"/>
      <c r="W986" s="590" t="n"/>
      <c r="X986" s="590" t="n"/>
      <c r="Y986" s="590" t="n"/>
      <c r="Z986" s="590" t="n"/>
    </row>
    <row r="987" ht="15.75" customHeight="1" s="844">
      <c r="A987" s="590" t="n"/>
      <c r="B987" s="590" t="n"/>
      <c r="C987" s="590" t="n"/>
      <c r="D987" s="590" t="n"/>
      <c r="E987" s="590" t="n"/>
      <c r="F987" s="590" t="n"/>
      <c r="G987" s="590" t="n"/>
      <c r="H987" s="590" t="n"/>
      <c r="I987" s="590" t="n"/>
      <c r="J987" s="590" t="n"/>
      <c r="K987" s="590" t="n"/>
      <c r="L987" s="590" t="n"/>
      <c r="M987" s="590" t="n"/>
      <c r="N987" s="590" t="n"/>
      <c r="O987" s="590" t="n"/>
      <c r="P987" s="590" t="n"/>
      <c r="Q987" s="590" t="n"/>
      <c r="R987" s="590" t="n"/>
      <c r="S987" s="590" t="n"/>
      <c r="T987" s="590" t="n"/>
      <c r="U987" s="590" t="n"/>
      <c r="V987" s="590" t="n"/>
      <c r="W987" s="590" t="n"/>
      <c r="X987" s="590" t="n"/>
      <c r="Y987" s="590" t="n"/>
      <c r="Z987" s="590" t="n"/>
    </row>
    <row r="988" ht="15.75" customHeight="1" s="844">
      <c r="A988" s="590" t="n"/>
      <c r="B988" s="590" t="n"/>
      <c r="C988" s="590" t="n"/>
      <c r="D988" s="590" t="n"/>
      <c r="E988" s="590" t="n"/>
      <c r="F988" s="590" t="n"/>
      <c r="G988" s="590" t="n"/>
      <c r="H988" s="590" t="n"/>
      <c r="I988" s="590" t="n"/>
      <c r="J988" s="590" t="n"/>
      <c r="K988" s="590" t="n"/>
      <c r="L988" s="590" t="n"/>
      <c r="M988" s="590" t="n"/>
      <c r="N988" s="590" t="n"/>
      <c r="O988" s="590" t="n"/>
      <c r="P988" s="590" t="n"/>
      <c r="Q988" s="590" t="n"/>
      <c r="R988" s="590" t="n"/>
      <c r="S988" s="590" t="n"/>
      <c r="T988" s="590" t="n"/>
      <c r="U988" s="590" t="n"/>
      <c r="V988" s="590" t="n"/>
      <c r="W988" s="590" t="n"/>
      <c r="X988" s="590" t="n"/>
      <c r="Y988" s="590" t="n"/>
      <c r="Z988" s="590" t="n"/>
    </row>
    <row r="989" ht="15.75" customHeight="1" s="844">
      <c r="A989" s="590" t="n"/>
      <c r="B989" s="590" t="n"/>
      <c r="C989" s="590" t="n"/>
      <c r="D989" s="590" t="n"/>
      <c r="E989" s="590" t="n"/>
      <c r="F989" s="590" t="n"/>
      <c r="G989" s="590" t="n"/>
      <c r="H989" s="590" t="n"/>
      <c r="I989" s="590" t="n"/>
      <c r="J989" s="590" t="n"/>
      <c r="K989" s="590" t="n"/>
      <c r="L989" s="590" t="n"/>
      <c r="M989" s="590" t="n"/>
      <c r="N989" s="590" t="n"/>
      <c r="O989" s="590" t="n"/>
      <c r="P989" s="590" t="n"/>
      <c r="Q989" s="590" t="n"/>
      <c r="R989" s="590" t="n"/>
      <c r="S989" s="590" t="n"/>
      <c r="T989" s="590" t="n"/>
      <c r="U989" s="590" t="n"/>
      <c r="V989" s="590" t="n"/>
      <c r="W989" s="590" t="n"/>
      <c r="X989" s="590" t="n"/>
      <c r="Y989" s="590" t="n"/>
      <c r="Z989" s="590" t="n"/>
    </row>
    <row r="990" ht="15.75" customHeight="1" s="844">
      <c r="A990" s="590" t="n"/>
      <c r="B990" s="590" t="n"/>
      <c r="C990" s="590" t="n"/>
      <c r="D990" s="590" t="n"/>
      <c r="E990" s="590" t="n"/>
      <c r="F990" s="590" t="n"/>
      <c r="G990" s="590" t="n"/>
      <c r="H990" s="590" t="n"/>
      <c r="I990" s="590" t="n"/>
      <c r="J990" s="590" t="n"/>
      <c r="K990" s="590" t="n"/>
      <c r="L990" s="590" t="n"/>
      <c r="M990" s="590" t="n"/>
      <c r="N990" s="590" t="n"/>
      <c r="O990" s="590" t="n"/>
      <c r="P990" s="590" t="n"/>
      <c r="Q990" s="590" t="n"/>
      <c r="R990" s="590" t="n"/>
      <c r="S990" s="590" t="n"/>
      <c r="T990" s="590" t="n"/>
      <c r="U990" s="590" t="n"/>
      <c r="V990" s="590" t="n"/>
      <c r="W990" s="590" t="n"/>
      <c r="X990" s="590" t="n"/>
      <c r="Y990" s="590" t="n"/>
      <c r="Z990" s="590" t="n"/>
    </row>
    <row r="991" ht="15.75" customHeight="1" s="844">
      <c r="A991" s="590" t="n"/>
      <c r="B991" s="590" t="n"/>
      <c r="C991" s="590" t="n"/>
      <c r="D991" s="590" t="n"/>
      <c r="E991" s="590" t="n"/>
      <c r="F991" s="590" t="n"/>
      <c r="G991" s="590" t="n"/>
      <c r="H991" s="590" t="n"/>
      <c r="I991" s="590" t="n"/>
      <c r="J991" s="590" t="n"/>
      <c r="K991" s="590" t="n"/>
      <c r="L991" s="590" t="n"/>
      <c r="M991" s="590" t="n"/>
      <c r="N991" s="590" t="n"/>
      <c r="O991" s="590" t="n"/>
      <c r="P991" s="590" t="n"/>
      <c r="Q991" s="590" t="n"/>
      <c r="R991" s="590" t="n"/>
      <c r="S991" s="590" t="n"/>
      <c r="T991" s="590" t="n"/>
      <c r="U991" s="590" t="n"/>
      <c r="V991" s="590" t="n"/>
      <c r="W991" s="590" t="n"/>
      <c r="X991" s="590" t="n"/>
      <c r="Y991" s="590" t="n"/>
      <c r="Z991" s="590" t="n"/>
    </row>
    <row r="992" ht="15.75" customHeight="1" s="844">
      <c r="A992" s="590" t="n"/>
      <c r="B992" s="590" t="n"/>
      <c r="C992" s="590" t="n"/>
      <c r="D992" s="590" t="n"/>
      <c r="E992" s="590" t="n"/>
      <c r="F992" s="590" t="n"/>
      <c r="G992" s="590" t="n"/>
      <c r="H992" s="590" t="n"/>
      <c r="I992" s="590" t="n"/>
      <c r="J992" s="590" t="n"/>
      <c r="K992" s="590" t="n"/>
      <c r="L992" s="590" t="n"/>
      <c r="M992" s="590" t="n"/>
      <c r="N992" s="590" t="n"/>
      <c r="O992" s="590" t="n"/>
      <c r="P992" s="590" t="n"/>
      <c r="Q992" s="590" t="n"/>
      <c r="R992" s="590" t="n"/>
      <c r="S992" s="590" t="n"/>
      <c r="T992" s="590" t="n"/>
      <c r="U992" s="590" t="n"/>
      <c r="V992" s="590" t="n"/>
      <c r="W992" s="590" t="n"/>
      <c r="X992" s="590" t="n"/>
      <c r="Y992" s="590" t="n"/>
      <c r="Z992" s="590" t="n"/>
    </row>
    <row r="993" ht="15.75" customHeight="1" s="844">
      <c r="A993" s="590" t="n"/>
      <c r="B993" s="590" t="n"/>
      <c r="C993" s="590" t="n"/>
      <c r="D993" s="590" t="n"/>
      <c r="E993" s="590" t="n"/>
      <c r="F993" s="590" t="n"/>
      <c r="G993" s="590" t="n"/>
      <c r="H993" s="590" t="n"/>
      <c r="I993" s="590" t="n"/>
      <c r="J993" s="590" t="n"/>
      <c r="K993" s="590" t="n"/>
      <c r="L993" s="590" t="n"/>
      <c r="M993" s="590" t="n"/>
      <c r="N993" s="590" t="n"/>
      <c r="O993" s="590" t="n"/>
      <c r="P993" s="590" t="n"/>
      <c r="Q993" s="590" t="n"/>
      <c r="R993" s="590" t="n"/>
      <c r="S993" s="590" t="n"/>
      <c r="T993" s="590" t="n"/>
      <c r="U993" s="590" t="n"/>
      <c r="V993" s="590" t="n"/>
      <c r="W993" s="590" t="n"/>
      <c r="X993" s="590" t="n"/>
      <c r="Y993" s="590" t="n"/>
      <c r="Z993" s="590" t="n"/>
    </row>
    <row r="994" ht="15.75" customHeight="1" s="844">
      <c r="A994" s="590" t="n"/>
      <c r="B994" s="590" t="n"/>
      <c r="C994" s="590" t="n"/>
      <c r="D994" s="590" t="n"/>
      <c r="E994" s="590" t="n"/>
      <c r="F994" s="590" t="n"/>
      <c r="G994" s="590" t="n"/>
      <c r="H994" s="590" t="n"/>
      <c r="I994" s="590" t="n"/>
      <c r="J994" s="590" t="n"/>
      <c r="K994" s="590" t="n"/>
      <c r="L994" s="590" t="n"/>
      <c r="M994" s="590" t="n"/>
      <c r="N994" s="590" t="n"/>
      <c r="O994" s="590" t="n"/>
      <c r="P994" s="590" t="n"/>
      <c r="Q994" s="590" t="n"/>
      <c r="R994" s="590" t="n"/>
      <c r="S994" s="590" t="n"/>
      <c r="T994" s="590" t="n"/>
      <c r="U994" s="590" t="n"/>
      <c r="V994" s="590" t="n"/>
      <c r="W994" s="590" t="n"/>
      <c r="X994" s="590" t="n"/>
      <c r="Y994" s="590" t="n"/>
      <c r="Z994" s="590" t="n"/>
    </row>
    <row r="995" ht="15.75" customHeight="1" s="844">
      <c r="A995" s="590" t="n"/>
      <c r="B995" s="590" t="n"/>
      <c r="C995" s="590" t="n"/>
      <c r="D995" s="590" t="n"/>
      <c r="E995" s="590" t="n"/>
      <c r="F995" s="590" t="n"/>
      <c r="G995" s="590" t="n"/>
      <c r="H995" s="590" t="n"/>
      <c r="I995" s="590" t="n"/>
      <c r="J995" s="590" t="n"/>
      <c r="K995" s="590" t="n"/>
      <c r="L995" s="590" t="n"/>
      <c r="M995" s="590" t="n"/>
      <c r="N995" s="590" t="n"/>
      <c r="O995" s="590" t="n"/>
      <c r="P995" s="590" t="n"/>
      <c r="Q995" s="590" t="n"/>
      <c r="R995" s="590" t="n"/>
      <c r="S995" s="590" t="n"/>
      <c r="T995" s="590" t="n"/>
      <c r="U995" s="590" t="n"/>
      <c r="V995" s="590" t="n"/>
      <c r="W995" s="590" t="n"/>
      <c r="X995" s="590" t="n"/>
      <c r="Y995" s="590" t="n"/>
      <c r="Z995" s="590" t="n"/>
    </row>
    <row r="996" ht="15.75" customHeight="1" s="844">
      <c r="A996" s="590" t="n"/>
      <c r="B996" s="590" t="n"/>
      <c r="C996" s="590" t="n"/>
      <c r="D996" s="590" t="n"/>
      <c r="E996" s="590" t="n"/>
      <c r="F996" s="590" t="n"/>
      <c r="G996" s="590" t="n"/>
      <c r="H996" s="590" t="n"/>
      <c r="I996" s="590" t="n"/>
      <c r="J996" s="590" t="n"/>
      <c r="K996" s="590" t="n"/>
      <c r="L996" s="590" t="n"/>
      <c r="M996" s="590" t="n"/>
      <c r="N996" s="590" t="n"/>
      <c r="O996" s="590" t="n"/>
      <c r="P996" s="590" t="n"/>
      <c r="Q996" s="590" t="n"/>
      <c r="R996" s="590" t="n"/>
      <c r="S996" s="590" t="n"/>
      <c r="T996" s="590" t="n"/>
      <c r="U996" s="590" t="n"/>
      <c r="V996" s="590" t="n"/>
      <c r="W996" s="590" t="n"/>
      <c r="X996" s="590" t="n"/>
      <c r="Y996" s="590" t="n"/>
      <c r="Z996" s="590" t="n"/>
    </row>
    <row r="997" ht="15.75" customHeight="1" s="844">
      <c r="A997" s="590" t="n"/>
      <c r="B997" s="590" t="n"/>
      <c r="C997" s="590" t="n"/>
      <c r="D997" s="590" t="n"/>
      <c r="E997" s="590" t="n"/>
      <c r="F997" s="590" t="n"/>
      <c r="G997" s="590" t="n"/>
      <c r="H997" s="590" t="n"/>
      <c r="I997" s="590" t="n"/>
      <c r="J997" s="590" t="n"/>
      <c r="K997" s="590" t="n"/>
      <c r="L997" s="590" t="n"/>
      <c r="M997" s="590" t="n"/>
      <c r="N997" s="590" t="n"/>
      <c r="O997" s="590" t="n"/>
      <c r="P997" s="590" t="n"/>
      <c r="Q997" s="590" t="n"/>
      <c r="R997" s="590" t="n"/>
      <c r="S997" s="590" t="n"/>
      <c r="T997" s="590" t="n"/>
      <c r="U997" s="590" t="n"/>
      <c r="V997" s="590" t="n"/>
      <c r="W997" s="590" t="n"/>
      <c r="X997" s="590" t="n"/>
      <c r="Y997" s="590" t="n"/>
      <c r="Z997" s="590" t="n"/>
    </row>
    <row r="998" ht="15.75" customHeight="1" s="844">
      <c r="A998" s="590" t="n"/>
      <c r="B998" s="590" t="n"/>
      <c r="C998" s="590" t="n"/>
      <c r="D998" s="590" t="n"/>
      <c r="E998" s="590" t="n"/>
      <c r="F998" s="590" t="n"/>
      <c r="G998" s="590" t="n"/>
      <c r="H998" s="590" t="n"/>
      <c r="I998" s="590" t="n"/>
      <c r="J998" s="590" t="n"/>
      <c r="K998" s="590" t="n"/>
      <c r="L998" s="590" t="n"/>
      <c r="M998" s="590" t="n"/>
      <c r="N998" s="590" t="n"/>
      <c r="O998" s="590" t="n"/>
      <c r="P998" s="590" t="n"/>
      <c r="Q998" s="590" t="n"/>
      <c r="R998" s="590" t="n"/>
      <c r="S998" s="590" t="n"/>
      <c r="T998" s="590" t="n"/>
      <c r="U998" s="590" t="n"/>
      <c r="V998" s="590" t="n"/>
      <c r="W998" s="590" t="n"/>
      <c r="X998" s="590" t="n"/>
      <c r="Y998" s="590" t="n"/>
      <c r="Z998" s="590" t="n"/>
    </row>
    <row r="999" ht="15.75" customHeight="1" s="844">
      <c r="A999" s="590" t="n"/>
      <c r="B999" s="590" t="n"/>
      <c r="C999" s="590" t="n"/>
      <c r="D999" s="590" t="n"/>
      <c r="E999" s="590" t="n"/>
      <c r="F999" s="590" t="n"/>
      <c r="G999" s="590" t="n"/>
      <c r="H999" s="590" t="n"/>
      <c r="I999" s="590" t="n"/>
      <c r="J999" s="590" t="n"/>
      <c r="K999" s="590" t="n"/>
      <c r="L999" s="590" t="n"/>
      <c r="M999" s="590" t="n"/>
      <c r="N999" s="590" t="n"/>
      <c r="O999" s="590" t="n"/>
      <c r="P999" s="590" t="n"/>
      <c r="Q999" s="590" t="n"/>
      <c r="R999" s="590" t="n"/>
      <c r="S999" s="590" t="n"/>
      <c r="T999" s="590" t="n"/>
      <c r="U999" s="590" t="n"/>
      <c r="V999" s="590" t="n"/>
      <c r="W999" s="590" t="n"/>
      <c r="X999" s="590" t="n"/>
      <c r="Y999" s="590" t="n"/>
      <c r="Z999" s="590" t="n"/>
    </row>
    <row r="1000" ht="15.75" customHeight="1" s="844">
      <c r="A1000" s="590" t="n"/>
      <c r="B1000" s="590" t="n"/>
      <c r="C1000" s="590" t="n"/>
      <c r="D1000" s="590" t="n"/>
      <c r="E1000" s="590" t="n"/>
      <c r="F1000" s="590" t="n"/>
      <c r="G1000" s="590" t="n"/>
      <c r="H1000" s="590" t="n"/>
      <c r="I1000" s="590" t="n"/>
      <c r="J1000" s="590" t="n"/>
      <c r="K1000" s="590" t="n"/>
      <c r="L1000" s="590" t="n"/>
      <c r="M1000" s="590" t="n"/>
      <c r="N1000" s="590" t="n"/>
      <c r="O1000" s="590" t="n"/>
      <c r="P1000" s="590" t="n"/>
      <c r="Q1000" s="590" t="n"/>
      <c r="R1000" s="590" t="n"/>
      <c r="S1000" s="590" t="n"/>
      <c r="T1000" s="590" t="n"/>
      <c r="U1000" s="590" t="n"/>
      <c r="V1000" s="590" t="n"/>
      <c r="W1000" s="590" t="n"/>
      <c r="X1000" s="590" t="n"/>
      <c r="Y1000" s="590" t="n"/>
      <c r="Z1000" s="590" t="n"/>
    </row>
  </sheetData>
  <pageMargins left="0.7" right="0.7" top="0.75" bottom="0.75" header="0.511811023622047" footer="0.511811023622047"/>
  <pageSetup orientation="portrait" paperSize="9" horizontalDpi="300" verticalDpi="300"/>
</worksheet>
</file>

<file path=xl/worksheets/sheet24.xml><?xml version="1.0" encoding="utf-8"?>
<worksheet xmlns="http://schemas.openxmlformats.org/spreadsheetml/2006/main">
  <sheetPr codeName="Sheet24">
    <tabColor rgb="FFFFFFFF"/>
    <outlinePr summaryBelow="1" summaryRight="1"/>
    <pageSetUpPr/>
  </sheetPr>
  <dimension ref="A1:Z1000"/>
  <sheetViews>
    <sheetView showGridLines="0" zoomScaleNormal="100" workbookViewId="0">
      <selection activeCell="A1" sqref="A1"/>
    </sheetView>
  </sheetViews>
  <sheetFormatPr baseColWidth="8" defaultColWidth="14.44140625" defaultRowHeight="14.4" outlineLevelRow="1"/>
  <cols>
    <col width="5.6640625" customWidth="1" style="844" min="1" max="1"/>
    <col width="63.88671875" customWidth="1" style="844" min="2" max="2"/>
    <col width="23" customWidth="1" style="844" min="3" max="3"/>
    <col width="25.5546875" customWidth="1" style="844" min="4" max="4"/>
    <col width="9.109375" customWidth="1" style="844" min="5" max="5"/>
    <col width="17.6640625" customWidth="1" style="844" min="6" max="6"/>
    <col width="9.109375" customWidth="1" style="844" min="7" max="26"/>
  </cols>
  <sheetData>
    <row r="1" ht="15" customHeight="1" s="844">
      <c r="A1" s="600" t="n"/>
      <c r="B1" s="600" t="n"/>
      <c r="C1" s="600" t="n"/>
      <c r="D1" s="600" t="n"/>
      <c r="E1" s="600" t="n"/>
      <c r="F1" s="600" t="n"/>
      <c r="G1" s="600" t="n"/>
      <c r="H1" s="600" t="n"/>
      <c r="I1" s="600" t="n"/>
      <c r="J1" s="600" t="n"/>
      <c r="K1" s="600" t="n"/>
      <c r="L1" s="600" t="n"/>
      <c r="M1" s="600" t="n"/>
      <c r="N1" s="600" t="n"/>
      <c r="O1" s="600" t="n"/>
      <c r="P1" s="600" t="n"/>
      <c r="Q1" s="600" t="n"/>
      <c r="R1" s="600" t="n"/>
      <c r="S1" s="600" t="n"/>
      <c r="T1" s="600" t="n"/>
      <c r="U1" s="600" t="n"/>
      <c r="V1" s="600" t="n"/>
      <c r="W1" s="600" t="n"/>
      <c r="X1" s="600" t="n"/>
      <c r="Y1" s="600" t="n"/>
      <c r="Z1" s="600" t="n"/>
    </row>
    <row r="2" ht="18.75" customHeight="1" s="844">
      <c r="A2" s="820" t="inlineStr">
        <is>
          <t>X</t>
        </is>
      </c>
      <c r="B2" s="667" t="inlineStr">
        <is>
          <t>Certifications by Sales force product</t>
        </is>
      </c>
      <c r="C2" s="714" t="n"/>
      <c r="D2" s="1216" t="n"/>
      <c r="E2" s="1216" t="n"/>
      <c r="F2" s="669" t="n"/>
      <c r="G2" s="669" t="n"/>
      <c r="H2" s="669" t="n"/>
      <c r="I2" s="669" t="n"/>
      <c r="J2" s="669" t="n"/>
      <c r="K2" s="669" t="n"/>
      <c r="L2" s="669" t="n"/>
      <c r="M2" s="669" t="n"/>
      <c r="N2" s="669" t="n"/>
      <c r="O2" s="669" t="n"/>
      <c r="P2" s="669" t="n"/>
      <c r="Q2" s="669" t="n"/>
      <c r="R2" s="669" t="n"/>
      <c r="S2" s="669" t="n"/>
      <c r="T2" s="669" t="n"/>
      <c r="U2" s="669" t="n"/>
      <c r="V2" s="669" t="n"/>
      <c r="W2" s="669" t="n"/>
      <c r="X2" s="669" t="n"/>
      <c r="Y2" s="669" t="n"/>
      <c r="Z2" s="669" t="n"/>
    </row>
    <row r="3" ht="15" customHeight="1" s="844">
      <c r="A3" s="600" t="n"/>
      <c r="B3" s="701" t="n"/>
      <c r="C3" s="600" t="n"/>
      <c r="D3" s="600" t="n"/>
      <c r="E3" s="600" t="n"/>
      <c r="F3" s="600" t="n"/>
      <c r="G3" s="600" t="n"/>
      <c r="H3" s="600" t="n"/>
      <c r="I3" s="600" t="n"/>
      <c r="J3" s="600" t="n"/>
      <c r="K3" s="600" t="n"/>
      <c r="L3" s="600" t="n"/>
      <c r="M3" s="600" t="n"/>
      <c r="N3" s="600" t="n"/>
      <c r="O3" s="600" t="n"/>
      <c r="P3" s="600" t="n"/>
      <c r="Q3" s="600" t="n"/>
      <c r="R3" s="600" t="n"/>
      <c r="S3" s="600" t="n"/>
      <c r="T3" s="600" t="n"/>
      <c r="U3" s="600" t="n"/>
      <c r="V3" s="600" t="n"/>
      <c r="W3" s="600" t="n"/>
      <c r="X3" s="600" t="n"/>
      <c r="Y3" s="600" t="n"/>
      <c r="Z3" s="600" t="n"/>
    </row>
    <row r="4" outlineLevel="1" ht="15" customHeight="1" s="844">
      <c r="A4" s="600" t="n"/>
      <c r="B4" s="821" t="inlineStr">
        <is>
          <t>Sales force products</t>
        </is>
      </c>
      <c r="C4" s="821" t="inlineStr">
        <is>
          <t>Number of Certifications</t>
        </is>
      </c>
      <c r="D4" s="822" t="inlineStr">
        <is>
          <t>%</t>
        </is>
      </c>
      <c r="E4" s="600" t="n"/>
      <c r="F4" s="600" t="n"/>
      <c r="G4" s="600" t="n"/>
      <c r="H4" s="600" t="n"/>
      <c r="I4" s="600" t="n"/>
      <c r="J4" s="600" t="n"/>
      <c r="K4" s="600" t="n"/>
      <c r="L4" s="600" t="n"/>
      <c r="M4" s="600" t="n"/>
      <c r="N4" s="600" t="n"/>
      <c r="O4" s="600" t="n"/>
      <c r="P4" s="600" t="n"/>
      <c r="Q4" s="600" t="n"/>
      <c r="R4" s="600" t="n"/>
      <c r="S4" s="600" t="n"/>
      <c r="T4" s="600" t="n"/>
      <c r="U4" s="600" t="n"/>
      <c r="V4" s="600" t="n"/>
      <c r="W4" s="600" t="n"/>
      <c r="X4" s="600" t="n"/>
      <c r="Y4" s="600" t="n"/>
      <c r="Z4" s="600" t="n"/>
    </row>
    <row r="5" outlineLevel="1" ht="15" customHeight="1" s="844">
      <c r="A5" s="600" t="n"/>
      <c r="B5" s="755" t="inlineStr">
        <is>
          <t>Multi Cloud</t>
        </is>
      </c>
      <c r="C5" s="756" t="n">
        <v>249</v>
      </c>
      <c r="D5" s="823">
        <f>C5/$C$15</f>
        <v/>
      </c>
      <c r="E5" s="600" t="n"/>
      <c r="F5" s="600" t="n"/>
      <c r="G5" s="600" t="n"/>
      <c r="H5" s="600" t="n"/>
      <c r="I5" s="600" t="n"/>
      <c r="J5" s="600" t="n"/>
      <c r="K5" s="600" t="n"/>
      <c r="L5" s="600" t="n"/>
      <c r="M5" s="600" t="n"/>
      <c r="N5" s="600" t="n"/>
      <c r="O5" s="600" t="n"/>
      <c r="P5" s="600" t="n"/>
      <c r="Q5" s="600" t="n"/>
      <c r="R5" s="600" t="n"/>
      <c r="S5" s="600" t="n"/>
      <c r="T5" s="600" t="n"/>
      <c r="U5" s="600" t="n"/>
      <c r="V5" s="600" t="n"/>
      <c r="W5" s="600" t="n"/>
      <c r="X5" s="600" t="n"/>
      <c r="Y5" s="600" t="n"/>
      <c r="Z5" s="600" t="n"/>
    </row>
    <row r="6" outlineLevel="1" ht="15" customHeight="1" s="844">
      <c r="A6" s="600" t="n"/>
      <c r="B6" s="755" t="inlineStr">
        <is>
          <t>Sales</t>
        </is>
      </c>
      <c r="C6" s="756" t="n">
        <v>26</v>
      </c>
      <c r="D6" s="823">
        <f>C6/$C$15</f>
        <v/>
      </c>
      <c r="E6" s="600" t="n"/>
      <c r="F6" s="600" t="n"/>
      <c r="G6" s="600" t="n"/>
      <c r="H6" s="600" t="n"/>
      <c r="I6" s="600" t="n"/>
      <c r="J6" s="600" t="n"/>
      <c r="K6" s="600" t="n"/>
      <c r="L6" s="600" t="n"/>
      <c r="M6" s="600" t="n"/>
      <c r="N6" s="600" t="n"/>
      <c r="O6" s="600" t="n"/>
      <c r="P6" s="600" t="n"/>
      <c r="Q6" s="600" t="n"/>
      <c r="R6" s="600" t="n"/>
      <c r="S6" s="600" t="n"/>
      <c r="T6" s="600" t="n"/>
      <c r="U6" s="600" t="n"/>
      <c r="V6" s="600" t="n"/>
      <c r="W6" s="600" t="n"/>
      <c r="X6" s="600" t="n"/>
      <c r="Y6" s="600" t="n"/>
      <c r="Z6" s="600" t="n"/>
    </row>
    <row r="7" outlineLevel="1" ht="15" customHeight="1" s="844">
      <c r="A7" s="666" t="n"/>
      <c r="B7" s="755" t="inlineStr">
        <is>
          <t>Service</t>
        </is>
      </c>
      <c r="C7" s="756" t="n">
        <v>39</v>
      </c>
      <c r="D7" s="823">
        <f>C7/$C$15</f>
        <v/>
      </c>
      <c r="E7" s="600" t="n"/>
      <c r="F7" s="600" t="n"/>
      <c r="G7" s="600" t="n"/>
      <c r="H7" s="600" t="n"/>
      <c r="I7" s="600" t="n"/>
      <c r="J7" s="600" t="n"/>
      <c r="K7" s="600" t="n"/>
      <c r="L7" s="600" t="n"/>
      <c r="M7" s="600" t="n"/>
      <c r="N7" s="600" t="n"/>
      <c r="O7" s="600" t="n"/>
      <c r="P7" s="600" t="n"/>
      <c r="Q7" s="600" t="n"/>
      <c r="R7" s="600" t="n"/>
      <c r="S7" s="600" t="n"/>
      <c r="T7" s="600" t="n"/>
      <c r="U7" s="600" t="n"/>
      <c r="V7" s="600" t="n"/>
      <c r="W7" s="600" t="n"/>
      <c r="X7" s="600" t="n"/>
      <c r="Y7" s="600" t="n"/>
      <c r="Z7" s="600" t="n"/>
    </row>
    <row r="8" outlineLevel="1" ht="15" customHeight="1" s="844">
      <c r="A8" s="666" t="n"/>
      <c r="B8" s="755" t="inlineStr">
        <is>
          <t>Community</t>
        </is>
      </c>
      <c r="C8" s="756" t="n">
        <v>17</v>
      </c>
      <c r="D8" s="823">
        <f>C8/$C$15</f>
        <v/>
      </c>
      <c r="E8" s="600" t="n"/>
      <c r="F8" s="600" t="n"/>
      <c r="G8" s="600" t="n"/>
      <c r="H8" s="600" t="n"/>
      <c r="I8" s="600" t="n"/>
      <c r="J8" s="600" t="n"/>
      <c r="K8" s="600" t="n"/>
      <c r="L8" s="600" t="n"/>
      <c r="M8" s="600" t="n"/>
      <c r="N8" s="600" t="n"/>
      <c r="O8" s="600" t="n"/>
      <c r="P8" s="600" t="n"/>
      <c r="Q8" s="600" t="n"/>
      <c r="R8" s="600" t="n"/>
      <c r="S8" s="600" t="n"/>
      <c r="T8" s="600" t="n"/>
      <c r="U8" s="600" t="n"/>
      <c r="V8" s="600" t="n"/>
      <c r="W8" s="600" t="n"/>
      <c r="X8" s="600" t="n"/>
      <c r="Y8" s="600" t="n"/>
      <c r="Z8" s="600" t="n"/>
    </row>
    <row r="9" outlineLevel="1" ht="15" customHeight="1" s="844">
      <c r="A9" s="666" t="n"/>
      <c r="B9" s="755" t="inlineStr">
        <is>
          <t>Integration</t>
        </is>
      </c>
      <c r="C9" s="756" t="n">
        <v>25</v>
      </c>
      <c r="D9" s="823">
        <f>C9/$C$15</f>
        <v/>
      </c>
      <c r="E9" s="600" t="n"/>
      <c r="F9" s="600" t="n"/>
      <c r="G9" s="600" t="n"/>
      <c r="H9" s="600" t="n"/>
      <c r="I9" s="600" t="n"/>
      <c r="J9" s="600" t="n"/>
      <c r="K9" s="600" t="n"/>
      <c r="L9" s="600" t="n"/>
      <c r="M9" s="600" t="n"/>
      <c r="N9" s="600" t="n"/>
      <c r="O9" s="600" t="n"/>
      <c r="P9" s="600" t="n"/>
      <c r="Q9" s="600" t="n"/>
      <c r="R9" s="600" t="n"/>
      <c r="S9" s="600" t="n"/>
      <c r="T9" s="600" t="n"/>
      <c r="U9" s="600" t="n"/>
      <c r="V9" s="600" t="n"/>
      <c r="W9" s="600" t="n"/>
      <c r="X9" s="600" t="n"/>
      <c r="Y9" s="600" t="n"/>
      <c r="Z9" s="600" t="n"/>
    </row>
    <row r="10" outlineLevel="1" ht="15" customHeight="1" s="844">
      <c r="A10" s="666" t="n"/>
      <c r="B10" s="755" t="inlineStr">
        <is>
          <t>Marketing</t>
        </is>
      </c>
      <c r="C10" s="756" t="n">
        <v>24</v>
      </c>
      <c r="D10" s="823">
        <f>C10/$C$15</f>
        <v/>
      </c>
      <c r="E10" s="600" t="n"/>
      <c r="F10" s="600" t="n"/>
      <c r="G10" s="600" t="n"/>
      <c r="H10" s="600" t="n"/>
      <c r="I10" s="600" t="n"/>
      <c r="J10" s="600" t="n"/>
      <c r="K10" s="600" t="n"/>
      <c r="L10" s="600" t="n"/>
      <c r="M10" s="600" t="n"/>
      <c r="N10" s="600" t="n"/>
      <c r="O10" s="600" t="n"/>
      <c r="P10" s="600" t="n"/>
      <c r="Q10" s="600" t="n"/>
      <c r="R10" s="600" t="n"/>
      <c r="S10" s="600" t="n"/>
      <c r="T10" s="600" t="n"/>
      <c r="U10" s="600" t="n"/>
      <c r="V10" s="600" t="n"/>
      <c r="W10" s="600" t="n"/>
      <c r="X10" s="600" t="n"/>
      <c r="Y10" s="600" t="n"/>
      <c r="Z10" s="600" t="n"/>
    </row>
    <row r="11" outlineLevel="1" ht="15" customHeight="1" s="844">
      <c r="A11" s="666" t="n"/>
      <c r="B11" s="755" t="inlineStr">
        <is>
          <t>Field Service Lightning</t>
        </is>
      </c>
      <c r="C11" s="756" t="n">
        <v>8</v>
      </c>
      <c r="D11" s="823">
        <f>C11/$C$15</f>
        <v/>
      </c>
      <c r="E11" s="600" t="n"/>
      <c r="F11" s="600" t="n"/>
      <c r="G11" s="600" t="n"/>
      <c r="H11" s="600" t="n"/>
      <c r="I11" s="600" t="n"/>
      <c r="J11" s="600" t="n"/>
      <c r="K11" s="600" t="n"/>
      <c r="L11" s="600" t="n"/>
      <c r="M11" s="600" t="n"/>
      <c r="N11" s="600" t="n"/>
      <c r="O11" s="600" t="n"/>
      <c r="P11" s="600" t="n"/>
      <c r="Q11" s="600" t="n"/>
      <c r="R11" s="600" t="n"/>
      <c r="S11" s="600" t="n"/>
      <c r="T11" s="600" t="n"/>
      <c r="U11" s="600" t="n"/>
      <c r="V11" s="600" t="n"/>
      <c r="W11" s="600" t="n"/>
      <c r="X11" s="600" t="n"/>
      <c r="Y11" s="600" t="n"/>
      <c r="Z11" s="600" t="n"/>
    </row>
    <row r="12" outlineLevel="1" ht="15" customHeight="1" s="844">
      <c r="A12" s="666" t="n"/>
      <c r="B12" s="755" t="inlineStr">
        <is>
          <t>CPQ</t>
        </is>
      </c>
      <c r="C12" s="756" t="n">
        <v>7</v>
      </c>
      <c r="D12" s="823">
        <f>C12/$C$15</f>
        <v/>
      </c>
      <c r="E12" s="600" t="n"/>
      <c r="F12" s="600" t="n"/>
      <c r="G12" s="600" t="n"/>
      <c r="H12" s="600" t="n"/>
      <c r="I12" s="600" t="n"/>
      <c r="J12" s="600" t="n"/>
      <c r="K12" s="600" t="n"/>
      <c r="L12" s="600" t="n"/>
      <c r="M12" s="600" t="n"/>
      <c r="N12" s="600" t="n"/>
      <c r="O12" s="600" t="n"/>
      <c r="P12" s="600" t="n"/>
      <c r="Q12" s="600" t="n"/>
      <c r="R12" s="600" t="n"/>
      <c r="S12" s="600" t="n"/>
      <c r="T12" s="600" t="n"/>
      <c r="U12" s="600" t="n"/>
      <c r="V12" s="600" t="n"/>
      <c r="W12" s="600" t="n"/>
      <c r="X12" s="600" t="n"/>
      <c r="Y12" s="600" t="n"/>
      <c r="Z12" s="600" t="n"/>
    </row>
    <row r="13" outlineLevel="1" ht="15" customHeight="1" s="844">
      <c r="A13" s="666" t="n"/>
      <c r="B13" s="755" t="inlineStr">
        <is>
          <t>Tableau CRM</t>
        </is>
      </c>
      <c r="C13" s="756" t="n">
        <v>1</v>
      </c>
      <c r="D13" s="823">
        <f>C13/$C$15</f>
        <v/>
      </c>
      <c r="E13" s="600" t="n"/>
      <c r="F13" s="600" t="n"/>
      <c r="G13" s="600" t="n"/>
      <c r="H13" s="600" t="n"/>
      <c r="I13" s="600" t="n"/>
      <c r="J13" s="600" t="n"/>
      <c r="K13" s="600" t="n"/>
      <c r="L13" s="600" t="n"/>
      <c r="M13" s="600" t="n"/>
      <c r="N13" s="600" t="n"/>
      <c r="O13" s="600" t="n"/>
      <c r="P13" s="600" t="n"/>
      <c r="Q13" s="600" t="n"/>
      <c r="R13" s="600" t="n"/>
      <c r="S13" s="600" t="n"/>
      <c r="T13" s="600" t="n"/>
      <c r="U13" s="600" t="n"/>
      <c r="V13" s="600" t="n"/>
      <c r="W13" s="600" t="n"/>
      <c r="X13" s="600" t="n"/>
      <c r="Y13" s="600" t="n"/>
      <c r="Z13" s="600" t="n"/>
    </row>
    <row r="14" outlineLevel="1" ht="15" customHeight="1" s="844">
      <c r="A14" s="600" t="n"/>
      <c r="B14" s="755" t="inlineStr">
        <is>
          <t>Nonprofit</t>
        </is>
      </c>
      <c r="C14" s="756" t="n">
        <v>1</v>
      </c>
      <c r="D14" s="823">
        <f>C14/$C$15</f>
        <v/>
      </c>
      <c r="E14" s="600" t="n"/>
      <c r="F14" s="600" t="n"/>
      <c r="G14" s="600" t="n"/>
      <c r="H14" s="600" t="n"/>
      <c r="I14" s="600" t="n"/>
      <c r="J14" s="600" t="n"/>
      <c r="K14" s="600" t="n"/>
      <c r="L14" s="600" t="n"/>
      <c r="M14" s="600" t="n"/>
      <c r="N14" s="600" t="n"/>
      <c r="O14" s="600" t="n"/>
      <c r="P14" s="600" t="n"/>
      <c r="Q14" s="600" t="n"/>
      <c r="R14" s="600" t="n"/>
      <c r="S14" s="600" t="n"/>
      <c r="T14" s="600" t="n"/>
      <c r="U14" s="600" t="n"/>
      <c r="V14" s="600" t="n"/>
      <c r="W14" s="600" t="n"/>
      <c r="X14" s="600" t="n"/>
      <c r="Y14" s="600" t="n"/>
      <c r="Z14" s="600" t="n"/>
    </row>
    <row r="15" outlineLevel="1" ht="15" customHeight="1" s="844">
      <c r="A15" s="600" t="n"/>
      <c r="B15" s="757" t="inlineStr">
        <is>
          <t>Total</t>
        </is>
      </c>
      <c r="C15" s="768">
        <f>SUM(C5:C14)</f>
        <v/>
      </c>
      <c r="D15" s="771">
        <f>SUM(D5:D14)</f>
        <v/>
      </c>
      <c r="E15" s="600" t="n"/>
      <c r="F15" s="600" t="n"/>
      <c r="G15" s="600" t="n"/>
      <c r="H15" s="600" t="n"/>
      <c r="I15" s="600" t="n"/>
      <c r="J15" s="600" t="n"/>
      <c r="K15" s="600" t="n"/>
      <c r="L15" s="600" t="n"/>
      <c r="M15" s="600" t="n"/>
      <c r="N15" s="600" t="n"/>
      <c r="O15" s="600" t="n"/>
      <c r="P15" s="600" t="n"/>
      <c r="Q15" s="600" t="n"/>
      <c r="R15" s="600" t="n"/>
      <c r="S15" s="600" t="n"/>
      <c r="T15" s="600" t="n"/>
      <c r="U15" s="600" t="n"/>
      <c r="V15" s="600" t="n"/>
      <c r="W15" s="600" t="n"/>
      <c r="X15" s="600" t="n"/>
      <c r="Y15" s="600" t="n"/>
      <c r="Z15" s="600" t="n"/>
    </row>
    <row r="16" outlineLevel="1" ht="15" customHeight="1" s="844">
      <c r="A16" s="600" t="n"/>
      <c r="B16" s="600" t="n"/>
      <c r="C16" s="430" t="n"/>
      <c r="D16" s="430" t="n"/>
      <c r="E16" s="600" t="n"/>
      <c r="F16" s="600" t="n"/>
      <c r="G16" s="600" t="n"/>
      <c r="H16" s="600" t="n"/>
      <c r="I16" s="600" t="n"/>
      <c r="J16" s="600" t="n"/>
      <c r="K16" s="600" t="n"/>
      <c r="L16" s="600" t="n"/>
      <c r="M16" s="600" t="n"/>
      <c r="N16" s="600" t="n"/>
      <c r="O16" s="600" t="n"/>
      <c r="P16" s="600" t="n"/>
      <c r="Q16" s="600" t="n"/>
      <c r="R16" s="600" t="n"/>
      <c r="S16" s="600" t="n"/>
      <c r="T16" s="600" t="n"/>
      <c r="U16" s="600" t="n"/>
      <c r="V16" s="600" t="n"/>
      <c r="W16" s="600" t="n"/>
      <c r="X16" s="600" t="n"/>
      <c r="Y16" s="600" t="n"/>
      <c r="Z16" s="600" t="n"/>
    </row>
    <row r="17" ht="18.75" customHeight="1" s="844">
      <c r="A17" s="820" t="inlineStr">
        <is>
          <t>X</t>
        </is>
      </c>
      <c r="B17" s="667" t="inlineStr">
        <is>
          <t>Certifications by status</t>
        </is>
      </c>
      <c r="C17" s="724" t="n"/>
      <c r="D17" s="1221" t="n"/>
      <c r="E17" s="1216" t="n"/>
      <c r="F17" s="669" t="n"/>
      <c r="G17" s="669" t="n"/>
      <c r="H17" s="669" t="n"/>
      <c r="I17" s="669" t="n"/>
      <c r="J17" s="669" t="n"/>
      <c r="K17" s="669" t="n"/>
      <c r="L17" s="669" t="n"/>
      <c r="M17" s="669" t="n"/>
      <c r="N17" s="669" t="n"/>
      <c r="O17" s="669" t="n"/>
      <c r="P17" s="669" t="n"/>
      <c r="Q17" s="669" t="n"/>
      <c r="R17" s="669" t="n"/>
      <c r="S17" s="669" t="n"/>
      <c r="T17" s="669" t="n"/>
      <c r="U17" s="669" t="n"/>
      <c r="V17" s="669" t="n"/>
      <c r="W17" s="669" t="n"/>
      <c r="X17" s="669" t="n"/>
      <c r="Y17" s="669" t="n"/>
      <c r="Z17" s="669" t="n"/>
    </row>
    <row r="18" ht="15" customHeight="1" s="844">
      <c r="A18" s="666" t="n"/>
      <c r="B18" s="701" t="n"/>
      <c r="C18" s="824" t="n"/>
      <c r="D18" s="600" t="n"/>
      <c r="E18" s="600" t="n"/>
      <c r="F18" s="600" t="n"/>
      <c r="G18" s="600" t="n"/>
      <c r="H18" s="600" t="n"/>
      <c r="I18" s="600" t="n"/>
      <c r="J18" s="600" t="n"/>
      <c r="K18" s="600" t="n"/>
      <c r="L18" s="600" t="n"/>
      <c r="M18" s="600" t="n"/>
      <c r="N18" s="600" t="n"/>
      <c r="O18" s="600" t="n"/>
      <c r="P18" s="600" t="n"/>
      <c r="Q18" s="600" t="n"/>
      <c r="R18" s="600" t="n"/>
      <c r="S18" s="600" t="n"/>
      <c r="T18" s="600" t="n"/>
      <c r="U18" s="600" t="n"/>
      <c r="V18" s="600" t="n"/>
      <c r="W18" s="600" t="n"/>
      <c r="X18" s="600" t="n"/>
      <c r="Y18" s="600" t="n"/>
      <c r="Z18" s="600" t="n"/>
    </row>
    <row r="19" outlineLevel="1" ht="15" customHeight="1" s="844">
      <c r="A19" s="666" t="n"/>
      <c r="B19" s="821" t="inlineStr">
        <is>
          <t>Certification</t>
        </is>
      </c>
      <c r="C19" s="752" t="inlineStr">
        <is>
          <t>Generic Sales force product</t>
        </is>
      </c>
      <c r="D19" s="754" t="inlineStr">
        <is>
          <t>Number of Certifications</t>
        </is>
      </c>
      <c r="E19" s="600" t="n"/>
      <c r="F19" s="600" t="n"/>
      <c r="G19" s="600" t="n"/>
      <c r="H19" s="600" t="n"/>
      <c r="I19" s="600" t="n"/>
      <c r="J19" s="600" t="n"/>
      <c r="K19" s="600" t="n"/>
      <c r="L19" s="600" t="n"/>
      <c r="M19" s="600" t="n"/>
      <c r="N19" s="600" t="n"/>
      <c r="O19" s="600" t="n"/>
      <c r="P19" s="600" t="n"/>
      <c r="Q19" s="600" t="n"/>
      <c r="R19" s="600" t="n"/>
      <c r="S19" s="600" t="n"/>
      <c r="T19" s="600" t="n"/>
      <c r="U19" s="600" t="n"/>
      <c r="V19" s="600" t="n"/>
      <c r="W19" s="600" t="n"/>
      <c r="X19" s="600" t="n"/>
      <c r="Y19" s="600" t="n"/>
      <c r="Z19" s="600" t="n"/>
    </row>
    <row r="20" outlineLevel="1" ht="15" customHeight="1" s="844">
      <c r="A20" s="666" t="n"/>
      <c r="B20" s="600" t="n"/>
      <c r="C20" s="600" t="n"/>
      <c r="D20" s="600" t="n"/>
      <c r="E20" s="600" t="n"/>
      <c r="F20" s="600" t="n"/>
      <c r="G20" s="600" t="n"/>
      <c r="H20" s="600" t="n"/>
      <c r="I20" s="600" t="n"/>
      <c r="J20" s="600" t="n"/>
      <c r="K20" s="600" t="n"/>
      <c r="L20" s="600" t="n"/>
      <c r="M20" s="600" t="n"/>
      <c r="N20" s="600" t="n"/>
      <c r="O20" s="600" t="n"/>
      <c r="P20" s="600" t="n"/>
      <c r="Q20" s="600" t="n"/>
      <c r="R20" s="600" t="n"/>
      <c r="S20" s="600" t="n"/>
      <c r="T20" s="600" t="n"/>
      <c r="U20" s="600" t="n"/>
      <c r="V20" s="600" t="n"/>
      <c r="W20" s="600" t="n"/>
      <c r="X20" s="600" t="n"/>
      <c r="Y20" s="600" t="n"/>
      <c r="Z20" s="600" t="n"/>
    </row>
    <row r="21" outlineLevel="1" ht="15" customHeight="1" s="844">
      <c r="A21" s="600" t="n"/>
      <c r="B21" s="755" t="inlineStr">
        <is>
          <t>Sales force Certified Administrator</t>
        </is>
      </c>
      <c r="C21" s="825" t="inlineStr">
        <is>
          <t>Multi Cloud</t>
        </is>
      </c>
      <c r="D21" s="756" t="n">
        <v>64</v>
      </c>
      <c r="E21" s="600" t="n"/>
      <c r="F21" s="600" t="n"/>
      <c r="G21" s="600" t="n"/>
      <c r="H21" s="600" t="n"/>
      <c r="I21" s="600" t="n"/>
      <c r="J21" s="600" t="n"/>
      <c r="K21" s="600" t="n"/>
      <c r="L21" s="600" t="n"/>
      <c r="M21" s="600" t="n"/>
      <c r="N21" s="600" t="n"/>
      <c r="O21" s="600" t="n"/>
      <c r="P21" s="600" t="n"/>
      <c r="Q21" s="600" t="n"/>
      <c r="R21" s="600" t="n"/>
      <c r="S21" s="600" t="n"/>
      <c r="T21" s="600" t="n"/>
      <c r="U21" s="600" t="n"/>
      <c r="V21" s="600" t="n"/>
      <c r="W21" s="600" t="n"/>
      <c r="X21" s="600" t="n"/>
      <c r="Y21" s="600" t="n"/>
      <c r="Z21" s="600" t="n"/>
    </row>
    <row r="22" outlineLevel="1" ht="15" customHeight="1" s="844">
      <c r="A22" s="600" t="n"/>
      <c r="B22" s="755" t="inlineStr">
        <is>
          <t>Sales force Certified Platform Developer I</t>
        </is>
      </c>
      <c r="C22" s="825" t="inlineStr">
        <is>
          <t>Multi Cloud</t>
        </is>
      </c>
      <c r="D22" s="756" t="n">
        <v>46</v>
      </c>
      <c r="E22" s="600" t="n"/>
      <c r="F22" s="600" t="n"/>
      <c r="G22" s="600" t="n"/>
      <c r="H22" s="600" t="n"/>
      <c r="I22" s="600" t="n"/>
      <c r="J22" s="600" t="n"/>
      <c r="K22" s="600" t="n"/>
      <c r="L22" s="600" t="n"/>
      <c r="M22" s="600" t="n"/>
      <c r="N22" s="600" t="n"/>
      <c r="O22" s="600" t="n"/>
      <c r="P22" s="600" t="n"/>
      <c r="Q22" s="600" t="n"/>
      <c r="R22" s="600" t="n"/>
      <c r="S22" s="600" t="n"/>
      <c r="T22" s="600" t="n"/>
      <c r="U22" s="600" t="n"/>
      <c r="V22" s="600" t="n"/>
      <c r="W22" s="600" t="n"/>
      <c r="X22" s="600" t="n"/>
      <c r="Y22" s="600" t="n"/>
      <c r="Z22" s="600" t="n"/>
    </row>
    <row r="23" outlineLevel="1" ht="15" customHeight="1" s="844">
      <c r="A23" s="600" t="n"/>
      <c r="B23" s="755" t="inlineStr">
        <is>
          <t>Sales force Certified Platform App Builder</t>
        </is>
      </c>
      <c r="C23" s="825" t="inlineStr">
        <is>
          <t>Multi Cloud</t>
        </is>
      </c>
      <c r="D23" s="756" t="n">
        <v>28</v>
      </c>
      <c r="E23" s="600" t="n"/>
      <c r="F23" s="600" t="n"/>
      <c r="G23" s="600" t="n"/>
      <c r="H23" s="600" t="n"/>
      <c r="I23" s="600" t="n"/>
      <c r="J23" s="600" t="n"/>
      <c r="K23" s="600" t="n"/>
      <c r="L23" s="600" t="n"/>
      <c r="M23" s="600" t="n"/>
      <c r="N23" s="600" t="n"/>
      <c r="O23" s="600" t="n"/>
      <c r="P23" s="600" t="n"/>
      <c r="Q23" s="600" t="n"/>
      <c r="R23" s="600" t="n"/>
      <c r="S23" s="600" t="n"/>
      <c r="T23" s="600" t="n"/>
      <c r="U23" s="600" t="n"/>
      <c r="V23" s="600" t="n"/>
      <c r="W23" s="600" t="n"/>
      <c r="X23" s="600" t="n"/>
      <c r="Y23" s="600" t="n"/>
      <c r="Z23" s="600" t="n"/>
    </row>
    <row r="24" outlineLevel="1" ht="15" customHeight="1" s="844">
      <c r="A24" s="600" t="n"/>
      <c r="B24" s="755" t="inlineStr">
        <is>
          <t>Sales force Certified Sales Cloud Consultant</t>
        </is>
      </c>
      <c r="C24" s="825" t="inlineStr">
        <is>
          <t>Sales</t>
        </is>
      </c>
      <c r="D24" s="756" t="n">
        <v>26</v>
      </c>
      <c r="E24" s="600" t="n"/>
      <c r="F24" s="600" t="n"/>
      <c r="G24" s="600" t="n"/>
      <c r="H24" s="600" t="n"/>
      <c r="I24" s="600" t="n"/>
      <c r="J24" s="600" t="n"/>
      <c r="K24" s="600" t="n"/>
      <c r="L24" s="600" t="n"/>
      <c r="M24" s="600" t="n"/>
      <c r="N24" s="600" t="n"/>
      <c r="O24" s="600" t="n"/>
      <c r="P24" s="600" t="n"/>
      <c r="Q24" s="600" t="n"/>
      <c r="R24" s="600" t="n"/>
      <c r="S24" s="600" t="n"/>
      <c r="T24" s="600" t="n"/>
      <c r="U24" s="600" t="n"/>
      <c r="V24" s="600" t="n"/>
      <c r="W24" s="600" t="n"/>
      <c r="X24" s="600" t="n"/>
      <c r="Y24" s="600" t="n"/>
      <c r="Z24" s="600" t="n"/>
    </row>
    <row r="25" outlineLevel="1" ht="15" customHeight="1" s="844">
      <c r="A25" s="600" t="n"/>
      <c r="B25" s="755" t="inlineStr">
        <is>
          <t>Sales force Certified Platform Developer II</t>
        </is>
      </c>
      <c r="C25" s="825" t="inlineStr">
        <is>
          <t>Multi Cloud</t>
        </is>
      </c>
      <c r="D25" s="756" t="n">
        <v>23</v>
      </c>
      <c r="E25" s="600" t="n"/>
      <c r="F25" s="600" t="n"/>
      <c r="G25" s="600" t="n"/>
      <c r="H25" s="600" t="n"/>
      <c r="I25" s="600" t="n"/>
      <c r="J25" s="600" t="n"/>
      <c r="K25" s="600" t="n"/>
      <c r="L25" s="600" t="n"/>
      <c r="M25" s="600" t="n"/>
      <c r="N25" s="600" t="n"/>
      <c r="O25" s="600" t="n"/>
      <c r="P25" s="600" t="n"/>
      <c r="Q25" s="600" t="n"/>
      <c r="R25" s="600" t="n"/>
      <c r="S25" s="600" t="n"/>
      <c r="T25" s="600" t="n"/>
      <c r="U25" s="600" t="n"/>
      <c r="V25" s="600" t="n"/>
      <c r="W25" s="600" t="n"/>
      <c r="X25" s="600" t="n"/>
      <c r="Y25" s="600" t="n"/>
      <c r="Z25" s="600" t="n"/>
    </row>
    <row r="26" outlineLevel="1" ht="15" customHeight="1" s="844">
      <c r="A26" s="600" t="n"/>
      <c r="B26" s="755" t="inlineStr">
        <is>
          <t>Sales force Certified Service Cloud Consultant</t>
        </is>
      </c>
      <c r="C26" s="825" t="inlineStr">
        <is>
          <t>Service</t>
        </is>
      </c>
      <c r="D26" s="756" t="n">
        <v>23</v>
      </c>
      <c r="E26" s="600" t="n"/>
      <c r="F26" s="600" t="n"/>
      <c r="G26" s="600" t="n"/>
      <c r="H26" s="600" t="n"/>
      <c r="I26" s="600" t="n"/>
      <c r="J26" s="600" t="n"/>
      <c r="K26" s="600" t="n"/>
      <c r="L26" s="600" t="n"/>
      <c r="M26" s="600" t="n"/>
      <c r="N26" s="600" t="n"/>
      <c r="O26" s="600" t="n"/>
      <c r="P26" s="600" t="n"/>
      <c r="Q26" s="600" t="n"/>
      <c r="R26" s="600" t="n"/>
      <c r="S26" s="600" t="n"/>
      <c r="T26" s="600" t="n"/>
      <c r="U26" s="600" t="n"/>
      <c r="V26" s="600" t="n"/>
      <c r="W26" s="600" t="n"/>
      <c r="X26" s="600" t="n"/>
      <c r="Y26" s="600" t="n"/>
      <c r="Z26" s="600" t="n"/>
    </row>
    <row r="27" outlineLevel="1" ht="15" customHeight="1" s="844">
      <c r="A27" s="600" t="n"/>
      <c r="B27" s="755" t="inlineStr">
        <is>
          <t>Sales force Certified Sharing and Visibility Architect</t>
        </is>
      </c>
      <c r="C27" s="825" t="inlineStr">
        <is>
          <t>Multi Cloud</t>
        </is>
      </c>
      <c r="D27" s="756" t="n">
        <v>21</v>
      </c>
      <c r="E27" s="600" t="n"/>
      <c r="F27" s="600" t="n"/>
      <c r="G27" s="600" t="n"/>
      <c r="H27" s="600" t="n"/>
      <c r="I27" s="600" t="n"/>
      <c r="J27" s="600" t="n"/>
      <c r="K27" s="600" t="n"/>
      <c r="L27" s="600" t="n"/>
      <c r="M27" s="600" t="n"/>
      <c r="N27" s="600" t="n"/>
      <c r="O27" s="600" t="n"/>
      <c r="P27" s="600" t="n"/>
      <c r="Q27" s="600" t="n"/>
      <c r="R27" s="600" t="n"/>
      <c r="S27" s="600" t="n"/>
      <c r="T27" s="600" t="n"/>
      <c r="U27" s="600" t="n"/>
      <c r="V27" s="600" t="n"/>
      <c r="W27" s="600" t="n"/>
      <c r="X27" s="600" t="n"/>
      <c r="Y27" s="600" t="n"/>
      <c r="Z27" s="600" t="n"/>
    </row>
    <row r="28" outlineLevel="1" ht="15" customHeight="1" s="844">
      <c r="A28" s="600" t="n"/>
      <c r="B28" s="755" t="inlineStr">
        <is>
          <t>Sales force Certified Experience Cloud Consultant</t>
        </is>
      </c>
      <c r="C28" s="825" t="inlineStr">
        <is>
          <t>Community</t>
        </is>
      </c>
      <c r="D28" s="756" t="n">
        <v>17</v>
      </c>
      <c r="E28" s="600" t="n"/>
      <c r="F28" s="600" t="n"/>
      <c r="G28" s="600" t="n"/>
      <c r="H28" s="600" t="n"/>
      <c r="I28" s="600" t="n"/>
      <c r="J28" s="600" t="n"/>
      <c r="K28" s="600" t="n"/>
      <c r="L28" s="600" t="n"/>
      <c r="M28" s="600" t="n"/>
      <c r="N28" s="600" t="n"/>
      <c r="O28" s="600" t="n"/>
      <c r="P28" s="600" t="n"/>
      <c r="Q28" s="600" t="n"/>
      <c r="R28" s="600" t="n"/>
      <c r="S28" s="600" t="n"/>
      <c r="T28" s="600" t="n"/>
      <c r="U28" s="600" t="n"/>
      <c r="V28" s="600" t="n"/>
      <c r="W28" s="600" t="n"/>
      <c r="X28" s="600" t="n"/>
      <c r="Y28" s="600" t="n"/>
      <c r="Z28" s="600" t="n"/>
    </row>
    <row r="29" outlineLevel="1" ht="15" customHeight="1" s="844">
      <c r="A29" s="600" t="n"/>
      <c r="B29" s="755" t="inlineStr">
        <is>
          <t>Sales force Certified Data Architect</t>
        </is>
      </c>
      <c r="C29" s="825" t="inlineStr">
        <is>
          <t>Service</t>
        </is>
      </c>
      <c r="D29" s="756" t="n">
        <v>16</v>
      </c>
      <c r="E29" s="600" t="n"/>
      <c r="F29" s="600" t="n"/>
      <c r="G29" s="600" t="n"/>
      <c r="H29" s="600" t="n"/>
      <c r="I29" s="600" t="n"/>
      <c r="J29" s="600" t="n"/>
      <c r="K29" s="600" t="n"/>
      <c r="L29" s="600" t="n"/>
      <c r="M29" s="600" t="n"/>
      <c r="N29" s="600" t="n"/>
      <c r="O29" s="600" t="n"/>
      <c r="P29" s="600" t="n"/>
      <c r="Q29" s="600" t="n"/>
      <c r="R29" s="600" t="n"/>
      <c r="S29" s="600" t="n"/>
      <c r="T29" s="600" t="n"/>
      <c r="U29" s="600" t="n"/>
      <c r="V29" s="600" t="n"/>
      <c r="W29" s="600" t="n"/>
      <c r="X29" s="600" t="n"/>
      <c r="Y29" s="600" t="n"/>
      <c r="Z29" s="600" t="n"/>
    </row>
    <row r="30" outlineLevel="1" ht="15" customHeight="1" s="844">
      <c r="A30" s="600" t="n"/>
      <c r="B30" s="755" t="inlineStr">
        <is>
          <t>Sales force Certified Application Architect</t>
        </is>
      </c>
      <c r="C30" s="825" t="inlineStr">
        <is>
          <t>Multi Cloud</t>
        </is>
      </c>
      <c r="D30" s="756" t="n">
        <v>16</v>
      </c>
      <c r="E30" s="600" t="n"/>
      <c r="F30" s="600" t="n"/>
      <c r="G30" s="600" t="n"/>
      <c r="H30" s="600" t="n"/>
      <c r="I30" s="600" t="n"/>
      <c r="J30" s="600" t="n"/>
      <c r="K30" s="600" t="n"/>
      <c r="L30" s="600" t="n"/>
      <c r="M30" s="600" t="n"/>
      <c r="N30" s="600" t="n"/>
      <c r="O30" s="600" t="n"/>
      <c r="P30" s="600" t="n"/>
      <c r="Q30" s="600" t="n"/>
      <c r="R30" s="600" t="n"/>
      <c r="S30" s="600" t="n"/>
      <c r="T30" s="600" t="n"/>
      <c r="U30" s="600" t="n"/>
      <c r="V30" s="600" t="n"/>
      <c r="W30" s="600" t="n"/>
      <c r="X30" s="600" t="n"/>
      <c r="Y30" s="600" t="n"/>
      <c r="Z30" s="600" t="n"/>
    </row>
    <row r="31" outlineLevel="1" ht="15" customHeight="1" s="844">
      <c r="A31" s="600" t="n"/>
      <c r="B31" s="755" t="inlineStr">
        <is>
          <t>Sales force Certified Advanced Administrator</t>
        </is>
      </c>
      <c r="C31" s="825" t="inlineStr">
        <is>
          <t>Multi Cloud</t>
        </is>
      </c>
      <c r="D31" s="756" t="n">
        <v>16</v>
      </c>
      <c r="E31" s="600" t="n"/>
      <c r="F31" s="600" t="n"/>
      <c r="G31" s="600" t="n"/>
      <c r="H31" s="600" t="n"/>
      <c r="I31" s="600" t="n"/>
      <c r="J31" s="600" t="n"/>
      <c r="K31" s="600" t="n"/>
      <c r="L31" s="600" t="n"/>
      <c r="M31" s="600" t="n"/>
      <c r="N31" s="600" t="n"/>
      <c r="O31" s="600" t="n"/>
      <c r="P31" s="600" t="n"/>
      <c r="Q31" s="600" t="n"/>
      <c r="R31" s="600" t="n"/>
      <c r="S31" s="600" t="n"/>
      <c r="T31" s="600" t="n"/>
      <c r="U31" s="600" t="n"/>
      <c r="V31" s="600" t="n"/>
      <c r="W31" s="600" t="n"/>
      <c r="X31" s="600" t="n"/>
      <c r="Y31" s="600" t="n"/>
      <c r="Z31" s="600" t="n"/>
    </row>
    <row r="32" outlineLevel="1" ht="15" customHeight="1" s="844">
      <c r="A32" s="600" t="n"/>
      <c r="B32" s="755" t="inlineStr">
        <is>
          <t>Sales force Certified Development Lifecycle and Deployment Architect</t>
        </is>
      </c>
      <c r="C32" s="825" t="inlineStr">
        <is>
          <t>Multi Cloud</t>
        </is>
      </c>
      <c r="D32" s="756" t="n">
        <v>13</v>
      </c>
      <c r="E32" s="600" t="n"/>
      <c r="F32" s="600" t="n"/>
      <c r="G32" s="600" t="n"/>
      <c r="H32" s="600" t="n"/>
      <c r="I32" s="600" t="n"/>
      <c r="J32" s="600" t="n"/>
      <c r="K32" s="600" t="n"/>
      <c r="L32" s="600" t="n"/>
      <c r="M32" s="600" t="n"/>
      <c r="N32" s="600" t="n"/>
      <c r="O32" s="600" t="n"/>
      <c r="P32" s="600" t="n"/>
      <c r="Q32" s="600" t="n"/>
      <c r="R32" s="600" t="n"/>
      <c r="S32" s="600" t="n"/>
      <c r="T32" s="600" t="n"/>
      <c r="U32" s="600" t="n"/>
      <c r="V32" s="600" t="n"/>
      <c r="W32" s="600" t="n"/>
      <c r="X32" s="600" t="n"/>
      <c r="Y32" s="600" t="n"/>
      <c r="Z32" s="600" t="n"/>
    </row>
    <row r="33" outlineLevel="1" ht="15" customHeight="1" s="844">
      <c r="A33" s="600" t="n"/>
      <c r="B33" s="755" t="inlineStr">
        <is>
          <t>Sales force Certified Integration Architect</t>
        </is>
      </c>
      <c r="C33" s="825" t="inlineStr">
        <is>
          <t>Integration</t>
        </is>
      </c>
      <c r="D33" s="756" t="n">
        <v>11</v>
      </c>
      <c r="E33" s="600" t="n"/>
      <c r="F33" s="600" t="n"/>
      <c r="G33" s="600" t="n"/>
      <c r="H33" s="600" t="n"/>
      <c r="I33" s="600" t="n"/>
      <c r="J33" s="600" t="n"/>
      <c r="K33" s="600" t="n"/>
      <c r="L33" s="600" t="n"/>
      <c r="M33" s="600" t="n"/>
      <c r="N33" s="600" t="n"/>
      <c r="O33" s="600" t="n"/>
      <c r="P33" s="600" t="n"/>
      <c r="Q33" s="600" t="n"/>
      <c r="R33" s="600" t="n"/>
      <c r="S33" s="600" t="n"/>
      <c r="T33" s="600" t="n"/>
      <c r="U33" s="600" t="n"/>
      <c r="V33" s="600" t="n"/>
      <c r="W33" s="600" t="n"/>
      <c r="X33" s="600" t="n"/>
      <c r="Y33" s="600" t="n"/>
      <c r="Z33" s="600" t="n"/>
    </row>
    <row r="34" outlineLevel="1" ht="15" customHeight="1" s="844">
      <c r="A34" s="600" t="n"/>
      <c r="B34" s="755" t="inlineStr">
        <is>
          <t>MuleSoft Certified Developer - Level 1 (Mule 4)</t>
        </is>
      </c>
      <c r="C34" s="825" t="inlineStr">
        <is>
          <t>Integration</t>
        </is>
      </c>
      <c r="D34" s="756" t="n">
        <v>9</v>
      </c>
      <c r="E34" s="600" t="n"/>
      <c r="F34" s="600" t="n"/>
      <c r="G34" s="600" t="n"/>
      <c r="H34" s="600" t="n"/>
      <c r="I34" s="600" t="n"/>
      <c r="J34" s="600" t="n"/>
      <c r="K34" s="600" t="n"/>
      <c r="L34" s="600" t="n"/>
      <c r="M34" s="600" t="n"/>
      <c r="N34" s="600" t="n"/>
      <c r="O34" s="600" t="n"/>
      <c r="P34" s="600" t="n"/>
      <c r="Q34" s="600" t="n"/>
      <c r="R34" s="600" t="n"/>
      <c r="S34" s="600" t="n"/>
      <c r="T34" s="600" t="n"/>
      <c r="U34" s="600" t="n"/>
      <c r="V34" s="600" t="n"/>
      <c r="W34" s="600" t="n"/>
      <c r="X34" s="600" t="n"/>
      <c r="Y34" s="600" t="n"/>
      <c r="Z34" s="600" t="n"/>
    </row>
    <row r="35" outlineLevel="1" ht="15" customHeight="1" s="844">
      <c r="A35" s="600" t="n"/>
      <c r="B35" s="755" t="inlineStr">
        <is>
          <t>Sales force Certified Marketing Cloud Email Specialist</t>
        </is>
      </c>
      <c r="C35" s="825" t="inlineStr">
        <is>
          <t>Marketing</t>
        </is>
      </c>
      <c r="D35" s="756" t="n">
        <v>8</v>
      </c>
      <c r="E35" s="600" t="n"/>
      <c r="F35" s="600" t="n"/>
      <c r="G35" s="600" t="n"/>
      <c r="H35" s="600" t="n"/>
      <c r="I35" s="600" t="n"/>
      <c r="J35" s="600" t="n"/>
      <c r="K35" s="600" t="n"/>
      <c r="L35" s="600" t="n"/>
      <c r="M35" s="600" t="n"/>
      <c r="N35" s="600" t="n"/>
      <c r="O35" s="600" t="n"/>
      <c r="P35" s="600" t="n"/>
      <c r="Q35" s="600" t="n"/>
      <c r="R35" s="600" t="n"/>
      <c r="S35" s="600" t="n"/>
      <c r="T35" s="600" t="n"/>
      <c r="U35" s="600" t="n"/>
      <c r="V35" s="600" t="n"/>
      <c r="W35" s="600" t="n"/>
      <c r="X35" s="600" t="n"/>
      <c r="Y35" s="600" t="n"/>
      <c r="Z35" s="600" t="n"/>
    </row>
    <row r="36" outlineLevel="1" ht="15" customHeight="1" s="844">
      <c r="A36" s="600" t="n"/>
      <c r="B36" s="755" t="inlineStr">
        <is>
          <t>Sales force Certified Identity and Access Management Architect</t>
        </is>
      </c>
      <c r="C36" s="825" t="inlineStr">
        <is>
          <t>Multi Cloud</t>
        </is>
      </c>
      <c r="D36" s="756" t="n">
        <v>8</v>
      </c>
      <c r="E36" s="600" t="n"/>
      <c r="F36" s="600" t="n"/>
      <c r="G36" s="600" t="n"/>
      <c r="H36" s="600" t="n"/>
      <c r="I36" s="600" t="n"/>
      <c r="J36" s="600" t="n"/>
      <c r="K36" s="600" t="n"/>
      <c r="L36" s="600" t="n"/>
      <c r="M36" s="600" t="n"/>
      <c r="N36" s="600" t="n"/>
      <c r="O36" s="600" t="n"/>
      <c r="P36" s="600" t="n"/>
      <c r="Q36" s="600" t="n"/>
      <c r="R36" s="600" t="n"/>
      <c r="S36" s="600" t="n"/>
      <c r="T36" s="600" t="n"/>
      <c r="U36" s="600" t="n"/>
      <c r="V36" s="600" t="n"/>
      <c r="W36" s="600" t="n"/>
      <c r="X36" s="600" t="n"/>
      <c r="Y36" s="600" t="n"/>
      <c r="Z36" s="600" t="n"/>
    </row>
    <row r="37" outlineLevel="1" ht="15" customHeight="1" s="844">
      <c r="A37" s="600" t="n"/>
      <c r="B37" s="755" t="inlineStr">
        <is>
          <t>Sales force Certified System Architect</t>
        </is>
      </c>
      <c r="C37" s="825" t="inlineStr">
        <is>
          <t>Multi Cloud</t>
        </is>
      </c>
      <c r="D37" s="756" t="n">
        <v>8</v>
      </c>
      <c r="E37" s="600" t="n"/>
      <c r="F37" s="600" t="n"/>
      <c r="G37" s="600" t="n"/>
      <c r="H37" s="600" t="n"/>
      <c r="I37" s="600" t="n"/>
      <c r="J37" s="600" t="n"/>
      <c r="K37" s="600" t="n"/>
      <c r="L37" s="600" t="n"/>
      <c r="M37" s="600" t="n"/>
      <c r="N37" s="600" t="n"/>
      <c r="O37" s="600" t="n"/>
      <c r="P37" s="600" t="n"/>
      <c r="Q37" s="600" t="n"/>
      <c r="R37" s="600" t="n"/>
      <c r="S37" s="600" t="n"/>
      <c r="T37" s="600" t="n"/>
      <c r="U37" s="600" t="n"/>
      <c r="V37" s="600" t="n"/>
      <c r="W37" s="600" t="n"/>
      <c r="X37" s="600" t="n"/>
      <c r="Y37" s="600" t="n"/>
      <c r="Z37" s="600" t="n"/>
    </row>
    <row r="38" outlineLevel="1" ht="15" customHeight="1" s="844">
      <c r="A38" s="600" t="n"/>
      <c r="B38" s="755" t="inlineStr">
        <is>
          <t>Sales force Certified Field Service Consultant</t>
        </is>
      </c>
      <c r="C38" s="825" t="inlineStr">
        <is>
          <t>Field Service Lightning</t>
        </is>
      </c>
      <c r="D38" s="756" t="n">
        <v>8</v>
      </c>
      <c r="E38" s="600" t="n"/>
      <c r="F38" s="600" t="n"/>
      <c r="G38" s="600" t="n"/>
      <c r="H38" s="600" t="n"/>
      <c r="I38" s="600" t="n"/>
      <c r="J38" s="600" t="n"/>
      <c r="K38" s="600" t="n"/>
      <c r="L38" s="600" t="n"/>
      <c r="M38" s="600" t="n"/>
      <c r="N38" s="600" t="n"/>
      <c r="O38" s="600" t="n"/>
      <c r="P38" s="600" t="n"/>
      <c r="Q38" s="600" t="n"/>
      <c r="R38" s="600" t="n"/>
      <c r="S38" s="600" t="n"/>
      <c r="T38" s="600" t="n"/>
      <c r="U38" s="600" t="n"/>
      <c r="V38" s="600" t="n"/>
      <c r="W38" s="600" t="n"/>
      <c r="X38" s="600" t="n"/>
      <c r="Y38" s="600" t="n"/>
      <c r="Z38" s="600" t="n"/>
    </row>
    <row r="39" outlineLevel="1" ht="15" customHeight="1" s="844">
      <c r="A39" s="600" t="n"/>
      <c r="B39" s="755" t="inlineStr">
        <is>
          <t>Sales force Certified CPQ Specialist</t>
        </is>
      </c>
      <c r="C39" s="825" t="inlineStr">
        <is>
          <t>CPQ</t>
        </is>
      </c>
      <c r="D39" s="756" t="n">
        <v>7</v>
      </c>
      <c r="E39" s="600" t="n"/>
      <c r="F39" s="600" t="n"/>
      <c r="G39" s="600" t="n"/>
      <c r="H39" s="600" t="n"/>
      <c r="I39" s="600" t="n"/>
      <c r="J39" s="600" t="n"/>
      <c r="K39" s="600" t="n"/>
      <c r="L39" s="600" t="n"/>
      <c r="M39" s="600" t="n"/>
      <c r="N39" s="600" t="n"/>
      <c r="O39" s="600" t="n"/>
      <c r="P39" s="600" t="n"/>
      <c r="Q39" s="600" t="n"/>
      <c r="R39" s="600" t="n"/>
      <c r="S39" s="600" t="n"/>
      <c r="T39" s="600" t="n"/>
      <c r="U39" s="600" t="n"/>
      <c r="V39" s="600" t="n"/>
      <c r="W39" s="600" t="n"/>
      <c r="X39" s="600" t="n"/>
      <c r="Y39" s="600" t="n"/>
      <c r="Z39" s="600" t="n"/>
    </row>
    <row r="40" outlineLevel="1" ht="15" customHeight="1" s="844">
      <c r="A40" s="600" t="n"/>
      <c r="B40" s="755" t="inlineStr">
        <is>
          <t>Sales force Certified Pardot Specialist</t>
        </is>
      </c>
      <c r="C40" s="825" t="inlineStr">
        <is>
          <t>Marketing</t>
        </is>
      </c>
      <c r="D40" s="756" t="n">
        <v>4</v>
      </c>
      <c r="E40" s="600" t="n"/>
      <c r="F40" s="600" t="n"/>
      <c r="G40" s="600" t="n"/>
      <c r="H40" s="600" t="n"/>
      <c r="I40" s="600" t="n"/>
      <c r="J40" s="600" t="n"/>
      <c r="K40" s="600" t="n"/>
      <c r="L40" s="600" t="n"/>
      <c r="M40" s="600" t="n"/>
      <c r="N40" s="600" t="n"/>
      <c r="O40" s="600" t="n"/>
      <c r="P40" s="600" t="n"/>
      <c r="Q40" s="600" t="n"/>
      <c r="R40" s="600" t="n"/>
      <c r="S40" s="600" t="n"/>
      <c r="T40" s="600" t="n"/>
      <c r="U40" s="600" t="n"/>
      <c r="V40" s="600" t="n"/>
      <c r="W40" s="600" t="n"/>
      <c r="X40" s="600" t="n"/>
      <c r="Y40" s="600" t="n"/>
      <c r="Z40" s="600" t="n"/>
    </row>
    <row r="41" outlineLevel="1" ht="15" customHeight="1" s="844">
      <c r="A41" s="600" t="n"/>
      <c r="B41" s="755" t="inlineStr">
        <is>
          <t>Sales force Certified Pardot Consultant</t>
        </is>
      </c>
      <c r="C41" s="825" t="inlineStr">
        <is>
          <t>Marketing</t>
        </is>
      </c>
      <c r="D41" s="756" t="n">
        <v>4</v>
      </c>
      <c r="E41" s="600" t="n"/>
      <c r="F41" s="600" t="n"/>
      <c r="G41" s="600" t="n"/>
      <c r="H41" s="600" t="n"/>
      <c r="I41" s="600" t="n"/>
      <c r="J41" s="600" t="n"/>
      <c r="K41" s="600" t="n"/>
      <c r="L41" s="600" t="n"/>
      <c r="M41" s="600" t="n"/>
      <c r="N41" s="600" t="n"/>
      <c r="O41" s="600" t="n"/>
      <c r="P41" s="600" t="n"/>
      <c r="Q41" s="600" t="n"/>
      <c r="R41" s="600" t="n"/>
      <c r="S41" s="600" t="n"/>
      <c r="T41" s="600" t="n"/>
      <c r="U41" s="600" t="n"/>
      <c r="V41" s="600" t="n"/>
      <c r="W41" s="600" t="n"/>
      <c r="X41" s="600" t="n"/>
      <c r="Y41" s="600" t="n"/>
      <c r="Z41" s="600" t="n"/>
    </row>
    <row r="42" outlineLevel="1" ht="15" customHeight="1" s="844">
      <c r="A42" s="600" t="n"/>
      <c r="B42" s="755" t="inlineStr">
        <is>
          <t>Sales force Certified Marketing Cloud Consultant</t>
        </is>
      </c>
      <c r="C42" s="825" t="inlineStr">
        <is>
          <t>Marketing</t>
        </is>
      </c>
      <c r="D42" s="756" t="n">
        <v>4</v>
      </c>
      <c r="E42" s="600" t="n"/>
      <c r="F42" s="600" t="n"/>
      <c r="G42" s="600" t="n"/>
      <c r="H42" s="600" t="n"/>
      <c r="I42" s="600" t="n"/>
      <c r="J42" s="600" t="n"/>
      <c r="K42" s="600" t="n"/>
      <c r="L42" s="600" t="n"/>
      <c r="M42" s="600" t="n"/>
      <c r="N42" s="600" t="n"/>
      <c r="O42" s="600" t="n"/>
      <c r="P42" s="600" t="n"/>
      <c r="Q42" s="600" t="n"/>
      <c r="R42" s="600" t="n"/>
      <c r="S42" s="600" t="n"/>
      <c r="T42" s="600" t="n"/>
      <c r="U42" s="600" t="n"/>
      <c r="V42" s="600" t="n"/>
      <c r="W42" s="600" t="n"/>
      <c r="X42" s="600" t="n"/>
      <c r="Y42" s="600" t="n"/>
      <c r="Z42" s="600" t="n"/>
    </row>
    <row r="43" outlineLevel="1" ht="15" customHeight="1" s="844">
      <c r="A43" s="600" t="n"/>
      <c r="B43" s="755" t="inlineStr">
        <is>
          <t>Sales force Certified JavaScript Developer I</t>
        </is>
      </c>
      <c r="C43" s="825" t="inlineStr">
        <is>
          <t>Multi Cloud</t>
        </is>
      </c>
      <c r="D43" s="756" t="n">
        <v>4</v>
      </c>
      <c r="E43" s="600" t="n"/>
      <c r="F43" s="600" t="n"/>
      <c r="G43" s="600" t="n"/>
      <c r="H43" s="600" t="n"/>
      <c r="I43" s="600" t="n"/>
      <c r="J43" s="600" t="n"/>
      <c r="K43" s="600" t="n"/>
      <c r="L43" s="600" t="n"/>
      <c r="M43" s="600" t="n"/>
      <c r="N43" s="600" t="n"/>
      <c r="O43" s="600" t="n"/>
      <c r="P43" s="600" t="n"/>
      <c r="Q43" s="600" t="n"/>
      <c r="R43" s="600" t="n"/>
      <c r="S43" s="600" t="n"/>
      <c r="T43" s="600" t="n"/>
      <c r="U43" s="600" t="n"/>
      <c r="V43" s="600" t="n"/>
      <c r="W43" s="600" t="n"/>
      <c r="X43" s="600" t="n"/>
      <c r="Y43" s="600" t="n"/>
      <c r="Z43" s="600" t="n"/>
    </row>
    <row r="44" outlineLevel="1" ht="15" customHeight="1" s="844">
      <c r="A44" s="600" t="n"/>
      <c r="B44" s="755" t="inlineStr">
        <is>
          <t>MuleSoft Certified Platform Architect - Level 1</t>
        </is>
      </c>
      <c r="C44" s="825" t="inlineStr">
        <is>
          <t>Integration</t>
        </is>
      </c>
      <c r="D44" s="756" t="n">
        <v>4</v>
      </c>
      <c r="E44" s="600" t="n"/>
      <c r="F44" s="600" t="n"/>
      <c r="G44" s="600" t="n"/>
      <c r="H44" s="600" t="n"/>
      <c r="I44" s="600" t="n"/>
      <c r="J44" s="600" t="n"/>
      <c r="K44" s="600" t="n"/>
      <c r="L44" s="600" t="n"/>
      <c r="M44" s="600" t="n"/>
      <c r="N44" s="600" t="n"/>
      <c r="O44" s="600" t="n"/>
      <c r="P44" s="600" t="n"/>
      <c r="Q44" s="600" t="n"/>
      <c r="R44" s="600" t="n"/>
      <c r="S44" s="600" t="n"/>
      <c r="T44" s="600" t="n"/>
      <c r="U44" s="600" t="n"/>
      <c r="V44" s="600" t="n"/>
      <c r="W44" s="600" t="n"/>
      <c r="X44" s="600" t="n"/>
      <c r="Y44" s="600" t="n"/>
      <c r="Z44" s="600" t="n"/>
    </row>
    <row r="45" outlineLevel="1" ht="15" customHeight="1" s="844">
      <c r="A45" s="600" t="n"/>
      <c r="B45" s="755" t="inlineStr">
        <is>
          <t>Sales force Certified Marketing Cloud Administrator</t>
        </is>
      </c>
      <c r="C45" s="825" t="inlineStr">
        <is>
          <t>Marketing</t>
        </is>
      </c>
      <c r="D45" s="756" t="n">
        <v>3</v>
      </c>
      <c r="E45" s="600" t="n"/>
      <c r="F45" s="600" t="n"/>
      <c r="G45" s="600" t="n"/>
      <c r="H45" s="600" t="n"/>
      <c r="I45" s="600" t="n"/>
      <c r="J45" s="600" t="n"/>
      <c r="K45" s="600" t="n"/>
      <c r="L45" s="600" t="n"/>
      <c r="M45" s="600" t="n"/>
      <c r="N45" s="600" t="n"/>
      <c r="O45" s="600" t="n"/>
      <c r="P45" s="600" t="n"/>
      <c r="Q45" s="600" t="n"/>
      <c r="R45" s="600" t="n"/>
      <c r="S45" s="600" t="n"/>
      <c r="T45" s="600" t="n"/>
      <c r="U45" s="600" t="n"/>
      <c r="V45" s="600" t="n"/>
      <c r="W45" s="600" t="n"/>
      <c r="X45" s="600" t="n"/>
      <c r="Y45" s="600" t="n"/>
      <c r="Z45" s="600" t="n"/>
    </row>
    <row r="46" outlineLevel="1" ht="15" customHeight="1" s="844">
      <c r="A46" s="600" t="n"/>
      <c r="B46" s="755" t="inlineStr">
        <is>
          <t>Sales force Certified User Experience Designer</t>
        </is>
      </c>
      <c r="C46" s="825" t="inlineStr">
        <is>
          <t>Multi Cloud</t>
        </is>
      </c>
      <c r="D46" s="756" t="n">
        <v>2</v>
      </c>
      <c r="E46" s="600" t="n"/>
      <c r="F46" s="600" t="n"/>
      <c r="G46" s="600" t="n"/>
      <c r="H46" s="600" t="n"/>
      <c r="I46" s="600" t="n"/>
      <c r="J46" s="600" t="n"/>
      <c r="K46" s="600" t="n"/>
      <c r="L46" s="600" t="n"/>
      <c r="M46" s="600" t="n"/>
      <c r="N46" s="600" t="n"/>
      <c r="O46" s="600" t="n"/>
      <c r="P46" s="600" t="n"/>
      <c r="Q46" s="600" t="n"/>
      <c r="R46" s="600" t="n"/>
      <c r="S46" s="600" t="n"/>
      <c r="T46" s="600" t="n"/>
      <c r="U46" s="600" t="n"/>
      <c r="V46" s="600" t="n"/>
      <c r="W46" s="600" t="n"/>
      <c r="X46" s="600" t="n"/>
      <c r="Y46" s="600" t="n"/>
      <c r="Z46" s="600" t="n"/>
    </row>
    <row r="47" outlineLevel="1" ht="15" customHeight="1" s="844">
      <c r="A47" s="600" t="n"/>
      <c r="B47" s="755" t="inlineStr">
        <is>
          <t>Sales force Certified Marketing Cloud Developer</t>
        </is>
      </c>
      <c r="C47" s="825" t="inlineStr">
        <is>
          <t>Marketing</t>
        </is>
      </c>
      <c r="D47" s="756" t="n">
        <v>1</v>
      </c>
      <c r="E47" s="600" t="n"/>
      <c r="F47" s="600" t="n"/>
      <c r="G47" s="600" t="n"/>
      <c r="H47" s="600" t="n"/>
      <c r="I47" s="600" t="n"/>
      <c r="J47" s="600" t="n"/>
      <c r="K47" s="600" t="n"/>
      <c r="L47" s="600" t="n"/>
      <c r="M47" s="600" t="n"/>
      <c r="N47" s="600" t="n"/>
      <c r="O47" s="600" t="n"/>
      <c r="P47" s="600" t="n"/>
      <c r="Q47" s="600" t="n"/>
      <c r="R47" s="600" t="n"/>
      <c r="S47" s="600" t="n"/>
      <c r="T47" s="600" t="n"/>
      <c r="U47" s="600" t="n"/>
      <c r="V47" s="600" t="n"/>
      <c r="W47" s="600" t="n"/>
      <c r="X47" s="600" t="n"/>
      <c r="Y47" s="600" t="n"/>
      <c r="Z47" s="600" t="n"/>
    </row>
    <row r="48" outlineLevel="1" ht="15" customHeight="1" s="844">
      <c r="A48" s="600" t="n"/>
      <c r="B48" s="755" t="inlineStr">
        <is>
          <t>Sales force Certified Tableau CRM and Einstein Discovery Consultant</t>
        </is>
      </c>
      <c r="C48" s="825" t="inlineStr">
        <is>
          <t>Tableau CRM</t>
        </is>
      </c>
      <c r="D48" s="756" t="n">
        <v>1</v>
      </c>
      <c r="E48" s="600" t="n"/>
      <c r="F48" s="600" t="n"/>
      <c r="G48" s="600" t="n"/>
      <c r="H48" s="600" t="n"/>
      <c r="I48" s="600" t="n"/>
      <c r="J48" s="600" t="n"/>
      <c r="K48" s="600" t="n"/>
      <c r="L48" s="600" t="n"/>
      <c r="M48" s="600" t="n"/>
      <c r="N48" s="600" t="n"/>
      <c r="O48" s="600" t="n"/>
      <c r="P48" s="600" t="n"/>
      <c r="Q48" s="600" t="n"/>
      <c r="R48" s="600" t="n"/>
      <c r="S48" s="600" t="n"/>
      <c r="T48" s="600" t="n"/>
      <c r="U48" s="600" t="n"/>
      <c r="V48" s="600" t="n"/>
      <c r="W48" s="600" t="n"/>
      <c r="X48" s="600" t="n"/>
      <c r="Y48" s="600" t="n"/>
      <c r="Z48" s="600" t="n"/>
    </row>
    <row r="49" outlineLevel="1" ht="15" customHeight="1" s="844">
      <c r="A49" s="600" t="n"/>
      <c r="B49" s="755" t="inlineStr">
        <is>
          <t>MuleSoft Certified Integration Architect - Level 1</t>
        </is>
      </c>
      <c r="C49" s="825" t="inlineStr">
        <is>
          <t>Integration</t>
        </is>
      </c>
      <c r="D49" s="756" t="n">
        <v>1</v>
      </c>
      <c r="E49" s="600" t="n"/>
      <c r="F49" s="600" t="n"/>
      <c r="G49" s="600" t="n"/>
      <c r="H49" s="600" t="n"/>
      <c r="I49" s="600" t="n"/>
      <c r="J49" s="600" t="n"/>
      <c r="K49" s="600" t="n"/>
      <c r="L49" s="600" t="n"/>
      <c r="M49" s="600" t="n"/>
      <c r="N49" s="600" t="n"/>
      <c r="O49" s="600" t="n"/>
      <c r="P49" s="600" t="n"/>
      <c r="Q49" s="600" t="n"/>
      <c r="R49" s="600" t="n"/>
      <c r="S49" s="600" t="n"/>
      <c r="T49" s="600" t="n"/>
      <c r="U49" s="600" t="n"/>
      <c r="V49" s="600" t="n"/>
      <c r="W49" s="600" t="n"/>
      <c r="X49" s="600" t="n"/>
      <c r="Y49" s="600" t="n"/>
      <c r="Z49" s="600" t="n"/>
    </row>
    <row r="50" outlineLevel="1" ht="15" customHeight="1" s="844">
      <c r="A50" s="600" t="n"/>
      <c r="B50" s="755" t="inlineStr">
        <is>
          <t>Sales force Certified Nonprofit Cloud Consultant</t>
        </is>
      </c>
      <c r="C50" s="825" t="inlineStr">
        <is>
          <t>Nonprofit</t>
        </is>
      </c>
      <c r="D50" s="758" t="n">
        <v>1</v>
      </c>
      <c r="E50" s="600" t="n"/>
      <c r="F50" s="600" t="n"/>
      <c r="G50" s="600" t="n"/>
      <c r="H50" s="600" t="n"/>
      <c r="I50" s="600" t="n"/>
      <c r="J50" s="600" t="n"/>
      <c r="K50" s="600" t="n"/>
      <c r="L50" s="600" t="n"/>
      <c r="M50" s="600" t="n"/>
      <c r="N50" s="600" t="n"/>
      <c r="O50" s="600" t="n"/>
      <c r="P50" s="600" t="n"/>
      <c r="Q50" s="600" t="n"/>
      <c r="R50" s="600" t="n"/>
      <c r="S50" s="600" t="n"/>
      <c r="T50" s="600" t="n"/>
      <c r="U50" s="600" t="n"/>
      <c r="V50" s="600" t="n"/>
      <c r="W50" s="600" t="n"/>
      <c r="X50" s="600" t="n"/>
      <c r="Y50" s="600" t="n"/>
      <c r="Z50" s="600" t="n"/>
    </row>
    <row r="51" outlineLevel="1" ht="15" customHeight="1" s="844">
      <c r="A51" s="600" t="n"/>
      <c r="B51" s="757" t="inlineStr">
        <is>
          <t>Total</t>
        </is>
      </c>
      <c r="C51" s="600" t="n"/>
      <c r="D51" s="757">
        <f>SUM(D21:D50)</f>
        <v/>
      </c>
      <c r="E51" s="600" t="n"/>
      <c r="F51" s="600" t="n"/>
      <c r="G51" s="600" t="n"/>
      <c r="H51" s="600" t="n"/>
      <c r="I51" s="600" t="n"/>
      <c r="J51" s="600" t="n"/>
      <c r="K51" s="600" t="n"/>
      <c r="L51" s="600" t="n"/>
      <c r="M51" s="600" t="n"/>
      <c r="N51" s="600" t="n"/>
      <c r="O51" s="600" t="n"/>
      <c r="P51" s="600" t="n"/>
      <c r="Q51" s="600" t="n"/>
      <c r="R51" s="600" t="n"/>
      <c r="S51" s="600" t="n"/>
      <c r="T51" s="600" t="n"/>
      <c r="U51" s="600" t="n"/>
      <c r="V51" s="600" t="n"/>
      <c r="W51" s="600" t="n"/>
      <c r="X51" s="600" t="n"/>
      <c r="Y51" s="600" t="n"/>
      <c r="Z51" s="600" t="n"/>
    </row>
    <row r="52" outlineLevel="1" ht="15" customHeight="1" s="844">
      <c r="A52" s="600" t="n"/>
      <c r="B52" s="600" t="n"/>
      <c r="C52" s="600" t="n"/>
      <c r="D52" s="600" t="n"/>
      <c r="E52" s="600" t="n"/>
      <c r="F52" s="600" t="n"/>
      <c r="G52" s="600" t="n"/>
      <c r="H52" s="600" t="n"/>
      <c r="I52" s="600" t="n"/>
      <c r="J52" s="600" t="n"/>
      <c r="K52" s="600" t="n"/>
      <c r="L52" s="600" t="n"/>
      <c r="M52" s="600" t="n"/>
      <c r="N52" s="600" t="n"/>
      <c r="O52" s="600" t="n"/>
      <c r="P52" s="600" t="n"/>
      <c r="Q52" s="600" t="n"/>
      <c r="R52" s="600" t="n"/>
      <c r="S52" s="600" t="n"/>
      <c r="T52" s="600" t="n"/>
      <c r="U52" s="600" t="n"/>
      <c r="V52" s="600" t="n"/>
      <c r="W52" s="600" t="n"/>
      <c r="X52" s="600" t="n"/>
      <c r="Y52" s="600" t="n"/>
      <c r="Z52" s="600" t="n"/>
    </row>
    <row r="53" ht="15" customHeight="1" s="844">
      <c r="A53" s="600" t="n"/>
      <c r="B53" s="600" t="n"/>
      <c r="C53" s="430" t="n"/>
      <c r="D53" s="430" t="n"/>
      <c r="E53" s="600" t="n"/>
      <c r="F53" s="600" t="n"/>
      <c r="G53" s="600" t="n"/>
      <c r="H53" s="600" t="n"/>
      <c r="I53" s="600" t="n"/>
      <c r="J53" s="600" t="n"/>
      <c r="K53" s="600" t="n"/>
      <c r="L53" s="600" t="n"/>
      <c r="M53" s="600" t="n"/>
      <c r="N53" s="600" t="n"/>
      <c r="O53" s="600" t="n"/>
      <c r="P53" s="600" t="n"/>
      <c r="Q53" s="600" t="n"/>
      <c r="R53" s="600" t="n"/>
      <c r="S53" s="600" t="n"/>
      <c r="T53" s="600" t="n"/>
      <c r="U53" s="600" t="n"/>
      <c r="V53" s="600" t="n"/>
      <c r="W53" s="600" t="n"/>
      <c r="X53" s="600" t="n"/>
      <c r="Y53" s="600" t="n"/>
      <c r="Z53" s="600" t="n"/>
    </row>
    <row r="54" ht="15" customHeight="1" s="844">
      <c r="A54" s="600" t="n"/>
      <c r="B54" s="826" t="n"/>
      <c r="C54" s="430" t="n"/>
      <c r="D54" s="430" t="n"/>
      <c r="E54" s="600" t="n"/>
      <c r="F54" s="600" t="n"/>
      <c r="G54" s="600" t="n"/>
      <c r="H54" s="600" t="n"/>
      <c r="I54" s="600" t="n"/>
      <c r="J54" s="600" t="n"/>
      <c r="K54" s="600" t="n"/>
      <c r="L54" s="600" t="n"/>
      <c r="M54" s="600" t="n"/>
      <c r="N54" s="600" t="n"/>
      <c r="O54" s="600" t="n"/>
      <c r="P54" s="600" t="n"/>
      <c r="Q54" s="600" t="n"/>
      <c r="R54" s="600" t="n"/>
      <c r="S54" s="600" t="n"/>
      <c r="T54" s="600" t="n"/>
      <c r="U54" s="600" t="n"/>
      <c r="V54" s="600" t="n"/>
      <c r="W54" s="600" t="n"/>
      <c r="X54" s="600" t="n"/>
      <c r="Y54" s="600" t="n"/>
      <c r="Z54" s="600" t="n"/>
    </row>
    <row r="55" ht="15" customHeight="1" s="844">
      <c r="A55" s="600" t="n"/>
      <c r="B55" s="826" t="n"/>
      <c r="C55" s="430" t="n"/>
      <c r="D55" s="430" t="n"/>
      <c r="E55" s="600" t="n"/>
      <c r="F55" s="600" t="n"/>
      <c r="G55" s="600" t="n"/>
      <c r="H55" s="600" t="n"/>
      <c r="I55" s="600" t="n"/>
      <c r="J55" s="600" t="n"/>
      <c r="K55" s="600" t="n"/>
      <c r="L55" s="600" t="n"/>
      <c r="M55" s="600" t="n"/>
      <c r="N55" s="600" t="n"/>
      <c r="O55" s="600" t="n"/>
      <c r="P55" s="600" t="n"/>
      <c r="Q55" s="600" t="n"/>
      <c r="R55" s="600" t="n"/>
      <c r="S55" s="600" t="n"/>
      <c r="T55" s="600" t="n"/>
      <c r="U55" s="600" t="n"/>
      <c r="V55" s="600" t="n"/>
      <c r="W55" s="600" t="n"/>
      <c r="X55" s="600" t="n"/>
      <c r="Y55" s="600" t="n"/>
      <c r="Z55" s="600" t="n"/>
    </row>
    <row r="56" ht="15" customHeight="1" s="844">
      <c r="A56" s="600" t="n"/>
      <c r="B56" s="826" t="n"/>
      <c r="C56" s="430" t="n"/>
      <c r="D56" s="430" t="n"/>
      <c r="E56" s="600" t="n"/>
      <c r="F56" s="600" t="n"/>
      <c r="G56" s="600" t="n"/>
      <c r="H56" s="600" t="n"/>
      <c r="I56" s="600" t="n"/>
      <c r="J56" s="600" t="n"/>
      <c r="K56" s="600" t="n"/>
      <c r="L56" s="600" t="n"/>
      <c r="M56" s="600" t="n"/>
      <c r="N56" s="600" t="n"/>
      <c r="O56" s="600" t="n"/>
      <c r="P56" s="600" t="n"/>
      <c r="Q56" s="600" t="n"/>
      <c r="R56" s="600" t="n"/>
      <c r="S56" s="600" t="n"/>
      <c r="T56" s="600" t="n"/>
      <c r="U56" s="600" t="n"/>
      <c r="V56" s="600" t="n"/>
      <c r="W56" s="600" t="n"/>
      <c r="X56" s="600" t="n"/>
      <c r="Y56" s="600" t="n"/>
      <c r="Z56" s="600" t="n"/>
    </row>
    <row r="57" ht="15" customHeight="1" s="844">
      <c r="A57" s="600" t="n"/>
      <c r="B57" s="826" t="n"/>
      <c r="C57" s="430" t="n"/>
      <c r="D57" s="430" t="n"/>
      <c r="E57" s="600" t="n"/>
      <c r="F57" s="600" t="n"/>
      <c r="G57" s="600" t="n"/>
      <c r="H57" s="600" t="n"/>
      <c r="I57" s="600" t="n"/>
      <c r="J57" s="600" t="n"/>
      <c r="K57" s="600" t="n"/>
      <c r="L57" s="600" t="n"/>
      <c r="M57" s="600" t="n"/>
      <c r="N57" s="600" t="n"/>
      <c r="O57" s="600" t="n"/>
      <c r="P57" s="600" t="n"/>
      <c r="Q57" s="600" t="n"/>
      <c r="R57" s="600" t="n"/>
      <c r="S57" s="600" t="n"/>
      <c r="T57" s="600" t="n"/>
      <c r="U57" s="600" t="n"/>
      <c r="V57" s="600" t="n"/>
      <c r="W57" s="600" t="n"/>
      <c r="X57" s="600" t="n"/>
      <c r="Y57" s="600" t="n"/>
      <c r="Z57" s="600" t="n"/>
    </row>
    <row r="58" ht="15" customHeight="1" s="844">
      <c r="A58" s="600" t="n"/>
      <c r="B58" s="826" t="n"/>
      <c r="C58" s="430" t="n"/>
      <c r="D58" s="430" t="n"/>
      <c r="E58" s="600" t="n"/>
      <c r="F58" s="600" t="n"/>
      <c r="G58" s="600" t="n"/>
      <c r="H58" s="600" t="n"/>
      <c r="I58" s="600" t="n"/>
      <c r="J58" s="600" t="n"/>
      <c r="K58" s="600" t="n"/>
      <c r="L58" s="600" t="n"/>
      <c r="M58" s="600" t="n"/>
      <c r="N58" s="600" t="n"/>
      <c r="O58" s="600" t="n"/>
      <c r="P58" s="600" t="n"/>
      <c r="Q58" s="600" t="n"/>
      <c r="R58" s="600" t="n"/>
      <c r="S58" s="600" t="n"/>
      <c r="T58" s="600" t="n"/>
      <c r="U58" s="600" t="n"/>
      <c r="V58" s="600" t="n"/>
      <c r="W58" s="600" t="n"/>
      <c r="X58" s="600" t="n"/>
      <c r="Y58" s="600" t="n"/>
      <c r="Z58" s="600" t="n"/>
    </row>
    <row r="59" ht="15" customHeight="1" s="844">
      <c r="A59" s="600" t="n"/>
      <c r="B59" s="826" t="n"/>
      <c r="C59" s="430" t="n"/>
      <c r="D59" s="430" t="n"/>
      <c r="E59" s="600" t="n"/>
      <c r="F59" s="600" t="n"/>
      <c r="G59" s="600" t="n"/>
      <c r="H59" s="600" t="n"/>
      <c r="I59" s="600" t="n"/>
      <c r="J59" s="600" t="n"/>
      <c r="K59" s="600" t="n"/>
      <c r="L59" s="600" t="n"/>
      <c r="M59" s="600" t="n"/>
      <c r="N59" s="600" t="n"/>
      <c r="O59" s="600" t="n"/>
      <c r="P59" s="600" t="n"/>
      <c r="Q59" s="600" t="n"/>
      <c r="R59" s="600" t="n"/>
      <c r="S59" s="600" t="n"/>
      <c r="T59" s="600" t="n"/>
      <c r="U59" s="600" t="n"/>
      <c r="V59" s="600" t="n"/>
      <c r="W59" s="600" t="n"/>
      <c r="X59" s="600" t="n"/>
      <c r="Y59" s="600" t="n"/>
      <c r="Z59" s="600" t="n"/>
    </row>
    <row r="60" ht="15" customHeight="1" s="844">
      <c r="A60" s="600" t="n"/>
      <c r="B60" s="826" t="n"/>
      <c r="C60" s="430" t="n"/>
      <c r="D60" s="430" t="n"/>
      <c r="E60" s="600" t="n"/>
      <c r="F60" s="600" t="n"/>
      <c r="G60" s="600" t="n"/>
      <c r="H60" s="600" t="n"/>
      <c r="I60" s="600" t="n"/>
      <c r="J60" s="600" t="n"/>
      <c r="K60" s="600" t="n"/>
      <c r="L60" s="600" t="n"/>
      <c r="M60" s="600" t="n"/>
      <c r="N60" s="600" t="n"/>
      <c r="O60" s="600" t="n"/>
      <c r="P60" s="600" t="n"/>
      <c r="Q60" s="600" t="n"/>
      <c r="R60" s="600" t="n"/>
      <c r="S60" s="600" t="n"/>
      <c r="T60" s="600" t="n"/>
      <c r="U60" s="600" t="n"/>
      <c r="V60" s="600" t="n"/>
      <c r="W60" s="600" t="n"/>
      <c r="X60" s="600" t="n"/>
      <c r="Y60" s="600" t="n"/>
      <c r="Z60" s="600" t="n"/>
    </row>
    <row r="61" ht="15" customHeight="1" s="844">
      <c r="A61" s="600" t="n"/>
      <c r="B61" s="826" t="n"/>
      <c r="C61" s="430" t="n"/>
      <c r="D61" s="430" t="n"/>
      <c r="E61" s="600" t="n"/>
      <c r="F61" s="600" t="n"/>
      <c r="G61" s="600" t="n"/>
      <c r="H61" s="600" t="n"/>
      <c r="I61" s="600" t="n"/>
      <c r="J61" s="600" t="n"/>
      <c r="K61" s="600" t="n"/>
      <c r="L61" s="600" t="n"/>
      <c r="M61" s="600" t="n"/>
      <c r="N61" s="600" t="n"/>
      <c r="O61" s="600" t="n"/>
      <c r="P61" s="600" t="n"/>
      <c r="Q61" s="600" t="n"/>
      <c r="R61" s="600" t="n"/>
      <c r="S61" s="600" t="n"/>
      <c r="T61" s="600" t="n"/>
      <c r="U61" s="600" t="n"/>
      <c r="V61" s="600" t="n"/>
      <c r="W61" s="600" t="n"/>
      <c r="X61" s="600" t="n"/>
      <c r="Y61" s="600" t="n"/>
      <c r="Z61" s="600" t="n"/>
    </row>
    <row r="62" ht="15" customHeight="1" s="844">
      <c r="A62" s="600" t="n"/>
      <c r="B62" s="826" t="n"/>
      <c r="C62" s="430" t="n"/>
      <c r="D62" s="430" t="n"/>
      <c r="E62" s="600" t="n"/>
      <c r="F62" s="600" t="n"/>
      <c r="G62" s="600" t="n"/>
      <c r="H62" s="600" t="n"/>
      <c r="I62" s="600" t="n"/>
      <c r="J62" s="600" t="n"/>
      <c r="K62" s="600" t="n"/>
      <c r="L62" s="600" t="n"/>
      <c r="M62" s="600" t="n"/>
      <c r="N62" s="600" t="n"/>
      <c r="O62" s="600" t="n"/>
      <c r="P62" s="600" t="n"/>
      <c r="Q62" s="600" t="n"/>
      <c r="R62" s="600" t="n"/>
      <c r="S62" s="600" t="n"/>
      <c r="T62" s="600" t="n"/>
      <c r="U62" s="600" t="n"/>
      <c r="V62" s="600" t="n"/>
      <c r="W62" s="600" t="n"/>
      <c r="X62" s="600" t="n"/>
      <c r="Y62" s="600" t="n"/>
      <c r="Z62" s="600" t="n"/>
    </row>
    <row r="63" ht="15" customHeight="1" s="844">
      <c r="A63" s="600" t="n"/>
      <c r="B63" s="826" t="n"/>
      <c r="C63" s="430" t="n"/>
      <c r="D63" s="430" t="n"/>
      <c r="E63" s="600" t="n"/>
      <c r="F63" s="600" t="n"/>
      <c r="G63" s="600" t="n"/>
      <c r="H63" s="600" t="n"/>
      <c r="I63" s="600" t="n"/>
      <c r="J63" s="600" t="n"/>
      <c r="K63" s="600" t="n"/>
      <c r="L63" s="600" t="n"/>
      <c r="M63" s="600" t="n"/>
      <c r="N63" s="600" t="n"/>
      <c r="O63" s="600" t="n"/>
      <c r="P63" s="600" t="n"/>
      <c r="Q63" s="600" t="n"/>
      <c r="R63" s="600" t="n"/>
      <c r="S63" s="600" t="n"/>
      <c r="T63" s="600" t="n"/>
      <c r="U63" s="600" t="n"/>
      <c r="V63" s="600" t="n"/>
      <c r="W63" s="600" t="n"/>
      <c r="X63" s="600" t="n"/>
      <c r="Y63" s="600" t="n"/>
      <c r="Z63" s="600" t="n"/>
    </row>
    <row r="64" ht="15" customHeight="1" s="844">
      <c r="A64" s="600" t="n"/>
      <c r="B64" s="600" t="n"/>
      <c r="C64" s="430" t="n"/>
      <c r="D64" s="430" t="n"/>
      <c r="E64" s="600" t="n"/>
      <c r="F64" s="600" t="n"/>
      <c r="G64" s="600" t="n"/>
      <c r="H64" s="600" t="n"/>
      <c r="I64" s="600" t="n"/>
      <c r="J64" s="600" t="n"/>
      <c r="K64" s="600" t="n"/>
      <c r="L64" s="600" t="n"/>
      <c r="M64" s="600" t="n"/>
      <c r="N64" s="600" t="n"/>
      <c r="O64" s="600" t="n"/>
      <c r="P64" s="600" t="n"/>
      <c r="Q64" s="600" t="n"/>
      <c r="R64" s="600" t="n"/>
      <c r="S64" s="600" t="n"/>
      <c r="T64" s="600" t="n"/>
      <c r="U64" s="600" t="n"/>
      <c r="V64" s="600" t="n"/>
      <c r="W64" s="600" t="n"/>
      <c r="X64" s="600" t="n"/>
      <c r="Y64" s="600" t="n"/>
      <c r="Z64" s="600" t="n"/>
    </row>
    <row r="65" ht="15" customHeight="1" s="844">
      <c r="A65" s="600" t="n"/>
      <c r="B65" s="600" t="n"/>
      <c r="C65" s="430" t="n"/>
      <c r="D65" s="430" t="n"/>
      <c r="E65" s="600" t="n"/>
      <c r="F65" s="600" t="n"/>
      <c r="G65" s="600" t="n"/>
      <c r="H65" s="600" t="n"/>
      <c r="I65" s="600" t="n"/>
      <c r="J65" s="600" t="n"/>
      <c r="K65" s="600" t="n"/>
      <c r="L65" s="600" t="n"/>
      <c r="M65" s="600" t="n"/>
      <c r="N65" s="600" t="n"/>
      <c r="O65" s="600" t="n"/>
      <c r="P65" s="600" t="n"/>
      <c r="Q65" s="600" t="n"/>
      <c r="R65" s="600" t="n"/>
      <c r="S65" s="600" t="n"/>
      <c r="T65" s="600" t="n"/>
      <c r="U65" s="600" t="n"/>
      <c r="V65" s="600" t="n"/>
      <c r="W65" s="600" t="n"/>
      <c r="X65" s="600" t="n"/>
      <c r="Y65" s="600" t="n"/>
      <c r="Z65" s="600" t="n"/>
    </row>
    <row r="66" ht="15" customHeight="1" s="844">
      <c r="A66" s="600" t="n"/>
      <c r="B66" s="600" t="n"/>
      <c r="C66" s="430" t="n"/>
      <c r="D66" s="430" t="n"/>
      <c r="E66" s="600" t="n"/>
      <c r="F66" s="600" t="n"/>
      <c r="G66" s="600" t="n"/>
      <c r="H66" s="600" t="n"/>
      <c r="I66" s="600" t="n"/>
      <c r="J66" s="600" t="n"/>
      <c r="K66" s="600" t="n"/>
      <c r="L66" s="600" t="n"/>
      <c r="M66" s="600" t="n"/>
      <c r="N66" s="600" t="n"/>
      <c r="O66" s="600" t="n"/>
      <c r="P66" s="600" t="n"/>
      <c r="Q66" s="600" t="n"/>
      <c r="R66" s="600" t="n"/>
      <c r="S66" s="600" t="n"/>
      <c r="T66" s="600" t="n"/>
      <c r="U66" s="600" t="n"/>
      <c r="V66" s="600" t="n"/>
      <c r="W66" s="600" t="n"/>
      <c r="X66" s="600" t="n"/>
      <c r="Y66" s="600" t="n"/>
      <c r="Z66" s="600" t="n"/>
    </row>
    <row r="67" ht="15" customHeight="1" s="844">
      <c r="A67" s="600" t="n"/>
      <c r="B67" s="600" t="n"/>
      <c r="C67" s="600" t="n"/>
      <c r="D67" s="600" t="n"/>
      <c r="E67" s="600" t="n"/>
      <c r="F67" s="600" t="n"/>
      <c r="G67" s="600" t="n"/>
      <c r="H67" s="600" t="n"/>
      <c r="I67" s="600" t="n"/>
      <c r="J67" s="600" t="n"/>
      <c r="K67" s="600" t="n"/>
      <c r="L67" s="600" t="n"/>
      <c r="M67" s="600" t="n"/>
      <c r="N67" s="600" t="n"/>
      <c r="O67" s="600" t="n"/>
      <c r="P67" s="600" t="n"/>
      <c r="Q67" s="600" t="n"/>
      <c r="R67" s="600" t="n"/>
      <c r="S67" s="600" t="n"/>
      <c r="T67" s="600" t="n"/>
      <c r="U67" s="600" t="n"/>
      <c r="V67" s="600" t="n"/>
      <c r="W67" s="600" t="n"/>
      <c r="X67" s="600" t="n"/>
      <c r="Y67" s="600" t="n"/>
      <c r="Z67" s="600" t="n"/>
    </row>
    <row r="68" ht="15" customHeight="1" s="844">
      <c r="A68" s="600" t="n"/>
      <c r="B68" s="600" t="n"/>
      <c r="C68" s="600" t="n"/>
      <c r="D68" s="600" t="n"/>
      <c r="E68" s="600" t="n"/>
      <c r="F68" s="600" t="n"/>
      <c r="G68" s="600" t="n"/>
      <c r="H68" s="600" t="n"/>
      <c r="I68" s="600" t="n"/>
      <c r="J68" s="600" t="n"/>
      <c r="K68" s="600" t="n"/>
      <c r="L68" s="600" t="n"/>
      <c r="M68" s="600" t="n"/>
      <c r="N68" s="600" t="n"/>
      <c r="O68" s="600" t="n"/>
      <c r="P68" s="600" t="n"/>
      <c r="Q68" s="600" t="n"/>
      <c r="R68" s="600" t="n"/>
      <c r="S68" s="600" t="n"/>
      <c r="T68" s="600" t="n"/>
      <c r="U68" s="600" t="n"/>
      <c r="V68" s="600" t="n"/>
      <c r="W68" s="600" t="n"/>
      <c r="X68" s="600" t="n"/>
      <c r="Y68" s="600" t="n"/>
      <c r="Z68" s="600" t="n"/>
    </row>
    <row r="69" ht="15" customHeight="1" s="844">
      <c r="A69" s="600" t="n"/>
      <c r="B69" s="600" t="n"/>
      <c r="C69" s="600" t="n"/>
      <c r="D69" s="600" t="n"/>
      <c r="E69" s="600" t="n"/>
      <c r="F69" s="600" t="n"/>
      <c r="G69" s="600" t="n"/>
      <c r="H69" s="600" t="n"/>
      <c r="I69" s="600" t="n"/>
      <c r="J69" s="600" t="n"/>
      <c r="K69" s="600" t="n"/>
      <c r="L69" s="600" t="n"/>
      <c r="M69" s="600" t="n"/>
      <c r="N69" s="600" t="n"/>
      <c r="O69" s="600" t="n"/>
      <c r="P69" s="600" t="n"/>
      <c r="Q69" s="600" t="n"/>
      <c r="R69" s="600" t="n"/>
      <c r="S69" s="600" t="n"/>
      <c r="T69" s="600" t="n"/>
      <c r="U69" s="600" t="n"/>
      <c r="V69" s="600" t="n"/>
      <c r="W69" s="600" t="n"/>
      <c r="X69" s="600" t="n"/>
      <c r="Y69" s="600" t="n"/>
      <c r="Z69" s="600" t="n"/>
    </row>
    <row r="70" ht="15" customHeight="1" s="844">
      <c r="A70" s="600" t="n"/>
      <c r="B70" s="600" t="n"/>
      <c r="C70" s="600" t="n"/>
      <c r="D70" s="600" t="n"/>
      <c r="E70" s="600" t="n"/>
      <c r="F70" s="600" t="n"/>
      <c r="G70" s="600" t="n"/>
      <c r="H70" s="600" t="n"/>
      <c r="I70" s="600" t="n"/>
      <c r="J70" s="600" t="n"/>
      <c r="K70" s="600" t="n"/>
      <c r="L70" s="600" t="n"/>
      <c r="M70" s="600" t="n"/>
      <c r="N70" s="600" t="n"/>
      <c r="O70" s="600" t="n"/>
      <c r="P70" s="600" t="n"/>
      <c r="Q70" s="600" t="n"/>
      <c r="R70" s="600" t="n"/>
      <c r="S70" s="600" t="n"/>
      <c r="T70" s="600" t="n"/>
      <c r="U70" s="600" t="n"/>
      <c r="V70" s="600" t="n"/>
      <c r="W70" s="600" t="n"/>
      <c r="X70" s="600" t="n"/>
      <c r="Y70" s="600" t="n"/>
      <c r="Z70" s="600" t="n"/>
    </row>
    <row r="71" ht="15" customHeight="1" s="844">
      <c r="A71" s="600" t="n"/>
      <c r="B71" s="600" t="n"/>
      <c r="C71" s="600" t="n"/>
      <c r="D71" s="600" t="n"/>
      <c r="E71" s="600" t="n"/>
      <c r="F71" s="600" t="n"/>
      <c r="G71" s="600" t="n"/>
      <c r="H71" s="600" t="n"/>
      <c r="I71" s="600" t="n"/>
      <c r="J71" s="600" t="n"/>
      <c r="K71" s="600" t="n"/>
      <c r="L71" s="600" t="n"/>
      <c r="M71" s="600" t="n"/>
      <c r="N71" s="600" t="n"/>
      <c r="O71" s="600" t="n"/>
      <c r="P71" s="600" t="n"/>
      <c r="Q71" s="600" t="n"/>
      <c r="R71" s="600" t="n"/>
      <c r="S71" s="600" t="n"/>
      <c r="T71" s="600" t="n"/>
      <c r="U71" s="600" t="n"/>
      <c r="V71" s="600" t="n"/>
      <c r="W71" s="600" t="n"/>
      <c r="X71" s="600" t="n"/>
      <c r="Y71" s="600" t="n"/>
      <c r="Z71" s="600" t="n"/>
    </row>
    <row r="72" ht="15" customHeight="1" s="844">
      <c r="A72" s="600" t="n"/>
      <c r="B72" s="600" t="n"/>
      <c r="C72" s="600" t="n"/>
      <c r="D72" s="600" t="n"/>
      <c r="E72" s="600" t="n"/>
      <c r="F72" s="600" t="n"/>
      <c r="G72" s="600" t="n"/>
      <c r="H72" s="600" t="n"/>
      <c r="I72" s="600" t="n"/>
      <c r="J72" s="600" t="n"/>
      <c r="K72" s="600" t="n"/>
      <c r="L72" s="600" t="n"/>
      <c r="M72" s="600" t="n"/>
      <c r="N72" s="600" t="n"/>
      <c r="O72" s="600" t="n"/>
      <c r="P72" s="600" t="n"/>
      <c r="Q72" s="600" t="n"/>
      <c r="R72" s="600" t="n"/>
      <c r="S72" s="600" t="n"/>
      <c r="T72" s="600" t="n"/>
      <c r="U72" s="600" t="n"/>
      <c r="V72" s="600" t="n"/>
      <c r="W72" s="600" t="n"/>
      <c r="X72" s="600" t="n"/>
      <c r="Y72" s="600" t="n"/>
      <c r="Z72" s="600" t="n"/>
    </row>
    <row r="73" ht="15" customHeight="1" s="844">
      <c r="A73" s="600" t="n"/>
      <c r="B73" s="600" t="n"/>
      <c r="C73" s="600" t="n"/>
      <c r="D73" s="600" t="n"/>
      <c r="E73" s="600" t="n"/>
      <c r="F73" s="600" t="n"/>
      <c r="G73" s="600" t="n"/>
      <c r="H73" s="600" t="n"/>
      <c r="I73" s="600" t="n"/>
      <c r="J73" s="600" t="n"/>
      <c r="K73" s="600" t="n"/>
      <c r="L73" s="600" t="n"/>
      <c r="M73" s="600" t="n"/>
      <c r="N73" s="600" t="n"/>
      <c r="O73" s="600" t="n"/>
      <c r="P73" s="600" t="n"/>
      <c r="Q73" s="600" t="n"/>
      <c r="R73" s="600" t="n"/>
      <c r="S73" s="600" t="n"/>
      <c r="T73" s="600" t="n"/>
      <c r="U73" s="600" t="n"/>
      <c r="V73" s="600" t="n"/>
      <c r="W73" s="600" t="n"/>
      <c r="X73" s="600" t="n"/>
      <c r="Y73" s="600" t="n"/>
      <c r="Z73" s="600" t="n"/>
    </row>
    <row r="74" ht="15" customHeight="1" s="844">
      <c r="A74" s="600" t="n"/>
      <c r="B74" s="600" t="n"/>
      <c r="C74" s="600" t="n"/>
      <c r="D74" s="600" t="n"/>
      <c r="E74" s="600" t="n"/>
      <c r="F74" s="600" t="n"/>
      <c r="G74" s="600" t="n"/>
      <c r="H74" s="600" t="n"/>
      <c r="I74" s="600" t="n"/>
      <c r="J74" s="600" t="n"/>
      <c r="K74" s="600" t="n"/>
      <c r="L74" s="600" t="n"/>
      <c r="M74" s="600" t="n"/>
      <c r="N74" s="600" t="n"/>
      <c r="O74" s="600" t="n"/>
      <c r="P74" s="600" t="n"/>
      <c r="Q74" s="600" t="n"/>
      <c r="R74" s="600" t="n"/>
      <c r="S74" s="600" t="n"/>
      <c r="T74" s="600" t="n"/>
      <c r="U74" s="600" t="n"/>
      <c r="V74" s="600" t="n"/>
      <c r="W74" s="600" t="n"/>
      <c r="X74" s="600" t="n"/>
      <c r="Y74" s="600" t="n"/>
      <c r="Z74" s="600" t="n"/>
    </row>
    <row r="75" ht="15" customHeight="1" s="844">
      <c r="A75" s="600" t="n"/>
      <c r="B75" s="600" t="n"/>
      <c r="C75" s="600" t="n"/>
      <c r="D75" s="600" t="n"/>
      <c r="E75" s="600" t="n"/>
      <c r="F75" s="600" t="n"/>
      <c r="G75" s="600" t="n"/>
      <c r="H75" s="600" t="n"/>
      <c r="I75" s="600" t="n"/>
      <c r="J75" s="600" t="n"/>
      <c r="K75" s="600" t="n"/>
      <c r="L75" s="600" t="n"/>
      <c r="M75" s="600" t="n"/>
      <c r="N75" s="600" t="n"/>
      <c r="O75" s="600" t="n"/>
      <c r="P75" s="600" t="n"/>
      <c r="Q75" s="600" t="n"/>
      <c r="R75" s="600" t="n"/>
      <c r="S75" s="600" t="n"/>
      <c r="T75" s="600" t="n"/>
      <c r="U75" s="600" t="n"/>
      <c r="V75" s="600" t="n"/>
      <c r="W75" s="600" t="n"/>
      <c r="X75" s="600" t="n"/>
      <c r="Y75" s="600" t="n"/>
      <c r="Z75" s="600" t="n"/>
    </row>
    <row r="76" ht="15" customHeight="1" s="844">
      <c r="A76" s="600" t="n"/>
      <c r="B76" s="600" t="n"/>
      <c r="C76" s="600" t="n"/>
      <c r="D76" s="600" t="n"/>
      <c r="E76" s="600" t="n"/>
      <c r="F76" s="600" t="n"/>
      <c r="G76" s="600" t="n"/>
      <c r="H76" s="600" t="n"/>
      <c r="I76" s="600" t="n"/>
      <c r="J76" s="600" t="n"/>
      <c r="K76" s="600" t="n"/>
      <c r="L76" s="600" t="n"/>
      <c r="M76" s="600" t="n"/>
      <c r="N76" s="600" t="n"/>
      <c r="O76" s="600" t="n"/>
      <c r="P76" s="600" t="n"/>
      <c r="Q76" s="600" t="n"/>
      <c r="R76" s="600" t="n"/>
      <c r="S76" s="600" t="n"/>
      <c r="T76" s="600" t="n"/>
      <c r="U76" s="600" t="n"/>
      <c r="V76" s="600" t="n"/>
      <c r="W76" s="600" t="n"/>
      <c r="X76" s="600" t="n"/>
      <c r="Y76" s="600" t="n"/>
      <c r="Z76" s="600" t="n"/>
    </row>
    <row r="77" ht="15" customHeight="1" s="844">
      <c r="A77" s="600" t="n"/>
      <c r="B77" s="600" t="n"/>
      <c r="C77" s="600" t="n"/>
      <c r="D77" s="600" t="n"/>
      <c r="E77" s="600" t="n"/>
      <c r="F77" s="600" t="n"/>
      <c r="G77" s="600" t="n"/>
      <c r="H77" s="600" t="n"/>
      <c r="I77" s="600" t="n"/>
      <c r="J77" s="600" t="n"/>
      <c r="K77" s="600" t="n"/>
      <c r="L77" s="600" t="n"/>
      <c r="M77" s="600" t="n"/>
      <c r="N77" s="600" t="n"/>
      <c r="O77" s="600" t="n"/>
      <c r="P77" s="600" t="n"/>
      <c r="Q77" s="600" t="n"/>
      <c r="R77" s="600" t="n"/>
      <c r="S77" s="600" t="n"/>
      <c r="T77" s="600" t="n"/>
      <c r="U77" s="600" t="n"/>
      <c r="V77" s="600" t="n"/>
      <c r="W77" s="600" t="n"/>
      <c r="X77" s="600" t="n"/>
      <c r="Y77" s="600" t="n"/>
      <c r="Z77" s="600" t="n"/>
    </row>
    <row r="78" ht="15" customHeight="1" s="844">
      <c r="A78" s="600" t="n"/>
      <c r="B78" s="600" t="n"/>
      <c r="C78" s="600" t="n"/>
      <c r="D78" s="600" t="n"/>
      <c r="E78" s="600" t="n"/>
      <c r="F78" s="600" t="n"/>
      <c r="G78" s="600" t="n"/>
      <c r="H78" s="600" t="n"/>
      <c r="I78" s="600" t="n"/>
      <c r="J78" s="600" t="n"/>
      <c r="K78" s="600" t="n"/>
      <c r="L78" s="600" t="n"/>
      <c r="M78" s="600" t="n"/>
      <c r="N78" s="600" t="n"/>
      <c r="O78" s="600" t="n"/>
      <c r="P78" s="600" t="n"/>
      <c r="Q78" s="600" t="n"/>
      <c r="R78" s="600" t="n"/>
      <c r="S78" s="600" t="n"/>
      <c r="T78" s="600" t="n"/>
      <c r="U78" s="600" t="n"/>
      <c r="V78" s="600" t="n"/>
      <c r="W78" s="600" t="n"/>
      <c r="X78" s="600" t="n"/>
      <c r="Y78" s="600" t="n"/>
      <c r="Z78" s="600" t="n"/>
    </row>
    <row r="79" ht="15" customHeight="1" s="844">
      <c r="A79" s="600" t="n"/>
      <c r="B79" s="600" t="n"/>
      <c r="C79" s="600" t="n"/>
      <c r="D79" s="600" t="n"/>
      <c r="E79" s="600" t="n"/>
      <c r="F79" s="600" t="n"/>
      <c r="G79" s="600" t="n"/>
      <c r="H79" s="600" t="n"/>
      <c r="I79" s="600" t="n"/>
      <c r="J79" s="600" t="n"/>
      <c r="K79" s="600" t="n"/>
      <c r="L79" s="600" t="n"/>
      <c r="M79" s="600" t="n"/>
      <c r="N79" s="600" t="n"/>
      <c r="O79" s="600" t="n"/>
      <c r="P79" s="600" t="n"/>
      <c r="Q79" s="600" t="n"/>
      <c r="R79" s="600" t="n"/>
      <c r="S79" s="600" t="n"/>
      <c r="T79" s="600" t="n"/>
      <c r="U79" s="600" t="n"/>
      <c r="V79" s="600" t="n"/>
      <c r="W79" s="600" t="n"/>
      <c r="X79" s="600" t="n"/>
      <c r="Y79" s="600" t="n"/>
      <c r="Z79" s="600" t="n"/>
    </row>
    <row r="80" ht="15" customHeight="1" s="844">
      <c r="A80" s="600" t="n"/>
      <c r="B80" s="600" t="n"/>
      <c r="C80" s="600" t="n"/>
      <c r="D80" s="600" t="n"/>
      <c r="E80" s="600" t="n"/>
      <c r="F80" s="600" t="n"/>
      <c r="G80" s="600" t="n"/>
      <c r="H80" s="600" t="n"/>
      <c r="I80" s="600" t="n"/>
      <c r="J80" s="600" t="n"/>
      <c r="K80" s="600" t="n"/>
      <c r="L80" s="600" t="n"/>
      <c r="M80" s="600" t="n"/>
      <c r="N80" s="600" t="n"/>
      <c r="O80" s="600" t="n"/>
      <c r="P80" s="600" t="n"/>
      <c r="Q80" s="600" t="n"/>
      <c r="R80" s="600" t="n"/>
      <c r="S80" s="600" t="n"/>
      <c r="T80" s="600" t="n"/>
      <c r="U80" s="600" t="n"/>
      <c r="V80" s="600" t="n"/>
      <c r="W80" s="600" t="n"/>
      <c r="X80" s="600" t="n"/>
      <c r="Y80" s="600" t="n"/>
      <c r="Z80" s="600" t="n"/>
    </row>
    <row r="81" ht="15" customHeight="1" s="844">
      <c r="A81" s="600" t="n"/>
      <c r="B81" s="600" t="n"/>
      <c r="C81" s="600" t="n"/>
      <c r="D81" s="600" t="n"/>
      <c r="E81" s="600" t="n"/>
      <c r="F81" s="600" t="n"/>
      <c r="G81" s="600" t="n"/>
      <c r="H81" s="600" t="n"/>
      <c r="I81" s="600" t="n"/>
      <c r="J81" s="600" t="n"/>
      <c r="K81" s="600" t="n"/>
      <c r="L81" s="600" t="n"/>
      <c r="M81" s="600" t="n"/>
      <c r="N81" s="600" t="n"/>
      <c r="O81" s="600" t="n"/>
      <c r="P81" s="600" t="n"/>
      <c r="Q81" s="600" t="n"/>
      <c r="R81" s="600" t="n"/>
      <c r="S81" s="600" t="n"/>
      <c r="T81" s="600" t="n"/>
      <c r="U81" s="600" t="n"/>
      <c r="V81" s="600" t="n"/>
      <c r="W81" s="600" t="n"/>
      <c r="X81" s="600" t="n"/>
      <c r="Y81" s="600" t="n"/>
      <c r="Z81" s="600" t="n"/>
    </row>
    <row r="82" ht="15" customHeight="1" s="844">
      <c r="A82" s="600" t="n"/>
      <c r="B82" s="600" t="n"/>
      <c r="C82" s="600" t="n"/>
      <c r="D82" s="600" t="n"/>
      <c r="E82" s="600" t="n"/>
      <c r="F82" s="600" t="n"/>
      <c r="G82" s="600" t="n"/>
      <c r="H82" s="600" t="n"/>
      <c r="I82" s="600" t="n"/>
      <c r="J82" s="600" t="n"/>
      <c r="K82" s="600" t="n"/>
      <c r="L82" s="600" t="n"/>
      <c r="M82" s="600" t="n"/>
      <c r="N82" s="600" t="n"/>
      <c r="O82" s="600" t="n"/>
      <c r="P82" s="600" t="n"/>
      <c r="Q82" s="600" t="n"/>
      <c r="R82" s="600" t="n"/>
      <c r="S82" s="600" t="n"/>
      <c r="T82" s="600" t="n"/>
      <c r="U82" s="600" t="n"/>
      <c r="V82" s="600" t="n"/>
      <c r="W82" s="600" t="n"/>
      <c r="X82" s="600" t="n"/>
      <c r="Y82" s="600" t="n"/>
      <c r="Z82" s="600" t="n"/>
    </row>
    <row r="83" ht="15" customHeight="1" s="844">
      <c r="A83" s="600" t="n"/>
      <c r="C83" s="600" t="n"/>
      <c r="D83" s="600" t="n"/>
      <c r="E83" s="600" t="n"/>
      <c r="F83" s="600" t="n"/>
      <c r="G83" s="600" t="n"/>
      <c r="H83" s="600" t="n"/>
      <c r="I83" s="600" t="n"/>
      <c r="J83" s="600" t="n"/>
      <c r="K83" s="600" t="n"/>
      <c r="L83" s="600" t="n"/>
      <c r="M83" s="600" t="n"/>
      <c r="N83" s="600" t="n"/>
      <c r="O83" s="600" t="n"/>
      <c r="P83" s="600" t="n"/>
      <c r="Q83" s="600" t="n"/>
      <c r="R83" s="600" t="n"/>
      <c r="S83" s="600" t="n"/>
      <c r="T83" s="600" t="n"/>
      <c r="U83" s="600" t="n"/>
      <c r="V83" s="600" t="n"/>
      <c r="W83" s="600" t="n"/>
      <c r="X83" s="600" t="n"/>
      <c r="Y83" s="600" t="n"/>
      <c r="Z83" s="600" t="n"/>
    </row>
    <row r="84" ht="15.75" customHeight="1" s="844">
      <c r="A84" s="600" t="n"/>
      <c r="B84" s="600" t="n"/>
      <c r="C84" s="600" t="n"/>
      <c r="D84" s="600" t="n"/>
      <c r="E84" s="600" t="n"/>
      <c r="F84" s="600" t="n"/>
      <c r="G84" s="600" t="n"/>
      <c r="H84" s="600" t="n"/>
      <c r="I84" s="600" t="n"/>
      <c r="J84" s="600" t="n"/>
      <c r="K84" s="600" t="n"/>
      <c r="L84" s="600" t="n"/>
      <c r="M84" s="600" t="n"/>
      <c r="N84" s="600" t="n"/>
      <c r="O84" s="600" t="n"/>
      <c r="P84" s="600" t="n"/>
      <c r="Q84" s="600" t="n"/>
      <c r="R84" s="600" t="n"/>
      <c r="S84" s="600" t="n"/>
      <c r="T84" s="600" t="n"/>
      <c r="U84" s="600" t="n"/>
      <c r="V84" s="600" t="n"/>
      <c r="W84" s="600" t="n"/>
      <c r="X84" s="600" t="n"/>
      <c r="Y84" s="600" t="n"/>
      <c r="Z84" s="600" t="n"/>
    </row>
    <row r="85" ht="15.75" customHeight="1" s="844">
      <c r="A85" s="600" t="n"/>
      <c r="B85" s="600" t="n"/>
      <c r="C85" s="600" t="n"/>
      <c r="D85" s="600" t="n"/>
      <c r="E85" s="600" t="n"/>
      <c r="F85" s="600" t="n"/>
      <c r="G85" s="600" t="n"/>
      <c r="H85" s="600" t="n"/>
      <c r="I85" s="600" t="n"/>
      <c r="J85" s="600" t="n"/>
      <c r="K85" s="600" t="n"/>
      <c r="L85" s="600" t="n"/>
      <c r="M85" s="600" t="n"/>
      <c r="N85" s="600" t="n"/>
      <c r="O85" s="600" t="n"/>
      <c r="P85" s="600" t="n"/>
      <c r="Q85" s="600" t="n"/>
      <c r="R85" s="600" t="n"/>
      <c r="S85" s="600" t="n"/>
      <c r="T85" s="600" t="n"/>
      <c r="U85" s="600" t="n"/>
      <c r="V85" s="600" t="n"/>
      <c r="W85" s="600" t="n"/>
      <c r="X85" s="600" t="n"/>
      <c r="Y85" s="600" t="n"/>
      <c r="Z85" s="600" t="n"/>
    </row>
    <row r="86" ht="15.75" customHeight="1" s="844">
      <c r="A86" s="600" t="n"/>
      <c r="B86" s="600" t="n"/>
      <c r="C86" s="600" t="n"/>
      <c r="D86" s="600" t="n"/>
      <c r="E86" s="600" t="n"/>
      <c r="F86" s="600" t="n"/>
      <c r="G86" s="600" t="n"/>
      <c r="H86" s="600" t="n"/>
      <c r="I86" s="600" t="n"/>
      <c r="J86" s="600" t="n"/>
      <c r="K86" s="600" t="n"/>
      <c r="L86" s="600" t="n"/>
      <c r="M86" s="600" t="n"/>
      <c r="N86" s="600" t="n"/>
      <c r="O86" s="600" t="n"/>
      <c r="P86" s="600" t="n"/>
      <c r="Q86" s="600" t="n"/>
      <c r="R86" s="600" t="n"/>
      <c r="S86" s="600" t="n"/>
      <c r="T86" s="600" t="n"/>
      <c r="U86" s="600" t="n"/>
      <c r="V86" s="600" t="n"/>
      <c r="W86" s="600" t="n"/>
      <c r="X86" s="600" t="n"/>
      <c r="Y86" s="600" t="n"/>
      <c r="Z86" s="600" t="n"/>
    </row>
    <row r="87" ht="15.75" customHeight="1" s="844">
      <c r="A87" s="600" t="n"/>
      <c r="B87" s="600" t="n"/>
      <c r="C87" s="600" t="n"/>
      <c r="D87" s="600" t="n"/>
      <c r="E87" s="600" t="n"/>
      <c r="F87" s="600" t="n"/>
      <c r="G87" s="600" t="n"/>
      <c r="H87" s="600" t="n"/>
      <c r="I87" s="600" t="n"/>
      <c r="J87" s="600" t="n"/>
      <c r="K87" s="600" t="n"/>
      <c r="L87" s="600" t="n"/>
      <c r="M87" s="600" t="n"/>
      <c r="N87" s="600" t="n"/>
      <c r="O87" s="600" t="n"/>
      <c r="P87" s="600" t="n"/>
      <c r="Q87" s="600" t="n"/>
      <c r="R87" s="600" t="n"/>
      <c r="S87" s="600" t="n"/>
      <c r="T87" s="600" t="n"/>
      <c r="U87" s="600" t="n"/>
      <c r="V87" s="600" t="n"/>
      <c r="W87" s="600" t="n"/>
      <c r="X87" s="600" t="n"/>
      <c r="Y87" s="600" t="n"/>
      <c r="Z87" s="600" t="n"/>
    </row>
    <row r="88" ht="15.75" customHeight="1" s="844">
      <c r="A88" s="600" t="n"/>
      <c r="B88" s="600" t="n"/>
      <c r="C88" s="600" t="n"/>
      <c r="D88" s="600" t="n"/>
      <c r="E88" s="600" t="n"/>
      <c r="F88" s="600" t="n"/>
      <c r="G88" s="600" t="n"/>
      <c r="H88" s="600" t="n"/>
      <c r="I88" s="600" t="n"/>
      <c r="J88" s="600" t="n"/>
      <c r="K88" s="600" t="n"/>
      <c r="L88" s="600" t="n"/>
      <c r="M88" s="600" t="n"/>
      <c r="N88" s="600" t="n"/>
      <c r="O88" s="600" t="n"/>
      <c r="P88" s="600" t="n"/>
      <c r="Q88" s="600" t="n"/>
      <c r="R88" s="600" t="n"/>
      <c r="S88" s="600" t="n"/>
      <c r="T88" s="600" t="n"/>
      <c r="U88" s="600" t="n"/>
      <c r="V88" s="600" t="n"/>
      <c r="W88" s="600" t="n"/>
      <c r="X88" s="600" t="n"/>
      <c r="Y88" s="600" t="n"/>
      <c r="Z88" s="600" t="n"/>
    </row>
    <row r="89" ht="15.75" customHeight="1" s="844">
      <c r="A89" s="600" t="n"/>
      <c r="B89" s="600" t="n"/>
      <c r="C89" s="600" t="n"/>
      <c r="D89" s="600" t="n"/>
      <c r="E89" s="600" t="n"/>
      <c r="F89" s="600" t="n"/>
      <c r="G89" s="600" t="n"/>
      <c r="H89" s="600" t="n"/>
      <c r="I89" s="600" t="n"/>
      <c r="J89" s="600" t="n"/>
      <c r="K89" s="600" t="n"/>
      <c r="L89" s="600" t="n"/>
      <c r="M89" s="600" t="n"/>
      <c r="N89" s="600" t="n"/>
      <c r="O89" s="600" t="n"/>
      <c r="P89" s="600" t="n"/>
      <c r="Q89" s="600" t="n"/>
      <c r="R89" s="600" t="n"/>
      <c r="S89" s="600" t="n"/>
      <c r="T89" s="600" t="n"/>
      <c r="U89" s="600" t="n"/>
      <c r="V89" s="600" t="n"/>
      <c r="W89" s="600" t="n"/>
      <c r="X89" s="600" t="n"/>
      <c r="Y89" s="600" t="n"/>
      <c r="Z89" s="600" t="n"/>
    </row>
    <row r="90" ht="15.75" customHeight="1" s="844">
      <c r="A90" s="600" t="n"/>
      <c r="B90" s="600" t="n"/>
      <c r="C90" s="600" t="n"/>
      <c r="D90" s="600" t="n"/>
      <c r="E90" s="600" t="n"/>
      <c r="F90" s="600" t="n"/>
      <c r="G90" s="600" t="n"/>
      <c r="H90" s="600" t="n"/>
      <c r="I90" s="600" t="n"/>
      <c r="J90" s="600" t="n"/>
      <c r="K90" s="600" t="n"/>
      <c r="L90" s="600" t="n"/>
      <c r="M90" s="600" t="n"/>
      <c r="N90" s="600" t="n"/>
      <c r="O90" s="600" t="n"/>
      <c r="P90" s="600" t="n"/>
      <c r="Q90" s="600" t="n"/>
      <c r="R90" s="600" t="n"/>
      <c r="S90" s="600" t="n"/>
      <c r="T90" s="600" t="n"/>
      <c r="U90" s="600" t="n"/>
      <c r="V90" s="600" t="n"/>
      <c r="W90" s="600" t="n"/>
      <c r="X90" s="600" t="n"/>
      <c r="Y90" s="600" t="n"/>
      <c r="Z90" s="600" t="n"/>
    </row>
    <row r="91" ht="15.75" customHeight="1" s="844">
      <c r="A91" s="600" t="n"/>
      <c r="B91" s="600" t="n"/>
      <c r="C91" s="600" t="n"/>
      <c r="D91" s="600" t="n"/>
      <c r="E91" s="600" t="n"/>
      <c r="F91" s="600" t="n"/>
      <c r="G91" s="600" t="n"/>
      <c r="H91" s="600" t="n"/>
      <c r="I91" s="600" t="n"/>
      <c r="J91" s="600" t="n"/>
      <c r="K91" s="600" t="n"/>
      <c r="L91" s="600" t="n"/>
      <c r="M91" s="600" t="n"/>
      <c r="N91" s="600" t="n"/>
      <c r="O91" s="600" t="n"/>
      <c r="P91" s="600" t="n"/>
      <c r="Q91" s="600" t="n"/>
      <c r="R91" s="600" t="n"/>
      <c r="S91" s="600" t="n"/>
      <c r="T91" s="600" t="n"/>
      <c r="U91" s="600" t="n"/>
      <c r="V91" s="600" t="n"/>
      <c r="W91" s="600" t="n"/>
      <c r="X91" s="600" t="n"/>
      <c r="Y91" s="600" t="n"/>
      <c r="Z91" s="600" t="n"/>
    </row>
    <row r="92" ht="15.75" customHeight="1" s="844">
      <c r="A92" s="600" t="n"/>
      <c r="B92" s="600" t="n"/>
      <c r="C92" s="600" t="n"/>
      <c r="D92" s="600" t="n"/>
      <c r="E92" s="600" t="n"/>
      <c r="F92" s="600" t="n"/>
      <c r="G92" s="600" t="n"/>
      <c r="H92" s="600" t="n"/>
      <c r="I92" s="600" t="n"/>
      <c r="J92" s="600" t="n"/>
      <c r="K92" s="600" t="n"/>
      <c r="L92" s="600" t="n"/>
      <c r="M92" s="600" t="n"/>
      <c r="N92" s="600" t="n"/>
      <c r="O92" s="600" t="n"/>
      <c r="P92" s="600" t="n"/>
      <c r="Q92" s="600" t="n"/>
      <c r="R92" s="600" t="n"/>
      <c r="S92" s="600" t="n"/>
      <c r="T92" s="600" t="n"/>
      <c r="U92" s="600" t="n"/>
      <c r="V92" s="600" t="n"/>
      <c r="W92" s="600" t="n"/>
      <c r="X92" s="600" t="n"/>
      <c r="Y92" s="600" t="n"/>
      <c r="Z92" s="600" t="n"/>
    </row>
    <row r="93" ht="15.75" customHeight="1" s="844">
      <c r="A93" s="600" t="n"/>
      <c r="B93" s="600" t="n"/>
      <c r="C93" s="600" t="n"/>
      <c r="D93" s="600" t="n"/>
      <c r="E93" s="600" t="n"/>
      <c r="F93" s="600" t="n"/>
      <c r="G93" s="600" t="n"/>
      <c r="H93" s="600" t="n"/>
      <c r="I93" s="600" t="n"/>
      <c r="J93" s="600" t="n"/>
      <c r="K93" s="600" t="n"/>
      <c r="L93" s="600" t="n"/>
      <c r="M93" s="600" t="n"/>
      <c r="N93" s="600" t="n"/>
      <c r="O93" s="600" t="n"/>
      <c r="P93" s="600" t="n"/>
      <c r="Q93" s="600" t="n"/>
      <c r="R93" s="600" t="n"/>
      <c r="S93" s="600" t="n"/>
      <c r="T93" s="600" t="n"/>
      <c r="U93" s="600" t="n"/>
      <c r="V93" s="600" t="n"/>
      <c r="W93" s="600" t="n"/>
      <c r="X93" s="600" t="n"/>
      <c r="Y93" s="600" t="n"/>
      <c r="Z93" s="600" t="n"/>
    </row>
    <row r="94" ht="15.75" customHeight="1" s="844">
      <c r="A94" s="600" t="n"/>
      <c r="B94" s="600" t="n"/>
      <c r="C94" s="600" t="n"/>
      <c r="D94" s="600" t="n"/>
      <c r="E94" s="600" t="n"/>
      <c r="F94" s="600" t="n"/>
      <c r="G94" s="600" t="n"/>
      <c r="H94" s="600" t="n"/>
      <c r="I94" s="600" t="n"/>
      <c r="J94" s="600" t="n"/>
      <c r="K94" s="600" t="n"/>
      <c r="L94" s="600" t="n"/>
      <c r="M94" s="600" t="n"/>
      <c r="N94" s="600" t="n"/>
      <c r="O94" s="600" t="n"/>
      <c r="P94" s="600" t="n"/>
      <c r="Q94" s="600" t="n"/>
      <c r="R94" s="600" t="n"/>
      <c r="S94" s="600" t="n"/>
      <c r="T94" s="600" t="n"/>
      <c r="U94" s="600" t="n"/>
      <c r="V94" s="600" t="n"/>
      <c r="W94" s="600" t="n"/>
      <c r="X94" s="600" t="n"/>
      <c r="Y94" s="600" t="n"/>
      <c r="Z94" s="600" t="n"/>
    </row>
    <row r="95" ht="15.75" customHeight="1" s="844">
      <c r="A95" s="600" t="n"/>
      <c r="B95" s="600" t="n"/>
      <c r="C95" s="600" t="n"/>
      <c r="D95" s="600" t="n"/>
      <c r="E95" s="600" t="n"/>
      <c r="F95" s="600" t="n"/>
      <c r="G95" s="600" t="n"/>
      <c r="H95" s="600" t="n"/>
      <c r="I95" s="600" t="n"/>
      <c r="J95" s="600" t="n"/>
      <c r="K95" s="600" t="n"/>
      <c r="L95" s="600" t="n"/>
      <c r="M95" s="600" t="n"/>
      <c r="N95" s="600" t="n"/>
      <c r="O95" s="600" t="n"/>
      <c r="P95" s="600" t="n"/>
      <c r="Q95" s="600" t="n"/>
      <c r="R95" s="600" t="n"/>
      <c r="S95" s="600" t="n"/>
      <c r="T95" s="600" t="n"/>
      <c r="U95" s="600" t="n"/>
      <c r="V95" s="600" t="n"/>
      <c r="W95" s="600" t="n"/>
      <c r="X95" s="600" t="n"/>
      <c r="Y95" s="600" t="n"/>
      <c r="Z95" s="600" t="n"/>
    </row>
    <row r="96" ht="15.75" customHeight="1" s="844">
      <c r="A96" s="600" t="n"/>
      <c r="B96" s="600" t="n"/>
      <c r="C96" s="600" t="n"/>
      <c r="D96" s="600" t="n"/>
      <c r="E96" s="600" t="n"/>
      <c r="F96" s="600" t="n"/>
      <c r="G96" s="600" t="n"/>
      <c r="H96" s="600" t="n"/>
      <c r="I96" s="600" t="n"/>
      <c r="J96" s="600" t="n"/>
      <c r="K96" s="600" t="n"/>
      <c r="L96" s="600" t="n"/>
      <c r="M96" s="600" t="n"/>
      <c r="N96" s="600" t="n"/>
      <c r="O96" s="600" t="n"/>
      <c r="P96" s="600" t="n"/>
      <c r="Q96" s="600" t="n"/>
      <c r="R96" s="600" t="n"/>
      <c r="S96" s="600" t="n"/>
      <c r="T96" s="600" t="n"/>
      <c r="U96" s="600" t="n"/>
      <c r="V96" s="600" t="n"/>
      <c r="W96" s="600" t="n"/>
      <c r="X96" s="600" t="n"/>
      <c r="Y96" s="600" t="n"/>
      <c r="Z96" s="600" t="n"/>
    </row>
    <row r="97" ht="15.75" customHeight="1" s="844">
      <c r="A97" s="600" t="n"/>
      <c r="B97" s="600" t="n"/>
      <c r="C97" s="600" t="n"/>
      <c r="D97" s="600" t="n"/>
      <c r="E97" s="600" t="n"/>
      <c r="F97" s="600" t="n"/>
      <c r="G97" s="600" t="n"/>
      <c r="H97" s="600" t="n"/>
      <c r="I97" s="600" t="n"/>
      <c r="J97" s="600" t="n"/>
      <c r="K97" s="600" t="n"/>
      <c r="L97" s="600" t="n"/>
      <c r="M97" s="600" t="n"/>
      <c r="N97" s="600" t="n"/>
      <c r="O97" s="600" t="n"/>
      <c r="P97" s="600" t="n"/>
      <c r="Q97" s="600" t="n"/>
      <c r="R97" s="600" t="n"/>
      <c r="S97" s="600" t="n"/>
      <c r="T97" s="600" t="n"/>
      <c r="U97" s="600" t="n"/>
      <c r="V97" s="600" t="n"/>
      <c r="W97" s="600" t="n"/>
      <c r="X97" s="600" t="n"/>
      <c r="Y97" s="600" t="n"/>
      <c r="Z97" s="600" t="n"/>
    </row>
    <row r="98" ht="15.75" customHeight="1" s="844">
      <c r="A98" s="600" t="n"/>
      <c r="B98" s="600" t="n"/>
      <c r="C98" s="600" t="n"/>
      <c r="D98" s="600" t="n"/>
      <c r="E98" s="600" t="n"/>
      <c r="F98" s="600" t="n"/>
      <c r="G98" s="600" t="n"/>
      <c r="H98" s="600" t="n"/>
      <c r="I98" s="600" t="n"/>
      <c r="J98" s="600" t="n"/>
      <c r="K98" s="600" t="n"/>
      <c r="L98" s="600" t="n"/>
      <c r="M98" s="600" t="n"/>
      <c r="N98" s="600" t="n"/>
      <c r="O98" s="600" t="n"/>
      <c r="P98" s="600" t="n"/>
      <c r="Q98" s="600" t="n"/>
      <c r="R98" s="600" t="n"/>
      <c r="S98" s="600" t="n"/>
      <c r="T98" s="600" t="n"/>
      <c r="U98" s="600" t="n"/>
      <c r="V98" s="600" t="n"/>
      <c r="W98" s="600" t="n"/>
      <c r="X98" s="600" t="n"/>
      <c r="Y98" s="600" t="n"/>
      <c r="Z98" s="600" t="n"/>
    </row>
    <row r="99" ht="15.75" customHeight="1" s="844">
      <c r="A99" s="600" t="n"/>
      <c r="B99" s="600" t="n"/>
      <c r="C99" s="600" t="n"/>
      <c r="D99" s="600" t="n"/>
      <c r="E99" s="600" t="n"/>
      <c r="F99" s="600" t="n"/>
      <c r="G99" s="600" t="n"/>
      <c r="H99" s="600" t="n"/>
      <c r="I99" s="600" t="n"/>
      <c r="J99" s="600" t="n"/>
      <c r="K99" s="600" t="n"/>
      <c r="L99" s="600" t="n"/>
      <c r="M99" s="600" t="n"/>
      <c r="N99" s="600" t="n"/>
      <c r="O99" s="600" t="n"/>
      <c r="P99" s="600" t="n"/>
      <c r="Q99" s="600" t="n"/>
      <c r="R99" s="600" t="n"/>
      <c r="S99" s="600" t="n"/>
      <c r="T99" s="600" t="n"/>
      <c r="U99" s="600" t="n"/>
      <c r="V99" s="600" t="n"/>
      <c r="W99" s="600" t="n"/>
      <c r="X99" s="600" t="n"/>
      <c r="Y99" s="600" t="n"/>
      <c r="Z99" s="600" t="n"/>
    </row>
    <row r="100" ht="15.75" customHeight="1" s="844">
      <c r="A100" s="600" t="n"/>
      <c r="B100" s="600" t="n"/>
      <c r="C100" s="600" t="n"/>
      <c r="D100" s="600" t="n"/>
      <c r="E100" s="600" t="n"/>
      <c r="F100" s="600" t="n"/>
      <c r="G100" s="600" t="n"/>
      <c r="H100" s="600" t="n"/>
      <c r="I100" s="600" t="n"/>
      <c r="J100" s="600" t="n"/>
      <c r="K100" s="600" t="n"/>
      <c r="L100" s="600" t="n"/>
      <c r="M100" s="600" t="n"/>
      <c r="N100" s="600" t="n"/>
      <c r="O100" s="600" t="n"/>
      <c r="P100" s="600" t="n"/>
      <c r="Q100" s="600" t="n"/>
      <c r="R100" s="600" t="n"/>
      <c r="S100" s="600" t="n"/>
      <c r="T100" s="600" t="n"/>
      <c r="U100" s="600" t="n"/>
      <c r="V100" s="600" t="n"/>
      <c r="W100" s="600" t="n"/>
      <c r="X100" s="600" t="n"/>
      <c r="Y100" s="600" t="n"/>
      <c r="Z100" s="600" t="n"/>
    </row>
    <row r="101" ht="15.75" customHeight="1" s="844">
      <c r="A101" s="600" t="n"/>
      <c r="B101" s="600" t="n"/>
      <c r="C101" s="600" t="n"/>
      <c r="D101" s="600" t="n"/>
      <c r="E101" s="600" t="n"/>
      <c r="F101" s="600" t="n"/>
      <c r="G101" s="600" t="n"/>
      <c r="H101" s="600" t="n"/>
      <c r="I101" s="600" t="n"/>
      <c r="J101" s="600" t="n"/>
      <c r="K101" s="600" t="n"/>
      <c r="L101" s="600" t="n"/>
      <c r="M101" s="600" t="n"/>
      <c r="N101" s="600" t="n"/>
      <c r="O101" s="600" t="n"/>
      <c r="P101" s="600" t="n"/>
      <c r="Q101" s="600" t="n"/>
      <c r="R101" s="600" t="n"/>
      <c r="S101" s="600" t="n"/>
      <c r="T101" s="600" t="n"/>
      <c r="U101" s="600" t="n"/>
      <c r="V101" s="600" t="n"/>
      <c r="W101" s="600" t="n"/>
      <c r="X101" s="600" t="n"/>
      <c r="Y101" s="600" t="n"/>
      <c r="Z101" s="600" t="n"/>
    </row>
    <row r="102" ht="15.75" customHeight="1" s="844">
      <c r="A102" s="600" t="n"/>
      <c r="B102" s="600" t="n"/>
      <c r="C102" s="600" t="n"/>
      <c r="D102" s="600" t="n"/>
      <c r="E102" s="600" t="n"/>
      <c r="F102" s="600" t="n"/>
      <c r="G102" s="600" t="n"/>
      <c r="H102" s="600" t="n"/>
      <c r="I102" s="600" t="n"/>
      <c r="J102" s="600" t="n"/>
      <c r="K102" s="600" t="n"/>
      <c r="L102" s="600" t="n"/>
      <c r="M102" s="600" t="n"/>
      <c r="N102" s="600" t="n"/>
      <c r="O102" s="600" t="n"/>
      <c r="P102" s="600" t="n"/>
      <c r="Q102" s="600" t="n"/>
      <c r="R102" s="600" t="n"/>
      <c r="S102" s="600" t="n"/>
      <c r="T102" s="600" t="n"/>
      <c r="U102" s="600" t="n"/>
      <c r="V102" s="600" t="n"/>
      <c r="W102" s="600" t="n"/>
      <c r="X102" s="600" t="n"/>
      <c r="Y102" s="600" t="n"/>
      <c r="Z102" s="600" t="n"/>
    </row>
    <row r="103" ht="15.75" customHeight="1" s="844">
      <c r="A103" s="600" t="n"/>
      <c r="B103" s="600" t="n"/>
      <c r="C103" s="600" t="n"/>
      <c r="D103" s="600" t="n"/>
      <c r="E103" s="600" t="n"/>
      <c r="F103" s="600" t="n"/>
      <c r="G103" s="600" t="n"/>
      <c r="H103" s="600" t="n"/>
      <c r="I103" s="600" t="n"/>
      <c r="J103" s="600" t="n"/>
      <c r="K103" s="600" t="n"/>
      <c r="L103" s="600" t="n"/>
      <c r="M103" s="600" t="n"/>
      <c r="N103" s="600" t="n"/>
      <c r="O103" s="600" t="n"/>
      <c r="P103" s="600" t="n"/>
      <c r="Q103" s="600" t="n"/>
      <c r="R103" s="600" t="n"/>
      <c r="S103" s="600" t="n"/>
      <c r="T103" s="600" t="n"/>
      <c r="U103" s="600" t="n"/>
      <c r="V103" s="600" t="n"/>
      <c r="W103" s="600" t="n"/>
      <c r="X103" s="600" t="n"/>
      <c r="Y103" s="600" t="n"/>
      <c r="Z103" s="600" t="n"/>
    </row>
    <row r="104" ht="15.75" customHeight="1" s="844">
      <c r="A104" s="600" t="n"/>
      <c r="B104" s="600" t="n"/>
      <c r="C104" s="600" t="n"/>
      <c r="D104" s="600" t="n"/>
      <c r="E104" s="600" t="n"/>
      <c r="F104" s="600" t="n"/>
      <c r="G104" s="600" t="n"/>
      <c r="H104" s="600" t="n"/>
      <c r="I104" s="600" t="n"/>
      <c r="J104" s="600" t="n"/>
      <c r="K104" s="600" t="n"/>
      <c r="L104" s="600" t="n"/>
      <c r="M104" s="600" t="n"/>
      <c r="N104" s="600" t="n"/>
      <c r="O104" s="600" t="n"/>
      <c r="P104" s="600" t="n"/>
      <c r="Q104" s="600" t="n"/>
      <c r="R104" s="600" t="n"/>
      <c r="S104" s="600" t="n"/>
      <c r="T104" s="600" t="n"/>
      <c r="U104" s="600" t="n"/>
      <c r="V104" s="600" t="n"/>
      <c r="W104" s="600" t="n"/>
      <c r="X104" s="600" t="n"/>
      <c r="Y104" s="600" t="n"/>
      <c r="Z104" s="600" t="n"/>
    </row>
    <row r="105" ht="15.75" customHeight="1" s="844">
      <c r="A105" s="600" t="n"/>
      <c r="B105" s="600" t="n"/>
      <c r="C105" s="600" t="n"/>
      <c r="D105" s="600" t="n"/>
      <c r="E105" s="600" t="n"/>
      <c r="F105" s="600" t="n"/>
      <c r="G105" s="600" t="n"/>
      <c r="H105" s="600" t="n"/>
      <c r="I105" s="600" t="n"/>
      <c r="J105" s="600" t="n"/>
      <c r="K105" s="600" t="n"/>
      <c r="L105" s="600" t="n"/>
      <c r="M105" s="600" t="n"/>
      <c r="N105" s="600" t="n"/>
      <c r="O105" s="600" t="n"/>
      <c r="P105" s="600" t="n"/>
      <c r="Q105" s="600" t="n"/>
      <c r="R105" s="600" t="n"/>
      <c r="S105" s="600" t="n"/>
      <c r="T105" s="600" t="n"/>
      <c r="U105" s="600" t="n"/>
      <c r="V105" s="600" t="n"/>
      <c r="W105" s="600" t="n"/>
      <c r="X105" s="600" t="n"/>
      <c r="Y105" s="600" t="n"/>
      <c r="Z105" s="600" t="n"/>
    </row>
    <row r="106" ht="15.75" customHeight="1" s="844">
      <c r="A106" s="600" t="n"/>
      <c r="B106" s="600" t="n"/>
      <c r="C106" s="600" t="n"/>
      <c r="D106" s="600" t="n"/>
      <c r="E106" s="600" t="n"/>
      <c r="F106" s="600" t="n"/>
      <c r="G106" s="600" t="n"/>
      <c r="H106" s="600" t="n"/>
      <c r="I106" s="600" t="n"/>
      <c r="J106" s="600" t="n"/>
      <c r="K106" s="600" t="n"/>
      <c r="L106" s="600" t="n"/>
      <c r="M106" s="600" t="n"/>
      <c r="N106" s="600" t="n"/>
      <c r="O106" s="600" t="n"/>
      <c r="P106" s="600" t="n"/>
      <c r="Q106" s="600" t="n"/>
      <c r="R106" s="600" t="n"/>
      <c r="S106" s="600" t="n"/>
      <c r="T106" s="600" t="n"/>
      <c r="U106" s="600" t="n"/>
      <c r="V106" s="600" t="n"/>
      <c r="W106" s="600" t="n"/>
      <c r="X106" s="600" t="n"/>
      <c r="Y106" s="600" t="n"/>
      <c r="Z106" s="600" t="n"/>
    </row>
    <row r="107" ht="15.75" customHeight="1" s="844">
      <c r="A107" s="600" t="n"/>
      <c r="B107" s="600" t="n"/>
      <c r="C107" s="600" t="n"/>
      <c r="D107" s="600" t="n"/>
      <c r="E107" s="600" t="n"/>
      <c r="F107" s="600" t="n"/>
      <c r="G107" s="600" t="n"/>
      <c r="H107" s="600" t="n"/>
      <c r="I107" s="600" t="n"/>
      <c r="J107" s="600" t="n"/>
      <c r="K107" s="600" t="n"/>
      <c r="L107" s="600" t="n"/>
      <c r="M107" s="600" t="n"/>
      <c r="N107" s="600" t="n"/>
      <c r="O107" s="600" t="n"/>
      <c r="P107" s="600" t="n"/>
      <c r="Q107" s="600" t="n"/>
      <c r="R107" s="600" t="n"/>
      <c r="S107" s="600" t="n"/>
      <c r="T107" s="600" t="n"/>
      <c r="U107" s="600" t="n"/>
      <c r="V107" s="600" t="n"/>
      <c r="W107" s="600" t="n"/>
      <c r="X107" s="600" t="n"/>
      <c r="Y107" s="600" t="n"/>
      <c r="Z107" s="600" t="n"/>
    </row>
    <row r="108" ht="15.75" customHeight="1" s="844">
      <c r="A108" s="600" t="n"/>
      <c r="B108" s="600" t="n"/>
      <c r="C108" s="600" t="n"/>
      <c r="D108" s="600" t="n"/>
      <c r="E108" s="600" t="n"/>
      <c r="F108" s="600" t="n"/>
      <c r="G108" s="600" t="n"/>
      <c r="H108" s="600" t="n"/>
      <c r="I108" s="600" t="n"/>
      <c r="J108" s="600" t="n"/>
      <c r="K108" s="600" t="n"/>
      <c r="L108" s="600" t="n"/>
      <c r="M108" s="600" t="n"/>
      <c r="N108" s="600" t="n"/>
      <c r="O108" s="600" t="n"/>
      <c r="P108" s="600" t="n"/>
      <c r="Q108" s="600" t="n"/>
      <c r="R108" s="600" t="n"/>
      <c r="S108" s="600" t="n"/>
      <c r="T108" s="600" t="n"/>
      <c r="U108" s="600" t="n"/>
      <c r="V108" s="600" t="n"/>
      <c r="W108" s="600" t="n"/>
      <c r="X108" s="600" t="n"/>
      <c r="Y108" s="600" t="n"/>
      <c r="Z108" s="600" t="n"/>
    </row>
    <row r="109" ht="15.75" customHeight="1" s="844">
      <c r="A109" s="600" t="n"/>
      <c r="B109" s="600" t="n"/>
      <c r="C109" s="600" t="n"/>
      <c r="D109" s="600" t="n"/>
      <c r="E109" s="600" t="n"/>
      <c r="F109" s="600" t="n"/>
      <c r="G109" s="600" t="n"/>
      <c r="H109" s="600" t="n"/>
      <c r="I109" s="600" t="n"/>
      <c r="J109" s="600" t="n"/>
      <c r="K109" s="600" t="n"/>
      <c r="L109" s="600" t="n"/>
      <c r="M109" s="600" t="n"/>
      <c r="N109" s="600" t="n"/>
      <c r="O109" s="600" t="n"/>
      <c r="P109" s="600" t="n"/>
      <c r="Q109" s="600" t="n"/>
      <c r="R109" s="600" t="n"/>
      <c r="S109" s="600" t="n"/>
      <c r="T109" s="600" t="n"/>
      <c r="U109" s="600" t="n"/>
      <c r="V109" s="600" t="n"/>
      <c r="W109" s="600" t="n"/>
      <c r="X109" s="600" t="n"/>
      <c r="Y109" s="600" t="n"/>
      <c r="Z109" s="600" t="n"/>
    </row>
    <row r="110" ht="15.75" customHeight="1" s="844">
      <c r="A110" s="600" t="n"/>
      <c r="B110" s="600" t="n"/>
      <c r="C110" s="600" t="n"/>
      <c r="D110" s="600" t="n"/>
      <c r="E110" s="600" t="n"/>
      <c r="F110" s="600" t="n"/>
      <c r="G110" s="600" t="n"/>
      <c r="H110" s="600" t="n"/>
      <c r="I110" s="600" t="n"/>
      <c r="J110" s="600" t="n"/>
      <c r="K110" s="600" t="n"/>
      <c r="L110" s="600" t="n"/>
      <c r="M110" s="600" t="n"/>
      <c r="N110" s="600" t="n"/>
      <c r="O110" s="600" t="n"/>
      <c r="P110" s="600" t="n"/>
      <c r="Q110" s="600" t="n"/>
      <c r="R110" s="600" t="n"/>
      <c r="S110" s="600" t="n"/>
      <c r="T110" s="600" t="n"/>
      <c r="U110" s="600" t="n"/>
      <c r="V110" s="600" t="n"/>
      <c r="W110" s="600" t="n"/>
      <c r="X110" s="600" t="n"/>
      <c r="Y110" s="600" t="n"/>
      <c r="Z110" s="600" t="n"/>
    </row>
    <row r="111" ht="15.75" customHeight="1" s="844">
      <c r="A111" s="600" t="n"/>
      <c r="B111" s="600" t="n"/>
      <c r="C111" s="600" t="n"/>
      <c r="D111" s="600" t="n"/>
      <c r="E111" s="600" t="n"/>
      <c r="F111" s="600" t="n"/>
      <c r="G111" s="600" t="n"/>
      <c r="H111" s="600" t="n"/>
      <c r="I111" s="600" t="n"/>
      <c r="J111" s="600" t="n"/>
      <c r="K111" s="600" t="n"/>
      <c r="L111" s="600" t="n"/>
      <c r="M111" s="600" t="n"/>
      <c r="N111" s="600" t="n"/>
      <c r="O111" s="600" t="n"/>
      <c r="P111" s="600" t="n"/>
      <c r="Q111" s="600" t="n"/>
      <c r="R111" s="600" t="n"/>
      <c r="S111" s="600" t="n"/>
      <c r="T111" s="600" t="n"/>
      <c r="U111" s="600" t="n"/>
      <c r="V111" s="600" t="n"/>
      <c r="W111" s="600" t="n"/>
      <c r="X111" s="600" t="n"/>
      <c r="Y111" s="600" t="n"/>
      <c r="Z111" s="600" t="n"/>
    </row>
    <row r="112" ht="15.75" customHeight="1" s="844">
      <c r="A112" s="600" t="n"/>
      <c r="B112" s="600" t="n"/>
      <c r="C112" s="600" t="n"/>
      <c r="D112" s="600" t="n"/>
      <c r="E112" s="600" t="n"/>
      <c r="F112" s="600" t="n"/>
      <c r="G112" s="600" t="n"/>
      <c r="H112" s="600" t="n"/>
      <c r="I112" s="600" t="n"/>
      <c r="J112" s="600" t="n"/>
      <c r="K112" s="600" t="n"/>
      <c r="L112" s="600" t="n"/>
      <c r="M112" s="600" t="n"/>
      <c r="N112" s="600" t="n"/>
      <c r="O112" s="600" t="n"/>
      <c r="P112" s="600" t="n"/>
      <c r="Q112" s="600" t="n"/>
      <c r="R112" s="600" t="n"/>
      <c r="S112" s="600" t="n"/>
      <c r="T112" s="600" t="n"/>
      <c r="U112" s="600" t="n"/>
      <c r="V112" s="600" t="n"/>
      <c r="W112" s="600" t="n"/>
      <c r="X112" s="600" t="n"/>
      <c r="Y112" s="600" t="n"/>
      <c r="Z112" s="600" t="n"/>
    </row>
    <row r="113" ht="15.75" customHeight="1" s="844">
      <c r="A113" s="600" t="n"/>
      <c r="B113" s="600" t="n"/>
      <c r="C113" s="600" t="n"/>
      <c r="D113" s="600" t="n"/>
      <c r="E113" s="600" t="n"/>
      <c r="F113" s="600" t="n"/>
      <c r="G113" s="600" t="n"/>
      <c r="H113" s="600" t="n"/>
      <c r="I113" s="600" t="n"/>
      <c r="J113" s="600" t="n"/>
      <c r="K113" s="600" t="n"/>
      <c r="L113" s="600" t="n"/>
      <c r="M113" s="600" t="n"/>
      <c r="N113" s="600" t="n"/>
      <c r="O113" s="600" t="n"/>
      <c r="P113" s="600" t="n"/>
      <c r="Q113" s="600" t="n"/>
      <c r="R113" s="600" t="n"/>
      <c r="S113" s="600" t="n"/>
      <c r="T113" s="600" t="n"/>
      <c r="U113" s="600" t="n"/>
      <c r="V113" s="600" t="n"/>
      <c r="W113" s="600" t="n"/>
      <c r="X113" s="600" t="n"/>
      <c r="Y113" s="600" t="n"/>
      <c r="Z113" s="600" t="n"/>
    </row>
    <row r="114" ht="15.75" customHeight="1" s="844">
      <c r="A114" s="600" t="n"/>
      <c r="B114" s="600" t="n"/>
      <c r="C114" s="600" t="n"/>
      <c r="D114" s="600" t="n"/>
      <c r="E114" s="600" t="n"/>
      <c r="F114" s="600" t="n"/>
      <c r="G114" s="600" t="n"/>
      <c r="H114" s="600" t="n"/>
      <c r="I114" s="600" t="n"/>
      <c r="J114" s="600" t="n"/>
      <c r="K114" s="600" t="n"/>
      <c r="L114" s="600" t="n"/>
      <c r="M114" s="600" t="n"/>
      <c r="N114" s="600" t="n"/>
      <c r="O114" s="600" t="n"/>
      <c r="P114" s="600" t="n"/>
      <c r="Q114" s="600" t="n"/>
      <c r="R114" s="600" t="n"/>
      <c r="S114" s="600" t="n"/>
      <c r="T114" s="600" t="n"/>
      <c r="U114" s="600" t="n"/>
      <c r="V114" s="600" t="n"/>
      <c r="W114" s="600" t="n"/>
      <c r="X114" s="600" t="n"/>
      <c r="Y114" s="600" t="n"/>
      <c r="Z114" s="600" t="n"/>
    </row>
    <row r="115" ht="15.75" customHeight="1" s="844">
      <c r="A115" s="600" t="n"/>
      <c r="B115" s="600" t="n"/>
      <c r="C115" s="600" t="n"/>
      <c r="D115" s="600" t="n"/>
      <c r="E115" s="600" t="n"/>
      <c r="F115" s="600" t="n"/>
      <c r="G115" s="600" t="n"/>
      <c r="H115" s="600" t="n"/>
      <c r="I115" s="600" t="n"/>
      <c r="J115" s="600" t="n"/>
      <c r="K115" s="600" t="n"/>
      <c r="L115" s="600" t="n"/>
      <c r="M115" s="600" t="n"/>
      <c r="N115" s="600" t="n"/>
      <c r="O115" s="600" t="n"/>
      <c r="P115" s="600" t="n"/>
      <c r="Q115" s="600" t="n"/>
      <c r="R115" s="600" t="n"/>
      <c r="S115" s="600" t="n"/>
      <c r="T115" s="600" t="n"/>
      <c r="U115" s="600" t="n"/>
      <c r="V115" s="600" t="n"/>
      <c r="W115" s="600" t="n"/>
      <c r="X115" s="600" t="n"/>
      <c r="Y115" s="600" t="n"/>
      <c r="Z115" s="600" t="n"/>
    </row>
    <row r="116" ht="15.75" customHeight="1" s="844">
      <c r="A116" s="600" t="n"/>
      <c r="B116" s="600" t="n"/>
      <c r="C116" s="600" t="n"/>
      <c r="D116" s="600" t="n"/>
      <c r="E116" s="600" t="n"/>
      <c r="F116" s="600" t="n"/>
      <c r="G116" s="600" t="n"/>
      <c r="H116" s="600" t="n"/>
      <c r="I116" s="600" t="n"/>
      <c r="J116" s="600" t="n"/>
      <c r="K116" s="600" t="n"/>
      <c r="L116" s="600" t="n"/>
      <c r="M116" s="600" t="n"/>
      <c r="N116" s="600" t="n"/>
      <c r="O116" s="600" t="n"/>
      <c r="P116" s="600" t="n"/>
      <c r="Q116" s="600" t="n"/>
      <c r="R116" s="600" t="n"/>
      <c r="S116" s="600" t="n"/>
      <c r="T116" s="600" t="n"/>
      <c r="U116" s="600" t="n"/>
      <c r="V116" s="600" t="n"/>
      <c r="W116" s="600" t="n"/>
      <c r="X116" s="600" t="n"/>
      <c r="Y116" s="600" t="n"/>
      <c r="Z116" s="600" t="n"/>
    </row>
    <row r="117" ht="15.75" customHeight="1" s="844">
      <c r="A117" s="600" t="n"/>
      <c r="B117" s="600" t="n"/>
      <c r="C117" s="600" t="n"/>
      <c r="D117" s="600" t="n"/>
      <c r="E117" s="600" t="n"/>
      <c r="F117" s="600" t="n"/>
      <c r="G117" s="600" t="n"/>
      <c r="H117" s="600" t="n"/>
      <c r="I117" s="600" t="n"/>
      <c r="J117" s="600" t="n"/>
      <c r="K117" s="600" t="n"/>
      <c r="L117" s="600" t="n"/>
      <c r="M117" s="600" t="n"/>
      <c r="N117" s="600" t="n"/>
      <c r="O117" s="600" t="n"/>
      <c r="P117" s="600" t="n"/>
      <c r="Q117" s="600" t="n"/>
      <c r="R117" s="600" t="n"/>
      <c r="S117" s="600" t="n"/>
      <c r="T117" s="600" t="n"/>
      <c r="U117" s="600" t="n"/>
      <c r="V117" s="600" t="n"/>
      <c r="W117" s="600" t="n"/>
      <c r="X117" s="600" t="n"/>
      <c r="Y117" s="600" t="n"/>
      <c r="Z117" s="600" t="n"/>
    </row>
    <row r="118" ht="15.75" customHeight="1" s="844">
      <c r="A118" s="600" t="n"/>
      <c r="B118" s="600" t="n"/>
      <c r="C118" s="600" t="n"/>
      <c r="D118" s="600" t="n"/>
      <c r="E118" s="600" t="n"/>
      <c r="F118" s="600" t="n"/>
      <c r="G118" s="600" t="n"/>
      <c r="H118" s="600" t="n"/>
      <c r="I118" s="600" t="n"/>
      <c r="J118" s="600" t="n"/>
      <c r="K118" s="600" t="n"/>
      <c r="L118" s="600" t="n"/>
      <c r="M118" s="600" t="n"/>
      <c r="N118" s="600" t="n"/>
      <c r="O118" s="600" t="n"/>
      <c r="P118" s="600" t="n"/>
      <c r="Q118" s="600" t="n"/>
      <c r="R118" s="600" t="n"/>
      <c r="S118" s="600" t="n"/>
      <c r="T118" s="600" t="n"/>
      <c r="U118" s="600" t="n"/>
      <c r="V118" s="600" t="n"/>
      <c r="W118" s="600" t="n"/>
      <c r="X118" s="600" t="n"/>
      <c r="Y118" s="600" t="n"/>
      <c r="Z118" s="600" t="n"/>
    </row>
    <row r="119" ht="15.75" customHeight="1" s="844">
      <c r="A119" s="600" t="n"/>
      <c r="B119" s="600" t="n"/>
      <c r="C119" s="600" t="n"/>
      <c r="D119" s="600" t="n"/>
      <c r="E119" s="600" t="n"/>
      <c r="F119" s="600" t="n"/>
      <c r="G119" s="600" t="n"/>
      <c r="H119" s="600" t="n"/>
      <c r="I119" s="600" t="n"/>
      <c r="J119" s="600" t="n"/>
      <c r="K119" s="600" t="n"/>
      <c r="L119" s="600" t="n"/>
      <c r="M119" s="600" t="n"/>
      <c r="N119" s="600" t="n"/>
      <c r="O119" s="600" t="n"/>
      <c r="P119" s="600" t="n"/>
      <c r="Q119" s="600" t="n"/>
      <c r="R119" s="600" t="n"/>
      <c r="S119" s="600" t="n"/>
      <c r="T119" s="600" t="n"/>
      <c r="U119" s="600" t="n"/>
      <c r="V119" s="600" t="n"/>
      <c r="W119" s="600" t="n"/>
      <c r="X119" s="600" t="n"/>
      <c r="Y119" s="600" t="n"/>
      <c r="Z119" s="600" t="n"/>
    </row>
    <row r="120" ht="15.75" customHeight="1" s="844">
      <c r="A120" s="600" t="n"/>
      <c r="B120" s="600" t="n"/>
      <c r="C120" s="600" t="n"/>
      <c r="D120" s="600" t="n"/>
      <c r="E120" s="600" t="n"/>
      <c r="F120" s="600" t="n"/>
      <c r="G120" s="600" t="n"/>
      <c r="H120" s="600" t="n"/>
      <c r="I120" s="600" t="n"/>
      <c r="J120" s="600" t="n"/>
      <c r="K120" s="600" t="n"/>
      <c r="L120" s="600" t="n"/>
      <c r="M120" s="600" t="n"/>
      <c r="N120" s="600" t="n"/>
      <c r="O120" s="600" t="n"/>
      <c r="P120" s="600" t="n"/>
      <c r="Q120" s="600" t="n"/>
      <c r="R120" s="600" t="n"/>
      <c r="S120" s="600" t="n"/>
      <c r="T120" s="600" t="n"/>
      <c r="U120" s="600" t="n"/>
      <c r="V120" s="600" t="n"/>
      <c r="W120" s="600" t="n"/>
      <c r="X120" s="600" t="n"/>
      <c r="Y120" s="600" t="n"/>
      <c r="Z120" s="600" t="n"/>
    </row>
    <row r="121" ht="15.75" customHeight="1" s="844">
      <c r="A121" s="600" t="n"/>
      <c r="B121" s="600" t="n"/>
      <c r="C121" s="600" t="n"/>
      <c r="D121" s="600" t="n"/>
      <c r="E121" s="600" t="n"/>
      <c r="F121" s="600" t="n"/>
      <c r="G121" s="600" t="n"/>
      <c r="H121" s="600" t="n"/>
      <c r="I121" s="600" t="n"/>
      <c r="J121" s="600" t="n"/>
      <c r="K121" s="600" t="n"/>
      <c r="L121" s="600" t="n"/>
      <c r="M121" s="600" t="n"/>
      <c r="N121" s="600" t="n"/>
      <c r="O121" s="600" t="n"/>
      <c r="P121" s="600" t="n"/>
      <c r="Q121" s="600" t="n"/>
      <c r="R121" s="600" t="n"/>
      <c r="S121" s="600" t="n"/>
      <c r="T121" s="600" t="n"/>
      <c r="U121" s="600" t="n"/>
      <c r="V121" s="600" t="n"/>
      <c r="W121" s="600" t="n"/>
      <c r="X121" s="600" t="n"/>
      <c r="Y121" s="600" t="n"/>
      <c r="Z121" s="600" t="n"/>
    </row>
    <row r="122" ht="15.75" customHeight="1" s="844">
      <c r="A122" s="600" t="n"/>
      <c r="B122" s="600" t="n"/>
      <c r="C122" s="600" t="n"/>
      <c r="D122" s="600" t="n"/>
      <c r="E122" s="600" t="n"/>
      <c r="F122" s="600" t="n"/>
      <c r="G122" s="600" t="n"/>
      <c r="H122" s="600" t="n"/>
      <c r="I122" s="600" t="n"/>
      <c r="J122" s="600" t="n"/>
      <c r="K122" s="600" t="n"/>
      <c r="L122" s="600" t="n"/>
      <c r="M122" s="600" t="n"/>
      <c r="N122" s="600" t="n"/>
      <c r="O122" s="600" t="n"/>
      <c r="P122" s="600" t="n"/>
      <c r="Q122" s="600" t="n"/>
      <c r="R122" s="600" t="n"/>
      <c r="S122" s="600" t="n"/>
      <c r="T122" s="600" t="n"/>
      <c r="U122" s="600" t="n"/>
      <c r="V122" s="600" t="n"/>
      <c r="W122" s="600" t="n"/>
      <c r="X122" s="600" t="n"/>
      <c r="Y122" s="600" t="n"/>
      <c r="Z122" s="600" t="n"/>
    </row>
    <row r="123" ht="15.75" customHeight="1" s="844">
      <c r="A123" s="600" t="n"/>
      <c r="B123" s="600" t="n"/>
      <c r="C123" s="600" t="n"/>
      <c r="D123" s="600" t="n"/>
      <c r="E123" s="600" t="n"/>
      <c r="F123" s="600" t="n"/>
      <c r="G123" s="600" t="n"/>
      <c r="H123" s="600" t="n"/>
      <c r="I123" s="600" t="n"/>
      <c r="J123" s="600" t="n"/>
      <c r="K123" s="600" t="n"/>
      <c r="L123" s="600" t="n"/>
      <c r="M123" s="600" t="n"/>
      <c r="N123" s="600" t="n"/>
      <c r="O123" s="600" t="n"/>
      <c r="P123" s="600" t="n"/>
      <c r="Q123" s="600" t="n"/>
      <c r="R123" s="600" t="n"/>
      <c r="S123" s="600" t="n"/>
      <c r="T123" s="600" t="n"/>
      <c r="U123" s="600" t="n"/>
      <c r="V123" s="600" t="n"/>
      <c r="W123" s="600" t="n"/>
      <c r="X123" s="600" t="n"/>
      <c r="Y123" s="600" t="n"/>
      <c r="Z123" s="600" t="n"/>
    </row>
    <row r="124" ht="15.75" customHeight="1" s="844">
      <c r="A124" s="600" t="n"/>
      <c r="B124" s="600" t="n"/>
      <c r="C124" s="600" t="n"/>
      <c r="D124" s="600" t="n"/>
      <c r="E124" s="600" t="n"/>
      <c r="F124" s="600" t="n"/>
      <c r="G124" s="600" t="n"/>
      <c r="H124" s="600" t="n"/>
      <c r="I124" s="600" t="n"/>
      <c r="J124" s="600" t="n"/>
      <c r="K124" s="600" t="n"/>
      <c r="L124" s="600" t="n"/>
      <c r="M124" s="600" t="n"/>
      <c r="N124" s="600" t="n"/>
      <c r="O124" s="600" t="n"/>
      <c r="P124" s="600" t="n"/>
      <c r="Q124" s="600" t="n"/>
      <c r="R124" s="600" t="n"/>
      <c r="S124" s="600" t="n"/>
      <c r="T124" s="600" t="n"/>
      <c r="U124" s="600" t="n"/>
      <c r="V124" s="600" t="n"/>
      <c r="W124" s="600" t="n"/>
      <c r="X124" s="600" t="n"/>
      <c r="Y124" s="600" t="n"/>
      <c r="Z124" s="600" t="n"/>
    </row>
    <row r="125" ht="15.75" customHeight="1" s="844">
      <c r="A125" s="600" t="n"/>
      <c r="B125" s="600" t="n"/>
      <c r="C125" s="600" t="n"/>
      <c r="D125" s="600" t="n"/>
      <c r="E125" s="600" t="n"/>
      <c r="F125" s="600" t="n"/>
      <c r="G125" s="600" t="n"/>
      <c r="H125" s="600" t="n"/>
      <c r="I125" s="600" t="n"/>
      <c r="J125" s="600" t="n"/>
      <c r="K125" s="600" t="n"/>
      <c r="L125" s="600" t="n"/>
      <c r="M125" s="600" t="n"/>
      <c r="N125" s="600" t="n"/>
      <c r="O125" s="600" t="n"/>
      <c r="P125" s="600" t="n"/>
      <c r="Q125" s="600" t="n"/>
      <c r="R125" s="600" t="n"/>
      <c r="S125" s="600" t="n"/>
      <c r="T125" s="600" t="n"/>
      <c r="U125" s="600" t="n"/>
      <c r="V125" s="600" t="n"/>
      <c r="W125" s="600" t="n"/>
      <c r="X125" s="600" t="n"/>
      <c r="Y125" s="600" t="n"/>
      <c r="Z125" s="600" t="n"/>
    </row>
    <row r="126" ht="15.75" customHeight="1" s="844">
      <c r="A126" s="600" t="n"/>
      <c r="B126" s="600" t="n"/>
      <c r="C126" s="600" t="n"/>
      <c r="D126" s="600" t="n"/>
      <c r="E126" s="600" t="n"/>
      <c r="F126" s="600" t="n"/>
      <c r="G126" s="600" t="n"/>
      <c r="H126" s="600" t="n"/>
      <c r="I126" s="600" t="n"/>
      <c r="J126" s="600" t="n"/>
      <c r="K126" s="600" t="n"/>
      <c r="L126" s="600" t="n"/>
      <c r="M126" s="600" t="n"/>
      <c r="N126" s="600" t="n"/>
      <c r="O126" s="600" t="n"/>
      <c r="P126" s="600" t="n"/>
      <c r="Q126" s="600" t="n"/>
      <c r="R126" s="600" t="n"/>
      <c r="S126" s="600" t="n"/>
      <c r="T126" s="600" t="n"/>
      <c r="U126" s="600" t="n"/>
      <c r="V126" s="600" t="n"/>
      <c r="W126" s="600" t="n"/>
      <c r="X126" s="600" t="n"/>
      <c r="Y126" s="600" t="n"/>
      <c r="Z126" s="600" t="n"/>
    </row>
    <row r="127" ht="15.75" customHeight="1" s="844">
      <c r="A127" s="600" t="n"/>
      <c r="B127" s="600" t="n"/>
      <c r="C127" s="600" t="n"/>
      <c r="D127" s="600" t="n"/>
      <c r="E127" s="600" t="n"/>
      <c r="F127" s="600" t="n"/>
      <c r="G127" s="600" t="n"/>
      <c r="H127" s="600" t="n"/>
      <c r="I127" s="600" t="n"/>
      <c r="J127" s="600" t="n"/>
      <c r="K127" s="600" t="n"/>
      <c r="L127" s="600" t="n"/>
      <c r="M127" s="600" t="n"/>
      <c r="N127" s="600" t="n"/>
      <c r="O127" s="600" t="n"/>
      <c r="P127" s="600" t="n"/>
      <c r="Q127" s="600" t="n"/>
      <c r="R127" s="600" t="n"/>
      <c r="S127" s="600" t="n"/>
      <c r="T127" s="600" t="n"/>
      <c r="U127" s="600" t="n"/>
      <c r="V127" s="600" t="n"/>
      <c r="W127" s="600" t="n"/>
      <c r="X127" s="600" t="n"/>
      <c r="Y127" s="600" t="n"/>
      <c r="Z127" s="600" t="n"/>
    </row>
    <row r="128" ht="15.75" customHeight="1" s="844">
      <c r="A128" s="600" t="n"/>
      <c r="B128" s="600" t="n"/>
      <c r="C128" s="600" t="n"/>
      <c r="D128" s="600" t="n"/>
      <c r="E128" s="600" t="n"/>
      <c r="F128" s="600" t="n"/>
      <c r="G128" s="600" t="n"/>
      <c r="H128" s="600" t="n"/>
      <c r="I128" s="600" t="n"/>
      <c r="J128" s="600" t="n"/>
      <c r="K128" s="600" t="n"/>
      <c r="L128" s="600" t="n"/>
      <c r="M128" s="600" t="n"/>
      <c r="N128" s="600" t="n"/>
      <c r="O128" s="600" t="n"/>
      <c r="P128" s="600" t="n"/>
      <c r="Q128" s="600" t="n"/>
      <c r="R128" s="600" t="n"/>
      <c r="S128" s="600" t="n"/>
      <c r="T128" s="600" t="n"/>
      <c r="U128" s="600" t="n"/>
      <c r="V128" s="600" t="n"/>
      <c r="W128" s="600" t="n"/>
      <c r="X128" s="600" t="n"/>
      <c r="Y128" s="600" t="n"/>
      <c r="Z128" s="600" t="n"/>
    </row>
    <row r="129" ht="15.75" customHeight="1" s="844">
      <c r="A129" s="600" t="n"/>
      <c r="B129" s="600" t="n"/>
      <c r="C129" s="600" t="n"/>
      <c r="D129" s="600" t="n"/>
      <c r="E129" s="600" t="n"/>
      <c r="F129" s="600" t="n"/>
      <c r="G129" s="600" t="n"/>
      <c r="H129" s="600" t="n"/>
      <c r="I129" s="600" t="n"/>
      <c r="J129" s="600" t="n"/>
      <c r="K129" s="600" t="n"/>
      <c r="L129" s="600" t="n"/>
      <c r="M129" s="600" t="n"/>
      <c r="N129" s="600" t="n"/>
      <c r="O129" s="600" t="n"/>
      <c r="P129" s="600" t="n"/>
      <c r="Q129" s="600" t="n"/>
      <c r="R129" s="600" t="n"/>
      <c r="S129" s="600" t="n"/>
      <c r="T129" s="600" t="n"/>
      <c r="U129" s="600" t="n"/>
      <c r="V129" s="600" t="n"/>
      <c r="W129" s="600" t="n"/>
      <c r="X129" s="600" t="n"/>
      <c r="Y129" s="600" t="n"/>
      <c r="Z129" s="600" t="n"/>
    </row>
    <row r="130" ht="15.75" customHeight="1" s="844">
      <c r="A130" s="600" t="n"/>
      <c r="B130" s="600" t="n"/>
      <c r="C130" s="600" t="n"/>
      <c r="D130" s="600" t="n"/>
      <c r="E130" s="600" t="n"/>
      <c r="F130" s="600" t="n"/>
      <c r="G130" s="600" t="n"/>
      <c r="H130" s="600" t="n"/>
      <c r="I130" s="600" t="n"/>
      <c r="J130" s="600" t="n"/>
      <c r="K130" s="600" t="n"/>
      <c r="L130" s="600" t="n"/>
      <c r="M130" s="600" t="n"/>
      <c r="N130" s="600" t="n"/>
      <c r="O130" s="600" t="n"/>
      <c r="P130" s="600" t="n"/>
      <c r="Q130" s="600" t="n"/>
      <c r="R130" s="600" t="n"/>
      <c r="S130" s="600" t="n"/>
      <c r="T130" s="600" t="n"/>
      <c r="U130" s="600" t="n"/>
      <c r="V130" s="600" t="n"/>
      <c r="W130" s="600" t="n"/>
      <c r="X130" s="600" t="n"/>
      <c r="Y130" s="600" t="n"/>
      <c r="Z130" s="600" t="n"/>
    </row>
    <row r="131" ht="15.75" customHeight="1" s="844">
      <c r="A131" s="600" t="n"/>
      <c r="B131" s="600" t="n"/>
      <c r="C131" s="600" t="n"/>
      <c r="D131" s="600" t="n"/>
      <c r="E131" s="600" t="n"/>
      <c r="F131" s="600" t="n"/>
      <c r="G131" s="600" t="n"/>
      <c r="H131" s="600" t="n"/>
      <c r="I131" s="600" t="n"/>
      <c r="J131" s="600" t="n"/>
      <c r="K131" s="600" t="n"/>
      <c r="L131" s="600" t="n"/>
      <c r="M131" s="600" t="n"/>
      <c r="N131" s="600" t="n"/>
      <c r="O131" s="600" t="n"/>
      <c r="P131" s="600" t="n"/>
      <c r="Q131" s="600" t="n"/>
      <c r="R131" s="600" t="n"/>
      <c r="S131" s="600" t="n"/>
      <c r="T131" s="600" t="n"/>
      <c r="U131" s="600" t="n"/>
      <c r="V131" s="600" t="n"/>
      <c r="W131" s="600" t="n"/>
      <c r="X131" s="600" t="n"/>
      <c r="Y131" s="600" t="n"/>
      <c r="Z131" s="600" t="n"/>
    </row>
    <row r="132" ht="15.75" customHeight="1" s="844">
      <c r="A132" s="600" t="n"/>
      <c r="B132" s="600" t="n"/>
      <c r="C132" s="600" t="n"/>
      <c r="D132" s="600" t="n"/>
      <c r="E132" s="600" t="n"/>
      <c r="F132" s="600" t="n"/>
      <c r="G132" s="600" t="n"/>
      <c r="H132" s="600" t="n"/>
      <c r="I132" s="600" t="n"/>
      <c r="J132" s="600" t="n"/>
      <c r="K132" s="600" t="n"/>
      <c r="L132" s="600" t="n"/>
      <c r="M132" s="600" t="n"/>
      <c r="N132" s="600" t="n"/>
      <c r="O132" s="600" t="n"/>
      <c r="P132" s="600" t="n"/>
      <c r="Q132" s="600" t="n"/>
      <c r="R132" s="600" t="n"/>
      <c r="S132" s="600" t="n"/>
      <c r="T132" s="600" t="n"/>
      <c r="U132" s="600" t="n"/>
      <c r="V132" s="600" t="n"/>
      <c r="W132" s="600" t="n"/>
      <c r="X132" s="600" t="n"/>
      <c r="Y132" s="600" t="n"/>
      <c r="Z132" s="600" t="n"/>
    </row>
    <row r="133" ht="15.75" customHeight="1" s="844">
      <c r="A133" s="600" t="n"/>
      <c r="B133" s="600" t="n"/>
      <c r="C133" s="600" t="n"/>
      <c r="D133" s="600" t="n"/>
      <c r="E133" s="600" t="n"/>
      <c r="F133" s="600" t="n"/>
      <c r="G133" s="600" t="n"/>
      <c r="H133" s="600" t="n"/>
      <c r="I133" s="600" t="n"/>
      <c r="J133" s="600" t="n"/>
      <c r="K133" s="600" t="n"/>
      <c r="L133" s="600" t="n"/>
      <c r="M133" s="600" t="n"/>
      <c r="N133" s="600" t="n"/>
      <c r="O133" s="600" t="n"/>
      <c r="P133" s="600" t="n"/>
      <c r="Q133" s="600" t="n"/>
      <c r="R133" s="600" t="n"/>
      <c r="S133" s="600" t="n"/>
      <c r="T133" s="600" t="n"/>
      <c r="U133" s="600" t="n"/>
      <c r="V133" s="600" t="n"/>
      <c r="W133" s="600" t="n"/>
      <c r="X133" s="600" t="n"/>
      <c r="Y133" s="600" t="n"/>
      <c r="Z133" s="600" t="n"/>
    </row>
    <row r="134" ht="15.75" customHeight="1" s="844">
      <c r="A134" s="600" t="n"/>
      <c r="B134" s="600" t="n"/>
      <c r="C134" s="600" t="n"/>
      <c r="D134" s="600" t="n"/>
      <c r="E134" s="600" t="n"/>
      <c r="F134" s="600" t="n"/>
      <c r="G134" s="600" t="n"/>
      <c r="H134" s="600" t="n"/>
      <c r="I134" s="600" t="n"/>
      <c r="J134" s="600" t="n"/>
      <c r="K134" s="600" t="n"/>
      <c r="L134" s="600" t="n"/>
      <c r="M134" s="600" t="n"/>
      <c r="N134" s="600" t="n"/>
      <c r="O134" s="600" t="n"/>
      <c r="P134" s="600" t="n"/>
      <c r="Q134" s="600" t="n"/>
      <c r="R134" s="600" t="n"/>
      <c r="S134" s="600" t="n"/>
      <c r="T134" s="600" t="n"/>
      <c r="U134" s="600" t="n"/>
      <c r="V134" s="600" t="n"/>
      <c r="W134" s="600" t="n"/>
      <c r="X134" s="600" t="n"/>
      <c r="Y134" s="600" t="n"/>
      <c r="Z134" s="600" t="n"/>
    </row>
    <row r="135" ht="15.75" customHeight="1" s="844">
      <c r="A135" s="600" t="n"/>
      <c r="B135" s="600" t="n"/>
      <c r="C135" s="600" t="n"/>
      <c r="D135" s="600" t="n"/>
      <c r="E135" s="600" t="n"/>
      <c r="F135" s="600" t="n"/>
      <c r="G135" s="600" t="n"/>
      <c r="H135" s="600" t="n"/>
      <c r="I135" s="600" t="n"/>
      <c r="J135" s="600" t="n"/>
      <c r="K135" s="600" t="n"/>
      <c r="L135" s="600" t="n"/>
      <c r="M135" s="600" t="n"/>
      <c r="N135" s="600" t="n"/>
      <c r="O135" s="600" t="n"/>
      <c r="P135" s="600" t="n"/>
      <c r="Q135" s="600" t="n"/>
      <c r="R135" s="600" t="n"/>
      <c r="S135" s="600" t="n"/>
      <c r="T135" s="600" t="n"/>
      <c r="U135" s="600" t="n"/>
      <c r="V135" s="600" t="n"/>
      <c r="W135" s="600" t="n"/>
      <c r="X135" s="600" t="n"/>
      <c r="Y135" s="600" t="n"/>
      <c r="Z135" s="600" t="n"/>
    </row>
    <row r="136" ht="15.75" customHeight="1" s="844">
      <c r="A136" s="600" t="n"/>
      <c r="B136" s="600" t="n"/>
      <c r="C136" s="600" t="n"/>
      <c r="D136" s="600" t="n"/>
      <c r="E136" s="600" t="n"/>
      <c r="F136" s="600" t="n"/>
      <c r="G136" s="600" t="n"/>
      <c r="H136" s="600" t="n"/>
      <c r="I136" s="600" t="n"/>
      <c r="J136" s="600" t="n"/>
      <c r="K136" s="600" t="n"/>
      <c r="L136" s="600" t="n"/>
      <c r="M136" s="600" t="n"/>
      <c r="N136" s="600" t="n"/>
      <c r="O136" s="600" t="n"/>
      <c r="P136" s="600" t="n"/>
      <c r="Q136" s="600" t="n"/>
      <c r="R136" s="600" t="n"/>
      <c r="S136" s="600" t="n"/>
      <c r="T136" s="600" t="n"/>
      <c r="U136" s="600" t="n"/>
      <c r="V136" s="600" t="n"/>
      <c r="W136" s="600" t="n"/>
      <c r="X136" s="600" t="n"/>
      <c r="Y136" s="600" t="n"/>
      <c r="Z136" s="600" t="n"/>
    </row>
    <row r="137" ht="15.75" customHeight="1" s="844">
      <c r="A137" s="600" t="n"/>
      <c r="B137" s="600" t="n"/>
      <c r="C137" s="600" t="n"/>
      <c r="D137" s="600" t="n"/>
      <c r="E137" s="600" t="n"/>
      <c r="F137" s="600" t="n"/>
      <c r="G137" s="600" t="n"/>
      <c r="H137" s="600" t="n"/>
      <c r="I137" s="600" t="n"/>
      <c r="J137" s="600" t="n"/>
      <c r="K137" s="600" t="n"/>
      <c r="L137" s="600" t="n"/>
      <c r="M137" s="600" t="n"/>
      <c r="N137" s="600" t="n"/>
      <c r="O137" s="600" t="n"/>
      <c r="P137" s="600" t="n"/>
      <c r="Q137" s="600" t="n"/>
      <c r="R137" s="600" t="n"/>
      <c r="S137" s="600" t="n"/>
      <c r="T137" s="600" t="n"/>
      <c r="U137" s="600" t="n"/>
      <c r="V137" s="600" t="n"/>
      <c r="W137" s="600" t="n"/>
      <c r="X137" s="600" t="n"/>
      <c r="Y137" s="600" t="n"/>
      <c r="Z137" s="600" t="n"/>
    </row>
    <row r="138" ht="15.75" customHeight="1" s="844">
      <c r="A138" s="600" t="n"/>
      <c r="B138" s="600" t="n"/>
      <c r="C138" s="600" t="n"/>
      <c r="D138" s="600" t="n"/>
      <c r="E138" s="600" t="n"/>
      <c r="F138" s="600" t="n"/>
      <c r="G138" s="600" t="n"/>
      <c r="H138" s="600" t="n"/>
      <c r="I138" s="600" t="n"/>
      <c r="J138" s="600" t="n"/>
      <c r="K138" s="600" t="n"/>
      <c r="L138" s="600" t="n"/>
      <c r="M138" s="600" t="n"/>
      <c r="N138" s="600" t="n"/>
      <c r="O138" s="600" t="n"/>
      <c r="P138" s="600" t="n"/>
      <c r="Q138" s="600" t="n"/>
      <c r="R138" s="600" t="n"/>
      <c r="S138" s="600" t="n"/>
      <c r="T138" s="600" t="n"/>
      <c r="U138" s="600" t="n"/>
      <c r="V138" s="600" t="n"/>
      <c r="W138" s="600" t="n"/>
      <c r="X138" s="600" t="n"/>
      <c r="Y138" s="600" t="n"/>
      <c r="Z138" s="600" t="n"/>
    </row>
    <row r="139" ht="15.75" customHeight="1" s="844">
      <c r="A139" s="600" t="n"/>
      <c r="B139" s="600" t="n"/>
      <c r="C139" s="600" t="n"/>
      <c r="D139" s="600" t="n"/>
      <c r="E139" s="600" t="n"/>
      <c r="F139" s="600" t="n"/>
      <c r="G139" s="600" t="n"/>
      <c r="H139" s="600" t="n"/>
      <c r="I139" s="600" t="n"/>
      <c r="J139" s="600" t="n"/>
      <c r="K139" s="600" t="n"/>
      <c r="L139" s="600" t="n"/>
      <c r="M139" s="600" t="n"/>
      <c r="N139" s="600" t="n"/>
      <c r="O139" s="600" t="n"/>
      <c r="P139" s="600" t="n"/>
      <c r="Q139" s="600" t="n"/>
      <c r="R139" s="600" t="n"/>
      <c r="S139" s="600" t="n"/>
      <c r="T139" s="600" t="n"/>
      <c r="U139" s="600" t="n"/>
      <c r="V139" s="600" t="n"/>
      <c r="W139" s="600" t="n"/>
      <c r="X139" s="600" t="n"/>
      <c r="Y139" s="600" t="n"/>
      <c r="Z139" s="600" t="n"/>
    </row>
    <row r="140" ht="15.75" customHeight="1" s="844">
      <c r="A140" s="600" t="n"/>
      <c r="B140" s="600" t="n"/>
      <c r="C140" s="600" t="n"/>
      <c r="D140" s="600" t="n"/>
      <c r="E140" s="600" t="n"/>
      <c r="F140" s="600" t="n"/>
      <c r="G140" s="600" t="n"/>
      <c r="H140" s="600" t="n"/>
      <c r="I140" s="600" t="n"/>
      <c r="J140" s="600" t="n"/>
      <c r="K140" s="600" t="n"/>
      <c r="L140" s="600" t="n"/>
      <c r="M140" s="600" t="n"/>
      <c r="N140" s="600" t="n"/>
      <c r="O140" s="600" t="n"/>
      <c r="P140" s="600" t="n"/>
      <c r="Q140" s="600" t="n"/>
      <c r="R140" s="600" t="n"/>
      <c r="S140" s="600" t="n"/>
      <c r="T140" s="600" t="n"/>
      <c r="U140" s="600" t="n"/>
      <c r="V140" s="600" t="n"/>
      <c r="W140" s="600" t="n"/>
      <c r="X140" s="600" t="n"/>
      <c r="Y140" s="600" t="n"/>
      <c r="Z140" s="600" t="n"/>
    </row>
    <row r="141" ht="15.75" customHeight="1" s="844">
      <c r="A141" s="600" t="n"/>
      <c r="B141" s="600" t="n"/>
      <c r="C141" s="600" t="n"/>
      <c r="D141" s="600" t="n"/>
      <c r="E141" s="600" t="n"/>
      <c r="F141" s="600" t="n"/>
      <c r="G141" s="600" t="n"/>
      <c r="H141" s="600" t="n"/>
      <c r="I141" s="600" t="n"/>
      <c r="J141" s="600" t="n"/>
      <c r="K141" s="600" t="n"/>
      <c r="L141" s="600" t="n"/>
      <c r="M141" s="600" t="n"/>
      <c r="N141" s="600" t="n"/>
      <c r="O141" s="600" t="n"/>
      <c r="P141" s="600" t="n"/>
      <c r="Q141" s="600" t="n"/>
      <c r="R141" s="600" t="n"/>
      <c r="S141" s="600" t="n"/>
      <c r="T141" s="600" t="n"/>
      <c r="U141" s="600" t="n"/>
      <c r="V141" s="600" t="n"/>
      <c r="W141" s="600" t="n"/>
      <c r="X141" s="600" t="n"/>
      <c r="Y141" s="600" t="n"/>
      <c r="Z141" s="600" t="n"/>
    </row>
    <row r="142" ht="15.75" customHeight="1" s="844">
      <c r="A142" s="600" t="n"/>
      <c r="B142" s="600" t="n"/>
      <c r="C142" s="600" t="n"/>
      <c r="D142" s="600" t="n"/>
      <c r="E142" s="600" t="n"/>
      <c r="F142" s="600" t="n"/>
      <c r="G142" s="600" t="n"/>
      <c r="H142" s="600" t="n"/>
      <c r="I142" s="600" t="n"/>
      <c r="J142" s="600" t="n"/>
      <c r="K142" s="600" t="n"/>
      <c r="L142" s="600" t="n"/>
      <c r="M142" s="600" t="n"/>
      <c r="N142" s="600" t="n"/>
      <c r="O142" s="600" t="n"/>
      <c r="P142" s="600" t="n"/>
      <c r="Q142" s="600" t="n"/>
      <c r="R142" s="600" t="n"/>
      <c r="S142" s="600" t="n"/>
      <c r="T142" s="600" t="n"/>
      <c r="U142" s="600" t="n"/>
      <c r="V142" s="600" t="n"/>
      <c r="W142" s="600" t="n"/>
      <c r="X142" s="600" t="n"/>
      <c r="Y142" s="600" t="n"/>
      <c r="Z142" s="600" t="n"/>
    </row>
    <row r="143" ht="15.75" customHeight="1" s="844">
      <c r="A143" s="600" t="n"/>
      <c r="B143" s="600" t="n"/>
      <c r="C143" s="600" t="n"/>
      <c r="D143" s="600" t="n"/>
      <c r="E143" s="600" t="n"/>
      <c r="F143" s="600" t="n"/>
      <c r="G143" s="600" t="n"/>
      <c r="H143" s="600" t="n"/>
      <c r="I143" s="600" t="n"/>
      <c r="J143" s="600" t="n"/>
      <c r="K143" s="600" t="n"/>
      <c r="L143" s="600" t="n"/>
      <c r="M143" s="600" t="n"/>
      <c r="N143" s="600" t="n"/>
      <c r="O143" s="600" t="n"/>
      <c r="P143" s="600" t="n"/>
      <c r="Q143" s="600" t="n"/>
      <c r="R143" s="600" t="n"/>
      <c r="S143" s="600" t="n"/>
      <c r="T143" s="600" t="n"/>
      <c r="U143" s="600" t="n"/>
      <c r="V143" s="600" t="n"/>
      <c r="W143" s="600" t="n"/>
      <c r="X143" s="600" t="n"/>
      <c r="Y143" s="600" t="n"/>
      <c r="Z143" s="600" t="n"/>
    </row>
    <row r="144" ht="15.75" customHeight="1" s="844">
      <c r="A144" s="600" t="n"/>
      <c r="B144" s="600" t="n"/>
      <c r="C144" s="600" t="n"/>
      <c r="D144" s="600" t="n"/>
      <c r="E144" s="600" t="n"/>
      <c r="F144" s="600" t="n"/>
      <c r="G144" s="600" t="n"/>
      <c r="H144" s="600" t="n"/>
      <c r="I144" s="600" t="n"/>
      <c r="J144" s="600" t="n"/>
      <c r="K144" s="600" t="n"/>
      <c r="L144" s="600" t="n"/>
      <c r="M144" s="600" t="n"/>
      <c r="N144" s="600" t="n"/>
      <c r="O144" s="600" t="n"/>
      <c r="P144" s="600" t="n"/>
      <c r="Q144" s="600" t="n"/>
      <c r="R144" s="600" t="n"/>
      <c r="S144" s="600" t="n"/>
      <c r="T144" s="600" t="n"/>
      <c r="U144" s="600" t="n"/>
      <c r="V144" s="600" t="n"/>
      <c r="W144" s="600" t="n"/>
      <c r="X144" s="600" t="n"/>
      <c r="Y144" s="600" t="n"/>
      <c r="Z144" s="600" t="n"/>
    </row>
    <row r="145" ht="15.75" customHeight="1" s="844">
      <c r="A145" s="600" t="n"/>
      <c r="B145" s="600" t="n"/>
      <c r="C145" s="600" t="n"/>
      <c r="D145" s="600" t="n"/>
      <c r="E145" s="600" t="n"/>
      <c r="F145" s="600" t="n"/>
      <c r="G145" s="600" t="n"/>
      <c r="H145" s="600" t="n"/>
      <c r="I145" s="600" t="n"/>
      <c r="J145" s="600" t="n"/>
      <c r="K145" s="600" t="n"/>
      <c r="L145" s="600" t="n"/>
      <c r="M145" s="600" t="n"/>
      <c r="N145" s="600" t="n"/>
      <c r="O145" s="600" t="n"/>
      <c r="P145" s="600" t="n"/>
      <c r="Q145" s="600" t="n"/>
      <c r="R145" s="600" t="n"/>
      <c r="S145" s="600" t="n"/>
      <c r="T145" s="600" t="n"/>
      <c r="U145" s="600" t="n"/>
      <c r="V145" s="600" t="n"/>
      <c r="W145" s="600" t="n"/>
      <c r="X145" s="600" t="n"/>
      <c r="Y145" s="600" t="n"/>
      <c r="Z145" s="600" t="n"/>
    </row>
    <row r="146" ht="15.75" customHeight="1" s="844">
      <c r="A146" s="600" t="n"/>
      <c r="B146" s="600" t="n"/>
      <c r="C146" s="600" t="n"/>
      <c r="D146" s="600" t="n"/>
      <c r="E146" s="600" t="n"/>
      <c r="F146" s="600" t="n"/>
      <c r="G146" s="600" t="n"/>
      <c r="H146" s="600" t="n"/>
      <c r="I146" s="600" t="n"/>
      <c r="J146" s="600" t="n"/>
      <c r="K146" s="600" t="n"/>
      <c r="L146" s="600" t="n"/>
      <c r="M146" s="600" t="n"/>
      <c r="N146" s="600" t="n"/>
      <c r="O146" s="600" t="n"/>
      <c r="P146" s="600" t="n"/>
      <c r="Q146" s="600" t="n"/>
      <c r="R146" s="600" t="n"/>
      <c r="S146" s="600" t="n"/>
      <c r="T146" s="600" t="n"/>
      <c r="U146" s="600" t="n"/>
      <c r="V146" s="600" t="n"/>
      <c r="W146" s="600" t="n"/>
      <c r="X146" s="600" t="n"/>
      <c r="Y146" s="600" t="n"/>
      <c r="Z146" s="600" t="n"/>
    </row>
    <row r="147" ht="15.75" customHeight="1" s="844">
      <c r="A147" s="600" t="n"/>
      <c r="B147" s="600" t="n"/>
      <c r="C147" s="600" t="n"/>
      <c r="D147" s="600" t="n"/>
      <c r="E147" s="600" t="n"/>
      <c r="F147" s="600" t="n"/>
      <c r="G147" s="600" t="n"/>
      <c r="H147" s="600" t="n"/>
      <c r="I147" s="600" t="n"/>
      <c r="J147" s="600" t="n"/>
      <c r="K147" s="600" t="n"/>
      <c r="L147" s="600" t="n"/>
      <c r="M147" s="600" t="n"/>
      <c r="N147" s="600" t="n"/>
      <c r="O147" s="600" t="n"/>
      <c r="P147" s="600" t="n"/>
      <c r="Q147" s="600" t="n"/>
      <c r="R147" s="600" t="n"/>
      <c r="S147" s="600" t="n"/>
      <c r="T147" s="600" t="n"/>
      <c r="U147" s="600" t="n"/>
      <c r="V147" s="600" t="n"/>
      <c r="W147" s="600" t="n"/>
      <c r="X147" s="600" t="n"/>
      <c r="Y147" s="600" t="n"/>
      <c r="Z147" s="600" t="n"/>
    </row>
    <row r="148" ht="15.75" customHeight="1" s="844">
      <c r="A148" s="600" t="n"/>
      <c r="B148" s="600" t="n"/>
      <c r="C148" s="600" t="n"/>
      <c r="D148" s="600" t="n"/>
      <c r="E148" s="600" t="n"/>
      <c r="F148" s="600" t="n"/>
      <c r="G148" s="600" t="n"/>
      <c r="H148" s="600" t="n"/>
      <c r="I148" s="600" t="n"/>
      <c r="J148" s="600" t="n"/>
      <c r="K148" s="600" t="n"/>
      <c r="L148" s="600" t="n"/>
      <c r="M148" s="600" t="n"/>
      <c r="N148" s="600" t="n"/>
      <c r="O148" s="600" t="n"/>
      <c r="P148" s="600" t="n"/>
      <c r="Q148" s="600" t="n"/>
      <c r="R148" s="600" t="n"/>
      <c r="S148" s="600" t="n"/>
      <c r="T148" s="600" t="n"/>
      <c r="U148" s="600" t="n"/>
      <c r="V148" s="600" t="n"/>
      <c r="W148" s="600" t="n"/>
      <c r="X148" s="600" t="n"/>
      <c r="Y148" s="600" t="n"/>
      <c r="Z148" s="600" t="n"/>
    </row>
    <row r="149" ht="15.75" customHeight="1" s="844">
      <c r="A149" s="600" t="n"/>
      <c r="B149" s="600" t="n"/>
      <c r="C149" s="600" t="n"/>
      <c r="D149" s="600" t="n"/>
      <c r="E149" s="600" t="n"/>
      <c r="F149" s="600" t="n"/>
      <c r="G149" s="600" t="n"/>
      <c r="H149" s="600" t="n"/>
      <c r="I149" s="600" t="n"/>
      <c r="J149" s="600" t="n"/>
      <c r="K149" s="600" t="n"/>
      <c r="L149" s="600" t="n"/>
      <c r="M149" s="600" t="n"/>
      <c r="N149" s="600" t="n"/>
      <c r="O149" s="600" t="n"/>
      <c r="P149" s="600" t="n"/>
      <c r="Q149" s="600" t="n"/>
      <c r="R149" s="600" t="n"/>
      <c r="S149" s="600" t="n"/>
      <c r="T149" s="600" t="n"/>
      <c r="U149" s="600" t="n"/>
      <c r="V149" s="600" t="n"/>
      <c r="W149" s="600" t="n"/>
      <c r="X149" s="600" t="n"/>
      <c r="Y149" s="600" t="n"/>
      <c r="Z149" s="600" t="n"/>
    </row>
    <row r="150" ht="15.75" customHeight="1" s="844">
      <c r="A150" s="600" t="n"/>
      <c r="B150" s="600" t="n"/>
      <c r="C150" s="600" t="n"/>
      <c r="D150" s="600" t="n"/>
      <c r="E150" s="600" t="n"/>
      <c r="F150" s="600" t="n"/>
      <c r="G150" s="600" t="n"/>
      <c r="H150" s="600" t="n"/>
      <c r="I150" s="600" t="n"/>
      <c r="J150" s="600" t="n"/>
      <c r="K150" s="600" t="n"/>
      <c r="L150" s="600" t="n"/>
      <c r="M150" s="600" t="n"/>
      <c r="N150" s="600" t="n"/>
      <c r="O150" s="600" t="n"/>
      <c r="P150" s="600" t="n"/>
      <c r="Q150" s="600" t="n"/>
      <c r="R150" s="600" t="n"/>
      <c r="S150" s="600" t="n"/>
      <c r="T150" s="600" t="n"/>
      <c r="U150" s="600" t="n"/>
      <c r="V150" s="600" t="n"/>
      <c r="W150" s="600" t="n"/>
      <c r="X150" s="600" t="n"/>
      <c r="Y150" s="600" t="n"/>
      <c r="Z150" s="600" t="n"/>
    </row>
    <row r="151" ht="15.75" customHeight="1" s="844">
      <c r="A151" s="600" t="n"/>
      <c r="B151" s="600" t="n"/>
      <c r="C151" s="600" t="n"/>
      <c r="D151" s="600" t="n"/>
      <c r="E151" s="600" t="n"/>
      <c r="F151" s="600" t="n"/>
      <c r="G151" s="600" t="n"/>
      <c r="H151" s="600" t="n"/>
      <c r="I151" s="600" t="n"/>
      <c r="J151" s="600" t="n"/>
      <c r="K151" s="600" t="n"/>
      <c r="L151" s="600" t="n"/>
      <c r="M151" s="600" t="n"/>
      <c r="N151" s="600" t="n"/>
      <c r="O151" s="600" t="n"/>
      <c r="P151" s="600" t="n"/>
      <c r="Q151" s="600" t="n"/>
      <c r="R151" s="600" t="n"/>
      <c r="S151" s="600" t="n"/>
      <c r="T151" s="600" t="n"/>
      <c r="U151" s="600" t="n"/>
      <c r="V151" s="600" t="n"/>
      <c r="W151" s="600" t="n"/>
      <c r="X151" s="600" t="n"/>
      <c r="Y151" s="600" t="n"/>
      <c r="Z151" s="600" t="n"/>
    </row>
    <row r="152" ht="15.75" customHeight="1" s="844">
      <c r="A152" s="600" t="n"/>
      <c r="B152" s="600" t="n"/>
      <c r="C152" s="600" t="n"/>
      <c r="D152" s="600" t="n"/>
      <c r="E152" s="600" t="n"/>
      <c r="F152" s="600" t="n"/>
      <c r="G152" s="600" t="n"/>
      <c r="H152" s="600" t="n"/>
      <c r="I152" s="600" t="n"/>
      <c r="J152" s="600" t="n"/>
      <c r="K152" s="600" t="n"/>
      <c r="L152" s="600" t="n"/>
      <c r="M152" s="600" t="n"/>
      <c r="N152" s="600" t="n"/>
      <c r="O152" s="600" t="n"/>
      <c r="P152" s="600" t="n"/>
      <c r="Q152" s="600" t="n"/>
      <c r="R152" s="600" t="n"/>
      <c r="S152" s="600" t="n"/>
      <c r="T152" s="600" t="n"/>
      <c r="U152" s="600" t="n"/>
      <c r="V152" s="600" t="n"/>
      <c r="W152" s="600" t="n"/>
      <c r="X152" s="600" t="n"/>
      <c r="Y152" s="600" t="n"/>
      <c r="Z152" s="600" t="n"/>
    </row>
    <row r="153" ht="15.75" customHeight="1" s="844">
      <c r="A153" s="600" t="n"/>
      <c r="B153" s="600" t="n"/>
      <c r="C153" s="600" t="n"/>
      <c r="D153" s="600" t="n"/>
      <c r="E153" s="600" t="n"/>
      <c r="F153" s="600" t="n"/>
      <c r="G153" s="600" t="n"/>
      <c r="H153" s="600" t="n"/>
      <c r="I153" s="600" t="n"/>
      <c r="J153" s="600" t="n"/>
      <c r="K153" s="600" t="n"/>
      <c r="L153" s="600" t="n"/>
      <c r="M153" s="600" t="n"/>
      <c r="N153" s="600" t="n"/>
      <c r="O153" s="600" t="n"/>
      <c r="P153" s="600" t="n"/>
      <c r="Q153" s="600" t="n"/>
      <c r="R153" s="600" t="n"/>
      <c r="S153" s="600" t="n"/>
      <c r="T153" s="600" t="n"/>
      <c r="U153" s="600" t="n"/>
      <c r="V153" s="600" t="n"/>
      <c r="W153" s="600" t="n"/>
      <c r="X153" s="600" t="n"/>
      <c r="Y153" s="600" t="n"/>
      <c r="Z153" s="600" t="n"/>
    </row>
    <row r="154" ht="15.75" customHeight="1" s="844">
      <c r="A154" s="600" t="n"/>
      <c r="B154" s="600" t="n"/>
      <c r="C154" s="600" t="n"/>
      <c r="D154" s="600" t="n"/>
      <c r="E154" s="600" t="n"/>
      <c r="F154" s="600" t="n"/>
      <c r="G154" s="600" t="n"/>
      <c r="H154" s="600" t="n"/>
      <c r="I154" s="600" t="n"/>
      <c r="J154" s="600" t="n"/>
      <c r="K154" s="600" t="n"/>
      <c r="L154" s="600" t="n"/>
      <c r="M154" s="600" t="n"/>
      <c r="N154" s="600" t="n"/>
      <c r="O154" s="600" t="n"/>
      <c r="P154" s="600" t="n"/>
      <c r="Q154" s="600" t="n"/>
      <c r="R154" s="600" t="n"/>
      <c r="S154" s="600" t="n"/>
      <c r="T154" s="600" t="n"/>
      <c r="U154" s="600" t="n"/>
      <c r="V154" s="600" t="n"/>
      <c r="W154" s="600" t="n"/>
      <c r="X154" s="600" t="n"/>
      <c r="Y154" s="600" t="n"/>
      <c r="Z154" s="600" t="n"/>
    </row>
    <row r="155" ht="15.75" customHeight="1" s="844">
      <c r="A155" s="600" t="n"/>
      <c r="B155" s="600" t="n"/>
      <c r="C155" s="600" t="n"/>
      <c r="D155" s="600" t="n"/>
      <c r="E155" s="600" t="n"/>
      <c r="F155" s="600" t="n"/>
      <c r="G155" s="600" t="n"/>
      <c r="H155" s="600" t="n"/>
      <c r="I155" s="600" t="n"/>
      <c r="J155" s="600" t="n"/>
      <c r="K155" s="600" t="n"/>
      <c r="L155" s="600" t="n"/>
      <c r="M155" s="600" t="n"/>
      <c r="N155" s="600" t="n"/>
      <c r="O155" s="600" t="n"/>
      <c r="P155" s="600" t="n"/>
      <c r="Q155" s="600" t="n"/>
      <c r="R155" s="600" t="n"/>
      <c r="S155" s="600" t="n"/>
      <c r="T155" s="600" t="n"/>
      <c r="U155" s="600" t="n"/>
      <c r="V155" s="600" t="n"/>
      <c r="W155" s="600" t="n"/>
      <c r="X155" s="600" t="n"/>
      <c r="Y155" s="600" t="n"/>
      <c r="Z155" s="600" t="n"/>
    </row>
    <row r="156" ht="15.75" customHeight="1" s="844">
      <c r="A156" s="600" t="n"/>
      <c r="B156" s="600" t="n"/>
      <c r="C156" s="600" t="n"/>
      <c r="D156" s="600" t="n"/>
      <c r="E156" s="600" t="n"/>
      <c r="F156" s="600" t="n"/>
      <c r="G156" s="600" t="n"/>
      <c r="H156" s="600" t="n"/>
      <c r="I156" s="600" t="n"/>
      <c r="J156" s="600" t="n"/>
      <c r="K156" s="600" t="n"/>
      <c r="L156" s="600" t="n"/>
      <c r="M156" s="600" t="n"/>
      <c r="N156" s="600" t="n"/>
      <c r="O156" s="600" t="n"/>
      <c r="P156" s="600" t="n"/>
      <c r="Q156" s="600" t="n"/>
      <c r="R156" s="600" t="n"/>
      <c r="S156" s="600" t="n"/>
      <c r="T156" s="600" t="n"/>
      <c r="U156" s="600" t="n"/>
      <c r="V156" s="600" t="n"/>
      <c r="W156" s="600" t="n"/>
      <c r="X156" s="600" t="n"/>
      <c r="Y156" s="600" t="n"/>
      <c r="Z156" s="600" t="n"/>
    </row>
    <row r="157" ht="15.75" customHeight="1" s="844">
      <c r="A157" s="600" t="n"/>
      <c r="B157" s="600" t="n"/>
      <c r="C157" s="600" t="n"/>
      <c r="D157" s="600" t="n"/>
      <c r="E157" s="600" t="n"/>
      <c r="F157" s="600" t="n"/>
      <c r="G157" s="600" t="n"/>
      <c r="H157" s="600" t="n"/>
      <c r="I157" s="600" t="n"/>
      <c r="J157" s="600" t="n"/>
      <c r="K157" s="600" t="n"/>
      <c r="L157" s="600" t="n"/>
      <c r="M157" s="600" t="n"/>
      <c r="N157" s="600" t="n"/>
      <c r="O157" s="600" t="n"/>
      <c r="P157" s="600" t="n"/>
      <c r="Q157" s="600" t="n"/>
      <c r="R157" s="600" t="n"/>
      <c r="S157" s="600" t="n"/>
      <c r="T157" s="600" t="n"/>
      <c r="U157" s="600" t="n"/>
      <c r="V157" s="600" t="n"/>
      <c r="W157" s="600" t="n"/>
      <c r="X157" s="600" t="n"/>
      <c r="Y157" s="600" t="n"/>
      <c r="Z157" s="600" t="n"/>
    </row>
    <row r="158" ht="15.75" customHeight="1" s="844">
      <c r="A158" s="600" t="n"/>
      <c r="B158" s="600" t="n"/>
      <c r="C158" s="600" t="n"/>
      <c r="D158" s="600" t="n"/>
      <c r="E158" s="600" t="n"/>
      <c r="F158" s="600" t="n"/>
      <c r="G158" s="600" t="n"/>
      <c r="H158" s="600" t="n"/>
      <c r="I158" s="600" t="n"/>
      <c r="J158" s="600" t="n"/>
      <c r="K158" s="600" t="n"/>
      <c r="L158" s="600" t="n"/>
      <c r="M158" s="600" t="n"/>
      <c r="N158" s="600" t="n"/>
      <c r="O158" s="600" t="n"/>
      <c r="P158" s="600" t="n"/>
      <c r="Q158" s="600" t="n"/>
      <c r="R158" s="600" t="n"/>
      <c r="S158" s="600" t="n"/>
      <c r="T158" s="600" t="n"/>
      <c r="U158" s="600" t="n"/>
      <c r="V158" s="600" t="n"/>
      <c r="W158" s="600" t="n"/>
      <c r="X158" s="600" t="n"/>
      <c r="Y158" s="600" t="n"/>
      <c r="Z158" s="600" t="n"/>
    </row>
    <row r="159" ht="15.75" customHeight="1" s="844">
      <c r="A159" s="600" t="n"/>
      <c r="B159" s="600" t="n"/>
      <c r="C159" s="600" t="n"/>
      <c r="D159" s="600" t="n"/>
      <c r="E159" s="600" t="n"/>
      <c r="F159" s="600" t="n"/>
      <c r="G159" s="600" t="n"/>
      <c r="H159" s="600" t="n"/>
      <c r="I159" s="600" t="n"/>
      <c r="J159" s="600" t="n"/>
      <c r="K159" s="600" t="n"/>
      <c r="L159" s="600" t="n"/>
      <c r="M159" s="600" t="n"/>
      <c r="N159" s="600" t="n"/>
      <c r="O159" s="600" t="n"/>
      <c r="P159" s="600" t="n"/>
      <c r="Q159" s="600" t="n"/>
      <c r="R159" s="600" t="n"/>
      <c r="S159" s="600" t="n"/>
      <c r="T159" s="600" t="n"/>
      <c r="U159" s="600" t="n"/>
      <c r="V159" s="600" t="n"/>
      <c r="W159" s="600" t="n"/>
      <c r="X159" s="600" t="n"/>
      <c r="Y159" s="600" t="n"/>
      <c r="Z159" s="600" t="n"/>
    </row>
    <row r="160" ht="15.75" customHeight="1" s="844">
      <c r="A160" s="600" t="n"/>
      <c r="B160" s="600" t="n"/>
      <c r="C160" s="600" t="n"/>
      <c r="D160" s="600" t="n"/>
      <c r="E160" s="600" t="n"/>
      <c r="F160" s="600" t="n"/>
      <c r="G160" s="600" t="n"/>
      <c r="H160" s="600" t="n"/>
      <c r="I160" s="600" t="n"/>
      <c r="J160" s="600" t="n"/>
      <c r="K160" s="600" t="n"/>
      <c r="L160" s="600" t="n"/>
      <c r="M160" s="600" t="n"/>
      <c r="N160" s="600" t="n"/>
      <c r="O160" s="600" t="n"/>
      <c r="P160" s="600" t="n"/>
      <c r="Q160" s="600" t="n"/>
      <c r="R160" s="600" t="n"/>
      <c r="S160" s="600" t="n"/>
      <c r="T160" s="600" t="n"/>
      <c r="U160" s="600" t="n"/>
      <c r="V160" s="600" t="n"/>
      <c r="W160" s="600" t="n"/>
      <c r="X160" s="600" t="n"/>
      <c r="Y160" s="600" t="n"/>
      <c r="Z160" s="600" t="n"/>
    </row>
    <row r="161" ht="15.75" customHeight="1" s="844">
      <c r="A161" s="600" t="n"/>
      <c r="B161" s="600" t="n"/>
      <c r="C161" s="600" t="n"/>
      <c r="D161" s="600" t="n"/>
      <c r="E161" s="600" t="n"/>
      <c r="F161" s="600" t="n"/>
      <c r="G161" s="600" t="n"/>
      <c r="H161" s="600" t="n"/>
      <c r="I161" s="600" t="n"/>
      <c r="J161" s="600" t="n"/>
      <c r="K161" s="600" t="n"/>
      <c r="L161" s="600" t="n"/>
      <c r="M161" s="600" t="n"/>
      <c r="N161" s="600" t="n"/>
      <c r="O161" s="600" t="n"/>
      <c r="P161" s="600" t="n"/>
      <c r="Q161" s="600" t="n"/>
      <c r="R161" s="600" t="n"/>
      <c r="S161" s="600" t="n"/>
      <c r="T161" s="600" t="n"/>
      <c r="U161" s="600" t="n"/>
      <c r="V161" s="600" t="n"/>
      <c r="W161" s="600" t="n"/>
      <c r="X161" s="600" t="n"/>
      <c r="Y161" s="600" t="n"/>
      <c r="Z161" s="600" t="n"/>
    </row>
    <row r="162" ht="15.75" customHeight="1" s="844">
      <c r="A162" s="600" t="n"/>
      <c r="B162" s="600" t="n"/>
      <c r="C162" s="600" t="n"/>
      <c r="D162" s="600" t="n"/>
      <c r="E162" s="600" t="n"/>
      <c r="F162" s="600" t="n"/>
      <c r="G162" s="600" t="n"/>
      <c r="H162" s="600" t="n"/>
      <c r="I162" s="600" t="n"/>
      <c r="J162" s="600" t="n"/>
      <c r="K162" s="600" t="n"/>
      <c r="L162" s="600" t="n"/>
      <c r="M162" s="600" t="n"/>
      <c r="N162" s="600" t="n"/>
      <c r="O162" s="600" t="n"/>
      <c r="P162" s="600" t="n"/>
      <c r="Q162" s="600" t="n"/>
      <c r="R162" s="600" t="n"/>
      <c r="S162" s="600" t="n"/>
      <c r="T162" s="600" t="n"/>
      <c r="U162" s="600" t="n"/>
      <c r="V162" s="600" t="n"/>
      <c r="W162" s="600" t="n"/>
      <c r="X162" s="600" t="n"/>
      <c r="Y162" s="600" t="n"/>
      <c r="Z162" s="600" t="n"/>
    </row>
    <row r="163" ht="15.75" customHeight="1" s="844">
      <c r="A163" s="600" t="n"/>
      <c r="B163" s="600" t="n"/>
      <c r="C163" s="600" t="n"/>
      <c r="D163" s="600" t="n"/>
      <c r="E163" s="600" t="n"/>
      <c r="F163" s="600" t="n"/>
      <c r="G163" s="600" t="n"/>
      <c r="H163" s="600" t="n"/>
      <c r="I163" s="600" t="n"/>
      <c r="J163" s="600" t="n"/>
      <c r="K163" s="600" t="n"/>
      <c r="L163" s="600" t="n"/>
      <c r="M163" s="600" t="n"/>
      <c r="N163" s="600" t="n"/>
      <c r="O163" s="600" t="n"/>
      <c r="P163" s="600" t="n"/>
      <c r="Q163" s="600" t="n"/>
      <c r="R163" s="600" t="n"/>
      <c r="S163" s="600" t="n"/>
      <c r="T163" s="600" t="n"/>
      <c r="U163" s="600" t="n"/>
      <c r="V163" s="600" t="n"/>
      <c r="W163" s="600" t="n"/>
      <c r="X163" s="600" t="n"/>
      <c r="Y163" s="600" t="n"/>
      <c r="Z163" s="600" t="n"/>
    </row>
    <row r="164" ht="15.75" customHeight="1" s="844">
      <c r="A164" s="600" t="n"/>
      <c r="B164" s="600" t="n"/>
      <c r="C164" s="600" t="n"/>
      <c r="D164" s="600" t="n"/>
      <c r="E164" s="600" t="n"/>
      <c r="F164" s="600" t="n"/>
      <c r="G164" s="600" t="n"/>
      <c r="H164" s="600" t="n"/>
      <c r="I164" s="600" t="n"/>
      <c r="J164" s="600" t="n"/>
      <c r="K164" s="600" t="n"/>
      <c r="L164" s="600" t="n"/>
      <c r="M164" s="600" t="n"/>
      <c r="N164" s="600" t="n"/>
      <c r="O164" s="600" t="n"/>
      <c r="P164" s="600" t="n"/>
      <c r="Q164" s="600" t="n"/>
      <c r="R164" s="600" t="n"/>
      <c r="S164" s="600" t="n"/>
      <c r="T164" s="600" t="n"/>
      <c r="U164" s="600" t="n"/>
      <c r="V164" s="600" t="n"/>
      <c r="W164" s="600" t="n"/>
      <c r="X164" s="600" t="n"/>
      <c r="Y164" s="600" t="n"/>
      <c r="Z164" s="600" t="n"/>
    </row>
    <row r="165" ht="15.75" customHeight="1" s="844">
      <c r="A165" s="600" t="n"/>
      <c r="B165" s="600" t="n"/>
      <c r="C165" s="600" t="n"/>
      <c r="D165" s="600" t="n"/>
      <c r="E165" s="600" t="n"/>
      <c r="F165" s="600" t="n"/>
      <c r="G165" s="600" t="n"/>
      <c r="H165" s="600" t="n"/>
      <c r="I165" s="600" t="n"/>
      <c r="J165" s="600" t="n"/>
      <c r="K165" s="600" t="n"/>
      <c r="L165" s="600" t="n"/>
      <c r="M165" s="600" t="n"/>
      <c r="N165" s="600" t="n"/>
      <c r="O165" s="600" t="n"/>
      <c r="P165" s="600" t="n"/>
      <c r="Q165" s="600" t="n"/>
      <c r="R165" s="600" t="n"/>
      <c r="S165" s="600" t="n"/>
      <c r="T165" s="600" t="n"/>
      <c r="U165" s="600" t="n"/>
      <c r="V165" s="600" t="n"/>
      <c r="W165" s="600" t="n"/>
      <c r="X165" s="600" t="n"/>
      <c r="Y165" s="600" t="n"/>
      <c r="Z165" s="600" t="n"/>
    </row>
    <row r="166" ht="15.75" customHeight="1" s="844">
      <c r="A166" s="600" t="n"/>
      <c r="B166" s="600" t="n"/>
      <c r="C166" s="600" t="n"/>
      <c r="D166" s="600" t="n"/>
      <c r="E166" s="600" t="n"/>
      <c r="F166" s="600" t="n"/>
      <c r="G166" s="600" t="n"/>
      <c r="H166" s="600" t="n"/>
      <c r="I166" s="600" t="n"/>
      <c r="J166" s="600" t="n"/>
      <c r="K166" s="600" t="n"/>
      <c r="L166" s="600" t="n"/>
      <c r="M166" s="600" t="n"/>
      <c r="N166" s="600" t="n"/>
      <c r="O166" s="600" t="n"/>
      <c r="P166" s="600" t="n"/>
      <c r="Q166" s="600" t="n"/>
      <c r="R166" s="600" t="n"/>
      <c r="S166" s="600" t="n"/>
      <c r="T166" s="600" t="n"/>
      <c r="U166" s="600" t="n"/>
      <c r="V166" s="600" t="n"/>
      <c r="W166" s="600" t="n"/>
      <c r="X166" s="600" t="n"/>
      <c r="Y166" s="600" t="n"/>
      <c r="Z166" s="600" t="n"/>
    </row>
    <row r="167" ht="15.75" customHeight="1" s="844">
      <c r="A167" s="600" t="n"/>
      <c r="B167" s="600" t="n"/>
      <c r="C167" s="600" t="n"/>
      <c r="D167" s="600" t="n"/>
      <c r="E167" s="600" t="n"/>
      <c r="F167" s="600" t="n"/>
      <c r="G167" s="600" t="n"/>
      <c r="H167" s="600" t="n"/>
      <c r="I167" s="600" t="n"/>
      <c r="J167" s="600" t="n"/>
      <c r="K167" s="600" t="n"/>
      <c r="L167" s="600" t="n"/>
      <c r="M167" s="600" t="n"/>
      <c r="N167" s="600" t="n"/>
      <c r="O167" s="600" t="n"/>
      <c r="P167" s="600" t="n"/>
      <c r="Q167" s="600" t="n"/>
      <c r="R167" s="600" t="n"/>
      <c r="S167" s="600" t="n"/>
      <c r="T167" s="600" t="n"/>
      <c r="U167" s="600" t="n"/>
      <c r="V167" s="600" t="n"/>
      <c r="W167" s="600" t="n"/>
      <c r="X167" s="600" t="n"/>
      <c r="Y167" s="600" t="n"/>
      <c r="Z167" s="600" t="n"/>
    </row>
    <row r="168" ht="15.75" customHeight="1" s="844">
      <c r="A168" s="600" t="n"/>
      <c r="B168" s="600" t="n"/>
      <c r="C168" s="600" t="n"/>
      <c r="D168" s="600" t="n"/>
      <c r="E168" s="600" t="n"/>
      <c r="F168" s="600" t="n"/>
      <c r="G168" s="600" t="n"/>
      <c r="H168" s="600" t="n"/>
      <c r="I168" s="600" t="n"/>
      <c r="J168" s="600" t="n"/>
      <c r="K168" s="600" t="n"/>
      <c r="L168" s="600" t="n"/>
      <c r="M168" s="600" t="n"/>
      <c r="N168" s="600" t="n"/>
      <c r="O168" s="600" t="n"/>
      <c r="P168" s="600" t="n"/>
      <c r="Q168" s="600" t="n"/>
      <c r="R168" s="600" t="n"/>
      <c r="S168" s="600" t="n"/>
      <c r="T168" s="600" t="n"/>
      <c r="U168" s="600" t="n"/>
      <c r="V168" s="600" t="n"/>
      <c r="W168" s="600" t="n"/>
      <c r="X168" s="600" t="n"/>
      <c r="Y168" s="600" t="n"/>
      <c r="Z168" s="600" t="n"/>
    </row>
    <row r="169" ht="15.75" customHeight="1" s="844">
      <c r="A169" s="600" t="n"/>
      <c r="B169" s="600" t="n"/>
      <c r="C169" s="600" t="n"/>
      <c r="D169" s="600" t="n"/>
      <c r="E169" s="600" t="n"/>
      <c r="F169" s="600" t="n"/>
      <c r="G169" s="600" t="n"/>
      <c r="H169" s="600" t="n"/>
      <c r="I169" s="600" t="n"/>
      <c r="J169" s="600" t="n"/>
      <c r="K169" s="600" t="n"/>
      <c r="L169" s="600" t="n"/>
      <c r="M169" s="600" t="n"/>
      <c r="N169" s="600" t="n"/>
      <c r="O169" s="600" t="n"/>
      <c r="P169" s="600" t="n"/>
      <c r="Q169" s="600" t="n"/>
      <c r="R169" s="600" t="n"/>
      <c r="S169" s="600" t="n"/>
      <c r="T169" s="600" t="n"/>
      <c r="U169" s="600" t="n"/>
      <c r="V169" s="600" t="n"/>
      <c r="W169" s="600" t="n"/>
      <c r="X169" s="600" t="n"/>
      <c r="Y169" s="600" t="n"/>
      <c r="Z169" s="600" t="n"/>
    </row>
    <row r="170" ht="15.75" customHeight="1" s="844">
      <c r="A170" s="600" t="n"/>
      <c r="B170" s="600" t="n"/>
      <c r="C170" s="600" t="n"/>
      <c r="D170" s="600" t="n"/>
      <c r="E170" s="600" t="n"/>
      <c r="F170" s="600" t="n"/>
      <c r="G170" s="600" t="n"/>
      <c r="H170" s="600" t="n"/>
      <c r="I170" s="600" t="n"/>
      <c r="J170" s="600" t="n"/>
      <c r="K170" s="600" t="n"/>
      <c r="L170" s="600" t="n"/>
      <c r="M170" s="600" t="n"/>
      <c r="N170" s="600" t="n"/>
      <c r="O170" s="600" t="n"/>
      <c r="P170" s="600" t="n"/>
      <c r="Q170" s="600" t="n"/>
      <c r="R170" s="600" t="n"/>
      <c r="S170" s="600" t="n"/>
      <c r="T170" s="600" t="n"/>
      <c r="U170" s="600" t="n"/>
      <c r="V170" s="600" t="n"/>
      <c r="W170" s="600" t="n"/>
      <c r="X170" s="600" t="n"/>
      <c r="Y170" s="600" t="n"/>
      <c r="Z170" s="600" t="n"/>
    </row>
    <row r="171" ht="15.75" customHeight="1" s="844">
      <c r="A171" s="600" t="n"/>
      <c r="B171" s="600" t="n"/>
      <c r="C171" s="600" t="n"/>
      <c r="D171" s="600" t="n"/>
      <c r="E171" s="600" t="n"/>
      <c r="F171" s="600" t="n"/>
      <c r="G171" s="600" t="n"/>
      <c r="H171" s="600" t="n"/>
      <c r="I171" s="600" t="n"/>
      <c r="J171" s="600" t="n"/>
      <c r="K171" s="600" t="n"/>
      <c r="L171" s="600" t="n"/>
      <c r="M171" s="600" t="n"/>
      <c r="N171" s="600" t="n"/>
      <c r="O171" s="600" t="n"/>
      <c r="P171" s="600" t="n"/>
      <c r="Q171" s="600" t="n"/>
      <c r="R171" s="600" t="n"/>
      <c r="S171" s="600" t="n"/>
      <c r="T171" s="600" t="n"/>
      <c r="U171" s="600" t="n"/>
      <c r="V171" s="600" t="n"/>
      <c r="W171" s="600" t="n"/>
      <c r="X171" s="600" t="n"/>
      <c r="Y171" s="600" t="n"/>
      <c r="Z171" s="600" t="n"/>
    </row>
    <row r="172" ht="15.75" customHeight="1" s="844">
      <c r="A172" s="600" t="n"/>
      <c r="B172" s="600" t="n"/>
      <c r="C172" s="600" t="n"/>
      <c r="D172" s="600" t="n"/>
      <c r="E172" s="600" t="n"/>
      <c r="F172" s="600" t="n"/>
      <c r="G172" s="600" t="n"/>
      <c r="H172" s="600" t="n"/>
      <c r="I172" s="600" t="n"/>
      <c r="J172" s="600" t="n"/>
      <c r="K172" s="600" t="n"/>
      <c r="L172" s="600" t="n"/>
      <c r="M172" s="600" t="n"/>
      <c r="N172" s="600" t="n"/>
      <c r="O172" s="600" t="n"/>
      <c r="P172" s="600" t="n"/>
      <c r="Q172" s="600" t="n"/>
      <c r="R172" s="600" t="n"/>
      <c r="S172" s="600" t="n"/>
      <c r="T172" s="600" t="n"/>
      <c r="U172" s="600" t="n"/>
      <c r="V172" s="600" t="n"/>
      <c r="W172" s="600" t="n"/>
      <c r="X172" s="600" t="n"/>
      <c r="Y172" s="600" t="n"/>
      <c r="Z172" s="600" t="n"/>
    </row>
    <row r="173" ht="15.75" customHeight="1" s="844">
      <c r="A173" s="600" t="n"/>
      <c r="B173" s="600" t="n"/>
      <c r="C173" s="600" t="n"/>
      <c r="D173" s="600" t="n"/>
      <c r="E173" s="600" t="n"/>
      <c r="F173" s="600" t="n"/>
      <c r="G173" s="600" t="n"/>
      <c r="H173" s="600" t="n"/>
      <c r="I173" s="600" t="n"/>
      <c r="J173" s="600" t="n"/>
      <c r="K173" s="600" t="n"/>
      <c r="L173" s="600" t="n"/>
      <c r="M173" s="600" t="n"/>
      <c r="N173" s="600" t="n"/>
      <c r="O173" s="600" t="n"/>
      <c r="P173" s="600" t="n"/>
      <c r="Q173" s="600" t="n"/>
      <c r="R173" s="600" t="n"/>
      <c r="S173" s="600" t="n"/>
      <c r="T173" s="600" t="n"/>
      <c r="U173" s="600" t="n"/>
      <c r="V173" s="600" t="n"/>
      <c r="W173" s="600" t="n"/>
      <c r="X173" s="600" t="n"/>
      <c r="Y173" s="600" t="n"/>
      <c r="Z173" s="600" t="n"/>
    </row>
    <row r="174" ht="15.75" customHeight="1" s="844">
      <c r="A174" s="600" t="n"/>
      <c r="B174" s="600" t="n"/>
      <c r="C174" s="600" t="n"/>
      <c r="D174" s="600" t="n"/>
      <c r="E174" s="600" t="n"/>
      <c r="F174" s="600" t="n"/>
      <c r="G174" s="600" t="n"/>
      <c r="H174" s="600" t="n"/>
      <c r="I174" s="600" t="n"/>
      <c r="J174" s="600" t="n"/>
      <c r="K174" s="600" t="n"/>
      <c r="L174" s="600" t="n"/>
      <c r="M174" s="600" t="n"/>
      <c r="N174" s="600" t="n"/>
      <c r="O174" s="600" t="n"/>
      <c r="P174" s="600" t="n"/>
      <c r="Q174" s="600" t="n"/>
      <c r="R174" s="600" t="n"/>
      <c r="S174" s="600" t="n"/>
      <c r="T174" s="600" t="n"/>
      <c r="U174" s="600" t="n"/>
      <c r="V174" s="600" t="n"/>
      <c r="W174" s="600" t="n"/>
      <c r="X174" s="600" t="n"/>
      <c r="Y174" s="600" t="n"/>
      <c r="Z174" s="600" t="n"/>
    </row>
    <row r="175" ht="15.75" customHeight="1" s="844">
      <c r="A175" s="600" t="n"/>
      <c r="B175" s="600" t="n"/>
      <c r="C175" s="600" t="n"/>
      <c r="D175" s="600" t="n"/>
      <c r="E175" s="600" t="n"/>
      <c r="F175" s="600" t="n"/>
      <c r="G175" s="600" t="n"/>
      <c r="H175" s="600" t="n"/>
      <c r="I175" s="600" t="n"/>
      <c r="J175" s="600" t="n"/>
      <c r="K175" s="600" t="n"/>
      <c r="L175" s="600" t="n"/>
      <c r="M175" s="600" t="n"/>
      <c r="N175" s="600" t="n"/>
      <c r="O175" s="600" t="n"/>
      <c r="P175" s="600" t="n"/>
      <c r="Q175" s="600" t="n"/>
      <c r="R175" s="600" t="n"/>
      <c r="S175" s="600" t="n"/>
      <c r="T175" s="600" t="n"/>
      <c r="U175" s="600" t="n"/>
      <c r="V175" s="600" t="n"/>
      <c r="W175" s="600" t="n"/>
      <c r="X175" s="600" t="n"/>
      <c r="Y175" s="600" t="n"/>
      <c r="Z175" s="600" t="n"/>
    </row>
    <row r="176" ht="15.75" customHeight="1" s="844">
      <c r="A176" s="600" t="n"/>
      <c r="B176" s="600" t="n"/>
      <c r="C176" s="600" t="n"/>
      <c r="D176" s="600" t="n"/>
      <c r="E176" s="600" t="n"/>
      <c r="F176" s="600" t="n"/>
      <c r="G176" s="600" t="n"/>
      <c r="H176" s="600" t="n"/>
      <c r="I176" s="600" t="n"/>
      <c r="J176" s="600" t="n"/>
      <c r="K176" s="600" t="n"/>
      <c r="L176" s="600" t="n"/>
      <c r="M176" s="600" t="n"/>
      <c r="N176" s="600" t="n"/>
      <c r="O176" s="600" t="n"/>
      <c r="P176" s="600" t="n"/>
      <c r="Q176" s="600" t="n"/>
      <c r="R176" s="600" t="n"/>
      <c r="S176" s="600" t="n"/>
      <c r="T176" s="600" t="n"/>
      <c r="U176" s="600" t="n"/>
      <c r="V176" s="600" t="n"/>
      <c r="W176" s="600" t="n"/>
      <c r="X176" s="600" t="n"/>
      <c r="Y176" s="600" t="n"/>
      <c r="Z176" s="600" t="n"/>
    </row>
    <row r="177" ht="15.75" customHeight="1" s="844">
      <c r="A177" s="600" t="n"/>
      <c r="B177" s="600" t="n"/>
      <c r="C177" s="600" t="n"/>
      <c r="D177" s="600" t="n"/>
      <c r="E177" s="600" t="n"/>
      <c r="F177" s="600" t="n"/>
      <c r="G177" s="600" t="n"/>
      <c r="H177" s="600" t="n"/>
      <c r="I177" s="600" t="n"/>
      <c r="J177" s="600" t="n"/>
      <c r="K177" s="600" t="n"/>
      <c r="L177" s="600" t="n"/>
      <c r="M177" s="600" t="n"/>
      <c r="N177" s="600" t="n"/>
      <c r="O177" s="600" t="n"/>
      <c r="P177" s="600" t="n"/>
      <c r="Q177" s="600" t="n"/>
      <c r="R177" s="600" t="n"/>
      <c r="S177" s="600" t="n"/>
      <c r="T177" s="600" t="n"/>
      <c r="U177" s="600" t="n"/>
      <c r="V177" s="600" t="n"/>
      <c r="W177" s="600" t="n"/>
      <c r="X177" s="600" t="n"/>
      <c r="Y177" s="600" t="n"/>
      <c r="Z177" s="600" t="n"/>
    </row>
    <row r="178" ht="15.75" customHeight="1" s="844">
      <c r="A178" s="600" t="n"/>
      <c r="B178" s="600" t="n"/>
      <c r="C178" s="600" t="n"/>
      <c r="D178" s="600" t="n"/>
      <c r="E178" s="600" t="n"/>
      <c r="F178" s="600" t="n"/>
      <c r="G178" s="600" t="n"/>
      <c r="H178" s="600" t="n"/>
      <c r="I178" s="600" t="n"/>
      <c r="J178" s="600" t="n"/>
      <c r="K178" s="600" t="n"/>
      <c r="L178" s="600" t="n"/>
      <c r="M178" s="600" t="n"/>
      <c r="N178" s="600" t="n"/>
      <c r="O178" s="600" t="n"/>
      <c r="P178" s="600" t="n"/>
      <c r="Q178" s="600" t="n"/>
      <c r="R178" s="600" t="n"/>
      <c r="S178" s="600" t="n"/>
      <c r="T178" s="600" t="n"/>
      <c r="U178" s="600" t="n"/>
      <c r="V178" s="600" t="n"/>
      <c r="W178" s="600" t="n"/>
      <c r="X178" s="600" t="n"/>
      <c r="Y178" s="600" t="n"/>
      <c r="Z178" s="600" t="n"/>
    </row>
    <row r="179" ht="15.75" customHeight="1" s="844">
      <c r="A179" s="600" t="n"/>
      <c r="B179" s="600" t="n"/>
      <c r="C179" s="600" t="n"/>
      <c r="D179" s="600" t="n"/>
      <c r="E179" s="600" t="n"/>
      <c r="F179" s="600" t="n"/>
      <c r="G179" s="600" t="n"/>
      <c r="H179" s="600" t="n"/>
      <c r="I179" s="600" t="n"/>
      <c r="J179" s="600" t="n"/>
      <c r="K179" s="600" t="n"/>
      <c r="L179" s="600" t="n"/>
      <c r="M179" s="600" t="n"/>
      <c r="N179" s="600" t="n"/>
      <c r="O179" s="600" t="n"/>
      <c r="P179" s="600" t="n"/>
      <c r="Q179" s="600" t="n"/>
      <c r="R179" s="600" t="n"/>
      <c r="S179" s="600" t="n"/>
      <c r="T179" s="600" t="n"/>
      <c r="U179" s="600" t="n"/>
      <c r="V179" s="600" t="n"/>
      <c r="W179" s="600" t="n"/>
      <c r="X179" s="600" t="n"/>
      <c r="Y179" s="600" t="n"/>
      <c r="Z179" s="600" t="n"/>
    </row>
    <row r="180" ht="15.75" customHeight="1" s="844">
      <c r="A180" s="600" t="n"/>
      <c r="B180" s="600" t="n"/>
      <c r="C180" s="600" t="n"/>
      <c r="D180" s="600" t="n"/>
      <c r="E180" s="600" t="n"/>
      <c r="F180" s="600" t="n"/>
      <c r="G180" s="600" t="n"/>
      <c r="H180" s="600" t="n"/>
      <c r="I180" s="600" t="n"/>
      <c r="J180" s="600" t="n"/>
      <c r="K180" s="600" t="n"/>
      <c r="L180" s="600" t="n"/>
      <c r="M180" s="600" t="n"/>
      <c r="N180" s="600" t="n"/>
      <c r="O180" s="600" t="n"/>
      <c r="P180" s="600" t="n"/>
      <c r="Q180" s="600" t="n"/>
      <c r="R180" s="600" t="n"/>
      <c r="S180" s="600" t="n"/>
      <c r="T180" s="600" t="n"/>
      <c r="U180" s="600" t="n"/>
      <c r="V180" s="600" t="n"/>
      <c r="W180" s="600" t="n"/>
      <c r="X180" s="600" t="n"/>
      <c r="Y180" s="600" t="n"/>
      <c r="Z180" s="600" t="n"/>
    </row>
    <row r="181" ht="15.75" customHeight="1" s="844">
      <c r="A181" s="600" t="n"/>
      <c r="B181" s="600" t="n"/>
      <c r="C181" s="600" t="n"/>
      <c r="D181" s="600" t="n"/>
      <c r="E181" s="600" t="n"/>
      <c r="F181" s="600" t="n"/>
      <c r="G181" s="600" t="n"/>
      <c r="H181" s="600" t="n"/>
      <c r="I181" s="600" t="n"/>
      <c r="J181" s="600" t="n"/>
      <c r="K181" s="600" t="n"/>
      <c r="L181" s="600" t="n"/>
      <c r="M181" s="600" t="n"/>
      <c r="N181" s="600" t="n"/>
      <c r="O181" s="600" t="n"/>
      <c r="P181" s="600" t="n"/>
      <c r="Q181" s="600" t="n"/>
      <c r="R181" s="600" t="n"/>
      <c r="S181" s="600" t="n"/>
      <c r="T181" s="600" t="n"/>
      <c r="U181" s="600" t="n"/>
      <c r="V181" s="600" t="n"/>
      <c r="W181" s="600" t="n"/>
      <c r="X181" s="600" t="n"/>
      <c r="Y181" s="600" t="n"/>
      <c r="Z181" s="600" t="n"/>
    </row>
    <row r="182" ht="15.75" customHeight="1" s="844">
      <c r="A182" s="600" t="n"/>
      <c r="B182" s="600" t="n"/>
      <c r="C182" s="600" t="n"/>
      <c r="D182" s="600" t="n"/>
      <c r="E182" s="600" t="n"/>
      <c r="F182" s="600" t="n"/>
      <c r="G182" s="600" t="n"/>
      <c r="H182" s="600" t="n"/>
      <c r="I182" s="600" t="n"/>
      <c r="J182" s="600" t="n"/>
      <c r="K182" s="600" t="n"/>
      <c r="L182" s="600" t="n"/>
      <c r="M182" s="600" t="n"/>
      <c r="N182" s="600" t="n"/>
      <c r="O182" s="600" t="n"/>
      <c r="P182" s="600" t="n"/>
      <c r="Q182" s="600" t="n"/>
      <c r="R182" s="600" t="n"/>
      <c r="S182" s="600" t="n"/>
      <c r="T182" s="600" t="n"/>
      <c r="U182" s="600" t="n"/>
      <c r="V182" s="600" t="n"/>
      <c r="W182" s="600" t="n"/>
      <c r="X182" s="600" t="n"/>
      <c r="Y182" s="600" t="n"/>
      <c r="Z182" s="600" t="n"/>
    </row>
    <row r="183" ht="15.75" customHeight="1" s="844">
      <c r="A183" s="600" t="n"/>
      <c r="B183" s="600" t="n"/>
      <c r="C183" s="600" t="n"/>
      <c r="D183" s="600" t="n"/>
      <c r="E183" s="600" t="n"/>
      <c r="F183" s="600" t="n"/>
      <c r="G183" s="600" t="n"/>
      <c r="H183" s="600" t="n"/>
      <c r="I183" s="600" t="n"/>
      <c r="J183" s="600" t="n"/>
      <c r="K183" s="600" t="n"/>
      <c r="L183" s="600" t="n"/>
      <c r="M183" s="600" t="n"/>
      <c r="N183" s="600" t="n"/>
      <c r="O183" s="600" t="n"/>
      <c r="P183" s="600" t="n"/>
      <c r="Q183" s="600" t="n"/>
      <c r="R183" s="600" t="n"/>
      <c r="S183" s="600" t="n"/>
      <c r="T183" s="600" t="n"/>
      <c r="U183" s="600" t="n"/>
      <c r="V183" s="600" t="n"/>
      <c r="W183" s="600" t="n"/>
      <c r="X183" s="600" t="n"/>
      <c r="Y183" s="600" t="n"/>
      <c r="Z183" s="600" t="n"/>
    </row>
    <row r="184" ht="15.75" customHeight="1" s="844">
      <c r="A184" s="600" t="n"/>
      <c r="B184" s="600" t="n"/>
      <c r="C184" s="600" t="n"/>
      <c r="D184" s="600" t="n"/>
      <c r="E184" s="600" t="n"/>
      <c r="F184" s="600" t="n"/>
      <c r="G184" s="600" t="n"/>
      <c r="H184" s="600" t="n"/>
      <c r="I184" s="600" t="n"/>
      <c r="J184" s="600" t="n"/>
      <c r="K184" s="600" t="n"/>
      <c r="L184" s="600" t="n"/>
      <c r="M184" s="600" t="n"/>
      <c r="N184" s="600" t="n"/>
      <c r="O184" s="600" t="n"/>
      <c r="P184" s="600" t="n"/>
      <c r="Q184" s="600" t="n"/>
      <c r="R184" s="600" t="n"/>
      <c r="S184" s="600" t="n"/>
      <c r="T184" s="600" t="n"/>
      <c r="U184" s="600" t="n"/>
      <c r="V184" s="600" t="n"/>
      <c r="W184" s="600" t="n"/>
      <c r="X184" s="600" t="n"/>
      <c r="Y184" s="600" t="n"/>
      <c r="Z184" s="600" t="n"/>
    </row>
    <row r="185" ht="15.75" customHeight="1" s="844">
      <c r="A185" s="600" t="n"/>
      <c r="B185" s="600" t="n"/>
      <c r="C185" s="600" t="n"/>
      <c r="D185" s="600" t="n"/>
      <c r="E185" s="600" t="n"/>
      <c r="F185" s="600" t="n"/>
      <c r="G185" s="600" t="n"/>
      <c r="H185" s="600" t="n"/>
      <c r="I185" s="600" t="n"/>
      <c r="J185" s="600" t="n"/>
      <c r="K185" s="600" t="n"/>
      <c r="L185" s="600" t="n"/>
      <c r="M185" s="600" t="n"/>
      <c r="N185" s="600" t="n"/>
      <c r="O185" s="600" t="n"/>
      <c r="P185" s="600" t="n"/>
      <c r="Q185" s="600" t="n"/>
      <c r="R185" s="600" t="n"/>
      <c r="S185" s="600" t="n"/>
      <c r="T185" s="600" t="n"/>
      <c r="U185" s="600" t="n"/>
      <c r="V185" s="600" t="n"/>
      <c r="W185" s="600" t="n"/>
      <c r="X185" s="600" t="n"/>
      <c r="Y185" s="600" t="n"/>
      <c r="Z185" s="600" t="n"/>
    </row>
    <row r="186" ht="15.75" customHeight="1" s="844">
      <c r="A186" s="600" t="n"/>
      <c r="B186" s="600" t="n"/>
      <c r="C186" s="600" t="n"/>
      <c r="D186" s="600" t="n"/>
      <c r="E186" s="600" t="n"/>
      <c r="F186" s="600" t="n"/>
      <c r="G186" s="600" t="n"/>
      <c r="H186" s="600" t="n"/>
      <c r="I186" s="600" t="n"/>
      <c r="J186" s="600" t="n"/>
      <c r="K186" s="600" t="n"/>
      <c r="L186" s="600" t="n"/>
      <c r="M186" s="600" t="n"/>
      <c r="N186" s="600" t="n"/>
      <c r="O186" s="600" t="n"/>
      <c r="P186" s="600" t="n"/>
      <c r="Q186" s="600" t="n"/>
      <c r="R186" s="600" t="n"/>
      <c r="S186" s="600" t="n"/>
      <c r="T186" s="600" t="n"/>
      <c r="U186" s="600" t="n"/>
      <c r="V186" s="600" t="n"/>
      <c r="W186" s="600" t="n"/>
      <c r="X186" s="600" t="n"/>
      <c r="Y186" s="600" t="n"/>
      <c r="Z186" s="600" t="n"/>
    </row>
    <row r="187" ht="15.75" customHeight="1" s="844">
      <c r="A187" s="600" t="n"/>
      <c r="B187" s="600" t="n"/>
      <c r="C187" s="600" t="n"/>
      <c r="D187" s="600" t="n"/>
      <c r="E187" s="600" t="n"/>
      <c r="F187" s="600" t="n"/>
      <c r="G187" s="600" t="n"/>
      <c r="H187" s="600" t="n"/>
      <c r="I187" s="600" t="n"/>
      <c r="J187" s="600" t="n"/>
      <c r="K187" s="600" t="n"/>
      <c r="L187" s="600" t="n"/>
      <c r="M187" s="600" t="n"/>
      <c r="N187" s="600" t="n"/>
      <c r="O187" s="600" t="n"/>
      <c r="P187" s="600" t="n"/>
      <c r="Q187" s="600" t="n"/>
      <c r="R187" s="600" t="n"/>
      <c r="S187" s="600" t="n"/>
      <c r="T187" s="600" t="n"/>
      <c r="U187" s="600" t="n"/>
      <c r="V187" s="600" t="n"/>
      <c r="W187" s="600" t="n"/>
      <c r="X187" s="600" t="n"/>
      <c r="Y187" s="600" t="n"/>
      <c r="Z187" s="600" t="n"/>
    </row>
    <row r="188" ht="15.75" customHeight="1" s="844">
      <c r="A188" s="600" t="n"/>
      <c r="B188" s="600" t="n"/>
      <c r="C188" s="600" t="n"/>
      <c r="D188" s="600" t="n"/>
      <c r="E188" s="600" t="n"/>
      <c r="F188" s="600" t="n"/>
      <c r="G188" s="600" t="n"/>
      <c r="H188" s="600" t="n"/>
      <c r="I188" s="600" t="n"/>
      <c r="J188" s="600" t="n"/>
      <c r="K188" s="600" t="n"/>
      <c r="L188" s="600" t="n"/>
      <c r="M188" s="600" t="n"/>
      <c r="N188" s="600" t="n"/>
      <c r="O188" s="600" t="n"/>
      <c r="P188" s="600" t="n"/>
      <c r="Q188" s="600" t="n"/>
      <c r="R188" s="600" t="n"/>
      <c r="S188" s="600" t="n"/>
      <c r="T188" s="600" t="n"/>
      <c r="U188" s="600" t="n"/>
      <c r="V188" s="600" t="n"/>
      <c r="W188" s="600" t="n"/>
      <c r="X188" s="600" t="n"/>
      <c r="Y188" s="600" t="n"/>
      <c r="Z188" s="600" t="n"/>
    </row>
    <row r="189" ht="15.75" customHeight="1" s="844">
      <c r="A189" s="600" t="n"/>
      <c r="B189" s="600" t="n"/>
      <c r="C189" s="600" t="n"/>
      <c r="D189" s="600" t="n"/>
      <c r="E189" s="600" t="n"/>
      <c r="F189" s="600" t="n"/>
      <c r="G189" s="600" t="n"/>
      <c r="H189" s="600" t="n"/>
      <c r="I189" s="600" t="n"/>
      <c r="J189" s="600" t="n"/>
      <c r="K189" s="600" t="n"/>
      <c r="L189" s="600" t="n"/>
      <c r="M189" s="600" t="n"/>
      <c r="N189" s="600" t="n"/>
      <c r="O189" s="600" t="n"/>
      <c r="P189" s="600" t="n"/>
      <c r="Q189" s="600" t="n"/>
      <c r="R189" s="600" t="n"/>
      <c r="S189" s="600" t="n"/>
      <c r="T189" s="600" t="n"/>
      <c r="U189" s="600" t="n"/>
      <c r="V189" s="600" t="n"/>
      <c r="W189" s="600" t="n"/>
      <c r="X189" s="600" t="n"/>
      <c r="Y189" s="600" t="n"/>
      <c r="Z189" s="600" t="n"/>
    </row>
    <row r="190" ht="15.75" customHeight="1" s="844">
      <c r="A190" s="600" t="n"/>
      <c r="B190" s="600" t="n"/>
      <c r="C190" s="600" t="n"/>
      <c r="D190" s="600" t="n"/>
      <c r="E190" s="600" t="n"/>
      <c r="F190" s="600" t="n"/>
      <c r="G190" s="600" t="n"/>
      <c r="H190" s="600" t="n"/>
      <c r="I190" s="600" t="n"/>
      <c r="J190" s="600" t="n"/>
      <c r="K190" s="600" t="n"/>
      <c r="L190" s="600" t="n"/>
      <c r="M190" s="600" t="n"/>
      <c r="N190" s="600" t="n"/>
      <c r="O190" s="600" t="n"/>
      <c r="P190" s="600" t="n"/>
      <c r="Q190" s="600" t="n"/>
      <c r="R190" s="600" t="n"/>
      <c r="S190" s="600" t="n"/>
      <c r="T190" s="600" t="n"/>
      <c r="U190" s="600" t="n"/>
      <c r="V190" s="600" t="n"/>
      <c r="W190" s="600" t="n"/>
      <c r="X190" s="600" t="n"/>
      <c r="Y190" s="600" t="n"/>
      <c r="Z190" s="600" t="n"/>
    </row>
    <row r="191" ht="15.75" customHeight="1" s="844">
      <c r="A191" s="600" t="n"/>
      <c r="B191" s="600" t="n"/>
      <c r="C191" s="600" t="n"/>
      <c r="D191" s="600" t="n"/>
      <c r="E191" s="600" t="n"/>
      <c r="F191" s="600" t="n"/>
      <c r="G191" s="600" t="n"/>
      <c r="H191" s="600" t="n"/>
      <c r="I191" s="600" t="n"/>
      <c r="J191" s="600" t="n"/>
      <c r="K191" s="600" t="n"/>
      <c r="L191" s="600" t="n"/>
      <c r="M191" s="600" t="n"/>
      <c r="N191" s="600" t="n"/>
      <c r="O191" s="600" t="n"/>
      <c r="P191" s="600" t="n"/>
      <c r="Q191" s="600" t="n"/>
      <c r="R191" s="600" t="n"/>
      <c r="S191" s="600" t="n"/>
      <c r="T191" s="600" t="n"/>
      <c r="U191" s="600" t="n"/>
      <c r="V191" s="600" t="n"/>
      <c r="W191" s="600" t="n"/>
      <c r="X191" s="600" t="n"/>
      <c r="Y191" s="600" t="n"/>
      <c r="Z191" s="600" t="n"/>
    </row>
    <row r="192" ht="15.75" customHeight="1" s="844">
      <c r="A192" s="600" t="n"/>
      <c r="B192" s="600" t="n"/>
      <c r="C192" s="600" t="n"/>
      <c r="D192" s="600" t="n"/>
      <c r="E192" s="600" t="n"/>
      <c r="F192" s="600" t="n"/>
      <c r="G192" s="600" t="n"/>
      <c r="H192" s="600" t="n"/>
      <c r="I192" s="600" t="n"/>
      <c r="J192" s="600" t="n"/>
      <c r="K192" s="600" t="n"/>
      <c r="L192" s="600" t="n"/>
      <c r="M192" s="600" t="n"/>
      <c r="N192" s="600" t="n"/>
      <c r="O192" s="600" t="n"/>
      <c r="P192" s="600" t="n"/>
      <c r="Q192" s="600" t="n"/>
      <c r="R192" s="600" t="n"/>
      <c r="S192" s="600" t="n"/>
      <c r="T192" s="600" t="n"/>
      <c r="U192" s="600" t="n"/>
      <c r="V192" s="600" t="n"/>
      <c r="W192" s="600" t="n"/>
      <c r="X192" s="600" t="n"/>
      <c r="Y192" s="600" t="n"/>
      <c r="Z192" s="600" t="n"/>
    </row>
    <row r="193" ht="15.75" customHeight="1" s="844">
      <c r="A193" s="600" t="n"/>
      <c r="B193" s="600" t="n"/>
      <c r="C193" s="600" t="n"/>
      <c r="D193" s="600" t="n"/>
      <c r="E193" s="600" t="n"/>
      <c r="F193" s="600" t="n"/>
      <c r="G193" s="600" t="n"/>
      <c r="H193" s="600" t="n"/>
      <c r="I193" s="600" t="n"/>
      <c r="J193" s="600" t="n"/>
      <c r="K193" s="600" t="n"/>
      <c r="L193" s="600" t="n"/>
      <c r="M193" s="600" t="n"/>
      <c r="N193" s="600" t="n"/>
      <c r="O193" s="600" t="n"/>
      <c r="P193" s="600" t="n"/>
      <c r="Q193" s="600" t="n"/>
      <c r="R193" s="600" t="n"/>
      <c r="S193" s="600" t="n"/>
      <c r="T193" s="600" t="n"/>
      <c r="U193" s="600" t="n"/>
      <c r="V193" s="600" t="n"/>
      <c r="W193" s="600" t="n"/>
      <c r="X193" s="600" t="n"/>
      <c r="Y193" s="600" t="n"/>
      <c r="Z193" s="600" t="n"/>
    </row>
    <row r="194" ht="15.75" customHeight="1" s="844">
      <c r="A194" s="600" t="n"/>
      <c r="B194" s="600" t="n"/>
      <c r="C194" s="600" t="n"/>
      <c r="D194" s="600" t="n"/>
      <c r="E194" s="600" t="n"/>
      <c r="F194" s="600" t="n"/>
      <c r="G194" s="600" t="n"/>
      <c r="H194" s="600" t="n"/>
      <c r="I194" s="600" t="n"/>
      <c r="J194" s="600" t="n"/>
      <c r="K194" s="600" t="n"/>
      <c r="L194" s="600" t="n"/>
      <c r="M194" s="600" t="n"/>
      <c r="N194" s="600" t="n"/>
      <c r="O194" s="600" t="n"/>
      <c r="P194" s="600" t="n"/>
      <c r="Q194" s="600" t="n"/>
      <c r="R194" s="600" t="n"/>
      <c r="S194" s="600" t="n"/>
      <c r="T194" s="600" t="n"/>
      <c r="U194" s="600" t="n"/>
      <c r="V194" s="600" t="n"/>
      <c r="W194" s="600" t="n"/>
      <c r="X194" s="600" t="n"/>
      <c r="Y194" s="600" t="n"/>
      <c r="Z194" s="600" t="n"/>
    </row>
    <row r="195" ht="15.75" customHeight="1" s="844">
      <c r="A195" s="600" t="n"/>
      <c r="B195" s="600" t="n"/>
      <c r="C195" s="600" t="n"/>
      <c r="D195" s="600" t="n"/>
      <c r="E195" s="600" t="n"/>
      <c r="F195" s="600" t="n"/>
      <c r="G195" s="600" t="n"/>
      <c r="H195" s="600" t="n"/>
      <c r="I195" s="600" t="n"/>
      <c r="J195" s="600" t="n"/>
      <c r="K195" s="600" t="n"/>
      <c r="L195" s="600" t="n"/>
      <c r="M195" s="600" t="n"/>
      <c r="N195" s="600" t="n"/>
      <c r="O195" s="600" t="n"/>
      <c r="P195" s="600" t="n"/>
      <c r="Q195" s="600" t="n"/>
      <c r="R195" s="600" t="n"/>
      <c r="S195" s="600" t="n"/>
      <c r="T195" s="600" t="n"/>
      <c r="U195" s="600" t="n"/>
      <c r="V195" s="600" t="n"/>
      <c r="W195" s="600" t="n"/>
      <c r="X195" s="600" t="n"/>
      <c r="Y195" s="600" t="n"/>
      <c r="Z195" s="600" t="n"/>
    </row>
    <row r="196" ht="15.75" customHeight="1" s="844">
      <c r="A196" s="600" t="n"/>
      <c r="B196" s="600" t="n"/>
      <c r="C196" s="600" t="n"/>
      <c r="D196" s="600" t="n"/>
      <c r="E196" s="600" t="n"/>
      <c r="F196" s="600" t="n"/>
      <c r="G196" s="600" t="n"/>
      <c r="H196" s="600" t="n"/>
      <c r="I196" s="600" t="n"/>
      <c r="J196" s="600" t="n"/>
      <c r="K196" s="600" t="n"/>
      <c r="L196" s="600" t="n"/>
      <c r="M196" s="600" t="n"/>
      <c r="N196" s="600" t="n"/>
      <c r="O196" s="600" t="n"/>
      <c r="P196" s="600" t="n"/>
      <c r="Q196" s="600" t="n"/>
      <c r="R196" s="600" t="n"/>
      <c r="S196" s="600" t="n"/>
      <c r="T196" s="600" t="n"/>
      <c r="U196" s="600" t="n"/>
      <c r="V196" s="600" t="n"/>
      <c r="W196" s="600" t="n"/>
      <c r="X196" s="600" t="n"/>
      <c r="Y196" s="600" t="n"/>
      <c r="Z196" s="600" t="n"/>
    </row>
    <row r="197" ht="15.75" customHeight="1" s="844">
      <c r="A197" s="600" t="n"/>
      <c r="B197" s="600" t="n"/>
      <c r="C197" s="600" t="n"/>
      <c r="D197" s="600" t="n"/>
      <c r="E197" s="600" t="n"/>
      <c r="F197" s="600" t="n"/>
      <c r="G197" s="600" t="n"/>
      <c r="H197" s="600" t="n"/>
      <c r="I197" s="600" t="n"/>
      <c r="J197" s="600" t="n"/>
      <c r="K197" s="600" t="n"/>
      <c r="L197" s="600" t="n"/>
      <c r="M197" s="600" t="n"/>
      <c r="N197" s="600" t="n"/>
      <c r="O197" s="600" t="n"/>
      <c r="P197" s="600" t="n"/>
      <c r="Q197" s="600" t="n"/>
      <c r="R197" s="600" t="n"/>
      <c r="S197" s="600" t="n"/>
      <c r="T197" s="600" t="n"/>
      <c r="U197" s="600" t="n"/>
      <c r="V197" s="600" t="n"/>
      <c r="W197" s="600" t="n"/>
      <c r="X197" s="600" t="n"/>
      <c r="Y197" s="600" t="n"/>
      <c r="Z197" s="600" t="n"/>
    </row>
    <row r="198" ht="15.75" customHeight="1" s="844">
      <c r="A198" s="600" t="n"/>
      <c r="B198" s="600" t="n"/>
      <c r="C198" s="600" t="n"/>
      <c r="D198" s="600" t="n"/>
      <c r="E198" s="600" t="n"/>
      <c r="F198" s="600" t="n"/>
      <c r="G198" s="600" t="n"/>
      <c r="H198" s="600" t="n"/>
      <c r="I198" s="600" t="n"/>
      <c r="J198" s="600" t="n"/>
      <c r="K198" s="600" t="n"/>
      <c r="L198" s="600" t="n"/>
      <c r="M198" s="600" t="n"/>
      <c r="N198" s="600" t="n"/>
      <c r="O198" s="600" t="n"/>
      <c r="P198" s="600" t="n"/>
      <c r="Q198" s="600" t="n"/>
      <c r="R198" s="600" t="n"/>
      <c r="S198" s="600" t="n"/>
      <c r="T198" s="600" t="n"/>
      <c r="U198" s="600" t="n"/>
      <c r="V198" s="600" t="n"/>
      <c r="W198" s="600" t="n"/>
      <c r="X198" s="600" t="n"/>
      <c r="Y198" s="600" t="n"/>
      <c r="Z198" s="600" t="n"/>
    </row>
    <row r="199" ht="15.75" customHeight="1" s="844">
      <c r="A199" s="600" t="n"/>
      <c r="B199" s="600" t="n"/>
      <c r="C199" s="600" t="n"/>
      <c r="D199" s="600" t="n"/>
      <c r="E199" s="600" t="n"/>
      <c r="F199" s="600" t="n"/>
      <c r="G199" s="600" t="n"/>
      <c r="H199" s="600" t="n"/>
      <c r="I199" s="600" t="n"/>
      <c r="J199" s="600" t="n"/>
      <c r="K199" s="600" t="n"/>
      <c r="L199" s="600" t="n"/>
      <c r="M199" s="600" t="n"/>
      <c r="N199" s="600" t="n"/>
      <c r="O199" s="600" t="n"/>
      <c r="P199" s="600" t="n"/>
      <c r="Q199" s="600" t="n"/>
      <c r="R199" s="600" t="n"/>
      <c r="S199" s="600" t="n"/>
      <c r="T199" s="600" t="n"/>
      <c r="U199" s="600" t="n"/>
      <c r="V199" s="600" t="n"/>
      <c r="W199" s="600" t="n"/>
      <c r="X199" s="600" t="n"/>
      <c r="Y199" s="600" t="n"/>
      <c r="Z199" s="600" t="n"/>
    </row>
    <row r="200" ht="15.75" customHeight="1" s="844">
      <c r="A200" s="600" t="n"/>
      <c r="B200" s="600" t="n"/>
      <c r="C200" s="600" t="n"/>
      <c r="D200" s="600" t="n"/>
      <c r="E200" s="600" t="n"/>
      <c r="F200" s="600" t="n"/>
      <c r="G200" s="600" t="n"/>
      <c r="H200" s="600" t="n"/>
      <c r="I200" s="600" t="n"/>
      <c r="J200" s="600" t="n"/>
      <c r="K200" s="600" t="n"/>
      <c r="L200" s="600" t="n"/>
      <c r="M200" s="600" t="n"/>
      <c r="N200" s="600" t="n"/>
      <c r="O200" s="600" t="n"/>
      <c r="P200" s="600" t="n"/>
      <c r="Q200" s="600" t="n"/>
      <c r="R200" s="600" t="n"/>
      <c r="S200" s="600" t="n"/>
      <c r="T200" s="600" t="n"/>
      <c r="U200" s="600" t="n"/>
      <c r="V200" s="600" t="n"/>
      <c r="W200" s="600" t="n"/>
      <c r="X200" s="600" t="n"/>
      <c r="Y200" s="600" t="n"/>
      <c r="Z200" s="600" t="n"/>
    </row>
    <row r="201" ht="15.75" customHeight="1" s="844">
      <c r="A201" s="600" t="n"/>
      <c r="B201" s="600" t="n"/>
      <c r="C201" s="600" t="n"/>
      <c r="D201" s="600" t="n"/>
      <c r="E201" s="600" t="n"/>
      <c r="F201" s="600" t="n"/>
      <c r="G201" s="600" t="n"/>
      <c r="H201" s="600" t="n"/>
      <c r="I201" s="600" t="n"/>
      <c r="J201" s="600" t="n"/>
      <c r="K201" s="600" t="n"/>
      <c r="L201" s="600" t="n"/>
      <c r="M201" s="600" t="n"/>
      <c r="N201" s="600" t="n"/>
      <c r="O201" s="600" t="n"/>
      <c r="P201" s="600" t="n"/>
      <c r="Q201" s="600" t="n"/>
      <c r="R201" s="600" t="n"/>
      <c r="S201" s="600" t="n"/>
      <c r="T201" s="600" t="n"/>
      <c r="U201" s="600" t="n"/>
      <c r="V201" s="600" t="n"/>
      <c r="W201" s="600" t="n"/>
      <c r="X201" s="600" t="n"/>
      <c r="Y201" s="600" t="n"/>
      <c r="Z201" s="600" t="n"/>
    </row>
    <row r="202" ht="15.75" customHeight="1" s="844">
      <c r="A202" s="600" t="n"/>
      <c r="B202" s="600" t="n"/>
      <c r="C202" s="600" t="n"/>
      <c r="D202" s="600" t="n"/>
      <c r="E202" s="600" t="n"/>
      <c r="F202" s="600" t="n"/>
      <c r="G202" s="600" t="n"/>
      <c r="H202" s="600" t="n"/>
      <c r="I202" s="600" t="n"/>
      <c r="J202" s="600" t="n"/>
      <c r="K202" s="600" t="n"/>
      <c r="L202" s="600" t="n"/>
      <c r="M202" s="600" t="n"/>
      <c r="N202" s="600" t="n"/>
      <c r="O202" s="600" t="n"/>
      <c r="P202" s="600" t="n"/>
      <c r="Q202" s="600" t="n"/>
      <c r="R202" s="600" t="n"/>
      <c r="S202" s="600" t="n"/>
      <c r="T202" s="600" t="n"/>
      <c r="U202" s="600" t="n"/>
      <c r="V202" s="600" t="n"/>
      <c r="W202" s="600" t="n"/>
      <c r="X202" s="600" t="n"/>
      <c r="Y202" s="600" t="n"/>
      <c r="Z202" s="600" t="n"/>
    </row>
    <row r="203" ht="15.75" customHeight="1" s="844">
      <c r="A203" s="600" t="n"/>
      <c r="B203" s="600" t="n"/>
      <c r="C203" s="600" t="n"/>
      <c r="D203" s="600" t="n"/>
      <c r="E203" s="600" t="n"/>
      <c r="F203" s="600" t="n"/>
      <c r="G203" s="600" t="n"/>
      <c r="H203" s="600" t="n"/>
      <c r="I203" s="600" t="n"/>
      <c r="J203" s="600" t="n"/>
      <c r="K203" s="600" t="n"/>
      <c r="L203" s="600" t="n"/>
      <c r="M203" s="600" t="n"/>
      <c r="N203" s="600" t="n"/>
      <c r="O203" s="600" t="n"/>
      <c r="P203" s="600" t="n"/>
      <c r="Q203" s="600" t="n"/>
      <c r="R203" s="600" t="n"/>
      <c r="S203" s="600" t="n"/>
      <c r="T203" s="600" t="n"/>
      <c r="U203" s="600" t="n"/>
      <c r="V203" s="600" t="n"/>
      <c r="W203" s="600" t="n"/>
      <c r="X203" s="600" t="n"/>
      <c r="Y203" s="600" t="n"/>
      <c r="Z203" s="600" t="n"/>
    </row>
    <row r="204" ht="15.75" customHeight="1" s="844">
      <c r="A204" s="600" t="n"/>
      <c r="B204" s="600" t="n"/>
      <c r="C204" s="600" t="n"/>
      <c r="D204" s="600" t="n"/>
      <c r="E204" s="600" t="n"/>
      <c r="F204" s="600" t="n"/>
      <c r="G204" s="600" t="n"/>
      <c r="H204" s="600" t="n"/>
      <c r="I204" s="600" t="n"/>
      <c r="J204" s="600" t="n"/>
      <c r="K204" s="600" t="n"/>
      <c r="L204" s="600" t="n"/>
      <c r="M204" s="600" t="n"/>
      <c r="N204" s="600" t="n"/>
      <c r="O204" s="600" t="n"/>
      <c r="P204" s="600" t="n"/>
      <c r="Q204" s="600" t="n"/>
      <c r="R204" s="600" t="n"/>
      <c r="S204" s="600" t="n"/>
      <c r="T204" s="600" t="n"/>
      <c r="U204" s="600" t="n"/>
      <c r="V204" s="600" t="n"/>
      <c r="W204" s="600" t="n"/>
      <c r="X204" s="600" t="n"/>
      <c r="Y204" s="600" t="n"/>
      <c r="Z204" s="600" t="n"/>
    </row>
    <row r="205" ht="15.75" customHeight="1" s="844">
      <c r="A205" s="600" t="n"/>
      <c r="B205" s="600" t="n"/>
      <c r="C205" s="600" t="n"/>
      <c r="D205" s="600" t="n"/>
      <c r="E205" s="600" t="n"/>
      <c r="F205" s="600" t="n"/>
      <c r="G205" s="600" t="n"/>
      <c r="H205" s="600" t="n"/>
      <c r="I205" s="600" t="n"/>
      <c r="J205" s="600" t="n"/>
      <c r="K205" s="600" t="n"/>
      <c r="L205" s="600" t="n"/>
      <c r="M205" s="600" t="n"/>
      <c r="N205" s="600" t="n"/>
      <c r="O205" s="600" t="n"/>
      <c r="P205" s="600" t="n"/>
      <c r="Q205" s="600" t="n"/>
      <c r="R205" s="600" t="n"/>
      <c r="S205" s="600" t="n"/>
      <c r="T205" s="600" t="n"/>
      <c r="U205" s="600" t="n"/>
      <c r="V205" s="600" t="n"/>
      <c r="W205" s="600" t="n"/>
      <c r="X205" s="600" t="n"/>
      <c r="Y205" s="600" t="n"/>
      <c r="Z205" s="600" t="n"/>
    </row>
    <row r="206" ht="15.75" customHeight="1" s="844">
      <c r="A206" s="600" t="n"/>
      <c r="B206" s="600" t="n"/>
      <c r="C206" s="600" t="n"/>
      <c r="D206" s="600" t="n"/>
      <c r="E206" s="600" t="n"/>
      <c r="F206" s="600" t="n"/>
      <c r="G206" s="600" t="n"/>
      <c r="H206" s="600" t="n"/>
      <c r="I206" s="600" t="n"/>
      <c r="J206" s="600" t="n"/>
      <c r="K206" s="600" t="n"/>
      <c r="L206" s="600" t="n"/>
      <c r="M206" s="600" t="n"/>
      <c r="N206" s="600" t="n"/>
      <c r="O206" s="600" t="n"/>
      <c r="P206" s="600" t="n"/>
      <c r="Q206" s="600" t="n"/>
      <c r="R206" s="600" t="n"/>
      <c r="S206" s="600" t="n"/>
      <c r="T206" s="600" t="n"/>
      <c r="U206" s="600" t="n"/>
      <c r="V206" s="600" t="n"/>
      <c r="W206" s="600" t="n"/>
      <c r="X206" s="600" t="n"/>
      <c r="Y206" s="600" t="n"/>
      <c r="Z206" s="600" t="n"/>
    </row>
    <row r="207" ht="15.75" customHeight="1" s="844">
      <c r="A207" s="600" t="n"/>
      <c r="B207" s="600" t="n"/>
      <c r="C207" s="600" t="n"/>
      <c r="D207" s="600" t="n"/>
      <c r="E207" s="600" t="n"/>
      <c r="F207" s="600" t="n"/>
      <c r="G207" s="600" t="n"/>
      <c r="H207" s="600" t="n"/>
      <c r="I207" s="600" t="n"/>
      <c r="J207" s="600" t="n"/>
      <c r="K207" s="600" t="n"/>
      <c r="L207" s="600" t="n"/>
      <c r="M207" s="600" t="n"/>
      <c r="N207" s="600" t="n"/>
      <c r="O207" s="600" t="n"/>
      <c r="P207" s="600" t="n"/>
      <c r="Q207" s="600" t="n"/>
      <c r="R207" s="600" t="n"/>
      <c r="S207" s="600" t="n"/>
      <c r="T207" s="600" t="n"/>
      <c r="U207" s="600" t="n"/>
      <c r="V207" s="600" t="n"/>
      <c r="W207" s="600" t="n"/>
      <c r="X207" s="600" t="n"/>
      <c r="Y207" s="600" t="n"/>
      <c r="Z207" s="600" t="n"/>
    </row>
    <row r="208" ht="15.75" customHeight="1" s="844">
      <c r="A208" s="600" t="n"/>
      <c r="B208" s="600" t="n"/>
      <c r="C208" s="600" t="n"/>
      <c r="D208" s="600" t="n"/>
      <c r="E208" s="600" t="n"/>
      <c r="F208" s="600" t="n"/>
      <c r="G208" s="600" t="n"/>
      <c r="H208" s="600" t="n"/>
      <c r="I208" s="600" t="n"/>
      <c r="J208" s="600" t="n"/>
      <c r="K208" s="600" t="n"/>
      <c r="L208" s="600" t="n"/>
      <c r="M208" s="600" t="n"/>
      <c r="N208" s="600" t="n"/>
      <c r="O208" s="600" t="n"/>
      <c r="P208" s="600" t="n"/>
      <c r="Q208" s="600" t="n"/>
      <c r="R208" s="600" t="n"/>
      <c r="S208" s="600" t="n"/>
      <c r="T208" s="600" t="n"/>
      <c r="U208" s="600" t="n"/>
      <c r="V208" s="600" t="n"/>
      <c r="W208" s="600" t="n"/>
      <c r="X208" s="600" t="n"/>
      <c r="Y208" s="600" t="n"/>
      <c r="Z208" s="600" t="n"/>
    </row>
    <row r="209" ht="15.75" customHeight="1" s="844">
      <c r="A209" s="600" t="n"/>
      <c r="B209" s="600" t="n"/>
      <c r="C209" s="600" t="n"/>
      <c r="D209" s="600" t="n"/>
      <c r="E209" s="600" t="n"/>
      <c r="F209" s="600" t="n"/>
      <c r="G209" s="600" t="n"/>
      <c r="H209" s="600" t="n"/>
      <c r="I209" s="600" t="n"/>
      <c r="J209" s="600" t="n"/>
      <c r="K209" s="600" t="n"/>
      <c r="L209" s="600" t="n"/>
      <c r="M209" s="600" t="n"/>
      <c r="N209" s="600" t="n"/>
      <c r="O209" s="600" t="n"/>
      <c r="P209" s="600" t="n"/>
      <c r="Q209" s="600" t="n"/>
      <c r="R209" s="600" t="n"/>
      <c r="S209" s="600" t="n"/>
      <c r="T209" s="600" t="n"/>
      <c r="U209" s="600" t="n"/>
      <c r="V209" s="600" t="n"/>
      <c r="W209" s="600" t="n"/>
      <c r="X209" s="600" t="n"/>
      <c r="Y209" s="600" t="n"/>
      <c r="Z209" s="600" t="n"/>
    </row>
    <row r="210" ht="15.75" customHeight="1" s="844">
      <c r="A210" s="600" t="n"/>
      <c r="B210" s="600" t="n"/>
      <c r="C210" s="600" t="n"/>
      <c r="D210" s="600" t="n"/>
      <c r="E210" s="600" t="n"/>
      <c r="F210" s="600" t="n"/>
      <c r="G210" s="600" t="n"/>
      <c r="H210" s="600" t="n"/>
      <c r="I210" s="600" t="n"/>
      <c r="J210" s="600" t="n"/>
      <c r="K210" s="600" t="n"/>
      <c r="L210" s="600" t="n"/>
      <c r="M210" s="600" t="n"/>
      <c r="N210" s="600" t="n"/>
      <c r="O210" s="600" t="n"/>
      <c r="P210" s="600" t="n"/>
      <c r="Q210" s="600" t="n"/>
      <c r="R210" s="600" t="n"/>
      <c r="S210" s="600" t="n"/>
      <c r="T210" s="600" t="n"/>
      <c r="U210" s="600" t="n"/>
      <c r="V210" s="600" t="n"/>
      <c r="W210" s="600" t="n"/>
      <c r="X210" s="600" t="n"/>
      <c r="Y210" s="600" t="n"/>
      <c r="Z210" s="600" t="n"/>
    </row>
    <row r="211" ht="15.75" customHeight="1" s="844">
      <c r="A211" s="600" t="n"/>
      <c r="B211" s="600" t="n"/>
      <c r="C211" s="600" t="n"/>
      <c r="D211" s="600" t="n"/>
      <c r="E211" s="600" t="n"/>
      <c r="F211" s="600" t="n"/>
      <c r="G211" s="600" t="n"/>
      <c r="H211" s="600" t="n"/>
      <c r="I211" s="600" t="n"/>
      <c r="J211" s="600" t="n"/>
      <c r="K211" s="600" t="n"/>
      <c r="L211" s="600" t="n"/>
      <c r="M211" s="600" t="n"/>
      <c r="N211" s="600" t="n"/>
      <c r="O211" s="600" t="n"/>
      <c r="P211" s="600" t="n"/>
      <c r="Q211" s="600" t="n"/>
      <c r="R211" s="600" t="n"/>
      <c r="S211" s="600" t="n"/>
      <c r="T211" s="600" t="n"/>
      <c r="U211" s="600" t="n"/>
      <c r="V211" s="600" t="n"/>
      <c r="W211" s="600" t="n"/>
      <c r="X211" s="600" t="n"/>
      <c r="Y211" s="600" t="n"/>
      <c r="Z211" s="600" t="n"/>
    </row>
    <row r="212" ht="15.75" customHeight="1" s="844">
      <c r="A212" s="600" t="n"/>
      <c r="B212" s="600" t="n"/>
      <c r="C212" s="600" t="n"/>
      <c r="D212" s="600" t="n"/>
      <c r="E212" s="600" t="n"/>
      <c r="F212" s="600" t="n"/>
      <c r="G212" s="600" t="n"/>
      <c r="H212" s="600" t="n"/>
      <c r="I212" s="600" t="n"/>
      <c r="J212" s="600" t="n"/>
      <c r="K212" s="600" t="n"/>
      <c r="L212" s="600" t="n"/>
      <c r="M212" s="600" t="n"/>
      <c r="N212" s="600" t="n"/>
      <c r="O212" s="600" t="n"/>
      <c r="P212" s="600" t="n"/>
      <c r="Q212" s="600" t="n"/>
      <c r="R212" s="600" t="n"/>
      <c r="S212" s="600" t="n"/>
      <c r="T212" s="600" t="n"/>
      <c r="U212" s="600" t="n"/>
      <c r="V212" s="600" t="n"/>
      <c r="W212" s="600" t="n"/>
      <c r="X212" s="600" t="n"/>
      <c r="Y212" s="600" t="n"/>
      <c r="Z212" s="600" t="n"/>
    </row>
    <row r="213" ht="15.75" customHeight="1" s="844">
      <c r="A213" s="600" t="n"/>
      <c r="B213" s="600" t="n"/>
      <c r="C213" s="600" t="n"/>
      <c r="D213" s="600" t="n"/>
      <c r="E213" s="600" t="n"/>
      <c r="F213" s="600" t="n"/>
      <c r="G213" s="600" t="n"/>
      <c r="H213" s="600" t="n"/>
      <c r="I213" s="600" t="n"/>
      <c r="J213" s="600" t="n"/>
      <c r="K213" s="600" t="n"/>
      <c r="L213" s="600" t="n"/>
      <c r="M213" s="600" t="n"/>
      <c r="N213" s="600" t="n"/>
      <c r="O213" s="600" t="n"/>
      <c r="P213" s="600" t="n"/>
      <c r="Q213" s="600" t="n"/>
      <c r="R213" s="600" t="n"/>
      <c r="S213" s="600" t="n"/>
      <c r="T213" s="600" t="n"/>
      <c r="U213" s="600" t="n"/>
      <c r="V213" s="600" t="n"/>
      <c r="W213" s="600" t="n"/>
      <c r="X213" s="600" t="n"/>
      <c r="Y213" s="600" t="n"/>
      <c r="Z213" s="600" t="n"/>
    </row>
    <row r="214" ht="15.75" customHeight="1" s="844">
      <c r="A214" s="600" t="n"/>
      <c r="B214" s="600" t="n"/>
      <c r="C214" s="600" t="n"/>
      <c r="D214" s="600" t="n"/>
      <c r="E214" s="600" t="n"/>
      <c r="F214" s="600" t="n"/>
      <c r="G214" s="600" t="n"/>
      <c r="H214" s="600" t="n"/>
      <c r="I214" s="600" t="n"/>
      <c r="J214" s="600" t="n"/>
      <c r="K214" s="600" t="n"/>
      <c r="L214" s="600" t="n"/>
      <c r="M214" s="600" t="n"/>
      <c r="N214" s="600" t="n"/>
      <c r="O214" s="600" t="n"/>
      <c r="P214" s="600" t="n"/>
      <c r="Q214" s="600" t="n"/>
      <c r="R214" s="600" t="n"/>
      <c r="S214" s="600" t="n"/>
      <c r="T214" s="600" t="n"/>
      <c r="U214" s="600" t="n"/>
      <c r="V214" s="600" t="n"/>
      <c r="W214" s="600" t="n"/>
      <c r="X214" s="600" t="n"/>
      <c r="Y214" s="600" t="n"/>
      <c r="Z214" s="600" t="n"/>
    </row>
    <row r="215" ht="15.75" customHeight="1" s="844">
      <c r="A215" s="600" t="n"/>
      <c r="B215" s="600" t="n"/>
      <c r="C215" s="600" t="n"/>
      <c r="D215" s="600" t="n"/>
      <c r="E215" s="600" t="n"/>
      <c r="F215" s="600" t="n"/>
      <c r="G215" s="600" t="n"/>
      <c r="H215" s="600" t="n"/>
      <c r="I215" s="600" t="n"/>
      <c r="J215" s="600" t="n"/>
      <c r="K215" s="600" t="n"/>
      <c r="L215" s="600" t="n"/>
      <c r="M215" s="600" t="n"/>
      <c r="N215" s="600" t="n"/>
      <c r="O215" s="600" t="n"/>
      <c r="P215" s="600" t="n"/>
      <c r="Q215" s="600" t="n"/>
      <c r="R215" s="600" t="n"/>
      <c r="S215" s="600" t="n"/>
      <c r="T215" s="600" t="n"/>
      <c r="U215" s="600" t="n"/>
      <c r="V215" s="600" t="n"/>
      <c r="W215" s="600" t="n"/>
      <c r="X215" s="600" t="n"/>
      <c r="Y215" s="600" t="n"/>
      <c r="Z215" s="600" t="n"/>
    </row>
    <row r="216" ht="15.75" customHeight="1" s="844">
      <c r="A216" s="600" t="n"/>
      <c r="B216" s="600" t="n"/>
      <c r="C216" s="600" t="n"/>
      <c r="D216" s="600" t="n"/>
      <c r="E216" s="600" t="n"/>
      <c r="F216" s="600" t="n"/>
      <c r="G216" s="600" t="n"/>
      <c r="H216" s="600" t="n"/>
      <c r="I216" s="600" t="n"/>
      <c r="J216" s="600" t="n"/>
      <c r="K216" s="600" t="n"/>
      <c r="L216" s="600" t="n"/>
      <c r="M216" s="600" t="n"/>
      <c r="N216" s="600" t="n"/>
      <c r="O216" s="600" t="n"/>
      <c r="P216" s="600" t="n"/>
      <c r="Q216" s="600" t="n"/>
      <c r="R216" s="600" t="n"/>
      <c r="S216" s="600" t="n"/>
      <c r="T216" s="600" t="n"/>
      <c r="U216" s="600" t="n"/>
      <c r="V216" s="600" t="n"/>
      <c r="W216" s="600" t="n"/>
      <c r="X216" s="600" t="n"/>
      <c r="Y216" s="600" t="n"/>
      <c r="Z216" s="600" t="n"/>
    </row>
    <row r="217" ht="15.75" customHeight="1" s="844">
      <c r="A217" s="600" t="n"/>
      <c r="B217" s="600" t="n"/>
      <c r="C217" s="600" t="n"/>
      <c r="D217" s="600" t="n"/>
      <c r="E217" s="600" t="n"/>
      <c r="F217" s="600" t="n"/>
      <c r="G217" s="600" t="n"/>
      <c r="H217" s="600" t="n"/>
      <c r="I217" s="600" t="n"/>
      <c r="J217" s="600" t="n"/>
      <c r="K217" s="600" t="n"/>
      <c r="L217" s="600" t="n"/>
      <c r="M217" s="600" t="n"/>
      <c r="N217" s="600" t="n"/>
      <c r="O217" s="600" t="n"/>
      <c r="P217" s="600" t="n"/>
      <c r="Q217" s="600" t="n"/>
      <c r="R217" s="600" t="n"/>
      <c r="S217" s="600" t="n"/>
      <c r="T217" s="600" t="n"/>
      <c r="U217" s="600" t="n"/>
      <c r="V217" s="600" t="n"/>
      <c r="W217" s="600" t="n"/>
      <c r="X217" s="600" t="n"/>
      <c r="Y217" s="600" t="n"/>
      <c r="Z217" s="600" t="n"/>
    </row>
    <row r="218" ht="15.75" customHeight="1" s="844">
      <c r="A218" s="600" t="n"/>
      <c r="B218" s="600" t="n"/>
      <c r="C218" s="600" t="n"/>
      <c r="D218" s="600" t="n"/>
      <c r="E218" s="600" t="n"/>
      <c r="F218" s="600" t="n"/>
      <c r="G218" s="600" t="n"/>
      <c r="H218" s="600" t="n"/>
      <c r="I218" s="600" t="n"/>
      <c r="J218" s="600" t="n"/>
      <c r="K218" s="600" t="n"/>
      <c r="L218" s="600" t="n"/>
      <c r="M218" s="600" t="n"/>
      <c r="N218" s="600" t="n"/>
      <c r="O218" s="600" t="n"/>
      <c r="P218" s="600" t="n"/>
      <c r="Q218" s="600" t="n"/>
      <c r="R218" s="600" t="n"/>
      <c r="S218" s="600" t="n"/>
      <c r="T218" s="600" t="n"/>
      <c r="U218" s="600" t="n"/>
      <c r="V218" s="600" t="n"/>
      <c r="W218" s="600" t="n"/>
      <c r="X218" s="600" t="n"/>
      <c r="Y218" s="600" t="n"/>
      <c r="Z218" s="600" t="n"/>
    </row>
    <row r="219" ht="15.75" customHeight="1" s="844">
      <c r="A219" s="600" t="n"/>
      <c r="B219" s="600" t="n"/>
      <c r="C219" s="600" t="n"/>
      <c r="D219" s="600" t="n"/>
      <c r="E219" s="600" t="n"/>
      <c r="F219" s="600" t="n"/>
      <c r="G219" s="600" t="n"/>
      <c r="H219" s="600" t="n"/>
      <c r="I219" s="600" t="n"/>
      <c r="J219" s="600" t="n"/>
      <c r="K219" s="600" t="n"/>
      <c r="L219" s="600" t="n"/>
      <c r="M219" s="600" t="n"/>
      <c r="N219" s="600" t="n"/>
      <c r="O219" s="600" t="n"/>
      <c r="P219" s="600" t="n"/>
      <c r="Q219" s="600" t="n"/>
      <c r="R219" s="600" t="n"/>
      <c r="S219" s="600" t="n"/>
      <c r="T219" s="600" t="n"/>
      <c r="U219" s="600" t="n"/>
      <c r="V219" s="600" t="n"/>
      <c r="W219" s="600" t="n"/>
      <c r="X219" s="600" t="n"/>
      <c r="Y219" s="600" t="n"/>
      <c r="Z219" s="600" t="n"/>
    </row>
    <row r="220" ht="15.75" customHeight="1" s="844">
      <c r="A220" s="600" t="n"/>
      <c r="B220" s="600" t="n"/>
      <c r="C220" s="600" t="n"/>
      <c r="D220" s="600" t="n"/>
      <c r="E220" s="600" t="n"/>
      <c r="F220" s="600" t="n"/>
      <c r="G220" s="600" t="n"/>
      <c r="H220" s="600" t="n"/>
      <c r="I220" s="600" t="n"/>
      <c r="J220" s="600" t="n"/>
      <c r="K220" s="600" t="n"/>
      <c r="L220" s="600" t="n"/>
      <c r="M220" s="600" t="n"/>
      <c r="N220" s="600" t="n"/>
      <c r="O220" s="600" t="n"/>
      <c r="P220" s="600" t="n"/>
      <c r="Q220" s="600" t="n"/>
      <c r="R220" s="600" t="n"/>
      <c r="S220" s="600" t="n"/>
      <c r="T220" s="600" t="n"/>
      <c r="U220" s="600" t="n"/>
      <c r="V220" s="600" t="n"/>
      <c r="W220" s="600" t="n"/>
      <c r="X220" s="600" t="n"/>
      <c r="Y220" s="600" t="n"/>
      <c r="Z220" s="600" t="n"/>
    </row>
    <row r="221" ht="15.75" customHeight="1" s="844">
      <c r="A221" s="600" t="n"/>
      <c r="B221" s="600" t="n"/>
      <c r="C221" s="600" t="n"/>
      <c r="D221" s="600" t="n"/>
      <c r="E221" s="600" t="n"/>
      <c r="F221" s="600" t="n"/>
      <c r="G221" s="600" t="n"/>
      <c r="H221" s="600" t="n"/>
      <c r="I221" s="600" t="n"/>
      <c r="J221" s="600" t="n"/>
      <c r="K221" s="600" t="n"/>
      <c r="L221" s="600" t="n"/>
      <c r="M221" s="600" t="n"/>
      <c r="N221" s="600" t="n"/>
      <c r="O221" s="600" t="n"/>
      <c r="P221" s="600" t="n"/>
      <c r="Q221" s="600" t="n"/>
      <c r="R221" s="600" t="n"/>
      <c r="S221" s="600" t="n"/>
      <c r="T221" s="600" t="n"/>
      <c r="U221" s="600" t="n"/>
      <c r="V221" s="600" t="n"/>
      <c r="W221" s="600" t="n"/>
      <c r="X221" s="600" t="n"/>
      <c r="Y221" s="600" t="n"/>
      <c r="Z221" s="600" t="n"/>
    </row>
    <row r="222" ht="15.75" customHeight="1" s="844">
      <c r="A222" s="600" t="n"/>
      <c r="B222" s="600" t="n"/>
      <c r="C222" s="600" t="n"/>
      <c r="D222" s="600" t="n"/>
      <c r="E222" s="600" t="n"/>
      <c r="F222" s="600" t="n"/>
      <c r="G222" s="600" t="n"/>
      <c r="H222" s="600" t="n"/>
      <c r="I222" s="600" t="n"/>
      <c r="J222" s="600" t="n"/>
      <c r="K222" s="600" t="n"/>
      <c r="L222" s="600" t="n"/>
      <c r="M222" s="600" t="n"/>
      <c r="N222" s="600" t="n"/>
      <c r="O222" s="600" t="n"/>
      <c r="P222" s="600" t="n"/>
      <c r="Q222" s="600" t="n"/>
      <c r="R222" s="600" t="n"/>
      <c r="S222" s="600" t="n"/>
      <c r="T222" s="600" t="n"/>
      <c r="U222" s="600" t="n"/>
      <c r="V222" s="600" t="n"/>
      <c r="W222" s="600" t="n"/>
      <c r="X222" s="600" t="n"/>
      <c r="Y222" s="600" t="n"/>
      <c r="Z222" s="600" t="n"/>
    </row>
    <row r="223" ht="15.75" customHeight="1" s="844">
      <c r="A223" s="600" t="n"/>
      <c r="B223" s="600" t="n"/>
      <c r="C223" s="600" t="n"/>
      <c r="D223" s="600" t="n"/>
      <c r="E223" s="600" t="n"/>
      <c r="F223" s="600" t="n"/>
      <c r="G223" s="600" t="n"/>
      <c r="H223" s="600" t="n"/>
      <c r="I223" s="600" t="n"/>
      <c r="J223" s="600" t="n"/>
      <c r="K223" s="600" t="n"/>
      <c r="L223" s="600" t="n"/>
      <c r="M223" s="600" t="n"/>
      <c r="N223" s="600" t="n"/>
      <c r="O223" s="600" t="n"/>
      <c r="P223" s="600" t="n"/>
      <c r="Q223" s="600" t="n"/>
      <c r="R223" s="600" t="n"/>
      <c r="S223" s="600" t="n"/>
      <c r="T223" s="600" t="n"/>
      <c r="U223" s="600" t="n"/>
      <c r="V223" s="600" t="n"/>
      <c r="W223" s="600" t="n"/>
      <c r="X223" s="600" t="n"/>
      <c r="Y223" s="600" t="n"/>
      <c r="Z223" s="600" t="n"/>
    </row>
    <row r="224" ht="15.75" customHeight="1" s="844">
      <c r="A224" s="600" t="n"/>
      <c r="B224" s="600" t="n"/>
      <c r="C224" s="600" t="n"/>
      <c r="D224" s="600" t="n"/>
      <c r="E224" s="600" t="n"/>
      <c r="F224" s="600" t="n"/>
      <c r="G224" s="600" t="n"/>
      <c r="H224" s="600" t="n"/>
      <c r="I224" s="600" t="n"/>
      <c r="J224" s="600" t="n"/>
      <c r="K224" s="600" t="n"/>
      <c r="L224" s="600" t="n"/>
      <c r="M224" s="600" t="n"/>
      <c r="N224" s="600" t="n"/>
      <c r="O224" s="600" t="n"/>
      <c r="P224" s="600" t="n"/>
      <c r="Q224" s="600" t="n"/>
      <c r="R224" s="600" t="n"/>
      <c r="S224" s="600" t="n"/>
      <c r="T224" s="600" t="n"/>
      <c r="U224" s="600" t="n"/>
      <c r="V224" s="600" t="n"/>
      <c r="W224" s="600" t="n"/>
      <c r="X224" s="600" t="n"/>
      <c r="Y224" s="600" t="n"/>
      <c r="Z224" s="600" t="n"/>
    </row>
    <row r="225" ht="15.75" customHeight="1" s="844">
      <c r="A225" s="600" t="n"/>
      <c r="B225" s="600" t="n"/>
      <c r="C225" s="600" t="n"/>
      <c r="D225" s="600" t="n"/>
      <c r="E225" s="600" t="n"/>
      <c r="F225" s="600" t="n"/>
      <c r="G225" s="600" t="n"/>
      <c r="H225" s="600" t="n"/>
      <c r="I225" s="600" t="n"/>
      <c r="J225" s="600" t="n"/>
      <c r="K225" s="600" t="n"/>
      <c r="L225" s="600" t="n"/>
      <c r="M225" s="600" t="n"/>
      <c r="N225" s="600" t="n"/>
      <c r="O225" s="600" t="n"/>
      <c r="P225" s="600" t="n"/>
      <c r="Q225" s="600" t="n"/>
      <c r="R225" s="600" t="n"/>
      <c r="S225" s="600" t="n"/>
      <c r="T225" s="600" t="n"/>
      <c r="U225" s="600" t="n"/>
      <c r="V225" s="600" t="n"/>
      <c r="W225" s="600" t="n"/>
      <c r="X225" s="600" t="n"/>
      <c r="Y225" s="600" t="n"/>
      <c r="Z225" s="600" t="n"/>
    </row>
    <row r="226" ht="15.75" customHeight="1" s="844">
      <c r="A226" s="600" t="n"/>
      <c r="B226" s="600" t="n"/>
      <c r="C226" s="600" t="n"/>
      <c r="D226" s="600" t="n"/>
      <c r="E226" s="600" t="n"/>
      <c r="F226" s="600" t="n"/>
      <c r="G226" s="600" t="n"/>
      <c r="H226" s="600" t="n"/>
      <c r="I226" s="600" t="n"/>
      <c r="J226" s="600" t="n"/>
      <c r="K226" s="600" t="n"/>
      <c r="L226" s="600" t="n"/>
      <c r="M226" s="600" t="n"/>
      <c r="N226" s="600" t="n"/>
      <c r="O226" s="600" t="n"/>
      <c r="P226" s="600" t="n"/>
      <c r="Q226" s="600" t="n"/>
      <c r="R226" s="600" t="n"/>
      <c r="S226" s="600" t="n"/>
      <c r="T226" s="600" t="n"/>
      <c r="U226" s="600" t="n"/>
      <c r="V226" s="600" t="n"/>
      <c r="W226" s="600" t="n"/>
      <c r="X226" s="600" t="n"/>
      <c r="Y226" s="600" t="n"/>
      <c r="Z226" s="600" t="n"/>
    </row>
    <row r="227" ht="15.75" customHeight="1" s="844">
      <c r="A227" s="600" t="n"/>
      <c r="B227" s="600" t="n"/>
      <c r="C227" s="600" t="n"/>
      <c r="D227" s="600" t="n"/>
      <c r="E227" s="600" t="n"/>
      <c r="F227" s="600" t="n"/>
      <c r="G227" s="600" t="n"/>
      <c r="H227" s="600" t="n"/>
      <c r="I227" s="600" t="n"/>
      <c r="J227" s="600" t="n"/>
      <c r="K227" s="600" t="n"/>
      <c r="L227" s="600" t="n"/>
      <c r="M227" s="600" t="n"/>
      <c r="N227" s="600" t="n"/>
      <c r="O227" s="600" t="n"/>
      <c r="P227" s="600" t="n"/>
      <c r="Q227" s="600" t="n"/>
      <c r="R227" s="600" t="n"/>
      <c r="S227" s="600" t="n"/>
      <c r="T227" s="600" t="n"/>
      <c r="U227" s="600" t="n"/>
      <c r="V227" s="600" t="n"/>
      <c r="W227" s="600" t="n"/>
      <c r="X227" s="600" t="n"/>
      <c r="Y227" s="600" t="n"/>
      <c r="Z227" s="600" t="n"/>
    </row>
    <row r="228" ht="15.75" customHeight="1" s="844">
      <c r="A228" s="600" t="n"/>
      <c r="B228" s="600" t="n"/>
      <c r="C228" s="600" t="n"/>
      <c r="D228" s="600" t="n"/>
      <c r="E228" s="600" t="n"/>
      <c r="F228" s="600" t="n"/>
      <c r="G228" s="600" t="n"/>
      <c r="H228" s="600" t="n"/>
      <c r="I228" s="600" t="n"/>
      <c r="J228" s="600" t="n"/>
      <c r="K228" s="600" t="n"/>
      <c r="L228" s="600" t="n"/>
      <c r="M228" s="600" t="n"/>
      <c r="N228" s="600" t="n"/>
      <c r="O228" s="600" t="n"/>
      <c r="P228" s="600" t="n"/>
      <c r="Q228" s="600" t="n"/>
      <c r="R228" s="600" t="n"/>
      <c r="S228" s="600" t="n"/>
      <c r="T228" s="600" t="n"/>
      <c r="U228" s="600" t="n"/>
      <c r="V228" s="600" t="n"/>
      <c r="W228" s="600" t="n"/>
      <c r="X228" s="600" t="n"/>
      <c r="Y228" s="600" t="n"/>
      <c r="Z228" s="600" t="n"/>
    </row>
    <row r="229" ht="15.75" customHeight="1" s="844">
      <c r="A229" s="600" t="n"/>
      <c r="B229" s="600" t="n"/>
      <c r="C229" s="600" t="n"/>
      <c r="D229" s="600" t="n"/>
      <c r="E229" s="600" t="n"/>
      <c r="F229" s="600" t="n"/>
      <c r="G229" s="600" t="n"/>
      <c r="H229" s="600" t="n"/>
      <c r="I229" s="600" t="n"/>
      <c r="J229" s="600" t="n"/>
      <c r="K229" s="600" t="n"/>
      <c r="L229" s="600" t="n"/>
      <c r="M229" s="600" t="n"/>
      <c r="N229" s="600" t="n"/>
      <c r="O229" s="600" t="n"/>
      <c r="P229" s="600" t="n"/>
      <c r="Q229" s="600" t="n"/>
      <c r="R229" s="600" t="n"/>
      <c r="S229" s="600" t="n"/>
      <c r="T229" s="600" t="n"/>
      <c r="U229" s="600" t="n"/>
      <c r="V229" s="600" t="n"/>
      <c r="W229" s="600" t="n"/>
      <c r="X229" s="600" t="n"/>
      <c r="Y229" s="600" t="n"/>
      <c r="Z229" s="600" t="n"/>
    </row>
    <row r="230" ht="15.75" customHeight="1" s="844">
      <c r="A230" s="600" t="n"/>
      <c r="B230" s="600" t="n"/>
      <c r="C230" s="600" t="n"/>
      <c r="D230" s="600" t="n"/>
      <c r="E230" s="600" t="n"/>
      <c r="F230" s="600" t="n"/>
      <c r="G230" s="600" t="n"/>
      <c r="H230" s="600" t="n"/>
      <c r="I230" s="600" t="n"/>
      <c r="J230" s="600" t="n"/>
      <c r="K230" s="600" t="n"/>
      <c r="L230" s="600" t="n"/>
      <c r="M230" s="600" t="n"/>
      <c r="N230" s="600" t="n"/>
      <c r="O230" s="600" t="n"/>
      <c r="P230" s="600" t="n"/>
      <c r="Q230" s="600" t="n"/>
      <c r="R230" s="600" t="n"/>
      <c r="S230" s="600" t="n"/>
      <c r="T230" s="600" t="n"/>
      <c r="U230" s="600" t="n"/>
      <c r="V230" s="600" t="n"/>
      <c r="W230" s="600" t="n"/>
      <c r="X230" s="600" t="n"/>
      <c r="Y230" s="600" t="n"/>
      <c r="Z230" s="600" t="n"/>
    </row>
    <row r="231" ht="15.75" customHeight="1" s="844">
      <c r="A231" s="600" t="n"/>
      <c r="B231" s="600" t="n"/>
      <c r="C231" s="600" t="n"/>
      <c r="D231" s="600" t="n"/>
      <c r="E231" s="600" t="n"/>
      <c r="F231" s="600" t="n"/>
      <c r="G231" s="600" t="n"/>
      <c r="H231" s="600" t="n"/>
      <c r="I231" s="600" t="n"/>
      <c r="J231" s="600" t="n"/>
      <c r="K231" s="600" t="n"/>
      <c r="L231" s="600" t="n"/>
      <c r="M231" s="600" t="n"/>
      <c r="N231" s="600" t="n"/>
      <c r="O231" s="600" t="n"/>
      <c r="P231" s="600" t="n"/>
      <c r="Q231" s="600" t="n"/>
      <c r="R231" s="600" t="n"/>
      <c r="S231" s="600" t="n"/>
      <c r="T231" s="600" t="n"/>
      <c r="U231" s="600" t="n"/>
      <c r="V231" s="600" t="n"/>
      <c r="W231" s="600" t="n"/>
      <c r="X231" s="600" t="n"/>
      <c r="Y231" s="600" t="n"/>
      <c r="Z231" s="600" t="n"/>
    </row>
    <row r="232" ht="15.75" customHeight="1" s="844">
      <c r="A232" s="600" t="n"/>
      <c r="B232" s="600" t="n"/>
      <c r="C232" s="600" t="n"/>
      <c r="D232" s="600" t="n"/>
      <c r="E232" s="600" t="n"/>
      <c r="F232" s="600" t="n"/>
      <c r="G232" s="600" t="n"/>
      <c r="H232" s="600" t="n"/>
      <c r="I232" s="600" t="n"/>
      <c r="J232" s="600" t="n"/>
      <c r="K232" s="600" t="n"/>
      <c r="L232" s="600" t="n"/>
      <c r="M232" s="600" t="n"/>
      <c r="N232" s="600" t="n"/>
      <c r="O232" s="600" t="n"/>
      <c r="P232" s="600" t="n"/>
      <c r="Q232" s="600" t="n"/>
      <c r="R232" s="600" t="n"/>
      <c r="S232" s="600" t="n"/>
      <c r="T232" s="600" t="n"/>
      <c r="U232" s="600" t="n"/>
      <c r="V232" s="600" t="n"/>
      <c r="W232" s="600" t="n"/>
      <c r="X232" s="600" t="n"/>
      <c r="Y232" s="600" t="n"/>
      <c r="Z232" s="600" t="n"/>
    </row>
    <row r="233" ht="15.75" customHeight="1" s="844">
      <c r="A233" s="600" t="n"/>
      <c r="B233" s="600" t="n"/>
      <c r="C233" s="600" t="n"/>
      <c r="D233" s="600" t="n"/>
      <c r="E233" s="600" t="n"/>
      <c r="F233" s="600" t="n"/>
      <c r="G233" s="600" t="n"/>
      <c r="H233" s="600" t="n"/>
      <c r="I233" s="600" t="n"/>
      <c r="J233" s="600" t="n"/>
      <c r="K233" s="600" t="n"/>
      <c r="L233" s="600" t="n"/>
      <c r="M233" s="600" t="n"/>
      <c r="N233" s="600" t="n"/>
      <c r="O233" s="600" t="n"/>
      <c r="P233" s="600" t="n"/>
      <c r="Q233" s="600" t="n"/>
      <c r="R233" s="600" t="n"/>
      <c r="S233" s="600" t="n"/>
      <c r="T233" s="600" t="n"/>
      <c r="U233" s="600" t="n"/>
      <c r="V233" s="600" t="n"/>
      <c r="W233" s="600" t="n"/>
      <c r="X233" s="600" t="n"/>
      <c r="Y233" s="600" t="n"/>
      <c r="Z233" s="600" t="n"/>
    </row>
    <row r="234" ht="15.75" customHeight="1" s="844">
      <c r="A234" s="600" t="n"/>
      <c r="B234" s="600" t="n"/>
      <c r="C234" s="600" t="n"/>
      <c r="D234" s="600" t="n"/>
      <c r="E234" s="600" t="n"/>
      <c r="F234" s="600" t="n"/>
      <c r="G234" s="600" t="n"/>
      <c r="H234" s="600" t="n"/>
      <c r="I234" s="600" t="n"/>
      <c r="J234" s="600" t="n"/>
      <c r="K234" s="600" t="n"/>
      <c r="L234" s="600" t="n"/>
      <c r="M234" s="600" t="n"/>
      <c r="N234" s="600" t="n"/>
      <c r="O234" s="600" t="n"/>
      <c r="P234" s="600" t="n"/>
      <c r="Q234" s="600" t="n"/>
      <c r="R234" s="600" t="n"/>
      <c r="S234" s="600" t="n"/>
      <c r="T234" s="600" t="n"/>
      <c r="U234" s="600" t="n"/>
      <c r="V234" s="600" t="n"/>
      <c r="W234" s="600" t="n"/>
      <c r="X234" s="600" t="n"/>
      <c r="Y234" s="600" t="n"/>
      <c r="Z234" s="600" t="n"/>
    </row>
    <row r="235" ht="15.75" customHeight="1" s="844">
      <c r="A235" s="600" t="n"/>
      <c r="B235" s="600" t="n"/>
      <c r="C235" s="600" t="n"/>
      <c r="D235" s="600" t="n"/>
      <c r="E235" s="600" t="n"/>
      <c r="F235" s="600" t="n"/>
      <c r="G235" s="600" t="n"/>
      <c r="H235" s="600" t="n"/>
      <c r="I235" s="600" t="n"/>
      <c r="J235" s="600" t="n"/>
      <c r="K235" s="600" t="n"/>
      <c r="L235" s="600" t="n"/>
      <c r="M235" s="600" t="n"/>
      <c r="N235" s="600" t="n"/>
      <c r="O235" s="600" t="n"/>
      <c r="P235" s="600" t="n"/>
      <c r="Q235" s="600" t="n"/>
      <c r="R235" s="600" t="n"/>
      <c r="S235" s="600" t="n"/>
      <c r="T235" s="600" t="n"/>
      <c r="U235" s="600" t="n"/>
      <c r="V235" s="600" t="n"/>
      <c r="W235" s="600" t="n"/>
      <c r="X235" s="600" t="n"/>
      <c r="Y235" s="600" t="n"/>
      <c r="Z235" s="600" t="n"/>
    </row>
    <row r="236" ht="15.75" customHeight="1" s="844">
      <c r="A236" s="600" t="n"/>
      <c r="B236" s="600" t="n"/>
      <c r="C236" s="600" t="n"/>
      <c r="D236" s="600" t="n"/>
      <c r="E236" s="600" t="n"/>
      <c r="F236" s="600" t="n"/>
      <c r="G236" s="600" t="n"/>
      <c r="H236" s="600" t="n"/>
      <c r="I236" s="600" t="n"/>
      <c r="J236" s="600" t="n"/>
      <c r="K236" s="600" t="n"/>
      <c r="L236" s="600" t="n"/>
      <c r="M236" s="600" t="n"/>
      <c r="N236" s="600" t="n"/>
      <c r="O236" s="600" t="n"/>
      <c r="P236" s="600" t="n"/>
      <c r="Q236" s="600" t="n"/>
      <c r="R236" s="600" t="n"/>
      <c r="S236" s="600" t="n"/>
      <c r="T236" s="600" t="n"/>
      <c r="U236" s="600" t="n"/>
      <c r="V236" s="600" t="n"/>
      <c r="W236" s="600" t="n"/>
      <c r="X236" s="600" t="n"/>
      <c r="Y236" s="600" t="n"/>
      <c r="Z236" s="600" t="n"/>
    </row>
    <row r="237" ht="15.75" customHeight="1" s="844">
      <c r="A237" s="600" t="n"/>
      <c r="B237" s="600" t="n"/>
      <c r="C237" s="600" t="n"/>
      <c r="D237" s="600" t="n"/>
      <c r="E237" s="600" t="n"/>
      <c r="F237" s="600" t="n"/>
      <c r="G237" s="600" t="n"/>
      <c r="H237" s="600" t="n"/>
      <c r="I237" s="600" t="n"/>
      <c r="J237" s="600" t="n"/>
      <c r="K237" s="600" t="n"/>
      <c r="L237" s="600" t="n"/>
      <c r="M237" s="600" t="n"/>
      <c r="N237" s="600" t="n"/>
      <c r="O237" s="600" t="n"/>
      <c r="P237" s="600" t="n"/>
      <c r="Q237" s="600" t="n"/>
      <c r="R237" s="600" t="n"/>
      <c r="S237" s="600" t="n"/>
      <c r="T237" s="600" t="n"/>
      <c r="U237" s="600" t="n"/>
      <c r="V237" s="600" t="n"/>
      <c r="W237" s="600" t="n"/>
      <c r="X237" s="600" t="n"/>
      <c r="Y237" s="600" t="n"/>
      <c r="Z237" s="600" t="n"/>
    </row>
    <row r="238" ht="15.75" customHeight="1" s="844">
      <c r="A238" s="600" t="n"/>
      <c r="B238" s="600" t="n"/>
      <c r="C238" s="600" t="n"/>
      <c r="D238" s="600" t="n"/>
      <c r="E238" s="600" t="n"/>
      <c r="F238" s="600" t="n"/>
      <c r="G238" s="600" t="n"/>
      <c r="H238" s="600" t="n"/>
      <c r="I238" s="600" t="n"/>
      <c r="J238" s="600" t="n"/>
      <c r="K238" s="600" t="n"/>
      <c r="L238" s="600" t="n"/>
      <c r="M238" s="600" t="n"/>
      <c r="N238" s="600" t="n"/>
      <c r="O238" s="600" t="n"/>
      <c r="P238" s="600" t="n"/>
      <c r="Q238" s="600" t="n"/>
      <c r="R238" s="600" t="n"/>
      <c r="S238" s="600" t="n"/>
      <c r="T238" s="600" t="n"/>
      <c r="U238" s="600" t="n"/>
      <c r="V238" s="600" t="n"/>
      <c r="W238" s="600" t="n"/>
      <c r="X238" s="600" t="n"/>
      <c r="Y238" s="600" t="n"/>
      <c r="Z238" s="600" t="n"/>
    </row>
    <row r="239" ht="15.75" customHeight="1" s="844">
      <c r="A239" s="600" t="n"/>
      <c r="B239" s="600" t="n"/>
      <c r="C239" s="600" t="n"/>
      <c r="D239" s="600" t="n"/>
      <c r="E239" s="600" t="n"/>
      <c r="F239" s="600" t="n"/>
      <c r="G239" s="600" t="n"/>
      <c r="H239" s="600" t="n"/>
      <c r="I239" s="600" t="n"/>
      <c r="J239" s="600" t="n"/>
      <c r="K239" s="600" t="n"/>
      <c r="L239" s="600" t="n"/>
      <c r="M239" s="600" t="n"/>
      <c r="N239" s="600" t="n"/>
      <c r="O239" s="600" t="n"/>
      <c r="P239" s="600" t="n"/>
      <c r="Q239" s="600" t="n"/>
      <c r="R239" s="600" t="n"/>
      <c r="S239" s="600" t="n"/>
      <c r="T239" s="600" t="n"/>
      <c r="U239" s="600" t="n"/>
      <c r="V239" s="600" t="n"/>
      <c r="W239" s="600" t="n"/>
      <c r="X239" s="600" t="n"/>
      <c r="Y239" s="600" t="n"/>
      <c r="Z239" s="600" t="n"/>
    </row>
    <row r="240" ht="15.75" customHeight="1" s="844">
      <c r="A240" s="600" t="n"/>
      <c r="B240" s="600" t="n"/>
      <c r="C240" s="600" t="n"/>
      <c r="D240" s="600" t="n"/>
      <c r="E240" s="600" t="n"/>
      <c r="F240" s="600" t="n"/>
      <c r="G240" s="600" t="n"/>
      <c r="H240" s="600" t="n"/>
      <c r="I240" s="600" t="n"/>
      <c r="J240" s="600" t="n"/>
      <c r="K240" s="600" t="n"/>
      <c r="L240" s="600" t="n"/>
      <c r="M240" s="600" t="n"/>
      <c r="N240" s="600" t="n"/>
      <c r="O240" s="600" t="n"/>
      <c r="P240" s="600" t="n"/>
      <c r="Q240" s="600" t="n"/>
      <c r="R240" s="600" t="n"/>
      <c r="S240" s="600" t="n"/>
      <c r="T240" s="600" t="n"/>
      <c r="U240" s="600" t="n"/>
      <c r="V240" s="600" t="n"/>
      <c r="W240" s="600" t="n"/>
      <c r="X240" s="600" t="n"/>
      <c r="Y240" s="600" t="n"/>
      <c r="Z240" s="600" t="n"/>
    </row>
    <row r="241" ht="15.75" customHeight="1" s="844">
      <c r="A241" s="600" t="n"/>
      <c r="B241" s="600" t="n"/>
      <c r="C241" s="600" t="n"/>
      <c r="D241" s="600" t="n"/>
      <c r="E241" s="600" t="n"/>
      <c r="F241" s="600" t="n"/>
      <c r="G241" s="600" t="n"/>
      <c r="H241" s="600" t="n"/>
      <c r="I241" s="600" t="n"/>
      <c r="J241" s="600" t="n"/>
      <c r="K241" s="600" t="n"/>
      <c r="L241" s="600" t="n"/>
      <c r="M241" s="600" t="n"/>
      <c r="N241" s="600" t="n"/>
      <c r="O241" s="600" t="n"/>
      <c r="P241" s="600" t="n"/>
      <c r="Q241" s="600" t="n"/>
      <c r="R241" s="600" t="n"/>
      <c r="S241" s="600" t="n"/>
      <c r="T241" s="600" t="n"/>
      <c r="U241" s="600" t="n"/>
      <c r="V241" s="600" t="n"/>
      <c r="W241" s="600" t="n"/>
      <c r="X241" s="600" t="n"/>
      <c r="Y241" s="600" t="n"/>
      <c r="Z241" s="600" t="n"/>
    </row>
    <row r="242" ht="15.75" customHeight="1" s="844">
      <c r="A242" s="600" t="n"/>
      <c r="B242" s="600" t="n"/>
      <c r="C242" s="600" t="n"/>
      <c r="D242" s="600" t="n"/>
      <c r="E242" s="600" t="n"/>
      <c r="F242" s="600" t="n"/>
      <c r="G242" s="600" t="n"/>
      <c r="H242" s="600" t="n"/>
      <c r="I242" s="600" t="n"/>
      <c r="J242" s="600" t="n"/>
      <c r="K242" s="600" t="n"/>
      <c r="L242" s="600" t="n"/>
      <c r="M242" s="600" t="n"/>
      <c r="N242" s="600" t="n"/>
      <c r="O242" s="600" t="n"/>
      <c r="P242" s="600" t="n"/>
      <c r="Q242" s="600" t="n"/>
      <c r="R242" s="600" t="n"/>
      <c r="S242" s="600" t="n"/>
      <c r="T242" s="600" t="n"/>
      <c r="U242" s="600" t="n"/>
      <c r="V242" s="600" t="n"/>
      <c r="W242" s="600" t="n"/>
      <c r="X242" s="600" t="n"/>
      <c r="Y242" s="600" t="n"/>
      <c r="Z242" s="600" t="n"/>
    </row>
    <row r="243" ht="15.75" customHeight="1" s="844">
      <c r="A243" s="600" t="n"/>
      <c r="B243" s="600" t="n"/>
      <c r="C243" s="600" t="n"/>
      <c r="D243" s="600" t="n"/>
      <c r="E243" s="600" t="n"/>
      <c r="F243" s="600" t="n"/>
      <c r="G243" s="600" t="n"/>
      <c r="H243" s="600" t="n"/>
      <c r="I243" s="600" t="n"/>
      <c r="J243" s="600" t="n"/>
      <c r="K243" s="600" t="n"/>
      <c r="L243" s="600" t="n"/>
      <c r="M243" s="600" t="n"/>
      <c r="N243" s="600" t="n"/>
      <c r="O243" s="600" t="n"/>
      <c r="P243" s="600" t="n"/>
      <c r="Q243" s="600" t="n"/>
      <c r="R243" s="600" t="n"/>
      <c r="S243" s="600" t="n"/>
      <c r="T243" s="600" t="n"/>
      <c r="U243" s="600" t="n"/>
      <c r="V243" s="600" t="n"/>
      <c r="W243" s="600" t="n"/>
      <c r="X243" s="600" t="n"/>
      <c r="Y243" s="600" t="n"/>
      <c r="Z243" s="600" t="n"/>
    </row>
    <row r="244" ht="15.75" customHeight="1" s="844">
      <c r="A244" s="600" t="n"/>
      <c r="B244" s="600" t="n"/>
      <c r="C244" s="600" t="n"/>
      <c r="D244" s="600" t="n"/>
      <c r="E244" s="600" t="n"/>
      <c r="F244" s="600" t="n"/>
      <c r="G244" s="600" t="n"/>
      <c r="H244" s="600" t="n"/>
      <c r="I244" s="600" t="n"/>
      <c r="J244" s="600" t="n"/>
      <c r="K244" s="600" t="n"/>
      <c r="L244" s="600" t="n"/>
      <c r="M244" s="600" t="n"/>
      <c r="N244" s="600" t="n"/>
      <c r="O244" s="600" t="n"/>
      <c r="P244" s="600" t="n"/>
      <c r="Q244" s="600" t="n"/>
      <c r="R244" s="600" t="n"/>
      <c r="S244" s="600" t="n"/>
      <c r="T244" s="600" t="n"/>
      <c r="U244" s="600" t="n"/>
      <c r="V244" s="600" t="n"/>
      <c r="W244" s="600" t="n"/>
      <c r="X244" s="600" t="n"/>
      <c r="Y244" s="600" t="n"/>
      <c r="Z244" s="600" t="n"/>
    </row>
    <row r="245" ht="15.75" customHeight="1" s="844">
      <c r="A245" s="600" t="n"/>
      <c r="B245" s="600" t="n"/>
      <c r="C245" s="600" t="n"/>
      <c r="D245" s="600" t="n"/>
      <c r="E245" s="600" t="n"/>
      <c r="F245" s="600" t="n"/>
      <c r="G245" s="600" t="n"/>
      <c r="H245" s="600" t="n"/>
      <c r="I245" s="600" t="n"/>
      <c r="J245" s="600" t="n"/>
      <c r="K245" s="600" t="n"/>
      <c r="L245" s="600" t="n"/>
      <c r="M245" s="600" t="n"/>
      <c r="N245" s="600" t="n"/>
      <c r="O245" s="600" t="n"/>
      <c r="P245" s="600" t="n"/>
      <c r="Q245" s="600" t="n"/>
      <c r="R245" s="600" t="n"/>
      <c r="S245" s="600" t="n"/>
      <c r="T245" s="600" t="n"/>
      <c r="U245" s="600" t="n"/>
      <c r="V245" s="600" t="n"/>
      <c r="W245" s="600" t="n"/>
      <c r="X245" s="600" t="n"/>
      <c r="Y245" s="600" t="n"/>
      <c r="Z245" s="600" t="n"/>
    </row>
    <row r="246" ht="15.75" customHeight="1" s="844">
      <c r="A246" s="600" t="n"/>
      <c r="B246" s="600" t="n"/>
      <c r="C246" s="600" t="n"/>
      <c r="D246" s="600" t="n"/>
      <c r="E246" s="600" t="n"/>
      <c r="F246" s="600" t="n"/>
      <c r="G246" s="600" t="n"/>
      <c r="H246" s="600" t="n"/>
      <c r="I246" s="600" t="n"/>
      <c r="J246" s="600" t="n"/>
      <c r="K246" s="600" t="n"/>
      <c r="L246" s="600" t="n"/>
      <c r="M246" s="600" t="n"/>
      <c r="N246" s="600" t="n"/>
      <c r="O246" s="600" t="n"/>
      <c r="P246" s="600" t="n"/>
      <c r="Q246" s="600" t="n"/>
      <c r="R246" s="600" t="n"/>
      <c r="S246" s="600" t="n"/>
      <c r="T246" s="600" t="n"/>
      <c r="U246" s="600" t="n"/>
      <c r="V246" s="600" t="n"/>
      <c r="W246" s="600" t="n"/>
      <c r="X246" s="600" t="n"/>
      <c r="Y246" s="600" t="n"/>
      <c r="Z246" s="600" t="n"/>
    </row>
    <row r="247" ht="15.75" customHeight="1" s="844">
      <c r="A247" s="600" t="n"/>
      <c r="B247" s="600" t="n"/>
      <c r="C247" s="600" t="n"/>
      <c r="D247" s="600" t="n"/>
      <c r="E247" s="600" t="n"/>
      <c r="F247" s="600" t="n"/>
      <c r="G247" s="600" t="n"/>
      <c r="H247" s="600" t="n"/>
      <c r="I247" s="600" t="n"/>
      <c r="J247" s="600" t="n"/>
      <c r="K247" s="600" t="n"/>
      <c r="L247" s="600" t="n"/>
      <c r="M247" s="600" t="n"/>
      <c r="N247" s="600" t="n"/>
      <c r="O247" s="600" t="n"/>
      <c r="P247" s="600" t="n"/>
      <c r="Q247" s="600" t="n"/>
      <c r="R247" s="600" t="n"/>
      <c r="S247" s="600" t="n"/>
      <c r="T247" s="600" t="n"/>
      <c r="U247" s="600" t="n"/>
      <c r="V247" s="600" t="n"/>
      <c r="W247" s="600" t="n"/>
      <c r="X247" s="600" t="n"/>
      <c r="Y247" s="600" t="n"/>
      <c r="Z247" s="600" t="n"/>
    </row>
    <row r="248" ht="15.75" customHeight="1" s="844">
      <c r="A248" s="600" t="n"/>
      <c r="B248" s="600" t="n"/>
      <c r="C248" s="600" t="n"/>
      <c r="D248" s="600" t="n"/>
      <c r="E248" s="600" t="n"/>
      <c r="F248" s="600" t="n"/>
      <c r="G248" s="600" t="n"/>
      <c r="H248" s="600" t="n"/>
      <c r="I248" s="600" t="n"/>
      <c r="J248" s="600" t="n"/>
      <c r="K248" s="600" t="n"/>
      <c r="L248" s="600" t="n"/>
      <c r="M248" s="600" t="n"/>
      <c r="N248" s="600" t="n"/>
      <c r="O248" s="600" t="n"/>
      <c r="P248" s="600" t="n"/>
      <c r="Q248" s="600" t="n"/>
      <c r="R248" s="600" t="n"/>
      <c r="S248" s="600" t="n"/>
      <c r="T248" s="600" t="n"/>
      <c r="U248" s="600" t="n"/>
      <c r="V248" s="600" t="n"/>
      <c r="W248" s="600" t="n"/>
      <c r="X248" s="600" t="n"/>
      <c r="Y248" s="600" t="n"/>
      <c r="Z248" s="600" t="n"/>
    </row>
    <row r="249" ht="15.75" customHeight="1" s="844">
      <c r="A249" s="600" t="n"/>
      <c r="B249" s="600" t="n"/>
      <c r="C249" s="600" t="n"/>
      <c r="D249" s="600" t="n"/>
      <c r="E249" s="600" t="n"/>
      <c r="F249" s="600" t="n"/>
      <c r="G249" s="600" t="n"/>
      <c r="H249" s="600" t="n"/>
      <c r="I249" s="600" t="n"/>
      <c r="J249" s="600" t="n"/>
      <c r="K249" s="600" t="n"/>
      <c r="L249" s="600" t="n"/>
      <c r="M249" s="600" t="n"/>
      <c r="N249" s="600" t="n"/>
      <c r="O249" s="600" t="n"/>
      <c r="P249" s="600" t="n"/>
      <c r="Q249" s="600" t="n"/>
      <c r="R249" s="600" t="n"/>
      <c r="S249" s="600" t="n"/>
      <c r="T249" s="600" t="n"/>
      <c r="U249" s="600" t="n"/>
      <c r="V249" s="600" t="n"/>
      <c r="W249" s="600" t="n"/>
      <c r="X249" s="600" t="n"/>
      <c r="Y249" s="600" t="n"/>
      <c r="Z249" s="600" t="n"/>
    </row>
    <row r="250" ht="15.75" customHeight="1" s="844">
      <c r="A250" s="600" t="n"/>
      <c r="B250" s="600" t="n"/>
      <c r="C250" s="600" t="n"/>
      <c r="D250" s="600" t="n"/>
      <c r="E250" s="600" t="n"/>
      <c r="F250" s="600" t="n"/>
      <c r="G250" s="600" t="n"/>
      <c r="H250" s="600" t="n"/>
      <c r="I250" s="600" t="n"/>
      <c r="J250" s="600" t="n"/>
      <c r="K250" s="600" t="n"/>
      <c r="L250" s="600" t="n"/>
      <c r="M250" s="600" t="n"/>
      <c r="N250" s="600" t="n"/>
      <c r="O250" s="600" t="n"/>
      <c r="P250" s="600" t="n"/>
      <c r="Q250" s="600" t="n"/>
      <c r="R250" s="600" t="n"/>
      <c r="S250" s="600" t="n"/>
      <c r="T250" s="600" t="n"/>
      <c r="U250" s="600" t="n"/>
      <c r="V250" s="600" t="n"/>
      <c r="W250" s="600" t="n"/>
      <c r="X250" s="600" t="n"/>
      <c r="Y250" s="600" t="n"/>
      <c r="Z250" s="600" t="n"/>
    </row>
    <row r="251" ht="15.75" customHeight="1" s="844">
      <c r="A251" s="600" t="n"/>
      <c r="B251" s="600" t="n"/>
      <c r="C251" s="600" t="n"/>
      <c r="D251" s="600" t="n"/>
      <c r="E251" s="600" t="n"/>
      <c r="F251" s="600" t="n"/>
      <c r="G251" s="600" t="n"/>
      <c r="H251" s="600" t="n"/>
      <c r="I251" s="600" t="n"/>
      <c r="J251" s="600" t="n"/>
      <c r="K251" s="600" t="n"/>
      <c r="L251" s="600" t="n"/>
      <c r="M251" s="600" t="n"/>
      <c r="N251" s="600" t="n"/>
      <c r="O251" s="600" t="n"/>
      <c r="P251" s="600" t="n"/>
      <c r="Q251" s="600" t="n"/>
      <c r="R251" s="600" t="n"/>
      <c r="S251" s="600" t="n"/>
      <c r="T251" s="600" t="n"/>
      <c r="U251" s="600" t="n"/>
      <c r="V251" s="600" t="n"/>
      <c r="W251" s="600" t="n"/>
      <c r="X251" s="600" t="n"/>
      <c r="Y251" s="600" t="n"/>
      <c r="Z251" s="600" t="n"/>
    </row>
    <row r="252" ht="15.75" customHeight="1" s="844">
      <c r="A252" s="600" t="n"/>
      <c r="B252" s="600" t="n"/>
      <c r="C252" s="600" t="n"/>
      <c r="D252" s="600" t="n"/>
      <c r="E252" s="600" t="n"/>
      <c r="F252" s="600" t="n"/>
      <c r="G252" s="600" t="n"/>
      <c r="H252" s="600" t="n"/>
      <c r="I252" s="600" t="n"/>
      <c r="J252" s="600" t="n"/>
      <c r="K252" s="600" t="n"/>
      <c r="L252" s="600" t="n"/>
      <c r="M252" s="600" t="n"/>
      <c r="N252" s="600" t="n"/>
      <c r="O252" s="600" t="n"/>
      <c r="P252" s="600" t="n"/>
      <c r="Q252" s="600" t="n"/>
      <c r="R252" s="600" t="n"/>
      <c r="S252" s="600" t="n"/>
      <c r="T252" s="600" t="n"/>
      <c r="U252" s="600" t="n"/>
      <c r="V252" s="600" t="n"/>
      <c r="W252" s="600" t="n"/>
      <c r="X252" s="600" t="n"/>
      <c r="Y252" s="600" t="n"/>
      <c r="Z252" s="600" t="n"/>
    </row>
    <row r="253" ht="15.75" customHeight="1" s="844">
      <c r="A253" s="600" t="n"/>
      <c r="B253" s="600" t="n"/>
      <c r="C253" s="600" t="n"/>
      <c r="D253" s="600" t="n"/>
      <c r="E253" s="600" t="n"/>
      <c r="F253" s="600" t="n"/>
      <c r="G253" s="600" t="n"/>
      <c r="H253" s="600" t="n"/>
      <c r="I253" s="600" t="n"/>
      <c r="J253" s="600" t="n"/>
      <c r="K253" s="600" t="n"/>
      <c r="L253" s="600" t="n"/>
      <c r="M253" s="600" t="n"/>
      <c r="N253" s="600" t="n"/>
      <c r="O253" s="600" t="n"/>
      <c r="P253" s="600" t="n"/>
      <c r="Q253" s="600" t="n"/>
      <c r="R253" s="600" t="n"/>
      <c r="S253" s="600" t="n"/>
      <c r="T253" s="600" t="n"/>
      <c r="U253" s="600" t="n"/>
      <c r="V253" s="600" t="n"/>
      <c r="W253" s="600" t="n"/>
      <c r="X253" s="600" t="n"/>
      <c r="Y253" s="600" t="n"/>
      <c r="Z253" s="600" t="n"/>
    </row>
    <row r="254" ht="15.75" customHeight="1" s="844">
      <c r="A254" s="600" t="n"/>
      <c r="B254" s="600" t="n"/>
      <c r="C254" s="600" t="n"/>
      <c r="D254" s="600" t="n"/>
      <c r="E254" s="600" t="n"/>
      <c r="F254" s="600" t="n"/>
      <c r="G254" s="600" t="n"/>
      <c r="H254" s="600" t="n"/>
      <c r="I254" s="600" t="n"/>
      <c r="J254" s="600" t="n"/>
      <c r="K254" s="600" t="n"/>
      <c r="L254" s="600" t="n"/>
      <c r="M254" s="600" t="n"/>
      <c r="N254" s="600" t="n"/>
      <c r="O254" s="600" t="n"/>
      <c r="P254" s="600" t="n"/>
      <c r="Q254" s="600" t="n"/>
      <c r="R254" s="600" t="n"/>
      <c r="S254" s="600" t="n"/>
      <c r="T254" s="600" t="n"/>
      <c r="U254" s="600" t="n"/>
      <c r="V254" s="600" t="n"/>
      <c r="W254" s="600" t="n"/>
      <c r="X254" s="600" t="n"/>
      <c r="Y254" s="600" t="n"/>
      <c r="Z254" s="600" t="n"/>
    </row>
    <row r="255" ht="15.75" customHeight="1" s="844">
      <c r="A255" s="600" t="n"/>
      <c r="B255" s="600" t="n"/>
      <c r="C255" s="600" t="n"/>
      <c r="D255" s="600" t="n"/>
      <c r="E255" s="600" t="n"/>
      <c r="F255" s="600" t="n"/>
      <c r="G255" s="600" t="n"/>
      <c r="H255" s="600" t="n"/>
      <c r="I255" s="600" t="n"/>
      <c r="J255" s="600" t="n"/>
      <c r="K255" s="600" t="n"/>
      <c r="L255" s="600" t="n"/>
      <c r="M255" s="600" t="n"/>
      <c r="N255" s="600" t="n"/>
      <c r="O255" s="600" t="n"/>
      <c r="P255" s="600" t="n"/>
      <c r="Q255" s="600" t="n"/>
      <c r="R255" s="600" t="n"/>
      <c r="S255" s="600" t="n"/>
      <c r="T255" s="600" t="n"/>
      <c r="U255" s="600" t="n"/>
      <c r="V255" s="600" t="n"/>
      <c r="W255" s="600" t="n"/>
      <c r="X255" s="600" t="n"/>
      <c r="Y255" s="600" t="n"/>
      <c r="Z255" s="600" t="n"/>
    </row>
    <row r="256" ht="15.75" customHeight="1" s="844">
      <c r="A256" s="600" t="n"/>
      <c r="B256" s="600" t="n"/>
      <c r="C256" s="600" t="n"/>
      <c r="D256" s="600" t="n"/>
      <c r="E256" s="600" t="n"/>
      <c r="F256" s="600" t="n"/>
      <c r="G256" s="600" t="n"/>
      <c r="H256" s="600" t="n"/>
      <c r="I256" s="600" t="n"/>
      <c r="J256" s="600" t="n"/>
      <c r="K256" s="600" t="n"/>
      <c r="L256" s="600" t="n"/>
      <c r="M256" s="600" t="n"/>
      <c r="N256" s="600" t="n"/>
      <c r="O256" s="600" t="n"/>
      <c r="P256" s="600" t="n"/>
      <c r="Q256" s="600" t="n"/>
      <c r="R256" s="600" t="n"/>
      <c r="S256" s="600" t="n"/>
      <c r="T256" s="600" t="n"/>
      <c r="U256" s="600" t="n"/>
      <c r="V256" s="600" t="n"/>
      <c r="W256" s="600" t="n"/>
      <c r="X256" s="600" t="n"/>
      <c r="Y256" s="600" t="n"/>
      <c r="Z256" s="600" t="n"/>
    </row>
    <row r="257" ht="15.75" customHeight="1" s="844">
      <c r="A257" s="600" t="n"/>
      <c r="B257" s="600" t="n"/>
      <c r="C257" s="600" t="n"/>
      <c r="D257" s="600" t="n"/>
      <c r="E257" s="600" t="n"/>
      <c r="F257" s="600" t="n"/>
      <c r="G257" s="600" t="n"/>
      <c r="H257" s="600" t="n"/>
      <c r="I257" s="600" t="n"/>
      <c r="J257" s="600" t="n"/>
      <c r="K257" s="600" t="n"/>
      <c r="L257" s="600" t="n"/>
      <c r="M257" s="600" t="n"/>
      <c r="N257" s="600" t="n"/>
      <c r="O257" s="600" t="n"/>
      <c r="P257" s="600" t="n"/>
      <c r="Q257" s="600" t="n"/>
      <c r="R257" s="600" t="n"/>
      <c r="S257" s="600" t="n"/>
      <c r="T257" s="600" t="n"/>
      <c r="U257" s="600" t="n"/>
      <c r="V257" s="600" t="n"/>
      <c r="W257" s="600" t="n"/>
      <c r="X257" s="600" t="n"/>
      <c r="Y257" s="600" t="n"/>
      <c r="Z257" s="600" t="n"/>
    </row>
    <row r="258" ht="15.75" customHeight="1" s="844">
      <c r="A258" s="600" t="n"/>
      <c r="B258" s="600" t="n"/>
      <c r="C258" s="600" t="n"/>
      <c r="D258" s="600" t="n"/>
      <c r="E258" s="600" t="n"/>
      <c r="F258" s="600" t="n"/>
      <c r="G258" s="600" t="n"/>
      <c r="H258" s="600" t="n"/>
      <c r="I258" s="600" t="n"/>
      <c r="J258" s="600" t="n"/>
      <c r="K258" s="600" t="n"/>
      <c r="L258" s="600" t="n"/>
      <c r="M258" s="600" t="n"/>
      <c r="N258" s="600" t="n"/>
      <c r="O258" s="600" t="n"/>
      <c r="P258" s="600" t="n"/>
      <c r="Q258" s="600" t="n"/>
      <c r="R258" s="600" t="n"/>
      <c r="S258" s="600" t="n"/>
      <c r="T258" s="600" t="n"/>
      <c r="U258" s="600" t="n"/>
      <c r="V258" s="600" t="n"/>
      <c r="W258" s="600" t="n"/>
      <c r="X258" s="600" t="n"/>
      <c r="Y258" s="600" t="n"/>
      <c r="Z258" s="600" t="n"/>
    </row>
    <row r="259" ht="15.75" customHeight="1" s="844">
      <c r="A259" s="600" t="n"/>
      <c r="B259" s="600" t="n"/>
      <c r="C259" s="600" t="n"/>
      <c r="D259" s="600" t="n"/>
      <c r="E259" s="600" t="n"/>
      <c r="F259" s="600" t="n"/>
      <c r="G259" s="600" t="n"/>
      <c r="H259" s="600" t="n"/>
      <c r="I259" s="600" t="n"/>
      <c r="J259" s="600" t="n"/>
      <c r="K259" s="600" t="n"/>
      <c r="L259" s="600" t="n"/>
      <c r="M259" s="600" t="n"/>
      <c r="N259" s="600" t="n"/>
      <c r="O259" s="600" t="n"/>
      <c r="P259" s="600" t="n"/>
      <c r="Q259" s="600" t="n"/>
      <c r="R259" s="600" t="n"/>
      <c r="S259" s="600" t="n"/>
      <c r="T259" s="600" t="n"/>
      <c r="U259" s="600" t="n"/>
      <c r="V259" s="600" t="n"/>
      <c r="W259" s="600" t="n"/>
      <c r="X259" s="600" t="n"/>
      <c r="Y259" s="600" t="n"/>
      <c r="Z259" s="600" t="n"/>
    </row>
    <row r="260" ht="15.75" customHeight="1" s="844">
      <c r="A260" s="600" t="n"/>
      <c r="B260" s="600" t="n"/>
      <c r="C260" s="600" t="n"/>
      <c r="D260" s="600" t="n"/>
      <c r="E260" s="600" t="n"/>
      <c r="F260" s="600" t="n"/>
      <c r="G260" s="600" t="n"/>
      <c r="H260" s="600" t="n"/>
      <c r="I260" s="600" t="n"/>
      <c r="J260" s="600" t="n"/>
      <c r="K260" s="600" t="n"/>
      <c r="L260" s="600" t="n"/>
      <c r="M260" s="600" t="n"/>
      <c r="N260" s="600" t="n"/>
      <c r="O260" s="600" t="n"/>
      <c r="P260" s="600" t="n"/>
      <c r="Q260" s="600" t="n"/>
      <c r="R260" s="600" t="n"/>
      <c r="S260" s="600" t="n"/>
      <c r="T260" s="600" t="n"/>
      <c r="U260" s="600" t="n"/>
      <c r="V260" s="600" t="n"/>
      <c r="W260" s="600" t="n"/>
      <c r="X260" s="600" t="n"/>
      <c r="Y260" s="600" t="n"/>
      <c r="Z260" s="600" t="n"/>
    </row>
    <row r="261" ht="15.75" customHeight="1" s="844">
      <c r="A261" s="600" t="n"/>
      <c r="B261" s="600" t="n"/>
      <c r="C261" s="600" t="n"/>
      <c r="D261" s="600" t="n"/>
      <c r="E261" s="600" t="n"/>
      <c r="F261" s="600" t="n"/>
      <c r="G261" s="600" t="n"/>
      <c r="H261" s="600" t="n"/>
      <c r="I261" s="600" t="n"/>
      <c r="J261" s="600" t="n"/>
      <c r="K261" s="600" t="n"/>
      <c r="L261" s="600" t="n"/>
      <c r="M261" s="600" t="n"/>
      <c r="N261" s="600" t="n"/>
      <c r="O261" s="600" t="n"/>
      <c r="P261" s="600" t="n"/>
      <c r="Q261" s="600" t="n"/>
      <c r="R261" s="600" t="n"/>
      <c r="S261" s="600" t="n"/>
      <c r="T261" s="600" t="n"/>
      <c r="U261" s="600" t="n"/>
      <c r="V261" s="600" t="n"/>
      <c r="W261" s="600" t="n"/>
      <c r="X261" s="600" t="n"/>
      <c r="Y261" s="600" t="n"/>
      <c r="Z261" s="600" t="n"/>
    </row>
    <row r="262" ht="15.75" customHeight="1" s="844">
      <c r="A262" s="600" t="n"/>
      <c r="B262" s="600" t="n"/>
      <c r="C262" s="600" t="n"/>
      <c r="D262" s="600" t="n"/>
      <c r="E262" s="600" t="n"/>
      <c r="F262" s="600" t="n"/>
      <c r="G262" s="600" t="n"/>
      <c r="H262" s="600" t="n"/>
      <c r="I262" s="600" t="n"/>
      <c r="J262" s="600" t="n"/>
      <c r="K262" s="600" t="n"/>
      <c r="L262" s="600" t="n"/>
      <c r="M262" s="600" t="n"/>
      <c r="N262" s="600" t="n"/>
      <c r="O262" s="600" t="n"/>
      <c r="P262" s="600" t="n"/>
      <c r="Q262" s="600" t="n"/>
      <c r="R262" s="600" t="n"/>
      <c r="S262" s="600" t="n"/>
      <c r="T262" s="600" t="n"/>
      <c r="U262" s="600" t="n"/>
      <c r="V262" s="600" t="n"/>
      <c r="W262" s="600" t="n"/>
      <c r="X262" s="600" t="n"/>
      <c r="Y262" s="600" t="n"/>
      <c r="Z262" s="600" t="n"/>
    </row>
    <row r="263" ht="15.75" customHeight="1" s="844">
      <c r="A263" s="600" t="n"/>
      <c r="B263" s="600" t="n"/>
      <c r="C263" s="600" t="n"/>
      <c r="D263" s="600" t="n"/>
      <c r="E263" s="600" t="n"/>
      <c r="F263" s="600" t="n"/>
      <c r="G263" s="600" t="n"/>
      <c r="H263" s="600" t="n"/>
      <c r="I263" s="600" t="n"/>
      <c r="J263" s="600" t="n"/>
      <c r="K263" s="600" t="n"/>
      <c r="L263" s="600" t="n"/>
      <c r="M263" s="600" t="n"/>
      <c r="N263" s="600" t="n"/>
      <c r="O263" s="600" t="n"/>
      <c r="P263" s="600" t="n"/>
      <c r="Q263" s="600" t="n"/>
      <c r="R263" s="600" t="n"/>
      <c r="S263" s="600" t="n"/>
      <c r="T263" s="600" t="n"/>
      <c r="U263" s="600" t="n"/>
      <c r="V263" s="600" t="n"/>
      <c r="W263" s="600" t="n"/>
      <c r="X263" s="600" t="n"/>
      <c r="Y263" s="600" t="n"/>
      <c r="Z263" s="600" t="n"/>
    </row>
    <row r="264" ht="15.75" customHeight="1" s="844">
      <c r="A264" s="600" t="n"/>
      <c r="B264" s="600" t="n"/>
      <c r="C264" s="600" t="n"/>
      <c r="D264" s="600" t="n"/>
      <c r="E264" s="600" t="n"/>
      <c r="F264" s="600" t="n"/>
      <c r="G264" s="600" t="n"/>
      <c r="H264" s="600" t="n"/>
      <c r="I264" s="600" t="n"/>
      <c r="J264" s="600" t="n"/>
      <c r="K264" s="600" t="n"/>
      <c r="L264" s="600" t="n"/>
      <c r="M264" s="600" t="n"/>
      <c r="N264" s="600" t="n"/>
      <c r="O264" s="600" t="n"/>
      <c r="P264" s="600" t="n"/>
      <c r="Q264" s="600" t="n"/>
      <c r="R264" s="600" t="n"/>
      <c r="S264" s="600" t="n"/>
      <c r="T264" s="600" t="n"/>
      <c r="U264" s="600" t="n"/>
      <c r="V264" s="600" t="n"/>
      <c r="W264" s="600" t="n"/>
      <c r="X264" s="600" t="n"/>
      <c r="Y264" s="600" t="n"/>
      <c r="Z264" s="600" t="n"/>
    </row>
    <row r="265" ht="15.75" customHeight="1" s="844">
      <c r="A265" s="600" t="n"/>
      <c r="B265" s="600" t="n"/>
      <c r="C265" s="600" t="n"/>
      <c r="D265" s="600" t="n"/>
      <c r="E265" s="600" t="n"/>
      <c r="F265" s="600" t="n"/>
      <c r="G265" s="600" t="n"/>
      <c r="H265" s="600" t="n"/>
      <c r="I265" s="600" t="n"/>
      <c r="J265" s="600" t="n"/>
      <c r="K265" s="600" t="n"/>
      <c r="L265" s="600" t="n"/>
      <c r="M265" s="600" t="n"/>
      <c r="N265" s="600" t="n"/>
      <c r="O265" s="600" t="n"/>
      <c r="P265" s="600" t="n"/>
      <c r="Q265" s="600" t="n"/>
      <c r="R265" s="600" t="n"/>
      <c r="S265" s="600" t="n"/>
      <c r="T265" s="600" t="n"/>
      <c r="U265" s="600" t="n"/>
      <c r="V265" s="600" t="n"/>
      <c r="W265" s="600" t="n"/>
      <c r="X265" s="600" t="n"/>
      <c r="Y265" s="600" t="n"/>
      <c r="Z265" s="600" t="n"/>
    </row>
    <row r="266" ht="15.75" customHeight="1" s="844">
      <c r="A266" s="600" t="n"/>
      <c r="B266" s="600" t="n"/>
      <c r="C266" s="600" t="n"/>
      <c r="D266" s="600" t="n"/>
      <c r="E266" s="600" t="n"/>
      <c r="F266" s="600" t="n"/>
      <c r="G266" s="600" t="n"/>
      <c r="H266" s="600" t="n"/>
      <c r="I266" s="600" t="n"/>
      <c r="J266" s="600" t="n"/>
      <c r="K266" s="600" t="n"/>
      <c r="L266" s="600" t="n"/>
      <c r="M266" s="600" t="n"/>
      <c r="N266" s="600" t="n"/>
      <c r="O266" s="600" t="n"/>
      <c r="P266" s="600" t="n"/>
      <c r="Q266" s="600" t="n"/>
      <c r="R266" s="600" t="n"/>
      <c r="S266" s="600" t="n"/>
      <c r="T266" s="600" t="n"/>
      <c r="U266" s="600" t="n"/>
      <c r="V266" s="600" t="n"/>
      <c r="W266" s="600" t="n"/>
      <c r="X266" s="600" t="n"/>
      <c r="Y266" s="600" t="n"/>
      <c r="Z266" s="600" t="n"/>
    </row>
    <row r="267" ht="15.75" customHeight="1" s="844">
      <c r="A267" s="600" t="n"/>
      <c r="B267" s="600" t="n"/>
      <c r="C267" s="600" t="n"/>
      <c r="D267" s="600" t="n"/>
      <c r="E267" s="600" t="n"/>
      <c r="F267" s="600" t="n"/>
      <c r="G267" s="600" t="n"/>
      <c r="H267" s="600" t="n"/>
      <c r="I267" s="600" t="n"/>
      <c r="J267" s="600" t="n"/>
      <c r="K267" s="600" t="n"/>
      <c r="L267" s="600" t="n"/>
      <c r="M267" s="600" t="n"/>
      <c r="N267" s="600" t="n"/>
      <c r="O267" s="600" t="n"/>
      <c r="P267" s="600" t="n"/>
      <c r="Q267" s="600" t="n"/>
      <c r="R267" s="600" t="n"/>
      <c r="S267" s="600" t="n"/>
      <c r="T267" s="600" t="n"/>
      <c r="U267" s="600" t="n"/>
      <c r="V267" s="600" t="n"/>
      <c r="W267" s="600" t="n"/>
      <c r="X267" s="600" t="n"/>
      <c r="Y267" s="600" t="n"/>
      <c r="Z267" s="600" t="n"/>
    </row>
    <row r="268" ht="15.75" customHeight="1" s="844">
      <c r="A268" s="600" t="n"/>
      <c r="B268" s="600" t="n"/>
      <c r="C268" s="600" t="n"/>
      <c r="D268" s="600" t="n"/>
      <c r="E268" s="600" t="n"/>
      <c r="F268" s="600" t="n"/>
      <c r="G268" s="600" t="n"/>
      <c r="H268" s="600" t="n"/>
      <c r="I268" s="600" t="n"/>
      <c r="J268" s="600" t="n"/>
      <c r="K268" s="600" t="n"/>
      <c r="L268" s="600" t="n"/>
      <c r="M268" s="600" t="n"/>
      <c r="N268" s="600" t="n"/>
      <c r="O268" s="600" t="n"/>
      <c r="P268" s="600" t="n"/>
      <c r="Q268" s="600" t="n"/>
      <c r="R268" s="600" t="n"/>
      <c r="S268" s="600" t="n"/>
      <c r="T268" s="600" t="n"/>
      <c r="U268" s="600" t="n"/>
      <c r="V268" s="600" t="n"/>
      <c r="W268" s="600" t="n"/>
      <c r="X268" s="600" t="n"/>
      <c r="Y268" s="600" t="n"/>
      <c r="Z268" s="600" t="n"/>
    </row>
    <row r="269" ht="15.75" customHeight="1" s="844">
      <c r="A269" s="600" t="n"/>
      <c r="B269" s="600" t="n"/>
      <c r="C269" s="600" t="n"/>
      <c r="D269" s="600" t="n"/>
      <c r="E269" s="600" t="n"/>
      <c r="F269" s="600" t="n"/>
      <c r="G269" s="600" t="n"/>
      <c r="H269" s="600" t="n"/>
      <c r="I269" s="600" t="n"/>
      <c r="J269" s="600" t="n"/>
      <c r="K269" s="600" t="n"/>
      <c r="L269" s="600" t="n"/>
      <c r="M269" s="600" t="n"/>
      <c r="N269" s="600" t="n"/>
      <c r="O269" s="600" t="n"/>
      <c r="P269" s="600" t="n"/>
      <c r="Q269" s="600" t="n"/>
      <c r="R269" s="600" t="n"/>
      <c r="S269" s="600" t="n"/>
      <c r="T269" s="600" t="n"/>
      <c r="U269" s="600" t="n"/>
      <c r="V269" s="600" t="n"/>
      <c r="W269" s="600" t="n"/>
      <c r="X269" s="600" t="n"/>
      <c r="Y269" s="600" t="n"/>
      <c r="Z269" s="600" t="n"/>
    </row>
    <row r="270" ht="15.75" customHeight="1" s="844">
      <c r="A270" s="600" t="n"/>
      <c r="B270" s="600" t="n"/>
      <c r="C270" s="600" t="n"/>
      <c r="D270" s="600" t="n"/>
      <c r="E270" s="600" t="n"/>
      <c r="F270" s="600" t="n"/>
      <c r="G270" s="600" t="n"/>
      <c r="H270" s="600" t="n"/>
      <c r="I270" s="600" t="n"/>
      <c r="J270" s="600" t="n"/>
      <c r="K270" s="600" t="n"/>
      <c r="L270" s="600" t="n"/>
      <c r="M270" s="600" t="n"/>
      <c r="N270" s="600" t="n"/>
      <c r="O270" s="600" t="n"/>
      <c r="P270" s="600" t="n"/>
      <c r="Q270" s="600" t="n"/>
      <c r="R270" s="600" t="n"/>
      <c r="S270" s="600" t="n"/>
      <c r="T270" s="600" t="n"/>
      <c r="U270" s="600" t="n"/>
      <c r="V270" s="600" t="n"/>
      <c r="W270" s="600" t="n"/>
      <c r="X270" s="600" t="n"/>
      <c r="Y270" s="600" t="n"/>
      <c r="Z270" s="600" t="n"/>
    </row>
    <row r="271" ht="15.75" customHeight="1" s="844">
      <c r="A271" s="600" t="n"/>
      <c r="B271" s="600" t="n"/>
      <c r="C271" s="600" t="n"/>
      <c r="D271" s="600" t="n"/>
      <c r="E271" s="600" t="n"/>
      <c r="F271" s="600" t="n"/>
      <c r="G271" s="600" t="n"/>
      <c r="H271" s="600" t="n"/>
      <c r="I271" s="600" t="n"/>
      <c r="J271" s="600" t="n"/>
      <c r="K271" s="600" t="n"/>
      <c r="L271" s="600" t="n"/>
      <c r="M271" s="600" t="n"/>
      <c r="N271" s="600" t="n"/>
      <c r="O271" s="600" t="n"/>
      <c r="P271" s="600" t="n"/>
      <c r="Q271" s="600" t="n"/>
      <c r="R271" s="600" t="n"/>
      <c r="S271" s="600" t="n"/>
      <c r="T271" s="600" t="n"/>
      <c r="U271" s="600" t="n"/>
      <c r="V271" s="600" t="n"/>
      <c r="W271" s="600" t="n"/>
      <c r="X271" s="600" t="n"/>
      <c r="Y271" s="600" t="n"/>
      <c r="Z271" s="600" t="n"/>
    </row>
    <row r="272" ht="15.75" customHeight="1" s="844">
      <c r="A272" s="600" t="n"/>
      <c r="B272" s="600" t="n"/>
      <c r="C272" s="600" t="n"/>
      <c r="D272" s="600" t="n"/>
      <c r="E272" s="600" t="n"/>
      <c r="F272" s="600" t="n"/>
      <c r="G272" s="600" t="n"/>
      <c r="H272" s="600" t="n"/>
      <c r="I272" s="600" t="n"/>
      <c r="J272" s="600" t="n"/>
      <c r="K272" s="600" t="n"/>
      <c r="L272" s="600" t="n"/>
      <c r="M272" s="600" t="n"/>
      <c r="N272" s="600" t="n"/>
      <c r="O272" s="600" t="n"/>
      <c r="P272" s="600" t="n"/>
      <c r="Q272" s="600" t="n"/>
      <c r="R272" s="600" t="n"/>
      <c r="S272" s="600" t="n"/>
      <c r="T272" s="600" t="n"/>
      <c r="U272" s="600" t="n"/>
      <c r="V272" s="600" t="n"/>
      <c r="W272" s="600" t="n"/>
      <c r="X272" s="600" t="n"/>
      <c r="Y272" s="600" t="n"/>
      <c r="Z272" s="600" t="n"/>
    </row>
    <row r="273" ht="15.75" customHeight="1" s="844">
      <c r="A273" s="600" t="n"/>
      <c r="B273" s="600" t="n"/>
      <c r="C273" s="600" t="n"/>
      <c r="D273" s="600" t="n"/>
      <c r="E273" s="600" t="n"/>
      <c r="F273" s="600" t="n"/>
      <c r="G273" s="600" t="n"/>
      <c r="H273" s="600" t="n"/>
      <c r="I273" s="600" t="n"/>
      <c r="J273" s="600" t="n"/>
      <c r="K273" s="600" t="n"/>
      <c r="L273" s="600" t="n"/>
      <c r="M273" s="600" t="n"/>
      <c r="N273" s="600" t="n"/>
      <c r="O273" s="600" t="n"/>
      <c r="P273" s="600" t="n"/>
      <c r="Q273" s="600" t="n"/>
      <c r="R273" s="600" t="n"/>
      <c r="S273" s="600" t="n"/>
      <c r="T273" s="600" t="n"/>
      <c r="U273" s="600" t="n"/>
      <c r="V273" s="600" t="n"/>
      <c r="W273" s="600" t="n"/>
      <c r="X273" s="600" t="n"/>
      <c r="Y273" s="600" t="n"/>
      <c r="Z273" s="600" t="n"/>
    </row>
    <row r="274" ht="15.75" customHeight="1" s="844">
      <c r="A274" s="600" t="n"/>
      <c r="B274" s="600" t="n"/>
      <c r="C274" s="600" t="n"/>
      <c r="D274" s="600" t="n"/>
      <c r="E274" s="600" t="n"/>
      <c r="F274" s="600" t="n"/>
      <c r="G274" s="600" t="n"/>
      <c r="H274" s="600" t="n"/>
      <c r="I274" s="600" t="n"/>
      <c r="J274" s="600" t="n"/>
      <c r="K274" s="600" t="n"/>
      <c r="L274" s="600" t="n"/>
      <c r="M274" s="600" t="n"/>
      <c r="N274" s="600" t="n"/>
      <c r="O274" s="600" t="n"/>
      <c r="P274" s="600" t="n"/>
      <c r="Q274" s="600" t="n"/>
      <c r="R274" s="600" t="n"/>
      <c r="S274" s="600" t="n"/>
      <c r="T274" s="600" t="n"/>
      <c r="U274" s="600" t="n"/>
      <c r="V274" s="600" t="n"/>
      <c r="W274" s="600" t="n"/>
      <c r="X274" s="600" t="n"/>
      <c r="Y274" s="600" t="n"/>
      <c r="Z274" s="600" t="n"/>
    </row>
    <row r="275" ht="15.75" customHeight="1" s="844">
      <c r="A275" s="600" t="n"/>
      <c r="B275" s="600" t="n"/>
      <c r="C275" s="600" t="n"/>
      <c r="D275" s="600" t="n"/>
      <c r="E275" s="600" t="n"/>
      <c r="F275" s="600" t="n"/>
      <c r="G275" s="600" t="n"/>
      <c r="H275" s="600" t="n"/>
      <c r="I275" s="600" t="n"/>
      <c r="J275" s="600" t="n"/>
      <c r="K275" s="600" t="n"/>
      <c r="L275" s="600" t="n"/>
      <c r="M275" s="600" t="n"/>
      <c r="N275" s="600" t="n"/>
      <c r="O275" s="600" t="n"/>
      <c r="P275" s="600" t="n"/>
      <c r="Q275" s="600" t="n"/>
      <c r="R275" s="600" t="n"/>
      <c r="S275" s="600" t="n"/>
      <c r="T275" s="600" t="n"/>
      <c r="U275" s="600" t="n"/>
      <c r="V275" s="600" t="n"/>
      <c r="W275" s="600" t="n"/>
      <c r="X275" s="600" t="n"/>
      <c r="Y275" s="600" t="n"/>
      <c r="Z275" s="600" t="n"/>
    </row>
    <row r="276" ht="15.75" customHeight="1" s="844">
      <c r="A276" s="600" t="n"/>
      <c r="B276" s="600" t="n"/>
      <c r="C276" s="600" t="n"/>
      <c r="D276" s="600" t="n"/>
      <c r="E276" s="600" t="n"/>
      <c r="F276" s="600" t="n"/>
      <c r="G276" s="600" t="n"/>
      <c r="H276" s="600" t="n"/>
      <c r="I276" s="600" t="n"/>
      <c r="J276" s="600" t="n"/>
      <c r="K276" s="600" t="n"/>
      <c r="L276" s="600" t="n"/>
      <c r="M276" s="600" t="n"/>
      <c r="N276" s="600" t="n"/>
      <c r="O276" s="600" t="n"/>
      <c r="P276" s="600" t="n"/>
      <c r="Q276" s="600" t="n"/>
      <c r="R276" s="600" t="n"/>
      <c r="S276" s="600" t="n"/>
      <c r="T276" s="600" t="n"/>
      <c r="U276" s="600" t="n"/>
      <c r="V276" s="600" t="n"/>
      <c r="W276" s="600" t="n"/>
      <c r="X276" s="600" t="n"/>
      <c r="Y276" s="600" t="n"/>
      <c r="Z276" s="600" t="n"/>
    </row>
    <row r="277" ht="15.75" customHeight="1" s="844">
      <c r="A277" s="600" t="n"/>
      <c r="B277" s="600" t="n"/>
      <c r="C277" s="600" t="n"/>
      <c r="D277" s="600" t="n"/>
      <c r="E277" s="600" t="n"/>
      <c r="F277" s="600" t="n"/>
      <c r="G277" s="600" t="n"/>
      <c r="H277" s="600" t="n"/>
      <c r="I277" s="600" t="n"/>
      <c r="J277" s="600" t="n"/>
      <c r="K277" s="600" t="n"/>
      <c r="L277" s="600" t="n"/>
      <c r="M277" s="600" t="n"/>
      <c r="N277" s="600" t="n"/>
      <c r="O277" s="600" t="n"/>
      <c r="P277" s="600" t="n"/>
      <c r="Q277" s="600" t="n"/>
      <c r="R277" s="600" t="n"/>
      <c r="S277" s="600" t="n"/>
      <c r="T277" s="600" t="n"/>
      <c r="U277" s="600" t="n"/>
      <c r="V277" s="600" t="n"/>
      <c r="W277" s="600" t="n"/>
      <c r="X277" s="600" t="n"/>
      <c r="Y277" s="600" t="n"/>
      <c r="Z277" s="600" t="n"/>
    </row>
    <row r="278" ht="15.75" customHeight="1" s="844">
      <c r="A278" s="600" t="n"/>
      <c r="B278" s="600" t="n"/>
      <c r="C278" s="600" t="n"/>
      <c r="D278" s="600" t="n"/>
      <c r="E278" s="600" t="n"/>
      <c r="F278" s="600" t="n"/>
      <c r="G278" s="600" t="n"/>
      <c r="H278" s="600" t="n"/>
      <c r="I278" s="600" t="n"/>
      <c r="J278" s="600" t="n"/>
      <c r="K278" s="600" t="n"/>
      <c r="L278" s="600" t="n"/>
      <c r="M278" s="600" t="n"/>
      <c r="N278" s="600" t="n"/>
      <c r="O278" s="600" t="n"/>
      <c r="P278" s="600" t="n"/>
      <c r="Q278" s="600" t="n"/>
      <c r="R278" s="600" t="n"/>
      <c r="S278" s="600" t="n"/>
      <c r="T278" s="600" t="n"/>
      <c r="U278" s="600" t="n"/>
      <c r="V278" s="600" t="n"/>
      <c r="W278" s="600" t="n"/>
      <c r="X278" s="600" t="n"/>
      <c r="Y278" s="600" t="n"/>
      <c r="Z278" s="600" t="n"/>
    </row>
    <row r="279" ht="15.75" customHeight="1" s="844">
      <c r="A279" s="600" t="n"/>
      <c r="B279" s="600" t="n"/>
      <c r="C279" s="600" t="n"/>
      <c r="D279" s="600" t="n"/>
      <c r="E279" s="600" t="n"/>
      <c r="F279" s="600" t="n"/>
      <c r="G279" s="600" t="n"/>
      <c r="H279" s="600" t="n"/>
      <c r="I279" s="600" t="n"/>
      <c r="J279" s="600" t="n"/>
      <c r="K279" s="600" t="n"/>
      <c r="L279" s="600" t="n"/>
      <c r="M279" s="600" t="n"/>
      <c r="N279" s="600" t="n"/>
      <c r="O279" s="600" t="n"/>
      <c r="P279" s="600" t="n"/>
      <c r="Q279" s="600" t="n"/>
      <c r="R279" s="600" t="n"/>
      <c r="S279" s="600" t="n"/>
      <c r="T279" s="600" t="n"/>
      <c r="U279" s="600" t="n"/>
      <c r="V279" s="600" t="n"/>
      <c r="W279" s="600" t="n"/>
      <c r="X279" s="600" t="n"/>
      <c r="Y279" s="600" t="n"/>
      <c r="Z279" s="600" t="n"/>
    </row>
    <row r="280" ht="15.75" customHeight="1" s="844">
      <c r="A280" s="600" t="n"/>
      <c r="B280" s="600" t="n"/>
      <c r="C280" s="600" t="n"/>
      <c r="D280" s="600" t="n"/>
      <c r="E280" s="600" t="n"/>
      <c r="F280" s="600" t="n"/>
      <c r="G280" s="600" t="n"/>
      <c r="H280" s="600" t="n"/>
      <c r="I280" s="600" t="n"/>
      <c r="J280" s="600" t="n"/>
      <c r="K280" s="600" t="n"/>
      <c r="L280" s="600" t="n"/>
      <c r="M280" s="600" t="n"/>
      <c r="N280" s="600" t="n"/>
      <c r="O280" s="600" t="n"/>
      <c r="P280" s="600" t="n"/>
      <c r="Q280" s="600" t="n"/>
      <c r="R280" s="600" t="n"/>
      <c r="S280" s="600" t="n"/>
      <c r="T280" s="600" t="n"/>
      <c r="U280" s="600" t="n"/>
      <c r="V280" s="600" t="n"/>
      <c r="W280" s="600" t="n"/>
      <c r="X280" s="600" t="n"/>
      <c r="Y280" s="600" t="n"/>
      <c r="Z280" s="600" t="n"/>
    </row>
    <row r="281" ht="15.75" customHeight="1" s="844">
      <c r="A281" s="600" t="n"/>
      <c r="B281" s="600" t="n"/>
      <c r="C281" s="600" t="n"/>
      <c r="D281" s="600" t="n"/>
      <c r="E281" s="600" t="n"/>
      <c r="F281" s="600" t="n"/>
      <c r="G281" s="600" t="n"/>
      <c r="H281" s="600" t="n"/>
      <c r="I281" s="600" t="n"/>
      <c r="J281" s="600" t="n"/>
      <c r="K281" s="600" t="n"/>
      <c r="L281" s="600" t="n"/>
      <c r="M281" s="600" t="n"/>
      <c r="N281" s="600" t="n"/>
      <c r="O281" s="600" t="n"/>
      <c r="P281" s="600" t="n"/>
      <c r="Q281" s="600" t="n"/>
      <c r="R281" s="600" t="n"/>
      <c r="S281" s="600" t="n"/>
      <c r="T281" s="600" t="n"/>
      <c r="U281" s="600" t="n"/>
      <c r="V281" s="600" t="n"/>
      <c r="W281" s="600" t="n"/>
      <c r="X281" s="600" t="n"/>
      <c r="Y281" s="600" t="n"/>
      <c r="Z281" s="600" t="n"/>
    </row>
    <row r="282" ht="15.75" customHeight="1" s="844">
      <c r="A282" s="600" t="n"/>
      <c r="B282" s="600" t="n"/>
      <c r="C282" s="600" t="n"/>
      <c r="D282" s="600" t="n"/>
      <c r="E282" s="600" t="n"/>
      <c r="F282" s="600" t="n"/>
      <c r="G282" s="600" t="n"/>
      <c r="H282" s="600" t="n"/>
      <c r="I282" s="600" t="n"/>
      <c r="J282" s="600" t="n"/>
      <c r="K282" s="600" t="n"/>
      <c r="L282" s="600" t="n"/>
      <c r="M282" s="600" t="n"/>
      <c r="N282" s="600" t="n"/>
      <c r="O282" s="600" t="n"/>
      <c r="P282" s="600" t="n"/>
      <c r="Q282" s="600" t="n"/>
      <c r="R282" s="600" t="n"/>
      <c r="S282" s="600" t="n"/>
      <c r="T282" s="600" t="n"/>
      <c r="U282" s="600" t="n"/>
      <c r="V282" s="600" t="n"/>
      <c r="W282" s="600" t="n"/>
      <c r="X282" s="600" t="n"/>
      <c r="Y282" s="600" t="n"/>
      <c r="Z282" s="600" t="n"/>
    </row>
    <row r="283" ht="15.75" customHeight="1" s="844">
      <c r="A283" s="600" t="n"/>
      <c r="B283" s="600" t="n"/>
      <c r="C283" s="600" t="n"/>
      <c r="D283" s="600" t="n"/>
      <c r="E283" s="600" t="n"/>
      <c r="F283" s="600" t="n"/>
      <c r="G283" s="600" t="n"/>
      <c r="H283" s="600" t="n"/>
      <c r="I283" s="600" t="n"/>
      <c r="J283" s="600" t="n"/>
      <c r="K283" s="600" t="n"/>
      <c r="L283" s="600" t="n"/>
      <c r="M283" s="600" t="n"/>
      <c r="N283" s="600" t="n"/>
      <c r="O283" s="600" t="n"/>
      <c r="P283" s="600" t="n"/>
      <c r="Q283" s="600" t="n"/>
      <c r="R283" s="600" t="n"/>
      <c r="S283" s="600" t="n"/>
      <c r="T283" s="600" t="n"/>
      <c r="U283" s="600" t="n"/>
      <c r="V283" s="600" t="n"/>
      <c r="W283" s="600" t="n"/>
      <c r="X283" s="600" t="n"/>
      <c r="Y283" s="600" t="n"/>
      <c r="Z283" s="600" t="n"/>
    </row>
    <row r="284" ht="15.75" customHeight="1" s="844">
      <c r="A284" s="600" t="n"/>
      <c r="B284" s="600" t="n"/>
      <c r="C284" s="600" t="n"/>
      <c r="D284" s="600" t="n"/>
      <c r="E284" s="600" t="n"/>
      <c r="F284" s="600" t="n"/>
      <c r="G284" s="600" t="n"/>
      <c r="H284" s="600" t="n"/>
      <c r="I284" s="600" t="n"/>
      <c r="J284" s="600" t="n"/>
      <c r="K284" s="600" t="n"/>
      <c r="L284" s="600" t="n"/>
      <c r="M284" s="600" t="n"/>
      <c r="N284" s="600" t="n"/>
      <c r="O284" s="600" t="n"/>
      <c r="P284" s="600" t="n"/>
      <c r="Q284" s="600" t="n"/>
      <c r="R284" s="600" t="n"/>
      <c r="S284" s="600" t="n"/>
      <c r="T284" s="600" t="n"/>
      <c r="U284" s="600" t="n"/>
      <c r="V284" s="600" t="n"/>
      <c r="W284" s="600" t="n"/>
      <c r="X284" s="600" t="n"/>
      <c r="Y284" s="600" t="n"/>
      <c r="Z284" s="600" t="n"/>
    </row>
    <row r="285" ht="15.75" customHeight="1" s="844">
      <c r="A285" s="600" t="n"/>
      <c r="B285" s="600" t="n"/>
      <c r="C285" s="600" t="n"/>
      <c r="D285" s="600" t="n"/>
      <c r="E285" s="600" t="n"/>
      <c r="F285" s="600" t="n"/>
      <c r="G285" s="600" t="n"/>
      <c r="H285" s="600" t="n"/>
      <c r="I285" s="600" t="n"/>
      <c r="J285" s="600" t="n"/>
      <c r="K285" s="600" t="n"/>
      <c r="L285" s="600" t="n"/>
      <c r="M285" s="600" t="n"/>
      <c r="N285" s="600" t="n"/>
      <c r="O285" s="600" t="n"/>
      <c r="P285" s="600" t="n"/>
      <c r="Q285" s="600" t="n"/>
      <c r="R285" s="600" t="n"/>
      <c r="S285" s="600" t="n"/>
      <c r="T285" s="600" t="n"/>
      <c r="U285" s="600" t="n"/>
      <c r="V285" s="600" t="n"/>
      <c r="W285" s="600" t="n"/>
      <c r="X285" s="600" t="n"/>
      <c r="Y285" s="600" t="n"/>
      <c r="Z285" s="600" t="n"/>
    </row>
    <row r="286" ht="15.75" customHeight="1" s="844">
      <c r="A286" s="600" t="n"/>
      <c r="B286" s="600" t="n"/>
      <c r="C286" s="600" t="n"/>
      <c r="D286" s="600" t="n"/>
      <c r="E286" s="600" t="n"/>
      <c r="F286" s="600" t="n"/>
      <c r="G286" s="600" t="n"/>
      <c r="H286" s="600" t="n"/>
      <c r="I286" s="600" t="n"/>
      <c r="J286" s="600" t="n"/>
      <c r="K286" s="600" t="n"/>
      <c r="L286" s="600" t="n"/>
      <c r="M286" s="600" t="n"/>
      <c r="N286" s="600" t="n"/>
      <c r="O286" s="600" t="n"/>
      <c r="P286" s="600" t="n"/>
      <c r="Q286" s="600" t="n"/>
      <c r="R286" s="600" t="n"/>
      <c r="S286" s="600" t="n"/>
      <c r="T286" s="600" t="n"/>
      <c r="U286" s="600" t="n"/>
      <c r="V286" s="600" t="n"/>
      <c r="W286" s="600" t="n"/>
      <c r="X286" s="600" t="n"/>
      <c r="Y286" s="600" t="n"/>
      <c r="Z286" s="600" t="n"/>
    </row>
    <row r="287" ht="15.75" customHeight="1" s="844">
      <c r="A287" s="600" t="n"/>
      <c r="B287" s="600" t="n"/>
      <c r="C287" s="600" t="n"/>
      <c r="D287" s="600" t="n"/>
      <c r="E287" s="600" t="n"/>
      <c r="F287" s="600" t="n"/>
      <c r="G287" s="600" t="n"/>
      <c r="H287" s="600" t="n"/>
      <c r="I287" s="600" t="n"/>
      <c r="J287" s="600" t="n"/>
      <c r="K287" s="600" t="n"/>
      <c r="L287" s="600" t="n"/>
      <c r="M287" s="600" t="n"/>
      <c r="N287" s="600" t="n"/>
      <c r="O287" s="600" t="n"/>
      <c r="P287" s="600" t="n"/>
      <c r="Q287" s="600" t="n"/>
      <c r="R287" s="600" t="n"/>
      <c r="S287" s="600" t="n"/>
      <c r="T287" s="600" t="n"/>
      <c r="U287" s="600" t="n"/>
      <c r="V287" s="600" t="n"/>
      <c r="W287" s="600" t="n"/>
      <c r="X287" s="600" t="n"/>
      <c r="Y287" s="600" t="n"/>
      <c r="Z287" s="600" t="n"/>
    </row>
    <row r="288" ht="15.75" customHeight="1" s="844">
      <c r="A288" s="600" t="n"/>
      <c r="B288" s="600" t="n"/>
      <c r="C288" s="600" t="n"/>
      <c r="D288" s="600" t="n"/>
      <c r="E288" s="600" t="n"/>
      <c r="F288" s="600" t="n"/>
      <c r="G288" s="600" t="n"/>
      <c r="H288" s="600" t="n"/>
      <c r="I288" s="600" t="n"/>
      <c r="J288" s="600" t="n"/>
      <c r="K288" s="600" t="n"/>
      <c r="L288" s="600" t="n"/>
      <c r="M288" s="600" t="n"/>
      <c r="N288" s="600" t="n"/>
      <c r="O288" s="600" t="n"/>
      <c r="P288" s="600" t="n"/>
      <c r="Q288" s="600" t="n"/>
      <c r="R288" s="600" t="n"/>
      <c r="S288" s="600" t="n"/>
      <c r="T288" s="600" t="n"/>
      <c r="U288" s="600" t="n"/>
      <c r="V288" s="600" t="n"/>
      <c r="W288" s="600" t="n"/>
      <c r="X288" s="600" t="n"/>
      <c r="Y288" s="600" t="n"/>
      <c r="Z288" s="600" t="n"/>
    </row>
    <row r="289" ht="15.75" customHeight="1" s="844">
      <c r="A289" s="600" t="n"/>
      <c r="B289" s="600" t="n"/>
      <c r="C289" s="600" t="n"/>
      <c r="D289" s="600" t="n"/>
      <c r="E289" s="600" t="n"/>
      <c r="F289" s="600" t="n"/>
      <c r="G289" s="600" t="n"/>
      <c r="H289" s="600" t="n"/>
      <c r="I289" s="600" t="n"/>
      <c r="J289" s="600" t="n"/>
      <c r="K289" s="600" t="n"/>
      <c r="L289" s="600" t="n"/>
      <c r="M289" s="600" t="n"/>
      <c r="N289" s="600" t="n"/>
      <c r="O289" s="600" t="n"/>
      <c r="P289" s="600" t="n"/>
      <c r="Q289" s="600" t="n"/>
      <c r="R289" s="600" t="n"/>
      <c r="S289" s="600" t="n"/>
      <c r="T289" s="600" t="n"/>
      <c r="U289" s="600" t="n"/>
      <c r="V289" s="600" t="n"/>
      <c r="W289" s="600" t="n"/>
      <c r="X289" s="600" t="n"/>
      <c r="Y289" s="600" t="n"/>
      <c r="Z289" s="600" t="n"/>
    </row>
    <row r="290" ht="15.75" customHeight="1" s="844">
      <c r="A290" s="600" t="n"/>
      <c r="B290" s="600" t="n"/>
      <c r="C290" s="600" t="n"/>
      <c r="D290" s="600" t="n"/>
      <c r="E290" s="600" t="n"/>
      <c r="F290" s="600" t="n"/>
      <c r="G290" s="600" t="n"/>
      <c r="H290" s="600" t="n"/>
      <c r="I290" s="600" t="n"/>
      <c r="J290" s="600" t="n"/>
      <c r="K290" s="600" t="n"/>
      <c r="L290" s="600" t="n"/>
      <c r="M290" s="600" t="n"/>
      <c r="N290" s="600" t="n"/>
      <c r="O290" s="600" t="n"/>
      <c r="P290" s="600" t="n"/>
      <c r="Q290" s="600" t="n"/>
      <c r="R290" s="600" t="n"/>
      <c r="S290" s="600" t="n"/>
      <c r="T290" s="600" t="n"/>
      <c r="U290" s="600" t="n"/>
      <c r="V290" s="600" t="n"/>
      <c r="W290" s="600" t="n"/>
      <c r="X290" s="600" t="n"/>
      <c r="Y290" s="600" t="n"/>
      <c r="Z290" s="600" t="n"/>
    </row>
    <row r="291" ht="15.75" customHeight="1" s="844">
      <c r="A291" s="600" t="n"/>
      <c r="B291" s="600" t="n"/>
      <c r="C291" s="600" t="n"/>
      <c r="D291" s="600" t="n"/>
      <c r="E291" s="600" t="n"/>
      <c r="F291" s="600" t="n"/>
      <c r="G291" s="600" t="n"/>
      <c r="H291" s="600" t="n"/>
      <c r="I291" s="600" t="n"/>
      <c r="J291" s="600" t="n"/>
      <c r="K291" s="600" t="n"/>
      <c r="L291" s="600" t="n"/>
      <c r="M291" s="600" t="n"/>
      <c r="N291" s="600" t="n"/>
      <c r="O291" s="600" t="n"/>
      <c r="P291" s="600" t="n"/>
      <c r="Q291" s="600" t="n"/>
      <c r="R291" s="600" t="n"/>
      <c r="S291" s="600" t="n"/>
      <c r="T291" s="600" t="n"/>
      <c r="U291" s="600" t="n"/>
      <c r="V291" s="600" t="n"/>
      <c r="W291" s="600" t="n"/>
      <c r="X291" s="600" t="n"/>
      <c r="Y291" s="600" t="n"/>
      <c r="Z291" s="600" t="n"/>
    </row>
    <row r="292" ht="15.75" customHeight="1" s="844">
      <c r="A292" s="600" t="n"/>
      <c r="B292" s="600" t="n"/>
      <c r="C292" s="600" t="n"/>
      <c r="D292" s="600" t="n"/>
      <c r="E292" s="600" t="n"/>
      <c r="F292" s="600" t="n"/>
      <c r="G292" s="600" t="n"/>
      <c r="H292" s="600" t="n"/>
      <c r="I292" s="600" t="n"/>
      <c r="J292" s="600" t="n"/>
      <c r="K292" s="600" t="n"/>
      <c r="L292" s="600" t="n"/>
      <c r="M292" s="600" t="n"/>
      <c r="N292" s="600" t="n"/>
      <c r="O292" s="600" t="n"/>
      <c r="P292" s="600" t="n"/>
      <c r="Q292" s="600" t="n"/>
      <c r="R292" s="600" t="n"/>
      <c r="S292" s="600" t="n"/>
      <c r="T292" s="600" t="n"/>
      <c r="U292" s="600" t="n"/>
      <c r="V292" s="600" t="n"/>
      <c r="W292" s="600" t="n"/>
      <c r="X292" s="600" t="n"/>
      <c r="Y292" s="600" t="n"/>
      <c r="Z292" s="600" t="n"/>
    </row>
    <row r="293" ht="15.75" customHeight="1" s="844">
      <c r="A293" s="600" t="n"/>
      <c r="B293" s="600" t="n"/>
      <c r="C293" s="600" t="n"/>
      <c r="D293" s="600" t="n"/>
      <c r="E293" s="600" t="n"/>
      <c r="F293" s="600" t="n"/>
      <c r="G293" s="600" t="n"/>
      <c r="H293" s="600" t="n"/>
      <c r="I293" s="600" t="n"/>
      <c r="J293" s="600" t="n"/>
      <c r="K293" s="600" t="n"/>
      <c r="L293" s="600" t="n"/>
      <c r="M293" s="600" t="n"/>
      <c r="N293" s="600" t="n"/>
      <c r="O293" s="600" t="n"/>
      <c r="P293" s="600" t="n"/>
      <c r="Q293" s="600" t="n"/>
      <c r="R293" s="600" t="n"/>
      <c r="S293" s="600" t="n"/>
      <c r="T293" s="600" t="n"/>
      <c r="U293" s="600" t="n"/>
      <c r="V293" s="600" t="n"/>
      <c r="W293" s="600" t="n"/>
      <c r="X293" s="600" t="n"/>
      <c r="Y293" s="600" t="n"/>
      <c r="Z293" s="600" t="n"/>
    </row>
    <row r="294" ht="15.75" customHeight="1" s="844">
      <c r="A294" s="600" t="n"/>
      <c r="B294" s="600" t="n"/>
      <c r="C294" s="600" t="n"/>
      <c r="D294" s="600" t="n"/>
      <c r="E294" s="600" t="n"/>
      <c r="F294" s="600" t="n"/>
      <c r="G294" s="600" t="n"/>
      <c r="H294" s="600" t="n"/>
      <c r="I294" s="600" t="n"/>
      <c r="J294" s="600" t="n"/>
      <c r="K294" s="600" t="n"/>
      <c r="L294" s="600" t="n"/>
      <c r="M294" s="600" t="n"/>
      <c r="N294" s="600" t="n"/>
      <c r="O294" s="600" t="n"/>
      <c r="P294" s="600" t="n"/>
      <c r="Q294" s="600" t="n"/>
      <c r="R294" s="600" t="n"/>
      <c r="S294" s="600" t="n"/>
      <c r="T294" s="600" t="n"/>
      <c r="U294" s="600" t="n"/>
      <c r="V294" s="600" t="n"/>
      <c r="W294" s="600" t="n"/>
      <c r="X294" s="600" t="n"/>
      <c r="Y294" s="600" t="n"/>
      <c r="Z294" s="600" t="n"/>
    </row>
    <row r="295" ht="15.75" customHeight="1" s="844">
      <c r="A295" s="600" t="n"/>
      <c r="B295" s="600" t="n"/>
      <c r="C295" s="600" t="n"/>
      <c r="D295" s="600" t="n"/>
      <c r="E295" s="600" t="n"/>
      <c r="F295" s="600" t="n"/>
      <c r="G295" s="600" t="n"/>
      <c r="H295" s="600" t="n"/>
      <c r="I295" s="600" t="n"/>
      <c r="J295" s="600" t="n"/>
      <c r="K295" s="600" t="n"/>
      <c r="L295" s="600" t="n"/>
      <c r="M295" s="600" t="n"/>
      <c r="N295" s="600" t="n"/>
      <c r="O295" s="600" t="n"/>
      <c r="P295" s="600" t="n"/>
      <c r="Q295" s="600" t="n"/>
      <c r="R295" s="600" t="n"/>
      <c r="S295" s="600" t="n"/>
      <c r="T295" s="600" t="n"/>
      <c r="U295" s="600" t="n"/>
      <c r="V295" s="600" t="n"/>
      <c r="W295" s="600" t="n"/>
      <c r="X295" s="600" t="n"/>
      <c r="Y295" s="600" t="n"/>
      <c r="Z295" s="600" t="n"/>
    </row>
    <row r="296" ht="15.75" customHeight="1" s="844">
      <c r="A296" s="600" t="n"/>
      <c r="B296" s="600" t="n"/>
      <c r="C296" s="600" t="n"/>
      <c r="D296" s="600" t="n"/>
      <c r="E296" s="600" t="n"/>
      <c r="F296" s="600" t="n"/>
      <c r="G296" s="600" t="n"/>
      <c r="H296" s="600" t="n"/>
      <c r="I296" s="600" t="n"/>
      <c r="J296" s="600" t="n"/>
      <c r="K296" s="600" t="n"/>
      <c r="L296" s="600" t="n"/>
      <c r="M296" s="600" t="n"/>
      <c r="N296" s="600" t="n"/>
      <c r="O296" s="600" t="n"/>
      <c r="P296" s="600" t="n"/>
      <c r="Q296" s="600" t="n"/>
      <c r="R296" s="600" t="n"/>
      <c r="S296" s="600" t="n"/>
      <c r="T296" s="600" t="n"/>
      <c r="U296" s="600" t="n"/>
      <c r="V296" s="600" t="n"/>
      <c r="W296" s="600" t="n"/>
      <c r="X296" s="600" t="n"/>
      <c r="Y296" s="600" t="n"/>
      <c r="Z296" s="600" t="n"/>
    </row>
    <row r="297" ht="15.75" customHeight="1" s="844">
      <c r="A297" s="600" t="n"/>
      <c r="B297" s="600" t="n"/>
      <c r="C297" s="600" t="n"/>
      <c r="D297" s="600" t="n"/>
      <c r="E297" s="600" t="n"/>
      <c r="F297" s="600" t="n"/>
      <c r="G297" s="600" t="n"/>
      <c r="H297" s="600" t="n"/>
      <c r="I297" s="600" t="n"/>
      <c r="J297" s="600" t="n"/>
      <c r="K297" s="600" t="n"/>
      <c r="L297" s="600" t="n"/>
      <c r="M297" s="600" t="n"/>
      <c r="N297" s="600" t="n"/>
      <c r="O297" s="600" t="n"/>
      <c r="P297" s="600" t="n"/>
      <c r="Q297" s="600" t="n"/>
      <c r="R297" s="600" t="n"/>
      <c r="S297" s="600" t="n"/>
      <c r="T297" s="600" t="n"/>
      <c r="U297" s="600" t="n"/>
      <c r="V297" s="600" t="n"/>
      <c r="W297" s="600" t="n"/>
      <c r="X297" s="600" t="n"/>
      <c r="Y297" s="600" t="n"/>
      <c r="Z297" s="600" t="n"/>
    </row>
    <row r="298" ht="15.75" customHeight="1" s="844">
      <c r="A298" s="600" t="n"/>
      <c r="B298" s="600" t="n"/>
      <c r="C298" s="600" t="n"/>
      <c r="D298" s="600" t="n"/>
      <c r="E298" s="600" t="n"/>
      <c r="F298" s="600" t="n"/>
      <c r="G298" s="600" t="n"/>
      <c r="H298" s="600" t="n"/>
      <c r="I298" s="600" t="n"/>
      <c r="J298" s="600" t="n"/>
      <c r="K298" s="600" t="n"/>
      <c r="L298" s="600" t="n"/>
      <c r="M298" s="600" t="n"/>
      <c r="N298" s="600" t="n"/>
      <c r="O298" s="600" t="n"/>
      <c r="P298" s="600" t="n"/>
      <c r="Q298" s="600" t="n"/>
      <c r="R298" s="600" t="n"/>
      <c r="S298" s="600" t="n"/>
      <c r="T298" s="600" t="n"/>
      <c r="U298" s="600" t="n"/>
      <c r="V298" s="600" t="n"/>
      <c r="W298" s="600" t="n"/>
      <c r="X298" s="600" t="n"/>
      <c r="Y298" s="600" t="n"/>
      <c r="Z298" s="600" t="n"/>
    </row>
    <row r="299" ht="15.75" customHeight="1" s="844">
      <c r="A299" s="600" t="n"/>
      <c r="B299" s="600" t="n"/>
      <c r="C299" s="600" t="n"/>
      <c r="D299" s="600" t="n"/>
      <c r="E299" s="600" t="n"/>
      <c r="F299" s="600" t="n"/>
      <c r="G299" s="600" t="n"/>
      <c r="H299" s="600" t="n"/>
      <c r="I299" s="600" t="n"/>
      <c r="J299" s="600" t="n"/>
      <c r="K299" s="600" t="n"/>
      <c r="L299" s="600" t="n"/>
      <c r="M299" s="600" t="n"/>
      <c r="N299" s="600" t="n"/>
      <c r="O299" s="600" t="n"/>
      <c r="P299" s="600" t="n"/>
      <c r="Q299" s="600" t="n"/>
      <c r="R299" s="600" t="n"/>
      <c r="S299" s="600" t="n"/>
      <c r="T299" s="600" t="n"/>
      <c r="U299" s="600" t="n"/>
      <c r="V299" s="600" t="n"/>
      <c r="W299" s="600" t="n"/>
      <c r="X299" s="600" t="n"/>
      <c r="Y299" s="600" t="n"/>
      <c r="Z299" s="600" t="n"/>
    </row>
    <row r="300" ht="15.75" customHeight="1" s="844">
      <c r="A300" s="600" t="n"/>
      <c r="B300" s="600" t="n"/>
      <c r="C300" s="600" t="n"/>
      <c r="D300" s="600" t="n"/>
      <c r="E300" s="600" t="n"/>
      <c r="F300" s="600" t="n"/>
      <c r="G300" s="600" t="n"/>
      <c r="H300" s="600" t="n"/>
      <c r="I300" s="600" t="n"/>
      <c r="J300" s="600" t="n"/>
      <c r="K300" s="600" t="n"/>
      <c r="L300" s="600" t="n"/>
      <c r="M300" s="600" t="n"/>
      <c r="N300" s="600" t="n"/>
      <c r="O300" s="600" t="n"/>
      <c r="P300" s="600" t="n"/>
      <c r="Q300" s="600" t="n"/>
      <c r="R300" s="600" t="n"/>
      <c r="S300" s="600" t="n"/>
      <c r="T300" s="600" t="n"/>
      <c r="U300" s="600" t="n"/>
      <c r="V300" s="600" t="n"/>
      <c r="W300" s="600" t="n"/>
      <c r="X300" s="600" t="n"/>
      <c r="Y300" s="600" t="n"/>
      <c r="Z300" s="600" t="n"/>
    </row>
    <row r="301" ht="15.75" customHeight="1" s="844">
      <c r="A301" s="600" t="n"/>
      <c r="B301" s="600" t="n"/>
      <c r="C301" s="600" t="n"/>
      <c r="D301" s="600" t="n"/>
      <c r="E301" s="600" t="n"/>
      <c r="F301" s="600" t="n"/>
      <c r="G301" s="600" t="n"/>
      <c r="H301" s="600" t="n"/>
      <c r="I301" s="600" t="n"/>
      <c r="J301" s="600" t="n"/>
      <c r="K301" s="600" t="n"/>
      <c r="L301" s="600" t="n"/>
      <c r="M301" s="600" t="n"/>
      <c r="N301" s="600" t="n"/>
      <c r="O301" s="600" t="n"/>
      <c r="P301" s="600" t="n"/>
      <c r="Q301" s="600" t="n"/>
      <c r="R301" s="600" t="n"/>
      <c r="S301" s="600" t="n"/>
      <c r="T301" s="600" t="n"/>
      <c r="U301" s="600" t="n"/>
      <c r="V301" s="600" t="n"/>
      <c r="W301" s="600" t="n"/>
      <c r="X301" s="600" t="n"/>
      <c r="Y301" s="600" t="n"/>
      <c r="Z301" s="600" t="n"/>
    </row>
    <row r="302" ht="15.75" customHeight="1" s="844">
      <c r="A302" s="600" t="n"/>
      <c r="B302" s="600" t="n"/>
      <c r="C302" s="600" t="n"/>
      <c r="D302" s="600" t="n"/>
      <c r="E302" s="600" t="n"/>
      <c r="F302" s="600" t="n"/>
      <c r="G302" s="600" t="n"/>
      <c r="H302" s="600" t="n"/>
      <c r="I302" s="600" t="n"/>
      <c r="J302" s="600" t="n"/>
      <c r="K302" s="600" t="n"/>
      <c r="L302" s="600" t="n"/>
      <c r="M302" s="600" t="n"/>
      <c r="N302" s="600" t="n"/>
      <c r="O302" s="600" t="n"/>
      <c r="P302" s="600" t="n"/>
      <c r="Q302" s="600" t="n"/>
      <c r="R302" s="600" t="n"/>
      <c r="S302" s="600" t="n"/>
      <c r="T302" s="600" t="n"/>
      <c r="U302" s="600" t="n"/>
      <c r="V302" s="600" t="n"/>
      <c r="W302" s="600" t="n"/>
      <c r="X302" s="600" t="n"/>
      <c r="Y302" s="600" t="n"/>
      <c r="Z302" s="600" t="n"/>
    </row>
    <row r="303" ht="15.75" customHeight="1" s="844">
      <c r="A303" s="600" t="n"/>
      <c r="B303" s="600" t="n"/>
      <c r="C303" s="600" t="n"/>
      <c r="D303" s="600" t="n"/>
      <c r="E303" s="600" t="n"/>
      <c r="F303" s="600" t="n"/>
      <c r="G303" s="600" t="n"/>
      <c r="H303" s="600" t="n"/>
      <c r="I303" s="600" t="n"/>
      <c r="J303" s="600" t="n"/>
      <c r="K303" s="600" t="n"/>
      <c r="L303" s="600" t="n"/>
      <c r="M303" s="600" t="n"/>
      <c r="N303" s="600" t="n"/>
      <c r="O303" s="600" t="n"/>
      <c r="P303" s="600" t="n"/>
      <c r="Q303" s="600" t="n"/>
      <c r="R303" s="600" t="n"/>
      <c r="S303" s="600" t="n"/>
      <c r="T303" s="600" t="n"/>
      <c r="U303" s="600" t="n"/>
      <c r="V303" s="600" t="n"/>
      <c r="W303" s="600" t="n"/>
      <c r="X303" s="600" t="n"/>
      <c r="Y303" s="600" t="n"/>
      <c r="Z303" s="600" t="n"/>
    </row>
    <row r="304" ht="15.75" customHeight="1" s="844">
      <c r="A304" s="600" t="n"/>
      <c r="B304" s="600" t="n"/>
      <c r="C304" s="600" t="n"/>
      <c r="D304" s="600" t="n"/>
      <c r="E304" s="600" t="n"/>
      <c r="F304" s="600" t="n"/>
      <c r="G304" s="600" t="n"/>
      <c r="H304" s="600" t="n"/>
      <c r="I304" s="600" t="n"/>
      <c r="J304" s="600" t="n"/>
      <c r="K304" s="600" t="n"/>
      <c r="L304" s="600" t="n"/>
      <c r="M304" s="600" t="n"/>
      <c r="N304" s="600" t="n"/>
      <c r="O304" s="600" t="n"/>
      <c r="P304" s="600" t="n"/>
      <c r="Q304" s="600" t="n"/>
      <c r="R304" s="600" t="n"/>
      <c r="S304" s="600" t="n"/>
      <c r="T304" s="600" t="n"/>
      <c r="U304" s="600" t="n"/>
      <c r="V304" s="600" t="n"/>
      <c r="W304" s="600" t="n"/>
      <c r="X304" s="600" t="n"/>
      <c r="Y304" s="600" t="n"/>
      <c r="Z304" s="600" t="n"/>
    </row>
    <row r="305" ht="15.75" customHeight="1" s="844">
      <c r="A305" s="600" t="n"/>
      <c r="B305" s="600" t="n"/>
      <c r="C305" s="600" t="n"/>
      <c r="D305" s="600" t="n"/>
      <c r="E305" s="600" t="n"/>
      <c r="F305" s="600" t="n"/>
      <c r="G305" s="600" t="n"/>
      <c r="H305" s="600" t="n"/>
      <c r="I305" s="600" t="n"/>
      <c r="J305" s="600" t="n"/>
      <c r="K305" s="600" t="n"/>
      <c r="L305" s="600" t="n"/>
      <c r="M305" s="600" t="n"/>
      <c r="N305" s="600" t="n"/>
      <c r="O305" s="600" t="n"/>
      <c r="P305" s="600" t="n"/>
      <c r="Q305" s="600" t="n"/>
      <c r="R305" s="600" t="n"/>
      <c r="S305" s="600" t="n"/>
      <c r="T305" s="600" t="n"/>
      <c r="U305" s="600" t="n"/>
      <c r="V305" s="600" t="n"/>
      <c r="W305" s="600" t="n"/>
      <c r="X305" s="600" t="n"/>
      <c r="Y305" s="600" t="n"/>
      <c r="Z305" s="600" t="n"/>
    </row>
    <row r="306" ht="15.75" customHeight="1" s="844">
      <c r="A306" s="600" t="n"/>
      <c r="B306" s="600" t="n"/>
      <c r="C306" s="600" t="n"/>
      <c r="D306" s="600" t="n"/>
      <c r="E306" s="600" t="n"/>
      <c r="F306" s="600" t="n"/>
      <c r="G306" s="600" t="n"/>
      <c r="H306" s="600" t="n"/>
      <c r="I306" s="600" t="n"/>
      <c r="J306" s="600" t="n"/>
      <c r="K306" s="600" t="n"/>
      <c r="L306" s="600" t="n"/>
      <c r="M306" s="600" t="n"/>
      <c r="N306" s="600" t="n"/>
      <c r="O306" s="600" t="n"/>
      <c r="P306" s="600" t="n"/>
      <c r="Q306" s="600" t="n"/>
      <c r="R306" s="600" t="n"/>
      <c r="S306" s="600" t="n"/>
      <c r="T306" s="600" t="n"/>
      <c r="U306" s="600" t="n"/>
      <c r="V306" s="600" t="n"/>
      <c r="W306" s="600" t="n"/>
      <c r="X306" s="600" t="n"/>
      <c r="Y306" s="600" t="n"/>
      <c r="Z306" s="600" t="n"/>
    </row>
    <row r="307" ht="15.75" customHeight="1" s="844">
      <c r="A307" s="600" t="n"/>
      <c r="B307" s="600" t="n"/>
      <c r="C307" s="600" t="n"/>
      <c r="D307" s="600" t="n"/>
      <c r="E307" s="600" t="n"/>
      <c r="F307" s="600" t="n"/>
      <c r="G307" s="600" t="n"/>
      <c r="H307" s="600" t="n"/>
      <c r="I307" s="600" t="n"/>
      <c r="J307" s="600" t="n"/>
      <c r="K307" s="600" t="n"/>
      <c r="L307" s="600" t="n"/>
      <c r="M307" s="600" t="n"/>
      <c r="N307" s="600" t="n"/>
      <c r="O307" s="600" t="n"/>
      <c r="P307" s="600" t="n"/>
      <c r="Q307" s="600" t="n"/>
      <c r="R307" s="600" t="n"/>
      <c r="S307" s="600" t="n"/>
      <c r="T307" s="600" t="n"/>
      <c r="U307" s="600" t="n"/>
      <c r="V307" s="600" t="n"/>
      <c r="W307" s="600" t="n"/>
      <c r="X307" s="600" t="n"/>
      <c r="Y307" s="600" t="n"/>
      <c r="Z307" s="600" t="n"/>
    </row>
    <row r="308" ht="15.75" customHeight="1" s="844">
      <c r="A308" s="600" t="n"/>
      <c r="B308" s="600" t="n"/>
      <c r="C308" s="600" t="n"/>
      <c r="D308" s="600" t="n"/>
      <c r="E308" s="600" t="n"/>
      <c r="F308" s="600" t="n"/>
      <c r="G308" s="600" t="n"/>
      <c r="H308" s="600" t="n"/>
      <c r="I308" s="600" t="n"/>
      <c r="J308" s="600" t="n"/>
      <c r="K308" s="600" t="n"/>
      <c r="L308" s="600" t="n"/>
      <c r="M308" s="600" t="n"/>
      <c r="N308" s="600" t="n"/>
      <c r="O308" s="600" t="n"/>
      <c r="P308" s="600" t="n"/>
      <c r="Q308" s="600" t="n"/>
      <c r="R308" s="600" t="n"/>
      <c r="S308" s="600" t="n"/>
      <c r="T308" s="600" t="n"/>
      <c r="U308" s="600" t="n"/>
      <c r="V308" s="600" t="n"/>
      <c r="W308" s="600" t="n"/>
      <c r="X308" s="600" t="n"/>
      <c r="Y308" s="600" t="n"/>
      <c r="Z308" s="600" t="n"/>
    </row>
    <row r="309" ht="15.75" customHeight="1" s="844">
      <c r="A309" s="600" t="n"/>
      <c r="B309" s="600" t="n"/>
      <c r="C309" s="600" t="n"/>
      <c r="D309" s="600" t="n"/>
      <c r="E309" s="600" t="n"/>
      <c r="F309" s="600" t="n"/>
      <c r="G309" s="600" t="n"/>
      <c r="H309" s="600" t="n"/>
      <c r="I309" s="600" t="n"/>
      <c r="J309" s="600" t="n"/>
      <c r="K309" s="600" t="n"/>
      <c r="L309" s="600" t="n"/>
      <c r="M309" s="600" t="n"/>
      <c r="N309" s="600" t="n"/>
      <c r="O309" s="600" t="n"/>
      <c r="P309" s="600" t="n"/>
      <c r="Q309" s="600" t="n"/>
      <c r="R309" s="600" t="n"/>
      <c r="S309" s="600" t="n"/>
      <c r="T309" s="600" t="n"/>
      <c r="U309" s="600" t="n"/>
      <c r="V309" s="600" t="n"/>
      <c r="W309" s="600" t="n"/>
      <c r="X309" s="600" t="n"/>
      <c r="Y309" s="600" t="n"/>
      <c r="Z309" s="600" t="n"/>
    </row>
    <row r="310" ht="15.75" customHeight="1" s="844">
      <c r="A310" s="600" t="n"/>
      <c r="B310" s="600" t="n"/>
      <c r="C310" s="600" t="n"/>
      <c r="D310" s="600" t="n"/>
      <c r="E310" s="600" t="n"/>
      <c r="F310" s="600" t="n"/>
      <c r="G310" s="600" t="n"/>
      <c r="H310" s="600" t="n"/>
      <c r="I310" s="600" t="n"/>
      <c r="J310" s="600" t="n"/>
      <c r="K310" s="600" t="n"/>
      <c r="L310" s="600" t="n"/>
      <c r="M310" s="600" t="n"/>
      <c r="N310" s="600" t="n"/>
      <c r="O310" s="600" t="n"/>
      <c r="P310" s="600" t="n"/>
      <c r="Q310" s="600" t="n"/>
      <c r="R310" s="600" t="n"/>
      <c r="S310" s="600" t="n"/>
      <c r="T310" s="600" t="n"/>
      <c r="U310" s="600" t="n"/>
      <c r="V310" s="600" t="n"/>
      <c r="W310" s="600" t="n"/>
      <c r="X310" s="600" t="n"/>
      <c r="Y310" s="600" t="n"/>
      <c r="Z310" s="600" t="n"/>
    </row>
    <row r="311" ht="15.75" customHeight="1" s="844">
      <c r="A311" s="600" t="n"/>
      <c r="B311" s="600" t="n"/>
      <c r="C311" s="600" t="n"/>
      <c r="D311" s="600" t="n"/>
      <c r="E311" s="600" t="n"/>
      <c r="F311" s="600" t="n"/>
      <c r="G311" s="600" t="n"/>
      <c r="H311" s="600" t="n"/>
      <c r="I311" s="600" t="n"/>
      <c r="J311" s="600" t="n"/>
      <c r="K311" s="600" t="n"/>
      <c r="L311" s="600" t="n"/>
      <c r="M311" s="600" t="n"/>
      <c r="N311" s="600" t="n"/>
      <c r="O311" s="600" t="n"/>
      <c r="P311" s="600" t="n"/>
      <c r="Q311" s="600" t="n"/>
      <c r="R311" s="600" t="n"/>
      <c r="S311" s="600" t="n"/>
      <c r="T311" s="600" t="n"/>
      <c r="U311" s="600" t="n"/>
      <c r="V311" s="600" t="n"/>
      <c r="W311" s="600" t="n"/>
      <c r="X311" s="600" t="n"/>
      <c r="Y311" s="600" t="n"/>
      <c r="Z311" s="600" t="n"/>
    </row>
    <row r="312" ht="15.75" customHeight="1" s="844">
      <c r="A312" s="600" t="n"/>
      <c r="B312" s="600" t="n"/>
      <c r="C312" s="600" t="n"/>
      <c r="D312" s="600" t="n"/>
      <c r="E312" s="600" t="n"/>
      <c r="F312" s="600" t="n"/>
      <c r="G312" s="600" t="n"/>
      <c r="H312" s="600" t="n"/>
      <c r="I312" s="600" t="n"/>
      <c r="J312" s="600" t="n"/>
      <c r="K312" s="600" t="n"/>
      <c r="L312" s="600" t="n"/>
      <c r="M312" s="600" t="n"/>
      <c r="N312" s="600" t="n"/>
      <c r="O312" s="600" t="n"/>
      <c r="P312" s="600" t="n"/>
      <c r="Q312" s="600" t="n"/>
      <c r="R312" s="600" t="n"/>
      <c r="S312" s="600" t="n"/>
      <c r="T312" s="600" t="n"/>
      <c r="U312" s="600" t="n"/>
      <c r="V312" s="600" t="n"/>
      <c r="W312" s="600" t="n"/>
      <c r="X312" s="600" t="n"/>
      <c r="Y312" s="600" t="n"/>
      <c r="Z312" s="600" t="n"/>
    </row>
    <row r="313" ht="15.75" customHeight="1" s="844">
      <c r="A313" s="600" t="n"/>
      <c r="B313" s="600" t="n"/>
      <c r="C313" s="600" t="n"/>
      <c r="D313" s="600" t="n"/>
      <c r="E313" s="600" t="n"/>
      <c r="F313" s="600" t="n"/>
      <c r="G313" s="600" t="n"/>
      <c r="H313" s="600" t="n"/>
      <c r="I313" s="600" t="n"/>
      <c r="J313" s="600" t="n"/>
      <c r="K313" s="600" t="n"/>
      <c r="L313" s="600" t="n"/>
      <c r="M313" s="600" t="n"/>
      <c r="N313" s="600" t="n"/>
      <c r="O313" s="600" t="n"/>
      <c r="P313" s="600" t="n"/>
      <c r="Q313" s="600" t="n"/>
      <c r="R313" s="600" t="n"/>
      <c r="S313" s="600" t="n"/>
      <c r="T313" s="600" t="n"/>
      <c r="U313" s="600" t="n"/>
      <c r="V313" s="600" t="n"/>
      <c r="W313" s="600" t="n"/>
      <c r="X313" s="600" t="n"/>
      <c r="Y313" s="600" t="n"/>
      <c r="Z313" s="600" t="n"/>
    </row>
    <row r="314" ht="15.75" customHeight="1" s="844">
      <c r="A314" s="600" t="n"/>
      <c r="B314" s="600" t="n"/>
      <c r="C314" s="600" t="n"/>
      <c r="D314" s="600" t="n"/>
      <c r="E314" s="600" t="n"/>
      <c r="F314" s="600" t="n"/>
      <c r="G314" s="600" t="n"/>
      <c r="H314" s="600" t="n"/>
      <c r="I314" s="600" t="n"/>
      <c r="J314" s="600" t="n"/>
      <c r="K314" s="600" t="n"/>
      <c r="L314" s="600" t="n"/>
      <c r="M314" s="600" t="n"/>
      <c r="N314" s="600" t="n"/>
      <c r="O314" s="600" t="n"/>
      <c r="P314" s="600" t="n"/>
      <c r="Q314" s="600" t="n"/>
      <c r="R314" s="600" t="n"/>
      <c r="S314" s="600" t="n"/>
      <c r="T314" s="600" t="n"/>
      <c r="U314" s="600" t="n"/>
      <c r="V314" s="600" t="n"/>
      <c r="W314" s="600" t="n"/>
      <c r="X314" s="600" t="n"/>
      <c r="Y314" s="600" t="n"/>
      <c r="Z314" s="600" t="n"/>
    </row>
    <row r="315" ht="15.75" customHeight="1" s="844">
      <c r="A315" s="600" t="n"/>
      <c r="B315" s="600" t="n"/>
      <c r="C315" s="600" t="n"/>
      <c r="D315" s="600" t="n"/>
      <c r="E315" s="600" t="n"/>
      <c r="F315" s="600" t="n"/>
      <c r="G315" s="600" t="n"/>
      <c r="H315" s="600" t="n"/>
      <c r="I315" s="600" t="n"/>
      <c r="J315" s="600" t="n"/>
      <c r="K315" s="600" t="n"/>
      <c r="L315" s="600" t="n"/>
      <c r="M315" s="600" t="n"/>
      <c r="N315" s="600" t="n"/>
      <c r="O315" s="600" t="n"/>
      <c r="P315" s="600" t="n"/>
      <c r="Q315" s="600" t="n"/>
      <c r="R315" s="600" t="n"/>
      <c r="S315" s="600" t="n"/>
      <c r="T315" s="600" t="n"/>
      <c r="U315" s="600" t="n"/>
      <c r="V315" s="600" t="n"/>
      <c r="W315" s="600" t="n"/>
      <c r="X315" s="600" t="n"/>
      <c r="Y315" s="600" t="n"/>
      <c r="Z315" s="600" t="n"/>
    </row>
    <row r="316" ht="15.75" customHeight="1" s="844">
      <c r="A316" s="600" t="n"/>
      <c r="B316" s="600" t="n"/>
      <c r="C316" s="600" t="n"/>
      <c r="D316" s="600" t="n"/>
      <c r="E316" s="600" t="n"/>
      <c r="F316" s="600" t="n"/>
      <c r="G316" s="600" t="n"/>
      <c r="H316" s="600" t="n"/>
      <c r="I316" s="600" t="n"/>
      <c r="J316" s="600" t="n"/>
      <c r="K316" s="600" t="n"/>
      <c r="L316" s="600" t="n"/>
      <c r="M316" s="600" t="n"/>
      <c r="N316" s="600" t="n"/>
      <c r="O316" s="600" t="n"/>
      <c r="P316" s="600" t="n"/>
      <c r="Q316" s="600" t="n"/>
      <c r="R316" s="600" t="n"/>
      <c r="S316" s="600" t="n"/>
      <c r="T316" s="600" t="n"/>
      <c r="U316" s="600" t="n"/>
      <c r="V316" s="600" t="n"/>
      <c r="W316" s="600" t="n"/>
      <c r="X316" s="600" t="n"/>
      <c r="Y316" s="600" t="n"/>
      <c r="Z316" s="600" t="n"/>
    </row>
    <row r="317" ht="15.75" customHeight="1" s="844">
      <c r="A317" s="600" t="n"/>
      <c r="B317" s="600" t="n"/>
      <c r="C317" s="600" t="n"/>
      <c r="D317" s="600" t="n"/>
      <c r="E317" s="600" t="n"/>
      <c r="F317" s="600" t="n"/>
      <c r="G317" s="600" t="n"/>
      <c r="H317" s="600" t="n"/>
      <c r="I317" s="600" t="n"/>
      <c r="J317" s="600" t="n"/>
      <c r="K317" s="600" t="n"/>
      <c r="L317" s="600" t="n"/>
      <c r="M317" s="600" t="n"/>
      <c r="N317" s="600" t="n"/>
      <c r="O317" s="600" t="n"/>
      <c r="P317" s="600" t="n"/>
      <c r="Q317" s="600" t="n"/>
      <c r="R317" s="600" t="n"/>
      <c r="S317" s="600" t="n"/>
      <c r="T317" s="600" t="n"/>
      <c r="U317" s="600" t="n"/>
      <c r="V317" s="600" t="n"/>
      <c r="W317" s="600" t="n"/>
      <c r="X317" s="600" t="n"/>
      <c r="Y317" s="600" t="n"/>
      <c r="Z317" s="600" t="n"/>
    </row>
    <row r="318" ht="15.75" customHeight="1" s="844">
      <c r="A318" s="600" t="n"/>
      <c r="B318" s="600" t="n"/>
      <c r="C318" s="600" t="n"/>
      <c r="D318" s="600" t="n"/>
      <c r="E318" s="600" t="n"/>
      <c r="F318" s="600" t="n"/>
      <c r="G318" s="600" t="n"/>
      <c r="H318" s="600" t="n"/>
      <c r="I318" s="600" t="n"/>
      <c r="J318" s="600" t="n"/>
      <c r="K318" s="600" t="n"/>
      <c r="L318" s="600" t="n"/>
      <c r="M318" s="600" t="n"/>
      <c r="N318" s="600" t="n"/>
      <c r="O318" s="600" t="n"/>
      <c r="P318" s="600" t="n"/>
      <c r="Q318" s="600" t="n"/>
      <c r="R318" s="600" t="n"/>
      <c r="S318" s="600" t="n"/>
      <c r="T318" s="600" t="n"/>
      <c r="U318" s="600" t="n"/>
      <c r="V318" s="600" t="n"/>
      <c r="W318" s="600" t="n"/>
      <c r="X318" s="600" t="n"/>
      <c r="Y318" s="600" t="n"/>
      <c r="Z318" s="600" t="n"/>
    </row>
    <row r="319" ht="15.75" customHeight="1" s="844">
      <c r="A319" s="600" t="n"/>
      <c r="B319" s="600" t="n"/>
      <c r="C319" s="600" t="n"/>
      <c r="D319" s="600" t="n"/>
      <c r="E319" s="600" t="n"/>
      <c r="F319" s="600" t="n"/>
      <c r="G319" s="600" t="n"/>
      <c r="H319" s="600" t="n"/>
      <c r="I319" s="600" t="n"/>
      <c r="J319" s="600" t="n"/>
      <c r="K319" s="600" t="n"/>
      <c r="L319" s="600" t="n"/>
      <c r="M319" s="600" t="n"/>
      <c r="N319" s="600" t="n"/>
      <c r="O319" s="600" t="n"/>
      <c r="P319" s="600" t="n"/>
      <c r="Q319" s="600" t="n"/>
      <c r="R319" s="600" t="n"/>
      <c r="S319" s="600" t="n"/>
      <c r="T319" s="600" t="n"/>
      <c r="U319" s="600" t="n"/>
      <c r="V319" s="600" t="n"/>
      <c r="W319" s="600" t="n"/>
      <c r="X319" s="600" t="n"/>
      <c r="Y319" s="600" t="n"/>
      <c r="Z319" s="600" t="n"/>
    </row>
    <row r="320" ht="15.75" customHeight="1" s="844">
      <c r="A320" s="600" t="n"/>
      <c r="B320" s="600" t="n"/>
      <c r="C320" s="600" t="n"/>
      <c r="D320" s="600" t="n"/>
      <c r="E320" s="600" t="n"/>
      <c r="F320" s="600" t="n"/>
      <c r="G320" s="600" t="n"/>
      <c r="H320" s="600" t="n"/>
      <c r="I320" s="600" t="n"/>
      <c r="J320" s="600" t="n"/>
      <c r="K320" s="600" t="n"/>
      <c r="L320" s="600" t="n"/>
      <c r="M320" s="600" t="n"/>
      <c r="N320" s="600" t="n"/>
      <c r="O320" s="600" t="n"/>
      <c r="P320" s="600" t="n"/>
      <c r="Q320" s="600" t="n"/>
      <c r="R320" s="600" t="n"/>
      <c r="S320" s="600" t="n"/>
      <c r="T320" s="600" t="n"/>
      <c r="U320" s="600" t="n"/>
      <c r="V320" s="600" t="n"/>
      <c r="W320" s="600" t="n"/>
      <c r="X320" s="600" t="n"/>
      <c r="Y320" s="600" t="n"/>
      <c r="Z320" s="600" t="n"/>
    </row>
    <row r="321" ht="15.75" customHeight="1" s="844">
      <c r="A321" s="600" t="n"/>
      <c r="B321" s="600" t="n"/>
      <c r="C321" s="600" t="n"/>
      <c r="D321" s="600" t="n"/>
      <c r="E321" s="600" t="n"/>
      <c r="F321" s="600" t="n"/>
      <c r="G321" s="600" t="n"/>
      <c r="H321" s="600" t="n"/>
      <c r="I321" s="600" t="n"/>
      <c r="J321" s="600" t="n"/>
      <c r="K321" s="600" t="n"/>
      <c r="L321" s="600" t="n"/>
      <c r="M321" s="600" t="n"/>
      <c r="N321" s="600" t="n"/>
      <c r="O321" s="600" t="n"/>
      <c r="P321" s="600" t="n"/>
      <c r="Q321" s="600" t="n"/>
      <c r="R321" s="600" t="n"/>
      <c r="S321" s="600" t="n"/>
      <c r="T321" s="600" t="n"/>
      <c r="U321" s="600" t="n"/>
      <c r="V321" s="600" t="n"/>
      <c r="W321" s="600" t="n"/>
      <c r="X321" s="600" t="n"/>
      <c r="Y321" s="600" t="n"/>
      <c r="Z321" s="600" t="n"/>
    </row>
    <row r="322" ht="15.75" customHeight="1" s="844">
      <c r="A322" s="600" t="n"/>
      <c r="B322" s="600" t="n"/>
      <c r="C322" s="600" t="n"/>
      <c r="D322" s="600" t="n"/>
      <c r="E322" s="600" t="n"/>
      <c r="F322" s="600" t="n"/>
      <c r="G322" s="600" t="n"/>
      <c r="H322" s="600" t="n"/>
      <c r="I322" s="600" t="n"/>
      <c r="J322" s="600" t="n"/>
      <c r="K322" s="600" t="n"/>
      <c r="L322" s="600" t="n"/>
      <c r="M322" s="600" t="n"/>
      <c r="N322" s="600" t="n"/>
      <c r="O322" s="600" t="n"/>
      <c r="P322" s="600" t="n"/>
      <c r="Q322" s="600" t="n"/>
      <c r="R322" s="600" t="n"/>
      <c r="S322" s="600" t="n"/>
      <c r="T322" s="600" t="n"/>
      <c r="U322" s="600" t="n"/>
      <c r="V322" s="600" t="n"/>
      <c r="W322" s="600" t="n"/>
      <c r="X322" s="600" t="n"/>
      <c r="Y322" s="600" t="n"/>
      <c r="Z322" s="600" t="n"/>
    </row>
    <row r="323" ht="15.75" customHeight="1" s="844">
      <c r="A323" s="600" t="n"/>
      <c r="B323" s="600" t="n"/>
      <c r="C323" s="600" t="n"/>
      <c r="D323" s="600" t="n"/>
      <c r="E323" s="600" t="n"/>
      <c r="F323" s="600" t="n"/>
      <c r="G323" s="600" t="n"/>
      <c r="H323" s="600" t="n"/>
      <c r="I323" s="600" t="n"/>
      <c r="J323" s="600" t="n"/>
      <c r="K323" s="600" t="n"/>
      <c r="L323" s="600" t="n"/>
      <c r="M323" s="600" t="n"/>
      <c r="N323" s="600" t="n"/>
      <c r="O323" s="600" t="n"/>
      <c r="P323" s="600" t="n"/>
      <c r="Q323" s="600" t="n"/>
      <c r="R323" s="600" t="n"/>
      <c r="S323" s="600" t="n"/>
      <c r="T323" s="600" t="n"/>
      <c r="U323" s="600" t="n"/>
      <c r="V323" s="600" t="n"/>
      <c r="W323" s="600" t="n"/>
      <c r="X323" s="600" t="n"/>
      <c r="Y323" s="600" t="n"/>
      <c r="Z323" s="600" t="n"/>
    </row>
    <row r="324" ht="15.75" customHeight="1" s="844">
      <c r="A324" s="600" t="n"/>
      <c r="B324" s="600" t="n"/>
      <c r="C324" s="600" t="n"/>
      <c r="D324" s="600" t="n"/>
      <c r="E324" s="600" t="n"/>
      <c r="F324" s="600" t="n"/>
      <c r="G324" s="600" t="n"/>
      <c r="H324" s="600" t="n"/>
      <c r="I324" s="600" t="n"/>
      <c r="J324" s="600" t="n"/>
      <c r="K324" s="600" t="n"/>
      <c r="L324" s="600" t="n"/>
      <c r="M324" s="600" t="n"/>
      <c r="N324" s="600" t="n"/>
      <c r="O324" s="600" t="n"/>
      <c r="P324" s="600" t="n"/>
      <c r="Q324" s="600" t="n"/>
      <c r="R324" s="600" t="n"/>
      <c r="S324" s="600" t="n"/>
      <c r="T324" s="600" t="n"/>
      <c r="U324" s="600" t="n"/>
      <c r="V324" s="600" t="n"/>
      <c r="W324" s="600" t="n"/>
      <c r="X324" s="600" t="n"/>
      <c r="Y324" s="600" t="n"/>
      <c r="Z324" s="600" t="n"/>
    </row>
    <row r="325" ht="15.75" customHeight="1" s="844">
      <c r="A325" s="600" t="n"/>
      <c r="B325" s="600" t="n"/>
      <c r="C325" s="600" t="n"/>
      <c r="D325" s="600" t="n"/>
      <c r="E325" s="600" t="n"/>
      <c r="F325" s="600" t="n"/>
      <c r="G325" s="600" t="n"/>
      <c r="H325" s="600" t="n"/>
      <c r="I325" s="600" t="n"/>
      <c r="J325" s="600" t="n"/>
      <c r="K325" s="600" t="n"/>
      <c r="L325" s="600" t="n"/>
      <c r="M325" s="600" t="n"/>
      <c r="N325" s="600" t="n"/>
      <c r="O325" s="600" t="n"/>
      <c r="P325" s="600" t="n"/>
      <c r="Q325" s="600" t="n"/>
      <c r="R325" s="600" t="n"/>
      <c r="S325" s="600" t="n"/>
      <c r="T325" s="600" t="n"/>
      <c r="U325" s="600" t="n"/>
      <c r="V325" s="600" t="n"/>
      <c r="W325" s="600" t="n"/>
      <c r="X325" s="600" t="n"/>
      <c r="Y325" s="600" t="n"/>
      <c r="Z325" s="600" t="n"/>
    </row>
    <row r="326" ht="15.75" customHeight="1" s="844">
      <c r="A326" s="600" t="n"/>
      <c r="B326" s="600" t="n"/>
      <c r="C326" s="600" t="n"/>
      <c r="D326" s="600" t="n"/>
      <c r="E326" s="600" t="n"/>
      <c r="F326" s="600" t="n"/>
      <c r="G326" s="600" t="n"/>
      <c r="H326" s="600" t="n"/>
      <c r="I326" s="600" t="n"/>
      <c r="J326" s="600" t="n"/>
      <c r="K326" s="600" t="n"/>
      <c r="L326" s="600" t="n"/>
      <c r="M326" s="600" t="n"/>
      <c r="N326" s="600" t="n"/>
      <c r="O326" s="600" t="n"/>
      <c r="P326" s="600" t="n"/>
      <c r="Q326" s="600" t="n"/>
      <c r="R326" s="600" t="n"/>
      <c r="S326" s="600" t="n"/>
      <c r="T326" s="600" t="n"/>
      <c r="U326" s="600" t="n"/>
      <c r="V326" s="600" t="n"/>
      <c r="W326" s="600" t="n"/>
      <c r="X326" s="600" t="n"/>
      <c r="Y326" s="600" t="n"/>
      <c r="Z326" s="600" t="n"/>
    </row>
    <row r="327" ht="15.75" customHeight="1" s="844">
      <c r="A327" s="600" t="n"/>
      <c r="B327" s="600" t="n"/>
      <c r="C327" s="600" t="n"/>
      <c r="D327" s="600" t="n"/>
      <c r="E327" s="600" t="n"/>
      <c r="F327" s="600" t="n"/>
      <c r="G327" s="600" t="n"/>
      <c r="H327" s="600" t="n"/>
      <c r="I327" s="600" t="n"/>
      <c r="J327" s="600" t="n"/>
      <c r="K327" s="600" t="n"/>
      <c r="L327" s="600" t="n"/>
      <c r="M327" s="600" t="n"/>
      <c r="N327" s="600" t="n"/>
      <c r="O327" s="600" t="n"/>
      <c r="P327" s="600" t="n"/>
      <c r="Q327" s="600" t="n"/>
      <c r="R327" s="600" t="n"/>
      <c r="S327" s="600" t="n"/>
      <c r="T327" s="600" t="n"/>
      <c r="U327" s="600" t="n"/>
      <c r="V327" s="600" t="n"/>
      <c r="W327" s="600" t="n"/>
      <c r="X327" s="600" t="n"/>
      <c r="Y327" s="600" t="n"/>
      <c r="Z327" s="600" t="n"/>
    </row>
    <row r="328" ht="15.75" customHeight="1" s="844">
      <c r="A328" s="600" t="n"/>
      <c r="B328" s="600" t="n"/>
      <c r="C328" s="600" t="n"/>
      <c r="D328" s="600" t="n"/>
      <c r="E328" s="600" t="n"/>
      <c r="F328" s="600" t="n"/>
      <c r="G328" s="600" t="n"/>
      <c r="H328" s="600" t="n"/>
      <c r="I328" s="600" t="n"/>
      <c r="J328" s="600" t="n"/>
      <c r="K328" s="600" t="n"/>
      <c r="L328" s="600" t="n"/>
      <c r="M328" s="600" t="n"/>
      <c r="N328" s="600" t="n"/>
      <c r="O328" s="600" t="n"/>
      <c r="P328" s="600" t="n"/>
      <c r="Q328" s="600" t="n"/>
      <c r="R328" s="600" t="n"/>
      <c r="S328" s="600" t="n"/>
      <c r="T328" s="600" t="n"/>
      <c r="U328" s="600" t="n"/>
      <c r="V328" s="600" t="n"/>
      <c r="W328" s="600" t="n"/>
      <c r="X328" s="600" t="n"/>
      <c r="Y328" s="600" t="n"/>
      <c r="Z328" s="600" t="n"/>
    </row>
    <row r="329" ht="15.75" customHeight="1" s="844">
      <c r="A329" s="600" t="n"/>
      <c r="B329" s="600" t="n"/>
      <c r="C329" s="600" t="n"/>
      <c r="D329" s="600" t="n"/>
      <c r="E329" s="600" t="n"/>
      <c r="F329" s="600" t="n"/>
      <c r="G329" s="600" t="n"/>
      <c r="H329" s="600" t="n"/>
      <c r="I329" s="600" t="n"/>
      <c r="J329" s="600" t="n"/>
      <c r="K329" s="600" t="n"/>
      <c r="L329" s="600" t="n"/>
      <c r="M329" s="600" t="n"/>
      <c r="N329" s="600" t="n"/>
      <c r="O329" s="600" t="n"/>
      <c r="P329" s="600" t="n"/>
      <c r="Q329" s="600" t="n"/>
      <c r="R329" s="600" t="n"/>
      <c r="S329" s="600" t="n"/>
      <c r="T329" s="600" t="n"/>
      <c r="U329" s="600" t="n"/>
      <c r="V329" s="600" t="n"/>
      <c r="W329" s="600" t="n"/>
      <c r="X329" s="600" t="n"/>
      <c r="Y329" s="600" t="n"/>
      <c r="Z329" s="600" t="n"/>
    </row>
    <row r="330" ht="15.75" customHeight="1" s="844">
      <c r="A330" s="600" t="n"/>
      <c r="B330" s="600" t="n"/>
      <c r="C330" s="600" t="n"/>
      <c r="D330" s="600" t="n"/>
      <c r="E330" s="600" t="n"/>
      <c r="F330" s="600" t="n"/>
      <c r="G330" s="600" t="n"/>
      <c r="H330" s="600" t="n"/>
      <c r="I330" s="600" t="n"/>
      <c r="J330" s="600" t="n"/>
      <c r="K330" s="600" t="n"/>
      <c r="L330" s="600" t="n"/>
      <c r="M330" s="600" t="n"/>
      <c r="N330" s="600" t="n"/>
      <c r="O330" s="600" t="n"/>
      <c r="P330" s="600" t="n"/>
      <c r="Q330" s="600" t="n"/>
      <c r="R330" s="600" t="n"/>
      <c r="S330" s="600" t="n"/>
      <c r="T330" s="600" t="n"/>
      <c r="U330" s="600" t="n"/>
      <c r="V330" s="600" t="n"/>
      <c r="W330" s="600" t="n"/>
      <c r="X330" s="600" t="n"/>
      <c r="Y330" s="600" t="n"/>
      <c r="Z330" s="600" t="n"/>
    </row>
    <row r="331" ht="15.75" customHeight="1" s="844">
      <c r="A331" s="600" t="n"/>
      <c r="B331" s="600" t="n"/>
      <c r="C331" s="600" t="n"/>
      <c r="D331" s="600" t="n"/>
      <c r="E331" s="600" t="n"/>
      <c r="F331" s="600" t="n"/>
      <c r="G331" s="600" t="n"/>
      <c r="H331" s="600" t="n"/>
      <c r="I331" s="600" t="n"/>
      <c r="J331" s="600" t="n"/>
      <c r="K331" s="600" t="n"/>
      <c r="L331" s="600" t="n"/>
      <c r="M331" s="600" t="n"/>
      <c r="N331" s="600" t="n"/>
      <c r="O331" s="600" t="n"/>
      <c r="P331" s="600" t="n"/>
      <c r="Q331" s="600" t="n"/>
      <c r="R331" s="600" t="n"/>
      <c r="S331" s="600" t="n"/>
      <c r="T331" s="600" t="n"/>
      <c r="U331" s="600" t="n"/>
      <c r="V331" s="600" t="n"/>
      <c r="W331" s="600" t="n"/>
      <c r="X331" s="600" t="n"/>
      <c r="Y331" s="600" t="n"/>
      <c r="Z331" s="600" t="n"/>
    </row>
    <row r="332" ht="15.75" customHeight="1" s="844">
      <c r="A332" s="600" t="n"/>
      <c r="B332" s="600" t="n"/>
      <c r="C332" s="600" t="n"/>
      <c r="D332" s="600" t="n"/>
      <c r="E332" s="600" t="n"/>
      <c r="F332" s="600" t="n"/>
      <c r="G332" s="600" t="n"/>
      <c r="H332" s="600" t="n"/>
      <c r="I332" s="600" t="n"/>
      <c r="J332" s="600" t="n"/>
      <c r="K332" s="600" t="n"/>
      <c r="L332" s="600" t="n"/>
      <c r="M332" s="600" t="n"/>
      <c r="N332" s="600" t="n"/>
      <c r="O332" s="600" t="n"/>
      <c r="P332" s="600" t="n"/>
      <c r="Q332" s="600" t="n"/>
      <c r="R332" s="600" t="n"/>
      <c r="S332" s="600" t="n"/>
      <c r="T332" s="600" t="n"/>
      <c r="U332" s="600" t="n"/>
      <c r="V332" s="600" t="n"/>
      <c r="W332" s="600" t="n"/>
      <c r="X332" s="600" t="n"/>
      <c r="Y332" s="600" t="n"/>
      <c r="Z332" s="600" t="n"/>
    </row>
    <row r="333" ht="15.75" customHeight="1" s="844">
      <c r="A333" s="600" t="n"/>
      <c r="B333" s="600" t="n"/>
      <c r="C333" s="600" t="n"/>
      <c r="D333" s="600" t="n"/>
      <c r="E333" s="600" t="n"/>
      <c r="F333" s="600" t="n"/>
      <c r="G333" s="600" t="n"/>
      <c r="H333" s="600" t="n"/>
      <c r="I333" s="600" t="n"/>
      <c r="J333" s="600" t="n"/>
      <c r="K333" s="600" t="n"/>
      <c r="L333" s="600" t="n"/>
      <c r="M333" s="600" t="n"/>
      <c r="N333" s="600" t="n"/>
      <c r="O333" s="600" t="n"/>
      <c r="P333" s="600" t="n"/>
      <c r="Q333" s="600" t="n"/>
      <c r="R333" s="600" t="n"/>
      <c r="S333" s="600" t="n"/>
      <c r="T333" s="600" t="n"/>
      <c r="U333" s="600" t="n"/>
      <c r="V333" s="600" t="n"/>
      <c r="W333" s="600" t="n"/>
      <c r="X333" s="600" t="n"/>
      <c r="Y333" s="600" t="n"/>
      <c r="Z333" s="600" t="n"/>
    </row>
    <row r="334" ht="15.75" customHeight="1" s="844">
      <c r="A334" s="600" t="n"/>
      <c r="B334" s="600" t="n"/>
      <c r="C334" s="600" t="n"/>
      <c r="D334" s="600" t="n"/>
      <c r="E334" s="600" t="n"/>
      <c r="F334" s="600" t="n"/>
      <c r="G334" s="600" t="n"/>
      <c r="H334" s="600" t="n"/>
      <c r="I334" s="600" t="n"/>
      <c r="J334" s="600" t="n"/>
      <c r="K334" s="600" t="n"/>
      <c r="L334" s="600" t="n"/>
      <c r="M334" s="600" t="n"/>
      <c r="N334" s="600" t="n"/>
      <c r="O334" s="600" t="n"/>
      <c r="P334" s="600" t="n"/>
      <c r="Q334" s="600" t="n"/>
      <c r="R334" s="600" t="n"/>
      <c r="S334" s="600" t="n"/>
      <c r="T334" s="600" t="n"/>
      <c r="U334" s="600" t="n"/>
      <c r="V334" s="600" t="n"/>
      <c r="W334" s="600" t="n"/>
      <c r="X334" s="600" t="n"/>
      <c r="Y334" s="600" t="n"/>
      <c r="Z334" s="600" t="n"/>
    </row>
    <row r="335" ht="15.75" customHeight="1" s="844">
      <c r="A335" s="600" t="n"/>
      <c r="B335" s="600" t="n"/>
      <c r="C335" s="600" t="n"/>
      <c r="D335" s="600" t="n"/>
      <c r="E335" s="600" t="n"/>
      <c r="F335" s="600" t="n"/>
      <c r="G335" s="600" t="n"/>
      <c r="H335" s="600" t="n"/>
      <c r="I335" s="600" t="n"/>
      <c r="J335" s="600" t="n"/>
      <c r="K335" s="600" t="n"/>
      <c r="L335" s="600" t="n"/>
      <c r="M335" s="600" t="n"/>
      <c r="N335" s="600" t="n"/>
      <c r="O335" s="600" t="n"/>
      <c r="P335" s="600" t="n"/>
      <c r="Q335" s="600" t="n"/>
      <c r="R335" s="600" t="n"/>
      <c r="S335" s="600" t="n"/>
      <c r="T335" s="600" t="n"/>
      <c r="U335" s="600" t="n"/>
      <c r="V335" s="600" t="n"/>
      <c r="W335" s="600" t="n"/>
      <c r="X335" s="600" t="n"/>
      <c r="Y335" s="600" t="n"/>
      <c r="Z335" s="600" t="n"/>
    </row>
    <row r="336" ht="15.75" customHeight="1" s="844">
      <c r="A336" s="600" t="n"/>
      <c r="B336" s="600" t="n"/>
      <c r="C336" s="600" t="n"/>
      <c r="D336" s="600" t="n"/>
      <c r="E336" s="600" t="n"/>
      <c r="F336" s="600" t="n"/>
      <c r="G336" s="600" t="n"/>
      <c r="H336" s="600" t="n"/>
      <c r="I336" s="600" t="n"/>
      <c r="J336" s="600" t="n"/>
      <c r="K336" s="600" t="n"/>
      <c r="L336" s="600" t="n"/>
      <c r="M336" s="600" t="n"/>
      <c r="N336" s="600" t="n"/>
      <c r="O336" s="600" t="n"/>
      <c r="P336" s="600" t="n"/>
      <c r="Q336" s="600" t="n"/>
      <c r="R336" s="600" t="n"/>
      <c r="S336" s="600" t="n"/>
      <c r="T336" s="600" t="n"/>
      <c r="U336" s="600" t="n"/>
      <c r="V336" s="600" t="n"/>
      <c r="W336" s="600" t="n"/>
      <c r="X336" s="600" t="n"/>
      <c r="Y336" s="600" t="n"/>
      <c r="Z336" s="600" t="n"/>
    </row>
    <row r="337" ht="15.75" customHeight="1" s="844">
      <c r="A337" s="600" t="n"/>
      <c r="B337" s="600" t="n"/>
      <c r="C337" s="600" t="n"/>
      <c r="D337" s="600" t="n"/>
      <c r="E337" s="600" t="n"/>
      <c r="F337" s="600" t="n"/>
      <c r="G337" s="600" t="n"/>
      <c r="H337" s="600" t="n"/>
      <c r="I337" s="600" t="n"/>
      <c r="J337" s="600" t="n"/>
      <c r="K337" s="600" t="n"/>
      <c r="L337" s="600" t="n"/>
      <c r="M337" s="600" t="n"/>
      <c r="N337" s="600" t="n"/>
      <c r="O337" s="600" t="n"/>
      <c r="P337" s="600" t="n"/>
      <c r="Q337" s="600" t="n"/>
      <c r="R337" s="600" t="n"/>
      <c r="S337" s="600" t="n"/>
      <c r="T337" s="600" t="n"/>
      <c r="U337" s="600" t="n"/>
      <c r="V337" s="600" t="n"/>
      <c r="W337" s="600" t="n"/>
      <c r="X337" s="600" t="n"/>
      <c r="Y337" s="600" t="n"/>
      <c r="Z337" s="600" t="n"/>
    </row>
    <row r="338" ht="15.75" customHeight="1" s="844">
      <c r="A338" s="600" t="n"/>
      <c r="B338" s="600" t="n"/>
      <c r="C338" s="600" t="n"/>
      <c r="D338" s="600" t="n"/>
      <c r="E338" s="600" t="n"/>
      <c r="F338" s="600" t="n"/>
      <c r="G338" s="600" t="n"/>
      <c r="H338" s="600" t="n"/>
      <c r="I338" s="600" t="n"/>
      <c r="J338" s="600" t="n"/>
      <c r="K338" s="600" t="n"/>
      <c r="L338" s="600" t="n"/>
      <c r="M338" s="600" t="n"/>
      <c r="N338" s="600" t="n"/>
      <c r="O338" s="600" t="n"/>
      <c r="P338" s="600" t="n"/>
      <c r="Q338" s="600" t="n"/>
      <c r="R338" s="600" t="n"/>
      <c r="S338" s="600" t="n"/>
      <c r="T338" s="600" t="n"/>
      <c r="U338" s="600" t="n"/>
      <c r="V338" s="600" t="n"/>
      <c r="W338" s="600" t="n"/>
      <c r="X338" s="600" t="n"/>
      <c r="Y338" s="600" t="n"/>
      <c r="Z338" s="600" t="n"/>
    </row>
    <row r="339" ht="15.75" customHeight="1" s="844">
      <c r="A339" s="600" t="n"/>
      <c r="B339" s="600" t="n"/>
      <c r="C339" s="600" t="n"/>
      <c r="D339" s="600" t="n"/>
      <c r="E339" s="600" t="n"/>
      <c r="F339" s="600" t="n"/>
      <c r="G339" s="600" t="n"/>
      <c r="H339" s="600" t="n"/>
      <c r="I339" s="600" t="n"/>
      <c r="J339" s="600" t="n"/>
      <c r="K339" s="600" t="n"/>
      <c r="L339" s="600" t="n"/>
      <c r="M339" s="600" t="n"/>
      <c r="N339" s="600" t="n"/>
      <c r="O339" s="600" t="n"/>
      <c r="P339" s="600" t="n"/>
      <c r="Q339" s="600" t="n"/>
      <c r="R339" s="600" t="n"/>
      <c r="S339" s="600" t="n"/>
      <c r="T339" s="600" t="n"/>
      <c r="U339" s="600" t="n"/>
      <c r="V339" s="600" t="n"/>
      <c r="W339" s="600" t="n"/>
      <c r="X339" s="600" t="n"/>
      <c r="Y339" s="600" t="n"/>
      <c r="Z339" s="600" t="n"/>
    </row>
    <row r="340" ht="15.75" customHeight="1" s="844">
      <c r="A340" s="600" t="n"/>
      <c r="B340" s="600" t="n"/>
      <c r="C340" s="600" t="n"/>
      <c r="D340" s="600" t="n"/>
      <c r="E340" s="600" t="n"/>
      <c r="F340" s="600" t="n"/>
      <c r="G340" s="600" t="n"/>
      <c r="H340" s="600" t="n"/>
      <c r="I340" s="600" t="n"/>
      <c r="J340" s="600" t="n"/>
      <c r="K340" s="600" t="n"/>
      <c r="L340" s="600" t="n"/>
      <c r="M340" s="600" t="n"/>
      <c r="N340" s="600" t="n"/>
      <c r="O340" s="600" t="n"/>
      <c r="P340" s="600" t="n"/>
      <c r="Q340" s="600" t="n"/>
      <c r="R340" s="600" t="n"/>
      <c r="S340" s="600" t="n"/>
      <c r="T340" s="600" t="n"/>
      <c r="U340" s="600" t="n"/>
      <c r="V340" s="600" t="n"/>
      <c r="W340" s="600" t="n"/>
      <c r="X340" s="600" t="n"/>
      <c r="Y340" s="600" t="n"/>
      <c r="Z340" s="600" t="n"/>
    </row>
    <row r="341" ht="15.75" customHeight="1" s="844">
      <c r="A341" s="600" t="n"/>
      <c r="B341" s="600" t="n"/>
      <c r="C341" s="600" t="n"/>
      <c r="D341" s="600" t="n"/>
      <c r="E341" s="600" t="n"/>
      <c r="F341" s="600" t="n"/>
      <c r="G341" s="600" t="n"/>
      <c r="H341" s="600" t="n"/>
      <c r="I341" s="600" t="n"/>
      <c r="J341" s="600" t="n"/>
      <c r="K341" s="600" t="n"/>
      <c r="L341" s="600" t="n"/>
      <c r="M341" s="600" t="n"/>
      <c r="N341" s="600" t="n"/>
      <c r="O341" s="600" t="n"/>
      <c r="P341" s="600" t="n"/>
      <c r="Q341" s="600" t="n"/>
      <c r="R341" s="600" t="n"/>
      <c r="S341" s="600" t="n"/>
      <c r="T341" s="600" t="n"/>
      <c r="U341" s="600" t="n"/>
      <c r="V341" s="600" t="n"/>
      <c r="W341" s="600" t="n"/>
      <c r="X341" s="600" t="n"/>
      <c r="Y341" s="600" t="n"/>
      <c r="Z341" s="600" t="n"/>
    </row>
    <row r="342" ht="15.75" customHeight="1" s="844">
      <c r="A342" s="600" t="n"/>
      <c r="B342" s="600" t="n"/>
      <c r="C342" s="600" t="n"/>
      <c r="D342" s="600" t="n"/>
      <c r="E342" s="600" t="n"/>
      <c r="F342" s="600" t="n"/>
      <c r="G342" s="600" t="n"/>
      <c r="H342" s="600" t="n"/>
      <c r="I342" s="600" t="n"/>
      <c r="J342" s="600" t="n"/>
      <c r="K342" s="600" t="n"/>
      <c r="L342" s="600" t="n"/>
      <c r="M342" s="600" t="n"/>
      <c r="N342" s="600" t="n"/>
      <c r="O342" s="600" t="n"/>
      <c r="P342" s="600" t="n"/>
      <c r="Q342" s="600" t="n"/>
      <c r="R342" s="600" t="n"/>
      <c r="S342" s="600" t="n"/>
      <c r="T342" s="600" t="n"/>
      <c r="U342" s="600" t="n"/>
      <c r="V342" s="600" t="n"/>
      <c r="W342" s="600" t="n"/>
      <c r="X342" s="600" t="n"/>
      <c r="Y342" s="600" t="n"/>
      <c r="Z342" s="600" t="n"/>
    </row>
    <row r="343" ht="15.75" customHeight="1" s="844">
      <c r="A343" s="600" t="n"/>
      <c r="B343" s="600" t="n"/>
      <c r="C343" s="600" t="n"/>
      <c r="D343" s="600" t="n"/>
      <c r="E343" s="600" t="n"/>
      <c r="F343" s="600" t="n"/>
      <c r="G343" s="600" t="n"/>
      <c r="H343" s="600" t="n"/>
      <c r="I343" s="600" t="n"/>
      <c r="J343" s="600" t="n"/>
      <c r="K343" s="600" t="n"/>
      <c r="L343" s="600" t="n"/>
      <c r="M343" s="600" t="n"/>
      <c r="N343" s="600" t="n"/>
      <c r="O343" s="600" t="n"/>
      <c r="P343" s="600" t="n"/>
      <c r="Q343" s="600" t="n"/>
      <c r="R343" s="600" t="n"/>
      <c r="S343" s="600" t="n"/>
      <c r="T343" s="600" t="n"/>
      <c r="U343" s="600" t="n"/>
      <c r="V343" s="600" t="n"/>
      <c r="W343" s="600" t="n"/>
      <c r="X343" s="600" t="n"/>
      <c r="Y343" s="600" t="n"/>
      <c r="Z343" s="600" t="n"/>
    </row>
    <row r="344" ht="15.75" customHeight="1" s="844">
      <c r="A344" s="600" t="n"/>
      <c r="B344" s="600" t="n"/>
      <c r="C344" s="600" t="n"/>
      <c r="D344" s="600" t="n"/>
      <c r="E344" s="600" t="n"/>
      <c r="F344" s="600" t="n"/>
      <c r="G344" s="600" t="n"/>
      <c r="H344" s="600" t="n"/>
      <c r="I344" s="600" t="n"/>
      <c r="J344" s="600" t="n"/>
      <c r="K344" s="600" t="n"/>
      <c r="L344" s="600" t="n"/>
      <c r="M344" s="600" t="n"/>
      <c r="N344" s="600" t="n"/>
      <c r="O344" s="600" t="n"/>
      <c r="P344" s="600" t="n"/>
      <c r="Q344" s="600" t="n"/>
      <c r="R344" s="600" t="n"/>
      <c r="S344" s="600" t="n"/>
      <c r="T344" s="600" t="n"/>
      <c r="U344" s="600" t="n"/>
      <c r="V344" s="600" t="n"/>
      <c r="W344" s="600" t="n"/>
      <c r="X344" s="600" t="n"/>
      <c r="Y344" s="600" t="n"/>
      <c r="Z344" s="600" t="n"/>
    </row>
    <row r="345" ht="15.75" customHeight="1" s="844">
      <c r="A345" s="600" t="n"/>
      <c r="B345" s="600" t="n"/>
      <c r="C345" s="600" t="n"/>
      <c r="D345" s="600" t="n"/>
      <c r="E345" s="600" t="n"/>
      <c r="F345" s="600" t="n"/>
      <c r="G345" s="600" t="n"/>
      <c r="H345" s="600" t="n"/>
      <c r="I345" s="600" t="n"/>
      <c r="J345" s="600" t="n"/>
      <c r="K345" s="600" t="n"/>
      <c r="L345" s="600" t="n"/>
      <c r="M345" s="600" t="n"/>
      <c r="N345" s="600" t="n"/>
      <c r="O345" s="600" t="n"/>
      <c r="P345" s="600" t="n"/>
      <c r="Q345" s="600" t="n"/>
      <c r="R345" s="600" t="n"/>
      <c r="S345" s="600" t="n"/>
      <c r="T345" s="600" t="n"/>
      <c r="U345" s="600" t="n"/>
      <c r="V345" s="600" t="n"/>
      <c r="W345" s="600" t="n"/>
      <c r="X345" s="600" t="n"/>
      <c r="Y345" s="600" t="n"/>
      <c r="Z345" s="600" t="n"/>
    </row>
    <row r="346" ht="15.75" customHeight="1" s="844">
      <c r="A346" s="600" t="n"/>
      <c r="B346" s="600" t="n"/>
      <c r="C346" s="600" t="n"/>
      <c r="D346" s="600" t="n"/>
      <c r="E346" s="600" t="n"/>
      <c r="F346" s="600" t="n"/>
      <c r="G346" s="600" t="n"/>
      <c r="H346" s="600" t="n"/>
      <c r="I346" s="600" t="n"/>
      <c r="J346" s="600" t="n"/>
      <c r="K346" s="600" t="n"/>
      <c r="L346" s="600" t="n"/>
      <c r="M346" s="600" t="n"/>
      <c r="N346" s="600" t="n"/>
      <c r="O346" s="600" t="n"/>
      <c r="P346" s="600" t="n"/>
      <c r="Q346" s="600" t="n"/>
      <c r="R346" s="600" t="n"/>
      <c r="S346" s="600" t="n"/>
      <c r="T346" s="600" t="n"/>
      <c r="U346" s="600" t="n"/>
      <c r="V346" s="600" t="n"/>
      <c r="W346" s="600" t="n"/>
      <c r="X346" s="600" t="n"/>
      <c r="Y346" s="600" t="n"/>
      <c r="Z346" s="600" t="n"/>
    </row>
    <row r="347" ht="15.75" customHeight="1" s="844">
      <c r="A347" s="600" t="n"/>
      <c r="B347" s="600" t="n"/>
      <c r="C347" s="600" t="n"/>
      <c r="D347" s="600" t="n"/>
      <c r="E347" s="600" t="n"/>
      <c r="F347" s="600" t="n"/>
      <c r="G347" s="600" t="n"/>
      <c r="H347" s="600" t="n"/>
      <c r="I347" s="600" t="n"/>
      <c r="J347" s="600" t="n"/>
      <c r="K347" s="600" t="n"/>
      <c r="L347" s="600" t="n"/>
      <c r="M347" s="600" t="n"/>
      <c r="N347" s="600" t="n"/>
      <c r="O347" s="600" t="n"/>
      <c r="P347" s="600" t="n"/>
      <c r="Q347" s="600" t="n"/>
      <c r="R347" s="600" t="n"/>
      <c r="S347" s="600" t="n"/>
      <c r="T347" s="600" t="n"/>
      <c r="U347" s="600" t="n"/>
      <c r="V347" s="600" t="n"/>
      <c r="W347" s="600" t="n"/>
      <c r="X347" s="600" t="n"/>
      <c r="Y347" s="600" t="n"/>
      <c r="Z347" s="600" t="n"/>
    </row>
    <row r="348" ht="15.75" customHeight="1" s="844">
      <c r="A348" s="600" t="n"/>
      <c r="B348" s="600" t="n"/>
      <c r="C348" s="600" t="n"/>
      <c r="D348" s="600" t="n"/>
      <c r="E348" s="600" t="n"/>
      <c r="F348" s="600" t="n"/>
      <c r="G348" s="600" t="n"/>
      <c r="H348" s="600" t="n"/>
      <c r="I348" s="600" t="n"/>
      <c r="J348" s="600" t="n"/>
      <c r="K348" s="600" t="n"/>
      <c r="L348" s="600" t="n"/>
      <c r="M348" s="600" t="n"/>
      <c r="N348" s="600" t="n"/>
      <c r="O348" s="600" t="n"/>
      <c r="P348" s="600" t="n"/>
      <c r="Q348" s="600" t="n"/>
      <c r="R348" s="600" t="n"/>
      <c r="S348" s="600" t="n"/>
      <c r="T348" s="600" t="n"/>
      <c r="U348" s="600" t="n"/>
      <c r="V348" s="600" t="n"/>
      <c r="W348" s="600" t="n"/>
      <c r="X348" s="600" t="n"/>
      <c r="Y348" s="600" t="n"/>
      <c r="Z348" s="600" t="n"/>
    </row>
    <row r="349" ht="15.75" customHeight="1" s="844">
      <c r="A349" s="600" t="n"/>
      <c r="B349" s="600" t="n"/>
      <c r="C349" s="600" t="n"/>
      <c r="D349" s="600" t="n"/>
      <c r="E349" s="600" t="n"/>
      <c r="F349" s="600" t="n"/>
      <c r="G349" s="600" t="n"/>
      <c r="H349" s="600" t="n"/>
      <c r="I349" s="600" t="n"/>
      <c r="J349" s="600" t="n"/>
      <c r="K349" s="600" t="n"/>
      <c r="L349" s="600" t="n"/>
      <c r="M349" s="600" t="n"/>
      <c r="N349" s="600" t="n"/>
      <c r="O349" s="600" t="n"/>
      <c r="P349" s="600" t="n"/>
      <c r="Q349" s="600" t="n"/>
      <c r="R349" s="600" t="n"/>
      <c r="S349" s="600" t="n"/>
      <c r="T349" s="600" t="n"/>
      <c r="U349" s="600" t="n"/>
      <c r="V349" s="600" t="n"/>
      <c r="W349" s="600" t="n"/>
      <c r="X349" s="600" t="n"/>
      <c r="Y349" s="600" t="n"/>
      <c r="Z349" s="600" t="n"/>
    </row>
    <row r="350" ht="15.75" customHeight="1" s="844">
      <c r="A350" s="600" t="n"/>
      <c r="B350" s="600" t="n"/>
      <c r="C350" s="600" t="n"/>
      <c r="D350" s="600" t="n"/>
      <c r="E350" s="600" t="n"/>
      <c r="F350" s="600" t="n"/>
      <c r="G350" s="600" t="n"/>
      <c r="H350" s="600" t="n"/>
      <c r="I350" s="600" t="n"/>
      <c r="J350" s="600" t="n"/>
      <c r="K350" s="600" t="n"/>
      <c r="L350" s="600" t="n"/>
      <c r="M350" s="600" t="n"/>
      <c r="N350" s="600" t="n"/>
      <c r="O350" s="600" t="n"/>
      <c r="P350" s="600" t="n"/>
      <c r="Q350" s="600" t="n"/>
      <c r="R350" s="600" t="n"/>
      <c r="S350" s="600" t="n"/>
      <c r="T350" s="600" t="n"/>
      <c r="U350" s="600" t="n"/>
      <c r="V350" s="600" t="n"/>
      <c r="W350" s="600" t="n"/>
      <c r="X350" s="600" t="n"/>
      <c r="Y350" s="600" t="n"/>
      <c r="Z350" s="600" t="n"/>
    </row>
    <row r="351" ht="15.75" customHeight="1" s="844">
      <c r="A351" s="600" t="n"/>
      <c r="B351" s="600" t="n"/>
      <c r="C351" s="600" t="n"/>
      <c r="D351" s="600" t="n"/>
      <c r="E351" s="600" t="n"/>
      <c r="F351" s="600" t="n"/>
      <c r="G351" s="600" t="n"/>
      <c r="H351" s="600" t="n"/>
      <c r="I351" s="600" t="n"/>
      <c r="J351" s="600" t="n"/>
      <c r="K351" s="600" t="n"/>
      <c r="L351" s="600" t="n"/>
      <c r="M351" s="600" t="n"/>
      <c r="N351" s="600" t="n"/>
      <c r="O351" s="600" t="n"/>
      <c r="P351" s="600" t="n"/>
      <c r="Q351" s="600" t="n"/>
      <c r="R351" s="600" t="n"/>
      <c r="S351" s="600" t="n"/>
      <c r="T351" s="600" t="n"/>
      <c r="U351" s="600" t="n"/>
      <c r="V351" s="600" t="n"/>
      <c r="W351" s="600" t="n"/>
      <c r="X351" s="600" t="n"/>
      <c r="Y351" s="600" t="n"/>
      <c r="Z351" s="600" t="n"/>
    </row>
    <row r="352" ht="15.75" customHeight="1" s="844">
      <c r="A352" s="600" t="n"/>
      <c r="B352" s="600" t="n"/>
      <c r="C352" s="600" t="n"/>
      <c r="D352" s="600" t="n"/>
      <c r="E352" s="600" t="n"/>
      <c r="F352" s="600" t="n"/>
      <c r="G352" s="600" t="n"/>
      <c r="H352" s="600" t="n"/>
      <c r="I352" s="600" t="n"/>
      <c r="J352" s="600" t="n"/>
      <c r="K352" s="600" t="n"/>
      <c r="L352" s="600" t="n"/>
      <c r="M352" s="600" t="n"/>
      <c r="N352" s="600" t="n"/>
      <c r="O352" s="600" t="n"/>
      <c r="P352" s="600" t="n"/>
      <c r="Q352" s="600" t="n"/>
      <c r="R352" s="600" t="n"/>
      <c r="S352" s="600" t="n"/>
      <c r="T352" s="600" t="n"/>
      <c r="U352" s="600" t="n"/>
      <c r="V352" s="600" t="n"/>
      <c r="W352" s="600" t="n"/>
      <c r="X352" s="600" t="n"/>
      <c r="Y352" s="600" t="n"/>
      <c r="Z352" s="600" t="n"/>
    </row>
    <row r="353" ht="15.75" customHeight="1" s="844">
      <c r="A353" s="600" t="n"/>
      <c r="B353" s="600" t="n"/>
      <c r="C353" s="600" t="n"/>
      <c r="D353" s="600" t="n"/>
      <c r="E353" s="600" t="n"/>
      <c r="F353" s="600" t="n"/>
      <c r="G353" s="600" t="n"/>
      <c r="H353" s="600" t="n"/>
      <c r="I353" s="600" t="n"/>
      <c r="J353" s="600" t="n"/>
      <c r="K353" s="600" t="n"/>
      <c r="L353" s="600" t="n"/>
      <c r="M353" s="600" t="n"/>
      <c r="N353" s="600" t="n"/>
      <c r="O353" s="600" t="n"/>
      <c r="P353" s="600" t="n"/>
      <c r="Q353" s="600" t="n"/>
      <c r="R353" s="600" t="n"/>
      <c r="S353" s="600" t="n"/>
      <c r="T353" s="600" t="n"/>
      <c r="U353" s="600" t="n"/>
      <c r="V353" s="600" t="n"/>
      <c r="W353" s="600" t="n"/>
      <c r="X353" s="600" t="n"/>
      <c r="Y353" s="600" t="n"/>
      <c r="Z353" s="600" t="n"/>
    </row>
    <row r="354" ht="15.75" customHeight="1" s="844">
      <c r="A354" s="600" t="n"/>
      <c r="B354" s="600" t="n"/>
      <c r="C354" s="600" t="n"/>
      <c r="D354" s="600" t="n"/>
      <c r="E354" s="600" t="n"/>
      <c r="F354" s="600" t="n"/>
      <c r="G354" s="600" t="n"/>
      <c r="H354" s="600" t="n"/>
      <c r="I354" s="600" t="n"/>
      <c r="J354" s="600" t="n"/>
      <c r="K354" s="600" t="n"/>
      <c r="L354" s="600" t="n"/>
      <c r="M354" s="600" t="n"/>
      <c r="N354" s="600" t="n"/>
      <c r="O354" s="600" t="n"/>
      <c r="P354" s="600" t="n"/>
      <c r="Q354" s="600" t="n"/>
      <c r="R354" s="600" t="n"/>
      <c r="S354" s="600" t="n"/>
      <c r="T354" s="600" t="n"/>
      <c r="U354" s="600" t="n"/>
      <c r="V354" s="600" t="n"/>
      <c r="W354" s="600" t="n"/>
      <c r="X354" s="600" t="n"/>
      <c r="Y354" s="600" t="n"/>
      <c r="Z354" s="600" t="n"/>
    </row>
    <row r="355" ht="15.75" customHeight="1" s="844">
      <c r="A355" s="600" t="n"/>
      <c r="B355" s="600" t="n"/>
      <c r="C355" s="600" t="n"/>
      <c r="D355" s="600" t="n"/>
      <c r="E355" s="600" t="n"/>
      <c r="F355" s="600" t="n"/>
      <c r="G355" s="600" t="n"/>
      <c r="H355" s="600" t="n"/>
      <c r="I355" s="600" t="n"/>
      <c r="J355" s="600" t="n"/>
      <c r="K355" s="600" t="n"/>
      <c r="L355" s="600" t="n"/>
      <c r="M355" s="600" t="n"/>
      <c r="N355" s="600" t="n"/>
      <c r="O355" s="600" t="n"/>
      <c r="P355" s="600" t="n"/>
      <c r="Q355" s="600" t="n"/>
      <c r="R355" s="600" t="n"/>
      <c r="S355" s="600" t="n"/>
      <c r="T355" s="600" t="n"/>
      <c r="U355" s="600" t="n"/>
      <c r="V355" s="600" t="n"/>
      <c r="W355" s="600" t="n"/>
      <c r="X355" s="600" t="n"/>
      <c r="Y355" s="600" t="n"/>
      <c r="Z355" s="600" t="n"/>
    </row>
    <row r="356" ht="15.75" customHeight="1" s="844">
      <c r="A356" s="600" t="n"/>
      <c r="B356" s="600" t="n"/>
      <c r="C356" s="600" t="n"/>
      <c r="D356" s="600" t="n"/>
      <c r="E356" s="600" t="n"/>
      <c r="F356" s="600" t="n"/>
      <c r="G356" s="600" t="n"/>
      <c r="H356" s="600" t="n"/>
      <c r="I356" s="600" t="n"/>
      <c r="J356" s="600" t="n"/>
      <c r="K356" s="600" t="n"/>
      <c r="L356" s="600" t="n"/>
      <c r="M356" s="600" t="n"/>
      <c r="N356" s="600" t="n"/>
      <c r="O356" s="600" t="n"/>
      <c r="P356" s="600" t="n"/>
      <c r="Q356" s="600" t="n"/>
      <c r="R356" s="600" t="n"/>
      <c r="S356" s="600" t="n"/>
      <c r="T356" s="600" t="n"/>
      <c r="U356" s="600" t="n"/>
      <c r="V356" s="600" t="n"/>
      <c r="W356" s="600" t="n"/>
      <c r="X356" s="600" t="n"/>
      <c r="Y356" s="600" t="n"/>
      <c r="Z356" s="600" t="n"/>
    </row>
    <row r="357" ht="15.75" customHeight="1" s="844">
      <c r="A357" s="600" t="n"/>
      <c r="B357" s="600" t="n"/>
      <c r="C357" s="600" t="n"/>
      <c r="D357" s="600" t="n"/>
      <c r="E357" s="600" t="n"/>
      <c r="F357" s="600" t="n"/>
      <c r="G357" s="600" t="n"/>
      <c r="H357" s="600" t="n"/>
      <c r="I357" s="600" t="n"/>
      <c r="J357" s="600" t="n"/>
      <c r="K357" s="600" t="n"/>
      <c r="L357" s="600" t="n"/>
      <c r="M357" s="600" t="n"/>
      <c r="N357" s="600" t="n"/>
      <c r="O357" s="600" t="n"/>
      <c r="P357" s="600" t="n"/>
      <c r="Q357" s="600" t="n"/>
      <c r="R357" s="600" t="n"/>
      <c r="S357" s="600" t="n"/>
      <c r="T357" s="600" t="n"/>
      <c r="U357" s="600" t="n"/>
      <c r="V357" s="600" t="n"/>
      <c r="W357" s="600" t="n"/>
      <c r="X357" s="600" t="n"/>
      <c r="Y357" s="600" t="n"/>
      <c r="Z357" s="600" t="n"/>
    </row>
    <row r="358" ht="15.75" customHeight="1" s="844">
      <c r="A358" s="600" t="n"/>
      <c r="B358" s="600" t="n"/>
      <c r="C358" s="600" t="n"/>
      <c r="D358" s="600" t="n"/>
      <c r="E358" s="600" t="n"/>
      <c r="F358" s="600" t="n"/>
      <c r="G358" s="600" t="n"/>
      <c r="H358" s="600" t="n"/>
      <c r="I358" s="600" t="n"/>
      <c r="J358" s="600" t="n"/>
      <c r="K358" s="600" t="n"/>
      <c r="L358" s="600" t="n"/>
      <c r="M358" s="600" t="n"/>
      <c r="N358" s="600" t="n"/>
      <c r="O358" s="600" t="n"/>
      <c r="P358" s="600" t="n"/>
      <c r="Q358" s="600" t="n"/>
      <c r="R358" s="600" t="n"/>
      <c r="S358" s="600" t="n"/>
      <c r="T358" s="600" t="n"/>
      <c r="U358" s="600" t="n"/>
      <c r="V358" s="600" t="n"/>
      <c r="W358" s="600" t="n"/>
      <c r="X358" s="600" t="n"/>
      <c r="Y358" s="600" t="n"/>
      <c r="Z358" s="600" t="n"/>
    </row>
    <row r="359" ht="15.75" customHeight="1" s="844">
      <c r="A359" s="600" t="n"/>
      <c r="B359" s="600" t="n"/>
      <c r="C359" s="600" t="n"/>
      <c r="D359" s="600" t="n"/>
      <c r="E359" s="600" t="n"/>
      <c r="F359" s="600" t="n"/>
      <c r="G359" s="600" t="n"/>
      <c r="H359" s="600" t="n"/>
      <c r="I359" s="600" t="n"/>
      <c r="J359" s="600" t="n"/>
      <c r="K359" s="600" t="n"/>
      <c r="L359" s="600" t="n"/>
      <c r="M359" s="600" t="n"/>
      <c r="N359" s="600" t="n"/>
      <c r="O359" s="600" t="n"/>
      <c r="P359" s="600" t="n"/>
      <c r="Q359" s="600" t="n"/>
      <c r="R359" s="600" t="n"/>
      <c r="S359" s="600" t="n"/>
      <c r="T359" s="600" t="n"/>
      <c r="U359" s="600" t="n"/>
      <c r="V359" s="600" t="n"/>
      <c r="W359" s="600" t="n"/>
      <c r="X359" s="600" t="n"/>
      <c r="Y359" s="600" t="n"/>
      <c r="Z359" s="600" t="n"/>
    </row>
    <row r="360" ht="15.75" customHeight="1" s="844">
      <c r="A360" s="600" t="n"/>
      <c r="B360" s="600" t="n"/>
      <c r="C360" s="600" t="n"/>
      <c r="D360" s="600" t="n"/>
      <c r="E360" s="600" t="n"/>
      <c r="F360" s="600" t="n"/>
      <c r="G360" s="600" t="n"/>
      <c r="H360" s="600" t="n"/>
      <c r="I360" s="600" t="n"/>
      <c r="J360" s="600" t="n"/>
      <c r="K360" s="600" t="n"/>
      <c r="L360" s="600" t="n"/>
      <c r="M360" s="600" t="n"/>
      <c r="N360" s="600" t="n"/>
      <c r="O360" s="600" t="n"/>
      <c r="P360" s="600" t="n"/>
      <c r="Q360" s="600" t="n"/>
      <c r="R360" s="600" t="n"/>
      <c r="S360" s="600" t="n"/>
      <c r="T360" s="600" t="n"/>
      <c r="U360" s="600" t="n"/>
      <c r="V360" s="600" t="n"/>
      <c r="W360" s="600" t="n"/>
      <c r="X360" s="600" t="n"/>
      <c r="Y360" s="600" t="n"/>
      <c r="Z360" s="600" t="n"/>
    </row>
    <row r="361" ht="15.75" customHeight="1" s="844">
      <c r="A361" s="600" t="n"/>
      <c r="B361" s="600" t="n"/>
      <c r="C361" s="600" t="n"/>
      <c r="D361" s="600" t="n"/>
      <c r="E361" s="600" t="n"/>
      <c r="F361" s="600" t="n"/>
      <c r="G361" s="600" t="n"/>
      <c r="H361" s="600" t="n"/>
      <c r="I361" s="600" t="n"/>
      <c r="J361" s="600" t="n"/>
      <c r="K361" s="600" t="n"/>
      <c r="L361" s="600" t="n"/>
      <c r="M361" s="600" t="n"/>
      <c r="N361" s="600" t="n"/>
      <c r="O361" s="600" t="n"/>
      <c r="P361" s="600" t="n"/>
      <c r="Q361" s="600" t="n"/>
      <c r="R361" s="600" t="n"/>
      <c r="S361" s="600" t="n"/>
      <c r="T361" s="600" t="n"/>
      <c r="U361" s="600" t="n"/>
      <c r="V361" s="600" t="n"/>
      <c r="W361" s="600" t="n"/>
      <c r="X361" s="600" t="n"/>
      <c r="Y361" s="600" t="n"/>
      <c r="Z361" s="600" t="n"/>
    </row>
    <row r="362" ht="15.75" customHeight="1" s="844">
      <c r="A362" s="600" t="n"/>
      <c r="B362" s="600" t="n"/>
      <c r="C362" s="600" t="n"/>
      <c r="D362" s="600" t="n"/>
      <c r="E362" s="600" t="n"/>
      <c r="F362" s="600" t="n"/>
      <c r="G362" s="600" t="n"/>
      <c r="H362" s="600" t="n"/>
      <c r="I362" s="600" t="n"/>
      <c r="J362" s="600" t="n"/>
      <c r="K362" s="600" t="n"/>
      <c r="L362" s="600" t="n"/>
      <c r="M362" s="600" t="n"/>
      <c r="N362" s="600" t="n"/>
      <c r="O362" s="600" t="n"/>
      <c r="P362" s="600" t="n"/>
      <c r="Q362" s="600" t="n"/>
      <c r="R362" s="600" t="n"/>
      <c r="S362" s="600" t="n"/>
      <c r="T362" s="600" t="n"/>
      <c r="U362" s="600" t="n"/>
      <c r="V362" s="600" t="n"/>
      <c r="W362" s="600" t="n"/>
      <c r="X362" s="600" t="n"/>
      <c r="Y362" s="600" t="n"/>
      <c r="Z362" s="600" t="n"/>
    </row>
    <row r="363" ht="15.75" customHeight="1" s="844">
      <c r="A363" s="600" t="n"/>
      <c r="B363" s="600" t="n"/>
      <c r="C363" s="600" t="n"/>
      <c r="D363" s="600" t="n"/>
      <c r="E363" s="600" t="n"/>
      <c r="F363" s="600" t="n"/>
      <c r="G363" s="600" t="n"/>
      <c r="H363" s="600" t="n"/>
      <c r="I363" s="600" t="n"/>
      <c r="J363" s="600" t="n"/>
      <c r="K363" s="600" t="n"/>
      <c r="L363" s="600" t="n"/>
      <c r="M363" s="600" t="n"/>
      <c r="N363" s="600" t="n"/>
      <c r="O363" s="600" t="n"/>
      <c r="P363" s="600" t="n"/>
      <c r="Q363" s="600" t="n"/>
      <c r="R363" s="600" t="n"/>
      <c r="S363" s="600" t="n"/>
      <c r="T363" s="600" t="n"/>
      <c r="U363" s="600" t="n"/>
      <c r="V363" s="600" t="n"/>
      <c r="W363" s="600" t="n"/>
      <c r="X363" s="600" t="n"/>
      <c r="Y363" s="600" t="n"/>
      <c r="Z363" s="600" t="n"/>
    </row>
    <row r="364" ht="15.75" customHeight="1" s="844">
      <c r="A364" s="600" t="n"/>
      <c r="B364" s="600" t="n"/>
      <c r="C364" s="600" t="n"/>
      <c r="D364" s="600" t="n"/>
      <c r="E364" s="600" t="n"/>
      <c r="F364" s="600" t="n"/>
      <c r="G364" s="600" t="n"/>
      <c r="H364" s="600" t="n"/>
      <c r="I364" s="600" t="n"/>
      <c r="J364" s="600" t="n"/>
      <c r="K364" s="600" t="n"/>
      <c r="L364" s="600" t="n"/>
      <c r="M364" s="600" t="n"/>
      <c r="N364" s="600" t="n"/>
      <c r="O364" s="600" t="n"/>
      <c r="P364" s="600" t="n"/>
      <c r="Q364" s="600" t="n"/>
      <c r="R364" s="600" t="n"/>
      <c r="S364" s="600" t="n"/>
      <c r="T364" s="600" t="n"/>
      <c r="U364" s="600" t="n"/>
      <c r="V364" s="600" t="n"/>
      <c r="W364" s="600" t="n"/>
      <c r="X364" s="600" t="n"/>
      <c r="Y364" s="600" t="n"/>
      <c r="Z364" s="600" t="n"/>
    </row>
    <row r="365" ht="15.75" customHeight="1" s="844">
      <c r="A365" s="600" t="n"/>
      <c r="B365" s="600" t="n"/>
      <c r="C365" s="600" t="n"/>
      <c r="D365" s="600" t="n"/>
      <c r="E365" s="600" t="n"/>
      <c r="F365" s="600" t="n"/>
      <c r="G365" s="600" t="n"/>
      <c r="H365" s="600" t="n"/>
      <c r="I365" s="600" t="n"/>
      <c r="J365" s="600" t="n"/>
      <c r="K365" s="600" t="n"/>
      <c r="L365" s="600" t="n"/>
      <c r="M365" s="600" t="n"/>
      <c r="N365" s="600" t="n"/>
      <c r="O365" s="600" t="n"/>
      <c r="P365" s="600" t="n"/>
      <c r="Q365" s="600" t="n"/>
      <c r="R365" s="600" t="n"/>
      <c r="S365" s="600" t="n"/>
      <c r="T365" s="600" t="n"/>
      <c r="U365" s="600" t="n"/>
      <c r="V365" s="600" t="n"/>
      <c r="W365" s="600" t="n"/>
      <c r="X365" s="600" t="n"/>
      <c r="Y365" s="600" t="n"/>
      <c r="Z365" s="600" t="n"/>
    </row>
    <row r="366" ht="15.75" customHeight="1" s="844">
      <c r="A366" s="600" t="n"/>
      <c r="B366" s="600" t="n"/>
      <c r="C366" s="600" t="n"/>
      <c r="D366" s="600" t="n"/>
      <c r="E366" s="600" t="n"/>
      <c r="F366" s="600" t="n"/>
      <c r="G366" s="600" t="n"/>
      <c r="H366" s="600" t="n"/>
      <c r="I366" s="600" t="n"/>
      <c r="J366" s="600" t="n"/>
      <c r="K366" s="600" t="n"/>
      <c r="L366" s="600" t="n"/>
      <c r="M366" s="600" t="n"/>
      <c r="N366" s="600" t="n"/>
      <c r="O366" s="600" t="n"/>
      <c r="P366" s="600" t="n"/>
      <c r="Q366" s="600" t="n"/>
      <c r="R366" s="600" t="n"/>
      <c r="S366" s="600" t="n"/>
      <c r="T366" s="600" t="n"/>
      <c r="U366" s="600" t="n"/>
      <c r="V366" s="600" t="n"/>
      <c r="W366" s="600" t="n"/>
      <c r="X366" s="600" t="n"/>
      <c r="Y366" s="600" t="n"/>
      <c r="Z366" s="600" t="n"/>
    </row>
    <row r="367" ht="15.75" customHeight="1" s="844">
      <c r="A367" s="600" t="n"/>
      <c r="B367" s="600" t="n"/>
      <c r="C367" s="600" t="n"/>
      <c r="D367" s="600" t="n"/>
      <c r="E367" s="600" t="n"/>
      <c r="F367" s="600" t="n"/>
      <c r="G367" s="600" t="n"/>
      <c r="H367" s="600" t="n"/>
      <c r="I367" s="600" t="n"/>
      <c r="J367" s="600" t="n"/>
      <c r="K367" s="600" t="n"/>
      <c r="L367" s="600" t="n"/>
      <c r="M367" s="600" t="n"/>
      <c r="N367" s="600" t="n"/>
      <c r="O367" s="600" t="n"/>
      <c r="P367" s="600" t="n"/>
      <c r="Q367" s="600" t="n"/>
      <c r="R367" s="600" t="n"/>
      <c r="S367" s="600" t="n"/>
      <c r="T367" s="600" t="n"/>
      <c r="U367" s="600" t="n"/>
      <c r="V367" s="600" t="n"/>
      <c r="W367" s="600" t="n"/>
      <c r="X367" s="600" t="n"/>
      <c r="Y367" s="600" t="n"/>
      <c r="Z367" s="600" t="n"/>
    </row>
    <row r="368" ht="15.75" customHeight="1" s="844">
      <c r="A368" s="600" t="n"/>
      <c r="B368" s="600" t="n"/>
      <c r="C368" s="600" t="n"/>
      <c r="D368" s="600" t="n"/>
      <c r="E368" s="600" t="n"/>
      <c r="F368" s="600" t="n"/>
      <c r="G368" s="600" t="n"/>
      <c r="H368" s="600" t="n"/>
      <c r="I368" s="600" t="n"/>
      <c r="J368" s="600" t="n"/>
      <c r="K368" s="600" t="n"/>
      <c r="L368" s="600" t="n"/>
      <c r="M368" s="600" t="n"/>
      <c r="N368" s="600" t="n"/>
      <c r="O368" s="600" t="n"/>
      <c r="P368" s="600" t="n"/>
      <c r="Q368" s="600" t="n"/>
      <c r="R368" s="600" t="n"/>
      <c r="S368" s="600" t="n"/>
      <c r="T368" s="600" t="n"/>
      <c r="U368" s="600" t="n"/>
      <c r="V368" s="600" t="n"/>
      <c r="W368" s="600" t="n"/>
      <c r="X368" s="600" t="n"/>
      <c r="Y368" s="600" t="n"/>
      <c r="Z368" s="600" t="n"/>
    </row>
    <row r="369" ht="15.75" customHeight="1" s="844">
      <c r="A369" s="600" t="n"/>
      <c r="B369" s="600" t="n"/>
      <c r="C369" s="600" t="n"/>
      <c r="D369" s="600" t="n"/>
      <c r="E369" s="600" t="n"/>
      <c r="F369" s="600" t="n"/>
      <c r="G369" s="600" t="n"/>
      <c r="H369" s="600" t="n"/>
      <c r="I369" s="600" t="n"/>
      <c r="J369" s="600" t="n"/>
      <c r="K369" s="600" t="n"/>
      <c r="L369" s="600" t="n"/>
      <c r="M369" s="600" t="n"/>
      <c r="N369" s="600" t="n"/>
      <c r="O369" s="600" t="n"/>
      <c r="P369" s="600" t="n"/>
      <c r="Q369" s="600" t="n"/>
      <c r="R369" s="600" t="n"/>
      <c r="S369" s="600" t="n"/>
      <c r="T369" s="600" t="n"/>
      <c r="U369" s="600" t="n"/>
      <c r="V369" s="600" t="n"/>
      <c r="W369" s="600" t="n"/>
      <c r="X369" s="600" t="n"/>
      <c r="Y369" s="600" t="n"/>
      <c r="Z369" s="600" t="n"/>
    </row>
    <row r="370" ht="15.75" customHeight="1" s="844">
      <c r="A370" s="600" t="n"/>
      <c r="B370" s="600" t="n"/>
      <c r="C370" s="600" t="n"/>
      <c r="D370" s="600" t="n"/>
      <c r="E370" s="600" t="n"/>
      <c r="F370" s="600" t="n"/>
      <c r="G370" s="600" t="n"/>
      <c r="H370" s="600" t="n"/>
      <c r="I370" s="600" t="n"/>
      <c r="J370" s="600" t="n"/>
      <c r="K370" s="600" t="n"/>
      <c r="L370" s="600" t="n"/>
      <c r="M370" s="600" t="n"/>
      <c r="N370" s="600" t="n"/>
      <c r="O370" s="600" t="n"/>
      <c r="P370" s="600" t="n"/>
      <c r="Q370" s="600" t="n"/>
      <c r="R370" s="600" t="n"/>
      <c r="S370" s="600" t="n"/>
      <c r="T370" s="600" t="n"/>
      <c r="U370" s="600" t="n"/>
      <c r="V370" s="600" t="n"/>
      <c r="W370" s="600" t="n"/>
      <c r="X370" s="600" t="n"/>
      <c r="Y370" s="600" t="n"/>
      <c r="Z370" s="600" t="n"/>
    </row>
    <row r="371" ht="15.75" customHeight="1" s="844">
      <c r="A371" s="600" t="n"/>
      <c r="B371" s="600" t="n"/>
      <c r="C371" s="600" t="n"/>
      <c r="D371" s="600" t="n"/>
      <c r="E371" s="600" t="n"/>
      <c r="F371" s="600" t="n"/>
      <c r="G371" s="600" t="n"/>
      <c r="H371" s="600" t="n"/>
      <c r="I371" s="600" t="n"/>
      <c r="J371" s="600" t="n"/>
      <c r="K371" s="600" t="n"/>
      <c r="L371" s="600" t="n"/>
      <c r="M371" s="600" t="n"/>
      <c r="N371" s="600" t="n"/>
      <c r="O371" s="600" t="n"/>
      <c r="P371" s="600" t="n"/>
      <c r="Q371" s="600" t="n"/>
      <c r="R371" s="600" t="n"/>
      <c r="S371" s="600" t="n"/>
      <c r="T371" s="600" t="n"/>
      <c r="U371" s="600" t="n"/>
      <c r="V371" s="600" t="n"/>
      <c r="W371" s="600" t="n"/>
      <c r="X371" s="600" t="n"/>
      <c r="Y371" s="600" t="n"/>
      <c r="Z371" s="600" t="n"/>
    </row>
    <row r="372" ht="15.75" customHeight="1" s="844">
      <c r="A372" s="600" t="n"/>
      <c r="B372" s="600" t="n"/>
      <c r="C372" s="600" t="n"/>
      <c r="D372" s="600" t="n"/>
      <c r="E372" s="600" t="n"/>
      <c r="F372" s="600" t="n"/>
      <c r="G372" s="600" t="n"/>
      <c r="H372" s="600" t="n"/>
      <c r="I372" s="600" t="n"/>
      <c r="J372" s="600" t="n"/>
      <c r="K372" s="600" t="n"/>
      <c r="L372" s="600" t="n"/>
      <c r="M372" s="600" t="n"/>
      <c r="N372" s="600" t="n"/>
      <c r="O372" s="600" t="n"/>
      <c r="P372" s="600" t="n"/>
      <c r="Q372" s="600" t="n"/>
      <c r="R372" s="600" t="n"/>
      <c r="S372" s="600" t="n"/>
      <c r="T372" s="600" t="n"/>
      <c r="U372" s="600" t="n"/>
      <c r="V372" s="600" t="n"/>
      <c r="W372" s="600" t="n"/>
      <c r="X372" s="600" t="n"/>
      <c r="Y372" s="600" t="n"/>
      <c r="Z372" s="600" t="n"/>
    </row>
    <row r="373" ht="15.75" customHeight="1" s="844">
      <c r="A373" s="600" t="n"/>
      <c r="B373" s="600" t="n"/>
      <c r="C373" s="600" t="n"/>
      <c r="D373" s="600" t="n"/>
      <c r="E373" s="600" t="n"/>
      <c r="F373" s="600" t="n"/>
      <c r="G373" s="600" t="n"/>
      <c r="H373" s="600" t="n"/>
      <c r="I373" s="600" t="n"/>
      <c r="J373" s="600" t="n"/>
      <c r="K373" s="600" t="n"/>
      <c r="L373" s="600" t="n"/>
      <c r="M373" s="600" t="n"/>
      <c r="N373" s="600" t="n"/>
      <c r="O373" s="600" t="n"/>
      <c r="P373" s="600" t="n"/>
      <c r="Q373" s="600" t="n"/>
      <c r="R373" s="600" t="n"/>
      <c r="S373" s="600" t="n"/>
      <c r="T373" s="600" t="n"/>
      <c r="U373" s="600" t="n"/>
      <c r="V373" s="600" t="n"/>
      <c r="W373" s="600" t="n"/>
      <c r="X373" s="600" t="n"/>
      <c r="Y373" s="600" t="n"/>
      <c r="Z373" s="600" t="n"/>
    </row>
    <row r="374" ht="15.75" customHeight="1" s="844">
      <c r="A374" s="600" t="n"/>
      <c r="B374" s="600" t="n"/>
      <c r="C374" s="600" t="n"/>
      <c r="D374" s="600" t="n"/>
      <c r="E374" s="600" t="n"/>
      <c r="F374" s="600" t="n"/>
      <c r="G374" s="600" t="n"/>
      <c r="H374" s="600" t="n"/>
      <c r="I374" s="600" t="n"/>
      <c r="J374" s="600" t="n"/>
      <c r="K374" s="600" t="n"/>
      <c r="L374" s="600" t="n"/>
      <c r="M374" s="600" t="n"/>
      <c r="N374" s="600" t="n"/>
      <c r="O374" s="600" t="n"/>
      <c r="P374" s="600" t="n"/>
      <c r="Q374" s="600" t="n"/>
      <c r="R374" s="600" t="n"/>
      <c r="S374" s="600" t="n"/>
      <c r="T374" s="600" t="n"/>
      <c r="U374" s="600" t="n"/>
      <c r="V374" s="600" t="n"/>
      <c r="W374" s="600" t="n"/>
      <c r="X374" s="600" t="n"/>
      <c r="Y374" s="600" t="n"/>
      <c r="Z374" s="600" t="n"/>
    </row>
    <row r="375" ht="15.75" customHeight="1" s="844">
      <c r="A375" s="600" t="n"/>
      <c r="B375" s="600" t="n"/>
      <c r="C375" s="600" t="n"/>
      <c r="D375" s="600" t="n"/>
      <c r="E375" s="600" t="n"/>
      <c r="F375" s="600" t="n"/>
      <c r="G375" s="600" t="n"/>
      <c r="H375" s="600" t="n"/>
      <c r="I375" s="600" t="n"/>
      <c r="J375" s="600" t="n"/>
      <c r="K375" s="600" t="n"/>
      <c r="L375" s="600" t="n"/>
      <c r="M375" s="600" t="n"/>
      <c r="N375" s="600" t="n"/>
      <c r="O375" s="600" t="n"/>
      <c r="P375" s="600" t="n"/>
      <c r="Q375" s="600" t="n"/>
      <c r="R375" s="600" t="n"/>
      <c r="S375" s="600" t="n"/>
      <c r="T375" s="600" t="n"/>
      <c r="U375" s="600" t="n"/>
      <c r="V375" s="600" t="n"/>
      <c r="W375" s="600" t="n"/>
      <c r="X375" s="600" t="n"/>
      <c r="Y375" s="600" t="n"/>
      <c r="Z375" s="600" t="n"/>
    </row>
    <row r="376" ht="15.75" customHeight="1" s="844">
      <c r="A376" s="600" t="n"/>
      <c r="B376" s="600" t="n"/>
      <c r="C376" s="600" t="n"/>
      <c r="D376" s="600" t="n"/>
      <c r="E376" s="600" t="n"/>
      <c r="F376" s="600" t="n"/>
      <c r="G376" s="600" t="n"/>
      <c r="H376" s="600" t="n"/>
      <c r="I376" s="600" t="n"/>
      <c r="J376" s="600" t="n"/>
      <c r="K376" s="600" t="n"/>
      <c r="L376" s="600" t="n"/>
      <c r="M376" s="600" t="n"/>
      <c r="N376" s="600" t="n"/>
      <c r="O376" s="600" t="n"/>
      <c r="P376" s="600" t="n"/>
      <c r="Q376" s="600" t="n"/>
      <c r="R376" s="600" t="n"/>
      <c r="S376" s="600" t="n"/>
      <c r="T376" s="600" t="n"/>
      <c r="U376" s="600" t="n"/>
      <c r="V376" s="600" t="n"/>
      <c r="W376" s="600" t="n"/>
      <c r="X376" s="600" t="n"/>
      <c r="Y376" s="600" t="n"/>
      <c r="Z376" s="600" t="n"/>
    </row>
    <row r="377" ht="15.75" customHeight="1" s="844">
      <c r="A377" s="600" t="n"/>
      <c r="B377" s="600" t="n"/>
      <c r="C377" s="600" t="n"/>
      <c r="D377" s="600" t="n"/>
      <c r="E377" s="600" t="n"/>
      <c r="F377" s="600" t="n"/>
      <c r="G377" s="600" t="n"/>
      <c r="H377" s="600" t="n"/>
      <c r="I377" s="600" t="n"/>
      <c r="J377" s="600" t="n"/>
      <c r="K377" s="600" t="n"/>
      <c r="L377" s="600" t="n"/>
      <c r="M377" s="600" t="n"/>
      <c r="N377" s="600" t="n"/>
      <c r="O377" s="600" t="n"/>
      <c r="P377" s="600" t="n"/>
      <c r="Q377" s="600" t="n"/>
      <c r="R377" s="600" t="n"/>
      <c r="S377" s="600" t="n"/>
      <c r="T377" s="600" t="n"/>
      <c r="U377" s="600" t="n"/>
      <c r="V377" s="600" t="n"/>
      <c r="W377" s="600" t="n"/>
      <c r="X377" s="600" t="n"/>
      <c r="Y377" s="600" t="n"/>
      <c r="Z377" s="600" t="n"/>
    </row>
    <row r="378" ht="15.75" customHeight="1" s="844">
      <c r="A378" s="600" t="n"/>
      <c r="B378" s="600" t="n"/>
      <c r="C378" s="600" t="n"/>
      <c r="D378" s="600" t="n"/>
      <c r="E378" s="600" t="n"/>
      <c r="F378" s="600" t="n"/>
      <c r="G378" s="600" t="n"/>
      <c r="H378" s="600" t="n"/>
      <c r="I378" s="600" t="n"/>
      <c r="J378" s="600" t="n"/>
      <c r="K378" s="600" t="n"/>
      <c r="L378" s="600" t="n"/>
      <c r="M378" s="600" t="n"/>
      <c r="N378" s="600" t="n"/>
      <c r="O378" s="600" t="n"/>
      <c r="P378" s="600" t="n"/>
      <c r="Q378" s="600" t="n"/>
      <c r="R378" s="600" t="n"/>
      <c r="S378" s="600" t="n"/>
      <c r="T378" s="600" t="n"/>
      <c r="U378" s="600" t="n"/>
      <c r="V378" s="600" t="n"/>
      <c r="W378" s="600" t="n"/>
      <c r="X378" s="600" t="n"/>
      <c r="Y378" s="600" t="n"/>
      <c r="Z378" s="600" t="n"/>
    </row>
    <row r="379" ht="15.75" customHeight="1" s="844">
      <c r="A379" s="600" t="n"/>
      <c r="B379" s="600" t="n"/>
      <c r="C379" s="600" t="n"/>
      <c r="D379" s="600" t="n"/>
      <c r="E379" s="600" t="n"/>
      <c r="F379" s="600" t="n"/>
      <c r="G379" s="600" t="n"/>
      <c r="H379" s="600" t="n"/>
      <c r="I379" s="600" t="n"/>
      <c r="J379" s="600" t="n"/>
      <c r="K379" s="600" t="n"/>
      <c r="L379" s="600" t="n"/>
      <c r="M379" s="600" t="n"/>
      <c r="N379" s="600" t="n"/>
      <c r="O379" s="600" t="n"/>
      <c r="P379" s="600" t="n"/>
      <c r="Q379" s="600" t="n"/>
      <c r="R379" s="600" t="n"/>
      <c r="S379" s="600" t="n"/>
      <c r="T379" s="600" t="n"/>
      <c r="U379" s="600" t="n"/>
      <c r="V379" s="600" t="n"/>
      <c r="W379" s="600" t="n"/>
      <c r="X379" s="600" t="n"/>
      <c r="Y379" s="600" t="n"/>
      <c r="Z379" s="600" t="n"/>
    </row>
    <row r="380" ht="15.75" customHeight="1" s="844">
      <c r="A380" s="600" t="n"/>
      <c r="B380" s="600" t="n"/>
      <c r="C380" s="600" t="n"/>
      <c r="D380" s="600" t="n"/>
      <c r="E380" s="600" t="n"/>
      <c r="F380" s="600" t="n"/>
      <c r="G380" s="600" t="n"/>
      <c r="H380" s="600" t="n"/>
      <c r="I380" s="600" t="n"/>
      <c r="J380" s="600" t="n"/>
      <c r="K380" s="600" t="n"/>
      <c r="L380" s="600" t="n"/>
      <c r="M380" s="600" t="n"/>
      <c r="N380" s="600" t="n"/>
      <c r="O380" s="600" t="n"/>
      <c r="P380" s="600" t="n"/>
      <c r="Q380" s="600" t="n"/>
      <c r="R380" s="600" t="n"/>
      <c r="S380" s="600" t="n"/>
      <c r="T380" s="600" t="n"/>
      <c r="U380" s="600" t="n"/>
      <c r="V380" s="600" t="n"/>
      <c r="W380" s="600" t="n"/>
      <c r="X380" s="600" t="n"/>
      <c r="Y380" s="600" t="n"/>
      <c r="Z380" s="600" t="n"/>
    </row>
    <row r="381" ht="15.75" customHeight="1" s="844">
      <c r="A381" s="600" t="n"/>
      <c r="B381" s="600" t="n"/>
      <c r="C381" s="600" t="n"/>
      <c r="D381" s="600" t="n"/>
      <c r="E381" s="600" t="n"/>
      <c r="F381" s="600" t="n"/>
      <c r="G381" s="600" t="n"/>
      <c r="H381" s="600" t="n"/>
      <c r="I381" s="600" t="n"/>
      <c r="J381" s="600" t="n"/>
      <c r="K381" s="600" t="n"/>
      <c r="L381" s="600" t="n"/>
      <c r="M381" s="600" t="n"/>
      <c r="N381" s="600" t="n"/>
      <c r="O381" s="600" t="n"/>
      <c r="P381" s="600" t="n"/>
      <c r="Q381" s="600" t="n"/>
      <c r="R381" s="600" t="n"/>
      <c r="S381" s="600" t="n"/>
      <c r="T381" s="600" t="n"/>
      <c r="U381" s="600" t="n"/>
      <c r="V381" s="600" t="n"/>
      <c r="W381" s="600" t="n"/>
      <c r="X381" s="600" t="n"/>
      <c r="Y381" s="600" t="n"/>
      <c r="Z381" s="600" t="n"/>
    </row>
    <row r="382" ht="15.75" customHeight="1" s="844">
      <c r="A382" s="600" t="n"/>
      <c r="B382" s="600" t="n"/>
      <c r="C382" s="600" t="n"/>
      <c r="D382" s="600" t="n"/>
      <c r="E382" s="600" t="n"/>
      <c r="F382" s="600" t="n"/>
      <c r="G382" s="600" t="n"/>
      <c r="H382" s="600" t="n"/>
      <c r="I382" s="600" t="n"/>
      <c r="J382" s="600" t="n"/>
      <c r="K382" s="600" t="n"/>
      <c r="L382" s="600" t="n"/>
      <c r="M382" s="600" t="n"/>
      <c r="N382" s="600" t="n"/>
      <c r="O382" s="600" t="n"/>
      <c r="P382" s="600" t="n"/>
      <c r="Q382" s="600" t="n"/>
      <c r="R382" s="600" t="n"/>
      <c r="S382" s="600" t="n"/>
      <c r="T382" s="600" t="n"/>
      <c r="U382" s="600" t="n"/>
      <c r="V382" s="600" t="n"/>
      <c r="W382" s="600" t="n"/>
      <c r="X382" s="600" t="n"/>
      <c r="Y382" s="600" t="n"/>
      <c r="Z382" s="600" t="n"/>
    </row>
    <row r="383" ht="15.75" customHeight="1" s="844">
      <c r="A383" s="600" t="n"/>
      <c r="B383" s="600" t="n"/>
      <c r="C383" s="600" t="n"/>
      <c r="D383" s="600" t="n"/>
      <c r="E383" s="600" t="n"/>
      <c r="F383" s="600" t="n"/>
      <c r="G383" s="600" t="n"/>
      <c r="H383" s="600" t="n"/>
      <c r="I383" s="600" t="n"/>
      <c r="J383" s="600" t="n"/>
      <c r="K383" s="600" t="n"/>
      <c r="L383" s="600" t="n"/>
      <c r="M383" s="600" t="n"/>
      <c r="N383" s="600" t="n"/>
      <c r="O383" s="600" t="n"/>
      <c r="P383" s="600" t="n"/>
      <c r="Q383" s="600" t="n"/>
      <c r="R383" s="600" t="n"/>
      <c r="S383" s="600" t="n"/>
      <c r="T383" s="600" t="n"/>
      <c r="U383" s="600" t="n"/>
      <c r="V383" s="600" t="n"/>
      <c r="W383" s="600" t="n"/>
      <c r="X383" s="600" t="n"/>
      <c r="Y383" s="600" t="n"/>
      <c r="Z383" s="600" t="n"/>
    </row>
    <row r="384" ht="15.75" customHeight="1" s="844">
      <c r="A384" s="600" t="n"/>
      <c r="B384" s="600" t="n"/>
      <c r="C384" s="600" t="n"/>
      <c r="D384" s="600" t="n"/>
      <c r="E384" s="600" t="n"/>
      <c r="F384" s="600" t="n"/>
      <c r="G384" s="600" t="n"/>
      <c r="H384" s="600" t="n"/>
      <c r="I384" s="600" t="n"/>
      <c r="J384" s="600" t="n"/>
      <c r="K384" s="600" t="n"/>
      <c r="L384" s="600" t="n"/>
      <c r="M384" s="600" t="n"/>
      <c r="N384" s="600" t="n"/>
      <c r="O384" s="600" t="n"/>
      <c r="P384" s="600" t="n"/>
      <c r="Q384" s="600" t="n"/>
      <c r="R384" s="600" t="n"/>
      <c r="S384" s="600" t="n"/>
      <c r="T384" s="600" t="n"/>
      <c r="U384" s="600" t="n"/>
      <c r="V384" s="600" t="n"/>
      <c r="W384" s="600" t="n"/>
      <c r="X384" s="600" t="n"/>
      <c r="Y384" s="600" t="n"/>
      <c r="Z384" s="600" t="n"/>
    </row>
    <row r="385" ht="15.75" customHeight="1" s="844">
      <c r="A385" s="600" t="n"/>
      <c r="B385" s="600" t="n"/>
      <c r="C385" s="600" t="n"/>
      <c r="D385" s="600" t="n"/>
      <c r="E385" s="600" t="n"/>
      <c r="F385" s="600" t="n"/>
      <c r="G385" s="600" t="n"/>
      <c r="H385" s="600" t="n"/>
      <c r="I385" s="600" t="n"/>
      <c r="J385" s="600" t="n"/>
      <c r="K385" s="600" t="n"/>
      <c r="L385" s="600" t="n"/>
      <c r="M385" s="600" t="n"/>
      <c r="N385" s="600" t="n"/>
      <c r="O385" s="600" t="n"/>
      <c r="P385" s="600" t="n"/>
      <c r="Q385" s="600" t="n"/>
      <c r="R385" s="600" t="n"/>
      <c r="S385" s="600" t="n"/>
      <c r="T385" s="600" t="n"/>
      <c r="U385" s="600" t="n"/>
      <c r="V385" s="600" t="n"/>
      <c r="W385" s="600" t="n"/>
      <c r="X385" s="600" t="n"/>
      <c r="Y385" s="600" t="n"/>
      <c r="Z385" s="600" t="n"/>
    </row>
    <row r="386" ht="15.75" customHeight="1" s="844">
      <c r="A386" s="600" t="n"/>
      <c r="B386" s="600" t="n"/>
      <c r="C386" s="600" t="n"/>
      <c r="D386" s="600" t="n"/>
      <c r="E386" s="600" t="n"/>
      <c r="F386" s="600" t="n"/>
      <c r="G386" s="600" t="n"/>
      <c r="H386" s="600" t="n"/>
      <c r="I386" s="600" t="n"/>
      <c r="J386" s="600" t="n"/>
      <c r="K386" s="600" t="n"/>
      <c r="L386" s="600" t="n"/>
      <c r="M386" s="600" t="n"/>
      <c r="N386" s="600" t="n"/>
      <c r="O386" s="600" t="n"/>
      <c r="P386" s="600" t="n"/>
      <c r="Q386" s="600" t="n"/>
      <c r="R386" s="600" t="n"/>
      <c r="S386" s="600" t="n"/>
      <c r="T386" s="600" t="n"/>
      <c r="U386" s="600" t="n"/>
      <c r="V386" s="600" t="n"/>
      <c r="W386" s="600" t="n"/>
      <c r="X386" s="600" t="n"/>
      <c r="Y386" s="600" t="n"/>
      <c r="Z386" s="600" t="n"/>
    </row>
    <row r="387" ht="15.75" customHeight="1" s="844">
      <c r="A387" s="600" t="n"/>
      <c r="B387" s="600" t="n"/>
      <c r="C387" s="600" t="n"/>
      <c r="D387" s="600" t="n"/>
      <c r="E387" s="600" t="n"/>
      <c r="F387" s="600" t="n"/>
      <c r="G387" s="600" t="n"/>
      <c r="H387" s="600" t="n"/>
      <c r="I387" s="600" t="n"/>
      <c r="J387" s="600" t="n"/>
      <c r="K387" s="600" t="n"/>
      <c r="L387" s="600" t="n"/>
      <c r="M387" s="600" t="n"/>
      <c r="N387" s="600" t="n"/>
      <c r="O387" s="600" t="n"/>
      <c r="P387" s="600" t="n"/>
      <c r="Q387" s="600" t="n"/>
      <c r="R387" s="600" t="n"/>
      <c r="S387" s="600" t="n"/>
      <c r="T387" s="600" t="n"/>
      <c r="U387" s="600" t="n"/>
      <c r="V387" s="600" t="n"/>
      <c r="W387" s="600" t="n"/>
      <c r="X387" s="600" t="n"/>
      <c r="Y387" s="600" t="n"/>
      <c r="Z387" s="600" t="n"/>
    </row>
    <row r="388" ht="15.75" customHeight="1" s="844">
      <c r="A388" s="600" t="n"/>
      <c r="B388" s="600" t="n"/>
      <c r="C388" s="600" t="n"/>
      <c r="D388" s="600" t="n"/>
      <c r="E388" s="600" t="n"/>
      <c r="F388" s="600" t="n"/>
      <c r="G388" s="600" t="n"/>
      <c r="H388" s="600" t="n"/>
      <c r="I388" s="600" t="n"/>
      <c r="J388" s="600" t="n"/>
      <c r="K388" s="600" t="n"/>
      <c r="L388" s="600" t="n"/>
      <c r="M388" s="600" t="n"/>
      <c r="N388" s="600" t="n"/>
      <c r="O388" s="600" t="n"/>
      <c r="P388" s="600" t="n"/>
      <c r="Q388" s="600" t="n"/>
      <c r="R388" s="600" t="n"/>
      <c r="S388" s="600" t="n"/>
      <c r="T388" s="600" t="n"/>
      <c r="U388" s="600" t="n"/>
      <c r="V388" s="600" t="n"/>
      <c r="W388" s="600" t="n"/>
      <c r="X388" s="600" t="n"/>
      <c r="Y388" s="600" t="n"/>
      <c r="Z388" s="600" t="n"/>
    </row>
    <row r="389" ht="15.75" customHeight="1" s="844">
      <c r="A389" s="600" t="n"/>
      <c r="B389" s="600" t="n"/>
      <c r="C389" s="600" t="n"/>
      <c r="D389" s="600" t="n"/>
      <c r="E389" s="600" t="n"/>
      <c r="F389" s="600" t="n"/>
      <c r="G389" s="600" t="n"/>
      <c r="H389" s="600" t="n"/>
      <c r="I389" s="600" t="n"/>
      <c r="J389" s="600" t="n"/>
      <c r="K389" s="600" t="n"/>
      <c r="L389" s="600" t="n"/>
      <c r="M389" s="600" t="n"/>
      <c r="N389" s="600" t="n"/>
      <c r="O389" s="600" t="n"/>
      <c r="P389" s="600" t="n"/>
      <c r="Q389" s="600" t="n"/>
      <c r="R389" s="600" t="n"/>
      <c r="S389" s="600" t="n"/>
      <c r="T389" s="600" t="n"/>
      <c r="U389" s="600" t="n"/>
      <c r="V389" s="600" t="n"/>
      <c r="W389" s="600" t="n"/>
      <c r="X389" s="600" t="n"/>
      <c r="Y389" s="600" t="n"/>
      <c r="Z389" s="600" t="n"/>
    </row>
    <row r="390" ht="15.75" customHeight="1" s="844">
      <c r="A390" s="600" t="n"/>
      <c r="B390" s="600" t="n"/>
      <c r="C390" s="600" t="n"/>
      <c r="D390" s="600" t="n"/>
      <c r="E390" s="600" t="n"/>
      <c r="F390" s="600" t="n"/>
      <c r="G390" s="600" t="n"/>
      <c r="H390" s="600" t="n"/>
      <c r="I390" s="600" t="n"/>
      <c r="J390" s="600" t="n"/>
      <c r="K390" s="600" t="n"/>
      <c r="L390" s="600" t="n"/>
      <c r="M390" s="600" t="n"/>
      <c r="N390" s="600" t="n"/>
      <c r="O390" s="600" t="n"/>
      <c r="P390" s="600" t="n"/>
      <c r="Q390" s="600" t="n"/>
      <c r="R390" s="600" t="n"/>
      <c r="S390" s="600" t="n"/>
      <c r="T390" s="600" t="n"/>
      <c r="U390" s="600" t="n"/>
      <c r="V390" s="600" t="n"/>
      <c r="W390" s="600" t="n"/>
      <c r="X390" s="600" t="n"/>
      <c r="Y390" s="600" t="n"/>
      <c r="Z390" s="600" t="n"/>
    </row>
    <row r="391" ht="15.75" customHeight="1" s="844">
      <c r="A391" s="600" t="n"/>
      <c r="B391" s="600" t="n"/>
      <c r="C391" s="600" t="n"/>
      <c r="D391" s="600" t="n"/>
      <c r="E391" s="600" t="n"/>
      <c r="F391" s="600" t="n"/>
      <c r="G391" s="600" t="n"/>
      <c r="H391" s="600" t="n"/>
      <c r="I391" s="600" t="n"/>
      <c r="J391" s="600" t="n"/>
      <c r="K391" s="600" t="n"/>
      <c r="L391" s="600" t="n"/>
      <c r="M391" s="600" t="n"/>
      <c r="N391" s="600" t="n"/>
      <c r="O391" s="600" t="n"/>
      <c r="P391" s="600" t="n"/>
      <c r="Q391" s="600" t="n"/>
      <c r="R391" s="600" t="n"/>
      <c r="S391" s="600" t="n"/>
      <c r="T391" s="600" t="n"/>
      <c r="U391" s="600" t="n"/>
      <c r="V391" s="600" t="n"/>
      <c r="W391" s="600" t="n"/>
      <c r="X391" s="600" t="n"/>
      <c r="Y391" s="600" t="n"/>
      <c r="Z391" s="600" t="n"/>
    </row>
    <row r="392" ht="15.75" customHeight="1" s="844">
      <c r="A392" s="600" t="n"/>
      <c r="B392" s="600" t="n"/>
      <c r="C392" s="600" t="n"/>
      <c r="D392" s="600" t="n"/>
      <c r="E392" s="600" t="n"/>
      <c r="F392" s="600" t="n"/>
      <c r="G392" s="600" t="n"/>
      <c r="H392" s="600" t="n"/>
      <c r="I392" s="600" t="n"/>
      <c r="J392" s="600" t="n"/>
      <c r="K392" s="600" t="n"/>
      <c r="L392" s="600" t="n"/>
      <c r="M392" s="600" t="n"/>
      <c r="N392" s="600" t="n"/>
      <c r="O392" s="600" t="n"/>
      <c r="P392" s="600" t="n"/>
      <c r="Q392" s="600" t="n"/>
      <c r="R392" s="600" t="n"/>
      <c r="S392" s="600" t="n"/>
      <c r="T392" s="600" t="n"/>
      <c r="U392" s="600" t="n"/>
      <c r="V392" s="600" t="n"/>
      <c r="W392" s="600" t="n"/>
      <c r="X392" s="600" t="n"/>
      <c r="Y392" s="600" t="n"/>
      <c r="Z392" s="600" t="n"/>
    </row>
    <row r="393" ht="15.75" customHeight="1" s="844">
      <c r="A393" s="600" t="n"/>
      <c r="B393" s="600" t="n"/>
      <c r="C393" s="600" t="n"/>
      <c r="D393" s="600" t="n"/>
      <c r="E393" s="600" t="n"/>
      <c r="F393" s="600" t="n"/>
      <c r="G393" s="600" t="n"/>
      <c r="H393" s="600" t="n"/>
      <c r="I393" s="600" t="n"/>
      <c r="J393" s="600" t="n"/>
      <c r="K393" s="600" t="n"/>
      <c r="L393" s="600" t="n"/>
      <c r="M393" s="600" t="n"/>
      <c r="N393" s="600" t="n"/>
      <c r="O393" s="600" t="n"/>
      <c r="P393" s="600" t="n"/>
      <c r="Q393" s="600" t="n"/>
      <c r="R393" s="600" t="n"/>
      <c r="S393" s="600" t="n"/>
      <c r="T393" s="600" t="n"/>
      <c r="U393" s="600" t="n"/>
      <c r="V393" s="600" t="n"/>
      <c r="W393" s="600" t="n"/>
      <c r="X393" s="600" t="n"/>
      <c r="Y393" s="600" t="n"/>
      <c r="Z393" s="600" t="n"/>
    </row>
    <row r="394" ht="15.75" customHeight="1" s="844">
      <c r="A394" s="600" t="n"/>
      <c r="B394" s="600" t="n"/>
      <c r="C394" s="600" t="n"/>
      <c r="D394" s="600" t="n"/>
      <c r="E394" s="600" t="n"/>
      <c r="F394" s="600" t="n"/>
      <c r="G394" s="600" t="n"/>
      <c r="H394" s="600" t="n"/>
      <c r="I394" s="600" t="n"/>
      <c r="J394" s="600" t="n"/>
      <c r="K394" s="600" t="n"/>
      <c r="L394" s="600" t="n"/>
      <c r="M394" s="600" t="n"/>
      <c r="N394" s="600" t="n"/>
      <c r="O394" s="600" t="n"/>
      <c r="P394" s="600" t="n"/>
      <c r="Q394" s="600" t="n"/>
      <c r="R394" s="600" t="n"/>
      <c r="S394" s="600" t="n"/>
      <c r="T394" s="600" t="n"/>
      <c r="U394" s="600" t="n"/>
      <c r="V394" s="600" t="n"/>
      <c r="W394" s="600" t="n"/>
      <c r="X394" s="600" t="n"/>
      <c r="Y394" s="600" t="n"/>
      <c r="Z394" s="600" t="n"/>
    </row>
    <row r="395" ht="15.75" customHeight="1" s="844">
      <c r="A395" s="600" t="n"/>
      <c r="B395" s="600" t="n"/>
      <c r="C395" s="600" t="n"/>
      <c r="D395" s="600" t="n"/>
      <c r="E395" s="600" t="n"/>
      <c r="F395" s="600" t="n"/>
      <c r="G395" s="600" t="n"/>
      <c r="H395" s="600" t="n"/>
      <c r="I395" s="600" t="n"/>
      <c r="J395" s="600" t="n"/>
      <c r="K395" s="600" t="n"/>
      <c r="L395" s="600" t="n"/>
      <c r="M395" s="600" t="n"/>
      <c r="N395" s="600" t="n"/>
      <c r="O395" s="600" t="n"/>
      <c r="P395" s="600" t="n"/>
      <c r="Q395" s="600" t="n"/>
      <c r="R395" s="600" t="n"/>
      <c r="S395" s="600" t="n"/>
      <c r="T395" s="600" t="n"/>
      <c r="U395" s="600" t="n"/>
      <c r="V395" s="600" t="n"/>
      <c r="W395" s="600" t="n"/>
      <c r="X395" s="600" t="n"/>
      <c r="Y395" s="600" t="n"/>
      <c r="Z395" s="600" t="n"/>
    </row>
    <row r="396" ht="15.75" customHeight="1" s="844">
      <c r="A396" s="600" t="n"/>
      <c r="B396" s="600" t="n"/>
      <c r="C396" s="600" t="n"/>
      <c r="D396" s="600" t="n"/>
      <c r="E396" s="600" t="n"/>
      <c r="F396" s="600" t="n"/>
      <c r="G396" s="600" t="n"/>
      <c r="H396" s="600" t="n"/>
      <c r="I396" s="600" t="n"/>
      <c r="J396" s="600" t="n"/>
      <c r="K396" s="600" t="n"/>
      <c r="L396" s="600" t="n"/>
      <c r="M396" s="600" t="n"/>
      <c r="N396" s="600" t="n"/>
      <c r="O396" s="600" t="n"/>
      <c r="P396" s="600" t="n"/>
      <c r="Q396" s="600" t="n"/>
      <c r="R396" s="600" t="n"/>
      <c r="S396" s="600" t="n"/>
      <c r="T396" s="600" t="n"/>
      <c r="U396" s="600" t="n"/>
      <c r="V396" s="600" t="n"/>
      <c r="W396" s="600" t="n"/>
      <c r="X396" s="600" t="n"/>
      <c r="Y396" s="600" t="n"/>
      <c r="Z396" s="600" t="n"/>
    </row>
    <row r="397" ht="15.75" customHeight="1" s="844">
      <c r="A397" s="600" t="n"/>
      <c r="B397" s="600" t="n"/>
      <c r="C397" s="600" t="n"/>
      <c r="D397" s="600" t="n"/>
      <c r="E397" s="600" t="n"/>
      <c r="F397" s="600" t="n"/>
      <c r="G397" s="600" t="n"/>
      <c r="H397" s="600" t="n"/>
      <c r="I397" s="600" t="n"/>
      <c r="J397" s="600" t="n"/>
      <c r="K397" s="600" t="n"/>
      <c r="L397" s="600" t="n"/>
      <c r="M397" s="600" t="n"/>
      <c r="N397" s="600" t="n"/>
      <c r="O397" s="600" t="n"/>
      <c r="P397" s="600" t="n"/>
      <c r="Q397" s="600" t="n"/>
      <c r="R397" s="600" t="n"/>
      <c r="S397" s="600" t="n"/>
      <c r="T397" s="600" t="n"/>
      <c r="U397" s="600" t="n"/>
      <c r="V397" s="600" t="n"/>
      <c r="W397" s="600" t="n"/>
      <c r="X397" s="600" t="n"/>
      <c r="Y397" s="600" t="n"/>
      <c r="Z397" s="600" t="n"/>
    </row>
    <row r="398" ht="15.75" customHeight="1" s="844">
      <c r="A398" s="600" t="n"/>
      <c r="B398" s="600" t="n"/>
      <c r="C398" s="600" t="n"/>
      <c r="D398" s="600" t="n"/>
      <c r="E398" s="600" t="n"/>
      <c r="F398" s="600" t="n"/>
      <c r="G398" s="600" t="n"/>
      <c r="H398" s="600" t="n"/>
      <c r="I398" s="600" t="n"/>
      <c r="J398" s="600" t="n"/>
      <c r="K398" s="600" t="n"/>
      <c r="L398" s="600" t="n"/>
      <c r="M398" s="600" t="n"/>
      <c r="N398" s="600" t="n"/>
      <c r="O398" s="600" t="n"/>
      <c r="P398" s="600" t="n"/>
      <c r="Q398" s="600" t="n"/>
      <c r="R398" s="600" t="n"/>
      <c r="S398" s="600" t="n"/>
      <c r="T398" s="600" t="n"/>
      <c r="U398" s="600" t="n"/>
      <c r="V398" s="600" t="n"/>
      <c r="W398" s="600" t="n"/>
      <c r="X398" s="600" t="n"/>
      <c r="Y398" s="600" t="n"/>
      <c r="Z398" s="600" t="n"/>
    </row>
    <row r="399" ht="15.75" customHeight="1" s="844">
      <c r="A399" s="600" t="n"/>
      <c r="B399" s="600" t="n"/>
      <c r="C399" s="600" t="n"/>
      <c r="D399" s="600" t="n"/>
      <c r="E399" s="600" t="n"/>
      <c r="F399" s="600" t="n"/>
      <c r="G399" s="600" t="n"/>
      <c r="H399" s="600" t="n"/>
      <c r="I399" s="600" t="n"/>
      <c r="J399" s="600" t="n"/>
      <c r="K399" s="600" t="n"/>
      <c r="L399" s="600" t="n"/>
      <c r="M399" s="600" t="n"/>
      <c r="N399" s="600" t="n"/>
      <c r="O399" s="600" t="n"/>
      <c r="P399" s="600" t="n"/>
      <c r="Q399" s="600" t="n"/>
      <c r="R399" s="600" t="n"/>
      <c r="S399" s="600" t="n"/>
      <c r="T399" s="600" t="n"/>
      <c r="U399" s="600" t="n"/>
      <c r="V399" s="600" t="n"/>
      <c r="W399" s="600" t="n"/>
      <c r="X399" s="600" t="n"/>
      <c r="Y399" s="600" t="n"/>
      <c r="Z399" s="600" t="n"/>
    </row>
    <row r="400" ht="15.75" customHeight="1" s="844">
      <c r="A400" s="600" t="n"/>
      <c r="B400" s="600" t="n"/>
      <c r="C400" s="600" t="n"/>
      <c r="D400" s="600" t="n"/>
      <c r="E400" s="600" t="n"/>
      <c r="F400" s="600" t="n"/>
      <c r="G400" s="600" t="n"/>
      <c r="H400" s="600" t="n"/>
      <c r="I400" s="600" t="n"/>
      <c r="J400" s="600" t="n"/>
      <c r="K400" s="600" t="n"/>
      <c r="L400" s="600" t="n"/>
      <c r="M400" s="600" t="n"/>
      <c r="N400" s="600" t="n"/>
      <c r="O400" s="600" t="n"/>
      <c r="P400" s="600" t="n"/>
      <c r="Q400" s="600" t="n"/>
      <c r="R400" s="600" t="n"/>
      <c r="S400" s="600" t="n"/>
      <c r="T400" s="600" t="n"/>
      <c r="U400" s="600" t="n"/>
      <c r="V400" s="600" t="n"/>
      <c r="W400" s="600" t="n"/>
      <c r="X400" s="600" t="n"/>
      <c r="Y400" s="600" t="n"/>
      <c r="Z400" s="600" t="n"/>
    </row>
    <row r="401" ht="15.75" customHeight="1" s="844">
      <c r="A401" s="600" t="n"/>
      <c r="B401" s="600" t="n"/>
      <c r="C401" s="600" t="n"/>
      <c r="D401" s="600" t="n"/>
      <c r="E401" s="600" t="n"/>
      <c r="F401" s="600" t="n"/>
      <c r="G401" s="600" t="n"/>
      <c r="H401" s="600" t="n"/>
      <c r="I401" s="600" t="n"/>
      <c r="J401" s="600" t="n"/>
      <c r="K401" s="600" t="n"/>
      <c r="L401" s="600" t="n"/>
      <c r="M401" s="600" t="n"/>
      <c r="N401" s="600" t="n"/>
      <c r="O401" s="600" t="n"/>
      <c r="P401" s="600" t="n"/>
      <c r="Q401" s="600" t="n"/>
      <c r="R401" s="600" t="n"/>
      <c r="S401" s="600" t="n"/>
      <c r="T401" s="600" t="n"/>
      <c r="U401" s="600" t="n"/>
      <c r="V401" s="600" t="n"/>
      <c r="W401" s="600" t="n"/>
      <c r="X401" s="600" t="n"/>
      <c r="Y401" s="600" t="n"/>
      <c r="Z401" s="600" t="n"/>
    </row>
    <row r="402" ht="15.75" customHeight="1" s="844">
      <c r="A402" s="600" t="n"/>
      <c r="B402" s="600" t="n"/>
      <c r="C402" s="600" t="n"/>
      <c r="D402" s="600" t="n"/>
      <c r="E402" s="600" t="n"/>
      <c r="F402" s="600" t="n"/>
      <c r="G402" s="600" t="n"/>
      <c r="H402" s="600" t="n"/>
      <c r="I402" s="600" t="n"/>
      <c r="J402" s="600" t="n"/>
      <c r="K402" s="600" t="n"/>
      <c r="L402" s="600" t="n"/>
      <c r="M402" s="600" t="n"/>
      <c r="N402" s="600" t="n"/>
      <c r="O402" s="600" t="n"/>
      <c r="P402" s="600" t="n"/>
      <c r="Q402" s="600" t="n"/>
      <c r="R402" s="600" t="n"/>
      <c r="S402" s="600" t="n"/>
      <c r="T402" s="600" t="n"/>
      <c r="U402" s="600" t="n"/>
      <c r="V402" s="600" t="n"/>
      <c r="W402" s="600" t="n"/>
      <c r="X402" s="600" t="n"/>
      <c r="Y402" s="600" t="n"/>
      <c r="Z402" s="600" t="n"/>
    </row>
    <row r="403" ht="15.75" customHeight="1" s="844">
      <c r="A403" s="600" t="n"/>
      <c r="B403" s="600" t="n"/>
      <c r="C403" s="600" t="n"/>
      <c r="D403" s="600" t="n"/>
      <c r="E403" s="600" t="n"/>
      <c r="F403" s="600" t="n"/>
      <c r="G403" s="600" t="n"/>
      <c r="H403" s="600" t="n"/>
      <c r="I403" s="600" t="n"/>
      <c r="J403" s="600" t="n"/>
      <c r="K403" s="600" t="n"/>
      <c r="L403" s="600" t="n"/>
      <c r="M403" s="600" t="n"/>
      <c r="N403" s="600" t="n"/>
      <c r="O403" s="600" t="n"/>
      <c r="P403" s="600" t="n"/>
      <c r="Q403" s="600" t="n"/>
      <c r="R403" s="600" t="n"/>
      <c r="S403" s="600" t="n"/>
      <c r="T403" s="600" t="n"/>
      <c r="U403" s="600" t="n"/>
      <c r="V403" s="600" t="n"/>
      <c r="W403" s="600" t="n"/>
      <c r="X403" s="600" t="n"/>
      <c r="Y403" s="600" t="n"/>
      <c r="Z403" s="600" t="n"/>
    </row>
    <row r="404" ht="15.75" customHeight="1" s="844">
      <c r="A404" s="600" t="n"/>
      <c r="B404" s="600" t="n"/>
      <c r="C404" s="600" t="n"/>
      <c r="D404" s="600" t="n"/>
      <c r="E404" s="600" t="n"/>
      <c r="F404" s="600" t="n"/>
      <c r="G404" s="600" t="n"/>
      <c r="H404" s="600" t="n"/>
      <c r="I404" s="600" t="n"/>
      <c r="J404" s="600" t="n"/>
      <c r="K404" s="600" t="n"/>
      <c r="L404" s="600" t="n"/>
      <c r="M404" s="600" t="n"/>
      <c r="N404" s="600" t="n"/>
      <c r="O404" s="600" t="n"/>
      <c r="P404" s="600" t="n"/>
      <c r="Q404" s="600" t="n"/>
      <c r="R404" s="600" t="n"/>
      <c r="S404" s="600" t="n"/>
      <c r="T404" s="600" t="n"/>
      <c r="U404" s="600" t="n"/>
      <c r="V404" s="600" t="n"/>
      <c r="W404" s="600" t="n"/>
      <c r="X404" s="600" t="n"/>
      <c r="Y404" s="600" t="n"/>
      <c r="Z404" s="600" t="n"/>
    </row>
    <row r="405" ht="15.75" customHeight="1" s="844">
      <c r="A405" s="600" t="n"/>
      <c r="B405" s="600" t="n"/>
      <c r="C405" s="600" t="n"/>
      <c r="D405" s="600" t="n"/>
      <c r="E405" s="600" t="n"/>
      <c r="F405" s="600" t="n"/>
      <c r="G405" s="600" t="n"/>
      <c r="H405" s="600" t="n"/>
      <c r="I405" s="600" t="n"/>
      <c r="J405" s="600" t="n"/>
      <c r="K405" s="600" t="n"/>
      <c r="L405" s="600" t="n"/>
      <c r="M405" s="600" t="n"/>
      <c r="N405" s="600" t="n"/>
      <c r="O405" s="600" t="n"/>
      <c r="P405" s="600" t="n"/>
      <c r="Q405" s="600" t="n"/>
      <c r="R405" s="600" t="n"/>
      <c r="S405" s="600" t="n"/>
      <c r="T405" s="600" t="n"/>
      <c r="U405" s="600" t="n"/>
      <c r="V405" s="600" t="n"/>
      <c r="W405" s="600" t="n"/>
      <c r="X405" s="600" t="n"/>
      <c r="Y405" s="600" t="n"/>
      <c r="Z405" s="600" t="n"/>
    </row>
    <row r="406" ht="15.75" customHeight="1" s="844">
      <c r="A406" s="600" t="n"/>
      <c r="B406" s="600" t="n"/>
      <c r="C406" s="600" t="n"/>
      <c r="D406" s="600" t="n"/>
      <c r="E406" s="600" t="n"/>
      <c r="F406" s="600" t="n"/>
      <c r="G406" s="600" t="n"/>
      <c r="H406" s="600" t="n"/>
      <c r="I406" s="600" t="n"/>
      <c r="J406" s="600" t="n"/>
      <c r="K406" s="600" t="n"/>
      <c r="L406" s="600" t="n"/>
      <c r="M406" s="600" t="n"/>
      <c r="N406" s="600" t="n"/>
      <c r="O406" s="600" t="n"/>
      <c r="P406" s="600" t="n"/>
      <c r="Q406" s="600" t="n"/>
      <c r="R406" s="600" t="n"/>
      <c r="S406" s="600" t="n"/>
      <c r="T406" s="600" t="n"/>
      <c r="U406" s="600" t="n"/>
      <c r="V406" s="600" t="n"/>
      <c r="W406" s="600" t="n"/>
      <c r="X406" s="600" t="n"/>
      <c r="Y406" s="600" t="n"/>
      <c r="Z406" s="600" t="n"/>
    </row>
    <row r="407" ht="15.75" customHeight="1" s="844">
      <c r="A407" s="600" t="n"/>
      <c r="B407" s="600" t="n"/>
      <c r="C407" s="600" t="n"/>
      <c r="D407" s="600" t="n"/>
      <c r="E407" s="600" t="n"/>
      <c r="F407" s="600" t="n"/>
      <c r="G407" s="600" t="n"/>
      <c r="H407" s="600" t="n"/>
      <c r="I407" s="600" t="n"/>
      <c r="J407" s="600" t="n"/>
      <c r="K407" s="600" t="n"/>
      <c r="L407" s="600" t="n"/>
      <c r="M407" s="600" t="n"/>
      <c r="N407" s="600" t="n"/>
      <c r="O407" s="600" t="n"/>
      <c r="P407" s="600" t="n"/>
      <c r="Q407" s="600" t="n"/>
      <c r="R407" s="600" t="n"/>
      <c r="S407" s="600" t="n"/>
      <c r="T407" s="600" t="n"/>
      <c r="U407" s="600" t="n"/>
      <c r="V407" s="600" t="n"/>
      <c r="W407" s="600" t="n"/>
      <c r="X407" s="600" t="n"/>
      <c r="Y407" s="600" t="n"/>
      <c r="Z407" s="600" t="n"/>
    </row>
    <row r="408" ht="15.75" customHeight="1" s="844">
      <c r="A408" s="600" t="n"/>
      <c r="B408" s="600" t="n"/>
      <c r="C408" s="600" t="n"/>
      <c r="D408" s="600" t="n"/>
      <c r="E408" s="600" t="n"/>
      <c r="F408" s="600" t="n"/>
      <c r="G408" s="600" t="n"/>
      <c r="H408" s="600" t="n"/>
      <c r="I408" s="600" t="n"/>
      <c r="J408" s="600" t="n"/>
      <c r="K408" s="600" t="n"/>
      <c r="L408" s="600" t="n"/>
      <c r="M408" s="600" t="n"/>
      <c r="N408" s="600" t="n"/>
      <c r="O408" s="600" t="n"/>
      <c r="P408" s="600" t="n"/>
      <c r="Q408" s="600" t="n"/>
      <c r="R408" s="600" t="n"/>
      <c r="S408" s="600" t="n"/>
      <c r="T408" s="600" t="n"/>
      <c r="U408" s="600" t="n"/>
      <c r="V408" s="600" t="n"/>
      <c r="W408" s="600" t="n"/>
      <c r="X408" s="600" t="n"/>
      <c r="Y408" s="600" t="n"/>
      <c r="Z408" s="600" t="n"/>
    </row>
    <row r="409" ht="15.75" customHeight="1" s="844">
      <c r="A409" s="600" t="n"/>
      <c r="B409" s="600" t="n"/>
      <c r="C409" s="600" t="n"/>
      <c r="D409" s="600" t="n"/>
      <c r="E409" s="600" t="n"/>
      <c r="F409" s="600" t="n"/>
      <c r="G409" s="600" t="n"/>
      <c r="H409" s="600" t="n"/>
      <c r="I409" s="600" t="n"/>
      <c r="J409" s="600" t="n"/>
      <c r="K409" s="600" t="n"/>
      <c r="L409" s="600" t="n"/>
      <c r="M409" s="600" t="n"/>
      <c r="N409" s="600" t="n"/>
      <c r="O409" s="600" t="n"/>
      <c r="P409" s="600" t="n"/>
      <c r="Q409" s="600" t="n"/>
      <c r="R409" s="600" t="n"/>
      <c r="S409" s="600" t="n"/>
      <c r="T409" s="600" t="n"/>
      <c r="U409" s="600" t="n"/>
      <c r="V409" s="600" t="n"/>
      <c r="W409" s="600" t="n"/>
      <c r="X409" s="600" t="n"/>
      <c r="Y409" s="600" t="n"/>
      <c r="Z409" s="600" t="n"/>
    </row>
    <row r="410" ht="15.75" customHeight="1" s="844">
      <c r="A410" s="600" t="n"/>
      <c r="B410" s="600" t="n"/>
      <c r="C410" s="600" t="n"/>
      <c r="D410" s="600" t="n"/>
      <c r="E410" s="600" t="n"/>
      <c r="F410" s="600" t="n"/>
      <c r="G410" s="600" t="n"/>
      <c r="H410" s="600" t="n"/>
      <c r="I410" s="600" t="n"/>
      <c r="J410" s="600" t="n"/>
      <c r="K410" s="600" t="n"/>
      <c r="L410" s="600" t="n"/>
      <c r="M410" s="600" t="n"/>
      <c r="N410" s="600" t="n"/>
      <c r="O410" s="600" t="n"/>
      <c r="P410" s="600" t="n"/>
      <c r="Q410" s="600" t="n"/>
      <c r="R410" s="600" t="n"/>
      <c r="S410" s="600" t="n"/>
      <c r="T410" s="600" t="n"/>
      <c r="U410" s="600" t="n"/>
      <c r="V410" s="600" t="n"/>
      <c r="W410" s="600" t="n"/>
      <c r="X410" s="600" t="n"/>
      <c r="Y410" s="600" t="n"/>
      <c r="Z410" s="600" t="n"/>
    </row>
    <row r="411" ht="15.75" customHeight="1" s="844">
      <c r="A411" s="600" t="n"/>
      <c r="B411" s="600" t="n"/>
      <c r="C411" s="600" t="n"/>
      <c r="D411" s="600" t="n"/>
      <c r="E411" s="600" t="n"/>
      <c r="F411" s="600" t="n"/>
      <c r="G411" s="600" t="n"/>
      <c r="H411" s="600" t="n"/>
      <c r="I411" s="600" t="n"/>
      <c r="J411" s="600" t="n"/>
      <c r="K411" s="600" t="n"/>
      <c r="L411" s="600" t="n"/>
      <c r="M411" s="600" t="n"/>
      <c r="N411" s="600" t="n"/>
      <c r="O411" s="600" t="n"/>
      <c r="P411" s="600" t="n"/>
      <c r="Q411" s="600" t="n"/>
      <c r="R411" s="600" t="n"/>
      <c r="S411" s="600" t="n"/>
      <c r="T411" s="600" t="n"/>
      <c r="U411" s="600" t="n"/>
      <c r="V411" s="600" t="n"/>
      <c r="W411" s="600" t="n"/>
      <c r="X411" s="600" t="n"/>
      <c r="Y411" s="600" t="n"/>
      <c r="Z411" s="600" t="n"/>
    </row>
    <row r="412" ht="15.75" customHeight="1" s="844">
      <c r="A412" s="600" t="n"/>
      <c r="B412" s="600" t="n"/>
      <c r="C412" s="600" t="n"/>
      <c r="D412" s="600" t="n"/>
      <c r="E412" s="600" t="n"/>
      <c r="F412" s="600" t="n"/>
      <c r="G412" s="600" t="n"/>
      <c r="H412" s="600" t="n"/>
      <c r="I412" s="600" t="n"/>
      <c r="J412" s="600" t="n"/>
      <c r="K412" s="600" t="n"/>
      <c r="L412" s="600" t="n"/>
      <c r="M412" s="600" t="n"/>
      <c r="N412" s="600" t="n"/>
      <c r="O412" s="600" t="n"/>
      <c r="P412" s="600" t="n"/>
      <c r="Q412" s="600" t="n"/>
      <c r="R412" s="600" t="n"/>
      <c r="S412" s="600" t="n"/>
      <c r="T412" s="600" t="n"/>
      <c r="U412" s="600" t="n"/>
      <c r="V412" s="600" t="n"/>
      <c r="W412" s="600" t="n"/>
      <c r="X412" s="600" t="n"/>
      <c r="Y412" s="600" t="n"/>
      <c r="Z412" s="600" t="n"/>
    </row>
    <row r="413" ht="15.75" customHeight="1" s="844">
      <c r="A413" s="600" t="n"/>
      <c r="B413" s="600" t="n"/>
      <c r="C413" s="600" t="n"/>
      <c r="D413" s="600" t="n"/>
      <c r="E413" s="600" t="n"/>
      <c r="F413" s="600" t="n"/>
      <c r="G413" s="600" t="n"/>
      <c r="H413" s="600" t="n"/>
      <c r="I413" s="600" t="n"/>
      <c r="J413" s="600" t="n"/>
      <c r="K413" s="600" t="n"/>
      <c r="L413" s="600" t="n"/>
      <c r="M413" s="600" t="n"/>
      <c r="N413" s="600" t="n"/>
      <c r="O413" s="600" t="n"/>
      <c r="P413" s="600" t="n"/>
      <c r="Q413" s="600" t="n"/>
      <c r="R413" s="600" t="n"/>
      <c r="S413" s="600" t="n"/>
      <c r="T413" s="600" t="n"/>
      <c r="U413" s="600" t="n"/>
      <c r="V413" s="600" t="n"/>
      <c r="W413" s="600" t="n"/>
      <c r="X413" s="600" t="n"/>
      <c r="Y413" s="600" t="n"/>
      <c r="Z413" s="600" t="n"/>
    </row>
    <row r="414" ht="15.75" customHeight="1" s="844">
      <c r="A414" s="600" t="n"/>
      <c r="B414" s="600" t="n"/>
      <c r="C414" s="600" t="n"/>
      <c r="D414" s="600" t="n"/>
      <c r="E414" s="600" t="n"/>
      <c r="F414" s="600" t="n"/>
      <c r="G414" s="600" t="n"/>
      <c r="H414" s="600" t="n"/>
      <c r="I414" s="600" t="n"/>
      <c r="J414" s="600" t="n"/>
      <c r="K414" s="600" t="n"/>
      <c r="L414" s="600" t="n"/>
      <c r="M414" s="600" t="n"/>
      <c r="N414" s="600" t="n"/>
      <c r="O414" s="600" t="n"/>
      <c r="P414" s="600" t="n"/>
      <c r="Q414" s="600" t="n"/>
      <c r="R414" s="600" t="n"/>
      <c r="S414" s="600" t="n"/>
      <c r="T414" s="600" t="n"/>
      <c r="U414" s="600" t="n"/>
      <c r="V414" s="600" t="n"/>
      <c r="W414" s="600" t="n"/>
      <c r="X414" s="600" t="n"/>
      <c r="Y414" s="600" t="n"/>
      <c r="Z414" s="600" t="n"/>
    </row>
    <row r="415" ht="15.75" customHeight="1" s="844">
      <c r="A415" s="600" t="n"/>
      <c r="B415" s="600" t="n"/>
      <c r="C415" s="600" t="n"/>
      <c r="D415" s="600" t="n"/>
      <c r="E415" s="600" t="n"/>
      <c r="F415" s="600" t="n"/>
      <c r="G415" s="600" t="n"/>
      <c r="H415" s="600" t="n"/>
      <c r="I415" s="600" t="n"/>
      <c r="J415" s="600" t="n"/>
      <c r="K415" s="600" t="n"/>
      <c r="L415" s="600" t="n"/>
      <c r="M415" s="600" t="n"/>
      <c r="N415" s="600" t="n"/>
      <c r="O415" s="600" t="n"/>
      <c r="P415" s="600" t="n"/>
      <c r="Q415" s="600" t="n"/>
      <c r="R415" s="600" t="n"/>
      <c r="S415" s="600" t="n"/>
      <c r="T415" s="600" t="n"/>
      <c r="U415" s="600" t="n"/>
      <c r="V415" s="600" t="n"/>
      <c r="W415" s="600" t="n"/>
      <c r="X415" s="600" t="n"/>
      <c r="Y415" s="600" t="n"/>
      <c r="Z415" s="600" t="n"/>
    </row>
    <row r="416" ht="15.75" customHeight="1" s="844">
      <c r="A416" s="600" t="n"/>
      <c r="B416" s="600" t="n"/>
      <c r="C416" s="600" t="n"/>
      <c r="D416" s="600" t="n"/>
      <c r="E416" s="600" t="n"/>
      <c r="F416" s="600" t="n"/>
      <c r="G416" s="600" t="n"/>
      <c r="H416" s="600" t="n"/>
      <c r="I416" s="600" t="n"/>
      <c r="J416" s="600" t="n"/>
      <c r="K416" s="600" t="n"/>
      <c r="L416" s="600" t="n"/>
      <c r="M416" s="600" t="n"/>
      <c r="N416" s="600" t="n"/>
      <c r="O416" s="600" t="n"/>
      <c r="P416" s="600" t="n"/>
      <c r="Q416" s="600" t="n"/>
      <c r="R416" s="600" t="n"/>
      <c r="S416" s="600" t="n"/>
      <c r="T416" s="600" t="n"/>
      <c r="U416" s="600" t="n"/>
      <c r="V416" s="600" t="n"/>
      <c r="W416" s="600" t="n"/>
      <c r="X416" s="600" t="n"/>
      <c r="Y416" s="600" t="n"/>
      <c r="Z416" s="600" t="n"/>
    </row>
    <row r="417" ht="15.75" customHeight="1" s="844">
      <c r="A417" s="600" t="n"/>
      <c r="B417" s="600" t="n"/>
      <c r="C417" s="600" t="n"/>
      <c r="D417" s="600" t="n"/>
      <c r="E417" s="600" t="n"/>
      <c r="F417" s="600" t="n"/>
      <c r="G417" s="600" t="n"/>
      <c r="H417" s="600" t="n"/>
      <c r="I417" s="600" t="n"/>
      <c r="J417" s="600" t="n"/>
      <c r="K417" s="600" t="n"/>
      <c r="L417" s="600" t="n"/>
      <c r="M417" s="600" t="n"/>
      <c r="N417" s="600" t="n"/>
      <c r="O417" s="600" t="n"/>
      <c r="P417" s="600" t="n"/>
      <c r="Q417" s="600" t="n"/>
      <c r="R417" s="600" t="n"/>
      <c r="S417" s="600" t="n"/>
      <c r="T417" s="600" t="n"/>
      <c r="U417" s="600" t="n"/>
      <c r="V417" s="600" t="n"/>
      <c r="W417" s="600" t="n"/>
      <c r="X417" s="600" t="n"/>
      <c r="Y417" s="600" t="n"/>
      <c r="Z417" s="600" t="n"/>
    </row>
    <row r="418" ht="15.75" customHeight="1" s="844">
      <c r="A418" s="600" t="n"/>
      <c r="B418" s="600" t="n"/>
      <c r="C418" s="600" t="n"/>
      <c r="D418" s="600" t="n"/>
      <c r="E418" s="600" t="n"/>
      <c r="F418" s="600" t="n"/>
      <c r="G418" s="600" t="n"/>
      <c r="H418" s="600" t="n"/>
      <c r="I418" s="600" t="n"/>
      <c r="J418" s="600" t="n"/>
      <c r="K418" s="600" t="n"/>
      <c r="L418" s="600" t="n"/>
      <c r="M418" s="600" t="n"/>
      <c r="N418" s="600" t="n"/>
      <c r="O418" s="600" t="n"/>
      <c r="P418" s="600" t="n"/>
      <c r="Q418" s="600" t="n"/>
      <c r="R418" s="600" t="n"/>
      <c r="S418" s="600" t="n"/>
      <c r="T418" s="600" t="n"/>
      <c r="U418" s="600" t="n"/>
      <c r="V418" s="600" t="n"/>
      <c r="W418" s="600" t="n"/>
      <c r="X418" s="600" t="n"/>
      <c r="Y418" s="600" t="n"/>
      <c r="Z418" s="600" t="n"/>
    </row>
    <row r="419" ht="15.75" customHeight="1" s="844">
      <c r="A419" s="600" t="n"/>
      <c r="B419" s="600" t="n"/>
      <c r="C419" s="600" t="n"/>
      <c r="D419" s="600" t="n"/>
      <c r="E419" s="600" t="n"/>
      <c r="F419" s="600" t="n"/>
      <c r="G419" s="600" t="n"/>
      <c r="H419" s="600" t="n"/>
      <c r="I419" s="600" t="n"/>
      <c r="J419" s="600" t="n"/>
      <c r="K419" s="600" t="n"/>
      <c r="L419" s="600" t="n"/>
      <c r="M419" s="600" t="n"/>
      <c r="N419" s="600" t="n"/>
      <c r="O419" s="600" t="n"/>
      <c r="P419" s="600" t="n"/>
      <c r="Q419" s="600" t="n"/>
      <c r="R419" s="600" t="n"/>
      <c r="S419" s="600" t="n"/>
      <c r="T419" s="600" t="n"/>
      <c r="U419" s="600" t="n"/>
      <c r="V419" s="600" t="n"/>
      <c r="W419" s="600" t="n"/>
      <c r="X419" s="600" t="n"/>
      <c r="Y419" s="600" t="n"/>
      <c r="Z419" s="600" t="n"/>
    </row>
    <row r="420" ht="15.75" customHeight="1" s="844">
      <c r="A420" s="600" t="n"/>
      <c r="B420" s="600" t="n"/>
      <c r="C420" s="600" t="n"/>
      <c r="D420" s="600" t="n"/>
      <c r="E420" s="600" t="n"/>
      <c r="F420" s="600" t="n"/>
      <c r="G420" s="600" t="n"/>
      <c r="H420" s="600" t="n"/>
      <c r="I420" s="600" t="n"/>
      <c r="J420" s="600" t="n"/>
      <c r="K420" s="600" t="n"/>
      <c r="L420" s="600" t="n"/>
      <c r="M420" s="600" t="n"/>
      <c r="N420" s="600" t="n"/>
      <c r="O420" s="600" t="n"/>
      <c r="P420" s="600" t="n"/>
      <c r="Q420" s="600" t="n"/>
      <c r="R420" s="600" t="n"/>
      <c r="S420" s="600" t="n"/>
      <c r="T420" s="600" t="n"/>
      <c r="U420" s="600" t="n"/>
      <c r="V420" s="600" t="n"/>
      <c r="W420" s="600" t="n"/>
      <c r="X420" s="600" t="n"/>
      <c r="Y420" s="600" t="n"/>
      <c r="Z420" s="600" t="n"/>
    </row>
    <row r="421" ht="15.75" customHeight="1" s="844">
      <c r="A421" s="600" t="n"/>
      <c r="B421" s="600" t="n"/>
      <c r="C421" s="600" t="n"/>
      <c r="D421" s="600" t="n"/>
      <c r="E421" s="600" t="n"/>
      <c r="F421" s="600" t="n"/>
      <c r="G421" s="600" t="n"/>
      <c r="H421" s="600" t="n"/>
      <c r="I421" s="600" t="n"/>
      <c r="J421" s="600" t="n"/>
      <c r="K421" s="600" t="n"/>
      <c r="L421" s="600" t="n"/>
      <c r="M421" s="600" t="n"/>
      <c r="N421" s="600" t="n"/>
      <c r="O421" s="600" t="n"/>
      <c r="P421" s="600" t="n"/>
      <c r="Q421" s="600" t="n"/>
      <c r="R421" s="600" t="n"/>
      <c r="S421" s="600" t="n"/>
      <c r="T421" s="600" t="n"/>
      <c r="U421" s="600" t="n"/>
      <c r="V421" s="600" t="n"/>
      <c r="W421" s="600" t="n"/>
      <c r="X421" s="600" t="n"/>
      <c r="Y421" s="600" t="n"/>
      <c r="Z421" s="600" t="n"/>
    </row>
    <row r="422" ht="15.75" customHeight="1" s="844">
      <c r="A422" s="600" t="n"/>
      <c r="B422" s="600" t="n"/>
      <c r="C422" s="600" t="n"/>
      <c r="D422" s="600" t="n"/>
      <c r="E422" s="600" t="n"/>
      <c r="F422" s="600" t="n"/>
      <c r="G422" s="600" t="n"/>
      <c r="H422" s="600" t="n"/>
      <c r="I422" s="600" t="n"/>
      <c r="J422" s="600" t="n"/>
      <c r="K422" s="600" t="n"/>
      <c r="L422" s="600" t="n"/>
      <c r="M422" s="600" t="n"/>
      <c r="N422" s="600" t="n"/>
      <c r="O422" s="600" t="n"/>
      <c r="P422" s="600" t="n"/>
      <c r="Q422" s="600" t="n"/>
      <c r="R422" s="600" t="n"/>
      <c r="S422" s="600" t="n"/>
      <c r="T422" s="600" t="n"/>
      <c r="U422" s="600" t="n"/>
      <c r="V422" s="600" t="n"/>
      <c r="W422" s="600" t="n"/>
      <c r="X422" s="600" t="n"/>
      <c r="Y422" s="600" t="n"/>
      <c r="Z422" s="600" t="n"/>
    </row>
    <row r="423" ht="15.75" customHeight="1" s="844">
      <c r="A423" s="600" t="n"/>
      <c r="B423" s="600" t="n"/>
      <c r="C423" s="600" t="n"/>
      <c r="D423" s="600" t="n"/>
      <c r="E423" s="600" t="n"/>
      <c r="F423" s="600" t="n"/>
      <c r="G423" s="600" t="n"/>
      <c r="H423" s="600" t="n"/>
      <c r="I423" s="600" t="n"/>
      <c r="J423" s="600" t="n"/>
      <c r="K423" s="600" t="n"/>
      <c r="L423" s="600" t="n"/>
      <c r="M423" s="600" t="n"/>
      <c r="N423" s="600" t="n"/>
      <c r="O423" s="600" t="n"/>
      <c r="P423" s="600" t="n"/>
      <c r="Q423" s="600" t="n"/>
      <c r="R423" s="600" t="n"/>
      <c r="S423" s="600" t="n"/>
      <c r="T423" s="600" t="n"/>
      <c r="U423" s="600" t="n"/>
      <c r="V423" s="600" t="n"/>
      <c r="W423" s="600" t="n"/>
      <c r="X423" s="600" t="n"/>
      <c r="Y423" s="600" t="n"/>
      <c r="Z423" s="600" t="n"/>
    </row>
    <row r="424" ht="15.75" customHeight="1" s="844">
      <c r="A424" s="600" t="n"/>
      <c r="B424" s="600" t="n"/>
      <c r="C424" s="600" t="n"/>
      <c r="D424" s="600" t="n"/>
      <c r="E424" s="600" t="n"/>
      <c r="F424" s="600" t="n"/>
      <c r="G424" s="600" t="n"/>
      <c r="H424" s="600" t="n"/>
      <c r="I424" s="600" t="n"/>
      <c r="J424" s="600" t="n"/>
      <c r="K424" s="600" t="n"/>
      <c r="L424" s="600" t="n"/>
      <c r="M424" s="600" t="n"/>
      <c r="N424" s="600" t="n"/>
      <c r="O424" s="600" t="n"/>
      <c r="P424" s="600" t="n"/>
      <c r="Q424" s="600" t="n"/>
      <c r="R424" s="600" t="n"/>
      <c r="S424" s="600" t="n"/>
      <c r="T424" s="600" t="n"/>
      <c r="U424" s="600" t="n"/>
      <c r="V424" s="600" t="n"/>
      <c r="W424" s="600" t="n"/>
      <c r="X424" s="600" t="n"/>
      <c r="Y424" s="600" t="n"/>
      <c r="Z424" s="600" t="n"/>
    </row>
    <row r="425" ht="15.75" customHeight="1" s="844">
      <c r="A425" s="600" t="n"/>
      <c r="B425" s="600" t="n"/>
      <c r="C425" s="600" t="n"/>
      <c r="D425" s="600" t="n"/>
      <c r="E425" s="600" t="n"/>
      <c r="F425" s="600" t="n"/>
      <c r="G425" s="600" t="n"/>
      <c r="H425" s="600" t="n"/>
      <c r="I425" s="600" t="n"/>
      <c r="J425" s="600" t="n"/>
      <c r="K425" s="600" t="n"/>
      <c r="L425" s="600" t="n"/>
      <c r="M425" s="600" t="n"/>
      <c r="N425" s="600" t="n"/>
      <c r="O425" s="600" t="n"/>
      <c r="P425" s="600" t="n"/>
      <c r="Q425" s="600" t="n"/>
      <c r="R425" s="600" t="n"/>
      <c r="S425" s="600" t="n"/>
      <c r="T425" s="600" t="n"/>
      <c r="U425" s="600" t="n"/>
      <c r="V425" s="600" t="n"/>
      <c r="W425" s="600" t="n"/>
      <c r="X425" s="600" t="n"/>
      <c r="Y425" s="600" t="n"/>
      <c r="Z425" s="600" t="n"/>
    </row>
    <row r="426" ht="15.75" customHeight="1" s="844">
      <c r="A426" s="600" t="n"/>
      <c r="B426" s="600" t="n"/>
      <c r="C426" s="600" t="n"/>
      <c r="D426" s="600" t="n"/>
      <c r="E426" s="600" t="n"/>
      <c r="F426" s="600" t="n"/>
      <c r="G426" s="600" t="n"/>
      <c r="H426" s="600" t="n"/>
      <c r="I426" s="600" t="n"/>
      <c r="J426" s="600" t="n"/>
      <c r="K426" s="600" t="n"/>
      <c r="L426" s="600" t="n"/>
      <c r="M426" s="600" t="n"/>
      <c r="N426" s="600" t="n"/>
      <c r="O426" s="600" t="n"/>
      <c r="P426" s="600" t="n"/>
      <c r="Q426" s="600" t="n"/>
      <c r="R426" s="600" t="n"/>
      <c r="S426" s="600" t="n"/>
      <c r="T426" s="600" t="n"/>
      <c r="U426" s="600" t="n"/>
      <c r="V426" s="600" t="n"/>
      <c r="W426" s="600" t="n"/>
      <c r="X426" s="600" t="n"/>
      <c r="Y426" s="600" t="n"/>
      <c r="Z426" s="600" t="n"/>
    </row>
    <row r="427" ht="15.75" customHeight="1" s="844">
      <c r="A427" s="600" t="n"/>
      <c r="B427" s="600" t="n"/>
      <c r="C427" s="600" t="n"/>
      <c r="D427" s="600" t="n"/>
      <c r="E427" s="600" t="n"/>
      <c r="F427" s="600" t="n"/>
      <c r="G427" s="600" t="n"/>
      <c r="H427" s="600" t="n"/>
      <c r="I427" s="600" t="n"/>
      <c r="J427" s="600" t="n"/>
      <c r="K427" s="600" t="n"/>
      <c r="L427" s="600" t="n"/>
      <c r="M427" s="600" t="n"/>
      <c r="N427" s="600" t="n"/>
      <c r="O427" s="600" t="n"/>
      <c r="P427" s="600" t="n"/>
      <c r="Q427" s="600" t="n"/>
      <c r="R427" s="600" t="n"/>
      <c r="S427" s="600" t="n"/>
      <c r="T427" s="600" t="n"/>
      <c r="U427" s="600" t="n"/>
      <c r="V427" s="600" t="n"/>
      <c r="W427" s="600" t="n"/>
      <c r="X427" s="600" t="n"/>
      <c r="Y427" s="600" t="n"/>
      <c r="Z427" s="600" t="n"/>
    </row>
    <row r="428" ht="15.75" customHeight="1" s="844">
      <c r="A428" s="600" t="n"/>
      <c r="B428" s="600" t="n"/>
      <c r="C428" s="600" t="n"/>
      <c r="D428" s="600" t="n"/>
      <c r="E428" s="600" t="n"/>
      <c r="F428" s="600" t="n"/>
      <c r="G428" s="600" t="n"/>
      <c r="H428" s="600" t="n"/>
      <c r="I428" s="600" t="n"/>
      <c r="J428" s="600" t="n"/>
      <c r="K428" s="600" t="n"/>
      <c r="L428" s="600" t="n"/>
      <c r="M428" s="600" t="n"/>
      <c r="N428" s="600" t="n"/>
      <c r="O428" s="600" t="n"/>
      <c r="P428" s="600" t="n"/>
      <c r="Q428" s="600" t="n"/>
      <c r="R428" s="600" t="n"/>
      <c r="S428" s="600" t="n"/>
      <c r="T428" s="600" t="n"/>
      <c r="U428" s="600" t="n"/>
      <c r="V428" s="600" t="n"/>
      <c r="W428" s="600" t="n"/>
      <c r="X428" s="600" t="n"/>
      <c r="Y428" s="600" t="n"/>
      <c r="Z428" s="600" t="n"/>
    </row>
    <row r="429" ht="15.75" customHeight="1" s="844">
      <c r="A429" s="600" t="n"/>
      <c r="B429" s="600" t="n"/>
      <c r="C429" s="600" t="n"/>
      <c r="D429" s="600" t="n"/>
      <c r="E429" s="600" t="n"/>
      <c r="F429" s="600" t="n"/>
      <c r="G429" s="600" t="n"/>
      <c r="H429" s="600" t="n"/>
      <c r="I429" s="600" t="n"/>
      <c r="J429" s="600" t="n"/>
      <c r="K429" s="600" t="n"/>
      <c r="L429" s="600" t="n"/>
      <c r="M429" s="600" t="n"/>
      <c r="N429" s="600" t="n"/>
      <c r="O429" s="600" t="n"/>
      <c r="P429" s="600" t="n"/>
      <c r="Q429" s="600" t="n"/>
      <c r="R429" s="600" t="n"/>
      <c r="S429" s="600" t="n"/>
      <c r="T429" s="600" t="n"/>
      <c r="U429" s="600" t="n"/>
      <c r="V429" s="600" t="n"/>
      <c r="W429" s="600" t="n"/>
      <c r="X429" s="600" t="n"/>
      <c r="Y429" s="600" t="n"/>
      <c r="Z429" s="600" t="n"/>
    </row>
    <row r="430" ht="15.75" customHeight="1" s="844">
      <c r="A430" s="600" t="n"/>
      <c r="B430" s="600" t="n"/>
      <c r="C430" s="600" t="n"/>
      <c r="D430" s="600" t="n"/>
      <c r="E430" s="600" t="n"/>
      <c r="F430" s="600" t="n"/>
      <c r="G430" s="600" t="n"/>
      <c r="H430" s="600" t="n"/>
      <c r="I430" s="600" t="n"/>
      <c r="J430" s="600" t="n"/>
      <c r="K430" s="600" t="n"/>
      <c r="L430" s="600" t="n"/>
      <c r="M430" s="600" t="n"/>
      <c r="N430" s="600" t="n"/>
      <c r="O430" s="600" t="n"/>
      <c r="P430" s="600" t="n"/>
      <c r="Q430" s="600" t="n"/>
      <c r="R430" s="600" t="n"/>
      <c r="S430" s="600" t="n"/>
      <c r="T430" s="600" t="n"/>
      <c r="U430" s="600" t="n"/>
      <c r="V430" s="600" t="n"/>
      <c r="W430" s="600" t="n"/>
      <c r="X430" s="600" t="n"/>
      <c r="Y430" s="600" t="n"/>
      <c r="Z430" s="600" t="n"/>
    </row>
    <row r="431" ht="15.75" customHeight="1" s="844">
      <c r="A431" s="600" t="n"/>
      <c r="B431" s="600" t="n"/>
      <c r="C431" s="600" t="n"/>
      <c r="D431" s="600" t="n"/>
      <c r="E431" s="600" t="n"/>
      <c r="F431" s="600" t="n"/>
      <c r="G431" s="600" t="n"/>
      <c r="H431" s="600" t="n"/>
      <c r="I431" s="600" t="n"/>
      <c r="J431" s="600" t="n"/>
      <c r="K431" s="600" t="n"/>
      <c r="L431" s="600" t="n"/>
      <c r="M431" s="600" t="n"/>
      <c r="N431" s="600" t="n"/>
      <c r="O431" s="600" t="n"/>
      <c r="P431" s="600" t="n"/>
      <c r="Q431" s="600" t="n"/>
      <c r="R431" s="600" t="n"/>
      <c r="S431" s="600" t="n"/>
      <c r="T431" s="600" t="n"/>
      <c r="U431" s="600" t="n"/>
      <c r="V431" s="600" t="n"/>
      <c r="W431" s="600" t="n"/>
      <c r="X431" s="600" t="n"/>
      <c r="Y431" s="600" t="n"/>
      <c r="Z431" s="600" t="n"/>
    </row>
    <row r="432" ht="15.75" customHeight="1" s="844">
      <c r="A432" s="600" t="n"/>
      <c r="B432" s="600" t="n"/>
      <c r="C432" s="600" t="n"/>
      <c r="D432" s="600" t="n"/>
      <c r="E432" s="600" t="n"/>
      <c r="F432" s="600" t="n"/>
      <c r="G432" s="600" t="n"/>
      <c r="H432" s="600" t="n"/>
      <c r="I432" s="600" t="n"/>
      <c r="J432" s="600" t="n"/>
      <c r="K432" s="600" t="n"/>
      <c r="L432" s="600" t="n"/>
      <c r="M432" s="600" t="n"/>
      <c r="N432" s="600" t="n"/>
      <c r="O432" s="600" t="n"/>
      <c r="P432" s="600" t="n"/>
      <c r="Q432" s="600" t="n"/>
      <c r="R432" s="600" t="n"/>
      <c r="S432" s="600" t="n"/>
      <c r="T432" s="600" t="n"/>
      <c r="U432" s="600" t="n"/>
      <c r="V432" s="600" t="n"/>
      <c r="W432" s="600" t="n"/>
      <c r="X432" s="600" t="n"/>
      <c r="Y432" s="600" t="n"/>
      <c r="Z432" s="600" t="n"/>
    </row>
    <row r="433" ht="15.75" customHeight="1" s="844">
      <c r="A433" s="600" t="n"/>
      <c r="B433" s="600" t="n"/>
      <c r="C433" s="600" t="n"/>
      <c r="D433" s="600" t="n"/>
      <c r="E433" s="600" t="n"/>
      <c r="F433" s="600" t="n"/>
      <c r="G433" s="600" t="n"/>
      <c r="H433" s="600" t="n"/>
      <c r="I433" s="600" t="n"/>
      <c r="J433" s="600" t="n"/>
      <c r="K433" s="600" t="n"/>
      <c r="L433" s="600" t="n"/>
      <c r="M433" s="600" t="n"/>
      <c r="N433" s="600" t="n"/>
      <c r="O433" s="600" t="n"/>
      <c r="P433" s="600" t="n"/>
      <c r="Q433" s="600" t="n"/>
      <c r="R433" s="600" t="n"/>
      <c r="S433" s="600" t="n"/>
      <c r="T433" s="600" t="n"/>
      <c r="U433" s="600" t="n"/>
      <c r="V433" s="600" t="n"/>
      <c r="W433" s="600" t="n"/>
      <c r="X433" s="600" t="n"/>
      <c r="Y433" s="600" t="n"/>
      <c r="Z433" s="600" t="n"/>
    </row>
    <row r="434" ht="15.75" customHeight="1" s="844">
      <c r="A434" s="600" t="n"/>
      <c r="B434" s="600" t="n"/>
      <c r="C434" s="600" t="n"/>
      <c r="D434" s="600" t="n"/>
      <c r="E434" s="600" t="n"/>
      <c r="F434" s="600" t="n"/>
      <c r="G434" s="600" t="n"/>
      <c r="H434" s="600" t="n"/>
      <c r="I434" s="600" t="n"/>
      <c r="J434" s="600" t="n"/>
      <c r="K434" s="600" t="n"/>
      <c r="L434" s="600" t="n"/>
      <c r="M434" s="600" t="n"/>
      <c r="N434" s="600" t="n"/>
      <c r="O434" s="600" t="n"/>
      <c r="P434" s="600" t="n"/>
      <c r="Q434" s="600" t="n"/>
      <c r="R434" s="600" t="n"/>
      <c r="S434" s="600" t="n"/>
      <c r="T434" s="600" t="n"/>
      <c r="U434" s="600" t="n"/>
      <c r="V434" s="600" t="n"/>
      <c r="W434" s="600" t="n"/>
      <c r="X434" s="600" t="n"/>
      <c r="Y434" s="600" t="n"/>
      <c r="Z434" s="600" t="n"/>
    </row>
    <row r="435" ht="15.75" customHeight="1" s="844">
      <c r="A435" s="600" t="n"/>
      <c r="B435" s="600" t="n"/>
      <c r="C435" s="600" t="n"/>
      <c r="D435" s="600" t="n"/>
      <c r="E435" s="600" t="n"/>
      <c r="F435" s="600" t="n"/>
      <c r="G435" s="600" t="n"/>
      <c r="H435" s="600" t="n"/>
      <c r="I435" s="600" t="n"/>
      <c r="J435" s="600" t="n"/>
      <c r="K435" s="600" t="n"/>
      <c r="L435" s="600" t="n"/>
      <c r="M435" s="600" t="n"/>
      <c r="N435" s="600" t="n"/>
      <c r="O435" s="600" t="n"/>
      <c r="P435" s="600" t="n"/>
      <c r="Q435" s="600" t="n"/>
      <c r="R435" s="600" t="n"/>
      <c r="S435" s="600" t="n"/>
      <c r="T435" s="600" t="n"/>
      <c r="U435" s="600" t="n"/>
      <c r="V435" s="600" t="n"/>
      <c r="W435" s="600" t="n"/>
      <c r="X435" s="600" t="n"/>
      <c r="Y435" s="600" t="n"/>
      <c r="Z435" s="600" t="n"/>
    </row>
    <row r="436" ht="15.75" customHeight="1" s="844">
      <c r="A436" s="600" t="n"/>
      <c r="B436" s="600" t="n"/>
      <c r="C436" s="600" t="n"/>
      <c r="D436" s="600" t="n"/>
      <c r="E436" s="600" t="n"/>
      <c r="F436" s="600" t="n"/>
      <c r="G436" s="600" t="n"/>
      <c r="H436" s="600" t="n"/>
      <c r="I436" s="600" t="n"/>
      <c r="J436" s="600" t="n"/>
      <c r="K436" s="600" t="n"/>
      <c r="L436" s="600" t="n"/>
      <c r="M436" s="600" t="n"/>
      <c r="N436" s="600" t="n"/>
      <c r="O436" s="600" t="n"/>
      <c r="P436" s="600" t="n"/>
      <c r="Q436" s="600" t="n"/>
      <c r="R436" s="600" t="n"/>
      <c r="S436" s="600" t="n"/>
      <c r="T436" s="600" t="n"/>
      <c r="U436" s="600" t="n"/>
      <c r="V436" s="600" t="n"/>
      <c r="W436" s="600" t="n"/>
      <c r="X436" s="600" t="n"/>
      <c r="Y436" s="600" t="n"/>
      <c r="Z436" s="600" t="n"/>
    </row>
    <row r="437" ht="15.75" customHeight="1" s="844">
      <c r="A437" s="600" t="n"/>
      <c r="B437" s="600" t="n"/>
      <c r="C437" s="600" t="n"/>
      <c r="D437" s="600" t="n"/>
      <c r="E437" s="600" t="n"/>
      <c r="F437" s="600" t="n"/>
      <c r="G437" s="600" t="n"/>
      <c r="H437" s="600" t="n"/>
      <c r="I437" s="600" t="n"/>
      <c r="J437" s="600" t="n"/>
      <c r="K437" s="600" t="n"/>
      <c r="L437" s="600" t="n"/>
      <c r="M437" s="600" t="n"/>
      <c r="N437" s="600" t="n"/>
      <c r="O437" s="600" t="n"/>
      <c r="P437" s="600" t="n"/>
      <c r="Q437" s="600" t="n"/>
      <c r="R437" s="600" t="n"/>
      <c r="S437" s="600" t="n"/>
      <c r="T437" s="600" t="n"/>
      <c r="U437" s="600" t="n"/>
      <c r="V437" s="600" t="n"/>
      <c r="W437" s="600" t="n"/>
      <c r="X437" s="600" t="n"/>
      <c r="Y437" s="600" t="n"/>
      <c r="Z437" s="600" t="n"/>
    </row>
    <row r="438" ht="15.75" customHeight="1" s="844">
      <c r="A438" s="600" t="n"/>
      <c r="B438" s="600" t="n"/>
      <c r="C438" s="600" t="n"/>
      <c r="D438" s="600" t="n"/>
      <c r="E438" s="600" t="n"/>
      <c r="F438" s="600" t="n"/>
      <c r="G438" s="600" t="n"/>
      <c r="H438" s="600" t="n"/>
      <c r="I438" s="600" t="n"/>
      <c r="J438" s="600" t="n"/>
      <c r="K438" s="600" t="n"/>
      <c r="L438" s="600" t="n"/>
      <c r="M438" s="600" t="n"/>
      <c r="N438" s="600" t="n"/>
      <c r="O438" s="600" t="n"/>
      <c r="P438" s="600" t="n"/>
      <c r="Q438" s="600" t="n"/>
      <c r="R438" s="600" t="n"/>
      <c r="S438" s="600" t="n"/>
      <c r="T438" s="600" t="n"/>
      <c r="U438" s="600" t="n"/>
      <c r="V438" s="600" t="n"/>
      <c r="W438" s="600" t="n"/>
      <c r="X438" s="600" t="n"/>
      <c r="Y438" s="600" t="n"/>
      <c r="Z438" s="600" t="n"/>
    </row>
    <row r="439" ht="15.75" customHeight="1" s="844">
      <c r="A439" s="600" t="n"/>
      <c r="B439" s="600" t="n"/>
      <c r="C439" s="600" t="n"/>
      <c r="D439" s="600" t="n"/>
      <c r="E439" s="600" t="n"/>
      <c r="F439" s="600" t="n"/>
      <c r="G439" s="600" t="n"/>
      <c r="H439" s="600" t="n"/>
      <c r="I439" s="600" t="n"/>
      <c r="J439" s="600" t="n"/>
      <c r="K439" s="600" t="n"/>
      <c r="L439" s="600" t="n"/>
      <c r="M439" s="600" t="n"/>
      <c r="N439" s="600" t="n"/>
      <c r="O439" s="600" t="n"/>
      <c r="P439" s="600" t="n"/>
      <c r="Q439" s="600" t="n"/>
      <c r="R439" s="600" t="n"/>
      <c r="S439" s="600" t="n"/>
      <c r="T439" s="600" t="n"/>
      <c r="U439" s="600" t="n"/>
      <c r="V439" s="600" t="n"/>
      <c r="W439" s="600" t="n"/>
      <c r="X439" s="600" t="n"/>
      <c r="Y439" s="600" t="n"/>
      <c r="Z439" s="600" t="n"/>
    </row>
    <row r="440" ht="15.75" customHeight="1" s="844">
      <c r="A440" s="600" t="n"/>
      <c r="B440" s="600" t="n"/>
      <c r="C440" s="600" t="n"/>
      <c r="D440" s="600" t="n"/>
      <c r="E440" s="600" t="n"/>
      <c r="F440" s="600" t="n"/>
      <c r="G440" s="600" t="n"/>
      <c r="H440" s="600" t="n"/>
      <c r="I440" s="600" t="n"/>
      <c r="J440" s="600" t="n"/>
      <c r="K440" s="600" t="n"/>
      <c r="L440" s="600" t="n"/>
      <c r="M440" s="600" t="n"/>
      <c r="N440" s="600" t="n"/>
      <c r="O440" s="600" t="n"/>
      <c r="P440" s="600" t="n"/>
      <c r="Q440" s="600" t="n"/>
      <c r="R440" s="600" t="n"/>
      <c r="S440" s="600" t="n"/>
      <c r="T440" s="600" t="n"/>
      <c r="U440" s="600" t="n"/>
      <c r="V440" s="600" t="n"/>
      <c r="W440" s="600" t="n"/>
      <c r="X440" s="600" t="n"/>
      <c r="Y440" s="600" t="n"/>
      <c r="Z440" s="600" t="n"/>
    </row>
    <row r="441" ht="15.75" customHeight="1" s="844">
      <c r="A441" s="600" t="n"/>
      <c r="B441" s="600" t="n"/>
      <c r="C441" s="600" t="n"/>
      <c r="D441" s="600" t="n"/>
      <c r="E441" s="600" t="n"/>
      <c r="F441" s="600" t="n"/>
      <c r="G441" s="600" t="n"/>
      <c r="H441" s="600" t="n"/>
      <c r="I441" s="600" t="n"/>
      <c r="J441" s="600" t="n"/>
      <c r="K441" s="600" t="n"/>
      <c r="L441" s="600" t="n"/>
      <c r="M441" s="600" t="n"/>
      <c r="N441" s="600" t="n"/>
      <c r="O441" s="600" t="n"/>
      <c r="P441" s="600" t="n"/>
      <c r="Q441" s="600" t="n"/>
      <c r="R441" s="600" t="n"/>
      <c r="S441" s="600" t="n"/>
      <c r="T441" s="600" t="n"/>
      <c r="U441" s="600" t="n"/>
      <c r="V441" s="600" t="n"/>
      <c r="W441" s="600" t="n"/>
      <c r="X441" s="600" t="n"/>
      <c r="Y441" s="600" t="n"/>
      <c r="Z441" s="600" t="n"/>
    </row>
    <row r="442" ht="15.75" customHeight="1" s="844">
      <c r="A442" s="600" t="n"/>
      <c r="B442" s="600" t="n"/>
      <c r="C442" s="600" t="n"/>
      <c r="D442" s="600" t="n"/>
      <c r="E442" s="600" t="n"/>
      <c r="F442" s="600" t="n"/>
      <c r="G442" s="600" t="n"/>
      <c r="H442" s="600" t="n"/>
      <c r="I442" s="600" t="n"/>
      <c r="J442" s="600" t="n"/>
      <c r="K442" s="600" t="n"/>
      <c r="L442" s="600" t="n"/>
      <c r="M442" s="600" t="n"/>
      <c r="N442" s="600" t="n"/>
      <c r="O442" s="600" t="n"/>
      <c r="P442" s="600" t="n"/>
      <c r="Q442" s="600" t="n"/>
      <c r="R442" s="600" t="n"/>
      <c r="S442" s="600" t="n"/>
      <c r="T442" s="600" t="n"/>
      <c r="U442" s="600" t="n"/>
      <c r="V442" s="600" t="n"/>
      <c r="W442" s="600" t="n"/>
      <c r="X442" s="600" t="n"/>
      <c r="Y442" s="600" t="n"/>
      <c r="Z442" s="600" t="n"/>
    </row>
    <row r="443" ht="15.75" customHeight="1" s="844">
      <c r="A443" s="600" t="n"/>
      <c r="B443" s="600" t="n"/>
      <c r="C443" s="600" t="n"/>
      <c r="D443" s="600" t="n"/>
      <c r="E443" s="600" t="n"/>
      <c r="F443" s="600" t="n"/>
      <c r="G443" s="600" t="n"/>
      <c r="H443" s="600" t="n"/>
      <c r="I443" s="600" t="n"/>
      <c r="J443" s="600" t="n"/>
      <c r="K443" s="600" t="n"/>
      <c r="L443" s="600" t="n"/>
      <c r="M443" s="600" t="n"/>
      <c r="N443" s="600" t="n"/>
      <c r="O443" s="600" t="n"/>
      <c r="P443" s="600" t="n"/>
      <c r="Q443" s="600" t="n"/>
      <c r="R443" s="600" t="n"/>
      <c r="S443" s="600" t="n"/>
      <c r="T443" s="600" t="n"/>
      <c r="U443" s="600" t="n"/>
      <c r="V443" s="600" t="n"/>
      <c r="W443" s="600" t="n"/>
      <c r="X443" s="600" t="n"/>
      <c r="Y443" s="600" t="n"/>
      <c r="Z443" s="600" t="n"/>
    </row>
    <row r="444" ht="15.75" customHeight="1" s="844">
      <c r="A444" s="600" t="n"/>
      <c r="B444" s="600" t="n"/>
      <c r="C444" s="600" t="n"/>
      <c r="D444" s="600" t="n"/>
      <c r="E444" s="600" t="n"/>
      <c r="F444" s="600" t="n"/>
      <c r="G444" s="600" t="n"/>
      <c r="H444" s="600" t="n"/>
      <c r="I444" s="600" t="n"/>
      <c r="J444" s="600" t="n"/>
      <c r="K444" s="600" t="n"/>
      <c r="L444" s="600" t="n"/>
      <c r="M444" s="600" t="n"/>
      <c r="N444" s="600" t="n"/>
      <c r="O444" s="600" t="n"/>
      <c r="P444" s="600" t="n"/>
      <c r="Q444" s="600" t="n"/>
      <c r="R444" s="600" t="n"/>
      <c r="S444" s="600" t="n"/>
      <c r="T444" s="600" t="n"/>
      <c r="U444" s="600" t="n"/>
      <c r="V444" s="600" t="n"/>
      <c r="W444" s="600" t="n"/>
      <c r="X444" s="600" t="n"/>
      <c r="Y444" s="600" t="n"/>
      <c r="Z444" s="600" t="n"/>
    </row>
    <row r="445" ht="15.75" customHeight="1" s="844">
      <c r="A445" s="600" t="n"/>
      <c r="B445" s="600" t="n"/>
      <c r="C445" s="600" t="n"/>
      <c r="D445" s="600" t="n"/>
      <c r="E445" s="600" t="n"/>
      <c r="F445" s="600" t="n"/>
      <c r="G445" s="600" t="n"/>
      <c r="H445" s="600" t="n"/>
      <c r="I445" s="600" t="n"/>
      <c r="J445" s="600" t="n"/>
      <c r="K445" s="600" t="n"/>
      <c r="L445" s="600" t="n"/>
      <c r="M445" s="600" t="n"/>
      <c r="N445" s="600" t="n"/>
      <c r="O445" s="600" t="n"/>
      <c r="P445" s="600" t="n"/>
      <c r="Q445" s="600" t="n"/>
      <c r="R445" s="600" t="n"/>
      <c r="S445" s="600" t="n"/>
      <c r="T445" s="600" t="n"/>
      <c r="U445" s="600" t="n"/>
      <c r="V445" s="600" t="n"/>
      <c r="W445" s="600" t="n"/>
      <c r="X445" s="600" t="n"/>
      <c r="Y445" s="600" t="n"/>
      <c r="Z445" s="600" t="n"/>
    </row>
    <row r="446" ht="15.75" customHeight="1" s="844">
      <c r="A446" s="600" t="n"/>
      <c r="B446" s="600" t="n"/>
      <c r="C446" s="600" t="n"/>
      <c r="D446" s="600" t="n"/>
      <c r="E446" s="600" t="n"/>
      <c r="F446" s="600" t="n"/>
      <c r="G446" s="600" t="n"/>
      <c r="H446" s="600" t="n"/>
      <c r="I446" s="600" t="n"/>
      <c r="J446" s="600" t="n"/>
      <c r="K446" s="600" t="n"/>
      <c r="L446" s="600" t="n"/>
      <c r="M446" s="600" t="n"/>
      <c r="N446" s="600" t="n"/>
      <c r="O446" s="600" t="n"/>
      <c r="P446" s="600" t="n"/>
      <c r="Q446" s="600" t="n"/>
      <c r="R446" s="600" t="n"/>
      <c r="S446" s="600" t="n"/>
      <c r="T446" s="600" t="n"/>
      <c r="U446" s="600" t="n"/>
      <c r="V446" s="600" t="n"/>
      <c r="W446" s="600" t="n"/>
      <c r="X446" s="600" t="n"/>
      <c r="Y446" s="600" t="n"/>
      <c r="Z446" s="600" t="n"/>
    </row>
    <row r="447" ht="15.75" customHeight="1" s="844">
      <c r="A447" s="600" t="n"/>
      <c r="B447" s="600" t="n"/>
      <c r="C447" s="600" t="n"/>
      <c r="D447" s="600" t="n"/>
      <c r="E447" s="600" t="n"/>
      <c r="F447" s="600" t="n"/>
      <c r="G447" s="600" t="n"/>
      <c r="H447" s="600" t="n"/>
      <c r="I447" s="600" t="n"/>
      <c r="J447" s="600" t="n"/>
      <c r="K447" s="600" t="n"/>
      <c r="L447" s="600" t="n"/>
      <c r="M447" s="600" t="n"/>
      <c r="N447" s="600" t="n"/>
      <c r="O447" s="600" t="n"/>
      <c r="P447" s="600" t="n"/>
      <c r="Q447" s="600" t="n"/>
      <c r="R447" s="600" t="n"/>
      <c r="S447" s="600" t="n"/>
      <c r="T447" s="600" t="n"/>
      <c r="U447" s="600" t="n"/>
      <c r="V447" s="600" t="n"/>
      <c r="W447" s="600" t="n"/>
      <c r="X447" s="600" t="n"/>
      <c r="Y447" s="600" t="n"/>
      <c r="Z447" s="600" t="n"/>
    </row>
    <row r="448" ht="15.75" customHeight="1" s="844">
      <c r="A448" s="600" t="n"/>
      <c r="B448" s="600" t="n"/>
      <c r="C448" s="600" t="n"/>
      <c r="D448" s="600" t="n"/>
      <c r="E448" s="600" t="n"/>
      <c r="F448" s="600" t="n"/>
      <c r="G448" s="600" t="n"/>
      <c r="H448" s="600" t="n"/>
      <c r="I448" s="600" t="n"/>
      <c r="J448" s="600" t="n"/>
      <c r="K448" s="600" t="n"/>
      <c r="L448" s="600" t="n"/>
      <c r="M448" s="600" t="n"/>
      <c r="N448" s="600" t="n"/>
      <c r="O448" s="600" t="n"/>
      <c r="P448" s="600" t="n"/>
      <c r="Q448" s="600" t="n"/>
      <c r="R448" s="600" t="n"/>
      <c r="S448" s="600" t="n"/>
      <c r="T448" s="600" t="n"/>
      <c r="U448" s="600" t="n"/>
      <c r="V448" s="600" t="n"/>
      <c r="W448" s="600" t="n"/>
      <c r="X448" s="600" t="n"/>
      <c r="Y448" s="600" t="n"/>
      <c r="Z448" s="600" t="n"/>
    </row>
    <row r="449" ht="15.75" customHeight="1" s="844">
      <c r="A449" s="600" t="n"/>
      <c r="B449" s="600" t="n"/>
      <c r="C449" s="600" t="n"/>
      <c r="D449" s="600" t="n"/>
      <c r="E449" s="600" t="n"/>
      <c r="F449" s="600" t="n"/>
      <c r="G449" s="600" t="n"/>
      <c r="H449" s="600" t="n"/>
      <c r="I449" s="600" t="n"/>
      <c r="J449" s="600" t="n"/>
      <c r="K449" s="600" t="n"/>
      <c r="L449" s="600" t="n"/>
      <c r="M449" s="600" t="n"/>
      <c r="N449" s="600" t="n"/>
      <c r="O449" s="600" t="n"/>
      <c r="P449" s="600" t="n"/>
      <c r="Q449" s="600" t="n"/>
      <c r="R449" s="600" t="n"/>
      <c r="S449" s="600" t="n"/>
      <c r="T449" s="600" t="n"/>
      <c r="U449" s="600" t="n"/>
      <c r="V449" s="600" t="n"/>
      <c r="W449" s="600" t="n"/>
      <c r="X449" s="600" t="n"/>
      <c r="Y449" s="600" t="n"/>
      <c r="Z449" s="600" t="n"/>
    </row>
    <row r="450" ht="15.75" customHeight="1" s="844">
      <c r="A450" s="600" t="n"/>
      <c r="B450" s="600" t="n"/>
      <c r="C450" s="600" t="n"/>
      <c r="D450" s="600" t="n"/>
      <c r="E450" s="600" t="n"/>
      <c r="F450" s="600" t="n"/>
      <c r="G450" s="600" t="n"/>
      <c r="H450" s="600" t="n"/>
      <c r="I450" s="600" t="n"/>
      <c r="J450" s="600" t="n"/>
      <c r="K450" s="600" t="n"/>
      <c r="L450" s="600" t="n"/>
      <c r="M450" s="600" t="n"/>
      <c r="N450" s="600" t="n"/>
      <c r="O450" s="600" t="n"/>
      <c r="P450" s="600" t="n"/>
      <c r="Q450" s="600" t="n"/>
      <c r="R450" s="600" t="n"/>
      <c r="S450" s="600" t="n"/>
      <c r="T450" s="600" t="n"/>
      <c r="U450" s="600" t="n"/>
      <c r="V450" s="600" t="n"/>
      <c r="W450" s="600" t="n"/>
      <c r="X450" s="600" t="n"/>
      <c r="Y450" s="600" t="n"/>
      <c r="Z450" s="600" t="n"/>
    </row>
    <row r="451" ht="15.75" customHeight="1" s="844">
      <c r="A451" s="600" t="n"/>
      <c r="B451" s="600" t="n"/>
      <c r="C451" s="600" t="n"/>
      <c r="D451" s="600" t="n"/>
      <c r="E451" s="600" t="n"/>
      <c r="F451" s="600" t="n"/>
      <c r="G451" s="600" t="n"/>
      <c r="H451" s="600" t="n"/>
      <c r="I451" s="600" t="n"/>
      <c r="J451" s="600" t="n"/>
      <c r="K451" s="600" t="n"/>
      <c r="L451" s="600" t="n"/>
      <c r="M451" s="600" t="n"/>
      <c r="N451" s="600" t="n"/>
      <c r="O451" s="600" t="n"/>
      <c r="P451" s="600" t="n"/>
      <c r="Q451" s="600" t="n"/>
      <c r="R451" s="600" t="n"/>
      <c r="S451" s="600" t="n"/>
      <c r="T451" s="600" t="n"/>
      <c r="U451" s="600" t="n"/>
      <c r="V451" s="600" t="n"/>
      <c r="W451" s="600" t="n"/>
      <c r="X451" s="600" t="n"/>
      <c r="Y451" s="600" t="n"/>
      <c r="Z451" s="600" t="n"/>
    </row>
    <row r="452" ht="15.75" customHeight="1" s="844">
      <c r="A452" s="600" t="n"/>
      <c r="B452" s="600" t="n"/>
      <c r="C452" s="600" t="n"/>
      <c r="D452" s="600" t="n"/>
      <c r="E452" s="600" t="n"/>
      <c r="F452" s="600" t="n"/>
      <c r="G452" s="600" t="n"/>
      <c r="H452" s="600" t="n"/>
      <c r="I452" s="600" t="n"/>
      <c r="J452" s="600" t="n"/>
      <c r="K452" s="600" t="n"/>
      <c r="L452" s="600" t="n"/>
      <c r="M452" s="600" t="n"/>
      <c r="N452" s="600" t="n"/>
      <c r="O452" s="600" t="n"/>
      <c r="P452" s="600" t="n"/>
      <c r="Q452" s="600" t="n"/>
      <c r="R452" s="600" t="n"/>
      <c r="S452" s="600" t="n"/>
      <c r="T452" s="600" t="n"/>
      <c r="U452" s="600" t="n"/>
      <c r="V452" s="600" t="n"/>
      <c r="W452" s="600" t="n"/>
      <c r="X452" s="600" t="n"/>
      <c r="Y452" s="600" t="n"/>
      <c r="Z452" s="600" t="n"/>
    </row>
    <row r="453" ht="15.75" customHeight="1" s="844">
      <c r="A453" s="600" t="n"/>
      <c r="B453" s="600" t="n"/>
      <c r="C453" s="600" t="n"/>
      <c r="D453" s="600" t="n"/>
      <c r="E453" s="600" t="n"/>
      <c r="F453" s="600" t="n"/>
      <c r="G453" s="600" t="n"/>
      <c r="H453" s="600" t="n"/>
      <c r="I453" s="600" t="n"/>
      <c r="J453" s="600" t="n"/>
      <c r="K453" s="600" t="n"/>
      <c r="L453" s="600" t="n"/>
      <c r="M453" s="600" t="n"/>
      <c r="N453" s="600" t="n"/>
      <c r="O453" s="600" t="n"/>
      <c r="P453" s="600" t="n"/>
      <c r="Q453" s="600" t="n"/>
      <c r="R453" s="600" t="n"/>
      <c r="S453" s="600" t="n"/>
      <c r="T453" s="600" t="n"/>
      <c r="U453" s="600" t="n"/>
      <c r="V453" s="600" t="n"/>
      <c r="W453" s="600" t="n"/>
      <c r="X453" s="600" t="n"/>
      <c r="Y453" s="600" t="n"/>
      <c r="Z453" s="600" t="n"/>
    </row>
    <row r="454" ht="15.75" customHeight="1" s="844">
      <c r="A454" s="600" t="n"/>
      <c r="B454" s="600" t="n"/>
      <c r="C454" s="600" t="n"/>
      <c r="D454" s="600" t="n"/>
      <c r="E454" s="600" t="n"/>
      <c r="F454" s="600" t="n"/>
      <c r="G454" s="600" t="n"/>
      <c r="H454" s="600" t="n"/>
      <c r="I454" s="600" t="n"/>
      <c r="J454" s="600" t="n"/>
      <c r="K454" s="600" t="n"/>
      <c r="L454" s="600" t="n"/>
      <c r="M454" s="600" t="n"/>
      <c r="N454" s="600" t="n"/>
      <c r="O454" s="600" t="n"/>
      <c r="P454" s="600" t="n"/>
      <c r="Q454" s="600" t="n"/>
      <c r="R454" s="600" t="n"/>
      <c r="S454" s="600" t="n"/>
      <c r="T454" s="600" t="n"/>
      <c r="U454" s="600" t="n"/>
      <c r="V454" s="600" t="n"/>
      <c r="W454" s="600" t="n"/>
      <c r="X454" s="600" t="n"/>
      <c r="Y454" s="600" t="n"/>
      <c r="Z454" s="600" t="n"/>
    </row>
    <row r="455" ht="15.75" customHeight="1" s="844">
      <c r="A455" s="600" t="n"/>
      <c r="B455" s="600" t="n"/>
      <c r="C455" s="600" t="n"/>
      <c r="D455" s="600" t="n"/>
      <c r="E455" s="600" t="n"/>
      <c r="F455" s="600" t="n"/>
      <c r="G455" s="600" t="n"/>
      <c r="H455" s="600" t="n"/>
      <c r="I455" s="600" t="n"/>
      <c r="J455" s="600" t="n"/>
      <c r="K455" s="600" t="n"/>
      <c r="L455" s="600" t="n"/>
      <c r="M455" s="600" t="n"/>
      <c r="N455" s="600" t="n"/>
      <c r="O455" s="600" t="n"/>
      <c r="P455" s="600" t="n"/>
      <c r="Q455" s="600" t="n"/>
      <c r="R455" s="600" t="n"/>
      <c r="S455" s="600" t="n"/>
      <c r="T455" s="600" t="n"/>
      <c r="U455" s="600" t="n"/>
      <c r="V455" s="600" t="n"/>
      <c r="W455" s="600" t="n"/>
      <c r="X455" s="600" t="n"/>
      <c r="Y455" s="600" t="n"/>
      <c r="Z455" s="600" t="n"/>
    </row>
    <row r="456" ht="15.75" customHeight="1" s="844">
      <c r="A456" s="600" t="n"/>
      <c r="B456" s="600" t="n"/>
      <c r="C456" s="600" t="n"/>
      <c r="D456" s="600" t="n"/>
      <c r="E456" s="600" t="n"/>
      <c r="F456" s="600" t="n"/>
      <c r="G456" s="600" t="n"/>
      <c r="H456" s="600" t="n"/>
      <c r="I456" s="600" t="n"/>
      <c r="J456" s="600" t="n"/>
      <c r="K456" s="600" t="n"/>
      <c r="L456" s="600" t="n"/>
      <c r="M456" s="600" t="n"/>
      <c r="N456" s="600" t="n"/>
      <c r="O456" s="600" t="n"/>
      <c r="P456" s="600" t="n"/>
      <c r="Q456" s="600" t="n"/>
      <c r="R456" s="600" t="n"/>
      <c r="S456" s="600" t="n"/>
      <c r="T456" s="600" t="n"/>
      <c r="U456" s="600" t="n"/>
      <c r="V456" s="600" t="n"/>
      <c r="W456" s="600" t="n"/>
      <c r="X456" s="600" t="n"/>
      <c r="Y456" s="600" t="n"/>
      <c r="Z456" s="600" t="n"/>
    </row>
    <row r="457" ht="15.75" customHeight="1" s="844">
      <c r="A457" s="600" t="n"/>
      <c r="B457" s="600" t="n"/>
      <c r="C457" s="600" t="n"/>
      <c r="D457" s="600" t="n"/>
      <c r="E457" s="600" t="n"/>
      <c r="F457" s="600" t="n"/>
      <c r="G457" s="600" t="n"/>
      <c r="H457" s="600" t="n"/>
      <c r="I457" s="600" t="n"/>
      <c r="J457" s="600" t="n"/>
      <c r="K457" s="600" t="n"/>
      <c r="L457" s="600" t="n"/>
      <c r="M457" s="600" t="n"/>
      <c r="N457" s="600" t="n"/>
      <c r="O457" s="600" t="n"/>
      <c r="P457" s="600" t="n"/>
      <c r="Q457" s="600" t="n"/>
      <c r="R457" s="600" t="n"/>
      <c r="S457" s="600" t="n"/>
      <c r="T457" s="600" t="n"/>
      <c r="U457" s="600" t="n"/>
      <c r="V457" s="600" t="n"/>
      <c r="W457" s="600" t="n"/>
      <c r="X457" s="600" t="n"/>
      <c r="Y457" s="600" t="n"/>
      <c r="Z457" s="600" t="n"/>
    </row>
    <row r="458" ht="15.75" customHeight="1" s="844">
      <c r="A458" s="600" t="n"/>
      <c r="B458" s="600" t="n"/>
      <c r="C458" s="600" t="n"/>
      <c r="D458" s="600" t="n"/>
      <c r="E458" s="600" t="n"/>
      <c r="F458" s="600" t="n"/>
      <c r="G458" s="600" t="n"/>
      <c r="H458" s="600" t="n"/>
      <c r="I458" s="600" t="n"/>
      <c r="J458" s="600" t="n"/>
      <c r="K458" s="600" t="n"/>
      <c r="L458" s="600" t="n"/>
      <c r="M458" s="600" t="n"/>
      <c r="N458" s="600" t="n"/>
      <c r="O458" s="600" t="n"/>
      <c r="P458" s="600" t="n"/>
      <c r="Q458" s="600" t="n"/>
      <c r="R458" s="600" t="n"/>
      <c r="S458" s="600" t="n"/>
      <c r="T458" s="600" t="n"/>
      <c r="U458" s="600" t="n"/>
      <c r="V458" s="600" t="n"/>
      <c r="W458" s="600" t="n"/>
      <c r="X458" s="600" t="n"/>
      <c r="Y458" s="600" t="n"/>
      <c r="Z458" s="600" t="n"/>
    </row>
    <row r="459" ht="15.75" customHeight="1" s="844">
      <c r="A459" s="600" t="n"/>
      <c r="B459" s="600" t="n"/>
      <c r="C459" s="600" t="n"/>
      <c r="D459" s="600" t="n"/>
      <c r="E459" s="600" t="n"/>
      <c r="F459" s="600" t="n"/>
      <c r="G459" s="600" t="n"/>
      <c r="H459" s="600" t="n"/>
      <c r="I459" s="600" t="n"/>
      <c r="J459" s="600" t="n"/>
      <c r="K459" s="600" t="n"/>
      <c r="L459" s="600" t="n"/>
      <c r="M459" s="600" t="n"/>
      <c r="N459" s="600" t="n"/>
      <c r="O459" s="600" t="n"/>
      <c r="P459" s="600" t="n"/>
      <c r="Q459" s="600" t="n"/>
      <c r="R459" s="600" t="n"/>
      <c r="S459" s="600" t="n"/>
      <c r="T459" s="600" t="n"/>
      <c r="U459" s="600" t="n"/>
      <c r="V459" s="600" t="n"/>
      <c r="W459" s="600" t="n"/>
      <c r="X459" s="600" t="n"/>
      <c r="Y459" s="600" t="n"/>
      <c r="Z459" s="600" t="n"/>
    </row>
    <row r="460" ht="15.75" customHeight="1" s="844">
      <c r="A460" s="600" t="n"/>
      <c r="B460" s="600" t="n"/>
      <c r="C460" s="600" t="n"/>
      <c r="D460" s="600" t="n"/>
      <c r="E460" s="600" t="n"/>
      <c r="F460" s="600" t="n"/>
      <c r="G460" s="600" t="n"/>
      <c r="H460" s="600" t="n"/>
      <c r="I460" s="600" t="n"/>
      <c r="J460" s="600" t="n"/>
      <c r="K460" s="600" t="n"/>
      <c r="L460" s="600" t="n"/>
      <c r="M460" s="600" t="n"/>
      <c r="N460" s="600" t="n"/>
      <c r="O460" s="600" t="n"/>
      <c r="P460" s="600" t="n"/>
      <c r="Q460" s="600" t="n"/>
      <c r="R460" s="600" t="n"/>
      <c r="S460" s="600" t="n"/>
      <c r="T460" s="600" t="n"/>
      <c r="U460" s="600" t="n"/>
      <c r="V460" s="600" t="n"/>
      <c r="W460" s="600" t="n"/>
      <c r="X460" s="600" t="n"/>
      <c r="Y460" s="600" t="n"/>
      <c r="Z460" s="600" t="n"/>
    </row>
    <row r="461" ht="15.75" customHeight="1" s="844">
      <c r="A461" s="600" t="n"/>
      <c r="B461" s="600" t="n"/>
      <c r="C461" s="600" t="n"/>
      <c r="D461" s="600" t="n"/>
      <c r="E461" s="600" t="n"/>
      <c r="F461" s="600" t="n"/>
      <c r="G461" s="600" t="n"/>
      <c r="H461" s="600" t="n"/>
      <c r="I461" s="600" t="n"/>
      <c r="J461" s="600" t="n"/>
      <c r="K461" s="600" t="n"/>
      <c r="L461" s="600" t="n"/>
      <c r="M461" s="600" t="n"/>
      <c r="N461" s="600" t="n"/>
      <c r="O461" s="600" t="n"/>
      <c r="P461" s="600" t="n"/>
      <c r="Q461" s="600" t="n"/>
      <c r="R461" s="600" t="n"/>
      <c r="S461" s="600" t="n"/>
      <c r="T461" s="600" t="n"/>
      <c r="U461" s="600" t="n"/>
      <c r="V461" s="600" t="n"/>
      <c r="W461" s="600" t="n"/>
      <c r="X461" s="600" t="n"/>
      <c r="Y461" s="600" t="n"/>
      <c r="Z461" s="600" t="n"/>
    </row>
    <row r="462" ht="15.75" customHeight="1" s="844">
      <c r="A462" s="600" t="n"/>
      <c r="B462" s="600" t="n"/>
      <c r="C462" s="600" t="n"/>
      <c r="D462" s="600" t="n"/>
      <c r="E462" s="600" t="n"/>
      <c r="F462" s="600" t="n"/>
      <c r="G462" s="600" t="n"/>
      <c r="H462" s="600" t="n"/>
      <c r="I462" s="600" t="n"/>
      <c r="J462" s="600" t="n"/>
      <c r="K462" s="600" t="n"/>
      <c r="L462" s="600" t="n"/>
      <c r="M462" s="600" t="n"/>
      <c r="N462" s="600" t="n"/>
      <c r="O462" s="600" t="n"/>
      <c r="P462" s="600" t="n"/>
      <c r="Q462" s="600" t="n"/>
      <c r="R462" s="600" t="n"/>
      <c r="S462" s="600" t="n"/>
      <c r="T462" s="600" t="n"/>
      <c r="U462" s="600" t="n"/>
      <c r="V462" s="600" t="n"/>
      <c r="W462" s="600" t="n"/>
      <c r="X462" s="600" t="n"/>
      <c r="Y462" s="600" t="n"/>
      <c r="Z462" s="600" t="n"/>
    </row>
    <row r="463" ht="15.75" customHeight="1" s="844">
      <c r="A463" s="600" t="n"/>
      <c r="B463" s="600" t="n"/>
      <c r="C463" s="600" t="n"/>
      <c r="D463" s="600" t="n"/>
      <c r="E463" s="600" t="n"/>
      <c r="F463" s="600" t="n"/>
      <c r="G463" s="600" t="n"/>
      <c r="H463" s="600" t="n"/>
      <c r="I463" s="600" t="n"/>
      <c r="J463" s="600" t="n"/>
      <c r="K463" s="600" t="n"/>
      <c r="L463" s="600" t="n"/>
      <c r="M463" s="600" t="n"/>
      <c r="N463" s="600" t="n"/>
      <c r="O463" s="600" t="n"/>
      <c r="P463" s="600" t="n"/>
      <c r="Q463" s="600" t="n"/>
      <c r="R463" s="600" t="n"/>
      <c r="S463" s="600" t="n"/>
      <c r="T463" s="600" t="n"/>
      <c r="U463" s="600" t="n"/>
      <c r="V463" s="600" t="n"/>
      <c r="W463" s="600" t="n"/>
      <c r="X463" s="600" t="n"/>
      <c r="Y463" s="600" t="n"/>
      <c r="Z463" s="600" t="n"/>
    </row>
    <row r="464" ht="15.75" customHeight="1" s="844">
      <c r="A464" s="600" t="n"/>
      <c r="B464" s="600" t="n"/>
      <c r="C464" s="600" t="n"/>
      <c r="D464" s="600" t="n"/>
      <c r="E464" s="600" t="n"/>
      <c r="F464" s="600" t="n"/>
      <c r="G464" s="600" t="n"/>
      <c r="H464" s="600" t="n"/>
      <c r="I464" s="600" t="n"/>
      <c r="J464" s="600" t="n"/>
      <c r="K464" s="600" t="n"/>
      <c r="L464" s="600" t="n"/>
      <c r="M464" s="600" t="n"/>
      <c r="N464" s="600" t="n"/>
      <c r="O464" s="600" t="n"/>
      <c r="P464" s="600" t="n"/>
      <c r="Q464" s="600" t="n"/>
      <c r="R464" s="600" t="n"/>
      <c r="S464" s="600" t="n"/>
      <c r="T464" s="600" t="n"/>
      <c r="U464" s="600" t="n"/>
      <c r="V464" s="600" t="n"/>
      <c r="W464" s="600" t="n"/>
      <c r="X464" s="600" t="n"/>
      <c r="Y464" s="600" t="n"/>
      <c r="Z464" s="600" t="n"/>
    </row>
    <row r="465" ht="15.75" customHeight="1" s="844">
      <c r="A465" s="600" t="n"/>
      <c r="B465" s="600" t="n"/>
      <c r="C465" s="600" t="n"/>
      <c r="D465" s="600" t="n"/>
      <c r="E465" s="600" t="n"/>
      <c r="F465" s="600" t="n"/>
      <c r="G465" s="600" t="n"/>
      <c r="H465" s="600" t="n"/>
      <c r="I465" s="600" t="n"/>
      <c r="J465" s="600" t="n"/>
      <c r="K465" s="600" t="n"/>
      <c r="L465" s="600" t="n"/>
      <c r="M465" s="600" t="n"/>
      <c r="N465" s="600" t="n"/>
      <c r="O465" s="600" t="n"/>
      <c r="P465" s="600" t="n"/>
      <c r="Q465" s="600" t="n"/>
      <c r="R465" s="600" t="n"/>
      <c r="S465" s="600" t="n"/>
      <c r="T465" s="600" t="n"/>
      <c r="U465" s="600" t="n"/>
      <c r="V465" s="600" t="n"/>
      <c r="W465" s="600" t="n"/>
      <c r="X465" s="600" t="n"/>
      <c r="Y465" s="600" t="n"/>
      <c r="Z465" s="600" t="n"/>
    </row>
    <row r="466" ht="15.75" customHeight="1" s="844">
      <c r="A466" s="600" t="n"/>
      <c r="B466" s="600" t="n"/>
      <c r="C466" s="600" t="n"/>
      <c r="D466" s="600" t="n"/>
      <c r="E466" s="600" t="n"/>
      <c r="F466" s="600" t="n"/>
      <c r="G466" s="600" t="n"/>
      <c r="H466" s="600" t="n"/>
      <c r="I466" s="600" t="n"/>
      <c r="J466" s="600" t="n"/>
      <c r="K466" s="600" t="n"/>
      <c r="L466" s="600" t="n"/>
      <c r="M466" s="600" t="n"/>
      <c r="N466" s="600" t="n"/>
      <c r="O466" s="600" t="n"/>
      <c r="P466" s="600" t="n"/>
      <c r="Q466" s="600" t="n"/>
      <c r="R466" s="600" t="n"/>
      <c r="S466" s="600" t="n"/>
      <c r="T466" s="600" t="n"/>
      <c r="U466" s="600" t="n"/>
      <c r="V466" s="600" t="n"/>
      <c r="W466" s="600" t="n"/>
      <c r="X466" s="600" t="n"/>
      <c r="Y466" s="600" t="n"/>
      <c r="Z466" s="600" t="n"/>
    </row>
    <row r="467" ht="15.75" customHeight="1" s="844">
      <c r="A467" s="600" t="n"/>
      <c r="B467" s="600" t="n"/>
      <c r="C467" s="600" t="n"/>
      <c r="D467" s="600" t="n"/>
      <c r="E467" s="600" t="n"/>
      <c r="F467" s="600" t="n"/>
      <c r="G467" s="600" t="n"/>
      <c r="H467" s="600" t="n"/>
      <c r="I467" s="600" t="n"/>
      <c r="J467" s="600" t="n"/>
      <c r="K467" s="600" t="n"/>
      <c r="L467" s="600" t="n"/>
      <c r="M467" s="600" t="n"/>
      <c r="N467" s="600" t="n"/>
      <c r="O467" s="600" t="n"/>
      <c r="P467" s="600" t="n"/>
      <c r="Q467" s="600" t="n"/>
      <c r="R467" s="600" t="n"/>
      <c r="S467" s="600" t="n"/>
      <c r="T467" s="600" t="n"/>
      <c r="U467" s="600" t="n"/>
      <c r="V467" s="600" t="n"/>
      <c r="W467" s="600" t="n"/>
      <c r="X467" s="600" t="n"/>
      <c r="Y467" s="600" t="n"/>
      <c r="Z467" s="600" t="n"/>
    </row>
    <row r="468" ht="15.75" customHeight="1" s="844">
      <c r="A468" s="600" t="n"/>
      <c r="B468" s="600" t="n"/>
      <c r="C468" s="600" t="n"/>
      <c r="D468" s="600" t="n"/>
      <c r="E468" s="600" t="n"/>
      <c r="F468" s="600" t="n"/>
      <c r="G468" s="600" t="n"/>
      <c r="H468" s="600" t="n"/>
      <c r="I468" s="600" t="n"/>
      <c r="J468" s="600" t="n"/>
      <c r="K468" s="600" t="n"/>
      <c r="L468" s="600" t="n"/>
      <c r="M468" s="600" t="n"/>
      <c r="N468" s="600" t="n"/>
      <c r="O468" s="600" t="n"/>
      <c r="P468" s="600" t="n"/>
      <c r="Q468" s="600" t="n"/>
      <c r="R468" s="600" t="n"/>
      <c r="S468" s="600" t="n"/>
      <c r="T468" s="600" t="n"/>
      <c r="U468" s="600" t="n"/>
      <c r="V468" s="600" t="n"/>
      <c r="W468" s="600" t="n"/>
      <c r="X468" s="600" t="n"/>
      <c r="Y468" s="600" t="n"/>
      <c r="Z468" s="600" t="n"/>
    </row>
    <row r="469" ht="15.75" customHeight="1" s="844">
      <c r="A469" s="600" t="n"/>
      <c r="B469" s="600" t="n"/>
      <c r="C469" s="600" t="n"/>
      <c r="D469" s="600" t="n"/>
      <c r="E469" s="600" t="n"/>
      <c r="F469" s="600" t="n"/>
      <c r="G469" s="600" t="n"/>
      <c r="H469" s="600" t="n"/>
      <c r="I469" s="600" t="n"/>
      <c r="J469" s="600" t="n"/>
      <c r="K469" s="600" t="n"/>
      <c r="L469" s="600" t="n"/>
      <c r="M469" s="600" t="n"/>
      <c r="N469" s="600" t="n"/>
      <c r="O469" s="600" t="n"/>
      <c r="P469" s="600" t="n"/>
      <c r="Q469" s="600" t="n"/>
      <c r="R469" s="600" t="n"/>
      <c r="S469" s="600" t="n"/>
      <c r="T469" s="600" t="n"/>
      <c r="U469" s="600" t="n"/>
      <c r="V469" s="600" t="n"/>
      <c r="W469" s="600" t="n"/>
      <c r="X469" s="600" t="n"/>
      <c r="Y469" s="600" t="n"/>
      <c r="Z469" s="600" t="n"/>
    </row>
    <row r="470" ht="15.75" customHeight="1" s="844">
      <c r="A470" s="600" t="n"/>
      <c r="B470" s="600" t="n"/>
      <c r="C470" s="600" t="n"/>
      <c r="D470" s="600" t="n"/>
      <c r="E470" s="600" t="n"/>
      <c r="F470" s="600" t="n"/>
      <c r="G470" s="600" t="n"/>
      <c r="H470" s="600" t="n"/>
      <c r="I470" s="600" t="n"/>
      <c r="J470" s="600" t="n"/>
      <c r="K470" s="600" t="n"/>
      <c r="L470" s="600" t="n"/>
      <c r="M470" s="600" t="n"/>
      <c r="N470" s="600" t="n"/>
      <c r="O470" s="600" t="n"/>
      <c r="P470" s="600" t="n"/>
      <c r="Q470" s="600" t="n"/>
      <c r="R470" s="600" t="n"/>
      <c r="S470" s="600" t="n"/>
      <c r="T470" s="600" t="n"/>
      <c r="U470" s="600" t="n"/>
      <c r="V470" s="600" t="n"/>
      <c r="W470" s="600" t="n"/>
      <c r="X470" s="600" t="n"/>
      <c r="Y470" s="600" t="n"/>
      <c r="Z470" s="600" t="n"/>
    </row>
    <row r="471" ht="15.75" customHeight="1" s="844">
      <c r="A471" s="600" t="n"/>
      <c r="B471" s="600" t="n"/>
      <c r="C471" s="600" t="n"/>
      <c r="D471" s="600" t="n"/>
      <c r="E471" s="600" t="n"/>
      <c r="F471" s="600" t="n"/>
      <c r="G471" s="600" t="n"/>
      <c r="H471" s="600" t="n"/>
      <c r="I471" s="600" t="n"/>
      <c r="J471" s="600" t="n"/>
      <c r="K471" s="600" t="n"/>
      <c r="L471" s="600" t="n"/>
      <c r="M471" s="600" t="n"/>
      <c r="N471" s="600" t="n"/>
      <c r="O471" s="600" t="n"/>
      <c r="P471" s="600" t="n"/>
      <c r="Q471" s="600" t="n"/>
      <c r="R471" s="600" t="n"/>
      <c r="S471" s="600" t="n"/>
      <c r="T471" s="600" t="n"/>
      <c r="U471" s="600" t="n"/>
      <c r="V471" s="600" t="n"/>
      <c r="W471" s="600" t="n"/>
      <c r="X471" s="600" t="n"/>
      <c r="Y471" s="600" t="n"/>
      <c r="Z471" s="600" t="n"/>
    </row>
    <row r="472" ht="15.75" customHeight="1" s="844">
      <c r="A472" s="600" t="n"/>
      <c r="B472" s="600" t="n"/>
      <c r="C472" s="600" t="n"/>
      <c r="D472" s="600" t="n"/>
      <c r="E472" s="600" t="n"/>
      <c r="F472" s="600" t="n"/>
      <c r="G472" s="600" t="n"/>
      <c r="H472" s="600" t="n"/>
      <c r="I472" s="600" t="n"/>
      <c r="J472" s="600" t="n"/>
      <c r="K472" s="600" t="n"/>
      <c r="L472" s="600" t="n"/>
      <c r="M472" s="600" t="n"/>
      <c r="N472" s="600" t="n"/>
      <c r="O472" s="600" t="n"/>
      <c r="P472" s="600" t="n"/>
      <c r="Q472" s="600" t="n"/>
      <c r="R472" s="600" t="n"/>
      <c r="S472" s="600" t="n"/>
      <c r="T472" s="600" t="n"/>
      <c r="U472" s="600" t="n"/>
      <c r="V472" s="600" t="n"/>
      <c r="W472" s="600" t="n"/>
      <c r="X472" s="600" t="n"/>
      <c r="Y472" s="600" t="n"/>
      <c r="Z472" s="600" t="n"/>
    </row>
    <row r="473" ht="15.75" customHeight="1" s="844">
      <c r="A473" s="600" t="n"/>
      <c r="B473" s="600" t="n"/>
      <c r="C473" s="600" t="n"/>
      <c r="D473" s="600" t="n"/>
      <c r="E473" s="600" t="n"/>
      <c r="F473" s="600" t="n"/>
      <c r="G473" s="600" t="n"/>
      <c r="H473" s="600" t="n"/>
      <c r="I473" s="600" t="n"/>
      <c r="J473" s="600" t="n"/>
      <c r="K473" s="600" t="n"/>
      <c r="L473" s="600" t="n"/>
      <c r="M473" s="600" t="n"/>
      <c r="N473" s="600" t="n"/>
      <c r="O473" s="600" t="n"/>
      <c r="P473" s="600" t="n"/>
      <c r="Q473" s="600" t="n"/>
      <c r="R473" s="600" t="n"/>
      <c r="S473" s="600" t="n"/>
      <c r="T473" s="600" t="n"/>
      <c r="U473" s="600" t="n"/>
      <c r="V473" s="600" t="n"/>
      <c r="W473" s="600" t="n"/>
      <c r="X473" s="600" t="n"/>
      <c r="Y473" s="600" t="n"/>
      <c r="Z473" s="600" t="n"/>
    </row>
    <row r="474" ht="15.75" customHeight="1" s="844">
      <c r="A474" s="600" t="n"/>
      <c r="B474" s="600" t="n"/>
      <c r="C474" s="600" t="n"/>
      <c r="D474" s="600" t="n"/>
      <c r="E474" s="600" t="n"/>
      <c r="F474" s="600" t="n"/>
      <c r="G474" s="600" t="n"/>
      <c r="H474" s="600" t="n"/>
      <c r="I474" s="600" t="n"/>
      <c r="J474" s="600" t="n"/>
      <c r="K474" s="600" t="n"/>
      <c r="L474" s="600" t="n"/>
      <c r="M474" s="600" t="n"/>
      <c r="N474" s="600" t="n"/>
      <c r="O474" s="600" t="n"/>
      <c r="P474" s="600" t="n"/>
      <c r="Q474" s="600" t="n"/>
      <c r="R474" s="600" t="n"/>
      <c r="S474" s="600" t="n"/>
      <c r="T474" s="600" t="n"/>
      <c r="U474" s="600" t="n"/>
      <c r="V474" s="600" t="n"/>
      <c r="W474" s="600" t="n"/>
      <c r="X474" s="600" t="n"/>
      <c r="Y474" s="600" t="n"/>
      <c r="Z474" s="600" t="n"/>
    </row>
    <row r="475" ht="15.75" customHeight="1" s="844">
      <c r="A475" s="600" t="n"/>
      <c r="B475" s="600" t="n"/>
      <c r="C475" s="600" t="n"/>
      <c r="D475" s="600" t="n"/>
      <c r="E475" s="600" t="n"/>
      <c r="F475" s="600" t="n"/>
      <c r="G475" s="600" t="n"/>
      <c r="H475" s="600" t="n"/>
      <c r="I475" s="600" t="n"/>
      <c r="J475" s="600" t="n"/>
      <c r="K475" s="600" t="n"/>
      <c r="L475" s="600" t="n"/>
      <c r="M475" s="600" t="n"/>
      <c r="N475" s="600" t="n"/>
      <c r="O475" s="600" t="n"/>
      <c r="P475" s="600" t="n"/>
      <c r="Q475" s="600" t="n"/>
      <c r="R475" s="600" t="n"/>
      <c r="S475" s="600" t="n"/>
      <c r="T475" s="600" t="n"/>
      <c r="U475" s="600" t="n"/>
      <c r="V475" s="600" t="n"/>
      <c r="W475" s="600" t="n"/>
      <c r="X475" s="600" t="n"/>
      <c r="Y475" s="600" t="n"/>
      <c r="Z475" s="600" t="n"/>
    </row>
    <row r="476" ht="15.75" customHeight="1" s="844">
      <c r="A476" s="600" t="n"/>
      <c r="B476" s="600" t="n"/>
      <c r="C476" s="600" t="n"/>
      <c r="D476" s="600" t="n"/>
      <c r="E476" s="600" t="n"/>
      <c r="F476" s="600" t="n"/>
      <c r="G476" s="600" t="n"/>
      <c r="H476" s="600" t="n"/>
      <c r="I476" s="600" t="n"/>
      <c r="J476" s="600" t="n"/>
      <c r="K476" s="600" t="n"/>
      <c r="L476" s="600" t="n"/>
      <c r="M476" s="600" t="n"/>
      <c r="N476" s="600" t="n"/>
      <c r="O476" s="600" t="n"/>
      <c r="P476" s="600" t="n"/>
      <c r="Q476" s="600" t="n"/>
      <c r="R476" s="600" t="n"/>
      <c r="S476" s="600" t="n"/>
      <c r="T476" s="600" t="n"/>
      <c r="U476" s="600" t="n"/>
      <c r="V476" s="600" t="n"/>
      <c r="W476" s="600" t="n"/>
      <c r="X476" s="600" t="n"/>
      <c r="Y476" s="600" t="n"/>
      <c r="Z476" s="600" t="n"/>
    </row>
    <row r="477" ht="15.75" customHeight="1" s="844">
      <c r="A477" s="600" t="n"/>
      <c r="B477" s="600" t="n"/>
      <c r="C477" s="600" t="n"/>
      <c r="D477" s="600" t="n"/>
      <c r="E477" s="600" t="n"/>
      <c r="F477" s="600" t="n"/>
      <c r="G477" s="600" t="n"/>
      <c r="H477" s="600" t="n"/>
      <c r="I477" s="600" t="n"/>
      <c r="J477" s="600" t="n"/>
      <c r="K477" s="600" t="n"/>
      <c r="L477" s="600" t="n"/>
      <c r="M477" s="600" t="n"/>
      <c r="N477" s="600" t="n"/>
      <c r="O477" s="600" t="n"/>
      <c r="P477" s="600" t="n"/>
      <c r="Q477" s="600" t="n"/>
      <c r="R477" s="600" t="n"/>
      <c r="S477" s="600" t="n"/>
      <c r="T477" s="600" t="n"/>
      <c r="U477" s="600" t="n"/>
      <c r="V477" s="600" t="n"/>
      <c r="W477" s="600" t="n"/>
      <c r="X477" s="600" t="n"/>
      <c r="Y477" s="600" t="n"/>
      <c r="Z477" s="600" t="n"/>
    </row>
    <row r="478" ht="15.75" customHeight="1" s="844">
      <c r="A478" s="600" t="n"/>
      <c r="B478" s="600" t="n"/>
      <c r="C478" s="600" t="n"/>
      <c r="D478" s="600" t="n"/>
      <c r="E478" s="600" t="n"/>
      <c r="F478" s="600" t="n"/>
      <c r="G478" s="600" t="n"/>
      <c r="H478" s="600" t="n"/>
      <c r="I478" s="600" t="n"/>
      <c r="J478" s="600" t="n"/>
      <c r="K478" s="600" t="n"/>
      <c r="L478" s="600" t="n"/>
      <c r="M478" s="600" t="n"/>
      <c r="N478" s="600" t="n"/>
      <c r="O478" s="600" t="n"/>
      <c r="P478" s="600" t="n"/>
      <c r="Q478" s="600" t="n"/>
      <c r="R478" s="600" t="n"/>
      <c r="S478" s="600" t="n"/>
      <c r="T478" s="600" t="n"/>
      <c r="U478" s="600" t="n"/>
      <c r="V478" s="600" t="n"/>
      <c r="W478" s="600" t="n"/>
      <c r="X478" s="600" t="n"/>
      <c r="Y478" s="600" t="n"/>
      <c r="Z478" s="600" t="n"/>
    </row>
    <row r="479" ht="15.75" customHeight="1" s="844">
      <c r="A479" s="600" t="n"/>
      <c r="B479" s="600" t="n"/>
      <c r="C479" s="600" t="n"/>
      <c r="D479" s="600" t="n"/>
      <c r="E479" s="600" t="n"/>
      <c r="F479" s="600" t="n"/>
      <c r="G479" s="600" t="n"/>
      <c r="H479" s="600" t="n"/>
      <c r="I479" s="600" t="n"/>
      <c r="J479" s="600" t="n"/>
      <c r="K479" s="600" t="n"/>
      <c r="L479" s="600" t="n"/>
      <c r="M479" s="600" t="n"/>
      <c r="N479" s="600" t="n"/>
      <c r="O479" s="600" t="n"/>
      <c r="P479" s="600" t="n"/>
      <c r="Q479" s="600" t="n"/>
      <c r="R479" s="600" t="n"/>
      <c r="S479" s="600" t="n"/>
      <c r="T479" s="600" t="n"/>
      <c r="U479" s="600" t="n"/>
      <c r="V479" s="600" t="n"/>
      <c r="W479" s="600" t="n"/>
      <c r="X479" s="600" t="n"/>
      <c r="Y479" s="600" t="n"/>
      <c r="Z479" s="600" t="n"/>
    </row>
    <row r="480" ht="15.75" customHeight="1" s="844">
      <c r="A480" s="600" t="n"/>
      <c r="B480" s="600" t="n"/>
      <c r="C480" s="600" t="n"/>
      <c r="D480" s="600" t="n"/>
      <c r="E480" s="600" t="n"/>
      <c r="F480" s="600" t="n"/>
      <c r="G480" s="600" t="n"/>
      <c r="H480" s="600" t="n"/>
      <c r="I480" s="600" t="n"/>
      <c r="J480" s="600" t="n"/>
      <c r="K480" s="600" t="n"/>
      <c r="L480" s="600" t="n"/>
      <c r="M480" s="600" t="n"/>
      <c r="N480" s="600" t="n"/>
      <c r="O480" s="600" t="n"/>
      <c r="P480" s="600" t="n"/>
      <c r="Q480" s="600" t="n"/>
      <c r="R480" s="600" t="n"/>
      <c r="S480" s="600" t="n"/>
      <c r="T480" s="600" t="n"/>
      <c r="U480" s="600" t="n"/>
      <c r="V480" s="600" t="n"/>
      <c r="W480" s="600" t="n"/>
      <c r="X480" s="600" t="n"/>
      <c r="Y480" s="600" t="n"/>
      <c r="Z480" s="600" t="n"/>
    </row>
    <row r="481" ht="15.75" customHeight="1" s="844">
      <c r="A481" s="600" t="n"/>
      <c r="B481" s="600" t="n"/>
      <c r="C481" s="600" t="n"/>
      <c r="D481" s="600" t="n"/>
      <c r="E481" s="600" t="n"/>
      <c r="F481" s="600" t="n"/>
      <c r="G481" s="600" t="n"/>
      <c r="H481" s="600" t="n"/>
      <c r="I481" s="600" t="n"/>
      <c r="J481" s="600" t="n"/>
      <c r="K481" s="600" t="n"/>
      <c r="L481" s="600" t="n"/>
      <c r="M481" s="600" t="n"/>
      <c r="N481" s="600" t="n"/>
      <c r="O481" s="600" t="n"/>
      <c r="P481" s="600" t="n"/>
      <c r="Q481" s="600" t="n"/>
      <c r="R481" s="600" t="n"/>
      <c r="S481" s="600" t="n"/>
      <c r="T481" s="600" t="n"/>
      <c r="U481" s="600" t="n"/>
      <c r="V481" s="600" t="n"/>
      <c r="W481" s="600" t="n"/>
      <c r="X481" s="600" t="n"/>
      <c r="Y481" s="600" t="n"/>
      <c r="Z481" s="600" t="n"/>
    </row>
    <row r="482" ht="15.75" customHeight="1" s="844">
      <c r="A482" s="600" t="n"/>
      <c r="B482" s="600" t="n"/>
      <c r="C482" s="600" t="n"/>
      <c r="D482" s="600" t="n"/>
      <c r="E482" s="600" t="n"/>
      <c r="F482" s="600" t="n"/>
      <c r="G482" s="600" t="n"/>
      <c r="H482" s="600" t="n"/>
      <c r="I482" s="600" t="n"/>
      <c r="J482" s="600" t="n"/>
      <c r="K482" s="600" t="n"/>
      <c r="L482" s="600" t="n"/>
      <c r="M482" s="600" t="n"/>
      <c r="N482" s="600" t="n"/>
      <c r="O482" s="600" t="n"/>
      <c r="P482" s="600" t="n"/>
      <c r="Q482" s="600" t="n"/>
      <c r="R482" s="600" t="n"/>
      <c r="S482" s="600" t="n"/>
      <c r="T482" s="600" t="n"/>
      <c r="U482" s="600" t="n"/>
      <c r="V482" s="600" t="n"/>
      <c r="W482" s="600" t="n"/>
      <c r="X482" s="600" t="n"/>
      <c r="Y482" s="600" t="n"/>
      <c r="Z482" s="600" t="n"/>
    </row>
    <row r="483" ht="15.75" customHeight="1" s="844">
      <c r="A483" s="600" t="n"/>
      <c r="B483" s="600" t="n"/>
      <c r="C483" s="600" t="n"/>
      <c r="D483" s="600" t="n"/>
      <c r="E483" s="600" t="n"/>
      <c r="F483" s="600" t="n"/>
      <c r="G483" s="600" t="n"/>
      <c r="H483" s="600" t="n"/>
      <c r="I483" s="600" t="n"/>
      <c r="J483" s="600" t="n"/>
      <c r="K483" s="600" t="n"/>
      <c r="L483" s="600" t="n"/>
      <c r="M483" s="600" t="n"/>
      <c r="N483" s="600" t="n"/>
      <c r="O483" s="600" t="n"/>
      <c r="P483" s="600" t="n"/>
      <c r="Q483" s="600" t="n"/>
      <c r="R483" s="600" t="n"/>
      <c r="S483" s="600" t="n"/>
      <c r="T483" s="600" t="n"/>
      <c r="U483" s="600" t="n"/>
      <c r="V483" s="600" t="n"/>
      <c r="W483" s="600" t="n"/>
      <c r="X483" s="600" t="n"/>
      <c r="Y483" s="600" t="n"/>
      <c r="Z483" s="600" t="n"/>
    </row>
    <row r="484" ht="15.75" customHeight="1" s="844">
      <c r="A484" s="600" t="n"/>
      <c r="B484" s="600" t="n"/>
      <c r="C484" s="600" t="n"/>
      <c r="D484" s="600" t="n"/>
      <c r="E484" s="600" t="n"/>
      <c r="F484" s="600" t="n"/>
      <c r="G484" s="600" t="n"/>
      <c r="H484" s="600" t="n"/>
      <c r="I484" s="600" t="n"/>
      <c r="J484" s="600" t="n"/>
      <c r="K484" s="600" t="n"/>
      <c r="L484" s="600" t="n"/>
      <c r="M484" s="600" t="n"/>
      <c r="N484" s="600" t="n"/>
      <c r="O484" s="600" t="n"/>
      <c r="P484" s="600" t="n"/>
      <c r="Q484" s="600" t="n"/>
      <c r="R484" s="600" t="n"/>
      <c r="S484" s="600" t="n"/>
      <c r="T484" s="600" t="n"/>
      <c r="U484" s="600" t="n"/>
      <c r="V484" s="600" t="n"/>
      <c r="W484" s="600" t="n"/>
      <c r="X484" s="600" t="n"/>
      <c r="Y484" s="600" t="n"/>
      <c r="Z484" s="600" t="n"/>
    </row>
    <row r="485" ht="15.75" customHeight="1" s="844">
      <c r="A485" s="600" t="n"/>
      <c r="B485" s="600" t="n"/>
      <c r="C485" s="600" t="n"/>
      <c r="D485" s="600" t="n"/>
      <c r="E485" s="600" t="n"/>
      <c r="F485" s="600" t="n"/>
      <c r="G485" s="600" t="n"/>
      <c r="H485" s="600" t="n"/>
      <c r="I485" s="600" t="n"/>
      <c r="J485" s="600" t="n"/>
      <c r="K485" s="600" t="n"/>
      <c r="L485" s="600" t="n"/>
      <c r="M485" s="600" t="n"/>
      <c r="N485" s="600" t="n"/>
      <c r="O485" s="600" t="n"/>
      <c r="P485" s="600" t="n"/>
      <c r="Q485" s="600" t="n"/>
      <c r="R485" s="600" t="n"/>
      <c r="S485" s="600" t="n"/>
      <c r="T485" s="600" t="n"/>
      <c r="U485" s="600" t="n"/>
      <c r="V485" s="600" t="n"/>
      <c r="W485" s="600" t="n"/>
      <c r="X485" s="600" t="n"/>
      <c r="Y485" s="600" t="n"/>
      <c r="Z485" s="600" t="n"/>
    </row>
    <row r="486" ht="15.75" customHeight="1" s="844">
      <c r="A486" s="600" t="n"/>
      <c r="B486" s="600" t="n"/>
      <c r="C486" s="600" t="n"/>
      <c r="D486" s="600" t="n"/>
      <c r="E486" s="600" t="n"/>
      <c r="F486" s="600" t="n"/>
      <c r="G486" s="600" t="n"/>
      <c r="H486" s="600" t="n"/>
      <c r="I486" s="600" t="n"/>
      <c r="J486" s="600" t="n"/>
      <c r="K486" s="600" t="n"/>
      <c r="L486" s="600" t="n"/>
      <c r="M486" s="600" t="n"/>
      <c r="N486" s="600" t="n"/>
      <c r="O486" s="600" t="n"/>
      <c r="P486" s="600" t="n"/>
      <c r="Q486" s="600" t="n"/>
      <c r="R486" s="600" t="n"/>
      <c r="S486" s="600" t="n"/>
      <c r="T486" s="600" t="n"/>
      <c r="U486" s="600" t="n"/>
      <c r="V486" s="600" t="n"/>
      <c r="W486" s="600" t="n"/>
      <c r="X486" s="600" t="n"/>
      <c r="Y486" s="600" t="n"/>
      <c r="Z486" s="600" t="n"/>
    </row>
    <row r="487" ht="15.75" customHeight="1" s="844">
      <c r="A487" s="600" t="n"/>
      <c r="B487" s="600" t="n"/>
      <c r="C487" s="600" t="n"/>
      <c r="D487" s="600" t="n"/>
      <c r="E487" s="600" t="n"/>
      <c r="F487" s="600" t="n"/>
      <c r="G487" s="600" t="n"/>
      <c r="H487" s="600" t="n"/>
      <c r="I487" s="600" t="n"/>
      <c r="J487" s="600" t="n"/>
      <c r="K487" s="600" t="n"/>
      <c r="L487" s="600" t="n"/>
      <c r="M487" s="600" t="n"/>
      <c r="N487" s="600" t="n"/>
      <c r="O487" s="600" t="n"/>
      <c r="P487" s="600" t="n"/>
      <c r="Q487" s="600" t="n"/>
      <c r="R487" s="600" t="n"/>
      <c r="S487" s="600" t="n"/>
      <c r="T487" s="600" t="n"/>
      <c r="U487" s="600" t="n"/>
      <c r="V487" s="600" t="n"/>
      <c r="W487" s="600" t="n"/>
      <c r="X487" s="600" t="n"/>
      <c r="Y487" s="600" t="n"/>
      <c r="Z487" s="600" t="n"/>
    </row>
    <row r="488" ht="15.75" customHeight="1" s="844">
      <c r="A488" s="600" t="n"/>
      <c r="B488" s="600" t="n"/>
      <c r="C488" s="600" t="n"/>
      <c r="D488" s="600" t="n"/>
      <c r="E488" s="600" t="n"/>
      <c r="F488" s="600" t="n"/>
      <c r="G488" s="600" t="n"/>
      <c r="H488" s="600" t="n"/>
      <c r="I488" s="600" t="n"/>
      <c r="J488" s="600" t="n"/>
      <c r="K488" s="600" t="n"/>
      <c r="L488" s="600" t="n"/>
      <c r="M488" s="600" t="n"/>
      <c r="N488" s="600" t="n"/>
      <c r="O488" s="600" t="n"/>
      <c r="P488" s="600" t="n"/>
      <c r="Q488" s="600" t="n"/>
      <c r="R488" s="600" t="n"/>
      <c r="S488" s="600" t="n"/>
      <c r="T488" s="600" t="n"/>
      <c r="U488" s="600" t="n"/>
      <c r="V488" s="600" t="n"/>
      <c r="W488" s="600" t="n"/>
      <c r="X488" s="600" t="n"/>
      <c r="Y488" s="600" t="n"/>
      <c r="Z488" s="600" t="n"/>
    </row>
    <row r="489" ht="15.75" customHeight="1" s="844">
      <c r="A489" s="600" t="n"/>
      <c r="B489" s="600" t="n"/>
      <c r="C489" s="600" t="n"/>
      <c r="D489" s="600" t="n"/>
      <c r="E489" s="600" t="n"/>
      <c r="F489" s="600" t="n"/>
      <c r="G489" s="600" t="n"/>
      <c r="H489" s="600" t="n"/>
      <c r="I489" s="600" t="n"/>
      <c r="J489" s="600" t="n"/>
      <c r="K489" s="600" t="n"/>
      <c r="L489" s="600" t="n"/>
      <c r="M489" s="600" t="n"/>
      <c r="N489" s="600" t="n"/>
      <c r="O489" s="600" t="n"/>
      <c r="P489" s="600" t="n"/>
      <c r="Q489" s="600" t="n"/>
      <c r="R489" s="600" t="n"/>
      <c r="S489" s="600" t="n"/>
      <c r="T489" s="600" t="n"/>
      <c r="U489" s="600" t="n"/>
      <c r="V489" s="600" t="n"/>
      <c r="W489" s="600" t="n"/>
      <c r="X489" s="600" t="n"/>
      <c r="Y489" s="600" t="n"/>
      <c r="Z489" s="600" t="n"/>
    </row>
    <row r="490" ht="15.75" customHeight="1" s="844">
      <c r="A490" s="600" t="n"/>
      <c r="B490" s="600" t="n"/>
      <c r="C490" s="600" t="n"/>
      <c r="D490" s="600" t="n"/>
      <c r="E490" s="600" t="n"/>
      <c r="F490" s="600" t="n"/>
      <c r="G490" s="600" t="n"/>
      <c r="H490" s="600" t="n"/>
      <c r="I490" s="600" t="n"/>
      <c r="J490" s="600" t="n"/>
      <c r="K490" s="600" t="n"/>
      <c r="L490" s="600" t="n"/>
      <c r="M490" s="600" t="n"/>
      <c r="N490" s="600" t="n"/>
      <c r="O490" s="600" t="n"/>
      <c r="P490" s="600" t="n"/>
      <c r="Q490" s="600" t="n"/>
      <c r="R490" s="600" t="n"/>
      <c r="S490" s="600" t="n"/>
      <c r="T490" s="600" t="n"/>
      <c r="U490" s="600" t="n"/>
      <c r="V490" s="600" t="n"/>
      <c r="W490" s="600" t="n"/>
      <c r="X490" s="600" t="n"/>
      <c r="Y490" s="600" t="n"/>
      <c r="Z490" s="600" t="n"/>
    </row>
    <row r="491" ht="15.75" customHeight="1" s="844">
      <c r="A491" s="600" t="n"/>
      <c r="B491" s="600" t="n"/>
      <c r="C491" s="600" t="n"/>
      <c r="D491" s="600" t="n"/>
      <c r="E491" s="600" t="n"/>
      <c r="F491" s="600" t="n"/>
      <c r="G491" s="600" t="n"/>
      <c r="H491" s="600" t="n"/>
      <c r="I491" s="600" t="n"/>
      <c r="J491" s="600" t="n"/>
      <c r="K491" s="600" t="n"/>
      <c r="L491" s="600" t="n"/>
      <c r="M491" s="600" t="n"/>
      <c r="N491" s="600" t="n"/>
      <c r="O491" s="600" t="n"/>
      <c r="P491" s="600" t="n"/>
      <c r="Q491" s="600" t="n"/>
      <c r="R491" s="600" t="n"/>
      <c r="S491" s="600" t="n"/>
      <c r="T491" s="600" t="n"/>
      <c r="U491" s="600" t="n"/>
      <c r="V491" s="600" t="n"/>
      <c r="W491" s="600" t="n"/>
      <c r="X491" s="600" t="n"/>
      <c r="Y491" s="600" t="n"/>
      <c r="Z491" s="600" t="n"/>
    </row>
    <row r="492" ht="15.75" customHeight="1" s="844">
      <c r="A492" s="600" t="n"/>
      <c r="B492" s="600" t="n"/>
      <c r="C492" s="600" t="n"/>
      <c r="D492" s="600" t="n"/>
      <c r="E492" s="600" t="n"/>
      <c r="F492" s="600" t="n"/>
      <c r="G492" s="600" t="n"/>
      <c r="H492" s="600" t="n"/>
      <c r="I492" s="600" t="n"/>
      <c r="J492" s="600" t="n"/>
      <c r="K492" s="600" t="n"/>
      <c r="L492" s="600" t="n"/>
      <c r="M492" s="600" t="n"/>
      <c r="N492" s="600" t="n"/>
      <c r="O492" s="600" t="n"/>
      <c r="P492" s="600" t="n"/>
      <c r="Q492" s="600" t="n"/>
      <c r="R492" s="600" t="n"/>
      <c r="S492" s="600" t="n"/>
      <c r="T492" s="600" t="n"/>
      <c r="U492" s="600" t="n"/>
      <c r="V492" s="600" t="n"/>
      <c r="W492" s="600" t="n"/>
      <c r="X492" s="600" t="n"/>
      <c r="Y492" s="600" t="n"/>
      <c r="Z492" s="600" t="n"/>
    </row>
    <row r="493" ht="15.75" customHeight="1" s="844">
      <c r="A493" s="600" t="n"/>
      <c r="B493" s="600" t="n"/>
      <c r="C493" s="600" t="n"/>
      <c r="D493" s="600" t="n"/>
      <c r="E493" s="600" t="n"/>
      <c r="F493" s="600" t="n"/>
      <c r="G493" s="600" t="n"/>
      <c r="H493" s="600" t="n"/>
      <c r="I493" s="600" t="n"/>
      <c r="J493" s="600" t="n"/>
      <c r="K493" s="600" t="n"/>
      <c r="L493" s="600" t="n"/>
      <c r="M493" s="600" t="n"/>
      <c r="N493" s="600" t="n"/>
      <c r="O493" s="600" t="n"/>
      <c r="P493" s="600" t="n"/>
      <c r="Q493" s="600" t="n"/>
      <c r="R493" s="600" t="n"/>
      <c r="S493" s="600" t="n"/>
      <c r="T493" s="600" t="n"/>
      <c r="U493" s="600" t="n"/>
      <c r="V493" s="600" t="n"/>
      <c r="W493" s="600" t="n"/>
      <c r="X493" s="600" t="n"/>
      <c r="Y493" s="600" t="n"/>
      <c r="Z493" s="600" t="n"/>
    </row>
    <row r="494" ht="15.75" customHeight="1" s="844">
      <c r="A494" s="600" t="n"/>
      <c r="B494" s="600" t="n"/>
      <c r="C494" s="600" t="n"/>
      <c r="D494" s="600" t="n"/>
      <c r="E494" s="600" t="n"/>
      <c r="F494" s="600" t="n"/>
      <c r="G494" s="600" t="n"/>
      <c r="H494" s="600" t="n"/>
      <c r="I494" s="600" t="n"/>
      <c r="J494" s="600" t="n"/>
      <c r="K494" s="600" t="n"/>
      <c r="L494" s="600" t="n"/>
      <c r="M494" s="600" t="n"/>
      <c r="N494" s="600" t="n"/>
      <c r="O494" s="600" t="n"/>
      <c r="P494" s="600" t="n"/>
      <c r="Q494" s="600" t="n"/>
      <c r="R494" s="600" t="n"/>
      <c r="S494" s="600" t="n"/>
      <c r="T494" s="600" t="n"/>
      <c r="U494" s="600" t="n"/>
      <c r="V494" s="600" t="n"/>
      <c r="W494" s="600" t="n"/>
      <c r="X494" s="600" t="n"/>
      <c r="Y494" s="600" t="n"/>
      <c r="Z494" s="600" t="n"/>
    </row>
    <row r="495" ht="15.75" customHeight="1" s="844">
      <c r="A495" s="600" t="n"/>
      <c r="B495" s="600" t="n"/>
      <c r="C495" s="600" t="n"/>
      <c r="D495" s="600" t="n"/>
      <c r="E495" s="600" t="n"/>
      <c r="F495" s="600" t="n"/>
      <c r="G495" s="600" t="n"/>
      <c r="H495" s="600" t="n"/>
      <c r="I495" s="600" t="n"/>
      <c r="J495" s="600" t="n"/>
      <c r="K495" s="600" t="n"/>
      <c r="L495" s="600" t="n"/>
      <c r="M495" s="600" t="n"/>
      <c r="N495" s="600" t="n"/>
      <c r="O495" s="600" t="n"/>
      <c r="P495" s="600" t="n"/>
      <c r="Q495" s="600" t="n"/>
      <c r="R495" s="600" t="n"/>
      <c r="S495" s="600" t="n"/>
      <c r="T495" s="600" t="n"/>
      <c r="U495" s="600" t="n"/>
      <c r="V495" s="600" t="n"/>
      <c r="W495" s="600" t="n"/>
      <c r="X495" s="600" t="n"/>
      <c r="Y495" s="600" t="n"/>
      <c r="Z495" s="600" t="n"/>
    </row>
    <row r="496" ht="15.75" customHeight="1" s="844">
      <c r="A496" s="600" t="n"/>
      <c r="B496" s="600" t="n"/>
      <c r="C496" s="600" t="n"/>
      <c r="D496" s="600" t="n"/>
      <c r="E496" s="600" t="n"/>
      <c r="F496" s="600" t="n"/>
      <c r="G496" s="600" t="n"/>
      <c r="H496" s="600" t="n"/>
      <c r="I496" s="600" t="n"/>
      <c r="J496" s="600" t="n"/>
      <c r="K496" s="600" t="n"/>
      <c r="L496" s="600" t="n"/>
      <c r="M496" s="600" t="n"/>
      <c r="N496" s="600" t="n"/>
      <c r="O496" s="600" t="n"/>
      <c r="P496" s="600" t="n"/>
      <c r="Q496" s="600" t="n"/>
      <c r="R496" s="600" t="n"/>
      <c r="S496" s="600" t="n"/>
      <c r="T496" s="600" t="n"/>
      <c r="U496" s="600" t="n"/>
      <c r="V496" s="600" t="n"/>
      <c r="W496" s="600" t="n"/>
      <c r="X496" s="600" t="n"/>
      <c r="Y496" s="600" t="n"/>
      <c r="Z496" s="600" t="n"/>
    </row>
    <row r="497" ht="15.75" customHeight="1" s="844">
      <c r="A497" s="600" t="n"/>
      <c r="B497" s="600" t="n"/>
      <c r="C497" s="600" t="n"/>
      <c r="D497" s="600" t="n"/>
      <c r="E497" s="600" t="n"/>
      <c r="F497" s="600" t="n"/>
      <c r="G497" s="600" t="n"/>
      <c r="H497" s="600" t="n"/>
      <c r="I497" s="600" t="n"/>
      <c r="J497" s="600" t="n"/>
      <c r="K497" s="600" t="n"/>
      <c r="L497" s="600" t="n"/>
      <c r="M497" s="600" t="n"/>
      <c r="N497" s="600" t="n"/>
      <c r="O497" s="600" t="n"/>
      <c r="P497" s="600" t="n"/>
      <c r="Q497" s="600" t="n"/>
      <c r="R497" s="600" t="n"/>
      <c r="S497" s="600" t="n"/>
      <c r="T497" s="600" t="n"/>
      <c r="U497" s="600" t="n"/>
      <c r="V497" s="600" t="n"/>
      <c r="W497" s="600" t="n"/>
      <c r="X497" s="600" t="n"/>
      <c r="Y497" s="600" t="n"/>
      <c r="Z497" s="600" t="n"/>
    </row>
    <row r="498" ht="15.75" customHeight="1" s="844">
      <c r="A498" s="600" t="n"/>
      <c r="B498" s="600" t="n"/>
      <c r="C498" s="600" t="n"/>
      <c r="D498" s="600" t="n"/>
      <c r="E498" s="600" t="n"/>
      <c r="F498" s="600" t="n"/>
      <c r="G498" s="600" t="n"/>
      <c r="H498" s="600" t="n"/>
      <c r="I498" s="600" t="n"/>
      <c r="J498" s="600" t="n"/>
      <c r="K498" s="600" t="n"/>
      <c r="L498" s="600" t="n"/>
      <c r="M498" s="600" t="n"/>
      <c r="N498" s="600" t="n"/>
      <c r="O498" s="600" t="n"/>
      <c r="P498" s="600" t="n"/>
      <c r="Q498" s="600" t="n"/>
      <c r="R498" s="600" t="n"/>
      <c r="S498" s="600" t="n"/>
      <c r="T498" s="600" t="n"/>
      <c r="U498" s="600" t="n"/>
      <c r="V498" s="600" t="n"/>
      <c r="W498" s="600" t="n"/>
      <c r="X498" s="600" t="n"/>
      <c r="Y498" s="600" t="n"/>
      <c r="Z498" s="600" t="n"/>
    </row>
    <row r="499" ht="15.75" customHeight="1" s="844">
      <c r="A499" s="600" t="n"/>
      <c r="B499" s="600" t="n"/>
      <c r="C499" s="600" t="n"/>
      <c r="D499" s="600" t="n"/>
      <c r="E499" s="600" t="n"/>
      <c r="F499" s="600" t="n"/>
      <c r="G499" s="600" t="n"/>
      <c r="H499" s="600" t="n"/>
      <c r="I499" s="600" t="n"/>
      <c r="J499" s="600" t="n"/>
      <c r="K499" s="600" t="n"/>
      <c r="L499" s="600" t="n"/>
      <c r="M499" s="600" t="n"/>
      <c r="N499" s="600" t="n"/>
      <c r="O499" s="600" t="n"/>
      <c r="P499" s="600" t="n"/>
      <c r="Q499" s="600" t="n"/>
      <c r="R499" s="600" t="n"/>
      <c r="S499" s="600" t="n"/>
      <c r="T499" s="600" t="n"/>
      <c r="U499" s="600" t="n"/>
      <c r="V499" s="600" t="n"/>
      <c r="W499" s="600" t="n"/>
      <c r="X499" s="600" t="n"/>
      <c r="Y499" s="600" t="n"/>
      <c r="Z499" s="600" t="n"/>
    </row>
    <row r="500" ht="15.75" customHeight="1" s="844">
      <c r="A500" s="600" t="n"/>
      <c r="B500" s="600" t="n"/>
      <c r="C500" s="600" t="n"/>
      <c r="D500" s="600" t="n"/>
      <c r="E500" s="600" t="n"/>
      <c r="F500" s="600" t="n"/>
      <c r="G500" s="600" t="n"/>
      <c r="H500" s="600" t="n"/>
      <c r="I500" s="600" t="n"/>
      <c r="J500" s="600" t="n"/>
      <c r="K500" s="600" t="n"/>
      <c r="L500" s="600" t="n"/>
      <c r="M500" s="600" t="n"/>
      <c r="N500" s="600" t="n"/>
      <c r="O500" s="600" t="n"/>
      <c r="P500" s="600" t="n"/>
      <c r="Q500" s="600" t="n"/>
      <c r="R500" s="600" t="n"/>
      <c r="S500" s="600" t="n"/>
      <c r="T500" s="600" t="n"/>
      <c r="U500" s="600" t="n"/>
      <c r="V500" s="600" t="n"/>
      <c r="W500" s="600" t="n"/>
      <c r="X500" s="600" t="n"/>
      <c r="Y500" s="600" t="n"/>
      <c r="Z500" s="600" t="n"/>
    </row>
    <row r="501" ht="15.75" customHeight="1" s="844">
      <c r="A501" s="600" t="n"/>
      <c r="B501" s="600" t="n"/>
      <c r="C501" s="600" t="n"/>
      <c r="D501" s="600" t="n"/>
      <c r="E501" s="600" t="n"/>
      <c r="F501" s="600" t="n"/>
      <c r="G501" s="600" t="n"/>
      <c r="H501" s="600" t="n"/>
      <c r="I501" s="600" t="n"/>
      <c r="J501" s="600" t="n"/>
      <c r="K501" s="600" t="n"/>
      <c r="L501" s="600" t="n"/>
      <c r="M501" s="600" t="n"/>
      <c r="N501" s="600" t="n"/>
      <c r="O501" s="600" t="n"/>
      <c r="P501" s="600" t="n"/>
      <c r="Q501" s="600" t="n"/>
      <c r="R501" s="600" t="n"/>
      <c r="S501" s="600" t="n"/>
      <c r="T501" s="600" t="n"/>
      <c r="U501" s="600" t="n"/>
      <c r="V501" s="600" t="n"/>
      <c r="W501" s="600" t="n"/>
      <c r="X501" s="600" t="n"/>
      <c r="Y501" s="600" t="n"/>
      <c r="Z501" s="600" t="n"/>
    </row>
    <row r="502" ht="15.75" customHeight="1" s="844">
      <c r="A502" s="600" t="n"/>
      <c r="B502" s="600" t="n"/>
      <c r="C502" s="600" t="n"/>
      <c r="D502" s="600" t="n"/>
      <c r="E502" s="600" t="n"/>
      <c r="F502" s="600" t="n"/>
      <c r="G502" s="600" t="n"/>
      <c r="H502" s="600" t="n"/>
      <c r="I502" s="600" t="n"/>
      <c r="J502" s="600" t="n"/>
      <c r="K502" s="600" t="n"/>
      <c r="L502" s="600" t="n"/>
      <c r="M502" s="600" t="n"/>
      <c r="N502" s="600" t="n"/>
      <c r="O502" s="600" t="n"/>
      <c r="P502" s="600" t="n"/>
      <c r="Q502" s="600" t="n"/>
      <c r="R502" s="600" t="n"/>
      <c r="S502" s="600" t="n"/>
      <c r="T502" s="600" t="n"/>
      <c r="U502" s="600" t="n"/>
      <c r="V502" s="600" t="n"/>
      <c r="W502" s="600" t="n"/>
      <c r="X502" s="600" t="n"/>
      <c r="Y502" s="600" t="n"/>
      <c r="Z502" s="600" t="n"/>
    </row>
    <row r="503" ht="15.75" customHeight="1" s="844">
      <c r="A503" s="600" t="n"/>
      <c r="B503" s="600" t="n"/>
      <c r="C503" s="600" t="n"/>
      <c r="D503" s="600" t="n"/>
      <c r="E503" s="600" t="n"/>
      <c r="F503" s="600" t="n"/>
      <c r="G503" s="600" t="n"/>
      <c r="H503" s="600" t="n"/>
      <c r="I503" s="600" t="n"/>
      <c r="J503" s="600" t="n"/>
      <c r="K503" s="600" t="n"/>
      <c r="L503" s="600" t="n"/>
      <c r="M503" s="600" t="n"/>
      <c r="N503" s="600" t="n"/>
      <c r="O503" s="600" t="n"/>
      <c r="P503" s="600" t="n"/>
      <c r="Q503" s="600" t="n"/>
      <c r="R503" s="600" t="n"/>
      <c r="S503" s="600" t="n"/>
      <c r="T503" s="600" t="n"/>
      <c r="U503" s="600" t="n"/>
      <c r="V503" s="600" t="n"/>
      <c r="W503" s="600" t="n"/>
      <c r="X503" s="600" t="n"/>
      <c r="Y503" s="600" t="n"/>
      <c r="Z503" s="600" t="n"/>
    </row>
    <row r="504" ht="15.75" customHeight="1" s="844">
      <c r="A504" s="600" t="n"/>
      <c r="B504" s="600" t="n"/>
      <c r="C504" s="600" t="n"/>
      <c r="D504" s="600" t="n"/>
      <c r="E504" s="600" t="n"/>
      <c r="F504" s="600" t="n"/>
      <c r="G504" s="600" t="n"/>
      <c r="H504" s="600" t="n"/>
      <c r="I504" s="600" t="n"/>
      <c r="J504" s="600" t="n"/>
      <c r="K504" s="600" t="n"/>
      <c r="L504" s="600" t="n"/>
      <c r="M504" s="600" t="n"/>
      <c r="N504" s="600" t="n"/>
      <c r="O504" s="600" t="n"/>
      <c r="P504" s="600" t="n"/>
      <c r="Q504" s="600" t="n"/>
      <c r="R504" s="600" t="n"/>
      <c r="S504" s="600" t="n"/>
      <c r="T504" s="600" t="n"/>
      <c r="U504" s="600" t="n"/>
      <c r="V504" s="600" t="n"/>
      <c r="W504" s="600" t="n"/>
      <c r="X504" s="600" t="n"/>
      <c r="Y504" s="600" t="n"/>
      <c r="Z504" s="600" t="n"/>
    </row>
    <row r="505" ht="15.75" customHeight="1" s="844">
      <c r="A505" s="600" t="n"/>
      <c r="B505" s="600" t="n"/>
      <c r="C505" s="600" t="n"/>
      <c r="D505" s="600" t="n"/>
      <c r="E505" s="600" t="n"/>
      <c r="F505" s="600" t="n"/>
      <c r="G505" s="600" t="n"/>
      <c r="H505" s="600" t="n"/>
      <c r="I505" s="600" t="n"/>
      <c r="J505" s="600" t="n"/>
      <c r="K505" s="600" t="n"/>
      <c r="L505" s="600" t="n"/>
      <c r="M505" s="600" t="n"/>
      <c r="N505" s="600" t="n"/>
      <c r="O505" s="600" t="n"/>
      <c r="P505" s="600" t="n"/>
      <c r="Q505" s="600" t="n"/>
      <c r="R505" s="600" t="n"/>
      <c r="S505" s="600" t="n"/>
      <c r="T505" s="600" t="n"/>
      <c r="U505" s="600" t="n"/>
      <c r="V505" s="600" t="n"/>
      <c r="W505" s="600" t="n"/>
      <c r="X505" s="600" t="n"/>
      <c r="Y505" s="600" t="n"/>
      <c r="Z505" s="600" t="n"/>
    </row>
    <row r="506" ht="15.75" customHeight="1" s="844">
      <c r="A506" s="600" t="n"/>
      <c r="B506" s="600" t="n"/>
      <c r="C506" s="600" t="n"/>
      <c r="D506" s="600" t="n"/>
      <c r="E506" s="600" t="n"/>
      <c r="F506" s="600" t="n"/>
      <c r="G506" s="600" t="n"/>
      <c r="H506" s="600" t="n"/>
      <c r="I506" s="600" t="n"/>
      <c r="J506" s="600" t="n"/>
      <c r="K506" s="600" t="n"/>
      <c r="L506" s="600" t="n"/>
      <c r="M506" s="600" t="n"/>
      <c r="N506" s="600" t="n"/>
      <c r="O506" s="600" t="n"/>
      <c r="P506" s="600" t="n"/>
      <c r="Q506" s="600" t="n"/>
      <c r="R506" s="600" t="n"/>
      <c r="S506" s="600" t="n"/>
      <c r="T506" s="600" t="n"/>
      <c r="U506" s="600" t="n"/>
      <c r="V506" s="600" t="n"/>
      <c r="W506" s="600" t="n"/>
      <c r="X506" s="600" t="n"/>
      <c r="Y506" s="600" t="n"/>
      <c r="Z506" s="600" t="n"/>
    </row>
    <row r="507" ht="15.75" customHeight="1" s="844">
      <c r="A507" s="600" t="n"/>
      <c r="B507" s="600" t="n"/>
      <c r="C507" s="600" t="n"/>
      <c r="D507" s="600" t="n"/>
      <c r="E507" s="600" t="n"/>
      <c r="F507" s="600" t="n"/>
      <c r="G507" s="600" t="n"/>
      <c r="H507" s="600" t="n"/>
      <c r="I507" s="600" t="n"/>
      <c r="J507" s="600" t="n"/>
      <c r="K507" s="600" t="n"/>
      <c r="L507" s="600" t="n"/>
      <c r="M507" s="600" t="n"/>
      <c r="N507" s="600" t="n"/>
      <c r="O507" s="600" t="n"/>
      <c r="P507" s="600" t="n"/>
      <c r="Q507" s="600" t="n"/>
      <c r="R507" s="600" t="n"/>
      <c r="S507" s="600" t="n"/>
      <c r="T507" s="600" t="n"/>
      <c r="U507" s="600" t="n"/>
      <c r="V507" s="600" t="n"/>
      <c r="W507" s="600" t="n"/>
      <c r="X507" s="600" t="n"/>
      <c r="Y507" s="600" t="n"/>
      <c r="Z507" s="600" t="n"/>
    </row>
    <row r="508" ht="15.75" customHeight="1" s="844">
      <c r="A508" s="600" t="n"/>
      <c r="B508" s="600" t="n"/>
      <c r="C508" s="600" t="n"/>
      <c r="D508" s="600" t="n"/>
      <c r="E508" s="600" t="n"/>
      <c r="F508" s="600" t="n"/>
      <c r="G508" s="600" t="n"/>
      <c r="H508" s="600" t="n"/>
      <c r="I508" s="600" t="n"/>
      <c r="J508" s="600" t="n"/>
      <c r="K508" s="600" t="n"/>
      <c r="L508" s="600" t="n"/>
      <c r="M508" s="600" t="n"/>
      <c r="N508" s="600" t="n"/>
      <c r="O508" s="600" t="n"/>
      <c r="P508" s="600" t="n"/>
      <c r="Q508" s="600" t="n"/>
      <c r="R508" s="600" t="n"/>
      <c r="S508" s="600" t="n"/>
      <c r="T508" s="600" t="n"/>
      <c r="U508" s="600" t="n"/>
      <c r="V508" s="600" t="n"/>
      <c r="W508" s="600" t="n"/>
      <c r="X508" s="600" t="n"/>
      <c r="Y508" s="600" t="n"/>
      <c r="Z508" s="600" t="n"/>
    </row>
    <row r="509" ht="15.75" customHeight="1" s="844">
      <c r="A509" s="600" t="n"/>
      <c r="B509" s="600" t="n"/>
      <c r="C509" s="600" t="n"/>
      <c r="D509" s="600" t="n"/>
      <c r="E509" s="600" t="n"/>
      <c r="F509" s="600" t="n"/>
      <c r="G509" s="600" t="n"/>
      <c r="H509" s="600" t="n"/>
      <c r="I509" s="600" t="n"/>
      <c r="J509" s="600" t="n"/>
      <c r="K509" s="600" t="n"/>
      <c r="L509" s="600" t="n"/>
      <c r="M509" s="600" t="n"/>
      <c r="N509" s="600" t="n"/>
      <c r="O509" s="600" t="n"/>
      <c r="P509" s="600" t="n"/>
      <c r="Q509" s="600" t="n"/>
      <c r="R509" s="600" t="n"/>
      <c r="S509" s="600" t="n"/>
      <c r="T509" s="600" t="n"/>
      <c r="U509" s="600" t="n"/>
      <c r="V509" s="600" t="n"/>
      <c r="W509" s="600" t="n"/>
      <c r="X509" s="600" t="n"/>
      <c r="Y509" s="600" t="n"/>
      <c r="Z509" s="600" t="n"/>
    </row>
    <row r="510" ht="15.75" customHeight="1" s="844">
      <c r="A510" s="600" t="n"/>
      <c r="B510" s="600" t="n"/>
      <c r="C510" s="600" t="n"/>
      <c r="D510" s="600" t="n"/>
      <c r="E510" s="600" t="n"/>
      <c r="F510" s="600" t="n"/>
      <c r="G510" s="600" t="n"/>
      <c r="H510" s="600" t="n"/>
      <c r="I510" s="600" t="n"/>
      <c r="J510" s="600" t="n"/>
      <c r="K510" s="600" t="n"/>
      <c r="L510" s="600" t="n"/>
      <c r="M510" s="600" t="n"/>
      <c r="N510" s="600" t="n"/>
      <c r="O510" s="600" t="n"/>
      <c r="P510" s="600" t="n"/>
      <c r="Q510" s="600" t="n"/>
      <c r="R510" s="600" t="n"/>
      <c r="S510" s="600" t="n"/>
      <c r="T510" s="600" t="n"/>
      <c r="U510" s="600" t="n"/>
      <c r="V510" s="600" t="n"/>
      <c r="W510" s="600" t="n"/>
      <c r="X510" s="600" t="n"/>
      <c r="Y510" s="600" t="n"/>
      <c r="Z510" s="600" t="n"/>
    </row>
    <row r="511" ht="15.75" customHeight="1" s="844">
      <c r="A511" s="600" t="n"/>
      <c r="B511" s="600" t="n"/>
      <c r="C511" s="600" t="n"/>
      <c r="D511" s="600" t="n"/>
      <c r="E511" s="600" t="n"/>
      <c r="F511" s="600" t="n"/>
      <c r="G511" s="600" t="n"/>
      <c r="H511" s="600" t="n"/>
      <c r="I511" s="600" t="n"/>
      <c r="J511" s="600" t="n"/>
      <c r="K511" s="600" t="n"/>
      <c r="L511" s="600" t="n"/>
      <c r="M511" s="600" t="n"/>
      <c r="N511" s="600" t="n"/>
      <c r="O511" s="600" t="n"/>
      <c r="P511" s="600" t="n"/>
      <c r="Q511" s="600" t="n"/>
      <c r="R511" s="600" t="n"/>
      <c r="S511" s="600" t="n"/>
      <c r="T511" s="600" t="n"/>
      <c r="U511" s="600" t="n"/>
      <c r="V511" s="600" t="n"/>
      <c r="W511" s="600" t="n"/>
      <c r="X511" s="600" t="n"/>
      <c r="Y511" s="600" t="n"/>
      <c r="Z511" s="600" t="n"/>
    </row>
    <row r="512" ht="15.75" customHeight="1" s="844">
      <c r="A512" s="600" t="n"/>
      <c r="B512" s="600" t="n"/>
      <c r="C512" s="600" t="n"/>
      <c r="D512" s="600" t="n"/>
      <c r="E512" s="600" t="n"/>
      <c r="F512" s="600" t="n"/>
      <c r="G512" s="600" t="n"/>
      <c r="H512" s="600" t="n"/>
      <c r="I512" s="600" t="n"/>
      <c r="J512" s="600" t="n"/>
      <c r="K512" s="600" t="n"/>
      <c r="L512" s="600" t="n"/>
      <c r="M512" s="600" t="n"/>
      <c r="N512" s="600" t="n"/>
      <c r="O512" s="600" t="n"/>
      <c r="P512" s="600" t="n"/>
      <c r="Q512" s="600" t="n"/>
      <c r="R512" s="600" t="n"/>
      <c r="S512" s="600" t="n"/>
      <c r="T512" s="600" t="n"/>
      <c r="U512" s="600" t="n"/>
      <c r="V512" s="600" t="n"/>
      <c r="W512" s="600" t="n"/>
      <c r="X512" s="600" t="n"/>
      <c r="Y512" s="600" t="n"/>
      <c r="Z512" s="600" t="n"/>
    </row>
    <row r="513" ht="15.75" customHeight="1" s="844">
      <c r="A513" s="600" t="n"/>
      <c r="B513" s="600" t="n"/>
      <c r="C513" s="600" t="n"/>
      <c r="D513" s="600" t="n"/>
      <c r="E513" s="600" t="n"/>
      <c r="F513" s="600" t="n"/>
      <c r="G513" s="600" t="n"/>
      <c r="H513" s="600" t="n"/>
      <c r="I513" s="600" t="n"/>
      <c r="J513" s="600" t="n"/>
      <c r="K513" s="600" t="n"/>
      <c r="L513" s="600" t="n"/>
      <c r="M513" s="600" t="n"/>
      <c r="N513" s="600" t="n"/>
      <c r="O513" s="600" t="n"/>
      <c r="P513" s="600" t="n"/>
      <c r="Q513" s="600" t="n"/>
      <c r="R513" s="600" t="n"/>
      <c r="S513" s="600" t="n"/>
      <c r="T513" s="600" t="n"/>
      <c r="U513" s="600" t="n"/>
      <c r="V513" s="600" t="n"/>
      <c r="W513" s="600" t="n"/>
      <c r="X513" s="600" t="n"/>
      <c r="Y513" s="600" t="n"/>
      <c r="Z513" s="600" t="n"/>
    </row>
    <row r="514" ht="15.75" customHeight="1" s="844">
      <c r="A514" s="600" t="n"/>
      <c r="B514" s="600" t="n"/>
      <c r="C514" s="600" t="n"/>
      <c r="D514" s="600" t="n"/>
      <c r="E514" s="600" t="n"/>
      <c r="F514" s="600" t="n"/>
      <c r="G514" s="600" t="n"/>
      <c r="H514" s="600" t="n"/>
      <c r="I514" s="600" t="n"/>
      <c r="J514" s="600" t="n"/>
      <c r="K514" s="600" t="n"/>
      <c r="L514" s="600" t="n"/>
      <c r="M514" s="600" t="n"/>
      <c r="N514" s="600" t="n"/>
      <c r="O514" s="600" t="n"/>
      <c r="P514" s="600" t="n"/>
      <c r="Q514" s="600" t="n"/>
      <c r="R514" s="600" t="n"/>
      <c r="S514" s="600" t="n"/>
      <c r="T514" s="600" t="n"/>
      <c r="U514" s="600" t="n"/>
      <c r="V514" s="600" t="n"/>
      <c r="W514" s="600" t="n"/>
      <c r="X514" s="600" t="n"/>
      <c r="Y514" s="600" t="n"/>
      <c r="Z514" s="600" t="n"/>
    </row>
    <row r="515" ht="15.75" customHeight="1" s="844">
      <c r="A515" s="600" t="n"/>
      <c r="B515" s="600" t="n"/>
      <c r="C515" s="600" t="n"/>
      <c r="D515" s="600" t="n"/>
      <c r="E515" s="600" t="n"/>
      <c r="F515" s="600" t="n"/>
      <c r="G515" s="600" t="n"/>
      <c r="H515" s="600" t="n"/>
      <c r="I515" s="600" t="n"/>
      <c r="J515" s="600" t="n"/>
      <c r="K515" s="600" t="n"/>
      <c r="L515" s="600" t="n"/>
      <c r="M515" s="600" t="n"/>
      <c r="N515" s="600" t="n"/>
      <c r="O515" s="600" t="n"/>
      <c r="P515" s="600" t="n"/>
      <c r="Q515" s="600" t="n"/>
      <c r="R515" s="600" t="n"/>
      <c r="S515" s="600" t="n"/>
      <c r="T515" s="600" t="n"/>
      <c r="U515" s="600" t="n"/>
      <c r="V515" s="600" t="n"/>
      <c r="W515" s="600" t="n"/>
      <c r="X515" s="600" t="n"/>
      <c r="Y515" s="600" t="n"/>
      <c r="Z515" s="600" t="n"/>
    </row>
    <row r="516" ht="15.75" customHeight="1" s="844">
      <c r="A516" s="600" t="n"/>
      <c r="B516" s="600" t="n"/>
      <c r="C516" s="600" t="n"/>
      <c r="D516" s="600" t="n"/>
      <c r="E516" s="600" t="n"/>
      <c r="F516" s="600" t="n"/>
      <c r="G516" s="600" t="n"/>
      <c r="H516" s="600" t="n"/>
      <c r="I516" s="600" t="n"/>
      <c r="J516" s="600" t="n"/>
      <c r="K516" s="600" t="n"/>
      <c r="L516" s="600" t="n"/>
      <c r="M516" s="600" t="n"/>
      <c r="N516" s="600" t="n"/>
      <c r="O516" s="600" t="n"/>
      <c r="P516" s="600" t="n"/>
      <c r="Q516" s="600" t="n"/>
      <c r="R516" s="600" t="n"/>
      <c r="S516" s="600" t="n"/>
      <c r="T516" s="600" t="n"/>
      <c r="U516" s="600" t="n"/>
      <c r="V516" s="600" t="n"/>
      <c r="W516" s="600" t="n"/>
      <c r="X516" s="600" t="n"/>
      <c r="Y516" s="600" t="n"/>
      <c r="Z516" s="600" t="n"/>
    </row>
    <row r="517" ht="15.75" customHeight="1" s="844">
      <c r="A517" s="600" t="n"/>
      <c r="B517" s="600" t="n"/>
      <c r="C517" s="600" t="n"/>
      <c r="D517" s="600" t="n"/>
      <c r="E517" s="600" t="n"/>
      <c r="F517" s="600" t="n"/>
      <c r="G517" s="600" t="n"/>
      <c r="H517" s="600" t="n"/>
      <c r="I517" s="600" t="n"/>
      <c r="J517" s="600" t="n"/>
      <c r="K517" s="600" t="n"/>
      <c r="L517" s="600" t="n"/>
      <c r="M517" s="600" t="n"/>
      <c r="N517" s="600" t="n"/>
      <c r="O517" s="600" t="n"/>
      <c r="P517" s="600" t="n"/>
      <c r="Q517" s="600" t="n"/>
      <c r="R517" s="600" t="n"/>
      <c r="S517" s="600" t="n"/>
      <c r="T517" s="600" t="n"/>
      <c r="U517" s="600" t="n"/>
      <c r="V517" s="600" t="n"/>
      <c r="W517" s="600" t="n"/>
      <c r="X517" s="600" t="n"/>
      <c r="Y517" s="600" t="n"/>
      <c r="Z517" s="600" t="n"/>
    </row>
    <row r="518" ht="15.75" customHeight="1" s="844">
      <c r="A518" s="600" t="n"/>
      <c r="B518" s="600" t="n"/>
      <c r="C518" s="600" t="n"/>
      <c r="D518" s="600" t="n"/>
      <c r="E518" s="600" t="n"/>
      <c r="F518" s="600" t="n"/>
      <c r="G518" s="600" t="n"/>
      <c r="H518" s="600" t="n"/>
      <c r="I518" s="600" t="n"/>
      <c r="J518" s="600" t="n"/>
      <c r="K518" s="600" t="n"/>
      <c r="L518" s="600" t="n"/>
      <c r="M518" s="600" t="n"/>
      <c r="N518" s="600" t="n"/>
      <c r="O518" s="600" t="n"/>
      <c r="P518" s="600" t="n"/>
      <c r="Q518" s="600" t="n"/>
      <c r="R518" s="600" t="n"/>
      <c r="S518" s="600" t="n"/>
      <c r="T518" s="600" t="n"/>
      <c r="U518" s="600" t="n"/>
      <c r="V518" s="600" t="n"/>
      <c r="W518" s="600" t="n"/>
      <c r="X518" s="600" t="n"/>
      <c r="Y518" s="600" t="n"/>
      <c r="Z518" s="600" t="n"/>
    </row>
    <row r="519" ht="15.75" customHeight="1" s="844">
      <c r="A519" s="600" t="n"/>
      <c r="B519" s="600" t="n"/>
      <c r="C519" s="600" t="n"/>
      <c r="D519" s="600" t="n"/>
      <c r="E519" s="600" t="n"/>
      <c r="F519" s="600" t="n"/>
      <c r="G519" s="600" t="n"/>
      <c r="H519" s="600" t="n"/>
      <c r="I519" s="600" t="n"/>
      <c r="J519" s="600" t="n"/>
      <c r="K519" s="600" t="n"/>
      <c r="L519" s="600" t="n"/>
      <c r="M519" s="600" t="n"/>
      <c r="N519" s="600" t="n"/>
      <c r="O519" s="600" t="n"/>
      <c r="P519" s="600" t="n"/>
      <c r="Q519" s="600" t="n"/>
      <c r="R519" s="600" t="n"/>
      <c r="S519" s="600" t="n"/>
      <c r="T519" s="600" t="n"/>
      <c r="U519" s="600" t="n"/>
      <c r="V519" s="600" t="n"/>
      <c r="W519" s="600" t="n"/>
      <c r="X519" s="600" t="n"/>
      <c r="Y519" s="600" t="n"/>
      <c r="Z519" s="600" t="n"/>
    </row>
    <row r="520" ht="15.75" customHeight="1" s="844">
      <c r="A520" s="600" t="n"/>
      <c r="B520" s="600" t="n"/>
      <c r="C520" s="600" t="n"/>
      <c r="D520" s="600" t="n"/>
      <c r="E520" s="600" t="n"/>
      <c r="F520" s="600" t="n"/>
      <c r="G520" s="600" t="n"/>
      <c r="H520" s="600" t="n"/>
      <c r="I520" s="600" t="n"/>
      <c r="J520" s="600" t="n"/>
      <c r="K520" s="600" t="n"/>
      <c r="L520" s="600" t="n"/>
      <c r="M520" s="600" t="n"/>
      <c r="N520" s="600" t="n"/>
      <c r="O520" s="600" t="n"/>
      <c r="P520" s="600" t="n"/>
      <c r="Q520" s="600" t="n"/>
      <c r="R520" s="600" t="n"/>
      <c r="S520" s="600" t="n"/>
      <c r="T520" s="600" t="n"/>
      <c r="U520" s="600" t="n"/>
      <c r="V520" s="600" t="n"/>
      <c r="W520" s="600" t="n"/>
      <c r="X520" s="600" t="n"/>
      <c r="Y520" s="600" t="n"/>
      <c r="Z520" s="600" t="n"/>
    </row>
    <row r="521" ht="15.75" customHeight="1" s="844">
      <c r="A521" s="600" t="n"/>
      <c r="B521" s="600" t="n"/>
      <c r="C521" s="600" t="n"/>
      <c r="D521" s="600" t="n"/>
      <c r="E521" s="600" t="n"/>
      <c r="F521" s="600" t="n"/>
      <c r="G521" s="600" t="n"/>
      <c r="H521" s="600" t="n"/>
      <c r="I521" s="600" t="n"/>
      <c r="J521" s="600" t="n"/>
      <c r="K521" s="600" t="n"/>
      <c r="L521" s="600" t="n"/>
      <c r="M521" s="600" t="n"/>
      <c r="N521" s="600" t="n"/>
      <c r="O521" s="600" t="n"/>
      <c r="P521" s="600" t="n"/>
      <c r="Q521" s="600" t="n"/>
      <c r="R521" s="600" t="n"/>
      <c r="S521" s="600" t="n"/>
      <c r="T521" s="600" t="n"/>
      <c r="U521" s="600" t="n"/>
      <c r="V521" s="600" t="n"/>
      <c r="W521" s="600" t="n"/>
      <c r="X521" s="600" t="n"/>
      <c r="Y521" s="600" t="n"/>
      <c r="Z521" s="600" t="n"/>
    </row>
    <row r="522" ht="15.75" customHeight="1" s="844">
      <c r="A522" s="600" t="n"/>
      <c r="B522" s="600" t="n"/>
      <c r="C522" s="600" t="n"/>
      <c r="D522" s="600" t="n"/>
      <c r="E522" s="600" t="n"/>
      <c r="F522" s="600" t="n"/>
      <c r="G522" s="600" t="n"/>
      <c r="H522" s="600" t="n"/>
      <c r="I522" s="600" t="n"/>
      <c r="J522" s="600" t="n"/>
      <c r="K522" s="600" t="n"/>
      <c r="L522" s="600" t="n"/>
      <c r="M522" s="600" t="n"/>
      <c r="N522" s="600" t="n"/>
      <c r="O522" s="600" t="n"/>
      <c r="P522" s="600" t="n"/>
      <c r="Q522" s="600" t="n"/>
      <c r="R522" s="600" t="n"/>
      <c r="S522" s="600" t="n"/>
      <c r="T522" s="600" t="n"/>
      <c r="U522" s="600" t="n"/>
      <c r="V522" s="600" t="n"/>
      <c r="W522" s="600" t="n"/>
      <c r="X522" s="600" t="n"/>
      <c r="Y522" s="600" t="n"/>
      <c r="Z522" s="600" t="n"/>
    </row>
    <row r="523" ht="15.75" customHeight="1" s="844">
      <c r="A523" s="600" t="n"/>
      <c r="B523" s="600" t="n"/>
      <c r="C523" s="600" t="n"/>
      <c r="D523" s="600" t="n"/>
      <c r="E523" s="600" t="n"/>
      <c r="F523" s="600" t="n"/>
      <c r="G523" s="600" t="n"/>
      <c r="H523" s="600" t="n"/>
      <c r="I523" s="600" t="n"/>
      <c r="J523" s="600" t="n"/>
      <c r="K523" s="600" t="n"/>
      <c r="L523" s="600" t="n"/>
      <c r="M523" s="600" t="n"/>
      <c r="N523" s="600" t="n"/>
      <c r="O523" s="600" t="n"/>
      <c r="P523" s="600" t="n"/>
      <c r="Q523" s="600" t="n"/>
      <c r="R523" s="600" t="n"/>
      <c r="S523" s="600" t="n"/>
      <c r="T523" s="600" t="n"/>
      <c r="U523" s="600" t="n"/>
      <c r="V523" s="600" t="n"/>
      <c r="W523" s="600" t="n"/>
      <c r="X523" s="600" t="n"/>
      <c r="Y523" s="600" t="n"/>
      <c r="Z523" s="600" t="n"/>
    </row>
    <row r="524" ht="15.75" customHeight="1" s="844">
      <c r="A524" s="600" t="n"/>
      <c r="B524" s="600" t="n"/>
      <c r="C524" s="600" t="n"/>
      <c r="D524" s="600" t="n"/>
      <c r="E524" s="600" t="n"/>
      <c r="F524" s="600" t="n"/>
      <c r="G524" s="600" t="n"/>
      <c r="H524" s="600" t="n"/>
      <c r="I524" s="600" t="n"/>
      <c r="J524" s="600" t="n"/>
      <c r="K524" s="600" t="n"/>
      <c r="L524" s="600" t="n"/>
      <c r="M524" s="600" t="n"/>
      <c r="N524" s="600" t="n"/>
      <c r="O524" s="600" t="n"/>
      <c r="P524" s="600" t="n"/>
      <c r="Q524" s="600" t="n"/>
      <c r="R524" s="600" t="n"/>
      <c r="S524" s="600" t="n"/>
      <c r="T524" s="600" t="n"/>
      <c r="U524" s="600" t="n"/>
      <c r="V524" s="600" t="n"/>
      <c r="W524" s="600" t="n"/>
      <c r="X524" s="600" t="n"/>
      <c r="Y524" s="600" t="n"/>
      <c r="Z524" s="600" t="n"/>
    </row>
    <row r="525" ht="15.75" customHeight="1" s="844">
      <c r="A525" s="600" t="n"/>
      <c r="B525" s="600" t="n"/>
      <c r="C525" s="600" t="n"/>
      <c r="D525" s="600" t="n"/>
      <c r="E525" s="600" t="n"/>
      <c r="F525" s="600" t="n"/>
      <c r="G525" s="600" t="n"/>
      <c r="H525" s="600" t="n"/>
      <c r="I525" s="600" t="n"/>
      <c r="J525" s="600" t="n"/>
      <c r="K525" s="600" t="n"/>
      <c r="L525" s="600" t="n"/>
      <c r="M525" s="600" t="n"/>
      <c r="N525" s="600" t="n"/>
      <c r="O525" s="600" t="n"/>
      <c r="P525" s="600" t="n"/>
      <c r="Q525" s="600" t="n"/>
      <c r="R525" s="600" t="n"/>
      <c r="S525" s="600" t="n"/>
      <c r="T525" s="600" t="n"/>
      <c r="U525" s="600" t="n"/>
      <c r="V525" s="600" t="n"/>
      <c r="W525" s="600" t="n"/>
      <c r="X525" s="600" t="n"/>
      <c r="Y525" s="600" t="n"/>
      <c r="Z525" s="600" t="n"/>
    </row>
    <row r="526" ht="15.75" customHeight="1" s="844">
      <c r="A526" s="600" t="n"/>
      <c r="B526" s="600" t="n"/>
      <c r="C526" s="600" t="n"/>
      <c r="D526" s="600" t="n"/>
      <c r="E526" s="600" t="n"/>
      <c r="F526" s="600" t="n"/>
      <c r="G526" s="600" t="n"/>
      <c r="H526" s="600" t="n"/>
      <c r="I526" s="600" t="n"/>
      <c r="J526" s="600" t="n"/>
      <c r="K526" s="600" t="n"/>
      <c r="L526" s="600" t="n"/>
      <c r="M526" s="600" t="n"/>
      <c r="N526" s="600" t="n"/>
      <c r="O526" s="600" t="n"/>
      <c r="P526" s="600" t="n"/>
      <c r="Q526" s="600" t="n"/>
      <c r="R526" s="600" t="n"/>
      <c r="S526" s="600" t="n"/>
      <c r="T526" s="600" t="n"/>
      <c r="U526" s="600" t="n"/>
      <c r="V526" s="600" t="n"/>
      <c r="W526" s="600" t="n"/>
      <c r="X526" s="600" t="n"/>
      <c r="Y526" s="600" t="n"/>
      <c r="Z526" s="600" t="n"/>
    </row>
    <row r="527" ht="15.75" customHeight="1" s="844">
      <c r="A527" s="600" t="n"/>
      <c r="B527" s="600" t="n"/>
      <c r="C527" s="600" t="n"/>
      <c r="D527" s="600" t="n"/>
      <c r="E527" s="600" t="n"/>
      <c r="F527" s="600" t="n"/>
      <c r="G527" s="600" t="n"/>
      <c r="H527" s="600" t="n"/>
      <c r="I527" s="600" t="n"/>
      <c r="J527" s="600" t="n"/>
      <c r="K527" s="600" t="n"/>
      <c r="L527" s="600" t="n"/>
      <c r="M527" s="600" t="n"/>
      <c r="N527" s="600" t="n"/>
      <c r="O527" s="600" t="n"/>
      <c r="P527" s="600" t="n"/>
      <c r="Q527" s="600" t="n"/>
      <c r="R527" s="600" t="n"/>
      <c r="S527" s="600" t="n"/>
      <c r="T527" s="600" t="n"/>
      <c r="U527" s="600" t="n"/>
      <c r="V527" s="600" t="n"/>
      <c r="W527" s="600" t="n"/>
      <c r="X527" s="600" t="n"/>
      <c r="Y527" s="600" t="n"/>
      <c r="Z527" s="600" t="n"/>
    </row>
    <row r="528" ht="15.75" customHeight="1" s="844">
      <c r="A528" s="600" t="n"/>
      <c r="B528" s="600" t="n"/>
      <c r="C528" s="600" t="n"/>
      <c r="D528" s="600" t="n"/>
      <c r="E528" s="600" t="n"/>
      <c r="F528" s="600" t="n"/>
      <c r="G528" s="600" t="n"/>
      <c r="H528" s="600" t="n"/>
      <c r="I528" s="600" t="n"/>
      <c r="J528" s="600" t="n"/>
      <c r="K528" s="600" t="n"/>
      <c r="L528" s="600" t="n"/>
      <c r="M528" s="600" t="n"/>
      <c r="N528" s="600" t="n"/>
      <c r="O528" s="600" t="n"/>
      <c r="P528" s="600" t="n"/>
      <c r="Q528" s="600" t="n"/>
      <c r="R528" s="600" t="n"/>
      <c r="S528" s="600" t="n"/>
      <c r="T528" s="600" t="n"/>
      <c r="U528" s="600" t="n"/>
      <c r="V528" s="600" t="n"/>
      <c r="W528" s="600" t="n"/>
      <c r="X528" s="600" t="n"/>
      <c r="Y528" s="600" t="n"/>
      <c r="Z528" s="600" t="n"/>
    </row>
    <row r="529" ht="15.75" customHeight="1" s="844">
      <c r="A529" s="600" t="n"/>
      <c r="B529" s="600" t="n"/>
      <c r="C529" s="600" t="n"/>
      <c r="D529" s="600" t="n"/>
      <c r="E529" s="600" t="n"/>
      <c r="F529" s="600" t="n"/>
      <c r="G529" s="600" t="n"/>
      <c r="H529" s="600" t="n"/>
      <c r="I529" s="600" t="n"/>
      <c r="J529" s="600" t="n"/>
      <c r="K529" s="600" t="n"/>
      <c r="L529" s="600" t="n"/>
      <c r="M529" s="600" t="n"/>
      <c r="N529" s="600" t="n"/>
      <c r="O529" s="600" t="n"/>
      <c r="P529" s="600" t="n"/>
      <c r="Q529" s="600" t="n"/>
      <c r="R529" s="600" t="n"/>
      <c r="S529" s="600" t="n"/>
      <c r="T529" s="600" t="n"/>
      <c r="U529" s="600" t="n"/>
      <c r="V529" s="600" t="n"/>
      <c r="W529" s="600" t="n"/>
      <c r="X529" s="600" t="n"/>
      <c r="Y529" s="600" t="n"/>
      <c r="Z529" s="600" t="n"/>
    </row>
    <row r="530" ht="15.75" customHeight="1" s="844">
      <c r="A530" s="600" t="n"/>
      <c r="B530" s="600" t="n"/>
      <c r="C530" s="600" t="n"/>
      <c r="D530" s="600" t="n"/>
      <c r="E530" s="600" t="n"/>
      <c r="F530" s="600" t="n"/>
      <c r="G530" s="600" t="n"/>
      <c r="H530" s="600" t="n"/>
      <c r="I530" s="600" t="n"/>
      <c r="J530" s="600" t="n"/>
      <c r="K530" s="600" t="n"/>
      <c r="L530" s="600" t="n"/>
      <c r="M530" s="600" t="n"/>
      <c r="N530" s="600" t="n"/>
      <c r="O530" s="600" t="n"/>
      <c r="P530" s="600" t="n"/>
      <c r="Q530" s="600" t="n"/>
      <c r="R530" s="600" t="n"/>
      <c r="S530" s="600" t="n"/>
      <c r="T530" s="600" t="n"/>
      <c r="U530" s="600" t="n"/>
      <c r="V530" s="600" t="n"/>
      <c r="W530" s="600" t="n"/>
      <c r="X530" s="600" t="n"/>
      <c r="Y530" s="600" t="n"/>
      <c r="Z530" s="600" t="n"/>
    </row>
    <row r="531" ht="15.75" customHeight="1" s="844">
      <c r="A531" s="600" t="n"/>
      <c r="B531" s="600" t="n"/>
      <c r="C531" s="600" t="n"/>
      <c r="D531" s="600" t="n"/>
      <c r="E531" s="600" t="n"/>
      <c r="F531" s="600" t="n"/>
      <c r="G531" s="600" t="n"/>
      <c r="H531" s="600" t="n"/>
      <c r="I531" s="600" t="n"/>
      <c r="J531" s="600" t="n"/>
      <c r="K531" s="600" t="n"/>
      <c r="L531" s="600" t="n"/>
      <c r="M531" s="600" t="n"/>
      <c r="N531" s="600" t="n"/>
      <c r="O531" s="600" t="n"/>
      <c r="P531" s="600" t="n"/>
      <c r="Q531" s="600" t="n"/>
      <c r="R531" s="600" t="n"/>
      <c r="S531" s="600" t="n"/>
      <c r="T531" s="600" t="n"/>
      <c r="U531" s="600" t="n"/>
      <c r="V531" s="600" t="n"/>
      <c r="W531" s="600" t="n"/>
      <c r="X531" s="600" t="n"/>
      <c r="Y531" s="600" t="n"/>
      <c r="Z531" s="600" t="n"/>
    </row>
    <row r="532" ht="15.75" customHeight="1" s="844">
      <c r="A532" s="600" t="n"/>
      <c r="B532" s="600" t="n"/>
      <c r="C532" s="600" t="n"/>
      <c r="D532" s="600" t="n"/>
      <c r="E532" s="600" t="n"/>
      <c r="F532" s="600" t="n"/>
      <c r="G532" s="600" t="n"/>
      <c r="H532" s="600" t="n"/>
      <c r="I532" s="600" t="n"/>
      <c r="J532" s="600" t="n"/>
      <c r="K532" s="600" t="n"/>
      <c r="L532" s="600" t="n"/>
      <c r="M532" s="600" t="n"/>
      <c r="N532" s="600" t="n"/>
      <c r="O532" s="600" t="n"/>
      <c r="P532" s="600" t="n"/>
      <c r="Q532" s="600" t="n"/>
      <c r="R532" s="600" t="n"/>
      <c r="S532" s="600" t="n"/>
      <c r="T532" s="600" t="n"/>
      <c r="U532" s="600" t="n"/>
      <c r="V532" s="600" t="n"/>
      <c r="W532" s="600" t="n"/>
      <c r="X532" s="600" t="n"/>
      <c r="Y532" s="600" t="n"/>
      <c r="Z532" s="600" t="n"/>
    </row>
    <row r="533" ht="15.75" customHeight="1" s="844">
      <c r="A533" s="600" t="n"/>
      <c r="B533" s="600" t="n"/>
      <c r="C533" s="600" t="n"/>
      <c r="D533" s="600" t="n"/>
      <c r="E533" s="600" t="n"/>
      <c r="F533" s="600" t="n"/>
      <c r="G533" s="600" t="n"/>
      <c r="H533" s="600" t="n"/>
      <c r="I533" s="600" t="n"/>
      <c r="J533" s="600" t="n"/>
      <c r="K533" s="600" t="n"/>
      <c r="L533" s="600" t="n"/>
      <c r="M533" s="600" t="n"/>
      <c r="N533" s="600" t="n"/>
      <c r="O533" s="600" t="n"/>
      <c r="P533" s="600" t="n"/>
      <c r="Q533" s="600" t="n"/>
      <c r="R533" s="600" t="n"/>
      <c r="S533" s="600" t="n"/>
      <c r="T533" s="600" t="n"/>
      <c r="U533" s="600" t="n"/>
      <c r="V533" s="600" t="n"/>
      <c r="W533" s="600" t="n"/>
      <c r="X533" s="600" t="n"/>
      <c r="Y533" s="600" t="n"/>
      <c r="Z533" s="600" t="n"/>
    </row>
    <row r="534" ht="15.75" customHeight="1" s="844">
      <c r="A534" s="600" t="n"/>
      <c r="B534" s="600" t="n"/>
      <c r="C534" s="600" t="n"/>
      <c r="D534" s="600" t="n"/>
      <c r="E534" s="600" t="n"/>
      <c r="F534" s="600" t="n"/>
      <c r="G534" s="600" t="n"/>
      <c r="H534" s="600" t="n"/>
      <c r="I534" s="600" t="n"/>
      <c r="J534" s="600" t="n"/>
      <c r="K534" s="600" t="n"/>
      <c r="L534" s="600" t="n"/>
      <c r="M534" s="600" t="n"/>
      <c r="N534" s="600" t="n"/>
      <c r="O534" s="600" t="n"/>
      <c r="P534" s="600" t="n"/>
      <c r="Q534" s="600" t="n"/>
      <c r="R534" s="600" t="n"/>
      <c r="S534" s="600" t="n"/>
      <c r="T534" s="600" t="n"/>
      <c r="U534" s="600" t="n"/>
      <c r="V534" s="600" t="n"/>
      <c r="W534" s="600" t="n"/>
      <c r="X534" s="600" t="n"/>
      <c r="Y534" s="600" t="n"/>
      <c r="Z534" s="600" t="n"/>
    </row>
    <row r="535" ht="15.75" customHeight="1" s="844">
      <c r="A535" s="600" t="n"/>
      <c r="B535" s="600" t="n"/>
      <c r="C535" s="600" t="n"/>
      <c r="D535" s="600" t="n"/>
      <c r="E535" s="600" t="n"/>
      <c r="F535" s="600" t="n"/>
      <c r="G535" s="600" t="n"/>
      <c r="H535" s="600" t="n"/>
      <c r="I535" s="600" t="n"/>
      <c r="J535" s="600" t="n"/>
      <c r="K535" s="600" t="n"/>
      <c r="L535" s="600" t="n"/>
      <c r="M535" s="600" t="n"/>
      <c r="N535" s="600" t="n"/>
      <c r="O535" s="600" t="n"/>
      <c r="P535" s="600" t="n"/>
      <c r="Q535" s="600" t="n"/>
      <c r="R535" s="600" t="n"/>
      <c r="S535" s="600" t="n"/>
      <c r="T535" s="600" t="n"/>
      <c r="U535" s="600" t="n"/>
      <c r="V535" s="600" t="n"/>
      <c r="W535" s="600" t="n"/>
      <c r="X535" s="600" t="n"/>
      <c r="Y535" s="600" t="n"/>
      <c r="Z535" s="600" t="n"/>
    </row>
    <row r="536" ht="15.75" customHeight="1" s="844">
      <c r="A536" s="600" t="n"/>
      <c r="B536" s="600" t="n"/>
      <c r="C536" s="600" t="n"/>
      <c r="D536" s="600" t="n"/>
      <c r="E536" s="600" t="n"/>
      <c r="F536" s="600" t="n"/>
      <c r="G536" s="600" t="n"/>
      <c r="H536" s="600" t="n"/>
      <c r="I536" s="600" t="n"/>
      <c r="J536" s="600" t="n"/>
      <c r="K536" s="600" t="n"/>
      <c r="L536" s="600" t="n"/>
      <c r="M536" s="600" t="n"/>
      <c r="N536" s="600" t="n"/>
      <c r="O536" s="600" t="n"/>
      <c r="P536" s="600" t="n"/>
      <c r="Q536" s="600" t="n"/>
      <c r="R536" s="600" t="n"/>
      <c r="S536" s="600" t="n"/>
      <c r="T536" s="600" t="n"/>
      <c r="U536" s="600" t="n"/>
      <c r="V536" s="600" t="n"/>
      <c r="W536" s="600" t="n"/>
      <c r="X536" s="600" t="n"/>
      <c r="Y536" s="600" t="n"/>
      <c r="Z536" s="600" t="n"/>
    </row>
    <row r="537" ht="15.75" customHeight="1" s="844">
      <c r="A537" s="600" t="n"/>
      <c r="B537" s="600" t="n"/>
      <c r="C537" s="600" t="n"/>
      <c r="D537" s="600" t="n"/>
      <c r="E537" s="600" t="n"/>
      <c r="F537" s="600" t="n"/>
      <c r="G537" s="600" t="n"/>
      <c r="H537" s="600" t="n"/>
      <c r="I537" s="600" t="n"/>
      <c r="J537" s="600" t="n"/>
      <c r="K537" s="600" t="n"/>
      <c r="L537" s="600" t="n"/>
      <c r="M537" s="600" t="n"/>
      <c r="N537" s="600" t="n"/>
      <c r="O537" s="600" t="n"/>
      <c r="P537" s="600" t="n"/>
      <c r="Q537" s="600" t="n"/>
      <c r="R537" s="600" t="n"/>
      <c r="S537" s="600" t="n"/>
      <c r="T537" s="600" t="n"/>
      <c r="U537" s="600" t="n"/>
      <c r="V537" s="600" t="n"/>
      <c r="W537" s="600" t="n"/>
      <c r="X537" s="600" t="n"/>
      <c r="Y537" s="600" t="n"/>
      <c r="Z537" s="600" t="n"/>
    </row>
    <row r="538" ht="15.75" customHeight="1" s="844">
      <c r="A538" s="600" t="n"/>
      <c r="B538" s="600" t="n"/>
      <c r="C538" s="600" t="n"/>
      <c r="D538" s="600" t="n"/>
      <c r="E538" s="600" t="n"/>
      <c r="F538" s="600" t="n"/>
      <c r="G538" s="600" t="n"/>
      <c r="H538" s="600" t="n"/>
      <c r="I538" s="600" t="n"/>
      <c r="J538" s="600" t="n"/>
      <c r="K538" s="600" t="n"/>
      <c r="L538" s="600" t="n"/>
      <c r="M538" s="600" t="n"/>
      <c r="N538" s="600" t="n"/>
      <c r="O538" s="600" t="n"/>
      <c r="P538" s="600" t="n"/>
      <c r="Q538" s="600" t="n"/>
      <c r="R538" s="600" t="n"/>
      <c r="S538" s="600" t="n"/>
      <c r="T538" s="600" t="n"/>
      <c r="U538" s="600" t="n"/>
      <c r="V538" s="600" t="n"/>
      <c r="W538" s="600" t="n"/>
      <c r="X538" s="600" t="n"/>
      <c r="Y538" s="600" t="n"/>
      <c r="Z538" s="600" t="n"/>
    </row>
    <row r="539" ht="15.75" customHeight="1" s="844">
      <c r="A539" s="600" t="n"/>
      <c r="B539" s="600" t="n"/>
      <c r="C539" s="600" t="n"/>
      <c r="D539" s="600" t="n"/>
      <c r="E539" s="600" t="n"/>
      <c r="F539" s="600" t="n"/>
      <c r="G539" s="600" t="n"/>
      <c r="H539" s="600" t="n"/>
      <c r="I539" s="600" t="n"/>
      <c r="J539" s="600" t="n"/>
      <c r="K539" s="600" t="n"/>
      <c r="L539" s="600" t="n"/>
      <c r="M539" s="600" t="n"/>
      <c r="N539" s="600" t="n"/>
      <c r="O539" s="600" t="n"/>
      <c r="P539" s="600" t="n"/>
      <c r="Q539" s="600" t="n"/>
      <c r="R539" s="600" t="n"/>
      <c r="S539" s="600" t="n"/>
      <c r="T539" s="600" t="n"/>
      <c r="U539" s="600" t="n"/>
      <c r="V539" s="600" t="n"/>
      <c r="W539" s="600" t="n"/>
      <c r="X539" s="600" t="n"/>
      <c r="Y539" s="600" t="n"/>
      <c r="Z539" s="600" t="n"/>
    </row>
    <row r="540" ht="15.75" customHeight="1" s="844">
      <c r="A540" s="600" t="n"/>
      <c r="B540" s="600" t="n"/>
      <c r="C540" s="600" t="n"/>
      <c r="D540" s="600" t="n"/>
      <c r="E540" s="600" t="n"/>
      <c r="F540" s="600" t="n"/>
      <c r="G540" s="600" t="n"/>
      <c r="H540" s="600" t="n"/>
      <c r="I540" s="600" t="n"/>
      <c r="J540" s="600" t="n"/>
      <c r="K540" s="600" t="n"/>
      <c r="L540" s="600" t="n"/>
      <c r="M540" s="600" t="n"/>
      <c r="N540" s="600" t="n"/>
      <c r="O540" s="600" t="n"/>
      <c r="P540" s="600" t="n"/>
      <c r="Q540" s="600" t="n"/>
      <c r="R540" s="600" t="n"/>
      <c r="S540" s="600" t="n"/>
      <c r="T540" s="600" t="n"/>
      <c r="U540" s="600" t="n"/>
      <c r="V540" s="600" t="n"/>
      <c r="W540" s="600" t="n"/>
      <c r="X540" s="600" t="n"/>
      <c r="Y540" s="600" t="n"/>
      <c r="Z540" s="600" t="n"/>
    </row>
    <row r="541" ht="15.75" customHeight="1" s="844">
      <c r="A541" s="600" t="n"/>
      <c r="B541" s="600" t="n"/>
      <c r="C541" s="600" t="n"/>
      <c r="D541" s="600" t="n"/>
      <c r="E541" s="600" t="n"/>
      <c r="F541" s="600" t="n"/>
      <c r="G541" s="600" t="n"/>
      <c r="H541" s="600" t="n"/>
      <c r="I541" s="600" t="n"/>
      <c r="J541" s="600" t="n"/>
      <c r="K541" s="600" t="n"/>
      <c r="L541" s="600" t="n"/>
      <c r="M541" s="600" t="n"/>
      <c r="N541" s="600" t="n"/>
      <c r="O541" s="600" t="n"/>
      <c r="P541" s="600" t="n"/>
      <c r="Q541" s="600" t="n"/>
      <c r="R541" s="600" t="n"/>
      <c r="S541" s="600" t="n"/>
      <c r="T541" s="600" t="n"/>
      <c r="U541" s="600" t="n"/>
      <c r="V541" s="600" t="n"/>
      <c r="W541" s="600" t="n"/>
      <c r="X541" s="600" t="n"/>
      <c r="Y541" s="600" t="n"/>
      <c r="Z541" s="600" t="n"/>
    </row>
    <row r="542" ht="15.75" customHeight="1" s="844">
      <c r="A542" s="600" t="n"/>
      <c r="B542" s="600" t="n"/>
      <c r="C542" s="600" t="n"/>
      <c r="D542" s="600" t="n"/>
      <c r="E542" s="600" t="n"/>
      <c r="F542" s="600" t="n"/>
      <c r="G542" s="600" t="n"/>
      <c r="H542" s="600" t="n"/>
      <c r="I542" s="600" t="n"/>
      <c r="J542" s="600" t="n"/>
      <c r="K542" s="600" t="n"/>
      <c r="L542" s="600" t="n"/>
      <c r="M542" s="600" t="n"/>
      <c r="N542" s="600" t="n"/>
      <c r="O542" s="600" t="n"/>
      <c r="P542" s="600" t="n"/>
      <c r="Q542" s="600" t="n"/>
      <c r="R542" s="600" t="n"/>
      <c r="S542" s="600" t="n"/>
      <c r="T542" s="600" t="n"/>
      <c r="U542" s="600" t="n"/>
      <c r="V542" s="600" t="n"/>
      <c r="W542" s="600" t="n"/>
      <c r="X542" s="600" t="n"/>
      <c r="Y542" s="600" t="n"/>
      <c r="Z542" s="600" t="n"/>
    </row>
    <row r="543" ht="15.75" customHeight="1" s="844">
      <c r="A543" s="600" t="n"/>
      <c r="B543" s="600" t="n"/>
      <c r="C543" s="600" t="n"/>
      <c r="D543" s="600" t="n"/>
      <c r="E543" s="600" t="n"/>
      <c r="F543" s="600" t="n"/>
      <c r="G543" s="600" t="n"/>
      <c r="H543" s="600" t="n"/>
      <c r="I543" s="600" t="n"/>
      <c r="J543" s="600" t="n"/>
      <c r="K543" s="600" t="n"/>
      <c r="L543" s="600" t="n"/>
      <c r="M543" s="600" t="n"/>
      <c r="N543" s="600" t="n"/>
      <c r="O543" s="600" t="n"/>
      <c r="P543" s="600" t="n"/>
      <c r="Q543" s="600" t="n"/>
      <c r="R543" s="600" t="n"/>
      <c r="S543" s="600" t="n"/>
      <c r="T543" s="600" t="n"/>
      <c r="U543" s="600" t="n"/>
      <c r="V543" s="600" t="n"/>
      <c r="W543" s="600" t="n"/>
      <c r="X543" s="600" t="n"/>
      <c r="Y543" s="600" t="n"/>
      <c r="Z543" s="600" t="n"/>
    </row>
    <row r="544" ht="15.75" customHeight="1" s="844">
      <c r="A544" s="600" t="n"/>
      <c r="B544" s="600" t="n"/>
      <c r="C544" s="600" t="n"/>
      <c r="D544" s="600" t="n"/>
      <c r="E544" s="600" t="n"/>
      <c r="F544" s="600" t="n"/>
      <c r="G544" s="600" t="n"/>
      <c r="H544" s="600" t="n"/>
      <c r="I544" s="600" t="n"/>
      <c r="J544" s="600" t="n"/>
      <c r="K544" s="600" t="n"/>
      <c r="L544" s="600" t="n"/>
      <c r="M544" s="600" t="n"/>
      <c r="N544" s="600" t="n"/>
      <c r="O544" s="600" t="n"/>
      <c r="P544" s="600" t="n"/>
      <c r="Q544" s="600" t="n"/>
      <c r="R544" s="600" t="n"/>
      <c r="S544" s="600" t="n"/>
      <c r="T544" s="600" t="n"/>
      <c r="U544" s="600" t="n"/>
      <c r="V544" s="600" t="n"/>
      <c r="W544" s="600" t="n"/>
      <c r="X544" s="600" t="n"/>
      <c r="Y544" s="600" t="n"/>
      <c r="Z544" s="600" t="n"/>
    </row>
    <row r="545" ht="15.75" customHeight="1" s="844">
      <c r="A545" s="600" t="n"/>
      <c r="B545" s="600" t="n"/>
      <c r="C545" s="600" t="n"/>
      <c r="D545" s="600" t="n"/>
      <c r="E545" s="600" t="n"/>
      <c r="F545" s="600" t="n"/>
      <c r="G545" s="600" t="n"/>
      <c r="H545" s="600" t="n"/>
      <c r="I545" s="600" t="n"/>
      <c r="J545" s="600" t="n"/>
      <c r="K545" s="600" t="n"/>
      <c r="L545" s="600" t="n"/>
      <c r="M545" s="600" t="n"/>
      <c r="N545" s="600" t="n"/>
      <c r="O545" s="600" t="n"/>
      <c r="P545" s="600" t="n"/>
      <c r="Q545" s="600" t="n"/>
      <c r="R545" s="600" t="n"/>
      <c r="S545" s="600" t="n"/>
      <c r="T545" s="600" t="n"/>
      <c r="U545" s="600" t="n"/>
      <c r="V545" s="600" t="n"/>
      <c r="W545" s="600" t="n"/>
      <c r="X545" s="600" t="n"/>
      <c r="Y545" s="600" t="n"/>
      <c r="Z545" s="600" t="n"/>
    </row>
    <row r="546" ht="15.75" customHeight="1" s="844">
      <c r="A546" s="600" t="n"/>
      <c r="B546" s="600" t="n"/>
      <c r="C546" s="600" t="n"/>
      <c r="D546" s="600" t="n"/>
      <c r="E546" s="600" t="n"/>
      <c r="F546" s="600" t="n"/>
      <c r="G546" s="600" t="n"/>
      <c r="H546" s="600" t="n"/>
      <c r="I546" s="600" t="n"/>
      <c r="J546" s="600" t="n"/>
      <c r="K546" s="600" t="n"/>
      <c r="L546" s="600" t="n"/>
      <c r="M546" s="600" t="n"/>
      <c r="N546" s="600" t="n"/>
      <c r="O546" s="600" t="n"/>
      <c r="P546" s="600" t="n"/>
      <c r="Q546" s="600" t="n"/>
      <c r="R546" s="600" t="n"/>
      <c r="S546" s="600" t="n"/>
      <c r="T546" s="600" t="n"/>
      <c r="U546" s="600" t="n"/>
      <c r="V546" s="600" t="n"/>
      <c r="W546" s="600" t="n"/>
      <c r="X546" s="600" t="n"/>
      <c r="Y546" s="600" t="n"/>
      <c r="Z546" s="600" t="n"/>
    </row>
    <row r="547" ht="15.75" customHeight="1" s="844">
      <c r="A547" s="600" t="n"/>
      <c r="B547" s="600" t="n"/>
      <c r="C547" s="600" t="n"/>
      <c r="D547" s="600" t="n"/>
      <c r="E547" s="600" t="n"/>
      <c r="F547" s="600" t="n"/>
      <c r="G547" s="600" t="n"/>
      <c r="H547" s="600" t="n"/>
      <c r="I547" s="600" t="n"/>
      <c r="J547" s="600" t="n"/>
      <c r="K547" s="600" t="n"/>
      <c r="L547" s="600" t="n"/>
      <c r="M547" s="600" t="n"/>
      <c r="N547" s="600" t="n"/>
      <c r="O547" s="600" t="n"/>
      <c r="P547" s="600" t="n"/>
      <c r="Q547" s="600" t="n"/>
      <c r="R547" s="600" t="n"/>
      <c r="S547" s="600" t="n"/>
      <c r="T547" s="600" t="n"/>
      <c r="U547" s="600" t="n"/>
      <c r="V547" s="600" t="n"/>
      <c r="W547" s="600" t="n"/>
      <c r="X547" s="600" t="n"/>
      <c r="Y547" s="600" t="n"/>
      <c r="Z547" s="600" t="n"/>
    </row>
    <row r="548" ht="15.75" customHeight="1" s="844">
      <c r="A548" s="600" t="n"/>
      <c r="B548" s="600" t="n"/>
      <c r="C548" s="600" t="n"/>
      <c r="D548" s="600" t="n"/>
      <c r="E548" s="600" t="n"/>
      <c r="F548" s="600" t="n"/>
      <c r="G548" s="600" t="n"/>
      <c r="H548" s="600" t="n"/>
      <c r="I548" s="600" t="n"/>
      <c r="J548" s="600" t="n"/>
      <c r="K548" s="600" t="n"/>
      <c r="L548" s="600" t="n"/>
      <c r="M548" s="600" t="n"/>
      <c r="N548" s="600" t="n"/>
      <c r="O548" s="600" t="n"/>
      <c r="P548" s="600" t="n"/>
      <c r="Q548" s="600" t="n"/>
      <c r="R548" s="600" t="n"/>
      <c r="S548" s="600" t="n"/>
      <c r="T548" s="600" t="n"/>
      <c r="U548" s="600" t="n"/>
      <c r="V548" s="600" t="n"/>
      <c r="W548" s="600" t="n"/>
      <c r="X548" s="600" t="n"/>
      <c r="Y548" s="600" t="n"/>
      <c r="Z548" s="600" t="n"/>
    </row>
    <row r="549" ht="15.75" customHeight="1" s="844">
      <c r="A549" s="600" t="n"/>
      <c r="B549" s="600" t="n"/>
      <c r="C549" s="600" t="n"/>
      <c r="D549" s="600" t="n"/>
      <c r="E549" s="600" t="n"/>
      <c r="F549" s="600" t="n"/>
      <c r="G549" s="600" t="n"/>
      <c r="H549" s="600" t="n"/>
      <c r="I549" s="600" t="n"/>
      <c r="J549" s="600" t="n"/>
      <c r="K549" s="600" t="n"/>
      <c r="L549" s="600" t="n"/>
      <c r="M549" s="600" t="n"/>
      <c r="N549" s="600" t="n"/>
      <c r="O549" s="600" t="n"/>
      <c r="P549" s="600" t="n"/>
      <c r="Q549" s="600" t="n"/>
      <c r="R549" s="600" t="n"/>
      <c r="S549" s="600" t="n"/>
      <c r="T549" s="600" t="n"/>
      <c r="U549" s="600" t="n"/>
      <c r="V549" s="600" t="n"/>
      <c r="W549" s="600" t="n"/>
      <c r="X549" s="600" t="n"/>
      <c r="Y549" s="600" t="n"/>
      <c r="Z549" s="600" t="n"/>
    </row>
    <row r="550" ht="15.75" customHeight="1" s="844">
      <c r="A550" s="600" t="n"/>
      <c r="B550" s="600" t="n"/>
      <c r="C550" s="600" t="n"/>
      <c r="D550" s="600" t="n"/>
      <c r="E550" s="600" t="n"/>
      <c r="F550" s="600" t="n"/>
      <c r="G550" s="600" t="n"/>
      <c r="H550" s="600" t="n"/>
      <c r="I550" s="600" t="n"/>
      <c r="J550" s="600" t="n"/>
      <c r="K550" s="600" t="n"/>
      <c r="L550" s="600" t="n"/>
      <c r="M550" s="600" t="n"/>
      <c r="N550" s="600" t="n"/>
      <c r="O550" s="600" t="n"/>
      <c r="P550" s="600" t="n"/>
      <c r="Q550" s="600" t="n"/>
      <c r="R550" s="600" t="n"/>
      <c r="S550" s="600" t="n"/>
      <c r="T550" s="600" t="n"/>
      <c r="U550" s="600" t="n"/>
      <c r="V550" s="600" t="n"/>
      <c r="W550" s="600" t="n"/>
      <c r="X550" s="600" t="n"/>
      <c r="Y550" s="600" t="n"/>
      <c r="Z550" s="600" t="n"/>
    </row>
    <row r="551" ht="15.75" customHeight="1" s="844">
      <c r="A551" s="600" t="n"/>
      <c r="B551" s="600" t="n"/>
      <c r="C551" s="600" t="n"/>
      <c r="D551" s="600" t="n"/>
      <c r="E551" s="600" t="n"/>
      <c r="F551" s="600" t="n"/>
      <c r="G551" s="600" t="n"/>
      <c r="H551" s="600" t="n"/>
      <c r="I551" s="600" t="n"/>
      <c r="J551" s="600" t="n"/>
      <c r="K551" s="600" t="n"/>
      <c r="L551" s="600" t="n"/>
      <c r="M551" s="600" t="n"/>
      <c r="N551" s="600" t="n"/>
      <c r="O551" s="600" t="n"/>
      <c r="P551" s="600" t="n"/>
      <c r="Q551" s="600" t="n"/>
      <c r="R551" s="600" t="n"/>
      <c r="S551" s="600" t="n"/>
      <c r="T551" s="600" t="n"/>
      <c r="U551" s="600" t="n"/>
      <c r="V551" s="600" t="n"/>
      <c r="W551" s="600" t="n"/>
      <c r="X551" s="600" t="n"/>
      <c r="Y551" s="600" t="n"/>
      <c r="Z551" s="600" t="n"/>
    </row>
    <row r="552" ht="15.75" customHeight="1" s="844">
      <c r="A552" s="600" t="n"/>
      <c r="B552" s="600" t="n"/>
      <c r="C552" s="600" t="n"/>
      <c r="D552" s="600" t="n"/>
      <c r="E552" s="600" t="n"/>
      <c r="F552" s="600" t="n"/>
      <c r="G552" s="600" t="n"/>
      <c r="H552" s="600" t="n"/>
      <c r="I552" s="600" t="n"/>
      <c r="J552" s="600" t="n"/>
      <c r="K552" s="600" t="n"/>
      <c r="L552" s="600" t="n"/>
      <c r="M552" s="600" t="n"/>
      <c r="N552" s="600" t="n"/>
      <c r="O552" s="600" t="n"/>
      <c r="P552" s="600" t="n"/>
      <c r="Q552" s="600" t="n"/>
      <c r="R552" s="600" t="n"/>
      <c r="S552" s="600" t="n"/>
      <c r="T552" s="600" t="n"/>
      <c r="U552" s="600" t="n"/>
      <c r="V552" s="600" t="n"/>
      <c r="W552" s="600" t="n"/>
      <c r="X552" s="600" t="n"/>
      <c r="Y552" s="600" t="n"/>
      <c r="Z552" s="600" t="n"/>
    </row>
    <row r="553" ht="15.75" customHeight="1" s="844">
      <c r="A553" s="600" t="n"/>
      <c r="B553" s="600" t="n"/>
      <c r="C553" s="600" t="n"/>
      <c r="D553" s="600" t="n"/>
      <c r="E553" s="600" t="n"/>
      <c r="F553" s="600" t="n"/>
      <c r="G553" s="600" t="n"/>
      <c r="H553" s="600" t="n"/>
      <c r="I553" s="600" t="n"/>
      <c r="J553" s="600" t="n"/>
      <c r="K553" s="600" t="n"/>
      <c r="L553" s="600" t="n"/>
      <c r="M553" s="600" t="n"/>
      <c r="N553" s="600" t="n"/>
      <c r="O553" s="600" t="n"/>
      <c r="P553" s="600" t="n"/>
      <c r="Q553" s="600" t="n"/>
      <c r="R553" s="600" t="n"/>
      <c r="S553" s="600" t="n"/>
      <c r="T553" s="600" t="n"/>
      <c r="U553" s="600" t="n"/>
      <c r="V553" s="600" t="n"/>
      <c r="W553" s="600" t="n"/>
      <c r="X553" s="600" t="n"/>
      <c r="Y553" s="600" t="n"/>
      <c r="Z553" s="600" t="n"/>
    </row>
    <row r="554" ht="15.75" customHeight="1" s="844">
      <c r="A554" s="600" t="n"/>
      <c r="B554" s="600" t="n"/>
      <c r="C554" s="600" t="n"/>
      <c r="D554" s="600" t="n"/>
      <c r="E554" s="600" t="n"/>
      <c r="F554" s="600" t="n"/>
      <c r="G554" s="600" t="n"/>
      <c r="H554" s="600" t="n"/>
      <c r="I554" s="600" t="n"/>
      <c r="J554" s="600" t="n"/>
      <c r="K554" s="600" t="n"/>
      <c r="L554" s="600" t="n"/>
      <c r="M554" s="600" t="n"/>
      <c r="N554" s="600" t="n"/>
      <c r="O554" s="600" t="n"/>
      <c r="P554" s="600" t="n"/>
      <c r="Q554" s="600" t="n"/>
      <c r="R554" s="600" t="n"/>
      <c r="S554" s="600" t="n"/>
      <c r="T554" s="600" t="n"/>
      <c r="U554" s="600" t="n"/>
      <c r="V554" s="600" t="n"/>
      <c r="W554" s="600" t="n"/>
      <c r="X554" s="600" t="n"/>
      <c r="Y554" s="600" t="n"/>
      <c r="Z554" s="600" t="n"/>
    </row>
    <row r="555" ht="15.75" customHeight="1" s="844">
      <c r="A555" s="600" t="n"/>
      <c r="B555" s="600" t="n"/>
      <c r="C555" s="600" t="n"/>
      <c r="D555" s="600" t="n"/>
      <c r="E555" s="600" t="n"/>
      <c r="F555" s="600" t="n"/>
      <c r="G555" s="600" t="n"/>
      <c r="H555" s="600" t="n"/>
      <c r="I555" s="600" t="n"/>
      <c r="J555" s="600" t="n"/>
      <c r="K555" s="600" t="n"/>
      <c r="L555" s="600" t="n"/>
      <c r="M555" s="600" t="n"/>
      <c r="N555" s="600" t="n"/>
      <c r="O555" s="600" t="n"/>
      <c r="P555" s="600" t="n"/>
      <c r="Q555" s="600" t="n"/>
      <c r="R555" s="600" t="n"/>
      <c r="S555" s="600" t="n"/>
      <c r="T555" s="600" t="n"/>
      <c r="U555" s="600" t="n"/>
      <c r="V555" s="600" t="n"/>
      <c r="W555" s="600" t="n"/>
      <c r="X555" s="600" t="n"/>
      <c r="Y555" s="600" t="n"/>
      <c r="Z555" s="600" t="n"/>
    </row>
    <row r="556" ht="15.75" customHeight="1" s="844">
      <c r="A556" s="600" t="n"/>
      <c r="B556" s="600" t="n"/>
      <c r="C556" s="600" t="n"/>
      <c r="D556" s="600" t="n"/>
      <c r="E556" s="600" t="n"/>
      <c r="F556" s="600" t="n"/>
      <c r="G556" s="600" t="n"/>
      <c r="H556" s="600" t="n"/>
      <c r="I556" s="600" t="n"/>
      <c r="J556" s="600" t="n"/>
      <c r="K556" s="600" t="n"/>
      <c r="L556" s="600" t="n"/>
      <c r="M556" s="600" t="n"/>
      <c r="N556" s="600" t="n"/>
      <c r="O556" s="600" t="n"/>
      <c r="P556" s="600" t="n"/>
      <c r="Q556" s="600" t="n"/>
      <c r="R556" s="600" t="n"/>
      <c r="S556" s="600" t="n"/>
      <c r="T556" s="600" t="n"/>
      <c r="U556" s="600" t="n"/>
      <c r="V556" s="600" t="n"/>
      <c r="W556" s="600" t="n"/>
      <c r="X556" s="600" t="n"/>
      <c r="Y556" s="600" t="n"/>
      <c r="Z556" s="600" t="n"/>
    </row>
    <row r="557" ht="15.75" customHeight="1" s="844">
      <c r="A557" s="600" t="n"/>
      <c r="B557" s="600" t="n"/>
      <c r="C557" s="600" t="n"/>
      <c r="D557" s="600" t="n"/>
      <c r="E557" s="600" t="n"/>
      <c r="F557" s="600" t="n"/>
      <c r="G557" s="600" t="n"/>
      <c r="H557" s="600" t="n"/>
      <c r="I557" s="600" t="n"/>
      <c r="J557" s="600" t="n"/>
      <c r="K557" s="600" t="n"/>
      <c r="L557" s="600" t="n"/>
      <c r="M557" s="600" t="n"/>
      <c r="N557" s="600" t="n"/>
      <c r="O557" s="600" t="n"/>
      <c r="P557" s="600" t="n"/>
      <c r="Q557" s="600" t="n"/>
      <c r="R557" s="600" t="n"/>
      <c r="S557" s="600" t="n"/>
      <c r="T557" s="600" t="n"/>
      <c r="U557" s="600" t="n"/>
      <c r="V557" s="600" t="n"/>
      <c r="W557" s="600" t="n"/>
      <c r="X557" s="600" t="n"/>
      <c r="Y557" s="600" t="n"/>
      <c r="Z557" s="600" t="n"/>
    </row>
    <row r="558" ht="15.75" customHeight="1" s="844">
      <c r="A558" s="600" t="n"/>
      <c r="B558" s="600" t="n"/>
      <c r="C558" s="600" t="n"/>
      <c r="D558" s="600" t="n"/>
      <c r="E558" s="600" t="n"/>
      <c r="F558" s="600" t="n"/>
      <c r="G558" s="600" t="n"/>
      <c r="H558" s="600" t="n"/>
      <c r="I558" s="600" t="n"/>
      <c r="J558" s="600" t="n"/>
      <c r="K558" s="600" t="n"/>
      <c r="L558" s="600" t="n"/>
      <c r="M558" s="600" t="n"/>
      <c r="N558" s="600" t="n"/>
      <c r="O558" s="600" t="n"/>
      <c r="P558" s="600" t="n"/>
      <c r="Q558" s="600" t="n"/>
      <c r="R558" s="600" t="n"/>
      <c r="S558" s="600" t="n"/>
      <c r="T558" s="600" t="n"/>
      <c r="U558" s="600" t="n"/>
      <c r="V558" s="600" t="n"/>
      <c r="W558" s="600" t="n"/>
      <c r="X558" s="600" t="n"/>
      <c r="Y558" s="600" t="n"/>
      <c r="Z558" s="600" t="n"/>
    </row>
    <row r="559" ht="15.75" customHeight="1" s="844">
      <c r="A559" s="600" t="n"/>
      <c r="B559" s="600" t="n"/>
      <c r="C559" s="600" t="n"/>
      <c r="D559" s="600" t="n"/>
      <c r="E559" s="600" t="n"/>
      <c r="F559" s="600" t="n"/>
      <c r="G559" s="600" t="n"/>
      <c r="H559" s="600" t="n"/>
      <c r="I559" s="600" t="n"/>
      <c r="J559" s="600" t="n"/>
      <c r="K559" s="600" t="n"/>
      <c r="L559" s="600" t="n"/>
      <c r="M559" s="600" t="n"/>
      <c r="N559" s="600" t="n"/>
      <c r="O559" s="600" t="n"/>
      <c r="P559" s="600" t="n"/>
      <c r="Q559" s="600" t="n"/>
      <c r="R559" s="600" t="n"/>
      <c r="S559" s="600" t="n"/>
      <c r="T559" s="600" t="n"/>
      <c r="U559" s="600" t="n"/>
      <c r="V559" s="600" t="n"/>
      <c r="W559" s="600" t="n"/>
      <c r="X559" s="600" t="n"/>
      <c r="Y559" s="600" t="n"/>
      <c r="Z559" s="600" t="n"/>
    </row>
    <row r="560" ht="15.75" customHeight="1" s="844">
      <c r="A560" s="600" t="n"/>
      <c r="B560" s="600" t="n"/>
      <c r="C560" s="600" t="n"/>
      <c r="D560" s="600" t="n"/>
      <c r="E560" s="600" t="n"/>
      <c r="F560" s="600" t="n"/>
      <c r="G560" s="600" t="n"/>
      <c r="H560" s="600" t="n"/>
      <c r="I560" s="600" t="n"/>
      <c r="J560" s="600" t="n"/>
      <c r="K560" s="600" t="n"/>
      <c r="L560" s="600" t="n"/>
      <c r="M560" s="600" t="n"/>
      <c r="N560" s="600" t="n"/>
      <c r="O560" s="600" t="n"/>
      <c r="P560" s="600" t="n"/>
      <c r="Q560" s="600" t="n"/>
      <c r="R560" s="600" t="n"/>
      <c r="S560" s="600" t="n"/>
      <c r="T560" s="600" t="n"/>
      <c r="U560" s="600" t="n"/>
      <c r="V560" s="600" t="n"/>
      <c r="W560" s="600" t="n"/>
      <c r="X560" s="600" t="n"/>
      <c r="Y560" s="600" t="n"/>
      <c r="Z560" s="600" t="n"/>
    </row>
    <row r="561" ht="15.75" customHeight="1" s="844">
      <c r="A561" s="600" t="n"/>
      <c r="B561" s="600" t="n"/>
      <c r="C561" s="600" t="n"/>
      <c r="D561" s="600" t="n"/>
      <c r="E561" s="600" t="n"/>
      <c r="F561" s="600" t="n"/>
      <c r="G561" s="600" t="n"/>
      <c r="H561" s="600" t="n"/>
      <c r="I561" s="600" t="n"/>
      <c r="J561" s="600" t="n"/>
      <c r="K561" s="600" t="n"/>
      <c r="L561" s="600" t="n"/>
      <c r="M561" s="600" t="n"/>
      <c r="N561" s="600" t="n"/>
      <c r="O561" s="600" t="n"/>
      <c r="P561" s="600" t="n"/>
      <c r="Q561" s="600" t="n"/>
      <c r="R561" s="600" t="n"/>
      <c r="S561" s="600" t="n"/>
      <c r="T561" s="600" t="n"/>
      <c r="U561" s="600" t="n"/>
      <c r="V561" s="600" t="n"/>
      <c r="W561" s="600" t="n"/>
      <c r="X561" s="600" t="n"/>
      <c r="Y561" s="600" t="n"/>
      <c r="Z561" s="600" t="n"/>
    </row>
    <row r="562" ht="15.75" customHeight="1" s="844">
      <c r="A562" s="600" t="n"/>
      <c r="B562" s="600" t="n"/>
      <c r="C562" s="600" t="n"/>
      <c r="D562" s="600" t="n"/>
      <c r="E562" s="600" t="n"/>
      <c r="F562" s="600" t="n"/>
      <c r="G562" s="600" t="n"/>
      <c r="H562" s="600" t="n"/>
      <c r="I562" s="600" t="n"/>
      <c r="J562" s="600" t="n"/>
      <c r="K562" s="600" t="n"/>
      <c r="L562" s="600" t="n"/>
      <c r="M562" s="600" t="n"/>
      <c r="N562" s="600" t="n"/>
      <c r="O562" s="600" t="n"/>
      <c r="P562" s="600" t="n"/>
      <c r="Q562" s="600" t="n"/>
      <c r="R562" s="600" t="n"/>
      <c r="S562" s="600" t="n"/>
      <c r="T562" s="600" t="n"/>
      <c r="U562" s="600" t="n"/>
      <c r="V562" s="600" t="n"/>
      <c r="W562" s="600" t="n"/>
      <c r="X562" s="600" t="n"/>
      <c r="Y562" s="600" t="n"/>
      <c r="Z562" s="600" t="n"/>
    </row>
    <row r="563" ht="15.75" customHeight="1" s="844">
      <c r="A563" s="600" t="n"/>
      <c r="B563" s="600" t="n"/>
      <c r="C563" s="600" t="n"/>
      <c r="D563" s="600" t="n"/>
      <c r="E563" s="600" t="n"/>
      <c r="F563" s="600" t="n"/>
      <c r="G563" s="600" t="n"/>
      <c r="H563" s="600" t="n"/>
      <c r="I563" s="600" t="n"/>
      <c r="J563" s="600" t="n"/>
      <c r="K563" s="600" t="n"/>
      <c r="L563" s="600" t="n"/>
      <c r="M563" s="600" t="n"/>
      <c r="N563" s="600" t="n"/>
      <c r="O563" s="600" t="n"/>
      <c r="P563" s="600" t="n"/>
      <c r="Q563" s="600" t="n"/>
      <c r="R563" s="600" t="n"/>
      <c r="S563" s="600" t="n"/>
      <c r="T563" s="600" t="n"/>
      <c r="U563" s="600" t="n"/>
      <c r="V563" s="600" t="n"/>
      <c r="W563" s="600" t="n"/>
      <c r="X563" s="600" t="n"/>
      <c r="Y563" s="600" t="n"/>
      <c r="Z563" s="600" t="n"/>
    </row>
    <row r="564" ht="15.75" customHeight="1" s="844">
      <c r="A564" s="600" t="n"/>
      <c r="B564" s="600" t="n"/>
      <c r="C564" s="600" t="n"/>
      <c r="D564" s="600" t="n"/>
      <c r="E564" s="600" t="n"/>
      <c r="F564" s="600" t="n"/>
      <c r="G564" s="600" t="n"/>
      <c r="H564" s="600" t="n"/>
      <c r="I564" s="600" t="n"/>
      <c r="J564" s="600" t="n"/>
      <c r="K564" s="600" t="n"/>
      <c r="L564" s="600" t="n"/>
      <c r="M564" s="600" t="n"/>
      <c r="N564" s="600" t="n"/>
      <c r="O564" s="600" t="n"/>
      <c r="P564" s="600" t="n"/>
      <c r="Q564" s="600" t="n"/>
      <c r="R564" s="600" t="n"/>
      <c r="S564" s="600" t="n"/>
      <c r="T564" s="600" t="n"/>
      <c r="U564" s="600" t="n"/>
      <c r="V564" s="600" t="n"/>
      <c r="W564" s="600" t="n"/>
      <c r="X564" s="600" t="n"/>
      <c r="Y564" s="600" t="n"/>
      <c r="Z564" s="600" t="n"/>
    </row>
    <row r="565" ht="15.75" customHeight="1" s="844">
      <c r="A565" s="600" t="n"/>
      <c r="B565" s="600" t="n"/>
      <c r="C565" s="600" t="n"/>
      <c r="D565" s="600" t="n"/>
      <c r="E565" s="600" t="n"/>
      <c r="F565" s="600" t="n"/>
      <c r="G565" s="600" t="n"/>
      <c r="H565" s="600" t="n"/>
      <c r="I565" s="600" t="n"/>
      <c r="J565" s="600" t="n"/>
      <c r="K565" s="600" t="n"/>
      <c r="L565" s="600" t="n"/>
      <c r="M565" s="600" t="n"/>
      <c r="N565" s="600" t="n"/>
      <c r="O565" s="600" t="n"/>
      <c r="P565" s="600" t="n"/>
      <c r="Q565" s="600" t="n"/>
      <c r="R565" s="600" t="n"/>
      <c r="S565" s="600" t="n"/>
      <c r="T565" s="600" t="n"/>
      <c r="U565" s="600" t="n"/>
      <c r="V565" s="600" t="n"/>
      <c r="W565" s="600" t="n"/>
      <c r="X565" s="600" t="n"/>
      <c r="Y565" s="600" t="n"/>
      <c r="Z565" s="600" t="n"/>
    </row>
    <row r="566" ht="15.75" customHeight="1" s="844">
      <c r="A566" s="600" t="n"/>
      <c r="B566" s="600" t="n"/>
      <c r="C566" s="600" t="n"/>
      <c r="D566" s="600" t="n"/>
      <c r="E566" s="600" t="n"/>
      <c r="F566" s="600" t="n"/>
      <c r="G566" s="600" t="n"/>
      <c r="H566" s="600" t="n"/>
      <c r="I566" s="600" t="n"/>
      <c r="J566" s="600" t="n"/>
      <c r="K566" s="600" t="n"/>
      <c r="L566" s="600" t="n"/>
      <c r="M566" s="600" t="n"/>
      <c r="N566" s="600" t="n"/>
      <c r="O566" s="600" t="n"/>
      <c r="P566" s="600" t="n"/>
      <c r="Q566" s="600" t="n"/>
      <c r="R566" s="600" t="n"/>
      <c r="S566" s="600" t="n"/>
      <c r="T566" s="600" t="n"/>
      <c r="U566" s="600" t="n"/>
      <c r="V566" s="600" t="n"/>
      <c r="W566" s="600" t="n"/>
      <c r="X566" s="600" t="n"/>
      <c r="Y566" s="600" t="n"/>
      <c r="Z566" s="600" t="n"/>
    </row>
    <row r="567" ht="15.75" customHeight="1" s="844">
      <c r="A567" s="600" t="n"/>
      <c r="B567" s="600" t="n"/>
      <c r="C567" s="600" t="n"/>
      <c r="D567" s="600" t="n"/>
      <c r="E567" s="600" t="n"/>
      <c r="F567" s="600" t="n"/>
      <c r="G567" s="600" t="n"/>
      <c r="H567" s="600" t="n"/>
      <c r="I567" s="600" t="n"/>
      <c r="J567" s="600" t="n"/>
      <c r="K567" s="600" t="n"/>
      <c r="L567" s="600" t="n"/>
      <c r="M567" s="600" t="n"/>
      <c r="N567" s="600" t="n"/>
      <c r="O567" s="600" t="n"/>
      <c r="P567" s="600" t="n"/>
      <c r="Q567" s="600" t="n"/>
      <c r="R567" s="600" t="n"/>
      <c r="S567" s="600" t="n"/>
      <c r="T567" s="600" t="n"/>
      <c r="U567" s="600" t="n"/>
      <c r="V567" s="600" t="n"/>
      <c r="W567" s="600" t="n"/>
      <c r="X567" s="600" t="n"/>
      <c r="Y567" s="600" t="n"/>
      <c r="Z567" s="600" t="n"/>
    </row>
    <row r="568" ht="15.75" customHeight="1" s="844">
      <c r="A568" s="600" t="n"/>
      <c r="B568" s="600" t="n"/>
      <c r="C568" s="600" t="n"/>
      <c r="D568" s="600" t="n"/>
      <c r="E568" s="600" t="n"/>
      <c r="F568" s="600" t="n"/>
      <c r="G568" s="600" t="n"/>
      <c r="H568" s="600" t="n"/>
      <c r="I568" s="600" t="n"/>
      <c r="J568" s="600" t="n"/>
      <c r="K568" s="600" t="n"/>
      <c r="L568" s="600" t="n"/>
      <c r="M568" s="600" t="n"/>
      <c r="N568" s="600" t="n"/>
      <c r="O568" s="600" t="n"/>
      <c r="P568" s="600" t="n"/>
      <c r="Q568" s="600" t="n"/>
      <c r="R568" s="600" t="n"/>
      <c r="S568" s="600" t="n"/>
      <c r="T568" s="600" t="n"/>
      <c r="U568" s="600" t="n"/>
      <c r="V568" s="600" t="n"/>
      <c r="W568" s="600" t="n"/>
      <c r="X568" s="600" t="n"/>
      <c r="Y568" s="600" t="n"/>
      <c r="Z568" s="600" t="n"/>
    </row>
    <row r="569" ht="15.75" customHeight="1" s="844">
      <c r="A569" s="600" t="n"/>
      <c r="B569" s="600" t="n"/>
      <c r="C569" s="600" t="n"/>
      <c r="D569" s="600" t="n"/>
      <c r="E569" s="600" t="n"/>
      <c r="F569" s="600" t="n"/>
      <c r="G569" s="600" t="n"/>
      <c r="H569" s="600" t="n"/>
      <c r="I569" s="600" t="n"/>
      <c r="J569" s="600" t="n"/>
      <c r="K569" s="600" t="n"/>
      <c r="L569" s="600" t="n"/>
      <c r="M569" s="600" t="n"/>
      <c r="N569" s="600" t="n"/>
      <c r="O569" s="600" t="n"/>
      <c r="P569" s="600" t="n"/>
      <c r="Q569" s="600" t="n"/>
      <c r="R569" s="600" t="n"/>
      <c r="S569" s="600" t="n"/>
      <c r="T569" s="600" t="n"/>
      <c r="U569" s="600" t="n"/>
      <c r="V569" s="600" t="n"/>
      <c r="W569" s="600" t="n"/>
      <c r="X569" s="600" t="n"/>
      <c r="Y569" s="600" t="n"/>
      <c r="Z569" s="600" t="n"/>
    </row>
    <row r="570" ht="15.75" customHeight="1" s="844">
      <c r="A570" s="600" t="n"/>
      <c r="B570" s="600" t="n"/>
      <c r="C570" s="600" t="n"/>
      <c r="D570" s="600" t="n"/>
      <c r="E570" s="600" t="n"/>
      <c r="F570" s="600" t="n"/>
      <c r="G570" s="600" t="n"/>
      <c r="H570" s="600" t="n"/>
      <c r="I570" s="600" t="n"/>
      <c r="J570" s="600" t="n"/>
      <c r="K570" s="600" t="n"/>
      <c r="L570" s="600" t="n"/>
      <c r="M570" s="600" t="n"/>
      <c r="N570" s="600" t="n"/>
      <c r="O570" s="600" t="n"/>
      <c r="P570" s="600" t="n"/>
      <c r="Q570" s="600" t="n"/>
      <c r="R570" s="600" t="n"/>
      <c r="S570" s="600" t="n"/>
      <c r="T570" s="600" t="n"/>
      <c r="U570" s="600" t="n"/>
      <c r="V570" s="600" t="n"/>
      <c r="W570" s="600" t="n"/>
      <c r="X570" s="600" t="n"/>
      <c r="Y570" s="600" t="n"/>
      <c r="Z570" s="600" t="n"/>
    </row>
    <row r="571" ht="15.75" customHeight="1" s="844">
      <c r="A571" s="600" t="n"/>
      <c r="B571" s="600" t="n"/>
      <c r="C571" s="600" t="n"/>
      <c r="D571" s="600" t="n"/>
      <c r="E571" s="600" t="n"/>
      <c r="F571" s="600" t="n"/>
      <c r="G571" s="600" t="n"/>
      <c r="H571" s="600" t="n"/>
      <c r="I571" s="600" t="n"/>
      <c r="J571" s="600" t="n"/>
      <c r="K571" s="600" t="n"/>
      <c r="L571" s="600" t="n"/>
      <c r="M571" s="600" t="n"/>
      <c r="N571" s="600" t="n"/>
      <c r="O571" s="600" t="n"/>
      <c r="P571" s="600" t="n"/>
      <c r="Q571" s="600" t="n"/>
      <c r="R571" s="600" t="n"/>
      <c r="S571" s="600" t="n"/>
      <c r="T571" s="600" t="n"/>
      <c r="U571" s="600" t="n"/>
      <c r="V571" s="600" t="n"/>
      <c r="W571" s="600" t="n"/>
      <c r="X571" s="600" t="n"/>
      <c r="Y571" s="600" t="n"/>
      <c r="Z571" s="600" t="n"/>
    </row>
    <row r="572" ht="15.75" customHeight="1" s="844">
      <c r="A572" s="600" t="n"/>
      <c r="B572" s="600" t="n"/>
      <c r="C572" s="600" t="n"/>
      <c r="D572" s="600" t="n"/>
      <c r="E572" s="600" t="n"/>
      <c r="F572" s="600" t="n"/>
      <c r="G572" s="600" t="n"/>
      <c r="H572" s="600" t="n"/>
      <c r="I572" s="600" t="n"/>
      <c r="J572" s="600" t="n"/>
      <c r="K572" s="600" t="n"/>
      <c r="L572" s="600" t="n"/>
      <c r="M572" s="600" t="n"/>
      <c r="N572" s="600" t="n"/>
      <c r="O572" s="600" t="n"/>
      <c r="P572" s="600" t="n"/>
      <c r="Q572" s="600" t="n"/>
      <c r="R572" s="600" t="n"/>
      <c r="S572" s="600" t="n"/>
      <c r="T572" s="600" t="n"/>
      <c r="U572" s="600" t="n"/>
      <c r="V572" s="600" t="n"/>
      <c r="W572" s="600" t="n"/>
      <c r="X572" s="600" t="n"/>
      <c r="Y572" s="600" t="n"/>
      <c r="Z572" s="600" t="n"/>
    </row>
    <row r="573" ht="15.75" customHeight="1" s="844">
      <c r="A573" s="600" t="n"/>
      <c r="B573" s="600" t="n"/>
      <c r="C573" s="600" t="n"/>
      <c r="D573" s="600" t="n"/>
      <c r="E573" s="600" t="n"/>
      <c r="F573" s="600" t="n"/>
      <c r="G573" s="600" t="n"/>
      <c r="H573" s="600" t="n"/>
      <c r="I573" s="600" t="n"/>
      <c r="J573" s="600" t="n"/>
      <c r="K573" s="600" t="n"/>
      <c r="L573" s="600" t="n"/>
      <c r="M573" s="600" t="n"/>
      <c r="N573" s="600" t="n"/>
      <c r="O573" s="600" t="n"/>
      <c r="P573" s="600" t="n"/>
      <c r="Q573" s="600" t="n"/>
      <c r="R573" s="600" t="n"/>
      <c r="S573" s="600" t="n"/>
      <c r="T573" s="600" t="n"/>
      <c r="U573" s="600" t="n"/>
      <c r="V573" s="600" t="n"/>
      <c r="W573" s="600" t="n"/>
      <c r="X573" s="600" t="n"/>
      <c r="Y573" s="600" t="n"/>
      <c r="Z573" s="600" t="n"/>
    </row>
    <row r="574" ht="15.75" customHeight="1" s="844">
      <c r="A574" s="600" t="n"/>
      <c r="B574" s="600" t="n"/>
      <c r="C574" s="600" t="n"/>
      <c r="D574" s="600" t="n"/>
      <c r="E574" s="600" t="n"/>
      <c r="F574" s="600" t="n"/>
      <c r="G574" s="600" t="n"/>
      <c r="H574" s="600" t="n"/>
      <c r="I574" s="600" t="n"/>
      <c r="J574" s="600" t="n"/>
      <c r="K574" s="600" t="n"/>
      <c r="L574" s="600" t="n"/>
      <c r="M574" s="600" t="n"/>
      <c r="N574" s="600" t="n"/>
      <c r="O574" s="600" t="n"/>
      <c r="P574" s="600" t="n"/>
      <c r="Q574" s="600" t="n"/>
      <c r="R574" s="600" t="n"/>
      <c r="S574" s="600" t="n"/>
      <c r="T574" s="600" t="n"/>
      <c r="U574" s="600" t="n"/>
      <c r="V574" s="600" t="n"/>
      <c r="W574" s="600" t="n"/>
      <c r="X574" s="600" t="n"/>
      <c r="Y574" s="600" t="n"/>
      <c r="Z574" s="600" t="n"/>
    </row>
    <row r="575" ht="15.75" customHeight="1" s="844">
      <c r="A575" s="600" t="n"/>
      <c r="B575" s="600" t="n"/>
      <c r="C575" s="600" t="n"/>
      <c r="D575" s="600" t="n"/>
      <c r="E575" s="600" t="n"/>
      <c r="F575" s="600" t="n"/>
      <c r="G575" s="600" t="n"/>
      <c r="H575" s="600" t="n"/>
      <c r="I575" s="600" t="n"/>
      <c r="J575" s="600" t="n"/>
      <c r="K575" s="600" t="n"/>
      <c r="L575" s="600" t="n"/>
      <c r="M575" s="600" t="n"/>
      <c r="N575" s="600" t="n"/>
      <c r="O575" s="600" t="n"/>
      <c r="P575" s="600" t="n"/>
      <c r="Q575" s="600" t="n"/>
      <c r="R575" s="600" t="n"/>
      <c r="S575" s="600" t="n"/>
      <c r="T575" s="600" t="n"/>
      <c r="U575" s="600" t="n"/>
      <c r="V575" s="600" t="n"/>
      <c r="W575" s="600" t="n"/>
      <c r="X575" s="600" t="n"/>
      <c r="Y575" s="600" t="n"/>
      <c r="Z575" s="600" t="n"/>
    </row>
    <row r="576" ht="15.75" customHeight="1" s="844">
      <c r="A576" s="600" t="n"/>
      <c r="B576" s="600" t="n"/>
      <c r="C576" s="600" t="n"/>
      <c r="D576" s="600" t="n"/>
      <c r="E576" s="600" t="n"/>
      <c r="F576" s="600" t="n"/>
      <c r="G576" s="600" t="n"/>
      <c r="H576" s="600" t="n"/>
      <c r="I576" s="600" t="n"/>
      <c r="J576" s="600" t="n"/>
      <c r="K576" s="600" t="n"/>
      <c r="L576" s="600" t="n"/>
      <c r="M576" s="600" t="n"/>
      <c r="N576" s="600" t="n"/>
      <c r="O576" s="600" t="n"/>
      <c r="P576" s="600" t="n"/>
      <c r="Q576" s="600" t="n"/>
      <c r="R576" s="600" t="n"/>
      <c r="S576" s="600" t="n"/>
      <c r="T576" s="600" t="n"/>
      <c r="U576" s="600" t="n"/>
      <c r="V576" s="600" t="n"/>
      <c r="W576" s="600" t="n"/>
      <c r="X576" s="600" t="n"/>
      <c r="Y576" s="600" t="n"/>
      <c r="Z576" s="600" t="n"/>
    </row>
    <row r="577" ht="15.75" customHeight="1" s="844">
      <c r="A577" s="600" t="n"/>
      <c r="B577" s="600" t="n"/>
      <c r="C577" s="600" t="n"/>
      <c r="D577" s="600" t="n"/>
      <c r="E577" s="600" t="n"/>
      <c r="F577" s="600" t="n"/>
      <c r="G577" s="600" t="n"/>
      <c r="H577" s="600" t="n"/>
      <c r="I577" s="600" t="n"/>
      <c r="J577" s="600" t="n"/>
      <c r="K577" s="600" t="n"/>
      <c r="L577" s="600" t="n"/>
      <c r="M577" s="600" t="n"/>
      <c r="N577" s="600" t="n"/>
      <c r="O577" s="600" t="n"/>
      <c r="P577" s="600" t="n"/>
      <c r="Q577" s="600" t="n"/>
      <c r="R577" s="600" t="n"/>
      <c r="S577" s="600" t="n"/>
      <c r="T577" s="600" t="n"/>
      <c r="U577" s="600" t="n"/>
      <c r="V577" s="600" t="n"/>
      <c r="W577" s="600" t="n"/>
      <c r="X577" s="600" t="n"/>
      <c r="Y577" s="600" t="n"/>
      <c r="Z577" s="600" t="n"/>
    </row>
    <row r="578" ht="15.75" customHeight="1" s="844">
      <c r="A578" s="600" t="n"/>
      <c r="B578" s="600" t="n"/>
      <c r="C578" s="600" t="n"/>
      <c r="D578" s="600" t="n"/>
      <c r="E578" s="600" t="n"/>
      <c r="F578" s="600" t="n"/>
      <c r="G578" s="600" t="n"/>
      <c r="H578" s="600" t="n"/>
      <c r="I578" s="600" t="n"/>
      <c r="J578" s="600" t="n"/>
      <c r="K578" s="600" t="n"/>
      <c r="L578" s="600" t="n"/>
      <c r="M578" s="600" t="n"/>
      <c r="N578" s="600" t="n"/>
      <c r="O578" s="600" t="n"/>
      <c r="P578" s="600" t="n"/>
      <c r="Q578" s="600" t="n"/>
      <c r="R578" s="600" t="n"/>
      <c r="S578" s="600" t="n"/>
      <c r="T578" s="600" t="n"/>
      <c r="U578" s="600" t="n"/>
      <c r="V578" s="600" t="n"/>
      <c r="W578" s="600" t="n"/>
      <c r="X578" s="600" t="n"/>
      <c r="Y578" s="600" t="n"/>
      <c r="Z578" s="600" t="n"/>
    </row>
    <row r="579" ht="15.75" customHeight="1" s="844">
      <c r="A579" s="600" t="n"/>
      <c r="B579" s="600" t="n"/>
      <c r="C579" s="600" t="n"/>
      <c r="D579" s="600" t="n"/>
      <c r="E579" s="600" t="n"/>
      <c r="F579" s="600" t="n"/>
      <c r="G579" s="600" t="n"/>
      <c r="H579" s="600" t="n"/>
      <c r="I579" s="600" t="n"/>
      <c r="J579" s="600" t="n"/>
      <c r="K579" s="600" t="n"/>
      <c r="L579" s="600" t="n"/>
      <c r="M579" s="600" t="n"/>
      <c r="N579" s="600" t="n"/>
      <c r="O579" s="600" t="n"/>
      <c r="P579" s="600" t="n"/>
      <c r="Q579" s="600" t="n"/>
      <c r="R579" s="600" t="n"/>
      <c r="S579" s="600" t="n"/>
      <c r="T579" s="600" t="n"/>
      <c r="U579" s="600" t="n"/>
      <c r="V579" s="600" t="n"/>
      <c r="W579" s="600" t="n"/>
      <c r="X579" s="600" t="n"/>
      <c r="Y579" s="600" t="n"/>
      <c r="Z579" s="600" t="n"/>
    </row>
    <row r="580" ht="15.75" customHeight="1" s="844">
      <c r="A580" s="600" t="n"/>
      <c r="B580" s="600" t="n"/>
      <c r="C580" s="600" t="n"/>
      <c r="D580" s="600" t="n"/>
      <c r="E580" s="600" t="n"/>
      <c r="F580" s="600" t="n"/>
      <c r="G580" s="600" t="n"/>
      <c r="H580" s="600" t="n"/>
      <c r="I580" s="600" t="n"/>
      <c r="J580" s="600" t="n"/>
      <c r="K580" s="600" t="n"/>
      <c r="L580" s="600" t="n"/>
      <c r="M580" s="600" t="n"/>
      <c r="N580" s="600" t="n"/>
      <c r="O580" s="600" t="n"/>
      <c r="P580" s="600" t="n"/>
      <c r="Q580" s="600" t="n"/>
      <c r="R580" s="600" t="n"/>
      <c r="S580" s="600" t="n"/>
      <c r="T580" s="600" t="n"/>
      <c r="U580" s="600" t="n"/>
      <c r="V580" s="600" t="n"/>
      <c r="W580" s="600" t="n"/>
      <c r="X580" s="600" t="n"/>
      <c r="Y580" s="600" t="n"/>
      <c r="Z580" s="600" t="n"/>
    </row>
    <row r="581" ht="15.75" customHeight="1" s="844">
      <c r="A581" s="600" t="n"/>
      <c r="B581" s="600" t="n"/>
      <c r="C581" s="600" t="n"/>
      <c r="D581" s="600" t="n"/>
      <c r="E581" s="600" t="n"/>
      <c r="F581" s="600" t="n"/>
      <c r="G581" s="600" t="n"/>
      <c r="H581" s="600" t="n"/>
      <c r="I581" s="600" t="n"/>
      <c r="J581" s="600" t="n"/>
      <c r="K581" s="600" t="n"/>
      <c r="L581" s="600" t="n"/>
      <c r="M581" s="600" t="n"/>
      <c r="N581" s="600" t="n"/>
      <c r="O581" s="600" t="n"/>
      <c r="P581" s="600" t="n"/>
      <c r="Q581" s="600" t="n"/>
      <c r="R581" s="600" t="n"/>
      <c r="S581" s="600" t="n"/>
      <c r="T581" s="600" t="n"/>
      <c r="U581" s="600" t="n"/>
      <c r="V581" s="600" t="n"/>
      <c r="W581" s="600" t="n"/>
      <c r="X581" s="600" t="n"/>
      <c r="Y581" s="600" t="n"/>
      <c r="Z581" s="600" t="n"/>
    </row>
    <row r="582" ht="15.75" customHeight="1" s="844">
      <c r="A582" s="600" t="n"/>
      <c r="B582" s="600" t="n"/>
      <c r="C582" s="600" t="n"/>
      <c r="D582" s="600" t="n"/>
      <c r="E582" s="600" t="n"/>
      <c r="F582" s="600" t="n"/>
      <c r="G582" s="600" t="n"/>
      <c r="H582" s="600" t="n"/>
      <c r="I582" s="600" t="n"/>
      <c r="J582" s="600" t="n"/>
      <c r="K582" s="600" t="n"/>
      <c r="L582" s="600" t="n"/>
      <c r="M582" s="600" t="n"/>
      <c r="N582" s="600" t="n"/>
      <c r="O582" s="600" t="n"/>
      <c r="P582" s="600" t="n"/>
      <c r="Q582" s="600" t="n"/>
      <c r="R582" s="600" t="n"/>
      <c r="S582" s="600" t="n"/>
      <c r="T582" s="600" t="n"/>
      <c r="U582" s="600" t="n"/>
      <c r="V582" s="600" t="n"/>
      <c r="W582" s="600" t="n"/>
      <c r="X582" s="600" t="n"/>
      <c r="Y582" s="600" t="n"/>
      <c r="Z582" s="600" t="n"/>
    </row>
    <row r="583" ht="15.75" customHeight="1" s="844">
      <c r="A583" s="600" t="n"/>
      <c r="B583" s="600" t="n"/>
      <c r="C583" s="600" t="n"/>
      <c r="D583" s="600" t="n"/>
      <c r="E583" s="600" t="n"/>
      <c r="F583" s="600" t="n"/>
      <c r="G583" s="600" t="n"/>
      <c r="H583" s="600" t="n"/>
      <c r="I583" s="600" t="n"/>
      <c r="J583" s="600" t="n"/>
      <c r="K583" s="600" t="n"/>
      <c r="L583" s="600" t="n"/>
      <c r="M583" s="600" t="n"/>
      <c r="N583" s="600" t="n"/>
      <c r="O583" s="600" t="n"/>
      <c r="P583" s="600" t="n"/>
      <c r="Q583" s="600" t="n"/>
      <c r="R583" s="600" t="n"/>
      <c r="S583" s="600" t="n"/>
      <c r="T583" s="600" t="n"/>
      <c r="U583" s="600" t="n"/>
      <c r="V583" s="600" t="n"/>
      <c r="W583" s="600" t="n"/>
      <c r="X583" s="600" t="n"/>
      <c r="Y583" s="600" t="n"/>
      <c r="Z583" s="600" t="n"/>
    </row>
    <row r="584" ht="15.75" customHeight="1" s="844">
      <c r="A584" s="600" t="n"/>
      <c r="B584" s="600" t="n"/>
      <c r="C584" s="600" t="n"/>
      <c r="D584" s="600" t="n"/>
      <c r="E584" s="600" t="n"/>
      <c r="F584" s="600" t="n"/>
      <c r="G584" s="600" t="n"/>
      <c r="H584" s="600" t="n"/>
      <c r="I584" s="600" t="n"/>
      <c r="J584" s="600" t="n"/>
      <c r="K584" s="600" t="n"/>
      <c r="L584" s="600" t="n"/>
      <c r="M584" s="600" t="n"/>
      <c r="N584" s="600" t="n"/>
      <c r="O584" s="600" t="n"/>
      <c r="P584" s="600" t="n"/>
      <c r="Q584" s="600" t="n"/>
      <c r="R584" s="600" t="n"/>
      <c r="S584" s="600" t="n"/>
      <c r="T584" s="600" t="n"/>
      <c r="U584" s="600" t="n"/>
      <c r="V584" s="600" t="n"/>
      <c r="W584" s="600" t="n"/>
      <c r="X584" s="600" t="n"/>
      <c r="Y584" s="600" t="n"/>
      <c r="Z584" s="600" t="n"/>
    </row>
    <row r="585" ht="15.75" customHeight="1" s="844">
      <c r="A585" s="600" t="n"/>
      <c r="B585" s="600" t="n"/>
      <c r="C585" s="600" t="n"/>
      <c r="D585" s="600" t="n"/>
      <c r="E585" s="600" t="n"/>
      <c r="F585" s="600" t="n"/>
      <c r="G585" s="600" t="n"/>
      <c r="H585" s="600" t="n"/>
      <c r="I585" s="600" t="n"/>
      <c r="J585" s="600" t="n"/>
      <c r="K585" s="600" t="n"/>
      <c r="L585" s="600" t="n"/>
      <c r="M585" s="600" t="n"/>
      <c r="N585" s="600" t="n"/>
      <c r="O585" s="600" t="n"/>
      <c r="P585" s="600" t="n"/>
      <c r="Q585" s="600" t="n"/>
      <c r="R585" s="600" t="n"/>
      <c r="S585" s="600" t="n"/>
      <c r="T585" s="600" t="n"/>
      <c r="U585" s="600" t="n"/>
      <c r="V585" s="600" t="n"/>
      <c r="W585" s="600" t="n"/>
      <c r="X585" s="600" t="n"/>
      <c r="Y585" s="600" t="n"/>
      <c r="Z585" s="600" t="n"/>
    </row>
    <row r="586" ht="15.75" customHeight="1" s="844">
      <c r="A586" s="600" t="n"/>
      <c r="B586" s="600" t="n"/>
      <c r="C586" s="600" t="n"/>
      <c r="D586" s="600" t="n"/>
      <c r="E586" s="600" t="n"/>
      <c r="F586" s="600" t="n"/>
      <c r="G586" s="600" t="n"/>
      <c r="H586" s="600" t="n"/>
      <c r="I586" s="600" t="n"/>
      <c r="J586" s="600" t="n"/>
      <c r="K586" s="600" t="n"/>
      <c r="L586" s="600" t="n"/>
      <c r="M586" s="600" t="n"/>
      <c r="N586" s="600" t="n"/>
      <c r="O586" s="600" t="n"/>
      <c r="P586" s="600" t="n"/>
      <c r="Q586" s="600" t="n"/>
      <c r="R586" s="600" t="n"/>
      <c r="S586" s="600" t="n"/>
      <c r="T586" s="600" t="n"/>
      <c r="U586" s="600" t="n"/>
      <c r="V586" s="600" t="n"/>
      <c r="W586" s="600" t="n"/>
      <c r="X586" s="600" t="n"/>
      <c r="Y586" s="600" t="n"/>
      <c r="Z586" s="600" t="n"/>
    </row>
    <row r="587" ht="15.75" customHeight="1" s="844">
      <c r="A587" s="600" t="n"/>
      <c r="B587" s="600" t="n"/>
      <c r="C587" s="600" t="n"/>
      <c r="D587" s="600" t="n"/>
      <c r="E587" s="600" t="n"/>
      <c r="F587" s="600" t="n"/>
      <c r="G587" s="600" t="n"/>
      <c r="H587" s="600" t="n"/>
      <c r="I587" s="600" t="n"/>
      <c r="J587" s="600" t="n"/>
      <c r="K587" s="600" t="n"/>
      <c r="L587" s="600" t="n"/>
      <c r="M587" s="600" t="n"/>
      <c r="N587" s="600" t="n"/>
      <c r="O587" s="600" t="n"/>
      <c r="P587" s="600" t="n"/>
      <c r="Q587" s="600" t="n"/>
      <c r="R587" s="600" t="n"/>
      <c r="S587" s="600" t="n"/>
      <c r="T587" s="600" t="n"/>
      <c r="U587" s="600" t="n"/>
      <c r="V587" s="600" t="n"/>
      <c r="W587" s="600" t="n"/>
      <c r="X587" s="600" t="n"/>
      <c r="Y587" s="600" t="n"/>
      <c r="Z587" s="600" t="n"/>
    </row>
    <row r="588" ht="15.75" customHeight="1" s="844">
      <c r="A588" s="600" t="n"/>
      <c r="B588" s="600" t="n"/>
      <c r="C588" s="600" t="n"/>
      <c r="D588" s="600" t="n"/>
      <c r="E588" s="600" t="n"/>
      <c r="F588" s="600" t="n"/>
      <c r="G588" s="600" t="n"/>
      <c r="H588" s="600" t="n"/>
      <c r="I588" s="600" t="n"/>
      <c r="J588" s="600" t="n"/>
      <c r="K588" s="600" t="n"/>
      <c r="L588" s="600" t="n"/>
      <c r="M588" s="600" t="n"/>
      <c r="N588" s="600" t="n"/>
      <c r="O588" s="600" t="n"/>
      <c r="P588" s="600" t="n"/>
      <c r="Q588" s="600" t="n"/>
      <c r="R588" s="600" t="n"/>
      <c r="S588" s="600" t="n"/>
      <c r="T588" s="600" t="n"/>
      <c r="U588" s="600" t="n"/>
      <c r="V588" s="600" t="n"/>
      <c r="W588" s="600" t="n"/>
      <c r="X588" s="600" t="n"/>
      <c r="Y588" s="600" t="n"/>
      <c r="Z588" s="600" t="n"/>
    </row>
    <row r="589" ht="15.75" customHeight="1" s="844">
      <c r="A589" s="600" t="n"/>
      <c r="B589" s="600" t="n"/>
      <c r="C589" s="600" t="n"/>
      <c r="D589" s="600" t="n"/>
      <c r="E589" s="600" t="n"/>
      <c r="F589" s="600" t="n"/>
      <c r="G589" s="600" t="n"/>
      <c r="H589" s="600" t="n"/>
      <c r="I589" s="600" t="n"/>
      <c r="J589" s="600" t="n"/>
      <c r="K589" s="600" t="n"/>
      <c r="L589" s="600" t="n"/>
      <c r="M589" s="600" t="n"/>
      <c r="N589" s="600" t="n"/>
      <c r="O589" s="600" t="n"/>
      <c r="P589" s="600" t="n"/>
      <c r="Q589" s="600" t="n"/>
      <c r="R589" s="600" t="n"/>
      <c r="S589" s="600" t="n"/>
      <c r="T589" s="600" t="n"/>
      <c r="U589" s="600" t="n"/>
      <c r="V589" s="600" t="n"/>
      <c r="W589" s="600" t="n"/>
      <c r="X589" s="600" t="n"/>
      <c r="Y589" s="600" t="n"/>
      <c r="Z589" s="600" t="n"/>
    </row>
    <row r="590" ht="15.75" customHeight="1" s="844">
      <c r="A590" s="600" t="n"/>
      <c r="B590" s="600" t="n"/>
      <c r="C590" s="600" t="n"/>
      <c r="D590" s="600" t="n"/>
      <c r="E590" s="600" t="n"/>
      <c r="F590" s="600" t="n"/>
      <c r="G590" s="600" t="n"/>
      <c r="H590" s="600" t="n"/>
      <c r="I590" s="600" t="n"/>
      <c r="J590" s="600" t="n"/>
      <c r="K590" s="600" t="n"/>
      <c r="L590" s="600" t="n"/>
      <c r="M590" s="600" t="n"/>
      <c r="N590" s="600" t="n"/>
      <c r="O590" s="600" t="n"/>
      <c r="P590" s="600" t="n"/>
      <c r="Q590" s="600" t="n"/>
      <c r="R590" s="600" t="n"/>
      <c r="S590" s="600" t="n"/>
      <c r="T590" s="600" t="n"/>
      <c r="U590" s="600" t="n"/>
      <c r="V590" s="600" t="n"/>
      <c r="W590" s="600" t="n"/>
      <c r="X590" s="600" t="n"/>
      <c r="Y590" s="600" t="n"/>
      <c r="Z590" s="600" t="n"/>
    </row>
    <row r="591" ht="15.75" customHeight="1" s="844">
      <c r="A591" s="600" t="n"/>
      <c r="B591" s="600" t="n"/>
      <c r="C591" s="600" t="n"/>
      <c r="D591" s="600" t="n"/>
      <c r="E591" s="600" t="n"/>
      <c r="F591" s="600" t="n"/>
      <c r="G591" s="600" t="n"/>
      <c r="H591" s="600" t="n"/>
      <c r="I591" s="600" t="n"/>
      <c r="J591" s="600" t="n"/>
      <c r="K591" s="600" t="n"/>
      <c r="L591" s="600" t="n"/>
      <c r="M591" s="600" t="n"/>
      <c r="N591" s="600" t="n"/>
      <c r="O591" s="600" t="n"/>
      <c r="P591" s="600" t="n"/>
      <c r="Q591" s="600" t="n"/>
      <c r="R591" s="600" t="n"/>
      <c r="S591" s="600" t="n"/>
      <c r="T591" s="600" t="n"/>
      <c r="U591" s="600" t="n"/>
      <c r="V591" s="600" t="n"/>
      <c r="W591" s="600" t="n"/>
      <c r="X591" s="600" t="n"/>
      <c r="Y591" s="600" t="n"/>
      <c r="Z591" s="600" t="n"/>
    </row>
    <row r="592" ht="15.75" customHeight="1" s="844">
      <c r="A592" s="600" t="n"/>
      <c r="B592" s="600" t="n"/>
      <c r="C592" s="600" t="n"/>
      <c r="D592" s="600" t="n"/>
      <c r="E592" s="600" t="n"/>
      <c r="F592" s="600" t="n"/>
      <c r="G592" s="600" t="n"/>
      <c r="H592" s="600" t="n"/>
      <c r="I592" s="600" t="n"/>
      <c r="J592" s="600" t="n"/>
      <c r="K592" s="600" t="n"/>
      <c r="L592" s="600" t="n"/>
      <c r="M592" s="600" t="n"/>
      <c r="N592" s="600" t="n"/>
      <c r="O592" s="600" t="n"/>
      <c r="P592" s="600" t="n"/>
      <c r="Q592" s="600" t="n"/>
      <c r="R592" s="600" t="n"/>
      <c r="S592" s="600" t="n"/>
      <c r="T592" s="600" t="n"/>
      <c r="U592" s="600" t="n"/>
      <c r="V592" s="600" t="n"/>
      <c r="W592" s="600" t="n"/>
      <c r="X592" s="600" t="n"/>
      <c r="Y592" s="600" t="n"/>
      <c r="Z592" s="600" t="n"/>
    </row>
    <row r="593" ht="15.75" customHeight="1" s="844">
      <c r="A593" s="600" t="n"/>
      <c r="B593" s="600" t="n"/>
      <c r="C593" s="600" t="n"/>
      <c r="D593" s="600" t="n"/>
      <c r="E593" s="600" t="n"/>
      <c r="F593" s="600" t="n"/>
      <c r="G593" s="600" t="n"/>
      <c r="H593" s="600" t="n"/>
      <c r="I593" s="600" t="n"/>
      <c r="J593" s="600" t="n"/>
      <c r="K593" s="600" t="n"/>
      <c r="L593" s="600" t="n"/>
      <c r="M593" s="600" t="n"/>
      <c r="N593" s="600" t="n"/>
      <c r="O593" s="600" t="n"/>
      <c r="P593" s="600" t="n"/>
      <c r="Q593" s="600" t="n"/>
      <c r="R593" s="600" t="n"/>
      <c r="S593" s="600" t="n"/>
      <c r="T593" s="600" t="n"/>
      <c r="U593" s="600" t="n"/>
      <c r="V593" s="600" t="n"/>
      <c r="W593" s="600" t="n"/>
      <c r="X593" s="600" t="n"/>
      <c r="Y593" s="600" t="n"/>
      <c r="Z593" s="600" t="n"/>
    </row>
    <row r="594" ht="15.75" customHeight="1" s="844">
      <c r="A594" s="600" t="n"/>
      <c r="B594" s="600" t="n"/>
      <c r="C594" s="600" t="n"/>
      <c r="D594" s="600" t="n"/>
      <c r="E594" s="600" t="n"/>
      <c r="F594" s="600" t="n"/>
      <c r="G594" s="600" t="n"/>
      <c r="H594" s="600" t="n"/>
      <c r="I594" s="600" t="n"/>
      <c r="J594" s="600" t="n"/>
      <c r="K594" s="600" t="n"/>
      <c r="L594" s="600" t="n"/>
      <c r="M594" s="600" t="n"/>
      <c r="N594" s="600" t="n"/>
      <c r="O594" s="600" t="n"/>
      <c r="P594" s="600" t="n"/>
      <c r="Q594" s="600" t="n"/>
      <c r="R594" s="600" t="n"/>
      <c r="S594" s="600" t="n"/>
      <c r="T594" s="600" t="n"/>
      <c r="U594" s="600" t="n"/>
      <c r="V594" s="600" t="n"/>
      <c r="W594" s="600" t="n"/>
      <c r="X594" s="600" t="n"/>
      <c r="Y594" s="600" t="n"/>
      <c r="Z594" s="600" t="n"/>
    </row>
    <row r="595" ht="15.75" customHeight="1" s="844">
      <c r="A595" s="600" t="n"/>
      <c r="B595" s="600" t="n"/>
      <c r="C595" s="600" t="n"/>
      <c r="D595" s="600" t="n"/>
      <c r="E595" s="600" t="n"/>
      <c r="F595" s="600" t="n"/>
      <c r="G595" s="600" t="n"/>
      <c r="H595" s="600" t="n"/>
      <c r="I595" s="600" t="n"/>
      <c r="J595" s="600" t="n"/>
      <c r="K595" s="600" t="n"/>
      <c r="L595" s="600" t="n"/>
      <c r="M595" s="600" t="n"/>
      <c r="N595" s="600" t="n"/>
      <c r="O595" s="600" t="n"/>
      <c r="P595" s="600" t="n"/>
      <c r="Q595" s="600" t="n"/>
      <c r="R595" s="600" t="n"/>
      <c r="S595" s="600" t="n"/>
      <c r="T595" s="600" t="n"/>
      <c r="U595" s="600" t="n"/>
      <c r="V595" s="600" t="n"/>
      <c r="W595" s="600" t="n"/>
      <c r="X595" s="600" t="n"/>
      <c r="Y595" s="600" t="n"/>
      <c r="Z595" s="600" t="n"/>
    </row>
    <row r="596" ht="15.75" customHeight="1" s="844">
      <c r="A596" s="600" t="n"/>
      <c r="B596" s="600" t="n"/>
      <c r="C596" s="600" t="n"/>
      <c r="D596" s="600" t="n"/>
      <c r="E596" s="600" t="n"/>
      <c r="F596" s="600" t="n"/>
      <c r="G596" s="600" t="n"/>
      <c r="H596" s="600" t="n"/>
      <c r="I596" s="600" t="n"/>
      <c r="J596" s="600" t="n"/>
      <c r="K596" s="600" t="n"/>
      <c r="L596" s="600" t="n"/>
      <c r="M596" s="600" t="n"/>
      <c r="N596" s="600" t="n"/>
      <c r="O596" s="600" t="n"/>
      <c r="P596" s="600" t="n"/>
      <c r="Q596" s="600" t="n"/>
      <c r="R596" s="600" t="n"/>
      <c r="S596" s="600" t="n"/>
      <c r="T596" s="600" t="n"/>
      <c r="U596" s="600" t="n"/>
      <c r="V596" s="600" t="n"/>
      <c r="W596" s="600" t="n"/>
      <c r="X596" s="600" t="n"/>
      <c r="Y596" s="600" t="n"/>
      <c r="Z596" s="600" t="n"/>
    </row>
    <row r="597" ht="15.75" customHeight="1" s="844">
      <c r="A597" s="600" t="n"/>
      <c r="B597" s="600" t="n"/>
      <c r="C597" s="600" t="n"/>
      <c r="D597" s="600" t="n"/>
      <c r="E597" s="600" t="n"/>
      <c r="F597" s="600" t="n"/>
      <c r="G597" s="600" t="n"/>
      <c r="H597" s="600" t="n"/>
      <c r="I597" s="600" t="n"/>
      <c r="J597" s="600" t="n"/>
      <c r="K597" s="600" t="n"/>
      <c r="L597" s="600" t="n"/>
      <c r="M597" s="600" t="n"/>
      <c r="N597" s="600" t="n"/>
      <c r="O597" s="600" t="n"/>
      <c r="P597" s="600" t="n"/>
      <c r="Q597" s="600" t="n"/>
      <c r="R597" s="600" t="n"/>
      <c r="S597" s="600" t="n"/>
      <c r="T597" s="600" t="n"/>
      <c r="U597" s="600" t="n"/>
      <c r="V597" s="600" t="n"/>
      <c r="W597" s="600" t="n"/>
      <c r="X597" s="600" t="n"/>
      <c r="Y597" s="600" t="n"/>
      <c r="Z597" s="600" t="n"/>
    </row>
    <row r="598" ht="15.75" customHeight="1" s="844">
      <c r="A598" s="600" t="n"/>
      <c r="B598" s="600" t="n"/>
      <c r="C598" s="600" t="n"/>
      <c r="D598" s="600" t="n"/>
      <c r="E598" s="600" t="n"/>
      <c r="F598" s="600" t="n"/>
      <c r="G598" s="600" t="n"/>
      <c r="H598" s="600" t="n"/>
      <c r="I598" s="600" t="n"/>
      <c r="J598" s="600" t="n"/>
      <c r="K598" s="600" t="n"/>
      <c r="L598" s="600" t="n"/>
      <c r="M598" s="600" t="n"/>
      <c r="N598" s="600" t="n"/>
      <c r="O598" s="600" t="n"/>
      <c r="P598" s="600" t="n"/>
      <c r="Q598" s="600" t="n"/>
      <c r="R598" s="600" t="n"/>
      <c r="S598" s="600" t="n"/>
      <c r="T598" s="600" t="n"/>
      <c r="U598" s="600" t="n"/>
      <c r="V598" s="600" t="n"/>
      <c r="W598" s="600" t="n"/>
      <c r="X598" s="600" t="n"/>
      <c r="Y598" s="600" t="n"/>
      <c r="Z598" s="600" t="n"/>
    </row>
    <row r="599" ht="15.75" customHeight="1" s="844">
      <c r="A599" s="600" t="n"/>
      <c r="B599" s="600" t="n"/>
      <c r="C599" s="600" t="n"/>
      <c r="D599" s="600" t="n"/>
      <c r="E599" s="600" t="n"/>
      <c r="F599" s="600" t="n"/>
      <c r="G599" s="600" t="n"/>
      <c r="H599" s="600" t="n"/>
      <c r="I599" s="600" t="n"/>
      <c r="J599" s="600" t="n"/>
      <c r="K599" s="600" t="n"/>
      <c r="L599" s="600" t="n"/>
      <c r="M599" s="600" t="n"/>
      <c r="N599" s="600" t="n"/>
      <c r="O599" s="600" t="n"/>
      <c r="P599" s="600" t="n"/>
      <c r="Q599" s="600" t="n"/>
      <c r="R599" s="600" t="n"/>
      <c r="S599" s="600" t="n"/>
      <c r="T599" s="600" t="n"/>
      <c r="U599" s="600" t="n"/>
      <c r="V599" s="600" t="n"/>
      <c r="W599" s="600" t="n"/>
      <c r="X599" s="600" t="n"/>
      <c r="Y599" s="600" t="n"/>
      <c r="Z599" s="600" t="n"/>
    </row>
    <row r="600" ht="15.75" customHeight="1" s="844">
      <c r="A600" s="600" t="n"/>
      <c r="B600" s="600" t="n"/>
      <c r="C600" s="600" t="n"/>
      <c r="D600" s="600" t="n"/>
      <c r="E600" s="600" t="n"/>
      <c r="F600" s="600" t="n"/>
      <c r="G600" s="600" t="n"/>
      <c r="H600" s="600" t="n"/>
      <c r="I600" s="600" t="n"/>
      <c r="J600" s="600" t="n"/>
      <c r="K600" s="600" t="n"/>
      <c r="L600" s="600" t="n"/>
      <c r="M600" s="600" t="n"/>
      <c r="N600" s="600" t="n"/>
      <c r="O600" s="600" t="n"/>
      <c r="P600" s="600" t="n"/>
      <c r="Q600" s="600" t="n"/>
      <c r="R600" s="600" t="n"/>
      <c r="S600" s="600" t="n"/>
      <c r="T600" s="600" t="n"/>
      <c r="U600" s="600" t="n"/>
      <c r="V600" s="600" t="n"/>
      <c r="W600" s="600" t="n"/>
      <c r="X600" s="600" t="n"/>
      <c r="Y600" s="600" t="n"/>
      <c r="Z600" s="600" t="n"/>
    </row>
    <row r="601" ht="15.75" customHeight="1" s="844">
      <c r="A601" s="600" t="n"/>
      <c r="B601" s="600" t="n"/>
      <c r="C601" s="600" t="n"/>
      <c r="D601" s="600" t="n"/>
      <c r="E601" s="600" t="n"/>
      <c r="F601" s="600" t="n"/>
      <c r="G601" s="600" t="n"/>
      <c r="H601" s="600" t="n"/>
      <c r="I601" s="600" t="n"/>
      <c r="J601" s="600" t="n"/>
      <c r="K601" s="600" t="n"/>
      <c r="L601" s="600" t="n"/>
      <c r="M601" s="600" t="n"/>
      <c r="N601" s="600" t="n"/>
      <c r="O601" s="600" t="n"/>
      <c r="P601" s="600" t="n"/>
      <c r="Q601" s="600" t="n"/>
      <c r="R601" s="600" t="n"/>
      <c r="S601" s="600" t="n"/>
      <c r="T601" s="600" t="n"/>
      <c r="U601" s="600" t="n"/>
      <c r="V601" s="600" t="n"/>
      <c r="W601" s="600" t="n"/>
      <c r="X601" s="600" t="n"/>
      <c r="Y601" s="600" t="n"/>
      <c r="Z601" s="600" t="n"/>
    </row>
    <row r="602" ht="15.75" customHeight="1" s="844">
      <c r="A602" s="600" t="n"/>
      <c r="B602" s="600" t="n"/>
      <c r="C602" s="600" t="n"/>
      <c r="D602" s="600" t="n"/>
      <c r="E602" s="600" t="n"/>
      <c r="F602" s="600" t="n"/>
      <c r="G602" s="600" t="n"/>
      <c r="H602" s="600" t="n"/>
      <c r="I602" s="600" t="n"/>
      <c r="J602" s="600" t="n"/>
      <c r="K602" s="600" t="n"/>
      <c r="L602" s="600" t="n"/>
      <c r="M602" s="600" t="n"/>
      <c r="N602" s="600" t="n"/>
      <c r="O602" s="600" t="n"/>
      <c r="P602" s="600" t="n"/>
      <c r="Q602" s="600" t="n"/>
      <c r="R602" s="600" t="n"/>
      <c r="S602" s="600" t="n"/>
      <c r="T602" s="600" t="n"/>
      <c r="U602" s="600" t="n"/>
      <c r="V602" s="600" t="n"/>
      <c r="W602" s="600" t="n"/>
      <c r="X602" s="600" t="n"/>
      <c r="Y602" s="600" t="n"/>
      <c r="Z602" s="600" t="n"/>
    </row>
    <row r="603" ht="15.75" customHeight="1" s="844">
      <c r="A603" s="600" t="n"/>
      <c r="B603" s="600" t="n"/>
      <c r="C603" s="600" t="n"/>
      <c r="D603" s="600" t="n"/>
      <c r="E603" s="600" t="n"/>
      <c r="F603" s="600" t="n"/>
      <c r="G603" s="600" t="n"/>
      <c r="H603" s="600" t="n"/>
      <c r="I603" s="600" t="n"/>
      <c r="J603" s="600" t="n"/>
      <c r="K603" s="600" t="n"/>
      <c r="L603" s="600" t="n"/>
      <c r="M603" s="600" t="n"/>
      <c r="N603" s="600" t="n"/>
      <c r="O603" s="600" t="n"/>
      <c r="P603" s="600" t="n"/>
      <c r="Q603" s="600" t="n"/>
      <c r="R603" s="600" t="n"/>
      <c r="S603" s="600" t="n"/>
      <c r="T603" s="600" t="n"/>
      <c r="U603" s="600" t="n"/>
      <c r="V603" s="600" t="n"/>
      <c r="W603" s="600" t="n"/>
      <c r="X603" s="600" t="n"/>
      <c r="Y603" s="600" t="n"/>
      <c r="Z603" s="600" t="n"/>
    </row>
    <row r="604" ht="15.75" customHeight="1" s="844">
      <c r="A604" s="600" t="n"/>
      <c r="B604" s="600" t="n"/>
      <c r="C604" s="600" t="n"/>
      <c r="D604" s="600" t="n"/>
      <c r="E604" s="600" t="n"/>
      <c r="F604" s="600" t="n"/>
      <c r="G604" s="600" t="n"/>
      <c r="H604" s="600" t="n"/>
      <c r="I604" s="600" t="n"/>
      <c r="J604" s="600" t="n"/>
      <c r="K604" s="600" t="n"/>
      <c r="L604" s="600" t="n"/>
      <c r="M604" s="600" t="n"/>
      <c r="N604" s="600" t="n"/>
      <c r="O604" s="600" t="n"/>
      <c r="P604" s="600" t="n"/>
      <c r="Q604" s="600" t="n"/>
      <c r="R604" s="600" t="n"/>
      <c r="S604" s="600" t="n"/>
      <c r="T604" s="600" t="n"/>
      <c r="U604" s="600" t="n"/>
      <c r="V604" s="600" t="n"/>
      <c r="W604" s="600" t="n"/>
      <c r="X604" s="600" t="n"/>
      <c r="Y604" s="600" t="n"/>
      <c r="Z604" s="600" t="n"/>
    </row>
    <row r="605" ht="15.75" customHeight="1" s="844">
      <c r="A605" s="600" t="n"/>
      <c r="B605" s="600" t="n"/>
      <c r="C605" s="600" t="n"/>
      <c r="D605" s="600" t="n"/>
      <c r="E605" s="600" t="n"/>
      <c r="F605" s="600" t="n"/>
      <c r="G605" s="600" t="n"/>
      <c r="H605" s="600" t="n"/>
      <c r="I605" s="600" t="n"/>
      <c r="J605" s="600" t="n"/>
      <c r="K605" s="600" t="n"/>
      <c r="L605" s="600" t="n"/>
      <c r="M605" s="600" t="n"/>
      <c r="N605" s="600" t="n"/>
      <c r="O605" s="600" t="n"/>
      <c r="P605" s="600" t="n"/>
      <c r="Q605" s="600" t="n"/>
      <c r="R605" s="600" t="n"/>
      <c r="S605" s="600" t="n"/>
      <c r="T605" s="600" t="n"/>
      <c r="U605" s="600" t="n"/>
      <c r="V605" s="600" t="n"/>
      <c r="W605" s="600" t="n"/>
      <c r="X605" s="600" t="n"/>
      <c r="Y605" s="600" t="n"/>
      <c r="Z605" s="600" t="n"/>
    </row>
    <row r="606" ht="15.75" customHeight="1" s="844">
      <c r="A606" s="600" t="n"/>
      <c r="B606" s="600" t="n"/>
      <c r="C606" s="600" t="n"/>
      <c r="D606" s="600" t="n"/>
      <c r="E606" s="600" t="n"/>
      <c r="F606" s="600" t="n"/>
      <c r="G606" s="600" t="n"/>
      <c r="H606" s="600" t="n"/>
      <c r="I606" s="600" t="n"/>
      <c r="J606" s="600" t="n"/>
      <c r="K606" s="600" t="n"/>
      <c r="L606" s="600" t="n"/>
      <c r="M606" s="600" t="n"/>
      <c r="N606" s="600" t="n"/>
      <c r="O606" s="600" t="n"/>
      <c r="P606" s="600" t="n"/>
      <c r="Q606" s="600" t="n"/>
      <c r="R606" s="600" t="n"/>
      <c r="S606" s="600" t="n"/>
      <c r="T606" s="600" t="n"/>
      <c r="U606" s="600" t="n"/>
      <c r="V606" s="600" t="n"/>
      <c r="W606" s="600" t="n"/>
      <c r="X606" s="600" t="n"/>
      <c r="Y606" s="600" t="n"/>
      <c r="Z606" s="600" t="n"/>
    </row>
    <row r="607" ht="15.75" customHeight="1" s="844">
      <c r="A607" s="600" t="n"/>
      <c r="B607" s="600" t="n"/>
      <c r="C607" s="600" t="n"/>
      <c r="D607" s="600" t="n"/>
      <c r="E607" s="600" t="n"/>
      <c r="F607" s="600" t="n"/>
      <c r="G607" s="600" t="n"/>
      <c r="H607" s="600" t="n"/>
      <c r="I607" s="600" t="n"/>
      <c r="J607" s="600" t="n"/>
      <c r="K607" s="600" t="n"/>
      <c r="L607" s="600" t="n"/>
      <c r="M607" s="600" t="n"/>
      <c r="N607" s="600" t="n"/>
      <c r="O607" s="600" t="n"/>
      <c r="P607" s="600" t="n"/>
      <c r="Q607" s="600" t="n"/>
      <c r="R607" s="600" t="n"/>
      <c r="S607" s="600" t="n"/>
      <c r="T607" s="600" t="n"/>
      <c r="U607" s="600" t="n"/>
      <c r="V607" s="600" t="n"/>
      <c r="W607" s="600" t="n"/>
      <c r="X607" s="600" t="n"/>
      <c r="Y607" s="600" t="n"/>
      <c r="Z607" s="600" t="n"/>
    </row>
    <row r="608" ht="15.75" customHeight="1" s="844">
      <c r="A608" s="600" t="n"/>
      <c r="B608" s="600" t="n"/>
      <c r="C608" s="600" t="n"/>
      <c r="D608" s="600" t="n"/>
      <c r="E608" s="600" t="n"/>
      <c r="F608" s="600" t="n"/>
      <c r="G608" s="600" t="n"/>
      <c r="H608" s="600" t="n"/>
      <c r="I608" s="600" t="n"/>
      <c r="J608" s="600" t="n"/>
      <c r="K608" s="600" t="n"/>
      <c r="L608" s="600" t="n"/>
      <c r="M608" s="600" t="n"/>
      <c r="N608" s="600" t="n"/>
      <c r="O608" s="600" t="n"/>
      <c r="P608" s="600" t="n"/>
      <c r="Q608" s="600" t="n"/>
      <c r="R608" s="600" t="n"/>
      <c r="S608" s="600" t="n"/>
      <c r="T608" s="600" t="n"/>
      <c r="U608" s="600" t="n"/>
      <c r="V608" s="600" t="n"/>
      <c r="W608" s="600" t="n"/>
      <c r="X608" s="600" t="n"/>
      <c r="Y608" s="600" t="n"/>
      <c r="Z608" s="600" t="n"/>
    </row>
    <row r="609" ht="15.75" customHeight="1" s="844">
      <c r="A609" s="600" t="n"/>
      <c r="B609" s="600" t="n"/>
      <c r="C609" s="600" t="n"/>
      <c r="D609" s="600" t="n"/>
      <c r="E609" s="600" t="n"/>
      <c r="F609" s="600" t="n"/>
      <c r="G609" s="600" t="n"/>
      <c r="H609" s="600" t="n"/>
      <c r="I609" s="600" t="n"/>
      <c r="J609" s="600" t="n"/>
      <c r="K609" s="600" t="n"/>
      <c r="L609" s="600" t="n"/>
      <c r="M609" s="600" t="n"/>
      <c r="N609" s="600" t="n"/>
      <c r="O609" s="600" t="n"/>
      <c r="P609" s="600" t="n"/>
      <c r="Q609" s="600" t="n"/>
      <c r="R609" s="600" t="n"/>
      <c r="S609" s="600" t="n"/>
      <c r="T609" s="600" t="n"/>
      <c r="U609" s="600" t="n"/>
      <c r="V609" s="600" t="n"/>
      <c r="W609" s="600" t="n"/>
      <c r="X609" s="600" t="n"/>
      <c r="Y609" s="600" t="n"/>
      <c r="Z609" s="600" t="n"/>
    </row>
    <row r="610" ht="15.75" customHeight="1" s="844">
      <c r="A610" s="600" t="n"/>
      <c r="B610" s="600" t="n"/>
      <c r="C610" s="600" t="n"/>
      <c r="D610" s="600" t="n"/>
      <c r="E610" s="600" t="n"/>
      <c r="F610" s="600" t="n"/>
      <c r="G610" s="600" t="n"/>
      <c r="H610" s="600" t="n"/>
      <c r="I610" s="600" t="n"/>
      <c r="J610" s="600" t="n"/>
      <c r="K610" s="600" t="n"/>
      <c r="L610" s="600" t="n"/>
      <c r="M610" s="600" t="n"/>
      <c r="N610" s="600" t="n"/>
      <c r="O610" s="600" t="n"/>
      <c r="P610" s="600" t="n"/>
      <c r="Q610" s="600" t="n"/>
      <c r="R610" s="600" t="n"/>
      <c r="S610" s="600" t="n"/>
      <c r="T610" s="600" t="n"/>
      <c r="U610" s="600" t="n"/>
      <c r="V610" s="600" t="n"/>
      <c r="W610" s="600" t="n"/>
      <c r="X610" s="600" t="n"/>
      <c r="Y610" s="600" t="n"/>
      <c r="Z610" s="600" t="n"/>
    </row>
    <row r="611" ht="15.75" customHeight="1" s="844">
      <c r="A611" s="600" t="n"/>
      <c r="B611" s="600" t="n"/>
      <c r="C611" s="600" t="n"/>
      <c r="D611" s="600" t="n"/>
      <c r="E611" s="600" t="n"/>
      <c r="F611" s="600" t="n"/>
      <c r="G611" s="600" t="n"/>
      <c r="H611" s="600" t="n"/>
      <c r="I611" s="600" t="n"/>
      <c r="J611" s="600" t="n"/>
      <c r="K611" s="600" t="n"/>
      <c r="L611" s="600" t="n"/>
      <c r="M611" s="600" t="n"/>
      <c r="N611" s="600" t="n"/>
      <c r="O611" s="600" t="n"/>
      <c r="P611" s="600" t="n"/>
      <c r="Q611" s="600" t="n"/>
      <c r="R611" s="600" t="n"/>
      <c r="S611" s="600" t="n"/>
      <c r="T611" s="600" t="n"/>
      <c r="U611" s="600" t="n"/>
      <c r="V611" s="600" t="n"/>
      <c r="W611" s="600" t="n"/>
      <c r="X611" s="600" t="n"/>
      <c r="Y611" s="600" t="n"/>
      <c r="Z611" s="600" t="n"/>
    </row>
    <row r="612" ht="15.75" customHeight="1" s="844">
      <c r="A612" s="600" t="n"/>
      <c r="B612" s="600" t="n"/>
      <c r="C612" s="600" t="n"/>
      <c r="D612" s="600" t="n"/>
      <c r="E612" s="600" t="n"/>
      <c r="F612" s="600" t="n"/>
      <c r="G612" s="600" t="n"/>
      <c r="H612" s="600" t="n"/>
      <c r="I612" s="600" t="n"/>
      <c r="J612" s="600" t="n"/>
      <c r="K612" s="600" t="n"/>
      <c r="L612" s="600" t="n"/>
      <c r="M612" s="600" t="n"/>
      <c r="N612" s="600" t="n"/>
      <c r="O612" s="600" t="n"/>
      <c r="P612" s="600" t="n"/>
      <c r="Q612" s="600" t="n"/>
      <c r="R612" s="600" t="n"/>
      <c r="S612" s="600" t="n"/>
      <c r="T612" s="600" t="n"/>
      <c r="U612" s="600" t="n"/>
      <c r="V612" s="600" t="n"/>
      <c r="W612" s="600" t="n"/>
      <c r="X612" s="600" t="n"/>
      <c r="Y612" s="600" t="n"/>
      <c r="Z612" s="600" t="n"/>
    </row>
    <row r="613" ht="15.75" customHeight="1" s="844">
      <c r="A613" s="600" t="n"/>
      <c r="B613" s="600" t="n"/>
      <c r="C613" s="600" t="n"/>
      <c r="D613" s="600" t="n"/>
      <c r="E613" s="600" t="n"/>
      <c r="F613" s="600" t="n"/>
      <c r="G613" s="600" t="n"/>
      <c r="H613" s="600" t="n"/>
      <c r="I613" s="600" t="n"/>
      <c r="J613" s="600" t="n"/>
      <c r="K613" s="600" t="n"/>
      <c r="L613" s="600" t="n"/>
      <c r="M613" s="600" t="n"/>
      <c r="N613" s="600" t="n"/>
      <c r="O613" s="600" t="n"/>
      <c r="P613" s="600" t="n"/>
      <c r="Q613" s="600" t="n"/>
      <c r="R613" s="600" t="n"/>
      <c r="S613" s="600" t="n"/>
      <c r="T613" s="600" t="n"/>
      <c r="U613" s="600" t="n"/>
      <c r="V613" s="600" t="n"/>
      <c r="W613" s="600" t="n"/>
      <c r="X613" s="600" t="n"/>
      <c r="Y613" s="600" t="n"/>
      <c r="Z613" s="600" t="n"/>
    </row>
    <row r="614" ht="15.75" customHeight="1" s="844">
      <c r="A614" s="600" t="n"/>
      <c r="B614" s="600" t="n"/>
      <c r="C614" s="600" t="n"/>
      <c r="D614" s="600" t="n"/>
      <c r="E614" s="600" t="n"/>
      <c r="F614" s="600" t="n"/>
      <c r="G614" s="600" t="n"/>
      <c r="H614" s="600" t="n"/>
      <c r="I614" s="600" t="n"/>
      <c r="J614" s="600" t="n"/>
      <c r="K614" s="600" t="n"/>
      <c r="L614" s="600" t="n"/>
      <c r="M614" s="600" t="n"/>
      <c r="N614" s="600" t="n"/>
      <c r="O614" s="600" t="n"/>
      <c r="P614" s="600" t="n"/>
      <c r="Q614" s="600" t="n"/>
      <c r="R614" s="600" t="n"/>
      <c r="S614" s="600" t="n"/>
      <c r="T614" s="600" t="n"/>
      <c r="U614" s="600" t="n"/>
      <c r="V614" s="600" t="n"/>
      <c r="W614" s="600" t="n"/>
      <c r="X614" s="600" t="n"/>
      <c r="Y614" s="600" t="n"/>
      <c r="Z614" s="600" t="n"/>
    </row>
    <row r="615" ht="15.75" customHeight="1" s="844">
      <c r="A615" s="600" t="n"/>
      <c r="B615" s="600" t="n"/>
      <c r="C615" s="600" t="n"/>
      <c r="D615" s="600" t="n"/>
      <c r="E615" s="600" t="n"/>
      <c r="F615" s="600" t="n"/>
      <c r="G615" s="600" t="n"/>
      <c r="H615" s="600" t="n"/>
      <c r="I615" s="600" t="n"/>
      <c r="J615" s="600" t="n"/>
      <c r="K615" s="600" t="n"/>
      <c r="L615" s="600" t="n"/>
      <c r="M615" s="600" t="n"/>
      <c r="N615" s="600" t="n"/>
      <c r="O615" s="600" t="n"/>
      <c r="P615" s="600" t="n"/>
      <c r="Q615" s="600" t="n"/>
      <c r="R615" s="600" t="n"/>
      <c r="S615" s="600" t="n"/>
      <c r="T615" s="600" t="n"/>
      <c r="U615" s="600" t="n"/>
      <c r="V615" s="600" t="n"/>
      <c r="W615" s="600" t="n"/>
      <c r="X615" s="600" t="n"/>
      <c r="Y615" s="600" t="n"/>
      <c r="Z615" s="600" t="n"/>
    </row>
    <row r="616" ht="15.75" customHeight="1" s="844">
      <c r="A616" s="600" t="n"/>
      <c r="B616" s="600" t="n"/>
      <c r="C616" s="600" t="n"/>
      <c r="D616" s="600" t="n"/>
      <c r="E616" s="600" t="n"/>
      <c r="F616" s="600" t="n"/>
      <c r="G616" s="600" t="n"/>
      <c r="H616" s="600" t="n"/>
      <c r="I616" s="600" t="n"/>
      <c r="J616" s="600" t="n"/>
      <c r="K616" s="600" t="n"/>
      <c r="L616" s="600" t="n"/>
      <c r="M616" s="600" t="n"/>
      <c r="N616" s="600" t="n"/>
      <c r="O616" s="600" t="n"/>
      <c r="P616" s="600" t="n"/>
      <c r="Q616" s="600" t="n"/>
      <c r="R616" s="600" t="n"/>
      <c r="S616" s="600" t="n"/>
      <c r="T616" s="600" t="n"/>
      <c r="U616" s="600" t="n"/>
      <c r="V616" s="600" t="n"/>
      <c r="W616" s="600" t="n"/>
      <c r="X616" s="600" t="n"/>
      <c r="Y616" s="600" t="n"/>
      <c r="Z616" s="600" t="n"/>
    </row>
    <row r="617" ht="15.75" customHeight="1" s="844">
      <c r="A617" s="600" t="n"/>
      <c r="B617" s="600" t="n"/>
      <c r="C617" s="600" t="n"/>
      <c r="D617" s="600" t="n"/>
      <c r="E617" s="600" t="n"/>
      <c r="F617" s="600" t="n"/>
      <c r="G617" s="600" t="n"/>
      <c r="H617" s="600" t="n"/>
      <c r="I617" s="600" t="n"/>
      <c r="J617" s="600" t="n"/>
      <c r="K617" s="600" t="n"/>
      <c r="L617" s="600" t="n"/>
      <c r="M617" s="600" t="n"/>
      <c r="N617" s="600" t="n"/>
      <c r="O617" s="600" t="n"/>
      <c r="P617" s="600" t="n"/>
      <c r="Q617" s="600" t="n"/>
      <c r="R617" s="600" t="n"/>
      <c r="S617" s="600" t="n"/>
      <c r="T617" s="600" t="n"/>
      <c r="U617" s="600" t="n"/>
      <c r="V617" s="600" t="n"/>
      <c r="W617" s="600" t="n"/>
      <c r="X617" s="600" t="n"/>
      <c r="Y617" s="600" t="n"/>
      <c r="Z617" s="600" t="n"/>
    </row>
    <row r="618" ht="15.75" customHeight="1" s="844">
      <c r="A618" s="600" t="n"/>
      <c r="B618" s="600" t="n"/>
      <c r="C618" s="600" t="n"/>
      <c r="D618" s="600" t="n"/>
      <c r="E618" s="600" t="n"/>
      <c r="F618" s="600" t="n"/>
      <c r="G618" s="600" t="n"/>
      <c r="H618" s="600" t="n"/>
      <c r="I618" s="600" t="n"/>
      <c r="J618" s="600" t="n"/>
      <c r="K618" s="600" t="n"/>
      <c r="L618" s="600" t="n"/>
      <c r="M618" s="600" t="n"/>
      <c r="N618" s="600" t="n"/>
      <c r="O618" s="600" t="n"/>
      <c r="P618" s="600" t="n"/>
      <c r="Q618" s="600" t="n"/>
      <c r="R618" s="600" t="n"/>
      <c r="S618" s="600" t="n"/>
      <c r="T618" s="600" t="n"/>
      <c r="U618" s="600" t="n"/>
      <c r="V618" s="600" t="n"/>
      <c r="W618" s="600" t="n"/>
      <c r="X618" s="600" t="n"/>
      <c r="Y618" s="600" t="n"/>
      <c r="Z618" s="600" t="n"/>
    </row>
    <row r="619" ht="15.75" customHeight="1" s="844">
      <c r="A619" s="600" t="n"/>
      <c r="B619" s="600" t="n"/>
      <c r="C619" s="600" t="n"/>
      <c r="D619" s="600" t="n"/>
      <c r="E619" s="600" t="n"/>
      <c r="F619" s="600" t="n"/>
      <c r="G619" s="600" t="n"/>
      <c r="H619" s="600" t="n"/>
      <c r="I619" s="600" t="n"/>
      <c r="J619" s="600" t="n"/>
      <c r="K619" s="600" t="n"/>
      <c r="L619" s="600" t="n"/>
      <c r="M619" s="600" t="n"/>
      <c r="N619" s="600" t="n"/>
      <c r="O619" s="600" t="n"/>
      <c r="P619" s="600" t="n"/>
      <c r="Q619" s="600" t="n"/>
      <c r="R619" s="600" t="n"/>
      <c r="S619" s="600" t="n"/>
      <c r="T619" s="600" t="n"/>
      <c r="U619" s="600" t="n"/>
      <c r="V619" s="600" t="n"/>
      <c r="W619" s="600" t="n"/>
      <c r="X619" s="600" t="n"/>
      <c r="Y619" s="600" t="n"/>
      <c r="Z619" s="600" t="n"/>
    </row>
    <row r="620" ht="15.75" customHeight="1" s="844">
      <c r="A620" s="600" t="n"/>
      <c r="B620" s="600" t="n"/>
      <c r="C620" s="600" t="n"/>
      <c r="D620" s="600" t="n"/>
      <c r="E620" s="600" t="n"/>
      <c r="F620" s="600" t="n"/>
      <c r="G620" s="600" t="n"/>
      <c r="H620" s="600" t="n"/>
      <c r="I620" s="600" t="n"/>
      <c r="J620" s="600" t="n"/>
      <c r="K620" s="600" t="n"/>
      <c r="L620" s="600" t="n"/>
      <c r="M620" s="600" t="n"/>
      <c r="N620" s="600" t="n"/>
      <c r="O620" s="600" t="n"/>
      <c r="P620" s="600" t="n"/>
      <c r="Q620" s="600" t="n"/>
      <c r="R620" s="600" t="n"/>
      <c r="S620" s="600" t="n"/>
      <c r="T620" s="600" t="n"/>
      <c r="U620" s="600" t="n"/>
      <c r="V620" s="600" t="n"/>
      <c r="W620" s="600" t="n"/>
      <c r="X620" s="600" t="n"/>
      <c r="Y620" s="600" t="n"/>
      <c r="Z620" s="600" t="n"/>
    </row>
    <row r="621" ht="15.75" customHeight="1" s="844">
      <c r="A621" s="600" t="n"/>
      <c r="B621" s="600" t="n"/>
      <c r="C621" s="600" t="n"/>
      <c r="D621" s="600" t="n"/>
      <c r="E621" s="600" t="n"/>
      <c r="F621" s="600" t="n"/>
      <c r="G621" s="600" t="n"/>
      <c r="H621" s="600" t="n"/>
      <c r="I621" s="600" t="n"/>
      <c r="J621" s="600" t="n"/>
      <c r="K621" s="600" t="n"/>
      <c r="L621" s="600" t="n"/>
      <c r="M621" s="600" t="n"/>
      <c r="N621" s="600" t="n"/>
      <c r="O621" s="600" t="n"/>
      <c r="P621" s="600" t="n"/>
      <c r="Q621" s="600" t="n"/>
      <c r="R621" s="600" t="n"/>
      <c r="S621" s="600" t="n"/>
      <c r="T621" s="600" t="n"/>
      <c r="U621" s="600" t="n"/>
      <c r="V621" s="600" t="n"/>
      <c r="W621" s="600" t="n"/>
      <c r="X621" s="600" t="n"/>
      <c r="Y621" s="600" t="n"/>
      <c r="Z621" s="600" t="n"/>
    </row>
    <row r="622" ht="15.75" customHeight="1" s="844">
      <c r="A622" s="600" t="n"/>
      <c r="B622" s="600" t="n"/>
      <c r="C622" s="600" t="n"/>
      <c r="D622" s="600" t="n"/>
      <c r="E622" s="600" t="n"/>
      <c r="F622" s="600" t="n"/>
      <c r="G622" s="600" t="n"/>
      <c r="H622" s="600" t="n"/>
      <c r="I622" s="600" t="n"/>
      <c r="J622" s="600" t="n"/>
      <c r="K622" s="600" t="n"/>
      <c r="L622" s="600" t="n"/>
      <c r="M622" s="600" t="n"/>
      <c r="N622" s="600" t="n"/>
      <c r="O622" s="600" t="n"/>
      <c r="P622" s="600" t="n"/>
      <c r="Q622" s="600" t="n"/>
      <c r="R622" s="600" t="n"/>
      <c r="S622" s="600" t="n"/>
      <c r="T622" s="600" t="n"/>
      <c r="U622" s="600" t="n"/>
      <c r="V622" s="600" t="n"/>
      <c r="W622" s="600" t="n"/>
      <c r="X622" s="600" t="n"/>
      <c r="Y622" s="600" t="n"/>
      <c r="Z622" s="600" t="n"/>
    </row>
    <row r="623" ht="15.75" customHeight="1" s="844">
      <c r="A623" s="600" t="n"/>
      <c r="B623" s="600" t="n"/>
      <c r="C623" s="600" t="n"/>
      <c r="D623" s="600" t="n"/>
      <c r="E623" s="600" t="n"/>
      <c r="F623" s="600" t="n"/>
      <c r="G623" s="600" t="n"/>
      <c r="H623" s="600" t="n"/>
      <c r="I623" s="600" t="n"/>
      <c r="J623" s="600" t="n"/>
      <c r="K623" s="600" t="n"/>
      <c r="L623" s="600" t="n"/>
      <c r="M623" s="600" t="n"/>
      <c r="N623" s="600" t="n"/>
      <c r="O623" s="600" t="n"/>
      <c r="P623" s="600" t="n"/>
      <c r="Q623" s="600" t="n"/>
      <c r="R623" s="600" t="n"/>
      <c r="S623" s="600" t="n"/>
      <c r="T623" s="600" t="n"/>
      <c r="U623" s="600" t="n"/>
      <c r="V623" s="600" t="n"/>
      <c r="W623" s="600" t="n"/>
      <c r="X623" s="600" t="n"/>
      <c r="Y623" s="600" t="n"/>
      <c r="Z623" s="600" t="n"/>
    </row>
    <row r="624" ht="15.75" customHeight="1" s="844">
      <c r="A624" s="600" t="n"/>
      <c r="B624" s="600" t="n"/>
      <c r="C624" s="600" t="n"/>
      <c r="D624" s="600" t="n"/>
      <c r="E624" s="600" t="n"/>
      <c r="F624" s="600" t="n"/>
      <c r="G624" s="600" t="n"/>
      <c r="H624" s="600" t="n"/>
      <c r="I624" s="600" t="n"/>
      <c r="J624" s="600" t="n"/>
      <c r="K624" s="600" t="n"/>
      <c r="L624" s="600" t="n"/>
      <c r="M624" s="600" t="n"/>
      <c r="N624" s="600" t="n"/>
      <c r="O624" s="600" t="n"/>
      <c r="P624" s="600" t="n"/>
      <c r="Q624" s="600" t="n"/>
      <c r="R624" s="600" t="n"/>
      <c r="S624" s="600" t="n"/>
      <c r="T624" s="600" t="n"/>
      <c r="U624" s="600" t="n"/>
      <c r="V624" s="600" t="n"/>
      <c r="W624" s="600" t="n"/>
      <c r="X624" s="600" t="n"/>
      <c r="Y624" s="600" t="n"/>
      <c r="Z624" s="600" t="n"/>
    </row>
    <row r="625" ht="15.75" customHeight="1" s="844">
      <c r="A625" s="600" t="n"/>
      <c r="B625" s="600" t="n"/>
      <c r="C625" s="600" t="n"/>
      <c r="D625" s="600" t="n"/>
      <c r="E625" s="600" t="n"/>
      <c r="F625" s="600" t="n"/>
      <c r="G625" s="600" t="n"/>
      <c r="H625" s="600" t="n"/>
      <c r="I625" s="600" t="n"/>
      <c r="J625" s="600" t="n"/>
      <c r="K625" s="600" t="n"/>
      <c r="L625" s="600" t="n"/>
      <c r="M625" s="600" t="n"/>
      <c r="N625" s="600" t="n"/>
      <c r="O625" s="600" t="n"/>
      <c r="P625" s="600" t="n"/>
      <c r="Q625" s="600" t="n"/>
      <c r="R625" s="600" t="n"/>
      <c r="S625" s="600" t="n"/>
      <c r="T625" s="600" t="n"/>
      <c r="U625" s="600" t="n"/>
      <c r="V625" s="600" t="n"/>
      <c r="W625" s="600" t="n"/>
      <c r="X625" s="600" t="n"/>
      <c r="Y625" s="600" t="n"/>
      <c r="Z625" s="600" t="n"/>
    </row>
    <row r="626" ht="15.75" customHeight="1" s="844">
      <c r="A626" s="600" t="n"/>
      <c r="B626" s="600" t="n"/>
      <c r="C626" s="600" t="n"/>
      <c r="D626" s="600" t="n"/>
      <c r="E626" s="600" t="n"/>
      <c r="F626" s="600" t="n"/>
      <c r="G626" s="600" t="n"/>
      <c r="H626" s="600" t="n"/>
      <c r="I626" s="600" t="n"/>
      <c r="J626" s="600" t="n"/>
      <c r="K626" s="600" t="n"/>
      <c r="L626" s="600" t="n"/>
      <c r="M626" s="600" t="n"/>
      <c r="N626" s="600" t="n"/>
      <c r="O626" s="600" t="n"/>
      <c r="P626" s="600" t="n"/>
      <c r="Q626" s="600" t="n"/>
      <c r="R626" s="600" t="n"/>
      <c r="S626" s="600" t="n"/>
      <c r="T626" s="600" t="n"/>
      <c r="U626" s="600" t="n"/>
      <c r="V626" s="600" t="n"/>
      <c r="W626" s="600" t="n"/>
      <c r="X626" s="600" t="n"/>
      <c r="Y626" s="600" t="n"/>
      <c r="Z626" s="600" t="n"/>
    </row>
    <row r="627" ht="15.75" customHeight="1" s="844">
      <c r="A627" s="600" t="n"/>
      <c r="B627" s="600" t="n"/>
      <c r="C627" s="600" t="n"/>
      <c r="D627" s="600" t="n"/>
      <c r="E627" s="600" t="n"/>
      <c r="F627" s="600" t="n"/>
      <c r="G627" s="600" t="n"/>
      <c r="H627" s="600" t="n"/>
      <c r="I627" s="600" t="n"/>
      <c r="J627" s="600" t="n"/>
      <c r="K627" s="600" t="n"/>
      <c r="L627" s="600" t="n"/>
      <c r="M627" s="600" t="n"/>
      <c r="N627" s="600" t="n"/>
      <c r="O627" s="600" t="n"/>
      <c r="P627" s="600" t="n"/>
      <c r="Q627" s="600" t="n"/>
      <c r="R627" s="600" t="n"/>
      <c r="S627" s="600" t="n"/>
      <c r="T627" s="600" t="n"/>
      <c r="U627" s="600" t="n"/>
      <c r="V627" s="600" t="n"/>
      <c r="W627" s="600" t="n"/>
      <c r="X627" s="600" t="n"/>
      <c r="Y627" s="600" t="n"/>
      <c r="Z627" s="600" t="n"/>
    </row>
    <row r="628" ht="15.75" customHeight="1" s="844">
      <c r="A628" s="600" t="n"/>
      <c r="B628" s="600" t="n"/>
      <c r="C628" s="600" t="n"/>
      <c r="D628" s="600" t="n"/>
      <c r="E628" s="600" t="n"/>
      <c r="F628" s="600" t="n"/>
      <c r="G628" s="600" t="n"/>
      <c r="H628" s="600" t="n"/>
      <c r="I628" s="600" t="n"/>
      <c r="J628" s="600" t="n"/>
      <c r="K628" s="600" t="n"/>
      <c r="L628" s="600" t="n"/>
      <c r="M628" s="600" t="n"/>
      <c r="N628" s="600" t="n"/>
      <c r="O628" s="600" t="n"/>
      <c r="P628" s="600" t="n"/>
      <c r="Q628" s="600" t="n"/>
      <c r="R628" s="600" t="n"/>
      <c r="S628" s="600" t="n"/>
      <c r="T628" s="600" t="n"/>
      <c r="U628" s="600" t="n"/>
      <c r="V628" s="600" t="n"/>
      <c r="W628" s="600" t="n"/>
      <c r="X628" s="600" t="n"/>
      <c r="Y628" s="600" t="n"/>
      <c r="Z628" s="600" t="n"/>
    </row>
    <row r="629" ht="15.75" customHeight="1" s="844">
      <c r="A629" s="600" t="n"/>
      <c r="B629" s="600" t="n"/>
      <c r="C629" s="600" t="n"/>
      <c r="D629" s="600" t="n"/>
      <c r="E629" s="600" t="n"/>
      <c r="F629" s="600" t="n"/>
      <c r="G629" s="600" t="n"/>
      <c r="H629" s="600" t="n"/>
      <c r="I629" s="600" t="n"/>
      <c r="J629" s="600" t="n"/>
      <c r="K629" s="600" t="n"/>
      <c r="L629" s="600" t="n"/>
      <c r="M629" s="600" t="n"/>
      <c r="N629" s="600" t="n"/>
      <c r="O629" s="600" t="n"/>
      <c r="P629" s="600" t="n"/>
      <c r="Q629" s="600" t="n"/>
      <c r="R629" s="600" t="n"/>
      <c r="S629" s="600" t="n"/>
      <c r="T629" s="600" t="n"/>
      <c r="U629" s="600" t="n"/>
      <c r="V629" s="600" t="n"/>
      <c r="W629" s="600" t="n"/>
      <c r="X629" s="600" t="n"/>
      <c r="Y629" s="600" t="n"/>
      <c r="Z629" s="600" t="n"/>
    </row>
    <row r="630" ht="15.75" customHeight="1" s="844">
      <c r="A630" s="600" t="n"/>
      <c r="B630" s="600" t="n"/>
      <c r="C630" s="600" t="n"/>
      <c r="D630" s="600" t="n"/>
      <c r="E630" s="600" t="n"/>
      <c r="F630" s="600" t="n"/>
      <c r="G630" s="600" t="n"/>
      <c r="H630" s="600" t="n"/>
      <c r="I630" s="600" t="n"/>
      <c r="J630" s="600" t="n"/>
      <c r="K630" s="600" t="n"/>
      <c r="L630" s="600" t="n"/>
      <c r="M630" s="600" t="n"/>
      <c r="N630" s="600" t="n"/>
      <c r="O630" s="600" t="n"/>
      <c r="P630" s="600" t="n"/>
      <c r="Q630" s="600" t="n"/>
      <c r="R630" s="600" t="n"/>
      <c r="S630" s="600" t="n"/>
      <c r="T630" s="600" t="n"/>
      <c r="U630" s="600" t="n"/>
      <c r="V630" s="600" t="n"/>
      <c r="W630" s="600" t="n"/>
      <c r="X630" s="600" t="n"/>
      <c r="Y630" s="600" t="n"/>
      <c r="Z630" s="600" t="n"/>
    </row>
    <row r="631" ht="15.75" customHeight="1" s="844">
      <c r="A631" s="600" t="n"/>
      <c r="B631" s="600" t="n"/>
      <c r="C631" s="600" t="n"/>
      <c r="D631" s="600" t="n"/>
      <c r="E631" s="600" t="n"/>
      <c r="F631" s="600" t="n"/>
      <c r="G631" s="600" t="n"/>
      <c r="H631" s="600" t="n"/>
      <c r="I631" s="600" t="n"/>
      <c r="J631" s="600" t="n"/>
      <c r="K631" s="600" t="n"/>
      <c r="L631" s="600" t="n"/>
      <c r="M631" s="600" t="n"/>
      <c r="N631" s="600" t="n"/>
      <c r="O631" s="600" t="n"/>
      <c r="P631" s="600" t="n"/>
      <c r="Q631" s="600" t="n"/>
      <c r="R631" s="600" t="n"/>
      <c r="S631" s="600" t="n"/>
      <c r="T631" s="600" t="n"/>
      <c r="U631" s="600" t="n"/>
      <c r="V631" s="600" t="n"/>
      <c r="W631" s="600" t="n"/>
      <c r="X631" s="600" t="n"/>
      <c r="Y631" s="600" t="n"/>
      <c r="Z631" s="600" t="n"/>
    </row>
    <row r="632" ht="15.75" customHeight="1" s="844">
      <c r="A632" s="600" t="n"/>
      <c r="B632" s="600" t="n"/>
      <c r="C632" s="600" t="n"/>
      <c r="D632" s="600" t="n"/>
      <c r="E632" s="600" t="n"/>
      <c r="F632" s="600" t="n"/>
      <c r="G632" s="600" t="n"/>
      <c r="H632" s="600" t="n"/>
      <c r="I632" s="600" t="n"/>
      <c r="J632" s="600" t="n"/>
      <c r="K632" s="600" t="n"/>
      <c r="L632" s="600" t="n"/>
      <c r="M632" s="600" t="n"/>
      <c r="N632" s="600" t="n"/>
      <c r="O632" s="600" t="n"/>
      <c r="P632" s="600" t="n"/>
      <c r="Q632" s="600" t="n"/>
      <c r="R632" s="600" t="n"/>
      <c r="S632" s="600" t="n"/>
      <c r="T632" s="600" t="n"/>
      <c r="U632" s="600" t="n"/>
      <c r="V632" s="600" t="n"/>
      <c r="W632" s="600" t="n"/>
      <c r="X632" s="600" t="n"/>
      <c r="Y632" s="600" t="n"/>
      <c r="Z632" s="600" t="n"/>
    </row>
    <row r="633" ht="15.75" customHeight="1" s="844">
      <c r="A633" s="600" t="n"/>
      <c r="B633" s="600" t="n"/>
      <c r="C633" s="600" t="n"/>
      <c r="D633" s="600" t="n"/>
      <c r="E633" s="600" t="n"/>
      <c r="F633" s="600" t="n"/>
      <c r="G633" s="600" t="n"/>
      <c r="H633" s="600" t="n"/>
      <c r="I633" s="600" t="n"/>
      <c r="J633" s="600" t="n"/>
      <c r="K633" s="600" t="n"/>
      <c r="L633" s="600" t="n"/>
      <c r="M633" s="600" t="n"/>
      <c r="N633" s="600" t="n"/>
      <c r="O633" s="600" t="n"/>
      <c r="P633" s="600" t="n"/>
      <c r="Q633" s="600" t="n"/>
      <c r="R633" s="600" t="n"/>
      <c r="S633" s="600" t="n"/>
      <c r="T633" s="600" t="n"/>
      <c r="U633" s="600" t="n"/>
      <c r="V633" s="600" t="n"/>
      <c r="W633" s="600" t="n"/>
      <c r="X633" s="600" t="n"/>
      <c r="Y633" s="600" t="n"/>
      <c r="Z633" s="600" t="n"/>
    </row>
    <row r="634" ht="15.75" customHeight="1" s="844">
      <c r="A634" s="600" t="n"/>
      <c r="B634" s="600" t="n"/>
      <c r="C634" s="600" t="n"/>
      <c r="D634" s="600" t="n"/>
      <c r="E634" s="600" t="n"/>
      <c r="F634" s="600" t="n"/>
      <c r="G634" s="600" t="n"/>
      <c r="H634" s="600" t="n"/>
      <c r="I634" s="600" t="n"/>
      <c r="J634" s="600" t="n"/>
      <c r="K634" s="600" t="n"/>
      <c r="L634" s="600" t="n"/>
      <c r="M634" s="600" t="n"/>
      <c r="N634" s="600" t="n"/>
      <c r="O634" s="600" t="n"/>
      <c r="P634" s="600" t="n"/>
      <c r="Q634" s="600" t="n"/>
      <c r="R634" s="600" t="n"/>
      <c r="S634" s="600" t="n"/>
      <c r="T634" s="600" t="n"/>
      <c r="U634" s="600" t="n"/>
      <c r="V634" s="600" t="n"/>
      <c r="W634" s="600" t="n"/>
      <c r="X634" s="600" t="n"/>
      <c r="Y634" s="600" t="n"/>
      <c r="Z634" s="600" t="n"/>
    </row>
    <row r="635" ht="15.75" customHeight="1" s="844">
      <c r="A635" s="600" t="n"/>
      <c r="B635" s="600" t="n"/>
      <c r="C635" s="600" t="n"/>
      <c r="D635" s="600" t="n"/>
      <c r="E635" s="600" t="n"/>
      <c r="F635" s="600" t="n"/>
      <c r="G635" s="600" t="n"/>
      <c r="H635" s="600" t="n"/>
      <c r="I635" s="600" t="n"/>
      <c r="J635" s="600" t="n"/>
      <c r="K635" s="600" t="n"/>
      <c r="L635" s="600" t="n"/>
      <c r="M635" s="600" t="n"/>
      <c r="N635" s="600" t="n"/>
      <c r="O635" s="600" t="n"/>
      <c r="P635" s="600" t="n"/>
      <c r="Q635" s="600" t="n"/>
      <c r="R635" s="600" t="n"/>
      <c r="S635" s="600" t="n"/>
      <c r="T635" s="600" t="n"/>
      <c r="U635" s="600" t="n"/>
      <c r="V635" s="600" t="n"/>
      <c r="W635" s="600" t="n"/>
      <c r="X635" s="600" t="n"/>
      <c r="Y635" s="600" t="n"/>
      <c r="Z635" s="600" t="n"/>
    </row>
    <row r="636" ht="15.75" customHeight="1" s="844">
      <c r="A636" s="600" t="n"/>
      <c r="B636" s="600" t="n"/>
      <c r="C636" s="600" t="n"/>
      <c r="D636" s="600" t="n"/>
      <c r="E636" s="600" t="n"/>
      <c r="F636" s="600" t="n"/>
      <c r="G636" s="600" t="n"/>
      <c r="H636" s="600" t="n"/>
      <c r="I636" s="600" t="n"/>
      <c r="J636" s="600" t="n"/>
      <c r="K636" s="600" t="n"/>
      <c r="L636" s="600" t="n"/>
      <c r="M636" s="600" t="n"/>
      <c r="N636" s="600" t="n"/>
      <c r="O636" s="600" t="n"/>
      <c r="P636" s="600" t="n"/>
      <c r="Q636" s="600" t="n"/>
      <c r="R636" s="600" t="n"/>
      <c r="S636" s="600" t="n"/>
      <c r="T636" s="600" t="n"/>
      <c r="U636" s="600" t="n"/>
      <c r="V636" s="600" t="n"/>
      <c r="W636" s="600" t="n"/>
      <c r="X636" s="600" t="n"/>
      <c r="Y636" s="600" t="n"/>
      <c r="Z636" s="600" t="n"/>
    </row>
    <row r="637" ht="15.75" customHeight="1" s="844">
      <c r="A637" s="600" t="n"/>
      <c r="B637" s="600" t="n"/>
      <c r="C637" s="600" t="n"/>
      <c r="D637" s="600" t="n"/>
      <c r="E637" s="600" t="n"/>
      <c r="F637" s="600" t="n"/>
      <c r="G637" s="600" t="n"/>
      <c r="H637" s="600" t="n"/>
      <c r="I637" s="600" t="n"/>
      <c r="J637" s="600" t="n"/>
      <c r="K637" s="600" t="n"/>
      <c r="L637" s="600" t="n"/>
      <c r="M637" s="600" t="n"/>
      <c r="N637" s="600" t="n"/>
      <c r="O637" s="600" t="n"/>
      <c r="P637" s="600" t="n"/>
      <c r="Q637" s="600" t="n"/>
      <c r="R637" s="600" t="n"/>
      <c r="S637" s="600" t="n"/>
      <c r="T637" s="600" t="n"/>
      <c r="U637" s="600" t="n"/>
      <c r="V637" s="600" t="n"/>
      <c r="W637" s="600" t="n"/>
      <c r="X637" s="600" t="n"/>
      <c r="Y637" s="600" t="n"/>
      <c r="Z637" s="600" t="n"/>
    </row>
    <row r="638" ht="15.75" customHeight="1" s="844">
      <c r="A638" s="600" t="n"/>
      <c r="B638" s="600" t="n"/>
      <c r="C638" s="600" t="n"/>
      <c r="D638" s="600" t="n"/>
      <c r="E638" s="600" t="n"/>
      <c r="F638" s="600" t="n"/>
      <c r="G638" s="600" t="n"/>
      <c r="H638" s="600" t="n"/>
      <c r="I638" s="600" t="n"/>
      <c r="J638" s="600" t="n"/>
      <c r="K638" s="600" t="n"/>
      <c r="L638" s="600" t="n"/>
      <c r="M638" s="600" t="n"/>
      <c r="N638" s="600" t="n"/>
      <c r="O638" s="600" t="n"/>
      <c r="P638" s="600" t="n"/>
      <c r="Q638" s="600" t="n"/>
      <c r="R638" s="600" t="n"/>
      <c r="S638" s="600" t="n"/>
      <c r="T638" s="600" t="n"/>
      <c r="U638" s="600" t="n"/>
      <c r="V638" s="600" t="n"/>
      <c r="W638" s="600" t="n"/>
      <c r="X638" s="600" t="n"/>
      <c r="Y638" s="600" t="n"/>
      <c r="Z638" s="600" t="n"/>
    </row>
    <row r="639" ht="15.75" customHeight="1" s="844">
      <c r="A639" s="600" t="n"/>
      <c r="B639" s="600" t="n"/>
      <c r="C639" s="600" t="n"/>
      <c r="D639" s="600" t="n"/>
      <c r="E639" s="600" t="n"/>
      <c r="F639" s="600" t="n"/>
      <c r="G639" s="600" t="n"/>
      <c r="H639" s="600" t="n"/>
      <c r="I639" s="600" t="n"/>
      <c r="J639" s="600" t="n"/>
      <c r="K639" s="600" t="n"/>
      <c r="L639" s="600" t="n"/>
      <c r="M639" s="600" t="n"/>
      <c r="N639" s="600" t="n"/>
      <c r="O639" s="600" t="n"/>
      <c r="P639" s="600" t="n"/>
      <c r="Q639" s="600" t="n"/>
      <c r="R639" s="600" t="n"/>
      <c r="S639" s="600" t="n"/>
      <c r="T639" s="600" t="n"/>
      <c r="U639" s="600" t="n"/>
      <c r="V639" s="600" t="n"/>
      <c r="W639" s="600" t="n"/>
      <c r="X639" s="600" t="n"/>
      <c r="Y639" s="600" t="n"/>
      <c r="Z639" s="600" t="n"/>
    </row>
    <row r="640" ht="15.75" customHeight="1" s="844">
      <c r="A640" s="600" t="n"/>
      <c r="B640" s="600" t="n"/>
      <c r="C640" s="600" t="n"/>
      <c r="D640" s="600" t="n"/>
      <c r="E640" s="600" t="n"/>
      <c r="F640" s="600" t="n"/>
      <c r="G640" s="600" t="n"/>
      <c r="H640" s="600" t="n"/>
      <c r="I640" s="600" t="n"/>
      <c r="J640" s="600" t="n"/>
      <c r="K640" s="600" t="n"/>
      <c r="L640" s="600" t="n"/>
      <c r="M640" s="600" t="n"/>
      <c r="N640" s="600" t="n"/>
      <c r="O640" s="600" t="n"/>
      <c r="P640" s="600" t="n"/>
      <c r="Q640" s="600" t="n"/>
      <c r="R640" s="600" t="n"/>
      <c r="S640" s="600" t="n"/>
      <c r="T640" s="600" t="n"/>
      <c r="U640" s="600" t="n"/>
      <c r="V640" s="600" t="n"/>
      <c r="W640" s="600" t="n"/>
      <c r="X640" s="600" t="n"/>
      <c r="Y640" s="600" t="n"/>
      <c r="Z640" s="600" t="n"/>
    </row>
    <row r="641" ht="15.75" customHeight="1" s="844">
      <c r="A641" s="600" t="n"/>
      <c r="B641" s="600" t="n"/>
      <c r="C641" s="600" t="n"/>
      <c r="D641" s="600" t="n"/>
      <c r="E641" s="600" t="n"/>
      <c r="F641" s="600" t="n"/>
      <c r="G641" s="600" t="n"/>
      <c r="H641" s="600" t="n"/>
      <c r="I641" s="600" t="n"/>
      <c r="J641" s="600" t="n"/>
      <c r="K641" s="600" t="n"/>
      <c r="L641" s="600" t="n"/>
      <c r="M641" s="600" t="n"/>
      <c r="N641" s="600" t="n"/>
      <c r="O641" s="600" t="n"/>
      <c r="P641" s="600" t="n"/>
      <c r="Q641" s="600" t="n"/>
      <c r="R641" s="600" t="n"/>
      <c r="S641" s="600" t="n"/>
      <c r="T641" s="600" t="n"/>
      <c r="U641" s="600" t="n"/>
      <c r="V641" s="600" t="n"/>
      <c r="W641" s="600" t="n"/>
      <c r="X641" s="600" t="n"/>
      <c r="Y641" s="600" t="n"/>
      <c r="Z641" s="600" t="n"/>
    </row>
    <row r="642" ht="15.75" customHeight="1" s="844">
      <c r="A642" s="600" t="n"/>
      <c r="B642" s="600" t="n"/>
      <c r="C642" s="600" t="n"/>
      <c r="D642" s="600" t="n"/>
      <c r="E642" s="600" t="n"/>
      <c r="F642" s="600" t="n"/>
      <c r="G642" s="600" t="n"/>
      <c r="H642" s="600" t="n"/>
      <c r="I642" s="600" t="n"/>
      <c r="J642" s="600" t="n"/>
      <c r="K642" s="600" t="n"/>
      <c r="L642" s="600" t="n"/>
      <c r="M642" s="600" t="n"/>
      <c r="N642" s="600" t="n"/>
      <c r="O642" s="600" t="n"/>
      <c r="P642" s="600" t="n"/>
      <c r="Q642" s="600" t="n"/>
      <c r="R642" s="600" t="n"/>
      <c r="S642" s="600" t="n"/>
      <c r="T642" s="600" t="n"/>
      <c r="U642" s="600" t="n"/>
      <c r="V642" s="600" t="n"/>
      <c r="W642" s="600" t="n"/>
      <c r="X642" s="600" t="n"/>
      <c r="Y642" s="600" t="n"/>
      <c r="Z642" s="600" t="n"/>
    </row>
    <row r="643" ht="15.75" customHeight="1" s="844">
      <c r="A643" s="600" t="n"/>
      <c r="B643" s="600" t="n"/>
      <c r="C643" s="600" t="n"/>
      <c r="D643" s="600" t="n"/>
      <c r="E643" s="600" t="n"/>
      <c r="F643" s="600" t="n"/>
      <c r="G643" s="600" t="n"/>
      <c r="H643" s="600" t="n"/>
      <c r="I643" s="600" t="n"/>
      <c r="J643" s="600" t="n"/>
      <c r="K643" s="600" t="n"/>
      <c r="L643" s="600" t="n"/>
      <c r="M643" s="600" t="n"/>
      <c r="N643" s="600" t="n"/>
      <c r="O643" s="600" t="n"/>
      <c r="P643" s="600" t="n"/>
      <c r="Q643" s="600" t="n"/>
      <c r="R643" s="600" t="n"/>
      <c r="S643" s="600" t="n"/>
      <c r="T643" s="600" t="n"/>
      <c r="U643" s="600" t="n"/>
      <c r="V643" s="600" t="n"/>
      <c r="W643" s="600" t="n"/>
      <c r="X643" s="600" t="n"/>
      <c r="Y643" s="600" t="n"/>
      <c r="Z643" s="600" t="n"/>
    </row>
    <row r="644" ht="15.75" customHeight="1" s="844">
      <c r="A644" s="600" t="n"/>
      <c r="B644" s="600" t="n"/>
      <c r="C644" s="600" t="n"/>
      <c r="D644" s="600" t="n"/>
      <c r="E644" s="600" t="n"/>
      <c r="F644" s="600" t="n"/>
      <c r="G644" s="600" t="n"/>
      <c r="H644" s="600" t="n"/>
      <c r="I644" s="600" t="n"/>
      <c r="J644" s="600" t="n"/>
      <c r="K644" s="600" t="n"/>
      <c r="L644" s="600" t="n"/>
      <c r="M644" s="600" t="n"/>
      <c r="N644" s="600" t="n"/>
      <c r="O644" s="600" t="n"/>
      <c r="P644" s="600" t="n"/>
      <c r="Q644" s="600" t="n"/>
      <c r="R644" s="600" t="n"/>
      <c r="S644" s="600" t="n"/>
      <c r="T644" s="600" t="n"/>
      <c r="U644" s="600" t="n"/>
      <c r="V644" s="600" t="n"/>
      <c r="W644" s="600" t="n"/>
      <c r="X644" s="600" t="n"/>
      <c r="Y644" s="600" t="n"/>
      <c r="Z644" s="600" t="n"/>
    </row>
    <row r="645" ht="15.75" customHeight="1" s="844">
      <c r="A645" s="600" t="n"/>
      <c r="B645" s="600" t="n"/>
      <c r="C645" s="600" t="n"/>
      <c r="D645" s="600" t="n"/>
      <c r="E645" s="600" t="n"/>
      <c r="F645" s="600" t="n"/>
      <c r="G645" s="600" t="n"/>
      <c r="H645" s="600" t="n"/>
      <c r="I645" s="600" t="n"/>
      <c r="J645" s="600" t="n"/>
      <c r="K645" s="600" t="n"/>
      <c r="L645" s="600" t="n"/>
      <c r="M645" s="600" t="n"/>
      <c r="N645" s="600" t="n"/>
      <c r="O645" s="600" t="n"/>
      <c r="P645" s="600" t="n"/>
      <c r="Q645" s="600" t="n"/>
      <c r="R645" s="600" t="n"/>
      <c r="S645" s="600" t="n"/>
      <c r="T645" s="600" t="n"/>
      <c r="U645" s="600" t="n"/>
      <c r="V645" s="600" t="n"/>
      <c r="W645" s="600" t="n"/>
      <c r="X645" s="600" t="n"/>
      <c r="Y645" s="600" t="n"/>
      <c r="Z645" s="600" t="n"/>
    </row>
    <row r="646" ht="15.75" customHeight="1" s="844">
      <c r="A646" s="600" t="n"/>
      <c r="B646" s="600" t="n"/>
      <c r="C646" s="600" t="n"/>
      <c r="D646" s="600" t="n"/>
      <c r="E646" s="600" t="n"/>
      <c r="F646" s="600" t="n"/>
      <c r="G646" s="600" t="n"/>
      <c r="H646" s="600" t="n"/>
      <c r="I646" s="600" t="n"/>
      <c r="J646" s="600" t="n"/>
      <c r="K646" s="600" t="n"/>
      <c r="L646" s="600" t="n"/>
      <c r="M646" s="600" t="n"/>
      <c r="N646" s="600" t="n"/>
      <c r="O646" s="600" t="n"/>
      <c r="P646" s="600" t="n"/>
      <c r="Q646" s="600" t="n"/>
      <c r="R646" s="600" t="n"/>
      <c r="S646" s="600" t="n"/>
      <c r="T646" s="600" t="n"/>
      <c r="U646" s="600" t="n"/>
      <c r="V646" s="600" t="n"/>
      <c r="W646" s="600" t="n"/>
      <c r="X646" s="600" t="n"/>
      <c r="Y646" s="600" t="n"/>
      <c r="Z646" s="600" t="n"/>
    </row>
    <row r="647" ht="15.75" customHeight="1" s="844">
      <c r="A647" s="600" t="n"/>
      <c r="B647" s="600" t="n"/>
      <c r="C647" s="600" t="n"/>
      <c r="D647" s="600" t="n"/>
      <c r="E647" s="600" t="n"/>
      <c r="F647" s="600" t="n"/>
      <c r="G647" s="600" t="n"/>
      <c r="H647" s="600" t="n"/>
      <c r="I647" s="600" t="n"/>
      <c r="J647" s="600" t="n"/>
      <c r="K647" s="600" t="n"/>
      <c r="L647" s="600" t="n"/>
      <c r="M647" s="600" t="n"/>
      <c r="N647" s="600" t="n"/>
      <c r="O647" s="600" t="n"/>
      <c r="P647" s="600" t="n"/>
      <c r="Q647" s="600" t="n"/>
      <c r="R647" s="600" t="n"/>
      <c r="S647" s="600" t="n"/>
      <c r="T647" s="600" t="n"/>
      <c r="U647" s="600" t="n"/>
      <c r="V647" s="600" t="n"/>
      <c r="W647" s="600" t="n"/>
      <c r="X647" s="600" t="n"/>
      <c r="Y647" s="600" t="n"/>
      <c r="Z647" s="600" t="n"/>
    </row>
    <row r="648" ht="15.75" customHeight="1" s="844">
      <c r="A648" s="600" t="n"/>
      <c r="B648" s="600" t="n"/>
      <c r="C648" s="600" t="n"/>
      <c r="D648" s="600" t="n"/>
      <c r="E648" s="600" t="n"/>
      <c r="F648" s="600" t="n"/>
      <c r="G648" s="600" t="n"/>
      <c r="H648" s="600" t="n"/>
      <c r="I648" s="600" t="n"/>
      <c r="J648" s="600" t="n"/>
      <c r="K648" s="600" t="n"/>
      <c r="L648" s="600" t="n"/>
      <c r="M648" s="600" t="n"/>
      <c r="N648" s="600" t="n"/>
      <c r="O648" s="600" t="n"/>
      <c r="P648" s="600" t="n"/>
      <c r="Q648" s="600" t="n"/>
      <c r="R648" s="600" t="n"/>
      <c r="S648" s="600" t="n"/>
      <c r="T648" s="600" t="n"/>
      <c r="U648" s="600" t="n"/>
      <c r="V648" s="600" t="n"/>
      <c r="W648" s="600" t="n"/>
      <c r="X648" s="600" t="n"/>
      <c r="Y648" s="600" t="n"/>
      <c r="Z648" s="600" t="n"/>
    </row>
    <row r="649" ht="15.75" customHeight="1" s="844">
      <c r="A649" s="600" t="n"/>
      <c r="B649" s="600" t="n"/>
      <c r="C649" s="600" t="n"/>
      <c r="D649" s="600" t="n"/>
      <c r="E649" s="600" t="n"/>
      <c r="F649" s="600" t="n"/>
      <c r="G649" s="600" t="n"/>
      <c r="H649" s="600" t="n"/>
      <c r="I649" s="600" t="n"/>
      <c r="J649" s="600" t="n"/>
      <c r="K649" s="600" t="n"/>
      <c r="L649" s="600" t="n"/>
      <c r="M649" s="600" t="n"/>
      <c r="N649" s="600" t="n"/>
      <c r="O649" s="600" t="n"/>
      <c r="P649" s="600" t="n"/>
      <c r="Q649" s="600" t="n"/>
      <c r="R649" s="600" t="n"/>
      <c r="S649" s="600" t="n"/>
      <c r="T649" s="600" t="n"/>
      <c r="U649" s="600" t="n"/>
      <c r="V649" s="600" t="n"/>
      <c r="W649" s="600" t="n"/>
      <c r="X649" s="600" t="n"/>
      <c r="Y649" s="600" t="n"/>
      <c r="Z649" s="600" t="n"/>
    </row>
    <row r="650" ht="15.75" customHeight="1" s="844">
      <c r="A650" s="600" t="n"/>
      <c r="B650" s="600" t="n"/>
      <c r="C650" s="600" t="n"/>
      <c r="D650" s="600" t="n"/>
      <c r="E650" s="600" t="n"/>
      <c r="F650" s="600" t="n"/>
      <c r="G650" s="600" t="n"/>
      <c r="H650" s="600" t="n"/>
      <c r="I650" s="600" t="n"/>
      <c r="J650" s="600" t="n"/>
      <c r="K650" s="600" t="n"/>
      <c r="L650" s="600" t="n"/>
      <c r="M650" s="600" t="n"/>
      <c r="N650" s="600" t="n"/>
      <c r="O650" s="600" t="n"/>
      <c r="P650" s="600" t="n"/>
      <c r="Q650" s="600" t="n"/>
      <c r="R650" s="600" t="n"/>
      <c r="S650" s="600" t="n"/>
      <c r="T650" s="600" t="n"/>
      <c r="U650" s="600" t="n"/>
      <c r="V650" s="600" t="n"/>
      <c r="W650" s="600" t="n"/>
      <c r="X650" s="600" t="n"/>
      <c r="Y650" s="600" t="n"/>
      <c r="Z650" s="600" t="n"/>
    </row>
    <row r="651" ht="15.75" customHeight="1" s="844">
      <c r="A651" s="600" t="n"/>
      <c r="B651" s="600" t="n"/>
      <c r="C651" s="600" t="n"/>
      <c r="D651" s="600" t="n"/>
      <c r="E651" s="600" t="n"/>
      <c r="F651" s="600" t="n"/>
      <c r="G651" s="600" t="n"/>
      <c r="H651" s="600" t="n"/>
      <c r="I651" s="600" t="n"/>
      <c r="J651" s="600" t="n"/>
      <c r="K651" s="600" t="n"/>
      <c r="L651" s="600" t="n"/>
      <c r="M651" s="600" t="n"/>
      <c r="N651" s="600" t="n"/>
      <c r="O651" s="600" t="n"/>
      <c r="P651" s="600" t="n"/>
      <c r="Q651" s="600" t="n"/>
      <c r="R651" s="600" t="n"/>
      <c r="S651" s="600" t="n"/>
      <c r="T651" s="600" t="n"/>
      <c r="U651" s="600" t="n"/>
      <c r="V651" s="600" t="n"/>
      <c r="W651" s="600" t="n"/>
      <c r="X651" s="600" t="n"/>
      <c r="Y651" s="600" t="n"/>
      <c r="Z651" s="600" t="n"/>
    </row>
    <row r="652" ht="15.75" customHeight="1" s="844">
      <c r="A652" s="600" t="n"/>
      <c r="B652" s="600" t="n"/>
      <c r="C652" s="600" t="n"/>
      <c r="D652" s="600" t="n"/>
      <c r="E652" s="600" t="n"/>
      <c r="F652" s="600" t="n"/>
      <c r="G652" s="600" t="n"/>
      <c r="H652" s="600" t="n"/>
      <c r="I652" s="600" t="n"/>
      <c r="J652" s="600" t="n"/>
      <c r="K652" s="600" t="n"/>
      <c r="L652" s="600" t="n"/>
      <c r="M652" s="600" t="n"/>
      <c r="N652" s="600" t="n"/>
      <c r="O652" s="600" t="n"/>
      <c r="P652" s="600" t="n"/>
      <c r="Q652" s="600" t="n"/>
      <c r="R652" s="600" t="n"/>
      <c r="S652" s="600" t="n"/>
      <c r="T652" s="600" t="n"/>
      <c r="U652" s="600" t="n"/>
      <c r="V652" s="600" t="n"/>
      <c r="W652" s="600" t="n"/>
      <c r="X652" s="600" t="n"/>
      <c r="Y652" s="600" t="n"/>
      <c r="Z652" s="600" t="n"/>
    </row>
    <row r="653" ht="15.75" customHeight="1" s="844">
      <c r="A653" s="600" t="n"/>
      <c r="B653" s="600" t="n"/>
      <c r="C653" s="600" t="n"/>
      <c r="D653" s="600" t="n"/>
      <c r="E653" s="600" t="n"/>
      <c r="F653" s="600" t="n"/>
      <c r="G653" s="600" t="n"/>
      <c r="H653" s="600" t="n"/>
      <c r="I653" s="600" t="n"/>
      <c r="J653" s="600" t="n"/>
      <c r="K653" s="600" t="n"/>
      <c r="L653" s="600" t="n"/>
      <c r="M653" s="600" t="n"/>
      <c r="N653" s="600" t="n"/>
      <c r="O653" s="600" t="n"/>
      <c r="P653" s="600" t="n"/>
      <c r="Q653" s="600" t="n"/>
      <c r="R653" s="600" t="n"/>
      <c r="S653" s="600" t="n"/>
      <c r="T653" s="600" t="n"/>
      <c r="U653" s="600" t="n"/>
      <c r="V653" s="600" t="n"/>
      <c r="W653" s="600" t="n"/>
      <c r="X653" s="600" t="n"/>
      <c r="Y653" s="600" t="n"/>
      <c r="Z653" s="600" t="n"/>
    </row>
    <row r="654" ht="15.75" customHeight="1" s="844">
      <c r="A654" s="600" t="n"/>
      <c r="B654" s="600" t="n"/>
      <c r="C654" s="600" t="n"/>
      <c r="D654" s="600" t="n"/>
      <c r="E654" s="600" t="n"/>
      <c r="F654" s="600" t="n"/>
      <c r="G654" s="600" t="n"/>
      <c r="H654" s="600" t="n"/>
      <c r="I654" s="600" t="n"/>
      <c r="J654" s="600" t="n"/>
      <c r="K654" s="600" t="n"/>
      <c r="L654" s="600" t="n"/>
      <c r="M654" s="600" t="n"/>
      <c r="N654" s="600" t="n"/>
      <c r="O654" s="600" t="n"/>
      <c r="P654" s="600" t="n"/>
      <c r="Q654" s="600" t="n"/>
      <c r="R654" s="600" t="n"/>
      <c r="S654" s="600" t="n"/>
      <c r="T654" s="600" t="n"/>
      <c r="U654" s="600" t="n"/>
      <c r="V654" s="600" t="n"/>
      <c r="W654" s="600" t="n"/>
      <c r="X654" s="600" t="n"/>
      <c r="Y654" s="600" t="n"/>
      <c r="Z654" s="600" t="n"/>
    </row>
    <row r="655" ht="15.75" customHeight="1" s="844">
      <c r="A655" s="600" t="n"/>
      <c r="B655" s="600" t="n"/>
      <c r="C655" s="600" t="n"/>
      <c r="D655" s="600" t="n"/>
      <c r="E655" s="600" t="n"/>
      <c r="F655" s="600" t="n"/>
      <c r="G655" s="600" t="n"/>
      <c r="H655" s="600" t="n"/>
      <c r="I655" s="600" t="n"/>
      <c r="J655" s="600" t="n"/>
      <c r="K655" s="600" t="n"/>
      <c r="L655" s="600" t="n"/>
      <c r="M655" s="600" t="n"/>
      <c r="N655" s="600" t="n"/>
      <c r="O655" s="600" t="n"/>
      <c r="P655" s="600" t="n"/>
      <c r="Q655" s="600" t="n"/>
      <c r="R655" s="600" t="n"/>
      <c r="S655" s="600" t="n"/>
      <c r="T655" s="600" t="n"/>
      <c r="U655" s="600" t="n"/>
      <c r="V655" s="600" t="n"/>
      <c r="W655" s="600" t="n"/>
      <c r="X655" s="600" t="n"/>
      <c r="Y655" s="600" t="n"/>
      <c r="Z655" s="600" t="n"/>
    </row>
    <row r="656" ht="15.75" customHeight="1" s="844">
      <c r="A656" s="600" t="n"/>
      <c r="B656" s="600" t="n"/>
      <c r="C656" s="600" t="n"/>
      <c r="D656" s="600" t="n"/>
      <c r="E656" s="600" t="n"/>
      <c r="F656" s="600" t="n"/>
      <c r="G656" s="600" t="n"/>
      <c r="H656" s="600" t="n"/>
      <c r="I656" s="600" t="n"/>
      <c r="J656" s="600" t="n"/>
      <c r="K656" s="600" t="n"/>
      <c r="L656" s="600" t="n"/>
      <c r="M656" s="600" t="n"/>
      <c r="N656" s="600" t="n"/>
      <c r="O656" s="600" t="n"/>
      <c r="P656" s="600" t="n"/>
      <c r="Q656" s="600" t="n"/>
      <c r="R656" s="600" t="n"/>
      <c r="S656" s="600" t="n"/>
      <c r="T656" s="600" t="n"/>
      <c r="U656" s="600" t="n"/>
      <c r="V656" s="600" t="n"/>
      <c r="W656" s="600" t="n"/>
      <c r="X656" s="600" t="n"/>
      <c r="Y656" s="600" t="n"/>
      <c r="Z656" s="600" t="n"/>
    </row>
    <row r="657" ht="15.75" customHeight="1" s="844">
      <c r="A657" s="600" t="n"/>
      <c r="B657" s="600" t="n"/>
      <c r="C657" s="600" t="n"/>
      <c r="D657" s="600" t="n"/>
      <c r="E657" s="600" t="n"/>
      <c r="F657" s="600" t="n"/>
      <c r="G657" s="600" t="n"/>
      <c r="H657" s="600" t="n"/>
      <c r="I657" s="600" t="n"/>
      <c r="J657" s="600" t="n"/>
      <c r="K657" s="600" t="n"/>
      <c r="L657" s="600" t="n"/>
      <c r="M657" s="600" t="n"/>
      <c r="N657" s="600" t="n"/>
      <c r="O657" s="600" t="n"/>
      <c r="P657" s="600" t="n"/>
      <c r="Q657" s="600" t="n"/>
      <c r="R657" s="600" t="n"/>
      <c r="S657" s="600" t="n"/>
      <c r="T657" s="600" t="n"/>
      <c r="U657" s="600" t="n"/>
      <c r="V657" s="600" t="n"/>
      <c r="W657" s="600" t="n"/>
      <c r="X657" s="600" t="n"/>
      <c r="Y657" s="600" t="n"/>
      <c r="Z657" s="600" t="n"/>
    </row>
    <row r="658" ht="15.75" customHeight="1" s="844">
      <c r="A658" s="600" t="n"/>
      <c r="B658" s="600" t="n"/>
      <c r="C658" s="600" t="n"/>
      <c r="D658" s="600" t="n"/>
      <c r="E658" s="600" t="n"/>
      <c r="F658" s="600" t="n"/>
      <c r="G658" s="600" t="n"/>
      <c r="H658" s="600" t="n"/>
      <c r="I658" s="600" t="n"/>
      <c r="J658" s="600" t="n"/>
      <c r="K658" s="600" t="n"/>
      <c r="L658" s="600" t="n"/>
      <c r="M658" s="600" t="n"/>
      <c r="N658" s="600" t="n"/>
      <c r="O658" s="600" t="n"/>
      <c r="P658" s="600" t="n"/>
      <c r="Q658" s="600" t="n"/>
      <c r="R658" s="600" t="n"/>
      <c r="S658" s="600" t="n"/>
      <c r="T658" s="600" t="n"/>
      <c r="U658" s="600" t="n"/>
      <c r="V658" s="600" t="n"/>
      <c r="W658" s="600" t="n"/>
      <c r="X658" s="600" t="n"/>
      <c r="Y658" s="600" t="n"/>
      <c r="Z658" s="600" t="n"/>
    </row>
    <row r="659" ht="15.75" customHeight="1" s="844">
      <c r="A659" s="600" t="n"/>
      <c r="B659" s="600" t="n"/>
      <c r="C659" s="600" t="n"/>
      <c r="D659" s="600" t="n"/>
      <c r="E659" s="600" t="n"/>
      <c r="F659" s="600" t="n"/>
      <c r="G659" s="600" t="n"/>
      <c r="H659" s="600" t="n"/>
      <c r="I659" s="600" t="n"/>
      <c r="J659" s="600" t="n"/>
      <c r="K659" s="600" t="n"/>
      <c r="L659" s="600" t="n"/>
      <c r="M659" s="600" t="n"/>
      <c r="N659" s="600" t="n"/>
      <c r="O659" s="600" t="n"/>
      <c r="P659" s="600" t="n"/>
      <c r="Q659" s="600" t="n"/>
      <c r="R659" s="600" t="n"/>
      <c r="S659" s="600" t="n"/>
      <c r="T659" s="600" t="n"/>
      <c r="U659" s="600" t="n"/>
      <c r="V659" s="600" t="n"/>
      <c r="W659" s="600" t="n"/>
      <c r="X659" s="600" t="n"/>
      <c r="Y659" s="600" t="n"/>
      <c r="Z659" s="600" t="n"/>
    </row>
    <row r="660" ht="15.75" customHeight="1" s="844">
      <c r="A660" s="600" t="n"/>
      <c r="B660" s="600" t="n"/>
      <c r="C660" s="600" t="n"/>
      <c r="D660" s="600" t="n"/>
      <c r="E660" s="600" t="n"/>
      <c r="F660" s="600" t="n"/>
      <c r="G660" s="600" t="n"/>
      <c r="H660" s="600" t="n"/>
      <c r="I660" s="600" t="n"/>
      <c r="J660" s="600" t="n"/>
      <c r="K660" s="600" t="n"/>
      <c r="L660" s="600" t="n"/>
      <c r="M660" s="600" t="n"/>
      <c r="N660" s="600" t="n"/>
      <c r="O660" s="600" t="n"/>
      <c r="P660" s="600" t="n"/>
      <c r="Q660" s="600" t="n"/>
      <c r="R660" s="600" t="n"/>
      <c r="S660" s="600" t="n"/>
      <c r="T660" s="600" t="n"/>
      <c r="U660" s="600" t="n"/>
      <c r="V660" s="600" t="n"/>
      <c r="W660" s="600" t="n"/>
      <c r="X660" s="600" t="n"/>
      <c r="Y660" s="600" t="n"/>
      <c r="Z660" s="600" t="n"/>
    </row>
    <row r="661" ht="15.75" customHeight="1" s="844">
      <c r="A661" s="600" t="n"/>
      <c r="B661" s="600" t="n"/>
      <c r="C661" s="600" t="n"/>
      <c r="D661" s="600" t="n"/>
      <c r="E661" s="600" t="n"/>
      <c r="F661" s="600" t="n"/>
      <c r="G661" s="600" t="n"/>
      <c r="H661" s="600" t="n"/>
      <c r="I661" s="600" t="n"/>
      <c r="J661" s="600" t="n"/>
      <c r="K661" s="600" t="n"/>
      <c r="L661" s="600" t="n"/>
      <c r="M661" s="600" t="n"/>
      <c r="N661" s="600" t="n"/>
      <c r="O661" s="600" t="n"/>
      <c r="P661" s="600" t="n"/>
      <c r="Q661" s="600" t="n"/>
      <c r="R661" s="600" t="n"/>
      <c r="S661" s="600" t="n"/>
      <c r="T661" s="600" t="n"/>
      <c r="U661" s="600" t="n"/>
      <c r="V661" s="600" t="n"/>
      <c r="W661" s="600" t="n"/>
      <c r="X661" s="600" t="n"/>
      <c r="Y661" s="600" t="n"/>
      <c r="Z661" s="600" t="n"/>
    </row>
    <row r="662" ht="15.75" customHeight="1" s="844">
      <c r="A662" s="600" t="n"/>
      <c r="B662" s="600" t="n"/>
      <c r="C662" s="600" t="n"/>
      <c r="D662" s="600" t="n"/>
      <c r="E662" s="600" t="n"/>
      <c r="F662" s="600" t="n"/>
      <c r="G662" s="600" t="n"/>
      <c r="H662" s="600" t="n"/>
      <c r="I662" s="600" t="n"/>
      <c r="J662" s="600" t="n"/>
      <c r="K662" s="600" t="n"/>
      <c r="L662" s="600" t="n"/>
      <c r="M662" s="600" t="n"/>
      <c r="N662" s="600" t="n"/>
      <c r="O662" s="600" t="n"/>
      <c r="P662" s="600" t="n"/>
      <c r="Q662" s="600" t="n"/>
      <c r="R662" s="600" t="n"/>
      <c r="S662" s="600" t="n"/>
      <c r="T662" s="600" t="n"/>
      <c r="U662" s="600" t="n"/>
      <c r="V662" s="600" t="n"/>
      <c r="W662" s="600" t="n"/>
      <c r="X662" s="600" t="n"/>
      <c r="Y662" s="600" t="n"/>
      <c r="Z662" s="600" t="n"/>
    </row>
    <row r="663" ht="15.75" customHeight="1" s="844">
      <c r="A663" s="600" t="n"/>
      <c r="B663" s="600" t="n"/>
      <c r="C663" s="600" t="n"/>
      <c r="D663" s="600" t="n"/>
      <c r="E663" s="600" t="n"/>
      <c r="F663" s="600" t="n"/>
      <c r="G663" s="600" t="n"/>
      <c r="H663" s="600" t="n"/>
      <c r="I663" s="600" t="n"/>
      <c r="J663" s="600" t="n"/>
      <c r="K663" s="600" t="n"/>
      <c r="L663" s="600" t="n"/>
      <c r="M663" s="600" t="n"/>
      <c r="N663" s="600" t="n"/>
      <c r="O663" s="600" t="n"/>
      <c r="P663" s="600" t="n"/>
      <c r="Q663" s="600" t="n"/>
      <c r="R663" s="600" t="n"/>
      <c r="S663" s="600" t="n"/>
      <c r="T663" s="600" t="n"/>
      <c r="U663" s="600" t="n"/>
      <c r="V663" s="600" t="n"/>
      <c r="W663" s="600" t="n"/>
      <c r="X663" s="600" t="n"/>
      <c r="Y663" s="600" t="n"/>
      <c r="Z663" s="600" t="n"/>
    </row>
    <row r="664" ht="15.75" customHeight="1" s="844">
      <c r="A664" s="600" t="n"/>
      <c r="B664" s="600" t="n"/>
      <c r="C664" s="600" t="n"/>
      <c r="D664" s="600" t="n"/>
      <c r="E664" s="600" t="n"/>
      <c r="F664" s="600" t="n"/>
      <c r="G664" s="600" t="n"/>
      <c r="H664" s="600" t="n"/>
      <c r="I664" s="600" t="n"/>
      <c r="J664" s="600" t="n"/>
      <c r="K664" s="600" t="n"/>
      <c r="L664" s="600" t="n"/>
      <c r="M664" s="600" t="n"/>
      <c r="N664" s="600" t="n"/>
      <c r="O664" s="600" t="n"/>
      <c r="P664" s="600" t="n"/>
      <c r="Q664" s="600" t="n"/>
      <c r="R664" s="600" t="n"/>
      <c r="S664" s="600" t="n"/>
      <c r="T664" s="600" t="n"/>
      <c r="U664" s="600" t="n"/>
      <c r="V664" s="600" t="n"/>
      <c r="W664" s="600" t="n"/>
      <c r="X664" s="600" t="n"/>
      <c r="Y664" s="600" t="n"/>
      <c r="Z664" s="600" t="n"/>
    </row>
    <row r="665" ht="15.75" customHeight="1" s="844">
      <c r="A665" s="600" t="n"/>
      <c r="B665" s="600" t="n"/>
      <c r="C665" s="600" t="n"/>
      <c r="D665" s="600" t="n"/>
      <c r="E665" s="600" t="n"/>
      <c r="F665" s="600" t="n"/>
      <c r="G665" s="600" t="n"/>
      <c r="H665" s="600" t="n"/>
      <c r="I665" s="600" t="n"/>
      <c r="J665" s="600" t="n"/>
      <c r="K665" s="600" t="n"/>
      <c r="L665" s="600" t="n"/>
      <c r="M665" s="600" t="n"/>
      <c r="N665" s="600" t="n"/>
      <c r="O665" s="600" t="n"/>
      <c r="P665" s="600" t="n"/>
      <c r="Q665" s="600" t="n"/>
      <c r="R665" s="600" t="n"/>
      <c r="S665" s="600" t="n"/>
      <c r="T665" s="600" t="n"/>
      <c r="U665" s="600" t="n"/>
      <c r="V665" s="600" t="n"/>
      <c r="W665" s="600" t="n"/>
      <c r="X665" s="600" t="n"/>
      <c r="Y665" s="600" t="n"/>
      <c r="Z665" s="600" t="n"/>
    </row>
    <row r="666" ht="15.75" customHeight="1" s="844">
      <c r="A666" s="600" t="n"/>
      <c r="B666" s="600" t="n"/>
      <c r="C666" s="600" t="n"/>
      <c r="D666" s="600" t="n"/>
      <c r="E666" s="600" t="n"/>
      <c r="F666" s="600" t="n"/>
      <c r="G666" s="600" t="n"/>
      <c r="H666" s="600" t="n"/>
      <c r="I666" s="600" t="n"/>
      <c r="J666" s="600" t="n"/>
      <c r="K666" s="600" t="n"/>
      <c r="L666" s="600" t="n"/>
      <c r="M666" s="600" t="n"/>
      <c r="N666" s="600" t="n"/>
      <c r="O666" s="600" t="n"/>
      <c r="P666" s="600" t="n"/>
      <c r="Q666" s="600" t="n"/>
      <c r="R666" s="600" t="n"/>
      <c r="S666" s="600" t="n"/>
      <c r="T666" s="600" t="n"/>
      <c r="U666" s="600" t="n"/>
      <c r="V666" s="600" t="n"/>
      <c r="W666" s="600" t="n"/>
      <c r="X666" s="600" t="n"/>
      <c r="Y666" s="600" t="n"/>
      <c r="Z666" s="600" t="n"/>
    </row>
    <row r="667" ht="15.75" customHeight="1" s="844">
      <c r="A667" s="600" t="n"/>
      <c r="B667" s="600" t="n"/>
      <c r="C667" s="600" t="n"/>
      <c r="D667" s="600" t="n"/>
      <c r="E667" s="600" t="n"/>
      <c r="F667" s="600" t="n"/>
      <c r="G667" s="600" t="n"/>
      <c r="H667" s="600" t="n"/>
      <c r="I667" s="600" t="n"/>
      <c r="J667" s="600" t="n"/>
      <c r="K667" s="600" t="n"/>
      <c r="L667" s="600" t="n"/>
      <c r="M667" s="600" t="n"/>
      <c r="N667" s="600" t="n"/>
      <c r="O667" s="600" t="n"/>
      <c r="P667" s="600" t="n"/>
      <c r="Q667" s="600" t="n"/>
      <c r="R667" s="600" t="n"/>
      <c r="S667" s="600" t="n"/>
      <c r="T667" s="600" t="n"/>
      <c r="U667" s="600" t="n"/>
      <c r="V667" s="600" t="n"/>
      <c r="W667" s="600" t="n"/>
      <c r="X667" s="600" t="n"/>
      <c r="Y667" s="600" t="n"/>
      <c r="Z667" s="600" t="n"/>
    </row>
    <row r="668" ht="15.75" customHeight="1" s="844">
      <c r="A668" s="600" t="n"/>
      <c r="B668" s="600" t="n"/>
      <c r="C668" s="600" t="n"/>
      <c r="D668" s="600" t="n"/>
      <c r="E668" s="600" t="n"/>
      <c r="F668" s="600" t="n"/>
      <c r="G668" s="600" t="n"/>
      <c r="H668" s="600" t="n"/>
      <c r="I668" s="600" t="n"/>
      <c r="J668" s="600" t="n"/>
      <c r="K668" s="600" t="n"/>
      <c r="L668" s="600" t="n"/>
      <c r="M668" s="600" t="n"/>
      <c r="N668" s="600" t="n"/>
      <c r="O668" s="600" t="n"/>
      <c r="P668" s="600" t="n"/>
      <c r="Q668" s="600" t="n"/>
      <c r="R668" s="600" t="n"/>
      <c r="S668" s="600" t="n"/>
      <c r="T668" s="600" t="n"/>
      <c r="U668" s="600" t="n"/>
      <c r="V668" s="600" t="n"/>
      <c r="W668" s="600" t="n"/>
      <c r="X668" s="600" t="n"/>
      <c r="Y668" s="600" t="n"/>
      <c r="Z668" s="600" t="n"/>
    </row>
    <row r="669" ht="15.75" customHeight="1" s="844">
      <c r="A669" s="600" t="n"/>
      <c r="B669" s="600" t="n"/>
      <c r="C669" s="600" t="n"/>
      <c r="D669" s="600" t="n"/>
      <c r="E669" s="600" t="n"/>
      <c r="F669" s="600" t="n"/>
      <c r="G669" s="600" t="n"/>
      <c r="H669" s="600" t="n"/>
      <c r="I669" s="600" t="n"/>
      <c r="J669" s="600" t="n"/>
      <c r="K669" s="600" t="n"/>
      <c r="L669" s="600" t="n"/>
      <c r="M669" s="600" t="n"/>
      <c r="N669" s="600" t="n"/>
      <c r="O669" s="600" t="n"/>
      <c r="P669" s="600" t="n"/>
      <c r="Q669" s="600" t="n"/>
      <c r="R669" s="600" t="n"/>
      <c r="S669" s="600" t="n"/>
      <c r="T669" s="600" t="n"/>
      <c r="U669" s="600" t="n"/>
      <c r="V669" s="600" t="n"/>
      <c r="W669" s="600" t="n"/>
      <c r="X669" s="600" t="n"/>
      <c r="Y669" s="600" t="n"/>
      <c r="Z669" s="600" t="n"/>
    </row>
    <row r="670" ht="15.75" customHeight="1" s="844">
      <c r="A670" s="600" t="n"/>
      <c r="B670" s="600" t="n"/>
      <c r="C670" s="600" t="n"/>
      <c r="D670" s="600" t="n"/>
      <c r="E670" s="600" t="n"/>
      <c r="F670" s="600" t="n"/>
      <c r="G670" s="600" t="n"/>
      <c r="H670" s="600" t="n"/>
      <c r="I670" s="600" t="n"/>
      <c r="J670" s="600" t="n"/>
      <c r="K670" s="600" t="n"/>
      <c r="L670" s="600" t="n"/>
      <c r="M670" s="600" t="n"/>
      <c r="N670" s="600" t="n"/>
      <c r="O670" s="600" t="n"/>
      <c r="P670" s="600" t="n"/>
      <c r="Q670" s="600" t="n"/>
      <c r="R670" s="600" t="n"/>
      <c r="S670" s="600" t="n"/>
      <c r="T670" s="600" t="n"/>
      <c r="U670" s="600" t="n"/>
      <c r="V670" s="600" t="n"/>
      <c r="W670" s="600" t="n"/>
      <c r="X670" s="600" t="n"/>
      <c r="Y670" s="600" t="n"/>
      <c r="Z670" s="600" t="n"/>
    </row>
    <row r="671" ht="15.75" customHeight="1" s="844">
      <c r="A671" s="600" t="n"/>
      <c r="B671" s="600" t="n"/>
      <c r="C671" s="600" t="n"/>
      <c r="D671" s="600" t="n"/>
      <c r="E671" s="600" t="n"/>
      <c r="F671" s="600" t="n"/>
      <c r="G671" s="600" t="n"/>
      <c r="H671" s="600" t="n"/>
      <c r="I671" s="600" t="n"/>
      <c r="J671" s="600" t="n"/>
      <c r="K671" s="600" t="n"/>
      <c r="L671" s="600" t="n"/>
      <c r="M671" s="600" t="n"/>
      <c r="N671" s="600" t="n"/>
      <c r="O671" s="600" t="n"/>
      <c r="P671" s="600" t="n"/>
      <c r="Q671" s="600" t="n"/>
      <c r="R671" s="600" t="n"/>
      <c r="S671" s="600" t="n"/>
      <c r="T671" s="600" t="n"/>
      <c r="U671" s="600" t="n"/>
      <c r="V671" s="600" t="n"/>
      <c r="W671" s="600" t="n"/>
      <c r="X671" s="600" t="n"/>
      <c r="Y671" s="600" t="n"/>
      <c r="Z671" s="600" t="n"/>
    </row>
    <row r="672" ht="15.75" customHeight="1" s="844">
      <c r="A672" s="600" t="n"/>
      <c r="B672" s="600" t="n"/>
      <c r="C672" s="600" t="n"/>
      <c r="D672" s="600" t="n"/>
      <c r="E672" s="600" t="n"/>
      <c r="F672" s="600" t="n"/>
      <c r="G672" s="600" t="n"/>
      <c r="H672" s="600" t="n"/>
      <c r="I672" s="600" t="n"/>
      <c r="J672" s="600" t="n"/>
      <c r="K672" s="600" t="n"/>
      <c r="L672" s="600" t="n"/>
      <c r="M672" s="600" t="n"/>
      <c r="N672" s="600" t="n"/>
      <c r="O672" s="600" t="n"/>
      <c r="P672" s="600" t="n"/>
      <c r="Q672" s="600" t="n"/>
      <c r="R672" s="600" t="n"/>
      <c r="S672" s="600" t="n"/>
      <c r="T672" s="600" t="n"/>
      <c r="U672" s="600" t="n"/>
      <c r="V672" s="600" t="n"/>
      <c r="W672" s="600" t="n"/>
      <c r="X672" s="600" t="n"/>
      <c r="Y672" s="600" t="n"/>
      <c r="Z672" s="600" t="n"/>
    </row>
    <row r="673" ht="15.75" customHeight="1" s="844">
      <c r="A673" s="600" t="n"/>
      <c r="B673" s="600" t="n"/>
      <c r="C673" s="600" t="n"/>
      <c r="D673" s="600" t="n"/>
      <c r="E673" s="600" t="n"/>
      <c r="F673" s="600" t="n"/>
      <c r="G673" s="600" t="n"/>
      <c r="H673" s="600" t="n"/>
      <c r="I673" s="600" t="n"/>
      <c r="J673" s="600" t="n"/>
      <c r="K673" s="600" t="n"/>
      <c r="L673" s="600" t="n"/>
      <c r="M673" s="600" t="n"/>
      <c r="N673" s="600" t="n"/>
      <c r="O673" s="600" t="n"/>
      <c r="P673" s="600" t="n"/>
      <c r="Q673" s="600" t="n"/>
      <c r="R673" s="600" t="n"/>
      <c r="S673" s="600" t="n"/>
      <c r="T673" s="600" t="n"/>
      <c r="U673" s="600" t="n"/>
      <c r="V673" s="600" t="n"/>
      <c r="W673" s="600" t="n"/>
      <c r="X673" s="600" t="n"/>
      <c r="Y673" s="600" t="n"/>
      <c r="Z673" s="600" t="n"/>
    </row>
    <row r="674" ht="15.75" customHeight="1" s="844">
      <c r="A674" s="600" t="n"/>
      <c r="B674" s="600" t="n"/>
      <c r="C674" s="600" t="n"/>
      <c r="D674" s="600" t="n"/>
      <c r="E674" s="600" t="n"/>
      <c r="F674" s="600" t="n"/>
      <c r="G674" s="600" t="n"/>
      <c r="H674" s="600" t="n"/>
      <c r="I674" s="600" t="n"/>
      <c r="J674" s="600" t="n"/>
      <c r="K674" s="600" t="n"/>
      <c r="L674" s="600" t="n"/>
      <c r="M674" s="600" t="n"/>
      <c r="N674" s="600" t="n"/>
      <c r="O674" s="600" t="n"/>
      <c r="P674" s="600" t="n"/>
      <c r="Q674" s="600" t="n"/>
      <c r="R674" s="600" t="n"/>
      <c r="S674" s="600" t="n"/>
      <c r="T674" s="600" t="n"/>
      <c r="U674" s="600" t="n"/>
      <c r="V674" s="600" t="n"/>
      <c r="W674" s="600" t="n"/>
      <c r="X674" s="600" t="n"/>
      <c r="Y674" s="600" t="n"/>
      <c r="Z674" s="600" t="n"/>
    </row>
    <row r="675" ht="15.75" customHeight="1" s="844">
      <c r="A675" s="600" t="n"/>
      <c r="B675" s="600" t="n"/>
      <c r="C675" s="600" t="n"/>
      <c r="D675" s="600" t="n"/>
      <c r="E675" s="600" t="n"/>
      <c r="F675" s="600" t="n"/>
      <c r="G675" s="600" t="n"/>
      <c r="H675" s="600" t="n"/>
      <c r="I675" s="600" t="n"/>
      <c r="J675" s="600" t="n"/>
      <c r="K675" s="600" t="n"/>
      <c r="L675" s="600" t="n"/>
      <c r="M675" s="600" t="n"/>
      <c r="N675" s="600" t="n"/>
      <c r="O675" s="600" t="n"/>
      <c r="P675" s="600" t="n"/>
      <c r="Q675" s="600" t="n"/>
      <c r="R675" s="600" t="n"/>
      <c r="S675" s="600" t="n"/>
      <c r="T675" s="600" t="n"/>
      <c r="U675" s="600" t="n"/>
      <c r="V675" s="600" t="n"/>
      <c r="W675" s="600" t="n"/>
      <c r="X675" s="600" t="n"/>
      <c r="Y675" s="600" t="n"/>
      <c r="Z675" s="600" t="n"/>
    </row>
    <row r="676" ht="15.75" customHeight="1" s="844">
      <c r="A676" s="600" t="n"/>
      <c r="B676" s="600" t="n"/>
      <c r="C676" s="600" t="n"/>
      <c r="D676" s="600" t="n"/>
      <c r="E676" s="600" t="n"/>
      <c r="F676" s="600" t="n"/>
      <c r="G676" s="600" t="n"/>
      <c r="H676" s="600" t="n"/>
      <c r="I676" s="600" t="n"/>
      <c r="J676" s="600" t="n"/>
      <c r="K676" s="600" t="n"/>
      <c r="L676" s="600" t="n"/>
      <c r="M676" s="600" t="n"/>
      <c r="N676" s="600" t="n"/>
      <c r="O676" s="600" t="n"/>
      <c r="P676" s="600" t="n"/>
      <c r="Q676" s="600" t="n"/>
      <c r="R676" s="600" t="n"/>
      <c r="S676" s="600" t="n"/>
      <c r="T676" s="600" t="n"/>
      <c r="U676" s="600" t="n"/>
      <c r="V676" s="600" t="n"/>
      <c r="W676" s="600" t="n"/>
      <c r="X676" s="600" t="n"/>
      <c r="Y676" s="600" t="n"/>
      <c r="Z676" s="600" t="n"/>
    </row>
    <row r="677" ht="15.75" customHeight="1" s="844">
      <c r="A677" s="600" t="n"/>
      <c r="B677" s="600" t="n"/>
      <c r="C677" s="600" t="n"/>
      <c r="D677" s="600" t="n"/>
      <c r="E677" s="600" t="n"/>
      <c r="F677" s="600" t="n"/>
      <c r="G677" s="600" t="n"/>
      <c r="H677" s="600" t="n"/>
      <c r="I677" s="600" t="n"/>
      <c r="J677" s="600" t="n"/>
      <c r="K677" s="600" t="n"/>
      <c r="L677" s="600" t="n"/>
      <c r="M677" s="600" t="n"/>
      <c r="N677" s="600" t="n"/>
      <c r="O677" s="600" t="n"/>
      <c r="P677" s="600" t="n"/>
      <c r="Q677" s="600" t="n"/>
      <c r="R677" s="600" t="n"/>
      <c r="S677" s="600" t="n"/>
      <c r="T677" s="600" t="n"/>
      <c r="U677" s="600" t="n"/>
      <c r="V677" s="600" t="n"/>
      <c r="W677" s="600" t="n"/>
      <c r="X677" s="600" t="n"/>
      <c r="Y677" s="600" t="n"/>
      <c r="Z677" s="600" t="n"/>
    </row>
    <row r="678" ht="15.75" customHeight="1" s="844">
      <c r="A678" s="600" t="n"/>
      <c r="B678" s="600" t="n"/>
      <c r="C678" s="600" t="n"/>
      <c r="D678" s="600" t="n"/>
      <c r="E678" s="600" t="n"/>
      <c r="F678" s="600" t="n"/>
      <c r="G678" s="600" t="n"/>
      <c r="H678" s="600" t="n"/>
      <c r="I678" s="600" t="n"/>
      <c r="J678" s="600" t="n"/>
      <c r="K678" s="600" t="n"/>
      <c r="L678" s="600" t="n"/>
      <c r="M678" s="600" t="n"/>
      <c r="N678" s="600" t="n"/>
      <c r="O678" s="600" t="n"/>
      <c r="P678" s="600" t="n"/>
      <c r="Q678" s="600" t="n"/>
      <c r="R678" s="600" t="n"/>
      <c r="S678" s="600" t="n"/>
      <c r="T678" s="600" t="n"/>
      <c r="U678" s="600" t="n"/>
      <c r="V678" s="600" t="n"/>
      <c r="W678" s="600" t="n"/>
      <c r="X678" s="600" t="n"/>
      <c r="Y678" s="600" t="n"/>
      <c r="Z678" s="600" t="n"/>
    </row>
    <row r="679" ht="15.75" customHeight="1" s="844">
      <c r="A679" s="600" t="n"/>
      <c r="B679" s="600" t="n"/>
      <c r="C679" s="600" t="n"/>
      <c r="D679" s="600" t="n"/>
      <c r="E679" s="600" t="n"/>
      <c r="F679" s="600" t="n"/>
      <c r="G679" s="600" t="n"/>
      <c r="H679" s="600" t="n"/>
      <c r="I679" s="600" t="n"/>
      <c r="J679" s="600" t="n"/>
      <c r="K679" s="600" t="n"/>
      <c r="L679" s="600" t="n"/>
      <c r="M679" s="600" t="n"/>
      <c r="N679" s="600" t="n"/>
      <c r="O679" s="600" t="n"/>
      <c r="P679" s="600" t="n"/>
      <c r="Q679" s="600" t="n"/>
      <c r="R679" s="600" t="n"/>
      <c r="S679" s="600" t="n"/>
      <c r="T679" s="600" t="n"/>
      <c r="U679" s="600" t="n"/>
      <c r="V679" s="600" t="n"/>
      <c r="W679" s="600" t="n"/>
      <c r="X679" s="600" t="n"/>
      <c r="Y679" s="600" t="n"/>
      <c r="Z679" s="600" t="n"/>
    </row>
    <row r="680" ht="15.75" customHeight="1" s="844">
      <c r="A680" s="600" t="n"/>
      <c r="B680" s="600" t="n"/>
      <c r="C680" s="600" t="n"/>
      <c r="D680" s="600" t="n"/>
      <c r="E680" s="600" t="n"/>
      <c r="F680" s="600" t="n"/>
      <c r="G680" s="600" t="n"/>
      <c r="H680" s="600" t="n"/>
      <c r="I680" s="600" t="n"/>
      <c r="J680" s="600" t="n"/>
      <c r="K680" s="600" t="n"/>
      <c r="L680" s="600" t="n"/>
      <c r="M680" s="600" t="n"/>
      <c r="N680" s="600" t="n"/>
      <c r="O680" s="600" t="n"/>
      <c r="P680" s="600" t="n"/>
      <c r="Q680" s="600" t="n"/>
      <c r="R680" s="600" t="n"/>
      <c r="S680" s="600" t="n"/>
      <c r="T680" s="600" t="n"/>
      <c r="U680" s="600" t="n"/>
      <c r="V680" s="600" t="n"/>
      <c r="W680" s="600" t="n"/>
      <c r="X680" s="600" t="n"/>
      <c r="Y680" s="600" t="n"/>
      <c r="Z680" s="600" t="n"/>
    </row>
    <row r="681" ht="15.75" customHeight="1" s="844">
      <c r="A681" s="600" t="n"/>
      <c r="B681" s="600" t="n"/>
      <c r="C681" s="600" t="n"/>
      <c r="D681" s="600" t="n"/>
      <c r="E681" s="600" t="n"/>
      <c r="F681" s="600" t="n"/>
      <c r="G681" s="600" t="n"/>
      <c r="H681" s="600" t="n"/>
      <c r="I681" s="600" t="n"/>
      <c r="J681" s="600" t="n"/>
      <c r="K681" s="600" t="n"/>
      <c r="L681" s="600" t="n"/>
      <c r="M681" s="600" t="n"/>
      <c r="N681" s="600" t="n"/>
      <c r="O681" s="600" t="n"/>
      <c r="P681" s="600" t="n"/>
      <c r="Q681" s="600" t="n"/>
      <c r="R681" s="600" t="n"/>
      <c r="S681" s="600" t="n"/>
      <c r="T681" s="600" t="n"/>
      <c r="U681" s="600" t="n"/>
      <c r="V681" s="600" t="n"/>
      <c r="W681" s="600" t="n"/>
      <c r="X681" s="600" t="n"/>
      <c r="Y681" s="600" t="n"/>
      <c r="Z681" s="600" t="n"/>
    </row>
    <row r="682" ht="15.75" customHeight="1" s="844">
      <c r="A682" s="600" t="n"/>
      <c r="B682" s="600" t="n"/>
      <c r="C682" s="600" t="n"/>
      <c r="D682" s="600" t="n"/>
      <c r="E682" s="600" t="n"/>
      <c r="F682" s="600" t="n"/>
      <c r="G682" s="600" t="n"/>
      <c r="H682" s="600" t="n"/>
      <c r="I682" s="600" t="n"/>
      <c r="J682" s="600" t="n"/>
      <c r="K682" s="600" t="n"/>
      <c r="L682" s="600" t="n"/>
      <c r="M682" s="600" t="n"/>
      <c r="N682" s="600" t="n"/>
      <c r="O682" s="600" t="n"/>
      <c r="P682" s="600" t="n"/>
      <c r="Q682" s="600" t="n"/>
      <c r="R682" s="600" t="n"/>
      <c r="S682" s="600" t="n"/>
      <c r="T682" s="600" t="n"/>
      <c r="U682" s="600" t="n"/>
      <c r="V682" s="600" t="n"/>
      <c r="W682" s="600" t="n"/>
      <c r="X682" s="600" t="n"/>
      <c r="Y682" s="600" t="n"/>
      <c r="Z682" s="600" t="n"/>
    </row>
    <row r="683" ht="15.75" customHeight="1" s="844">
      <c r="A683" s="600" t="n"/>
      <c r="B683" s="600" t="n"/>
      <c r="C683" s="600" t="n"/>
      <c r="D683" s="600" t="n"/>
      <c r="E683" s="600" t="n"/>
      <c r="F683" s="600" t="n"/>
      <c r="G683" s="600" t="n"/>
      <c r="H683" s="600" t="n"/>
      <c r="I683" s="600" t="n"/>
      <c r="J683" s="600" t="n"/>
      <c r="K683" s="600" t="n"/>
      <c r="L683" s="600" t="n"/>
      <c r="M683" s="600" t="n"/>
      <c r="N683" s="600" t="n"/>
      <c r="O683" s="600" t="n"/>
      <c r="P683" s="600" t="n"/>
      <c r="Q683" s="600" t="n"/>
      <c r="R683" s="600" t="n"/>
      <c r="S683" s="600" t="n"/>
      <c r="T683" s="600" t="n"/>
      <c r="U683" s="600" t="n"/>
      <c r="V683" s="600" t="n"/>
      <c r="W683" s="600" t="n"/>
      <c r="X683" s="600" t="n"/>
      <c r="Y683" s="600" t="n"/>
      <c r="Z683" s="600" t="n"/>
    </row>
    <row r="684" ht="15.75" customHeight="1" s="844">
      <c r="A684" s="600" t="n"/>
      <c r="B684" s="600" t="n"/>
      <c r="C684" s="600" t="n"/>
      <c r="D684" s="600" t="n"/>
      <c r="E684" s="600" t="n"/>
      <c r="F684" s="600" t="n"/>
      <c r="G684" s="600" t="n"/>
      <c r="H684" s="600" t="n"/>
      <c r="I684" s="600" t="n"/>
      <c r="J684" s="600" t="n"/>
      <c r="K684" s="600" t="n"/>
      <c r="L684" s="600" t="n"/>
      <c r="M684" s="600" t="n"/>
      <c r="N684" s="600" t="n"/>
      <c r="O684" s="600" t="n"/>
      <c r="P684" s="600" t="n"/>
      <c r="Q684" s="600" t="n"/>
      <c r="R684" s="600" t="n"/>
      <c r="S684" s="600" t="n"/>
      <c r="T684" s="600" t="n"/>
      <c r="U684" s="600" t="n"/>
      <c r="V684" s="600" t="n"/>
      <c r="W684" s="600" t="n"/>
      <c r="X684" s="600" t="n"/>
      <c r="Y684" s="600" t="n"/>
      <c r="Z684" s="600" t="n"/>
    </row>
    <row r="685" ht="15.75" customHeight="1" s="844">
      <c r="A685" s="600" t="n"/>
      <c r="B685" s="600" t="n"/>
      <c r="C685" s="600" t="n"/>
      <c r="D685" s="600" t="n"/>
      <c r="E685" s="600" t="n"/>
      <c r="F685" s="600" t="n"/>
      <c r="G685" s="600" t="n"/>
      <c r="H685" s="600" t="n"/>
      <c r="I685" s="600" t="n"/>
      <c r="J685" s="600" t="n"/>
      <c r="K685" s="600" t="n"/>
      <c r="L685" s="600" t="n"/>
      <c r="M685" s="600" t="n"/>
      <c r="N685" s="600" t="n"/>
      <c r="O685" s="600" t="n"/>
      <c r="P685" s="600" t="n"/>
      <c r="Q685" s="600" t="n"/>
      <c r="R685" s="600" t="n"/>
      <c r="S685" s="600" t="n"/>
      <c r="T685" s="600" t="n"/>
      <c r="U685" s="600" t="n"/>
      <c r="V685" s="600" t="n"/>
      <c r="W685" s="600" t="n"/>
      <c r="X685" s="600" t="n"/>
      <c r="Y685" s="600" t="n"/>
      <c r="Z685" s="600" t="n"/>
    </row>
    <row r="686" ht="15.75" customHeight="1" s="844">
      <c r="A686" s="600" t="n"/>
      <c r="B686" s="600" t="n"/>
      <c r="C686" s="600" t="n"/>
      <c r="D686" s="600" t="n"/>
      <c r="E686" s="600" t="n"/>
      <c r="F686" s="600" t="n"/>
      <c r="G686" s="600" t="n"/>
      <c r="H686" s="600" t="n"/>
      <c r="I686" s="600" t="n"/>
      <c r="J686" s="600" t="n"/>
      <c r="K686" s="600" t="n"/>
      <c r="L686" s="600" t="n"/>
      <c r="M686" s="600" t="n"/>
      <c r="N686" s="600" t="n"/>
      <c r="O686" s="600" t="n"/>
      <c r="P686" s="600" t="n"/>
      <c r="Q686" s="600" t="n"/>
      <c r="R686" s="600" t="n"/>
      <c r="S686" s="600" t="n"/>
      <c r="T686" s="600" t="n"/>
      <c r="U686" s="600" t="n"/>
      <c r="V686" s="600" t="n"/>
      <c r="W686" s="600" t="n"/>
      <c r="X686" s="600" t="n"/>
      <c r="Y686" s="600" t="n"/>
      <c r="Z686" s="600" t="n"/>
    </row>
    <row r="687" ht="15.75" customHeight="1" s="844">
      <c r="A687" s="600" t="n"/>
      <c r="B687" s="600" t="n"/>
      <c r="C687" s="600" t="n"/>
      <c r="D687" s="600" t="n"/>
      <c r="E687" s="600" t="n"/>
      <c r="F687" s="600" t="n"/>
      <c r="G687" s="600" t="n"/>
      <c r="H687" s="600" t="n"/>
      <c r="I687" s="600" t="n"/>
      <c r="J687" s="600" t="n"/>
      <c r="K687" s="600" t="n"/>
      <c r="L687" s="600" t="n"/>
      <c r="M687" s="600" t="n"/>
      <c r="N687" s="600" t="n"/>
      <c r="O687" s="600" t="n"/>
      <c r="P687" s="600" t="n"/>
      <c r="Q687" s="600" t="n"/>
      <c r="R687" s="600" t="n"/>
      <c r="S687" s="600" t="n"/>
      <c r="T687" s="600" t="n"/>
      <c r="U687" s="600" t="n"/>
      <c r="V687" s="600" t="n"/>
      <c r="W687" s="600" t="n"/>
      <c r="X687" s="600" t="n"/>
      <c r="Y687" s="600" t="n"/>
      <c r="Z687" s="600" t="n"/>
    </row>
    <row r="688" ht="15.75" customHeight="1" s="844">
      <c r="A688" s="600" t="n"/>
      <c r="B688" s="600" t="n"/>
      <c r="C688" s="600" t="n"/>
      <c r="D688" s="600" t="n"/>
      <c r="E688" s="600" t="n"/>
      <c r="F688" s="600" t="n"/>
      <c r="G688" s="600" t="n"/>
      <c r="H688" s="600" t="n"/>
      <c r="I688" s="600" t="n"/>
      <c r="J688" s="600" t="n"/>
      <c r="K688" s="600" t="n"/>
      <c r="L688" s="600" t="n"/>
      <c r="M688" s="600" t="n"/>
      <c r="N688" s="600" t="n"/>
      <c r="O688" s="600" t="n"/>
      <c r="P688" s="600" t="n"/>
      <c r="Q688" s="600" t="n"/>
      <c r="R688" s="600" t="n"/>
      <c r="S688" s="600" t="n"/>
      <c r="T688" s="600" t="n"/>
      <c r="U688" s="600" t="n"/>
      <c r="V688" s="600" t="n"/>
      <c r="W688" s="600" t="n"/>
      <c r="X688" s="600" t="n"/>
      <c r="Y688" s="600" t="n"/>
      <c r="Z688" s="600" t="n"/>
    </row>
    <row r="689" ht="15.75" customHeight="1" s="844">
      <c r="A689" s="600" t="n"/>
      <c r="B689" s="600" t="n"/>
      <c r="C689" s="600" t="n"/>
      <c r="D689" s="600" t="n"/>
      <c r="E689" s="600" t="n"/>
      <c r="F689" s="600" t="n"/>
      <c r="G689" s="600" t="n"/>
      <c r="H689" s="600" t="n"/>
      <c r="I689" s="600" t="n"/>
      <c r="J689" s="600" t="n"/>
      <c r="K689" s="600" t="n"/>
      <c r="L689" s="600" t="n"/>
      <c r="M689" s="600" t="n"/>
      <c r="N689" s="600" t="n"/>
      <c r="O689" s="600" t="n"/>
      <c r="P689" s="600" t="n"/>
      <c r="Q689" s="600" t="n"/>
      <c r="R689" s="600" t="n"/>
      <c r="S689" s="600" t="n"/>
      <c r="T689" s="600" t="n"/>
      <c r="U689" s="600" t="n"/>
      <c r="V689" s="600" t="n"/>
      <c r="W689" s="600" t="n"/>
      <c r="X689" s="600" t="n"/>
      <c r="Y689" s="600" t="n"/>
      <c r="Z689" s="600" t="n"/>
    </row>
    <row r="690" ht="15.75" customHeight="1" s="844">
      <c r="A690" s="600" t="n"/>
      <c r="B690" s="600" t="n"/>
      <c r="C690" s="600" t="n"/>
      <c r="D690" s="600" t="n"/>
      <c r="E690" s="600" t="n"/>
      <c r="F690" s="600" t="n"/>
      <c r="G690" s="600" t="n"/>
      <c r="H690" s="600" t="n"/>
      <c r="I690" s="600" t="n"/>
      <c r="J690" s="600" t="n"/>
      <c r="K690" s="600" t="n"/>
      <c r="L690" s="600" t="n"/>
      <c r="M690" s="600" t="n"/>
      <c r="N690" s="600" t="n"/>
      <c r="O690" s="600" t="n"/>
      <c r="P690" s="600" t="n"/>
      <c r="Q690" s="600" t="n"/>
      <c r="R690" s="600" t="n"/>
      <c r="S690" s="600" t="n"/>
      <c r="T690" s="600" t="n"/>
      <c r="U690" s="600" t="n"/>
      <c r="V690" s="600" t="n"/>
      <c r="W690" s="600" t="n"/>
      <c r="X690" s="600" t="n"/>
      <c r="Y690" s="600" t="n"/>
      <c r="Z690" s="600" t="n"/>
    </row>
    <row r="691" ht="15.75" customHeight="1" s="844">
      <c r="A691" s="600" t="n"/>
      <c r="B691" s="600" t="n"/>
      <c r="C691" s="600" t="n"/>
      <c r="D691" s="600" t="n"/>
      <c r="E691" s="600" t="n"/>
      <c r="F691" s="600" t="n"/>
      <c r="G691" s="600" t="n"/>
      <c r="H691" s="600" t="n"/>
      <c r="I691" s="600" t="n"/>
      <c r="J691" s="600" t="n"/>
      <c r="K691" s="600" t="n"/>
      <c r="L691" s="600" t="n"/>
      <c r="M691" s="600" t="n"/>
      <c r="N691" s="600" t="n"/>
      <c r="O691" s="600" t="n"/>
      <c r="P691" s="600" t="n"/>
      <c r="Q691" s="600" t="n"/>
      <c r="R691" s="600" t="n"/>
      <c r="S691" s="600" t="n"/>
      <c r="T691" s="600" t="n"/>
      <c r="U691" s="600" t="n"/>
      <c r="V691" s="600" t="n"/>
      <c r="W691" s="600" t="n"/>
      <c r="X691" s="600" t="n"/>
      <c r="Y691" s="600" t="n"/>
      <c r="Z691" s="600" t="n"/>
    </row>
    <row r="692" ht="15.75" customHeight="1" s="844">
      <c r="A692" s="600" t="n"/>
      <c r="B692" s="600" t="n"/>
      <c r="C692" s="600" t="n"/>
      <c r="D692" s="600" t="n"/>
      <c r="E692" s="600" t="n"/>
      <c r="F692" s="600" t="n"/>
      <c r="G692" s="600" t="n"/>
      <c r="H692" s="600" t="n"/>
      <c r="I692" s="600" t="n"/>
      <c r="J692" s="600" t="n"/>
      <c r="K692" s="600" t="n"/>
      <c r="L692" s="600" t="n"/>
      <c r="M692" s="600" t="n"/>
      <c r="N692" s="600" t="n"/>
      <c r="O692" s="600" t="n"/>
      <c r="P692" s="600" t="n"/>
      <c r="Q692" s="600" t="n"/>
      <c r="R692" s="600" t="n"/>
      <c r="S692" s="600" t="n"/>
      <c r="T692" s="600" t="n"/>
      <c r="U692" s="600" t="n"/>
      <c r="V692" s="600" t="n"/>
      <c r="W692" s="600" t="n"/>
      <c r="X692" s="600" t="n"/>
      <c r="Y692" s="600" t="n"/>
      <c r="Z692" s="600" t="n"/>
    </row>
    <row r="693" ht="15.75" customHeight="1" s="844">
      <c r="A693" s="600" t="n"/>
      <c r="B693" s="600" t="n"/>
      <c r="C693" s="600" t="n"/>
      <c r="D693" s="600" t="n"/>
      <c r="E693" s="600" t="n"/>
      <c r="F693" s="600" t="n"/>
      <c r="G693" s="600" t="n"/>
      <c r="H693" s="600" t="n"/>
      <c r="I693" s="600" t="n"/>
      <c r="J693" s="600" t="n"/>
      <c r="K693" s="600" t="n"/>
      <c r="L693" s="600" t="n"/>
      <c r="M693" s="600" t="n"/>
      <c r="N693" s="600" t="n"/>
      <c r="O693" s="600" t="n"/>
      <c r="P693" s="600" t="n"/>
      <c r="Q693" s="600" t="n"/>
      <c r="R693" s="600" t="n"/>
      <c r="S693" s="600" t="n"/>
      <c r="T693" s="600" t="n"/>
      <c r="U693" s="600" t="n"/>
      <c r="V693" s="600" t="n"/>
      <c r="W693" s="600" t="n"/>
      <c r="X693" s="600" t="n"/>
      <c r="Y693" s="600" t="n"/>
      <c r="Z693" s="600" t="n"/>
    </row>
    <row r="694" ht="15.75" customHeight="1" s="844">
      <c r="A694" s="600" t="n"/>
      <c r="B694" s="600" t="n"/>
      <c r="C694" s="600" t="n"/>
      <c r="D694" s="600" t="n"/>
      <c r="E694" s="600" t="n"/>
      <c r="F694" s="600" t="n"/>
      <c r="G694" s="600" t="n"/>
      <c r="H694" s="600" t="n"/>
      <c r="I694" s="600" t="n"/>
      <c r="J694" s="600" t="n"/>
      <c r="K694" s="600" t="n"/>
      <c r="L694" s="600" t="n"/>
      <c r="M694" s="600" t="n"/>
      <c r="N694" s="600" t="n"/>
      <c r="O694" s="600" t="n"/>
      <c r="P694" s="600" t="n"/>
      <c r="Q694" s="600" t="n"/>
      <c r="R694" s="600" t="n"/>
      <c r="S694" s="600" t="n"/>
      <c r="T694" s="600" t="n"/>
      <c r="U694" s="600" t="n"/>
      <c r="V694" s="600" t="n"/>
      <c r="W694" s="600" t="n"/>
      <c r="X694" s="600" t="n"/>
      <c r="Y694" s="600" t="n"/>
      <c r="Z694" s="600" t="n"/>
    </row>
    <row r="695" ht="15.75" customHeight="1" s="844">
      <c r="A695" s="600" t="n"/>
      <c r="B695" s="600" t="n"/>
      <c r="C695" s="600" t="n"/>
      <c r="D695" s="600" t="n"/>
      <c r="E695" s="600" t="n"/>
      <c r="F695" s="600" t="n"/>
      <c r="G695" s="600" t="n"/>
      <c r="H695" s="600" t="n"/>
      <c r="I695" s="600" t="n"/>
      <c r="J695" s="600" t="n"/>
      <c r="K695" s="600" t="n"/>
      <c r="L695" s="600" t="n"/>
      <c r="M695" s="600" t="n"/>
      <c r="N695" s="600" t="n"/>
      <c r="O695" s="600" t="n"/>
      <c r="P695" s="600" t="n"/>
      <c r="Q695" s="600" t="n"/>
      <c r="R695" s="600" t="n"/>
      <c r="S695" s="600" t="n"/>
      <c r="T695" s="600" t="n"/>
      <c r="U695" s="600" t="n"/>
      <c r="V695" s="600" t="n"/>
      <c r="W695" s="600" t="n"/>
      <c r="X695" s="600" t="n"/>
      <c r="Y695" s="600" t="n"/>
      <c r="Z695" s="600" t="n"/>
    </row>
    <row r="696" ht="15.75" customHeight="1" s="844">
      <c r="A696" s="600" t="n"/>
      <c r="B696" s="600" t="n"/>
      <c r="C696" s="600" t="n"/>
      <c r="D696" s="600" t="n"/>
      <c r="E696" s="600" t="n"/>
      <c r="F696" s="600" t="n"/>
      <c r="G696" s="600" t="n"/>
      <c r="H696" s="600" t="n"/>
      <c r="I696" s="600" t="n"/>
      <c r="J696" s="600" t="n"/>
      <c r="K696" s="600" t="n"/>
      <c r="L696" s="600" t="n"/>
      <c r="M696" s="600" t="n"/>
      <c r="N696" s="600" t="n"/>
      <c r="O696" s="600" t="n"/>
      <c r="P696" s="600" t="n"/>
      <c r="Q696" s="600" t="n"/>
      <c r="R696" s="600" t="n"/>
      <c r="S696" s="600" t="n"/>
      <c r="T696" s="600" t="n"/>
      <c r="U696" s="600" t="n"/>
      <c r="V696" s="600" t="n"/>
      <c r="W696" s="600" t="n"/>
      <c r="X696" s="600" t="n"/>
      <c r="Y696" s="600" t="n"/>
      <c r="Z696" s="600" t="n"/>
    </row>
    <row r="697" ht="15.75" customHeight="1" s="844">
      <c r="A697" s="600" t="n"/>
      <c r="B697" s="600" t="n"/>
      <c r="C697" s="600" t="n"/>
      <c r="D697" s="600" t="n"/>
      <c r="E697" s="600" t="n"/>
      <c r="F697" s="600" t="n"/>
      <c r="G697" s="600" t="n"/>
      <c r="H697" s="600" t="n"/>
      <c r="I697" s="600" t="n"/>
      <c r="J697" s="600" t="n"/>
      <c r="K697" s="600" t="n"/>
      <c r="L697" s="600" t="n"/>
      <c r="M697" s="600" t="n"/>
      <c r="N697" s="600" t="n"/>
      <c r="O697" s="600" t="n"/>
      <c r="P697" s="600" t="n"/>
      <c r="Q697" s="600" t="n"/>
      <c r="R697" s="600" t="n"/>
      <c r="S697" s="600" t="n"/>
      <c r="T697" s="600" t="n"/>
      <c r="U697" s="600" t="n"/>
      <c r="V697" s="600" t="n"/>
      <c r="W697" s="600" t="n"/>
      <c r="X697" s="600" t="n"/>
      <c r="Y697" s="600" t="n"/>
      <c r="Z697" s="600" t="n"/>
    </row>
    <row r="698" ht="15.75" customHeight="1" s="844">
      <c r="A698" s="600" t="n"/>
      <c r="B698" s="600" t="n"/>
      <c r="C698" s="600" t="n"/>
      <c r="D698" s="600" t="n"/>
      <c r="E698" s="600" t="n"/>
      <c r="F698" s="600" t="n"/>
      <c r="G698" s="600" t="n"/>
      <c r="H698" s="600" t="n"/>
      <c r="I698" s="600" t="n"/>
      <c r="J698" s="600" t="n"/>
      <c r="K698" s="600" t="n"/>
      <c r="L698" s="600" t="n"/>
      <c r="M698" s="600" t="n"/>
      <c r="N698" s="600" t="n"/>
      <c r="O698" s="600" t="n"/>
      <c r="P698" s="600" t="n"/>
      <c r="Q698" s="600" t="n"/>
      <c r="R698" s="600" t="n"/>
      <c r="S698" s="600" t="n"/>
      <c r="T698" s="600" t="n"/>
      <c r="U698" s="600" t="n"/>
      <c r="V698" s="600" t="n"/>
      <c r="W698" s="600" t="n"/>
      <c r="X698" s="600" t="n"/>
      <c r="Y698" s="600" t="n"/>
      <c r="Z698" s="600" t="n"/>
    </row>
    <row r="699" ht="15.75" customHeight="1" s="844">
      <c r="A699" s="600" t="n"/>
      <c r="B699" s="600" t="n"/>
      <c r="C699" s="600" t="n"/>
      <c r="D699" s="600" t="n"/>
      <c r="E699" s="600" t="n"/>
      <c r="F699" s="600" t="n"/>
      <c r="G699" s="600" t="n"/>
      <c r="H699" s="600" t="n"/>
      <c r="I699" s="600" t="n"/>
      <c r="J699" s="600" t="n"/>
      <c r="K699" s="600" t="n"/>
      <c r="L699" s="600" t="n"/>
      <c r="M699" s="600" t="n"/>
      <c r="N699" s="600" t="n"/>
      <c r="O699" s="600" t="n"/>
      <c r="P699" s="600" t="n"/>
      <c r="Q699" s="600" t="n"/>
      <c r="R699" s="600" t="n"/>
      <c r="S699" s="600" t="n"/>
      <c r="T699" s="600" t="n"/>
      <c r="U699" s="600" t="n"/>
      <c r="V699" s="600" t="n"/>
      <c r="W699" s="600" t="n"/>
      <c r="X699" s="600" t="n"/>
      <c r="Y699" s="600" t="n"/>
      <c r="Z699" s="600" t="n"/>
    </row>
    <row r="700" ht="15.75" customHeight="1" s="844">
      <c r="A700" s="600" t="n"/>
      <c r="B700" s="600" t="n"/>
      <c r="C700" s="600" t="n"/>
      <c r="D700" s="600" t="n"/>
      <c r="E700" s="600" t="n"/>
      <c r="F700" s="600" t="n"/>
      <c r="G700" s="600" t="n"/>
      <c r="H700" s="600" t="n"/>
      <c r="I700" s="600" t="n"/>
      <c r="J700" s="600" t="n"/>
      <c r="K700" s="600" t="n"/>
      <c r="L700" s="600" t="n"/>
      <c r="M700" s="600" t="n"/>
      <c r="N700" s="600" t="n"/>
      <c r="O700" s="600" t="n"/>
      <c r="P700" s="600" t="n"/>
      <c r="Q700" s="600" t="n"/>
      <c r="R700" s="600" t="n"/>
      <c r="S700" s="600" t="n"/>
      <c r="T700" s="600" t="n"/>
      <c r="U700" s="600" t="n"/>
      <c r="V700" s="600" t="n"/>
      <c r="W700" s="600" t="n"/>
      <c r="X700" s="600" t="n"/>
      <c r="Y700" s="600" t="n"/>
      <c r="Z700" s="600" t="n"/>
    </row>
    <row r="701" ht="15.75" customHeight="1" s="844">
      <c r="A701" s="600" t="n"/>
      <c r="B701" s="600" t="n"/>
      <c r="C701" s="600" t="n"/>
      <c r="D701" s="600" t="n"/>
      <c r="E701" s="600" t="n"/>
      <c r="F701" s="600" t="n"/>
      <c r="G701" s="600" t="n"/>
      <c r="H701" s="600" t="n"/>
      <c r="I701" s="600" t="n"/>
      <c r="J701" s="600" t="n"/>
      <c r="K701" s="600" t="n"/>
      <c r="L701" s="600" t="n"/>
      <c r="M701" s="600" t="n"/>
      <c r="N701" s="600" t="n"/>
      <c r="O701" s="600" t="n"/>
      <c r="P701" s="600" t="n"/>
      <c r="Q701" s="600" t="n"/>
      <c r="R701" s="600" t="n"/>
      <c r="S701" s="600" t="n"/>
      <c r="T701" s="600" t="n"/>
      <c r="U701" s="600" t="n"/>
      <c r="V701" s="600" t="n"/>
      <c r="W701" s="600" t="n"/>
      <c r="X701" s="600" t="n"/>
      <c r="Y701" s="600" t="n"/>
      <c r="Z701" s="600" t="n"/>
    </row>
    <row r="702" ht="15.75" customHeight="1" s="844">
      <c r="A702" s="600" t="n"/>
      <c r="B702" s="600" t="n"/>
      <c r="C702" s="600" t="n"/>
      <c r="D702" s="600" t="n"/>
      <c r="E702" s="600" t="n"/>
      <c r="F702" s="600" t="n"/>
      <c r="G702" s="600" t="n"/>
      <c r="H702" s="600" t="n"/>
      <c r="I702" s="600" t="n"/>
      <c r="J702" s="600" t="n"/>
      <c r="K702" s="600" t="n"/>
      <c r="L702" s="600" t="n"/>
      <c r="M702" s="600" t="n"/>
      <c r="N702" s="600" t="n"/>
      <c r="O702" s="600" t="n"/>
      <c r="P702" s="600" t="n"/>
      <c r="Q702" s="600" t="n"/>
      <c r="R702" s="600" t="n"/>
      <c r="S702" s="600" t="n"/>
      <c r="T702" s="600" t="n"/>
      <c r="U702" s="600" t="n"/>
      <c r="V702" s="600" t="n"/>
      <c r="W702" s="600" t="n"/>
      <c r="X702" s="600" t="n"/>
      <c r="Y702" s="600" t="n"/>
      <c r="Z702" s="600" t="n"/>
    </row>
    <row r="703" ht="15.75" customHeight="1" s="844">
      <c r="A703" s="600" t="n"/>
      <c r="B703" s="600" t="n"/>
      <c r="C703" s="600" t="n"/>
      <c r="D703" s="600" t="n"/>
      <c r="E703" s="600" t="n"/>
      <c r="F703" s="600" t="n"/>
      <c r="G703" s="600" t="n"/>
      <c r="H703" s="600" t="n"/>
      <c r="I703" s="600" t="n"/>
      <c r="J703" s="600" t="n"/>
      <c r="K703" s="600" t="n"/>
      <c r="L703" s="600" t="n"/>
      <c r="M703" s="600" t="n"/>
      <c r="N703" s="600" t="n"/>
      <c r="O703" s="600" t="n"/>
      <c r="P703" s="600" t="n"/>
      <c r="Q703" s="600" t="n"/>
      <c r="R703" s="600" t="n"/>
      <c r="S703" s="600" t="n"/>
      <c r="T703" s="600" t="n"/>
      <c r="U703" s="600" t="n"/>
      <c r="V703" s="600" t="n"/>
      <c r="W703" s="600" t="n"/>
      <c r="X703" s="600" t="n"/>
      <c r="Y703" s="600" t="n"/>
      <c r="Z703" s="600" t="n"/>
    </row>
    <row r="704" ht="15.75" customHeight="1" s="844">
      <c r="A704" s="600" t="n"/>
      <c r="B704" s="600" t="n"/>
      <c r="C704" s="600" t="n"/>
      <c r="D704" s="600" t="n"/>
      <c r="E704" s="600" t="n"/>
      <c r="F704" s="600" t="n"/>
      <c r="G704" s="600" t="n"/>
      <c r="H704" s="600" t="n"/>
      <c r="I704" s="600" t="n"/>
      <c r="J704" s="600" t="n"/>
      <c r="K704" s="600" t="n"/>
      <c r="L704" s="600" t="n"/>
      <c r="M704" s="600" t="n"/>
      <c r="N704" s="600" t="n"/>
      <c r="O704" s="600" t="n"/>
      <c r="P704" s="600" t="n"/>
      <c r="Q704" s="600" t="n"/>
      <c r="R704" s="600" t="n"/>
      <c r="S704" s="600" t="n"/>
      <c r="T704" s="600" t="n"/>
      <c r="U704" s="600" t="n"/>
      <c r="V704" s="600" t="n"/>
      <c r="W704" s="600" t="n"/>
      <c r="X704" s="600" t="n"/>
      <c r="Y704" s="600" t="n"/>
      <c r="Z704" s="600" t="n"/>
    </row>
    <row r="705" ht="15.75" customHeight="1" s="844">
      <c r="A705" s="600" t="n"/>
      <c r="B705" s="600" t="n"/>
      <c r="C705" s="600" t="n"/>
      <c r="D705" s="600" t="n"/>
      <c r="E705" s="600" t="n"/>
      <c r="F705" s="600" t="n"/>
      <c r="G705" s="600" t="n"/>
      <c r="H705" s="600" t="n"/>
      <c r="I705" s="600" t="n"/>
      <c r="J705" s="600" t="n"/>
      <c r="K705" s="600" t="n"/>
      <c r="L705" s="600" t="n"/>
      <c r="M705" s="600" t="n"/>
      <c r="N705" s="600" t="n"/>
      <c r="O705" s="600" t="n"/>
      <c r="P705" s="600" t="n"/>
      <c r="Q705" s="600" t="n"/>
      <c r="R705" s="600" t="n"/>
      <c r="S705" s="600" t="n"/>
      <c r="T705" s="600" t="n"/>
      <c r="U705" s="600" t="n"/>
      <c r="V705" s="600" t="n"/>
      <c r="W705" s="600" t="n"/>
      <c r="X705" s="600" t="n"/>
      <c r="Y705" s="600" t="n"/>
      <c r="Z705" s="600" t="n"/>
    </row>
    <row r="706" ht="15.75" customHeight="1" s="844">
      <c r="A706" s="600" t="n"/>
      <c r="B706" s="600" t="n"/>
      <c r="C706" s="600" t="n"/>
      <c r="D706" s="600" t="n"/>
      <c r="E706" s="600" t="n"/>
      <c r="F706" s="600" t="n"/>
      <c r="G706" s="600" t="n"/>
      <c r="H706" s="600" t="n"/>
      <c r="I706" s="600" t="n"/>
      <c r="J706" s="600" t="n"/>
      <c r="K706" s="600" t="n"/>
      <c r="L706" s="600" t="n"/>
      <c r="M706" s="600" t="n"/>
      <c r="N706" s="600" t="n"/>
      <c r="O706" s="600" t="n"/>
      <c r="P706" s="600" t="n"/>
      <c r="Q706" s="600" t="n"/>
      <c r="R706" s="600" t="n"/>
      <c r="S706" s="600" t="n"/>
      <c r="T706" s="600" t="n"/>
      <c r="U706" s="600" t="n"/>
      <c r="V706" s="600" t="n"/>
      <c r="W706" s="600" t="n"/>
      <c r="X706" s="600" t="n"/>
      <c r="Y706" s="600" t="n"/>
      <c r="Z706" s="600" t="n"/>
    </row>
    <row r="707" ht="15.75" customHeight="1" s="844">
      <c r="A707" s="600" t="n"/>
      <c r="B707" s="600" t="n"/>
      <c r="C707" s="600" t="n"/>
      <c r="D707" s="600" t="n"/>
      <c r="E707" s="600" t="n"/>
      <c r="F707" s="600" t="n"/>
      <c r="G707" s="600" t="n"/>
      <c r="H707" s="600" t="n"/>
      <c r="I707" s="600" t="n"/>
      <c r="J707" s="600" t="n"/>
      <c r="K707" s="600" t="n"/>
      <c r="L707" s="600" t="n"/>
      <c r="M707" s="600" t="n"/>
      <c r="N707" s="600" t="n"/>
      <c r="O707" s="600" t="n"/>
      <c r="P707" s="600" t="n"/>
      <c r="Q707" s="600" t="n"/>
      <c r="R707" s="600" t="n"/>
      <c r="S707" s="600" t="n"/>
      <c r="T707" s="600" t="n"/>
      <c r="U707" s="600" t="n"/>
      <c r="V707" s="600" t="n"/>
      <c r="W707" s="600" t="n"/>
      <c r="X707" s="600" t="n"/>
      <c r="Y707" s="600" t="n"/>
      <c r="Z707" s="600" t="n"/>
    </row>
    <row r="708" ht="15.75" customHeight="1" s="844">
      <c r="A708" s="600" t="n"/>
      <c r="B708" s="600" t="n"/>
      <c r="C708" s="600" t="n"/>
      <c r="D708" s="600" t="n"/>
      <c r="E708" s="600" t="n"/>
      <c r="F708" s="600" t="n"/>
      <c r="G708" s="600" t="n"/>
      <c r="H708" s="600" t="n"/>
      <c r="I708" s="600" t="n"/>
      <c r="J708" s="600" t="n"/>
      <c r="K708" s="600" t="n"/>
      <c r="L708" s="600" t="n"/>
      <c r="M708" s="600" t="n"/>
      <c r="N708" s="600" t="n"/>
      <c r="O708" s="600" t="n"/>
      <c r="P708" s="600" t="n"/>
      <c r="Q708" s="600" t="n"/>
      <c r="R708" s="600" t="n"/>
      <c r="S708" s="600" t="n"/>
      <c r="T708" s="600" t="n"/>
      <c r="U708" s="600" t="n"/>
      <c r="V708" s="600" t="n"/>
      <c r="W708" s="600" t="n"/>
      <c r="X708" s="600" t="n"/>
      <c r="Y708" s="600" t="n"/>
      <c r="Z708" s="600" t="n"/>
    </row>
    <row r="709" ht="15.75" customHeight="1" s="844">
      <c r="A709" s="600" t="n"/>
      <c r="B709" s="600" t="n"/>
      <c r="C709" s="600" t="n"/>
      <c r="D709" s="600" t="n"/>
      <c r="E709" s="600" t="n"/>
      <c r="F709" s="600" t="n"/>
      <c r="G709" s="600" t="n"/>
      <c r="H709" s="600" t="n"/>
      <c r="I709" s="600" t="n"/>
      <c r="J709" s="600" t="n"/>
      <c r="K709" s="600" t="n"/>
      <c r="L709" s="600" t="n"/>
      <c r="M709" s="600" t="n"/>
      <c r="N709" s="600" t="n"/>
      <c r="O709" s="600" t="n"/>
      <c r="P709" s="600" t="n"/>
      <c r="Q709" s="600" t="n"/>
      <c r="R709" s="600" t="n"/>
      <c r="S709" s="600" t="n"/>
      <c r="T709" s="600" t="n"/>
      <c r="U709" s="600" t="n"/>
      <c r="V709" s="600" t="n"/>
      <c r="W709" s="600" t="n"/>
      <c r="X709" s="600" t="n"/>
      <c r="Y709" s="600" t="n"/>
      <c r="Z709" s="600" t="n"/>
    </row>
    <row r="710" ht="15.75" customHeight="1" s="844">
      <c r="A710" s="600" t="n"/>
      <c r="B710" s="600" t="n"/>
      <c r="C710" s="600" t="n"/>
      <c r="D710" s="600" t="n"/>
      <c r="E710" s="600" t="n"/>
      <c r="F710" s="600" t="n"/>
      <c r="G710" s="600" t="n"/>
      <c r="H710" s="600" t="n"/>
      <c r="I710" s="600" t="n"/>
      <c r="J710" s="600" t="n"/>
      <c r="K710" s="600" t="n"/>
      <c r="L710" s="600" t="n"/>
      <c r="M710" s="600" t="n"/>
      <c r="N710" s="600" t="n"/>
      <c r="O710" s="600" t="n"/>
      <c r="P710" s="600" t="n"/>
      <c r="Q710" s="600" t="n"/>
      <c r="R710" s="600" t="n"/>
      <c r="S710" s="600" t="n"/>
      <c r="T710" s="600" t="n"/>
      <c r="U710" s="600" t="n"/>
      <c r="V710" s="600" t="n"/>
      <c r="W710" s="600" t="n"/>
      <c r="X710" s="600" t="n"/>
      <c r="Y710" s="600" t="n"/>
      <c r="Z710" s="600" t="n"/>
    </row>
    <row r="711" ht="15.75" customHeight="1" s="844">
      <c r="A711" s="600" t="n"/>
      <c r="B711" s="600" t="n"/>
      <c r="C711" s="600" t="n"/>
      <c r="D711" s="600" t="n"/>
      <c r="E711" s="600" t="n"/>
      <c r="F711" s="600" t="n"/>
      <c r="G711" s="600" t="n"/>
      <c r="H711" s="600" t="n"/>
      <c r="I711" s="600" t="n"/>
      <c r="J711" s="600" t="n"/>
      <c r="K711" s="600" t="n"/>
      <c r="L711" s="600" t="n"/>
      <c r="M711" s="600" t="n"/>
      <c r="N711" s="600" t="n"/>
      <c r="O711" s="600" t="n"/>
      <c r="P711" s="600" t="n"/>
      <c r="Q711" s="600" t="n"/>
      <c r="R711" s="600" t="n"/>
      <c r="S711" s="600" t="n"/>
      <c r="T711" s="600" t="n"/>
      <c r="U711" s="600" t="n"/>
      <c r="V711" s="600" t="n"/>
      <c r="W711" s="600" t="n"/>
      <c r="X711" s="600" t="n"/>
      <c r="Y711" s="600" t="n"/>
      <c r="Z711" s="600" t="n"/>
    </row>
    <row r="712" ht="15.75" customHeight="1" s="844">
      <c r="A712" s="600" t="n"/>
      <c r="B712" s="600" t="n"/>
      <c r="C712" s="600" t="n"/>
      <c r="D712" s="600" t="n"/>
      <c r="E712" s="600" t="n"/>
      <c r="F712" s="600" t="n"/>
      <c r="G712" s="600" t="n"/>
      <c r="H712" s="600" t="n"/>
      <c r="I712" s="600" t="n"/>
      <c r="J712" s="600" t="n"/>
      <c r="K712" s="600" t="n"/>
      <c r="L712" s="600" t="n"/>
      <c r="M712" s="600" t="n"/>
      <c r="N712" s="600" t="n"/>
      <c r="O712" s="600" t="n"/>
      <c r="P712" s="600" t="n"/>
      <c r="Q712" s="600" t="n"/>
      <c r="R712" s="600" t="n"/>
      <c r="S712" s="600" t="n"/>
      <c r="T712" s="600" t="n"/>
      <c r="U712" s="600" t="n"/>
      <c r="V712" s="600" t="n"/>
      <c r="W712" s="600" t="n"/>
      <c r="X712" s="600" t="n"/>
      <c r="Y712" s="600" t="n"/>
      <c r="Z712" s="600" t="n"/>
    </row>
    <row r="713" ht="15.75" customHeight="1" s="844">
      <c r="A713" s="600" t="n"/>
      <c r="B713" s="600" t="n"/>
      <c r="C713" s="600" t="n"/>
      <c r="D713" s="600" t="n"/>
      <c r="E713" s="600" t="n"/>
      <c r="F713" s="600" t="n"/>
      <c r="G713" s="600" t="n"/>
      <c r="H713" s="600" t="n"/>
      <c r="I713" s="600" t="n"/>
      <c r="J713" s="600" t="n"/>
      <c r="K713" s="600" t="n"/>
      <c r="L713" s="600" t="n"/>
      <c r="M713" s="600" t="n"/>
      <c r="N713" s="600" t="n"/>
      <c r="O713" s="600" t="n"/>
      <c r="P713" s="600" t="n"/>
      <c r="Q713" s="600" t="n"/>
      <c r="R713" s="600" t="n"/>
      <c r="S713" s="600" t="n"/>
      <c r="T713" s="600" t="n"/>
      <c r="U713" s="600" t="n"/>
      <c r="V713" s="600" t="n"/>
      <c r="W713" s="600" t="n"/>
      <c r="X713" s="600" t="n"/>
      <c r="Y713" s="600" t="n"/>
      <c r="Z713" s="600" t="n"/>
    </row>
    <row r="714" ht="15.75" customHeight="1" s="844">
      <c r="A714" s="600" t="n"/>
      <c r="B714" s="600" t="n"/>
      <c r="C714" s="600" t="n"/>
      <c r="D714" s="600" t="n"/>
      <c r="E714" s="600" t="n"/>
      <c r="F714" s="600" t="n"/>
      <c r="G714" s="600" t="n"/>
      <c r="H714" s="600" t="n"/>
      <c r="I714" s="600" t="n"/>
      <c r="J714" s="600" t="n"/>
      <c r="K714" s="600" t="n"/>
      <c r="L714" s="600" t="n"/>
      <c r="M714" s="600" t="n"/>
      <c r="N714" s="600" t="n"/>
      <c r="O714" s="600" t="n"/>
      <c r="P714" s="600" t="n"/>
      <c r="Q714" s="600" t="n"/>
      <c r="R714" s="600" t="n"/>
      <c r="S714" s="600" t="n"/>
      <c r="T714" s="600" t="n"/>
      <c r="U714" s="600" t="n"/>
      <c r="V714" s="600" t="n"/>
      <c r="W714" s="600" t="n"/>
      <c r="X714" s="600" t="n"/>
      <c r="Y714" s="600" t="n"/>
      <c r="Z714" s="600" t="n"/>
    </row>
    <row r="715" ht="15.75" customHeight="1" s="844">
      <c r="A715" s="600" t="n"/>
      <c r="B715" s="600" t="n"/>
      <c r="C715" s="600" t="n"/>
      <c r="D715" s="600" t="n"/>
      <c r="E715" s="600" t="n"/>
      <c r="F715" s="600" t="n"/>
      <c r="G715" s="600" t="n"/>
      <c r="H715" s="600" t="n"/>
      <c r="I715" s="600" t="n"/>
      <c r="J715" s="600" t="n"/>
      <c r="K715" s="600" t="n"/>
      <c r="L715" s="600" t="n"/>
      <c r="M715" s="600" t="n"/>
      <c r="N715" s="600" t="n"/>
      <c r="O715" s="600" t="n"/>
      <c r="P715" s="600" t="n"/>
      <c r="Q715" s="600" t="n"/>
      <c r="R715" s="600" t="n"/>
      <c r="S715" s="600" t="n"/>
      <c r="T715" s="600" t="n"/>
      <c r="U715" s="600" t="n"/>
      <c r="V715" s="600" t="n"/>
      <c r="W715" s="600" t="n"/>
      <c r="X715" s="600" t="n"/>
      <c r="Y715" s="600" t="n"/>
      <c r="Z715" s="600" t="n"/>
    </row>
    <row r="716" ht="15.75" customHeight="1" s="844">
      <c r="A716" s="600" t="n"/>
      <c r="B716" s="600" t="n"/>
      <c r="C716" s="600" t="n"/>
      <c r="D716" s="600" t="n"/>
      <c r="E716" s="600" t="n"/>
      <c r="F716" s="600" t="n"/>
      <c r="G716" s="600" t="n"/>
      <c r="H716" s="600" t="n"/>
      <c r="I716" s="600" t="n"/>
      <c r="J716" s="600" t="n"/>
      <c r="K716" s="600" t="n"/>
      <c r="L716" s="600" t="n"/>
      <c r="M716" s="600" t="n"/>
      <c r="N716" s="600" t="n"/>
      <c r="O716" s="600" t="n"/>
      <c r="P716" s="600" t="n"/>
      <c r="Q716" s="600" t="n"/>
      <c r="R716" s="600" t="n"/>
      <c r="S716" s="600" t="n"/>
      <c r="T716" s="600" t="n"/>
      <c r="U716" s="600" t="n"/>
      <c r="V716" s="600" t="n"/>
      <c r="W716" s="600" t="n"/>
      <c r="X716" s="600" t="n"/>
      <c r="Y716" s="600" t="n"/>
      <c r="Z716" s="600" t="n"/>
    </row>
    <row r="717" ht="15.75" customHeight="1" s="844">
      <c r="A717" s="600" t="n"/>
      <c r="B717" s="600" t="n"/>
      <c r="C717" s="600" t="n"/>
      <c r="D717" s="600" t="n"/>
      <c r="E717" s="600" t="n"/>
      <c r="F717" s="600" t="n"/>
      <c r="G717" s="600" t="n"/>
      <c r="H717" s="600" t="n"/>
      <c r="I717" s="600" t="n"/>
      <c r="J717" s="600" t="n"/>
      <c r="K717" s="600" t="n"/>
      <c r="L717" s="600" t="n"/>
      <c r="M717" s="600" t="n"/>
      <c r="N717" s="600" t="n"/>
      <c r="O717" s="600" t="n"/>
      <c r="P717" s="600" t="n"/>
      <c r="Q717" s="600" t="n"/>
      <c r="R717" s="600" t="n"/>
      <c r="S717" s="600" t="n"/>
      <c r="T717" s="600" t="n"/>
      <c r="U717" s="600" t="n"/>
      <c r="V717" s="600" t="n"/>
      <c r="W717" s="600" t="n"/>
      <c r="X717" s="600" t="n"/>
      <c r="Y717" s="600" t="n"/>
      <c r="Z717" s="600" t="n"/>
    </row>
    <row r="718" ht="15.75" customHeight="1" s="844">
      <c r="A718" s="600" t="n"/>
      <c r="B718" s="600" t="n"/>
      <c r="C718" s="600" t="n"/>
      <c r="D718" s="600" t="n"/>
      <c r="E718" s="600" t="n"/>
      <c r="F718" s="600" t="n"/>
      <c r="G718" s="600" t="n"/>
      <c r="H718" s="600" t="n"/>
      <c r="I718" s="600" t="n"/>
      <c r="J718" s="600" t="n"/>
      <c r="K718" s="600" t="n"/>
      <c r="L718" s="600" t="n"/>
      <c r="M718" s="600" t="n"/>
      <c r="N718" s="600" t="n"/>
      <c r="O718" s="600" t="n"/>
      <c r="P718" s="600" t="n"/>
      <c r="Q718" s="600" t="n"/>
      <c r="R718" s="600" t="n"/>
      <c r="S718" s="600" t="n"/>
      <c r="T718" s="600" t="n"/>
      <c r="U718" s="600" t="n"/>
      <c r="V718" s="600" t="n"/>
      <c r="W718" s="600" t="n"/>
      <c r="X718" s="600" t="n"/>
      <c r="Y718" s="600" t="n"/>
      <c r="Z718" s="600" t="n"/>
    </row>
    <row r="719" ht="15.75" customHeight="1" s="844">
      <c r="A719" s="600" t="n"/>
      <c r="B719" s="600" t="n"/>
      <c r="C719" s="600" t="n"/>
      <c r="D719" s="600" t="n"/>
      <c r="E719" s="600" t="n"/>
      <c r="F719" s="600" t="n"/>
      <c r="G719" s="600" t="n"/>
      <c r="H719" s="600" t="n"/>
      <c r="I719" s="600" t="n"/>
      <c r="J719" s="600" t="n"/>
      <c r="K719" s="600" t="n"/>
      <c r="L719" s="600" t="n"/>
      <c r="M719" s="600" t="n"/>
      <c r="N719" s="600" t="n"/>
      <c r="O719" s="600" t="n"/>
      <c r="P719" s="600" t="n"/>
      <c r="Q719" s="600" t="n"/>
      <c r="R719" s="600" t="n"/>
      <c r="S719" s="600" t="n"/>
      <c r="T719" s="600" t="n"/>
      <c r="U719" s="600" t="n"/>
      <c r="V719" s="600" t="n"/>
      <c r="W719" s="600" t="n"/>
      <c r="X719" s="600" t="n"/>
      <c r="Y719" s="600" t="n"/>
      <c r="Z719" s="600" t="n"/>
    </row>
    <row r="720" ht="15.75" customHeight="1" s="844">
      <c r="A720" s="600" t="n"/>
      <c r="B720" s="600" t="n"/>
      <c r="C720" s="600" t="n"/>
      <c r="D720" s="600" t="n"/>
      <c r="E720" s="600" t="n"/>
      <c r="F720" s="600" t="n"/>
      <c r="G720" s="600" t="n"/>
      <c r="H720" s="600" t="n"/>
      <c r="I720" s="600" t="n"/>
      <c r="J720" s="600" t="n"/>
      <c r="K720" s="600" t="n"/>
      <c r="L720" s="600" t="n"/>
      <c r="M720" s="600" t="n"/>
      <c r="N720" s="600" t="n"/>
      <c r="O720" s="600" t="n"/>
      <c r="P720" s="600" t="n"/>
      <c r="Q720" s="600" t="n"/>
      <c r="R720" s="600" t="n"/>
      <c r="S720" s="600" t="n"/>
      <c r="T720" s="600" t="n"/>
      <c r="U720" s="600" t="n"/>
      <c r="V720" s="600" t="n"/>
      <c r="W720" s="600" t="n"/>
      <c r="X720" s="600" t="n"/>
      <c r="Y720" s="600" t="n"/>
      <c r="Z720" s="600" t="n"/>
    </row>
    <row r="721" ht="15.75" customHeight="1" s="844">
      <c r="A721" s="600" t="n"/>
      <c r="B721" s="600" t="n"/>
      <c r="C721" s="600" t="n"/>
      <c r="D721" s="600" t="n"/>
      <c r="E721" s="600" t="n"/>
      <c r="F721" s="600" t="n"/>
      <c r="G721" s="600" t="n"/>
      <c r="H721" s="600" t="n"/>
      <c r="I721" s="600" t="n"/>
      <c r="J721" s="600" t="n"/>
      <c r="K721" s="600" t="n"/>
      <c r="L721" s="600" t="n"/>
      <c r="M721" s="600" t="n"/>
      <c r="N721" s="600" t="n"/>
      <c r="O721" s="600" t="n"/>
      <c r="P721" s="600" t="n"/>
      <c r="Q721" s="600" t="n"/>
      <c r="R721" s="600" t="n"/>
      <c r="S721" s="600" t="n"/>
      <c r="T721" s="600" t="n"/>
      <c r="U721" s="600" t="n"/>
      <c r="V721" s="600" t="n"/>
      <c r="W721" s="600" t="n"/>
      <c r="X721" s="600" t="n"/>
      <c r="Y721" s="600" t="n"/>
      <c r="Z721" s="600" t="n"/>
    </row>
    <row r="722" ht="15.75" customHeight="1" s="844">
      <c r="A722" s="600" t="n"/>
      <c r="B722" s="600" t="n"/>
      <c r="C722" s="600" t="n"/>
      <c r="D722" s="600" t="n"/>
      <c r="E722" s="600" t="n"/>
      <c r="F722" s="600" t="n"/>
      <c r="G722" s="600" t="n"/>
      <c r="H722" s="600" t="n"/>
      <c r="I722" s="600" t="n"/>
      <c r="J722" s="600" t="n"/>
      <c r="K722" s="600" t="n"/>
      <c r="L722" s="600" t="n"/>
      <c r="M722" s="600" t="n"/>
      <c r="N722" s="600" t="n"/>
      <c r="O722" s="600" t="n"/>
      <c r="P722" s="600" t="n"/>
      <c r="Q722" s="600" t="n"/>
      <c r="R722" s="600" t="n"/>
      <c r="S722" s="600" t="n"/>
      <c r="T722" s="600" t="n"/>
      <c r="U722" s="600" t="n"/>
      <c r="V722" s="600" t="n"/>
      <c r="W722" s="600" t="n"/>
      <c r="X722" s="600" t="n"/>
      <c r="Y722" s="600" t="n"/>
      <c r="Z722" s="600" t="n"/>
    </row>
    <row r="723" ht="15.75" customHeight="1" s="844">
      <c r="A723" s="600" t="n"/>
      <c r="B723" s="600" t="n"/>
      <c r="C723" s="600" t="n"/>
      <c r="D723" s="600" t="n"/>
      <c r="E723" s="600" t="n"/>
      <c r="F723" s="600" t="n"/>
      <c r="G723" s="600" t="n"/>
      <c r="H723" s="600" t="n"/>
      <c r="I723" s="600" t="n"/>
      <c r="J723" s="600" t="n"/>
      <c r="K723" s="600" t="n"/>
      <c r="L723" s="600" t="n"/>
      <c r="M723" s="600" t="n"/>
      <c r="N723" s="600" t="n"/>
      <c r="O723" s="600" t="n"/>
      <c r="P723" s="600" t="n"/>
      <c r="Q723" s="600" t="n"/>
      <c r="R723" s="600" t="n"/>
      <c r="S723" s="600" t="n"/>
      <c r="T723" s="600" t="n"/>
      <c r="U723" s="600" t="n"/>
      <c r="V723" s="600" t="n"/>
      <c r="W723" s="600" t="n"/>
      <c r="X723" s="600" t="n"/>
      <c r="Y723" s="600" t="n"/>
      <c r="Z723" s="600" t="n"/>
    </row>
    <row r="724" ht="15.75" customHeight="1" s="844">
      <c r="A724" s="600" t="n"/>
      <c r="B724" s="600" t="n"/>
      <c r="C724" s="600" t="n"/>
      <c r="D724" s="600" t="n"/>
      <c r="E724" s="600" t="n"/>
      <c r="F724" s="600" t="n"/>
      <c r="G724" s="600" t="n"/>
      <c r="H724" s="600" t="n"/>
      <c r="I724" s="600" t="n"/>
      <c r="J724" s="600" t="n"/>
      <c r="K724" s="600" t="n"/>
      <c r="L724" s="600" t="n"/>
      <c r="M724" s="600" t="n"/>
      <c r="N724" s="600" t="n"/>
      <c r="O724" s="600" t="n"/>
      <c r="P724" s="600" t="n"/>
      <c r="Q724" s="600" t="n"/>
      <c r="R724" s="600" t="n"/>
      <c r="S724" s="600" t="n"/>
      <c r="T724" s="600" t="n"/>
      <c r="U724" s="600" t="n"/>
      <c r="V724" s="600" t="n"/>
      <c r="W724" s="600" t="n"/>
      <c r="X724" s="600" t="n"/>
      <c r="Y724" s="600" t="n"/>
      <c r="Z724" s="600" t="n"/>
    </row>
    <row r="725" ht="15.75" customHeight="1" s="844">
      <c r="A725" s="600" t="n"/>
      <c r="B725" s="600" t="n"/>
      <c r="C725" s="600" t="n"/>
      <c r="D725" s="600" t="n"/>
      <c r="E725" s="600" t="n"/>
      <c r="F725" s="600" t="n"/>
      <c r="G725" s="600" t="n"/>
      <c r="H725" s="600" t="n"/>
      <c r="I725" s="600" t="n"/>
      <c r="J725" s="600" t="n"/>
      <c r="K725" s="600" t="n"/>
      <c r="L725" s="600" t="n"/>
      <c r="M725" s="600" t="n"/>
      <c r="N725" s="600" t="n"/>
      <c r="O725" s="600" t="n"/>
      <c r="P725" s="600" t="n"/>
      <c r="Q725" s="600" t="n"/>
      <c r="R725" s="600" t="n"/>
      <c r="S725" s="600" t="n"/>
      <c r="T725" s="600" t="n"/>
      <c r="U725" s="600" t="n"/>
      <c r="V725" s="600" t="n"/>
      <c r="W725" s="600" t="n"/>
      <c r="X725" s="600" t="n"/>
      <c r="Y725" s="600" t="n"/>
      <c r="Z725" s="600" t="n"/>
    </row>
    <row r="726" ht="15.75" customHeight="1" s="844">
      <c r="A726" s="600" t="n"/>
      <c r="B726" s="600" t="n"/>
      <c r="C726" s="600" t="n"/>
      <c r="D726" s="600" t="n"/>
      <c r="E726" s="600" t="n"/>
      <c r="F726" s="600" t="n"/>
      <c r="G726" s="600" t="n"/>
      <c r="H726" s="600" t="n"/>
      <c r="I726" s="600" t="n"/>
      <c r="J726" s="600" t="n"/>
      <c r="K726" s="600" t="n"/>
      <c r="L726" s="600" t="n"/>
      <c r="M726" s="600" t="n"/>
      <c r="N726" s="600" t="n"/>
      <c r="O726" s="600" t="n"/>
      <c r="P726" s="600" t="n"/>
      <c r="Q726" s="600" t="n"/>
      <c r="R726" s="600" t="n"/>
      <c r="S726" s="600" t="n"/>
      <c r="T726" s="600" t="n"/>
      <c r="U726" s="600" t="n"/>
      <c r="V726" s="600" t="n"/>
      <c r="W726" s="600" t="n"/>
      <c r="X726" s="600" t="n"/>
      <c r="Y726" s="600" t="n"/>
      <c r="Z726" s="600" t="n"/>
    </row>
    <row r="727" ht="15.75" customHeight="1" s="844">
      <c r="A727" s="600" t="n"/>
      <c r="B727" s="600" t="n"/>
      <c r="C727" s="600" t="n"/>
      <c r="D727" s="600" t="n"/>
      <c r="E727" s="600" t="n"/>
      <c r="F727" s="600" t="n"/>
      <c r="G727" s="600" t="n"/>
      <c r="H727" s="600" t="n"/>
      <c r="I727" s="600" t="n"/>
      <c r="J727" s="600" t="n"/>
      <c r="K727" s="600" t="n"/>
      <c r="L727" s="600" t="n"/>
      <c r="M727" s="600" t="n"/>
      <c r="N727" s="600" t="n"/>
      <c r="O727" s="600" t="n"/>
      <c r="P727" s="600" t="n"/>
      <c r="Q727" s="600" t="n"/>
      <c r="R727" s="600" t="n"/>
      <c r="S727" s="600" t="n"/>
      <c r="T727" s="600" t="n"/>
      <c r="U727" s="600" t="n"/>
      <c r="V727" s="600" t="n"/>
      <c r="W727" s="600" t="n"/>
      <c r="X727" s="600" t="n"/>
      <c r="Y727" s="600" t="n"/>
      <c r="Z727" s="600" t="n"/>
    </row>
    <row r="728" ht="15.75" customHeight="1" s="844">
      <c r="A728" s="600" t="n"/>
      <c r="B728" s="600" t="n"/>
      <c r="C728" s="600" t="n"/>
      <c r="D728" s="600" t="n"/>
      <c r="E728" s="600" t="n"/>
      <c r="F728" s="600" t="n"/>
      <c r="G728" s="600" t="n"/>
      <c r="H728" s="600" t="n"/>
      <c r="I728" s="600" t="n"/>
      <c r="J728" s="600" t="n"/>
      <c r="K728" s="600" t="n"/>
      <c r="L728" s="600" t="n"/>
      <c r="M728" s="600" t="n"/>
      <c r="N728" s="600" t="n"/>
      <c r="O728" s="600" t="n"/>
      <c r="P728" s="600" t="n"/>
      <c r="Q728" s="600" t="n"/>
      <c r="R728" s="600" t="n"/>
      <c r="S728" s="600" t="n"/>
      <c r="T728" s="600" t="n"/>
      <c r="U728" s="600" t="n"/>
      <c r="V728" s="600" t="n"/>
      <c r="W728" s="600" t="n"/>
      <c r="X728" s="600" t="n"/>
      <c r="Y728" s="600" t="n"/>
      <c r="Z728" s="600" t="n"/>
    </row>
    <row r="729" ht="15.75" customHeight="1" s="844">
      <c r="A729" s="600" t="n"/>
      <c r="B729" s="600" t="n"/>
      <c r="C729" s="600" t="n"/>
      <c r="D729" s="600" t="n"/>
      <c r="E729" s="600" t="n"/>
      <c r="F729" s="600" t="n"/>
      <c r="G729" s="600" t="n"/>
      <c r="H729" s="600" t="n"/>
      <c r="I729" s="600" t="n"/>
      <c r="J729" s="600" t="n"/>
      <c r="K729" s="600" t="n"/>
      <c r="L729" s="600" t="n"/>
      <c r="M729" s="600" t="n"/>
      <c r="N729" s="600" t="n"/>
      <c r="O729" s="600" t="n"/>
      <c r="P729" s="600" t="n"/>
      <c r="Q729" s="600" t="n"/>
      <c r="R729" s="600" t="n"/>
      <c r="S729" s="600" t="n"/>
      <c r="T729" s="600" t="n"/>
      <c r="U729" s="600" t="n"/>
      <c r="V729" s="600" t="n"/>
      <c r="W729" s="600" t="n"/>
      <c r="X729" s="600" t="n"/>
      <c r="Y729" s="600" t="n"/>
      <c r="Z729" s="600" t="n"/>
    </row>
    <row r="730" ht="15.75" customHeight="1" s="844">
      <c r="A730" s="600" t="n"/>
      <c r="B730" s="600" t="n"/>
      <c r="C730" s="600" t="n"/>
      <c r="D730" s="600" t="n"/>
      <c r="E730" s="600" t="n"/>
      <c r="F730" s="600" t="n"/>
      <c r="G730" s="600" t="n"/>
      <c r="H730" s="600" t="n"/>
      <c r="I730" s="600" t="n"/>
      <c r="J730" s="600" t="n"/>
      <c r="K730" s="600" t="n"/>
      <c r="L730" s="600" t="n"/>
      <c r="M730" s="600" t="n"/>
      <c r="N730" s="600" t="n"/>
      <c r="O730" s="600" t="n"/>
      <c r="P730" s="600" t="n"/>
      <c r="Q730" s="600" t="n"/>
      <c r="R730" s="600" t="n"/>
      <c r="S730" s="600" t="n"/>
      <c r="T730" s="600" t="n"/>
      <c r="U730" s="600" t="n"/>
      <c r="V730" s="600" t="n"/>
      <c r="W730" s="600" t="n"/>
      <c r="X730" s="600" t="n"/>
      <c r="Y730" s="600" t="n"/>
      <c r="Z730" s="600" t="n"/>
    </row>
    <row r="731" ht="15.75" customHeight="1" s="844">
      <c r="A731" s="600" t="n"/>
      <c r="B731" s="600" t="n"/>
      <c r="C731" s="600" t="n"/>
      <c r="D731" s="600" t="n"/>
      <c r="E731" s="600" t="n"/>
      <c r="F731" s="600" t="n"/>
      <c r="G731" s="600" t="n"/>
      <c r="H731" s="600" t="n"/>
      <c r="I731" s="600" t="n"/>
      <c r="J731" s="600" t="n"/>
      <c r="K731" s="600" t="n"/>
      <c r="L731" s="600" t="n"/>
      <c r="M731" s="600" t="n"/>
      <c r="N731" s="600" t="n"/>
      <c r="O731" s="600" t="n"/>
      <c r="P731" s="600" t="n"/>
      <c r="Q731" s="600" t="n"/>
      <c r="R731" s="600" t="n"/>
      <c r="S731" s="600" t="n"/>
      <c r="T731" s="600" t="n"/>
      <c r="U731" s="600" t="n"/>
      <c r="V731" s="600" t="n"/>
      <c r="W731" s="600" t="n"/>
      <c r="X731" s="600" t="n"/>
      <c r="Y731" s="600" t="n"/>
      <c r="Z731" s="600" t="n"/>
    </row>
    <row r="732" ht="15.75" customHeight="1" s="844">
      <c r="A732" s="600" t="n"/>
      <c r="B732" s="600" t="n"/>
      <c r="C732" s="600" t="n"/>
      <c r="D732" s="600" t="n"/>
      <c r="E732" s="600" t="n"/>
      <c r="F732" s="600" t="n"/>
      <c r="G732" s="600" t="n"/>
      <c r="H732" s="600" t="n"/>
      <c r="I732" s="600" t="n"/>
      <c r="J732" s="600" t="n"/>
      <c r="K732" s="600" t="n"/>
      <c r="L732" s="600" t="n"/>
      <c r="M732" s="600" t="n"/>
      <c r="N732" s="600" t="n"/>
      <c r="O732" s="600" t="n"/>
      <c r="P732" s="600" t="n"/>
      <c r="Q732" s="600" t="n"/>
      <c r="R732" s="600" t="n"/>
      <c r="S732" s="600" t="n"/>
      <c r="T732" s="600" t="n"/>
      <c r="U732" s="600" t="n"/>
      <c r="V732" s="600" t="n"/>
      <c r="W732" s="600" t="n"/>
      <c r="X732" s="600" t="n"/>
      <c r="Y732" s="600" t="n"/>
      <c r="Z732" s="600" t="n"/>
    </row>
    <row r="733" ht="15.75" customHeight="1" s="844">
      <c r="A733" s="600" t="n"/>
      <c r="B733" s="600" t="n"/>
      <c r="C733" s="600" t="n"/>
      <c r="D733" s="600" t="n"/>
      <c r="E733" s="600" t="n"/>
      <c r="F733" s="600" t="n"/>
      <c r="G733" s="600" t="n"/>
      <c r="H733" s="600" t="n"/>
      <c r="I733" s="600" t="n"/>
      <c r="J733" s="600" t="n"/>
      <c r="K733" s="600" t="n"/>
      <c r="L733" s="600" t="n"/>
      <c r="M733" s="600" t="n"/>
      <c r="N733" s="600" t="n"/>
      <c r="O733" s="600" t="n"/>
      <c r="P733" s="600" t="n"/>
      <c r="Q733" s="600" t="n"/>
      <c r="R733" s="600" t="n"/>
      <c r="S733" s="600" t="n"/>
      <c r="T733" s="600" t="n"/>
      <c r="U733" s="600" t="n"/>
      <c r="V733" s="600" t="n"/>
      <c r="W733" s="600" t="n"/>
      <c r="X733" s="600" t="n"/>
      <c r="Y733" s="600" t="n"/>
      <c r="Z733" s="600" t="n"/>
    </row>
    <row r="734" ht="15.75" customHeight="1" s="844">
      <c r="A734" s="600" t="n"/>
      <c r="B734" s="600" t="n"/>
      <c r="C734" s="600" t="n"/>
      <c r="D734" s="600" t="n"/>
      <c r="E734" s="600" t="n"/>
      <c r="F734" s="600" t="n"/>
      <c r="G734" s="600" t="n"/>
      <c r="H734" s="600" t="n"/>
      <c r="I734" s="600" t="n"/>
      <c r="J734" s="600" t="n"/>
      <c r="K734" s="600" t="n"/>
      <c r="L734" s="600" t="n"/>
      <c r="M734" s="600" t="n"/>
      <c r="N734" s="600" t="n"/>
      <c r="O734" s="600" t="n"/>
      <c r="P734" s="600" t="n"/>
      <c r="Q734" s="600" t="n"/>
      <c r="R734" s="600" t="n"/>
      <c r="S734" s="600" t="n"/>
      <c r="T734" s="600" t="n"/>
      <c r="U734" s="600" t="n"/>
      <c r="V734" s="600" t="n"/>
      <c r="W734" s="600" t="n"/>
      <c r="X734" s="600" t="n"/>
      <c r="Y734" s="600" t="n"/>
      <c r="Z734" s="600" t="n"/>
    </row>
    <row r="735" ht="15.75" customHeight="1" s="844">
      <c r="A735" s="600" t="n"/>
      <c r="B735" s="600" t="n"/>
      <c r="C735" s="600" t="n"/>
      <c r="D735" s="600" t="n"/>
      <c r="E735" s="600" t="n"/>
      <c r="F735" s="600" t="n"/>
      <c r="G735" s="600" t="n"/>
      <c r="H735" s="600" t="n"/>
      <c r="I735" s="600" t="n"/>
      <c r="J735" s="600" t="n"/>
      <c r="K735" s="600" t="n"/>
      <c r="L735" s="600" t="n"/>
      <c r="M735" s="600" t="n"/>
      <c r="N735" s="600" t="n"/>
      <c r="O735" s="600" t="n"/>
      <c r="P735" s="600" t="n"/>
      <c r="Q735" s="600" t="n"/>
      <c r="R735" s="600" t="n"/>
      <c r="S735" s="600" t="n"/>
      <c r="T735" s="600" t="n"/>
      <c r="U735" s="600" t="n"/>
      <c r="V735" s="600" t="n"/>
      <c r="W735" s="600" t="n"/>
      <c r="X735" s="600" t="n"/>
      <c r="Y735" s="600" t="n"/>
      <c r="Z735" s="600" t="n"/>
    </row>
    <row r="736" ht="15.75" customHeight="1" s="844">
      <c r="A736" s="600" t="n"/>
      <c r="B736" s="600" t="n"/>
      <c r="C736" s="600" t="n"/>
      <c r="D736" s="600" t="n"/>
      <c r="E736" s="600" t="n"/>
      <c r="F736" s="600" t="n"/>
      <c r="G736" s="600" t="n"/>
      <c r="H736" s="600" t="n"/>
      <c r="I736" s="600" t="n"/>
      <c r="J736" s="600" t="n"/>
      <c r="K736" s="600" t="n"/>
      <c r="L736" s="600" t="n"/>
      <c r="M736" s="600" t="n"/>
      <c r="N736" s="600" t="n"/>
      <c r="O736" s="600" t="n"/>
      <c r="P736" s="600" t="n"/>
      <c r="Q736" s="600" t="n"/>
      <c r="R736" s="600" t="n"/>
      <c r="S736" s="600" t="n"/>
      <c r="T736" s="600" t="n"/>
      <c r="U736" s="600" t="n"/>
      <c r="V736" s="600" t="n"/>
      <c r="W736" s="600" t="n"/>
      <c r="X736" s="600" t="n"/>
      <c r="Y736" s="600" t="n"/>
      <c r="Z736" s="600" t="n"/>
    </row>
    <row r="737" ht="15.75" customHeight="1" s="844">
      <c r="A737" s="600" t="n"/>
      <c r="B737" s="600" t="n"/>
      <c r="C737" s="600" t="n"/>
      <c r="D737" s="600" t="n"/>
      <c r="E737" s="600" t="n"/>
      <c r="F737" s="600" t="n"/>
      <c r="G737" s="600" t="n"/>
      <c r="H737" s="600" t="n"/>
      <c r="I737" s="600" t="n"/>
      <c r="J737" s="600" t="n"/>
      <c r="K737" s="600" t="n"/>
      <c r="L737" s="600" t="n"/>
      <c r="M737" s="600" t="n"/>
      <c r="N737" s="600" t="n"/>
      <c r="O737" s="600" t="n"/>
      <c r="P737" s="600" t="n"/>
      <c r="Q737" s="600" t="n"/>
      <c r="R737" s="600" t="n"/>
      <c r="S737" s="600" t="n"/>
      <c r="T737" s="600" t="n"/>
      <c r="U737" s="600" t="n"/>
      <c r="V737" s="600" t="n"/>
      <c r="W737" s="600" t="n"/>
      <c r="X737" s="600" t="n"/>
      <c r="Y737" s="600" t="n"/>
      <c r="Z737" s="600" t="n"/>
    </row>
    <row r="738" ht="15.75" customHeight="1" s="844">
      <c r="A738" s="600" t="n"/>
      <c r="B738" s="600" t="n"/>
      <c r="C738" s="600" t="n"/>
      <c r="D738" s="600" t="n"/>
      <c r="E738" s="600" t="n"/>
      <c r="F738" s="600" t="n"/>
      <c r="G738" s="600" t="n"/>
      <c r="H738" s="600" t="n"/>
      <c r="I738" s="600" t="n"/>
      <c r="J738" s="600" t="n"/>
      <c r="K738" s="600" t="n"/>
      <c r="L738" s="600" t="n"/>
      <c r="M738" s="600" t="n"/>
      <c r="N738" s="600" t="n"/>
      <c r="O738" s="600" t="n"/>
      <c r="P738" s="600" t="n"/>
      <c r="Q738" s="600" t="n"/>
      <c r="R738" s="600" t="n"/>
      <c r="S738" s="600" t="n"/>
      <c r="T738" s="600" t="n"/>
      <c r="U738" s="600" t="n"/>
      <c r="V738" s="600" t="n"/>
      <c r="W738" s="600" t="n"/>
      <c r="X738" s="600" t="n"/>
      <c r="Y738" s="600" t="n"/>
      <c r="Z738" s="600" t="n"/>
    </row>
    <row r="739" ht="15.75" customHeight="1" s="844">
      <c r="A739" s="600" t="n"/>
      <c r="B739" s="600" t="n"/>
      <c r="C739" s="600" t="n"/>
      <c r="D739" s="600" t="n"/>
      <c r="E739" s="600" t="n"/>
      <c r="F739" s="600" t="n"/>
      <c r="G739" s="600" t="n"/>
      <c r="H739" s="600" t="n"/>
      <c r="I739" s="600" t="n"/>
      <c r="J739" s="600" t="n"/>
      <c r="K739" s="600" t="n"/>
      <c r="L739" s="600" t="n"/>
      <c r="M739" s="600" t="n"/>
      <c r="N739" s="600" t="n"/>
      <c r="O739" s="600" t="n"/>
      <c r="P739" s="600" t="n"/>
      <c r="Q739" s="600" t="n"/>
      <c r="R739" s="600" t="n"/>
      <c r="S739" s="600" t="n"/>
      <c r="T739" s="600" t="n"/>
      <c r="U739" s="600" t="n"/>
      <c r="V739" s="600" t="n"/>
      <c r="W739" s="600" t="n"/>
      <c r="X739" s="600" t="n"/>
      <c r="Y739" s="600" t="n"/>
      <c r="Z739" s="600" t="n"/>
    </row>
    <row r="740" ht="15.75" customHeight="1" s="844">
      <c r="A740" s="600" t="n"/>
      <c r="B740" s="600" t="n"/>
      <c r="C740" s="600" t="n"/>
      <c r="D740" s="600" t="n"/>
      <c r="E740" s="600" t="n"/>
      <c r="F740" s="600" t="n"/>
      <c r="G740" s="600" t="n"/>
      <c r="H740" s="600" t="n"/>
      <c r="I740" s="600" t="n"/>
      <c r="J740" s="600" t="n"/>
      <c r="K740" s="600" t="n"/>
      <c r="L740" s="600" t="n"/>
      <c r="M740" s="600" t="n"/>
      <c r="N740" s="600" t="n"/>
      <c r="O740" s="600" t="n"/>
      <c r="P740" s="600" t="n"/>
      <c r="Q740" s="600" t="n"/>
      <c r="R740" s="600" t="n"/>
      <c r="S740" s="600" t="n"/>
      <c r="T740" s="600" t="n"/>
      <c r="U740" s="600" t="n"/>
      <c r="V740" s="600" t="n"/>
      <c r="W740" s="600" t="n"/>
      <c r="X740" s="600" t="n"/>
      <c r="Y740" s="600" t="n"/>
      <c r="Z740" s="600" t="n"/>
    </row>
    <row r="741" ht="15.75" customHeight="1" s="844">
      <c r="A741" s="600" t="n"/>
      <c r="B741" s="600" t="n"/>
      <c r="C741" s="600" t="n"/>
      <c r="D741" s="600" t="n"/>
      <c r="E741" s="600" t="n"/>
      <c r="F741" s="600" t="n"/>
      <c r="G741" s="600" t="n"/>
      <c r="H741" s="600" t="n"/>
      <c r="I741" s="600" t="n"/>
      <c r="J741" s="600" t="n"/>
      <c r="K741" s="600" t="n"/>
      <c r="L741" s="600" t="n"/>
      <c r="M741" s="600" t="n"/>
      <c r="N741" s="600" t="n"/>
      <c r="O741" s="600" t="n"/>
      <c r="P741" s="600" t="n"/>
      <c r="Q741" s="600" t="n"/>
      <c r="R741" s="600" t="n"/>
      <c r="S741" s="600" t="n"/>
      <c r="T741" s="600" t="n"/>
      <c r="U741" s="600" t="n"/>
      <c r="V741" s="600" t="n"/>
      <c r="W741" s="600" t="n"/>
      <c r="X741" s="600" t="n"/>
      <c r="Y741" s="600" t="n"/>
      <c r="Z741" s="600" t="n"/>
    </row>
    <row r="742" ht="15.75" customHeight="1" s="844">
      <c r="A742" s="600" t="n"/>
      <c r="B742" s="600" t="n"/>
      <c r="C742" s="600" t="n"/>
      <c r="D742" s="600" t="n"/>
      <c r="E742" s="600" t="n"/>
      <c r="F742" s="600" t="n"/>
      <c r="G742" s="600" t="n"/>
      <c r="H742" s="600" t="n"/>
      <c r="I742" s="600" t="n"/>
      <c r="J742" s="600" t="n"/>
      <c r="K742" s="600" t="n"/>
      <c r="L742" s="600" t="n"/>
      <c r="M742" s="600" t="n"/>
      <c r="N742" s="600" t="n"/>
      <c r="O742" s="600" t="n"/>
      <c r="P742" s="600" t="n"/>
      <c r="Q742" s="600" t="n"/>
      <c r="R742" s="600" t="n"/>
      <c r="S742" s="600" t="n"/>
      <c r="T742" s="600" t="n"/>
      <c r="U742" s="600" t="n"/>
      <c r="V742" s="600" t="n"/>
      <c r="W742" s="600" t="n"/>
      <c r="X742" s="600" t="n"/>
      <c r="Y742" s="600" t="n"/>
      <c r="Z742" s="600" t="n"/>
    </row>
    <row r="743" ht="15.75" customHeight="1" s="844">
      <c r="A743" s="600" t="n"/>
      <c r="B743" s="600" t="n"/>
      <c r="C743" s="600" t="n"/>
      <c r="D743" s="600" t="n"/>
      <c r="E743" s="600" t="n"/>
      <c r="F743" s="600" t="n"/>
      <c r="G743" s="600" t="n"/>
      <c r="H743" s="600" t="n"/>
      <c r="I743" s="600" t="n"/>
      <c r="J743" s="600" t="n"/>
      <c r="K743" s="600" t="n"/>
      <c r="L743" s="600" t="n"/>
      <c r="M743" s="600" t="n"/>
      <c r="N743" s="600" t="n"/>
      <c r="O743" s="600" t="n"/>
      <c r="P743" s="600" t="n"/>
      <c r="Q743" s="600" t="n"/>
      <c r="R743" s="600" t="n"/>
      <c r="S743" s="600" t="n"/>
      <c r="T743" s="600" t="n"/>
      <c r="U743" s="600" t="n"/>
      <c r="V743" s="600" t="n"/>
      <c r="W743" s="600" t="n"/>
      <c r="X743" s="600" t="n"/>
      <c r="Y743" s="600" t="n"/>
      <c r="Z743" s="600" t="n"/>
    </row>
    <row r="744" ht="15.75" customHeight="1" s="844">
      <c r="A744" s="600" t="n"/>
      <c r="B744" s="600" t="n"/>
      <c r="C744" s="600" t="n"/>
      <c r="D744" s="600" t="n"/>
      <c r="E744" s="600" t="n"/>
      <c r="F744" s="600" t="n"/>
      <c r="G744" s="600" t="n"/>
      <c r="H744" s="600" t="n"/>
      <c r="I744" s="600" t="n"/>
      <c r="J744" s="600" t="n"/>
      <c r="K744" s="600" t="n"/>
      <c r="L744" s="600" t="n"/>
      <c r="M744" s="600" t="n"/>
      <c r="N744" s="600" t="n"/>
      <c r="O744" s="600" t="n"/>
      <c r="P744" s="600" t="n"/>
      <c r="Q744" s="600" t="n"/>
      <c r="R744" s="600" t="n"/>
      <c r="S744" s="600" t="n"/>
      <c r="T744" s="600" t="n"/>
      <c r="U744" s="600" t="n"/>
      <c r="V744" s="600" t="n"/>
      <c r="W744" s="600" t="n"/>
      <c r="X744" s="600" t="n"/>
      <c r="Y744" s="600" t="n"/>
      <c r="Z744" s="600" t="n"/>
    </row>
    <row r="745" ht="15.75" customHeight="1" s="844">
      <c r="A745" s="600" t="n"/>
      <c r="B745" s="600" t="n"/>
      <c r="C745" s="600" t="n"/>
      <c r="D745" s="600" t="n"/>
      <c r="E745" s="600" t="n"/>
      <c r="F745" s="600" t="n"/>
      <c r="G745" s="600" t="n"/>
      <c r="H745" s="600" t="n"/>
      <c r="I745" s="600" t="n"/>
      <c r="J745" s="600" t="n"/>
      <c r="K745" s="600" t="n"/>
      <c r="L745" s="600" t="n"/>
      <c r="M745" s="600" t="n"/>
      <c r="N745" s="600" t="n"/>
      <c r="O745" s="600" t="n"/>
      <c r="P745" s="600" t="n"/>
      <c r="Q745" s="600" t="n"/>
      <c r="R745" s="600" t="n"/>
      <c r="S745" s="600" t="n"/>
      <c r="T745" s="600" t="n"/>
      <c r="U745" s="600" t="n"/>
      <c r="V745" s="600" t="n"/>
      <c r="W745" s="600" t="n"/>
      <c r="X745" s="600" t="n"/>
      <c r="Y745" s="600" t="n"/>
      <c r="Z745" s="600" t="n"/>
    </row>
    <row r="746" ht="15.75" customHeight="1" s="844">
      <c r="A746" s="600" t="n"/>
      <c r="B746" s="600" t="n"/>
      <c r="C746" s="600" t="n"/>
      <c r="D746" s="600" t="n"/>
      <c r="E746" s="600" t="n"/>
      <c r="F746" s="600" t="n"/>
      <c r="G746" s="600" t="n"/>
      <c r="H746" s="600" t="n"/>
      <c r="I746" s="600" t="n"/>
      <c r="J746" s="600" t="n"/>
      <c r="K746" s="600" t="n"/>
      <c r="L746" s="600" t="n"/>
      <c r="M746" s="600" t="n"/>
      <c r="N746" s="600" t="n"/>
      <c r="O746" s="600" t="n"/>
      <c r="P746" s="600" t="n"/>
      <c r="Q746" s="600" t="n"/>
      <c r="R746" s="600" t="n"/>
      <c r="S746" s="600" t="n"/>
      <c r="T746" s="600" t="n"/>
      <c r="U746" s="600" t="n"/>
      <c r="V746" s="600" t="n"/>
      <c r="W746" s="600" t="n"/>
      <c r="X746" s="600" t="n"/>
      <c r="Y746" s="600" t="n"/>
      <c r="Z746" s="600" t="n"/>
    </row>
    <row r="747" ht="15.75" customHeight="1" s="844">
      <c r="A747" s="600" t="n"/>
      <c r="B747" s="600" t="n"/>
      <c r="C747" s="600" t="n"/>
      <c r="D747" s="600" t="n"/>
      <c r="E747" s="600" t="n"/>
      <c r="F747" s="600" t="n"/>
      <c r="G747" s="600" t="n"/>
      <c r="H747" s="600" t="n"/>
      <c r="I747" s="600" t="n"/>
      <c r="J747" s="600" t="n"/>
      <c r="K747" s="600" t="n"/>
      <c r="L747" s="600" t="n"/>
      <c r="M747" s="600" t="n"/>
      <c r="N747" s="600" t="n"/>
      <c r="O747" s="600" t="n"/>
      <c r="P747" s="600" t="n"/>
      <c r="Q747" s="600" t="n"/>
      <c r="R747" s="600" t="n"/>
      <c r="S747" s="600" t="n"/>
      <c r="T747" s="600" t="n"/>
      <c r="U747" s="600" t="n"/>
      <c r="V747" s="600" t="n"/>
      <c r="W747" s="600" t="n"/>
      <c r="X747" s="600" t="n"/>
      <c r="Y747" s="600" t="n"/>
      <c r="Z747" s="600" t="n"/>
    </row>
    <row r="748" ht="15.75" customHeight="1" s="844">
      <c r="A748" s="600" t="n"/>
      <c r="B748" s="600" t="n"/>
      <c r="C748" s="600" t="n"/>
      <c r="D748" s="600" t="n"/>
      <c r="E748" s="600" t="n"/>
      <c r="F748" s="600" t="n"/>
      <c r="G748" s="600" t="n"/>
      <c r="H748" s="600" t="n"/>
      <c r="I748" s="600" t="n"/>
      <c r="J748" s="600" t="n"/>
      <c r="K748" s="600" t="n"/>
      <c r="L748" s="600" t="n"/>
      <c r="M748" s="600" t="n"/>
      <c r="N748" s="600" t="n"/>
      <c r="O748" s="600" t="n"/>
      <c r="P748" s="600" t="n"/>
      <c r="Q748" s="600" t="n"/>
      <c r="R748" s="600" t="n"/>
      <c r="S748" s="600" t="n"/>
      <c r="T748" s="600" t="n"/>
      <c r="U748" s="600" t="n"/>
      <c r="V748" s="600" t="n"/>
      <c r="W748" s="600" t="n"/>
      <c r="X748" s="600" t="n"/>
      <c r="Y748" s="600" t="n"/>
      <c r="Z748" s="600" t="n"/>
    </row>
    <row r="749" ht="15.75" customHeight="1" s="844">
      <c r="A749" s="600" t="n"/>
      <c r="B749" s="600" t="n"/>
      <c r="C749" s="600" t="n"/>
      <c r="D749" s="600" t="n"/>
      <c r="E749" s="600" t="n"/>
      <c r="F749" s="600" t="n"/>
      <c r="G749" s="600" t="n"/>
      <c r="H749" s="600" t="n"/>
      <c r="I749" s="600" t="n"/>
      <c r="J749" s="600" t="n"/>
      <c r="K749" s="600" t="n"/>
      <c r="L749" s="600" t="n"/>
      <c r="M749" s="600" t="n"/>
      <c r="N749" s="600" t="n"/>
      <c r="O749" s="600" t="n"/>
      <c r="P749" s="600" t="n"/>
      <c r="Q749" s="600" t="n"/>
      <c r="R749" s="600" t="n"/>
      <c r="S749" s="600" t="n"/>
      <c r="T749" s="600" t="n"/>
      <c r="U749" s="600" t="n"/>
      <c r="V749" s="600" t="n"/>
      <c r="W749" s="600" t="n"/>
      <c r="X749" s="600" t="n"/>
      <c r="Y749" s="600" t="n"/>
      <c r="Z749" s="600" t="n"/>
    </row>
    <row r="750" ht="15.75" customHeight="1" s="844">
      <c r="A750" s="600" t="n"/>
      <c r="B750" s="600" t="n"/>
      <c r="C750" s="600" t="n"/>
      <c r="D750" s="600" t="n"/>
      <c r="E750" s="600" t="n"/>
      <c r="F750" s="600" t="n"/>
      <c r="G750" s="600" t="n"/>
      <c r="H750" s="600" t="n"/>
      <c r="I750" s="600" t="n"/>
      <c r="J750" s="600" t="n"/>
      <c r="K750" s="600" t="n"/>
      <c r="L750" s="600" t="n"/>
      <c r="M750" s="600" t="n"/>
      <c r="N750" s="600" t="n"/>
      <c r="O750" s="600" t="n"/>
      <c r="P750" s="600" t="n"/>
      <c r="Q750" s="600" t="n"/>
      <c r="R750" s="600" t="n"/>
      <c r="S750" s="600" t="n"/>
      <c r="T750" s="600" t="n"/>
      <c r="U750" s="600" t="n"/>
      <c r="V750" s="600" t="n"/>
      <c r="W750" s="600" t="n"/>
      <c r="X750" s="600" t="n"/>
      <c r="Y750" s="600" t="n"/>
      <c r="Z750" s="600" t="n"/>
    </row>
    <row r="751" ht="15.75" customHeight="1" s="844">
      <c r="A751" s="600" t="n"/>
      <c r="B751" s="600" t="n"/>
      <c r="C751" s="600" t="n"/>
      <c r="D751" s="600" t="n"/>
      <c r="E751" s="600" t="n"/>
      <c r="F751" s="600" t="n"/>
      <c r="G751" s="600" t="n"/>
      <c r="H751" s="600" t="n"/>
      <c r="I751" s="600" t="n"/>
      <c r="J751" s="600" t="n"/>
      <c r="K751" s="600" t="n"/>
      <c r="L751" s="600" t="n"/>
      <c r="M751" s="600" t="n"/>
      <c r="N751" s="600" t="n"/>
      <c r="O751" s="600" t="n"/>
      <c r="P751" s="600" t="n"/>
      <c r="Q751" s="600" t="n"/>
      <c r="R751" s="600" t="n"/>
      <c r="S751" s="600" t="n"/>
      <c r="T751" s="600" t="n"/>
      <c r="U751" s="600" t="n"/>
      <c r="V751" s="600" t="n"/>
      <c r="W751" s="600" t="n"/>
      <c r="X751" s="600" t="n"/>
      <c r="Y751" s="600" t="n"/>
      <c r="Z751" s="600" t="n"/>
    </row>
    <row r="752" ht="15.75" customHeight="1" s="844">
      <c r="A752" s="600" t="n"/>
      <c r="B752" s="600" t="n"/>
      <c r="C752" s="600" t="n"/>
      <c r="D752" s="600" t="n"/>
      <c r="E752" s="600" t="n"/>
      <c r="F752" s="600" t="n"/>
      <c r="G752" s="600" t="n"/>
      <c r="H752" s="600" t="n"/>
      <c r="I752" s="600" t="n"/>
      <c r="J752" s="600" t="n"/>
      <c r="K752" s="600" t="n"/>
      <c r="L752" s="600" t="n"/>
      <c r="M752" s="600" t="n"/>
      <c r="N752" s="600" t="n"/>
      <c r="O752" s="600" t="n"/>
      <c r="P752" s="600" t="n"/>
      <c r="Q752" s="600" t="n"/>
      <c r="R752" s="600" t="n"/>
      <c r="S752" s="600" t="n"/>
      <c r="T752" s="600" t="n"/>
      <c r="U752" s="600" t="n"/>
      <c r="V752" s="600" t="n"/>
      <c r="W752" s="600" t="n"/>
      <c r="X752" s="600" t="n"/>
      <c r="Y752" s="600" t="n"/>
      <c r="Z752" s="600" t="n"/>
    </row>
    <row r="753" ht="15.75" customHeight="1" s="844">
      <c r="A753" s="600" t="n"/>
      <c r="B753" s="600" t="n"/>
      <c r="C753" s="600" t="n"/>
      <c r="D753" s="600" t="n"/>
      <c r="E753" s="600" t="n"/>
      <c r="F753" s="600" t="n"/>
      <c r="G753" s="600" t="n"/>
      <c r="H753" s="600" t="n"/>
      <c r="I753" s="600" t="n"/>
      <c r="J753" s="600" t="n"/>
      <c r="K753" s="600" t="n"/>
      <c r="L753" s="600" t="n"/>
      <c r="M753" s="600" t="n"/>
      <c r="N753" s="600" t="n"/>
      <c r="O753" s="600" t="n"/>
      <c r="P753" s="600" t="n"/>
      <c r="Q753" s="600" t="n"/>
      <c r="R753" s="600" t="n"/>
      <c r="S753" s="600" t="n"/>
      <c r="T753" s="600" t="n"/>
      <c r="U753" s="600" t="n"/>
      <c r="V753" s="600" t="n"/>
      <c r="W753" s="600" t="n"/>
      <c r="X753" s="600" t="n"/>
      <c r="Y753" s="600" t="n"/>
      <c r="Z753" s="600" t="n"/>
    </row>
    <row r="754" ht="15.75" customHeight="1" s="844">
      <c r="A754" s="600" t="n"/>
      <c r="B754" s="600" t="n"/>
      <c r="C754" s="600" t="n"/>
      <c r="D754" s="600" t="n"/>
      <c r="E754" s="600" t="n"/>
      <c r="F754" s="600" t="n"/>
      <c r="G754" s="600" t="n"/>
      <c r="H754" s="600" t="n"/>
      <c r="I754" s="600" t="n"/>
      <c r="J754" s="600" t="n"/>
      <c r="K754" s="600" t="n"/>
      <c r="L754" s="600" t="n"/>
      <c r="M754" s="600" t="n"/>
      <c r="N754" s="600" t="n"/>
      <c r="O754" s="600" t="n"/>
      <c r="P754" s="600" t="n"/>
      <c r="Q754" s="600" t="n"/>
      <c r="R754" s="600" t="n"/>
      <c r="S754" s="600" t="n"/>
      <c r="T754" s="600" t="n"/>
      <c r="U754" s="600" t="n"/>
      <c r="V754" s="600" t="n"/>
      <c r="W754" s="600" t="n"/>
      <c r="X754" s="600" t="n"/>
      <c r="Y754" s="600" t="n"/>
      <c r="Z754" s="600" t="n"/>
    </row>
    <row r="755" ht="15.75" customHeight="1" s="844">
      <c r="A755" s="600" t="n"/>
      <c r="B755" s="600" t="n"/>
      <c r="C755" s="600" t="n"/>
      <c r="D755" s="600" t="n"/>
      <c r="E755" s="600" t="n"/>
      <c r="F755" s="600" t="n"/>
      <c r="G755" s="600" t="n"/>
      <c r="H755" s="600" t="n"/>
      <c r="I755" s="600" t="n"/>
      <c r="J755" s="600" t="n"/>
      <c r="K755" s="600" t="n"/>
      <c r="L755" s="600" t="n"/>
      <c r="M755" s="600" t="n"/>
      <c r="N755" s="600" t="n"/>
      <c r="O755" s="600" t="n"/>
      <c r="P755" s="600" t="n"/>
      <c r="Q755" s="600" t="n"/>
      <c r="R755" s="600" t="n"/>
      <c r="S755" s="600" t="n"/>
      <c r="T755" s="600" t="n"/>
      <c r="U755" s="600" t="n"/>
      <c r="V755" s="600" t="n"/>
      <c r="W755" s="600" t="n"/>
      <c r="X755" s="600" t="n"/>
      <c r="Y755" s="600" t="n"/>
      <c r="Z755" s="600" t="n"/>
    </row>
    <row r="756" ht="15.75" customHeight="1" s="844">
      <c r="A756" s="600" t="n"/>
      <c r="B756" s="600" t="n"/>
      <c r="C756" s="600" t="n"/>
      <c r="D756" s="600" t="n"/>
      <c r="E756" s="600" t="n"/>
      <c r="F756" s="600" t="n"/>
      <c r="G756" s="600" t="n"/>
      <c r="H756" s="600" t="n"/>
      <c r="I756" s="600" t="n"/>
      <c r="J756" s="600" t="n"/>
      <c r="K756" s="600" t="n"/>
      <c r="L756" s="600" t="n"/>
      <c r="M756" s="600" t="n"/>
      <c r="N756" s="600" t="n"/>
      <c r="O756" s="600" t="n"/>
      <c r="P756" s="600" t="n"/>
      <c r="Q756" s="600" t="n"/>
      <c r="R756" s="600" t="n"/>
      <c r="S756" s="600" t="n"/>
      <c r="T756" s="600" t="n"/>
      <c r="U756" s="600" t="n"/>
      <c r="V756" s="600" t="n"/>
      <c r="W756" s="600" t="n"/>
      <c r="X756" s="600" t="n"/>
      <c r="Y756" s="600" t="n"/>
      <c r="Z756" s="600" t="n"/>
    </row>
    <row r="757" ht="15.75" customHeight="1" s="844">
      <c r="A757" s="600" t="n"/>
      <c r="B757" s="600" t="n"/>
      <c r="C757" s="600" t="n"/>
      <c r="D757" s="600" t="n"/>
      <c r="E757" s="600" t="n"/>
      <c r="F757" s="600" t="n"/>
      <c r="G757" s="600" t="n"/>
      <c r="H757" s="600" t="n"/>
      <c r="I757" s="600" t="n"/>
      <c r="J757" s="600" t="n"/>
      <c r="K757" s="600" t="n"/>
      <c r="L757" s="600" t="n"/>
      <c r="M757" s="600" t="n"/>
      <c r="N757" s="600" t="n"/>
      <c r="O757" s="600" t="n"/>
      <c r="P757" s="600" t="n"/>
      <c r="Q757" s="600" t="n"/>
      <c r="R757" s="600" t="n"/>
      <c r="S757" s="600" t="n"/>
      <c r="T757" s="600" t="n"/>
      <c r="U757" s="600" t="n"/>
      <c r="V757" s="600" t="n"/>
      <c r="W757" s="600" t="n"/>
      <c r="X757" s="600" t="n"/>
      <c r="Y757" s="600" t="n"/>
      <c r="Z757" s="600" t="n"/>
    </row>
    <row r="758" ht="15.75" customHeight="1" s="844">
      <c r="A758" s="600" t="n"/>
      <c r="B758" s="600" t="n"/>
      <c r="C758" s="600" t="n"/>
      <c r="D758" s="600" t="n"/>
      <c r="E758" s="600" t="n"/>
      <c r="F758" s="600" t="n"/>
      <c r="G758" s="600" t="n"/>
      <c r="H758" s="600" t="n"/>
      <c r="I758" s="600" t="n"/>
      <c r="J758" s="600" t="n"/>
      <c r="K758" s="600" t="n"/>
      <c r="L758" s="600" t="n"/>
      <c r="M758" s="600" t="n"/>
      <c r="N758" s="600" t="n"/>
      <c r="O758" s="600" t="n"/>
      <c r="P758" s="600" t="n"/>
      <c r="Q758" s="600" t="n"/>
      <c r="R758" s="600" t="n"/>
      <c r="S758" s="600" t="n"/>
      <c r="T758" s="600" t="n"/>
      <c r="U758" s="600" t="n"/>
      <c r="V758" s="600" t="n"/>
      <c r="W758" s="600" t="n"/>
      <c r="X758" s="600" t="n"/>
      <c r="Y758" s="600" t="n"/>
      <c r="Z758" s="600" t="n"/>
    </row>
    <row r="759" ht="15.75" customHeight="1" s="844">
      <c r="A759" s="600" t="n"/>
      <c r="B759" s="600" t="n"/>
      <c r="C759" s="600" t="n"/>
      <c r="D759" s="600" t="n"/>
      <c r="E759" s="600" t="n"/>
      <c r="F759" s="600" t="n"/>
      <c r="G759" s="600" t="n"/>
      <c r="H759" s="600" t="n"/>
      <c r="I759" s="600" t="n"/>
      <c r="J759" s="600" t="n"/>
      <c r="K759" s="600" t="n"/>
      <c r="L759" s="600" t="n"/>
      <c r="M759" s="600" t="n"/>
      <c r="N759" s="600" t="n"/>
      <c r="O759" s="600" t="n"/>
      <c r="P759" s="600" t="n"/>
      <c r="Q759" s="600" t="n"/>
      <c r="R759" s="600" t="n"/>
      <c r="S759" s="600" t="n"/>
      <c r="T759" s="600" t="n"/>
      <c r="U759" s="600" t="n"/>
      <c r="V759" s="600" t="n"/>
      <c r="W759" s="600" t="n"/>
      <c r="X759" s="600" t="n"/>
      <c r="Y759" s="600" t="n"/>
      <c r="Z759" s="600" t="n"/>
    </row>
    <row r="760" ht="15.75" customHeight="1" s="844">
      <c r="A760" s="600" t="n"/>
      <c r="B760" s="600" t="n"/>
      <c r="C760" s="600" t="n"/>
      <c r="D760" s="600" t="n"/>
      <c r="E760" s="600" t="n"/>
      <c r="F760" s="600" t="n"/>
      <c r="G760" s="600" t="n"/>
      <c r="H760" s="600" t="n"/>
      <c r="I760" s="600" t="n"/>
      <c r="J760" s="600" t="n"/>
      <c r="K760" s="600" t="n"/>
      <c r="L760" s="600" t="n"/>
      <c r="M760" s="600" t="n"/>
      <c r="N760" s="600" t="n"/>
      <c r="O760" s="600" t="n"/>
      <c r="P760" s="600" t="n"/>
      <c r="Q760" s="600" t="n"/>
      <c r="R760" s="600" t="n"/>
      <c r="S760" s="600" t="n"/>
      <c r="T760" s="600" t="n"/>
      <c r="U760" s="600" t="n"/>
      <c r="V760" s="600" t="n"/>
      <c r="W760" s="600" t="n"/>
      <c r="X760" s="600" t="n"/>
      <c r="Y760" s="600" t="n"/>
      <c r="Z760" s="600" t="n"/>
    </row>
    <row r="761" ht="15.75" customHeight="1" s="844">
      <c r="A761" s="600" t="n"/>
      <c r="B761" s="600" t="n"/>
      <c r="C761" s="600" t="n"/>
      <c r="D761" s="600" t="n"/>
      <c r="E761" s="600" t="n"/>
      <c r="F761" s="600" t="n"/>
      <c r="G761" s="600" t="n"/>
      <c r="H761" s="600" t="n"/>
      <c r="I761" s="600" t="n"/>
      <c r="J761" s="600" t="n"/>
      <c r="K761" s="600" t="n"/>
      <c r="L761" s="600" t="n"/>
      <c r="M761" s="600" t="n"/>
      <c r="N761" s="600" t="n"/>
      <c r="O761" s="600" t="n"/>
      <c r="P761" s="600" t="n"/>
      <c r="Q761" s="600" t="n"/>
      <c r="R761" s="600" t="n"/>
      <c r="S761" s="600" t="n"/>
      <c r="T761" s="600" t="n"/>
      <c r="U761" s="600" t="n"/>
      <c r="V761" s="600" t="n"/>
      <c r="W761" s="600" t="n"/>
      <c r="X761" s="600" t="n"/>
      <c r="Y761" s="600" t="n"/>
      <c r="Z761" s="600" t="n"/>
    </row>
    <row r="762" ht="15.75" customHeight="1" s="844">
      <c r="A762" s="600" t="n"/>
      <c r="B762" s="600" t="n"/>
      <c r="C762" s="600" t="n"/>
      <c r="D762" s="600" t="n"/>
      <c r="E762" s="600" t="n"/>
      <c r="F762" s="600" t="n"/>
      <c r="G762" s="600" t="n"/>
      <c r="H762" s="600" t="n"/>
      <c r="I762" s="600" t="n"/>
      <c r="J762" s="600" t="n"/>
      <c r="K762" s="600" t="n"/>
      <c r="L762" s="600" t="n"/>
      <c r="M762" s="600" t="n"/>
      <c r="N762" s="600" t="n"/>
      <c r="O762" s="600" t="n"/>
      <c r="P762" s="600" t="n"/>
      <c r="Q762" s="600" t="n"/>
      <c r="R762" s="600" t="n"/>
      <c r="S762" s="600" t="n"/>
      <c r="T762" s="600" t="n"/>
      <c r="U762" s="600" t="n"/>
      <c r="V762" s="600" t="n"/>
      <c r="W762" s="600" t="n"/>
      <c r="X762" s="600" t="n"/>
      <c r="Y762" s="600" t="n"/>
      <c r="Z762" s="600" t="n"/>
    </row>
    <row r="763" ht="15.75" customHeight="1" s="844">
      <c r="A763" s="600" t="n"/>
      <c r="B763" s="600" t="n"/>
      <c r="C763" s="600" t="n"/>
      <c r="D763" s="600" t="n"/>
      <c r="E763" s="600" t="n"/>
      <c r="F763" s="600" t="n"/>
      <c r="G763" s="600" t="n"/>
      <c r="H763" s="600" t="n"/>
      <c r="I763" s="600" t="n"/>
      <c r="J763" s="600" t="n"/>
      <c r="K763" s="600" t="n"/>
      <c r="L763" s="600" t="n"/>
      <c r="M763" s="600" t="n"/>
      <c r="N763" s="600" t="n"/>
      <c r="O763" s="600" t="n"/>
      <c r="P763" s="600" t="n"/>
      <c r="Q763" s="600" t="n"/>
      <c r="R763" s="600" t="n"/>
      <c r="S763" s="600" t="n"/>
      <c r="T763" s="600" t="n"/>
      <c r="U763" s="600" t="n"/>
      <c r="V763" s="600" t="n"/>
      <c r="W763" s="600" t="n"/>
      <c r="X763" s="600" t="n"/>
      <c r="Y763" s="600" t="n"/>
      <c r="Z763" s="600" t="n"/>
    </row>
    <row r="764" ht="15.75" customHeight="1" s="844">
      <c r="A764" s="600" t="n"/>
      <c r="B764" s="600" t="n"/>
      <c r="C764" s="600" t="n"/>
      <c r="D764" s="600" t="n"/>
      <c r="E764" s="600" t="n"/>
      <c r="F764" s="600" t="n"/>
      <c r="G764" s="600" t="n"/>
      <c r="H764" s="600" t="n"/>
      <c r="I764" s="600" t="n"/>
      <c r="J764" s="600" t="n"/>
      <c r="K764" s="600" t="n"/>
      <c r="L764" s="600" t="n"/>
      <c r="M764" s="600" t="n"/>
      <c r="N764" s="600" t="n"/>
      <c r="O764" s="600" t="n"/>
      <c r="P764" s="600" t="n"/>
      <c r="Q764" s="600" t="n"/>
      <c r="R764" s="600" t="n"/>
      <c r="S764" s="600" t="n"/>
      <c r="T764" s="600" t="n"/>
      <c r="U764" s="600" t="n"/>
      <c r="V764" s="600" t="n"/>
      <c r="W764" s="600" t="n"/>
      <c r="X764" s="600" t="n"/>
      <c r="Y764" s="600" t="n"/>
      <c r="Z764" s="600" t="n"/>
    </row>
    <row r="765" ht="15.75" customHeight="1" s="844">
      <c r="A765" s="600" t="n"/>
      <c r="B765" s="600" t="n"/>
      <c r="C765" s="600" t="n"/>
      <c r="D765" s="600" t="n"/>
      <c r="E765" s="600" t="n"/>
      <c r="F765" s="600" t="n"/>
      <c r="G765" s="600" t="n"/>
      <c r="H765" s="600" t="n"/>
      <c r="I765" s="600" t="n"/>
      <c r="J765" s="600" t="n"/>
      <c r="K765" s="600" t="n"/>
      <c r="L765" s="600" t="n"/>
      <c r="M765" s="600" t="n"/>
      <c r="N765" s="600" t="n"/>
      <c r="O765" s="600" t="n"/>
      <c r="P765" s="600" t="n"/>
      <c r="Q765" s="600" t="n"/>
      <c r="R765" s="600" t="n"/>
      <c r="S765" s="600" t="n"/>
      <c r="T765" s="600" t="n"/>
      <c r="U765" s="600" t="n"/>
      <c r="V765" s="600" t="n"/>
      <c r="W765" s="600" t="n"/>
      <c r="X765" s="600" t="n"/>
      <c r="Y765" s="600" t="n"/>
      <c r="Z765" s="600" t="n"/>
    </row>
    <row r="766" ht="15.75" customHeight="1" s="844">
      <c r="A766" s="600" t="n"/>
      <c r="B766" s="600" t="n"/>
      <c r="C766" s="600" t="n"/>
      <c r="D766" s="600" t="n"/>
      <c r="E766" s="600" t="n"/>
      <c r="F766" s="600" t="n"/>
      <c r="G766" s="600" t="n"/>
      <c r="H766" s="600" t="n"/>
      <c r="I766" s="600" t="n"/>
      <c r="J766" s="600" t="n"/>
      <c r="K766" s="600" t="n"/>
      <c r="L766" s="600" t="n"/>
      <c r="M766" s="600" t="n"/>
      <c r="N766" s="600" t="n"/>
      <c r="O766" s="600" t="n"/>
      <c r="P766" s="600" t="n"/>
      <c r="Q766" s="600" t="n"/>
      <c r="R766" s="600" t="n"/>
      <c r="S766" s="600" t="n"/>
      <c r="T766" s="600" t="n"/>
      <c r="U766" s="600" t="n"/>
      <c r="V766" s="600" t="n"/>
      <c r="W766" s="600" t="n"/>
      <c r="X766" s="600" t="n"/>
      <c r="Y766" s="600" t="n"/>
      <c r="Z766" s="600" t="n"/>
    </row>
    <row r="767" ht="15.75" customHeight="1" s="844">
      <c r="A767" s="600" t="n"/>
      <c r="B767" s="600" t="n"/>
      <c r="C767" s="600" t="n"/>
      <c r="D767" s="600" t="n"/>
      <c r="E767" s="600" t="n"/>
      <c r="F767" s="600" t="n"/>
      <c r="G767" s="600" t="n"/>
      <c r="H767" s="600" t="n"/>
      <c r="I767" s="600" t="n"/>
      <c r="J767" s="600" t="n"/>
      <c r="K767" s="600" t="n"/>
      <c r="L767" s="600" t="n"/>
      <c r="M767" s="600" t="n"/>
      <c r="N767" s="600" t="n"/>
      <c r="O767" s="600" t="n"/>
      <c r="P767" s="600" t="n"/>
      <c r="Q767" s="600" t="n"/>
      <c r="R767" s="600" t="n"/>
      <c r="S767" s="600" t="n"/>
      <c r="T767" s="600" t="n"/>
      <c r="U767" s="600" t="n"/>
      <c r="V767" s="600" t="n"/>
      <c r="W767" s="600" t="n"/>
      <c r="X767" s="600" t="n"/>
      <c r="Y767" s="600" t="n"/>
      <c r="Z767" s="600" t="n"/>
    </row>
    <row r="768" ht="15.75" customHeight="1" s="844">
      <c r="A768" s="600" t="n"/>
      <c r="B768" s="600" t="n"/>
      <c r="C768" s="600" t="n"/>
      <c r="D768" s="600" t="n"/>
      <c r="E768" s="600" t="n"/>
      <c r="F768" s="600" t="n"/>
      <c r="G768" s="600" t="n"/>
      <c r="H768" s="600" t="n"/>
      <c r="I768" s="600" t="n"/>
      <c r="J768" s="600" t="n"/>
      <c r="K768" s="600" t="n"/>
      <c r="L768" s="600" t="n"/>
      <c r="M768" s="600" t="n"/>
      <c r="N768" s="600" t="n"/>
      <c r="O768" s="600" t="n"/>
      <c r="P768" s="600" t="n"/>
      <c r="Q768" s="600" t="n"/>
      <c r="R768" s="600" t="n"/>
      <c r="S768" s="600" t="n"/>
      <c r="T768" s="600" t="n"/>
      <c r="U768" s="600" t="n"/>
      <c r="V768" s="600" t="n"/>
      <c r="W768" s="600" t="n"/>
      <c r="X768" s="600" t="n"/>
      <c r="Y768" s="600" t="n"/>
      <c r="Z768" s="600" t="n"/>
    </row>
    <row r="769" ht="15.75" customHeight="1" s="844">
      <c r="A769" s="600" t="n"/>
      <c r="B769" s="600" t="n"/>
      <c r="C769" s="600" t="n"/>
      <c r="D769" s="600" t="n"/>
      <c r="E769" s="600" t="n"/>
      <c r="F769" s="600" t="n"/>
      <c r="G769" s="600" t="n"/>
      <c r="H769" s="600" t="n"/>
      <c r="I769" s="600" t="n"/>
      <c r="J769" s="600" t="n"/>
      <c r="K769" s="600" t="n"/>
      <c r="L769" s="600" t="n"/>
      <c r="M769" s="600" t="n"/>
      <c r="N769" s="600" t="n"/>
      <c r="O769" s="600" t="n"/>
      <c r="P769" s="600" t="n"/>
      <c r="Q769" s="600" t="n"/>
      <c r="R769" s="600" t="n"/>
      <c r="S769" s="600" t="n"/>
      <c r="T769" s="600" t="n"/>
      <c r="U769" s="600" t="n"/>
      <c r="V769" s="600" t="n"/>
      <c r="W769" s="600" t="n"/>
      <c r="X769" s="600" t="n"/>
      <c r="Y769" s="600" t="n"/>
      <c r="Z769" s="600" t="n"/>
    </row>
    <row r="770" ht="15.75" customHeight="1" s="844">
      <c r="A770" s="600" t="n"/>
      <c r="B770" s="600" t="n"/>
      <c r="C770" s="600" t="n"/>
      <c r="D770" s="600" t="n"/>
      <c r="E770" s="600" t="n"/>
      <c r="F770" s="600" t="n"/>
      <c r="G770" s="600" t="n"/>
      <c r="H770" s="600" t="n"/>
      <c r="I770" s="600" t="n"/>
      <c r="J770" s="600" t="n"/>
      <c r="K770" s="600" t="n"/>
      <c r="L770" s="600" t="n"/>
      <c r="M770" s="600" t="n"/>
      <c r="N770" s="600" t="n"/>
      <c r="O770" s="600" t="n"/>
      <c r="P770" s="600" t="n"/>
      <c r="Q770" s="600" t="n"/>
      <c r="R770" s="600" t="n"/>
      <c r="S770" s="600" t="n"/>
      <c r="T770" s="600" t="n"/>
      <c r="U770" s="600" t="n"/>
      <c r="V770" s="600" t="n"/>
      <c r="W770" s="600" t="n"/>
      <c r="X770" s="600" t="n"/>
      <c r="Y770" s="600" t="n"/>
      <c r="Z770" s="600" t="n"/>
    </row>
    <row r="771" ht="15.75" customHeight="1" s="844">
      <c r="A771" s="600" t="n"/>
      <c r="B771" s="600" t="n"/>
      <c r="C771" s="600" t="n"/>
      <c r="D771" s="600" t="n"/>
      <c r="E771" s="600" t="n"/>
      <c r="F771" s="600" t="n"/>
      <c r="G771" s="600" t="n"/>
      <c r="H771" s="600" t="n"/>
      <c r="I771" s="600" t="n"/>
      <c r="J771" s="600" t="n"/>
      <c r="K771" s="600" t="n"/>
      <c r="L771" s="600" t="n"/>
      <c r="M771" s="600" t="n"/>
      <c r="N771" s="600" t="n"/>
      <c r="O771" s="600" t="n"/>
      <c r="P771" s="600" t="n"/>
      <c r="Q771" s="600" t="n"/>
      <c r="R771" s="600" t="n"/>
      <c r="S771" s="600" t="n"/>
      <c r="T771" s="600" t="n"/>
      <c r="U771" s="600" t="n"/>
      <c r="V771" s="600" t="n"/>
      <c r="W771" s="600" t="n"/>
      <c r="X771" s="600" t="n"/>
      <c r="Y771" s="600" t="n"/>
      <c r="Z771" s="600" t="n"/>
    </row>
    <row r="772" ht="15.75" customHeight="1" s="844">
      <c r="A772" s="600" t="n"/>
      <c r="B772" s="600" t="n"/>
      <c r="C772" s="600" t="n"/>
      <c r="D772" s="600" t="n"/>
      <c r="E772" s="600" t="n"/>
      <c r="F772" s="600" t="n"/>
      <c r="G772" s="600" t="n"/>
      <c r="H772" s="600" t="n"/>
      <c r="I772" s="600" t="n"/>
      <c r="J772" s="600" t="n"/>
      <c r="K772" s="600" t="n"/>
      <c r="L772" s="600" t="n"/>
      <c r="M772" s="600" t="n"/>
      <c r="N772" s="600" t="n"/>
      <c r="O772" s="600" t="n"/>
      <c r="P772" s="600" t="n"/>
      <c r="Q772" s="600" t="n"/>
      <c r="R772" s="600" t="n"/>
      <c r="S772" s="600" t="n"/>
      <c r="T772" s="600" t="n"/>
      <c r="U772" s="600" t="n"/>
      <c r="V772" s="600" t="n"/>
      <c r="W772" s="600" t="n"/>
      <c r="X772" s="600" t="n"/>
      <c r="Y772" s="600" t="n"/>
      <c r="Z772" s="600" t="n"/>
    </row>
    <row r="773" ht="15.75" customHeight="1" s="844">
      <c r="A773" s="600" t="n"/>
      <c r="B773" s="600" t="n"/>
      <c r="C773" s="600" t="n"/>
      <c r="D773" s="600" t="n"/>
      <c r="E773" s="600" t="n"/>
      <c r="F773" s="600" t="n"/>
      <c r="G773" s="600" t="n"/>
      <c r="H773" s="600" t="n"/>
      <c r="I773" s="600" t="n"/>
      <c r="J773" s="600" t="n"/>
      <c r="K773" s="600" t="n"/>
      <c r="L773" s="600" t="n"/>
      <c r="M773" s="600" t="n"/>
      <c r="N773" s="600" t="n"/>
      <c r="O773" s="600" t="n"/>
      <c r="P773" s="600" t="n"/>
      <c r="Q773" s="600" t="n"/>
      <c r="R773" s="600" t="n"/>
      <c r="S773" s="600" t="n"/>
      <c r="T773" s="600" t="n"/>
      <c r="U773" s="600" t="n"/>
      <c r="V773" s="600" t="n"/>
      <c r="W773" s="600" t="n"/>
      <c r="X773" s="600" t="n"/>
      <c r="Y773" s="600" t="n"/>
      <c r="Z773" s="600" t="n"/>
    </row>
    <row r="774" ht="15.75" customHeight="1" s="844">
      <c r="A774" s="600" t="n"/>
      <c r="B774" s="600" t="n"/>
      <c r="C774" s="600" t="n"/>
      <c r="D774" s="600" t="n"/>
      <c r="E774" s="600" t="n"/>
      <c r="F774" s="600" t="n"/>
      <c r="G774" s="600" t="n"/>
      <c r="H774" s="600" t="n"/>
      <c r="I774" s="600" t="n"/>
      <c r="J774" s="600" t="n"/>
      <c r="K774" s="600" t="n"/>
      <c r="L774" s="600" t="n"/>
      <c r="M774" s="600" t="n"/>
      <c r="N774" s="600" t="n"/>
      <c r="O774" s="600" t="n"/>
      <c r="P774" s="600" t="n"/>
      <c r="Q774" s="600" t="n"/>
      <c r="R774" s="600" t="n"/>
      <c r="S774" s="600" t="n"/>
      <c r="T774" s="600" t="n"/>
      <c r="U774" s="600" t="n"/>
      <c r="V774" s="600" t="n"/>
      <c r="W774" s="600" t="n"/>
      <c r="X774" s="600" t="n"/>
      <c r="Y774" s="600" t="n"/>
      <c r="Z774" s="600" t="n"/>
    </row>
    <row r="775" ht="15.75" customHeight="1" s="844">
      <c r="A775" s="600" t="n"/>
      <c r="B775" s="600" t="n"/>
      <c r="C775" s="600" t="n"/>
      <c r="D775" s="600" t="n"/>
      <c r="E775" s="600" t="n"/>
      <c r="F775" s="600" t="n"/>
      <c r="G775" s="600" t="n"/>
      <c r="H775" s="600" t="n"/>
      <c r="I775" s="600" t="n"/>
      <c r="J775" s="600" t="n"/>
      <c r="K775" s="600" t="n"/>
      <c r="L775" s="600" t="n"/>
      <c r="M775" s="600" t="n"/>
      <c r="N775" s="600" t="n"/>
      <c r="O775" s="600" t="n"/>
      <c r="P775" s="600" t="n"/>
      <c r="Q775" s="600" t="n"/>
      <c r="R775" s="600" t="n"/>
      <c r="S775" s="600" t="n"/>
      <c r="T775" s="600" t="n"/>
      <c r="U775" s="600" t="n"/>
      <c r="V775" s="600" t="n"/>
      <c r="W775" s="600" t="n"/>
      <c r="X775" s="600" t="n"/>
      <c r="Y775" s="600" t="n"/>
      <c r="Z775" s="600" t="n"/>
    </row>
    <row r="776" ht="15.75" customHeight="1" s="844">
      <c r="A776" s="600" t="n"/>
      <c r="B776" s="600" t="n"/>
      <c r="C776" s="600" t="n"/>
      <c r="D776" s="600" t="n"/>
      <c r="E776" s="600" t="n"/>
      <c r="F776" s="600" t="n"/>
      <c r="G776" s="600" t="n"/>
      <c r="H776" s="600" t="n"/>
      <c r="I776" s="600" t="n"/>
      <c r="J776" s="600" t="n"/>
      <c r="K776" s="600" t="n"/>
      <c r="L776" s="600" t="n"/>
      <c r="M776" s="600" t="n"/>
      <c r="N776" s="600" t="n"/>
      <c r="O776" s="600" t="n"/>
      <c r="P776" s="600" t="n"/>
      <c r="Q776" s="600" t="n"/>
      <c r="R776" s="600" t="n"/>
      <c r="S776" s="600" t="n"/>
      <c r="T776" s="600" t="n"/>
      <c r="U776" s="600" t="n"/>
      <c r="V776" s="600" t="n"/>
      <c r="W776" s="600" t="n"/>
      <c r="X776" s="600" t="n"/>
      <c r="Y776" s="600" t="n"/>
      <c r="Z776" s="600" t="n"/>
    </row>
    <row r="777" ht="15.75" customHeight="1" s="844">
      <c r="A777" s="600" t="n"/>
      <c r="B777" s="600" t="n"/>
      <c r="C777" s="600" t="n"/>
      <c r="D777" s="600" t="n"/>
      <c r="E777" s="600" t="n"/>
      <c r="F777" s="600" t="n"/>
      <c r="G777" s="600" t="n"/>
      <c r="H777" s="600" t="n"/>
      <c r="I777" s="600" t="n"/>
      <c r="J777" s="600" t="n"/>
      <c r="K777" s="600" t="n"/>
      <c r="L777" s="600" t="n"/>
      <c r="M777" s="600" t="n"/>
      <c r="N777" s="600" t="n"/>
      <c r="O777" s="600" t="n"/>
      <c r="P777" s="600" t="n"/>
      <c r="Q777" s="600" t="n"/>
      <c r="R777" s="600" t="n"/>
      <c r="S777" s="600" t="n"/>
      <c r="T777" s="600" t="n"/>
      <c r="U777" s="600" t="n"/>
      <c r="V777" s="600" t="n"/>
      <c r="W777" s="600" t="n"/>
      <c r="X777" s="600" t="n"/>
      <c r="Y777" s="600" t="n"/>
      <c r="Z777" s="600" t="n"/>
    </row>
    <row r="778" ht="15.75" customHeight="1" s="844">
      <c r="A778" s="600" t="n"/>
      <c r="B778" s="600" t="n"/>
      <c r="C778" s="600" t="n"/>
      <c r="D778" s="600" t="n"/>
      <c r="E778" s="600" t="n"/>
      <c r="F778" s="600" t="n"/>
      <c r="G778" s="600" t="n"/>
      <c r="H778" s="600" t="n"/>
      <c r="I778" s="600" t="n"/>
      <c r="J778" s="600" t="n"/>
      <c r="K778" s="600" t="n"/>
      <c r="L778" s="600" t="n"/>
      <c r="M778" s="600" t="n"/>
      <c r="N778" s="600" t="n"/>
      <c r="O778" s="600" t="n"/>
      <c r="P778" s="600" t="n"/>
      <c r="Q778" s="600" t="n"/>
      <c r="R778" s="600" t="n"/>
      <c r="S778" s="600" t="n"/>
      <c r="T778" s="600" t="n"/>
      <c r="U778" s="600" t="n"/>
      <c r="V778" s="600" t="n"/>
      <c r="W778" s="600" t="n"/>
      <c r="X778" s="600" t="n"/>
      <c r="Y778" s="600" t="n"/>
      <c r="Z778" s="600" t="n"/>
    </row>
    <row r="779" ht="15.75" customHeight="1" s="844">
      <c r="A779" s="600" t="n"/>
      <c r="B779" s="600" t="n"/>
      <c r="C779" s="600" t="n"/>
      <c r="D779" s="600" t="n"/>
      <c r="E779" s="600" t="n"/>
      <c r="F779" s="600" t="n"/>
      <c r="G779" s="600" t="n"/>
      <c r="H779" s="600" t="n"/>
      <c r="I779" s="600" t="n"/>
      <c r="J779" s="600" t="n"/>
      <c r="K779" s="600" t="n"/>
      <c r="L779" s="600" t="n"/>
      <c r="M779" s="600" t="n"/>
      <c r="N779" s="600" t="n"/>
      <c r="O779" s="600" t="n"/>
      <c r="P779" s="600" t="n"/>
      <c r="Q779" s="600" t="n"/>
      <c r="R779" s="600" t="n"/>
      <c r="S779" s="600" t="n"/>
      <c r="T779" s="600" t="n"/>
      <c r="U779" s="600" t="n"/>
      <c r="V779" s="600" t="n"/>
      <c r="W779" s="600" t="n"/>
      <c r="X779" s="600" t="n"/>
      <c r="Y779" s="600" t="n"/>
      <c r="Z779" s="600" t="n"/>
    </row>
    <row r="780" ht="15.75" customHeight="1" s="844">
      <c r="A780" s="600" t="n"/>
      <c r="B780" s="600" t="n"/>
      <c r="C780" s="600" t="n"/>
      <c r="D780" s="600" t="n"/>
      <c r="E780" s="600" t="n"/>
      <c r="F780" s="600" t="n"/>
      <c r="G780" s="600" t="n"/>
      <c r="H780" s="600" t="n"/>
      <c r="I780" s="600" t="n"/>
      <c r="J780" s="600" t="n"/>
      <c r="K780" s="600" t="n"/>
      <c r="L780" s="600" t="n"/>
      <c r="M780" s="600" t="n"/>
      <c r="N780" s="600" t="n"/>
      <c r="O780" s="600" t="n"/>
      <c r="P780" s="600" t="n"/>
      <c r="Q780" s="600" t="n"/>
      <c r="R780" s="600" t="n"/>
      <c r="S780" s="600" t="n"/>
      <c r="T780" s="600" t="n"/>
      <c r="U780" s="600" t="n"/>
      <c r="V780" s="600" t="n"/>
      <c r="W780" s="600" t="n"/>
      <c r="X780" s="600" t="n"/>
      <c r="Y780" s="600" t="n"/>
      <c r="Z780" s="600" t="n"/>
    </row>
    <row r="781" ht="15.75" customHeight="1" s="844">
      <c r="A781" s="600" t="n"/>
      <c r="B781" s="600" t="n"/>
      <c r="C781" s="600" t="n"/>
      <c r="D781" s="600" t="n"/>
      <c r="E781" s="600" t="n"/>
      <c r="F781" s="600" t="n"/>
      <c r="G781" s="600" t="n"/>
      <c r="H781" s="600" t="n"/>
      <c r="I781" s="600" t="n"/>
      <c r="J781" s="600" t="n"/>
      <c r="K781" s="600" t="n"/>
      <c r="L781" s="600" t="n"/>
      <c r="M781" s="600" t="n"/>
      <c r="N781" s="600" t="n"/>
      <c r="O781" s="600" t="n"/>
      <c r="P781" s="600" t="n"/>
      <c r="Q781" s="600" t="n"/>
      <c r="R781" s="600" t="n"/>
      <c r="S781" s="600" t="n"/>
      <c r="T781" s="600" t="n"/>
      <c r="U781" s="600" t="n"/>
      <c r="V781" s="600" t="n"/>
      <c r="W781" s="600" t="n"/>
      <c r="X781" s="600" t="n"/>
      <c r="Y781" s="600" t="n"/>
      <c r="Z781" s="600" t="n"/>
    </row>
    <row r="782" ht="15.75" customHeight="1" s="844">
      <c r="A782" s="600" t="n"/>
      <c r="B782" s="600" t="n"/>
      <c r="C782" s="600" t="n"/>
      <c r="D782" s="600" t="n"/>
      <c r="E782" s="600" t="n"/>
      <c r="F782" s="600" t="n"/>
      <c r="G782" s="600" t="n"/>
      <c r="H782" s="600" t="n"/>
      <c r="I782" s="600" t="n"/>
      <c r="J782" s="600" t="n"/>
      <c r="K782" s="600" t="n"/>
      <c r="L782" s="600" t="n"/>
      <c r="M782" s="600" t="n"/>
      <c r="N782" s="600" t="n"/>
      <c r="O782" s="600" t="n"/>
      <c r="P782" s="600" t="n"/>
      <c r="Q782" s="600" t="n"/>
      <c r="R782" s="600" t="n"/>
      <c r="S782" s="600" t="n"/>
      <c r="T782" s="600" t="n"/>
      <c r="U782" s="600" t="n"/>
      <c r="V782" s="600" t="n"/>
      <c r="W782" s="600" t="n"/>
      <c r="X782" s="600" t="n"/>
      <c r="Y782" s="600" t="n"/>
      <c r="Z782" s="600" t="n"/>
    </row>
    <row r="783" ht="15.75" customHeight="1" s="844">
      <c r="A783" s="600" t="n"/>
      <c r="B783" s="600" t="n"/>
      <c r="C783" s="600" t="n"/>
      <c r="D783" s="600" t="n"/>
      <c r="E783" s="600" t="n"/>
      <c r="F783" s="600" t="n"/>
      <c r="G783" s="600" t="n"/>
      <c r="H783" s="600" t="n"/>
      <c r="I783" s="600" t="n"/>
      <c r="J783" s="600" t="n"/>
      <c r="K783" s="600" t="n"/>
      <c r="L783" s="600" t="n"/>
      <c r="M783" s="600" t="n"/>
      <c r="N783" s="600" t="n"/>
      <c r="O783" s="600" t="n"/>
      <c r="P783" s="600" t="n"/>
      <c r="Q783" s="600" t="n"/>
      <c r="R783" s="600" t="n"/>
      <c r="S783" s="600" t="n"/>
      <c r="T783" s="600" t="n"/>
      <c r="U783" s="600" t="n"/>
      <c r="V783" s="600" t="n"/>
      <c r="W783" s="600" t="n"/>
      <c r="X783" s="600" t="n"/>
      <c r="Y783" s="600" t="n"/>
      <c r="Z783" s="600" t="n"/>
    </row>
    <row r="784" ht="15.75" customHeight="1" s="844">
      <c r="A784" s="600" t="n"/>
      <c r="B784" s="600" t="n"/>
      <c r="C784" s="600" t="n"/>
      <c r="D784" s="600" t="n"/>
      <c r="E784" s="600" t="n"/>
      <c r="F784" s="600" t="n"/>
      <c r="G784" s="600" t="n"/>
      <c r="H784" s="600" t="n"/>
      <c r="I784" s="600" t="n"/>
      <c r="J784" s="600" t="n"/>
      <c r="K784" s="600" t="n"/>
      <c r="L784" s="600" t="n"/>
      <c r="M784" s="600" t="n"/>
      <c r="N784" s="600" t="n"/>
      <c r="O784" s="600" t="n"/>
      <c r="P784" s="600" t="n"/>
      <c r="Q784" s="600" t="n"/>
      <c r="R784" s="600" t="n"/>
      <c r="S784" s="600" t="n"/>
      <c r="T784" s="600" t="n"/>
      <c r="U784" s="600" t="n"/>
      <c r="V784" s="600" t="n"/>
      <c r="W784" s="600" t="n"/>
      <c r="X784" s="600" t="n"/>
      <c r="Y784" s="600" t="n"/>
      <c r="Z784" s="600" t="n"/>
    </row>
    <row r="785" ht="15.75" customHeight="1" s="844">
      <c r="A785" s="600" t="n"/>
      <c r="B785" s="600" t="n"/>
      <c r="C785" s="600" t="n"/>
      <c r="D785" s="600" t="n"/>
      <c r="E785" s="600" t="n"/>
      <c r="F785" s="600" t="n"/>
      <c r="G785" s="600" t="n"/>
      <c r="H785" s="600" t="n"/>
      <c r="I785" s="600" t="n"/>
      <c r="J785" s="600" t="n"/>
      <c r="K785" s="600" t="n"/>
      <c r="L785" s="600" t="n"/>
      <c r="M785" s="600" t="n"/>
      <c r="N785" s="600" t="n"/>
      <c r="O785" s="600" t="n"/>
      <c r="P785" s="600" t="n"/>
      <c r="Q785" s="600" t="n"/>
      <c r="R785" s="600" t="n"/>
      <c r="S785" s="600" t="n"/>
      <c r="T785" s="600" t="n"/>
      <c r="U785" s="600" t="n"/>
      <c r="V785" s="600" t="n"/>
      <c r="W785" s="600" t="n"/>
      <c r="X785" s="600" t="n"/>
      <c r="Y785" s="600" t="n"/>
      <c r="Z785" s="600" t="n"/>
    </row>
    <row r="786" ht="15.75" customHeight="1" s="844">
      <c r="A786" s="600" t="n"/>
      <c r="B786" s="600" t="n"/>
      <c r="C786" s="600" t="n"/>
      <c r="D786" s="600" t="n"/>
      <c r="E786" s="600" t="n"/>
      <c r="F786" s="600" t="n"/>
      <c r="G786" s="600" t="n"/>
      <c r="H786" s="600" t="n"/>
      <c r="I786" s="600" t="n"/>
      <c r="J786" s="600" t="n"/>
      <c r="K786" s="600" t="n"/>
      <c r="L786" s="600" t="n"/>
      <c r="M786" s="600" t="n"/>
      <c r="N786" s="600" t="n"/>
      <c r="O786" s="600" t="n"/>
      <c r="P786" s="600" t="n"/>
      <c r="Q786" s="600" t="n"/>
      <c r="R786" s="600" t="n"/>
      <c r="S786" s="600" t="n"/>
      <c r="T786" s="600" t="n"/>
      <c r="U786" s="600" t="n"/>
      <c r="V786" s="600" t="n"/>
      <c r="W786" s="600" t="n"/>
      <c r="X786" s="600" t="n"/>
      <c r="Y786" s="600" t="n"/>
      <c r="Z786" s="600" t="n"/>
    </row>
    <row r="787" ht="15.75" customHeight="1" s="844">
      <c r="A787" s="600" t="n"/>
      <c r="B787" s="600" t="n"/>
      <c r="C787" s="600" t="n"/>
      <c r="D787" s="600" t="n"/>
      <c r="E787" s="600" t="n"/>
      <c r="F787" s="600" t="n"/>
      <c r="G787" s="600" t="n"/>
      <c r="H787" s="600" t="n"/>
      <c r="I787" s="600" t="n"/>
      <c r="J787" s="600" t="n"/>
      <c r="K787" s="600" t="n"/>
      <c r="L787" s="600" t="n"/>
      <c r="M787" s="600" t="n"/>
      <c r="N787" s="600" t="n"/>
      <c r="O787" s="600" t="n"/>
      <c r="P787" s="600" t="n"/>
      <c r="Q787" s="600" t="n"/>
      <c r="R787" s="600" t="n"/>
      <c r="S787" s="600" t="n"/>
      <c r="T787" s="600" t="n"/>
      <c r="U787" s="600" t="n"/>
      <c r="V787" s="600" t="n"/>
      <c r="W787" s="600" t="n"/>
      <c r="X787" s="600" t="n"/>
      <c r="Y787" s="600" t="n"/>
      <c r="Z787" s="600" t="n"/>
    </row>
    <row r="788" ht="15.75" customHeight="1" s="844">
      <c r="A788" s="600" t="n"/>
      <c r="B788" s="600" t="n"/>
      <c r="C788" s="600" t="n"/>
      <c r="D788" s="600" t="n"/>
      <c r="E788" s="600" t="n"/>
      <c r="F788" s="600" t="n"/>
      <c r="G788" s="600" t="n"/>
      <c r="H788" s="600" t="n"/>
      <c r="I788" s="600" t="n"/>
      <c r="J788" s="600" t="n"/>
      <c r="K788" s="600" t="n"/>
      <c r="L788" s="600" t="n"/>
      <c r="M788" s="600" t="n"/>
      <c r="N788" s="600" t="n"/>
      <c r="O788" s="600" t="n"/>
      <c r="P788" s="600" t="n"/>
      <c r="Q788" s="600" t="n"/>
      <c r="R788" s="600" t="n"/>
      <c r="S788" s="600" t="n"/>
      <c r="T788" s="600" t="n"/>
      <c r="U788" s="600" t="n"/>
      <c r="V788" s="600" t="n"/>
      <c r="W788" s="600" t="n"/>
      <c r="X788" s="600" t="n"/>
      <c r="Y788" s="600" t="n"/>
      <c r="Z788" s="600" t="n"/>
    </row>
    <row r="789" ht="15.75" customHeight="1" s="844">
      <c r="A789" s="600" t="n"/>
      <c r="B789" s="600" t="n"/>
      <c r="C789" s="600" t="n"/>
      <c r="D789" s="600" t="n"/>
      <c r="E789" s="600" t="n"/>
      <c r="F789" s="600" t="n"/>
      <c r="G789" s="600" t="n"/>
      <c r="H789" s="600" t="n"/>
      <c r="I789" s="600" t="n"/>
      <c r="J789" s="600" t="n"/>
      <c r="K789" s="600" t="n"/>
      <c r="L789" s="600" t="n"/>
      <c r="M789" s="600" t="n"/>
      <c r="N789" s="600" t="n"/>
      <c r="O789" s="600" t="n"/>
      <c r="P789" s="600" t="n"/>
      <c r="Q789" s="600" t="n"/>
      <c r="R789" s="600" t="n"/>
      <c r="S789" s="600" t="n"/>
      <c r="T789" s="600" t="n"/>
      <c r="U789" s="600" t="n"/>
      <c r="V789" s="600" t="n"/>
      <c r="W789" s="600" t="n"/>
      <c r="X789" s="600" t="n"/>
      <c r="Y789" s="600" t="n"/>
      <c r="Z789" s="600" t="n"/>
    </row>
    <row r="790" ht="15.75" customHeight="1" s="844">
      <c r="A790" s="600" t="n"/>
      <c r="B790" s="600" t="n"/>
      <c r="C790" s="600" t="n"/>
      <c r="D790" s="600" t="n"/>
      <c r="E790" s="600" t="n"/>
      <c r="F790" s="600" t="n"/>
      <c r="G790" s="600" t="n"/>
      <c r="H790" s="600" t="n"/>
      <c r="I790" s="600" t="n"/>
      <c r="J790" s="600" t="n"/>
      <c r="K790" s="600" t="n"/>
      <c r="L790" s="600" t="n"/>
      <c r="M790" s="600" t="n"/>
      <c r="N790" s="600" t="n"/>
      <c r="O790" s="600" t="n"/>
      <c r="P790" s="600" t="n"/>
      <c r="Q790" s="600" t="n"/>
      <c r="R790" s="600" t="n"/>
      <c r="S790" s="600" t="n"/>
      <c r="T790" s="600" t="n"/>
      <c r="U790" s="600" t="n"/>
      <c r="V790" s="600" t="n"/>
      <c r="W790" s="600" t="n"/>
      <c r="X790" s="600" t="n"/>
      <c r="Y790" s="600" t="n"/>
      <c r="Z790" s="600" t="n"/>
    </row>
    <row r="791" ht="15.75" customHeight="1" s="844">
      <c r="A791" s="600" t="n"/>
      <c r="B791" s="600" t="n"/>
      <c r="C791" s="600" t="n"/>
      <c r="D791" s="600" t="n"/>
      <c r="E791" s="600" t="n"/>
      <c r="F791" s="600" t="n"/>
      <c r="G791" s="600" t="n"/>
      <c r="H791" s="600" t="n"/>
      <c r="I791" s="600" t="n"/>
      <c r="J791" s="600" t="n"/>
      <c r="K791" s="600" t="n"/>
      <c r="L791" s="600" t="n"/>
      <c r="M791" s="600" t="n"/>
      <c r="N791" s="600" t="n"/>
      <c r="O791" s="600" t="n"/>
      <c r="P791" s="600" t="n"/>
      <c r="Q791" s="600" t="n"/>
      <c r="R791" s="600" t="n"/>
      <c r="S791" s="600" t="n"/>
      <c r="T791" s="600" t="n"/>
      <c r="U791" s="600" t="n"/>
      <c r="V791" s="600" t="n"/>
      <c r="W791" s="600" t="n"/>
      <c r="X791" s="600" t="n"/>
      <c r="Y791" s="600" t="n"/>
      <c r="Z791" s="600" t="n"/>
    </row>
    <row r="792" ht="15.75" customHeight="1" s="844">
      <c r="A792" s="600" t="n"/>
      <c r="B792" s="600" t="n"/>
      <c r="C792" s="600" t="n"/>
      <c r="D792" s="600" t="n"/>
      <c r="E792" s="600" t="n"/>
      <c r="F792" s="600" t="n"/>
      <c r="G792" s="600" t="n"/>
      <c r="H792" s="600" t="n"/>
      <c r="I792" s="600" t="n"/>
      <c r="J792" s="600" t="n"/>
      <c r="K792" s="600" t="n"/>
      <c r="L792" s="600" t="n"/>
      <c r="M792" s="600" t="n"/>
      <c r="N792" s="600" t="n"/>
      <c r="O792" s="600" t="n"/>
      <c r="P792" s="600" t="n"/>
      <c r="Q792" s="600" t="n"/>
      <c r="R792" s="600" t="n"/>
      <c r="S792" s="600" t="n"/>
      <c r="T792" s="600" t="n"/>
      <c r="U792" s="600" t="n"/>
      <c r="V792" s="600" t="n"/>
      <c r="W792" s="600" t="n"/>
      <c r="X792" s="600" t="n"/>
      <c r="Y792" s="600" t="n"/>
      <c r="Z792" s="600" t="n"/>
    </row>
    <row r="793" ht="15.75" customHeight="1" s="844">
      <c r="A793" s="600" t="n"/>
      <c r="B793" s="600" t="n"/>
      <c r="C793" s="600" t="n"/>
      <c r="D793" s="600" t="n"/>
      <c r="E793" s="600" t="n"/>
      <c r="F793" s="600" t="n"/>
      <c r="G793" s="600" t="n"/>
      <c r="H793" s="600" t="n"/>
      <c r="I793" s="600" t="n"/>
      <c r="J793" s="600" t="n"/>
      <c r="K793" s="600" t="n"/>
      <c r="L793" s="600" t="n"/>
      <c r="M793" s="600" t="n"/>
      <c r="N793" s="600" t="n"/>
      <c r="O793" s="600" t="n"/>
      <c r="P793" s="600" t="n"/>
      <c r="Q793" s="600" t="n"/>
      <c r="R793" s="600" t="n"/>
      <c r="S793" s="600" t="n"/>
      <c r="T793" s="600" t="n"/>
      <c r="U793" s="600" t="n"/>
      <c r="V793" s="600" t="n"/>
      <c r="W793" s="600" t="n"/>
      <c r="X793" s="600" t="n"/>
      <c r="Y793" s="600" t="n"/>
      <c r="Z793" s="600" t="n"/>
    </row>
    <row r="794" ht="15.75" customHeight="1" s="844">
      <c r="A794" s="600" t="n"/>
      <c r="B794" s="600" t="n"/>
      <c r="C794" s="600" t="n"/>
      <c r="D794" s="600" t="n"/>
      <c r="E794" s="600" t="n"/>
      <c r="F794" s="600" t="n"/>
      <c r="G794" s="600" t="n"/>
      <c r="H794" s="600" t="n"/>
      <c r="I794" s="600" t="n"/>
      <c r="J794" s="600" t="n"/>
      <c r="K794" s="600" t="n"/>
      <c r="L794" s="600" t="n"/>
      <c r="M794" s="600" t="n"/>
      <c r="N794" s="600" t="n"/>
      <c r="O794" s="600" t="n"/>
      <c r="P794" s="600" t="n"/>
      <c r="Q794" s="600" t="n"/>
      <c r="R794" s="600" t="n"/>
      <c r="S794" s="600" t="n"/>
      <c r="T794" s="600" t="n"/>
      <c r="U794" s="600" t="n"/>
      <c r="V794" s="600" t="n"/>
      <c r="W794" s="600" t="n"/>
      <c r="X794" s="600" t="n"/>
      <c r="Y794" s="600" t="n"/>
      <c r="Z794" s="600" t="n"/>
    </row>
    <row r="795" ht="15.75" customHeight="1" s="844">
      <c r="A795" s="600" t="n"/>
      <c r="B795" s="600" t="n"/>
      <c r="C795" s="600" t="n"/>
      <c r="D795" s="600" t="n"/>
      <c r="E795" s="600" t="n"/>
      <c r="F795" s="600" t="n"/>
      <c r="G795" s="600" t="n"/>
      <c r="H795" s="600" t="n"/>
      <c r="I795" s="600" t="n"/>
      <c r="J795" s="600" t="n"/>
      <c r="K795" s="600" t="n"/>
      <c r="L795" s="600" t="n"/>
      <c r="M795" s="600" t="n"/>
      <c r="N795" s="600" t="n"/>
      <c r="O795" s="600" t="n"/>
      <c r="P795" s="600" t="n"/>
      <c r="Q795" s="600" t="n"/>
      <c r="R795" s="600" t="n"/>
      <c r="S795" s="600" t="n"/>
      <c r="T795" s="600" t="n"/>
      <c r="U795" s="600" t="n"/>
      <c r="V795" s="600" t="n"/>
      <c r="W795" s="600" t="n"/>
      <c r="X795" s="600" t="n"/>
      <c r="Y795" s="600" t="n"/>
      <c r="Z795" s="600" t="n"/>
    </row>
    <row r="796" ht="15.75" customHeight="1" s="844">
      <c r="A796" s="600" t="n"/>
      <c r="B796" s="600" t="n"/>
      <c r="C796" s="600" t="n"/>
      <c r="D796" s="600" t="n"/>
      <c r="E796" s="600" t="n"/>
      <c r="F796" s="600" t="n"/>
      <c r="G796" s="600" t="n"/>
      <c r="H796" s="600" t="n"/>
      <c r="I796" s="600" t="n"/>
      <c r="J796" s="600" t="n"/>
      <c r="K796" s="600" t="n"/>
      <c r="L796" s="600" t="n"/>
      <c r="M796" s="600" t="n"/>
      <c r="N796" s="600" t="n"/>
      <c r="O796" s="600" t="n"/>
      <c r="P796" s="600" t="n"/>
      <c r="Q796" s="600" t="n"/>
      <c r="R796" s="600" t="n"/>
      <c r="S796" s="600" t="n"/>
      <c r="T796" s="600" t="n"/>
      <c r="U796" s="600" t="n"/>
      <c r="V796" s="600" t="n"/>
      <c r="W796" s="600" t="n"/>
      <c r="X796" s="600" t="n"/>
      <c r="Y796" s="600" t="n"/>
      <c r="Z796" s="600" t="n"/>
    </row>
    <row r="797" ht="15.75" customHeight="1" s="844">
      <c r="A797" s="600" t="n"/>
      <c r="B797" s="600" t="n"/>
      <c r="C797" s="600" t="n"/>
      <c r="D797" s="600" t="n"/>
      <c r="E797" s="600" t="n"/>
      <c r="F797" s="600" t="n"/>
      <c r="G797" s="600" t="n"/>
      <c r="H797" s="600" t="n"/>
      <c r="I797" s="600" t="n"/>
      <c r="J797" s="600" t="n"/>
      <c r="K797" s="600" t="n"/>
      <c r="L797" s="600" t="n"/>
      <c r="M797" s="600" t="n"/>
      <c r="N797" s="600" t="n"/>
      <c r="O797" s="600" t="n"/>
      <c r="P797" s="600" t="n"/>
      <c r="Q797" s="600" t="n"/>
      <c r="R797" s="600" t="n"/>
      <c r="S797" s="600" t="n"/>
      <c r="T797" s="600" t="n"/>
      <c r="U797" s="600" t="n"/>
      <c r="V797" s="600" t="n"/>
      <c r="W797" s="600" t="n"/>
      <c r="X797" s="600" t="n"/>
      <c r="Y797" s="600" t="n"/>
      <c r="Z797" s="600" t="n"/>
    </row>
    <row r="798" ht="15.75" customHeight="1" s="844">
      <c r="A798" s="600" t="n"/>
      <c r="B798" s="600" t="n"/>
      <c r="C798" s="600" t="n"/>
      <c r="D798" s="600" t="n"/>
      <c r="E798" s="600" t="n"/>
      <c r="F798" s="600" t="n"/>
      <c r="G798" s="600" t="n"/>
      <c r="H798" s="600" t="n"/>
      <c r="I798" s="600" t="n"/>
      <c r="J798" s="600" t="n"/>
      <c r="K798" s="600" t="n"/>
      <c r="L798" s="600" t="n"/>
      <c r="M798" s="600" t="n"/>
      <c r="N798" s="600" t="n"/>
      <c r="O798" s="600" t="n"/>
      <c r="P798" s="600" t="n"/>
      <c r="Q798" s="600" t="n"/>
      <c r="R798" s="600" t="n"/>
      <c r="S798" s="600" t="n"/>
      <c r="T798" s="600" t="n"/>
      <c r="U798" s="600" t="n"/>
      <c r="V798" s="600" t="n"/>
      <c r="W798" s="600" t="n"/>
      <c r="X798" s="600" t="n"/>
      <c r="Y798" s="600" t="n"/>
      <c r="Z798" s="600" t="n"/>
    </row>
    <row r="799" ht="15.75" customHeight="1" s="844">
      <c r="A799" s="600" t="n"/>
      <c r="B799" s="600" t="n"/>
      <c r="C799" s="600" t="n"/>
      <c r="D799" s="600" t="n"/>
      <c r="E799" s="600" t="n"/>
      <c r="F799" s="600" t="n"/>
      <c r="G799" s="600" t="n"/>
      <c r="H799" s="600" t="n"/>
      <c r="I799" s="600" t="n"/>
      <c r="J799" s="600" t="n"/>
      <c r="K799" s="600" t="n"/>
      <c r="L799" s="600" t="n"/>
      <c r="M799" s="600" t="n"/>
      <c r="N799" s="600" t="n"/>
      <c r="O799" s="600" t="n"/>
      <c r="P799" s="600" t="n"/>
      <c r="Q799" s="600" t="n"/>
      <c r="R799" s="600" t="n"/>
      <c r="S799" s="600" t="n"/>
      <c r="T799" s="600" t="n"/>
      <c r="U799" s="600" t="n"/>
      <c r="V799" s="600" t="n"/>
      <c r="W799" s="600" t="n"/>
      <c r="X799" s="600" t="n"/>
      <c r="Y799" s="600" t="n"/>
      <c r="Z799" s="600" t="n"/>
    </row>
    <row r="800" ht="15.75" customHeight="1" s="844">
      <c r="A800" s="600" t="n"/>
      <c r="B800" s="600" t="n"/>
      <c r="C800" s="600" t="n"/>
      <c r="D800" s="600" t="n"/>
      <c r="E800" s="600" t="n"/>
      <c r="F800" s="600" t="n"/>
      <c r="G800" s="600" t="n"/>
      <c r="H800" s="600" t="n"/>
      <c r="I800" s="600" t="n"/>
      <c r="J800" s="600" t="n"/>
      <c r="K800" s="600" t="n"/>
      <c r="L800" s="600" t="n"/>
      <c r="M800" s="600" t="n"/>
      <c r="N800" s="600" t="n"/>
      <c r="O800" s="600" t="n"/>
      <c r="P800" s="600" t="n"/>
      <c r="Q800" s="600" t="n"/>
      <c r="R800" s="600" t="n"/>
      <c r="S800" s="600" t="n"/>
      <c r="T800" s="600" t="n"/>
      <c r="U800" s="600" t="n"/>
      <c r="V800" s="600" t="n"/>
      <c r="W800" s="600" t="n"/>
      <c r="X800" s="600" t="n"/>
      <c r="Y800" s="600" t="n"/>
      <c r="Z800" s="600" t="n"/>
    </row>
    <row r="801" ht="15.75" customHeight="1" s="844">
      <c r="A801" s="600" t="n"/>
      <c r="B801" s="600" t="n"/>
      <c r="C801" s="600" t="n"/>
      <c r="D801" s="600" t="n"/>
      <c r="E801" s="600" t="n"/>
      <c r="F801" s="600" t="n"/>
      <c r="G801" s="600" t="n"/>
      <c r="H801" s="600" t="n"/>
      <c r="I801" s="600" t="n"/>
      <c r="J801" s="600" t="n"/>
      <c r="K801" s="600" t="n"/>
      <c r="L801" s="600" t="n"/>
      <c r="M801" s="600" t="n"/>
      <c r="N801" s="600" t="n"/>
      <c r="O801" s="600" t="n"/>
      <c r="P801" s="600" t="n"/>
      <c r="Q801" s="600" t="n"/>
      <c r="R801" s="600" t="n"/>
      <c r="S801" s="600" t="n"/>
      <c r="T801" s="600" t="n"/>
      <c r="U801" s="600" t="n"/>
      <c r="V801" s="600" t="n"/>
      <c r="W801" s="600" t="n"/>
      <c r="X801" s="600" t="n"/>
      <c r="Y801" s="600" t="n"/>
      <c r="Z801" s="600" t="n"/>
    </row>
    <row r="802" ht="15.75" customHeight="1" s="844">
      <c r="A802" s="600" t="n"/>
      <c r="B802" s="600" t="n"/>
      <c r="C802" s="600" t="n"/>
      <c r="D802" s="600" t="n"/>
      <c r="E802" s="600" t="n"/>
      <c r="F802" s="600" t="n"/>
      <c r="G802" s="600" t="n"/>
      <c r="H802" s="600" t="n"/>
      <c r="I802" s="600" t="n"/>
      <c r="J802" s="600" t="n"/>
      <c r="K802" s="600" t="n"/>
      <c r="L802" s="600" t="n"/>
      <c r="M802" s="600" t="n"/>
      <c r="N802" s="600" t="n"/>
      <c r="O802" s="600" t="n"/>
      <c r="P802" s="600" t="n"/>
      <c r="Q802" s="600" t="n"/>
      <c r="R802" s="600" t="n"/>
      <c r="S802" s="600" t="n"/>
      <c r="T802" s="600" t="n"/>
      <c r="U802" s="600" t="n"/>
      <c r="V802" s="600" t="n"/>
      <c r="W802" s="600" t="n"/>
      <c r="X802" s="600" t="n"/>
      <c r="Y802" s="600" t="n"/>
      <c r="Z802" s="600" t="n"/>
    </row>
    <row r="803" ht="15.75" customHeight="1" s="844">
      <c r="A803" s="600" t="n"/>
      <c r="B803" s="600" t="n"/>
      <c r="C803" s="600" t="n"/>
      <c r="D803" s="600" t="n"/>
      <c r="E803" s="600" t="n"/>
      <c r="F803" s="600" t="n"/>
      <c r="G803" s="600" t="n"/>
      <c r="H803" s="600" t="n"/>
      <c r="I803" s="600" t="n"/>
      <c r="J803" s="600" t="n"/>
      <c r="K803" s="600" t="n"/>
      <c r="L803" s="600" t="n"/>
      <c r="M803" s="600" t="n"/>
      <c r="N803" s="600" t="n"/>
      <c r="O803" s="600" t="n"/>
      <c r="P803" s="600" t="n"/>
      <c r="Q803" s="600" t="n"/>
      <c r="R803" s="600" t="n"/>
      <c r="S803" s="600" t="n"/>
      <c r="T803" s="600" t="n"/>
      <c r="U803" s="600" t="n"/>
      <c r="V803" s="600" t="n"/>
      <c r="W803" s="600" t="n"/>
      <c r="X803" s="600" t="n"/>
      <c r="Y803" s="600" t="n"/>
      <c r="Z803" s="600" t="n"/>
    </row>
    <row r="804" ht="15.75" customHeight="1" s="844">
      <c r="A804" s="600" t="n"/>
      <c r="B804" s="600" t="n"/>
      <c r="C804" s="600" t="n"/>
      <c r="D804" s="600" t="n"/>
      <c r="E804" s="600" t="n"/>
      <c r="F804" s="600" t="n"/>
      <c r="G804" s="600" t="n"/>
      <c r="H804" s="600" t="n"/>
      <c r="I804" s="600" t="n"/>
      <c r="J804" s="600" t="n"/>
      <c r="K804" s="600" t="n"/>
      <c r="L804" s="600" t="n"/>
      <c r="M804" s="600" t="n"/>
      <c r="N804" s="600" t="n"/>
      <c r="O804" s="600" t="n"/>
      <c r="P804" s="600" t="n"/>
      <c r="Q804" s="600" t="n"/>
      <c r="R804" s="600" t="n"/>
      <c r="S804" s="600" t="n"/>
      <c r="T804" s="600" t="n"/>
      <c r="U804" s="600" t="n"/>
      <c r="V804" s="600" t="n"/>
      <c r="W804" s="600" t="n"/>
      <c r="X804" s="600" t="n"/>
      <c r="Y804" s="600" t="n"/>
      <c r="Z804" s="600" t="n"/>
    </row>
    <row r="805" ht="15.75" customHeight="1" s="844">
      <c r="A805" s="600" t="n"/>
      <c r="B805" s="600" t="n"/>
      <c r="C805" s="600" t="n"/>
      <c r="D805" s="600" t="n"/>
      <c r="E805" s="600" t="n"/>
      <c r="F805" s="600" t="n"/>
      <c r="G805" s="600" t="n"/>
      <c r="H805" s="600" t="n"/>
      <c r="I805" s="600" t="n"/>
      <c r="J805" s="600" t="n"/>
      <c r="K805" s="600" t="n"/>
      <c r="L805" s="600" t="n"/>
      <c r="M805" s="600" t="n"/>
      <c r="N805" s="600" t="n"/>
      <c r="O805" s="600" t="n"/>
      <c r="P805" s="600" t="n"/>
      <c r="Q805" s="600" t="n"/>
      <c r="R805" s="600" t="n"/>
      <c r="S805" s="600" t="n"/>
      <c r="T805" s="600" t="n"/>
      <c r="U805" s="600" t="n"/>
      <c r="V805" s="600" t="n"/>
      <c r="W805" s="600" t="n"/>
      <c r="X805" s="600" t="n"/>
      <c r="Y805" s="600" t="n"/>
      <c r="Z805" s="600" t="n"/>
    </row>
    <row r="806" ht="15.75" customHeight="1" s="844">
      <c r="A806" s="600" t="n"/>
      <c r="B806" s="600" t="n"/>
      <c r="C806" s="600" t="n"/>
      <c r="D806" s="600" t="n"/>
      <c r="E806" s="600" t="n"/>
      <c r="F806" s="600" t="n"/>
      <c r="G806" s="600" t="n"/>
      <c r="H806" s="600" t="n"/>
      <c r="I806" s="600" t="n"/>
      <c r="J806" s="600" t="n"/>
      <c r="K806" s="600" t="n"/>
      <c r="L806" s="600" t="n"/>
      <c r="M806" s="600" t="n"/>
      <c r="N806" s="600" t="n"/>
      <c r="O806" s="600" t="n"/>
      <c r="P806" s="600" t="n"/>
      <c r="Q806" s="600" t="n"/>
      <c r="R806" s="600" t="n"/>
      <c r="S806" s="600" t="n"/>
      <c r="T806" s="600" t="n"/>
      <c r="U806" s="600" t="n"/>
      <c r="V806" s="600" t="n"/>
      <c r="W806" s="600" t="n"/>
      <c r="X806" s="600" t="n"/>
      <c r="Y806" s="600" t="n"/>
      <c r="Z806" s="600" t="n"/>
    </row>
    <row r="807" ht="15.75" customHeight="1" s="844">
      <c r="A807" s="600" t="n"/>
      <c r="B807" s="600" t="n"/>
      <c r="C807" s="600" t="n"/>
      <c r="D807" s="600" t="n"/>
      <c r="E807" s="600" t="n"/>
      <c r="F807" s="600" t="n"/>
      <c r="G807" s="600" t="n"/>
      <c r="H807" s="600" t="n"/>
      <c r="I807" s="600" t="n"/>
      <c r="J807" s="600" t="n"/>
      <c r="K807" s="600" t="n"/>
      <c r="L807" s="600" t="n"/>
      <c r="M807" s="600" t="n"/>
      <c r="N807" s="600" t="n"/>
      <c r="O807" s="600" t="n"/>
      <c r="P807" s="600" t="n"/>
      <c r="Q807" s="600" t="n"/>
      <c r="R807" s="600" t="n"/>
      <c r="S807" s="600" t="n"/>
      <c r="T807" s="600" t="n"/>
      <c r="U807" s="600" t="n"/>
      <c r="V807" s="600" t="n"/>
      <c r="W807" s="600" t="n"/>
      <c r="X807" s="600" t="n"/>
      <c r="Y807" s="600" t="n"/>
      <c r="Z807" s="600" t="n"/>
    </row>
    <row r="808" ht="15.75" customHeight="1" s="844">
      <c r="A808" s="600" t="n"/>
      <c r="B808" s="600" t="n"/>
      <c r="C808" s="600" t="n"/>
      <c r="D808" s="600" t="n"/>
      <c r="E808" s="600" t="n"/>
      <c r="F808" s="600" t="n"/>
      <c r="G808" s="600" t="n"/>
      <c r="H808" s="600" t="n"/>
      <c r="I808" s="600" t="n"/>
      <c r="J808" s="600" t="n"/>
      <c r="K808" s="600" t="n"/>
      <c r="L808" s="600" t="n"/>
      <c r="M808" s="600" t="n"/>
      <c r="N808" s="600" t="n"/>
      <c r="O808" s="600" t="n"/>
      <c r="P808" s="600" t="n"/>
      <c r="Q808" s="600" t="n"/>
      <c r="R808" s="600" t="n"/>
      <c r="S808" s="600" t="n"/>
      <c r="T808" s="600" t="n"/>
      <c r="U808" s="600" t="n"/>
      <c r="V808" s="600" t="n"/>
      <c r="W808" s="600" t="n"/>
      <c r="X808" s="600" t="n"/>
      <c r="Y808" s="600" t="n"/>
      <c r="Z808" s="600" t="n"/>
    </row>
    <row r="809" ht="15.75" customHeight="1" s="844">
      <c r="A809" s="600" t="n"/>
      <c r="B809" s="600" t="n"/>
      <c r="C809" s="600" t="n"/>
      <c r="D809" s="600" t="n"/>
      <c r="E809" s="600" t="n"/>
      <c r="F809" s="600" t="n"/>
      <c r="G809" s="600" t="n"/>
      <c r="H809" s="600" t="n"/>
      <c r="I809" s="600" t="n"/>
      <c r="J809" s="600" t="n"/>
      <c r="K809" s="600" t="n"/>
      <c r="L809" s="600" t="n"/>
      <c r="M809" s="600" t="n"/>
      <c r="N809" s="600" t="n"/>
      <c r="O809" s="600" t="n"/>
      <c r="P809" s="600" t="n"/>
      <c r="Q809" s="600" t="n"/>
      <c r="R809" s="600" t="n"/>
      <c r="S809" s="600" t="n"/>
      <c r="T809" s="600" t="n"/>
      <c r="U809" s="600" t="n"/>
      <c r="V809" s="600" t="n"/>
      <c r="W809" s="600" t="n"/>
      <c r="X809" s="600" t="n"/>
      <c r="Y809" s="600" t="n"/>
      <c r="Z809" s="600" t="n"/>
    </row>
    <row r="810" ht="15.75" customHeight="1" s="844">
      <c r="A810" s="600" t="n"/>
      <c r="B810" s="600" t="n"/>
      <c r="C810" s="600" t="n"/>
      <c r="D810" s="600" t="n"/>
      <c r="E810" s="600" t="n"/>
      <c r="F810" s="600" t="n"/>
      <c r="G810" s="600" t="n"/>
      <c r="H810" s="600" t="n"/>
      <c r="I810" s="600" t="n"/>
      <c r="J810" s="600" t="n"/>
      <c r="K810" s="600" t="n"/>
      <c r="L810" s="600" t="n"/>
      <c r="M810" s="600" t="n"/>
      <c r="N810" s="600" t="n"/>
      <c r="O810" s="600" t="n"/>
      <c r="P810" s="600" t="n"/>
      <c r="Q810" s="600" t="n"/>
      <c r="R810" s="600" t="n"/>
      <c r="S810" s="600" t="n"/>
      <c r="T810" s="600" t="n"/>
      <c r="U810" s="600" t="n"/>
      <c r="V810" s="600" t="n"/>
      <c r="W810" s="600" t="n"/>
      <c r="X810" s="600" t="n"/>
      <c r="Y810" s="600" t="n"/>
      <c r="Z810" s="600" t="n"/>
    </row>
    <row r="811" ht="15.75" customHeight="1" s="844">
      <c r="A811" s="600" t="n"/>
      <c r="B811" s="600" t="n"/>
      <c r="C811" s="600" t="n"/>
      <c r="D811" s="600" t="n"/>
      <c r="E811" s="600" t="n"/>
      <c r="F811" s="600" t="n"/>
      <c r="G811" s="600" t="n"/>
      <c r="H811" s="600" t="n"/>
      <c r="I811" s="600" t="n"/>
      <c r="J811" s="600" t="n"/>
      <c r="K811" s="600" t="n"/>
      <c r="L811" s="600" t="n"/>
      <c r="M811" s="600" t="n"/>
      <c r="N811" s="600" t="n"/>
      <c r="O811" s="600" t="n"/>
      <c r="P811" s="600" t="n"/>
      <c r="Q811" s="600" t="n"/>
      <c r="R811" s="600" t="n"/>
      <c r="S811" s="600" t="n"/>
      <c r="T811" s="600" t="n"/>
      <c r="U811" s="600" t="n"/>
      <c r="V811" s="600" t="n"/>
      <c r="W811" s="600" t="n"/>
      <c r="X811" s="600" t="n"/>
      <c r="Y811" s="600" t="n"/>
      <c r="Z811" s="600" t="n"/>
    </row>
    <row r="812" ht="15.75" customHeight="1" s="844">
      <c r="A812" s="600" t="n"/>
      <c r="B812" s="600" t="n"/>
      <c r="C812" s="600" t="n"/>
      <c r="D812" s="600" t="n"/>
      <c r="E812" s="600" t="n"/>
      <c r="F812" s="600" t="n"/>
      <c r="G812" s="600" t="n"/>
      <c r="H812" s="600" t="n"/>
      <c r="I812" s="600" t="n"/>
      <c r="J812" s="600" t="n"/>
      <c r="K812" s="600" t="n"/>
      <c r="L812" s="600" t="n"/>
      <c r="M812" s="600" t="n"/>
      <c r="N812" s="600" t="n"/>
      <c r="O812" s="600" t="n"/>
      <c r="P812" s="600" t="n"/>
      <c r="Q812" s="600" t="n"/>
      <c r="R812" s="600" t="n"/>
      <c r="S812" s="600" t="n"/>
      <c r="T812" s="600" t="n"/>
      <c r="U812" s="600" t="n"/>
      <c r="V812" s="600" t="n"/>
      <c r="W812" s="600" t="n"/>
      <c r="X812" s="600" t="n"/>
      <c r="Y812" s="600" t="n"/>
      <c r="Z812" s="600" t="n"/>
    </row>
    <row r="813" ht="15.75" customHeight="1" s="844">
      <c r="A813" s="600" t="n"/>
      <c r="B813" s="600" t="n"/>
      <c r="C813" s="600" t="n"/>
      <c r="D813" s="600" t="n"/>
      <c r="E813" s="600" t="n"/>
      <c r="F813" s="600" t="n"/>
      <c r="G813" s="600" t="n"/>
      <c r="H813" s="600" t="n"/>
      <c r="I813" s="600" t="n"/>
      <c r="J813" s="600" t="n"/>
      <c r="K813" s="600" t="n"/>
      <c r="L813" s="600" t="n"/>
      <c r="M813" s="600" t="n"/>
      <c r="N813" s="600" t="n"/>
      <c r="O813" s="600" t="n"/>
      <c r="P813" s="600" t="n"/>
      <c r="Q813" s="600" t="n"/>
      <c r="R813" s="600" t="n"/>
      <c r="S813" s="600" t="n"/>
      <c r="T813" s="600" t="n"/>
      <c r="U813" s="600" t="n"/>
      <c r="V813" s="600" t="n"/>
      <c r="W813" s="600" t="n"/>
      <c r="X813" s="600" t="n"/>
      <c r="Y813" s="600" t="n"/>
      <c r="Z813" s="600" t="n"/>
    </row>
    <row r="814" ht="15.75" customHeight="1" s="844">
      <c r="A814" s="600" t="n"/>
      <c r="B814" s="600" t="n"/>
      <c r="C814" s="600" t="n"/>
      <c r="D814" s="600" t="n"/>
      <c r="E814" s="600" t="n"/>
      <c r="F814" s="600" t="n"/>
      <c r="G814" s="600" t="n"/>
      <c r="H814" s="600" t="n"/>
      <c r="I814" s="600" t="n"/>
      <c r="J814" s="600" t="n"/>
      <c r="K814" s="600" t="n"/>
      <c r="L814" s="600" t="n"/>
      <c r="M814" s="600" t="n"/>
      <c r="N814" s="600" t="n"/>
      <c r="O814" s="600" t="n"/>
      <c r="P814" s="600" t="n"/>
      <c r="Q814" s="600" t="n"/>
      <c r="R814" s="600" t="n"/>
      <c r="S814" s="600" t="n"/>
      <c r="T814" s="600" t="n"/>
      <c r="U814" s="600" t="n"/>
      <c r="V814" s="600" t="n"/>
      <c r="W814" s="600" t="n"/>
      <c r="X814" s="600" t="n"/>
      <c r="Y814" s="600" t="n"/>
      <c r="Z814" s="600" t="n"/>
    </row>
    <row r="815" ht="15.75" customHeight="1" s="844">
      <c r="A815" s="600" t="n"/>
      <c r="B815" s="600" t="n"/>
      <c r="C815" s="600" t="n"/>
      <c r="D815" s="600" t="n"/>
      <c r="E815" s="600" t="n"/>
      <c r="F815" s="600" t="n"/>
      <c r="G815" s="600" t="n"/>
      <c r="H815" s="600" t="n"/>
      <c r="I815" s="600" t="n"/>
      <c r="J815" s="600" t="n"/>
      <c r="K815" s="600" t="n"/>
      <c r="L815" s="600" t="n"/>
      <c r="M815" s="600" t="n"/>
      <c r="N815" s="600" t="n"/>
      <c r="O815" s="600" t="n"/>
      <c r="P815" s="600" t="n"/>
      <c r="Q815" s="600" t="n"/>
      <c r="R815" s="600" t="n"/>
      <c r="S815" s="600" t="n"/>
      <c r="T815" s="600" t="n"/>
      <c r="U815" s="600" t="n"/>
      <c r="V815" s="600" t="n"/>
      <c r="W815" s="600" t="n"/>
      <c r="X815" s="600" t="n"/>
      <c r="Y815" s="600" t="n"/>
      <c r="Z815" s="600" t="n"/>
    </row>
    <row r="816" ht="15.75" customHeight="1" s="844">
      <c r="A816" s="600" t="n"/>
      <c r="B816" s="600" t="n"/>
      <c r="C816" s="600" t="n"/>
      <c r="D816" s="600" t="n"/>
      <c r="E816" s="600" t="n"/>
      <c r="F816" s="600" t="n"/>
      <c r="G816" s="600" t="n"/>
      <c r="H816" s="600" t="n"/>
      <c r="I816" s="600" t="n"/>
      <c r="J816" s="600" t="n"/>
      <c r="K816" s="600" t="n"/>
      <c r="L816" s="600" t="n"/>
      <c r="M816" s="600" t="n"/>
      <c r="N816" s="600" t="n"/>
      <c r="O816" s="600" t="n"/>
      <c r="P816" s="600" t="n"/>
      <c r="Q816" s="600" t="n"/>
      <c r="R816" s="600" t="n"/>
      <c r="S816" s="600" t="n"/>
      <c r="T816" s="600" t="n"/>
      <c r="U816" s="600" t="n"/>
      <c r="V816" s="600" t="n"/>
      <c r="W816" s="600" t="n"/>
      <c r="X816" s="600" t="n"/>
      <c r="Y816" s="600" t="n"/>
      <c r="Z816" s="600" t="n"/>
    </row>
    <row r="817" ht="15.75" customHeight="1" s="844">
      <c r="A817" s="600" t="n"/>
      <c r="B817" s="600" t="n"/>
      <c r="C817" s="600" t="n"/>
      <c r="D817" s="600" t="n"/>
      <c r="E817" s="600" t="n"/>
      <c r="F817" s="600" t="n"/>
      <c r="G817" s="600" t="n"/>
      <c r="H817" s="600" t="n"/>
      <c r="I817" s="600" t="n"/>
      <c r="J817" s="600" t="n"/>
      <c r="K817" s="600" t="n"/>
      <c r="L817" s="600" t="n"/>
      <c r="M817" s="600" t="n"/>
      <c r="N817" s="600" t="n"/>
      <c r="O817" s="600" t="n"/>
      <c r="P817" s="600" t="n"/>
      <c r="Q817" s="600" t="n"/>
      <c r="R817" s="600" t="n"/>
      <c r="S817" s="600" t="n"/>
      <c r="T817" s="600" t="n"/>
      <c r="U817" s="600" t="n"/>
      <c r="V817" s="600" t="n"/>
      <c r="W817" s="600" t="n"/>
      <c r="X817" s="600" t="n"/>
      <c r="Y817" s="600" t="n"/>
      <c r="Z817" s="600" t="n"/>
    </row>
    <row r="818" ht="15.75" customHeight="1" s="844">
      <c r="A818" s="600" t="n"/>
      <c r="B818" s="600" t="n"/>
      <c r="C818" s="600" t="n"/>
      <c r="D818" s="600" t="n"/>
      <c r="E818" s="600" t="n"/>
      <c r="F818" s="600" t="n"/>
      <c r="G818" s="600" t="n"/>
      <c r="H818" s="600" t="n"/>
      <c r="I818" s="600" t="n"/>
      <c r="J818" s="600" t="n"/>
      <c r="K818" s="600" t="n"/>
      <c r="L818" s="600" t="n"/>
      <c r="M818" s="600" t="n"/>
      <c r="N818" s="600" t="n"/>
      <c r="O818" s="600" t="n"/>
      <c r="P818" s="600" t="n"/>
      <c r="Q818" s="600" t="n"/>
      <c r="R818" s="600" t="n"/>
      <c r="S818" s="600" t="n"/>
      <c r="T818" s="600" t="n"/>
      <c r="U818" s="600" t="n"/>
      <c r="V818" s="600" t="n"/>
      <c r="W818" s="600" t="n"/>
      <c r="X818" s="600" t="n"/>
      <c r="Y818" s="600" t="n"/>
      <c r="Z818" s="600" t="n"/>
    </row>
    <row r="819" ht="15.75" customHeight="1" s="844">
      <c r="A819" s="600" t="n"/>
      <c r="B819" s="600" t="n"/>
      <c r="C819" s="600" t="n"/>
      <c r="D819" s="600" t="n"/>
      <c r="E819" s="600" t="n"/>
      <c r="F819" s="600" t="n"/>
      <c r="G819" s="600" t="n"/>
      <c r="H819" s="600" t="n"/>
      <c r="I819" s="600" t="n"/>
      <c r="J819" s="600" t="n"/>
      <c r="K819" s="600" t="n"/>
      <c r="L819" s="600" t="n"/>
      <c r="M819" s="600" t="n"/>
      <c r="N819" s="600" t="n"/>
      <c r="O819" s="600" t="n"/>
      <c r="P819" s="600" t="n"/>
      <c r="Q819" s="600" t="n"/>
      <c r="R819" s="600" t="n"/>
      <c r="S819" s="600" t="n"/>
      <c r="T819" s="600" t="n"/>
      <c r="U819" s="600" t="n"/>
      <c r="V819" s="600" t="n"/>
      <c r="W819" s="600" t="n"/>
      <c r="X819" s="600" t="n"/>
      <c r="Y819" s="600" t="n"/>
      <c r="Z819" s="600" t="n"/>
    </row>
    <row r="820" ht="15.75" customHeight="1" s="844">
      <c r="A820" s="600" t="n"/>
      <c r="B820" s="600" t="n"/>
      <c r="C820" s="600" t="n"/>
      <c r="D820" s="600" t="n"/>
      <c r="E820" s="600" t="n"/>
      <c r="F820" s="600" t="n"/>
      <c r="G820" s="600" t="n"/>
      <c r="H820" s="600" t="n"/>
      <c r="I820" s="600" t="n"/>
      <c r="J820" s="600" t="n"/>
      <c r="K820" s="600" t="n"/>
      <c r="L820" s="600" t="n"/>
      <c r="M820" s="600" t="n"/>
      <c r="N820" s="600" t="n"/>
      <c r="O820" s="600" t="n"/>
      <c r="P820" s="600" t="n"/>
      <c r="Q820" s="600" t="n"/>
      <c r="R820" s="600" t="n"/>
      <c r="S820" s="600" t="n"/>
      <c r="T820" s="600" t="n"/>
      <c r="U820" s="600" t="n"/>
      <c r="V820" s="600" t="n"/>
      <c r="W820" s="600" t="n"/>
      <c r="X820" s="600" t="n"/>
      <c r="Y820" s="600" t="n"/>
      <c r="Z820" s="600" t="n"/>
    </row>
    <row r="821" ht="15.75" customHeight="1" s="844">
      <c r="A821" s="600" t="n"/>
      <c r="B821" s="600" t="n"/>
      <c r="C821" s="600" t="n"/>
      <c r="D821" s="600" t="n"/>
      <c r="E821" s="600" t="n"/>
      <c r="F821" s="600" t="n"/>
      <c r="G821" s="600" t="n"/>
      <c r="H821" s="600" t="n"/>
      <c r="I821" s="600" t="n"/>
      <c r="J821" s="600" t="n"/>
      <c r="K821" s="600" t="n"/>
      <c r="L821" s="600" t="n"/>
      <c r="M821" s="600" t="n"/>
      <c r="N821" s="600" t="n"/>
      <c r="O821" s="600" t="n"/>
      <c r="P821" s="600" t="n"/>
      <c r="Q821" s="600" t="n"/>
      <c r="R821" s="600" t="n"/>
      <c r="S821" s="600" t="n"/>
      <c r="T821" s="600" t="n"/>
      <c r="U821" s="600" t="n"/>
      <c r="V821" s="600" t="n"/>
      <c r="W821" s="600" t="n"/>
      <c r="X821" s="600" t="n"/>
      <c r="Y821" s="600" t="n"/>
      <c r="Z821" s="600" t="n"/>
    </row>
    <row r="822" ht="15.75" customHeight="1" s="844">
      <c r="A822" s="600" t="n"/>
      <c r="B822" s="600" t="n"/>
      <c r="C822" s="600" t="n"/>
      <c r="D822" s="600" t="n"/>
      <c r="E822" s="600" t="n"/>
      <c r="F822" s="600" t="n"/>
      <c r="G822" s="600" t="n"/>
      <c r="H822" s="600" t="n"/>
      <c r="I822" s="600" t="n"/>
      <c r="J822" s="600" t="n"/>
      <c r="K822" s="600" t="n"/>
      <c r="L822" s="600" t="n"/>
      <c r="M822" s="600" t="n"/>
      <c r="N822" s="600" t="n"/>
      <c r="O822" s="600" t="n"/>
      <c r="P822" s="600" t="n"/>
      <c r="Q822" s="600" t="n"/>
      <c r="R822" s="600" t="n"/>
      <c r="S822" s="600" t="n"/>
      <c r="T822" s="600" t="n"/>
      <c r="U822" s="600" t="n"/>
      <c r="V822" s="600" t="n"/>
      <c r="W822" s="600" t="n"/>
      <c r="X822" s="600" t="n"/>
      <c r="Y822" s="600" t="n"/>
      <c r="Z822" s="600" t="n"/>
    </row>
    <row r="823" ht="15.75" customHeight="1" s="844">
      <c r="A823" s="600" t="n"/>
      <c r="B823" s="600" t="n"/>
      <c r="C823" s="600" t="n"/>
      <c r="D823" s="600" t="n"/>
      <c r="E823" s="600" t="n"/>
      <c r="F823" s="600" t="n"/>
      <c r="G823" s="600" t="n"/>
      <c r="H823" s="600" t="n"/>
      <c r="I823" s="600" t="n"/>
      <c r="J823" s="600" t="n"/>
      <c r="K823" s="600" t="n"/>
      <c r="L823" s="600" t="n"/>
      <c r="M823" s="600" t="n"/>
      <c r="N823" s="600" t="n"/>
      <c r="O823" s="600" t="n"/>
      <c r="P823" s="600" t="n"/>
      <c r="Q823" s="600" t="n"/>
      <c r="R823" s="600" t="n"/>
      <c r="S823" s="600" t="n"/>
      <c r="T823" s="600" t="n"/>
      <c r="U823" s="600" t="n"/>
      <c r="V823" s="600" t="n"/>
      <c r="W823" s="600" t="n"/>
      <c r="X823" s="600" t="n"/>
      <c r="Y823" s="600" t="n"/>
      <c r="Z823" s="600" t="n"/>
    </row>
    <row r="824" ht="15.75" customHeight="1" s="844">
      <c r="A824" s="600" t="n"/>
      <c r="B824" s="600" t="n"/>
      <c r="C824" s="600" t="n"/>
      <c r="D824" s="600" t="n"/>
      <c r="E824" s="600" t="n"/>
      <c r="F824" s="600" t="n"/>
      <c r="G824" s="600" t="n"/>
      <c r="H824" s="600" t="n"/>
      <c r="I824" s="600" t="n"/>
      <c r="J824" s="600" t="n"/>
      <c r="K824" s="600" t="n"/>
      <c r="L824" s="600" t="n"/>
      <c r="M824" s="600" t="n"/>
      <c r="N824" s="600" t="n"/>
      <c r="O824" s="600" t="n"/>
      <c r="P824" s="600" t="n"/>
      <c r="Q824" s="600" t="n"/>
      <c r="R824" s="600" t="n"/>
      <c r="S824" s="600" t="n"/>
      <c r="T824" s="600" t="n"/>
      <c r="U824" s="600" t="n"/>
      <c r="V824" s="600" t="n"/>
      <c r="W824" s="600" t="n"/>
      <c r="X824" s="600" t="n"/>
      <c r="Y824" s="600" t="n"/>
      <c r="Z824" s="600" t="n"/>
    </row>
    <row r="825" ht="15.75" customHeight="1" s="844">
      <c r="A825" s="600" t="n"/>
      <c r="B825" s="600" t="n"/>
      <c r="C825" s="600" t="n"/>
      <c r="D825" s="600" t="n"/>
      <c r="E825" s="600" t="n"/>
      <c r="F825" s="600" t="n"/>
      <c r="G825" s="600" t="n"/>
      <c r="H825" s="600" t="n"/>
      <c r="I825" s="600" t="n"/>
      <c r="J825" s="600" t="n"/>
      <c r="K825" s="600" t="n"/>
      <c r="L825" s="600" t="n"/>
      <c r="M825" s="600" t="n"/>
      <c r="N825" s="600" t="n"/>
      <c r="O825" s="600" t="n"/>
      <c r="P825" s="600" t="n"/>
      <c r="Q825" s="600" t="n"/>
      <c r="R825" s="600" t="n"/>
      <c r="S825" s="600" t="n"/>
      <c r="T825" s="600" t="n"/>
      <c r="U825" s="600" t="n"/>
      <c r="V825" s="600" t="n"/>
      <c r="W825" s="600" t="n"/>
      <c r="X825" s="600" t="n"/>
      <c r="Y825" s="600" t="n"/>
      <c r="Z825" s="600" t="n"/>
    </row>
    <row r="826" ht="15.75" customHeight="1" s="844">
      <c r="A826" s="600" t="n"/>
      <c r="B826" s="600" t="n"/>
      <c r="C826" s="600" t="n"/>
      <c r="D826" s="600" t="n"/>
      <c r="E826" s="600" t="n"/>
      <c r="F826" s="600" t="n"/>
      <c r="G826" s="600" t="n"/>
      <c r="H826" s="600" t="n"/>
      <c r="I826" s="600" t="n"/>
      <c r="J826" s="600" t="n"/>
      <c r="K826" s="600" t="n"/>
      <c r="L826" s="600" t="n"/>
      <c r="M826" s="600" t="n"/>
      <c r="N826" s="600" t="n"/>
      <c r="O826" s="600" t="n"/>
      <c r="P826" s="600" t="n"/>
      <c r="Q826" s="600" t="n"/>
      <c r="R826" s="600" t="n"/>
      <c r="S826" s="600" t="n"/>
      <c r="T826" s="600" t="n"/>
      <c r="U826" s="600" t="n"/>
      <c r="V826" s="600" t="n"/>
      <c r="W826" s="600" t="n"/>
      <c r="X826" s="600" t="n"/>
      <c r="Y826" s="600" t="n"/>
      <c r="Z826" s="600" t="n"/>
    </row>
    <row r="827" ht="15.75" customHeight="1" s="844">
      <c r="A827" s="600" t="n"/>
      <c r="B827" s="600" t="n"/>
      <c r="C827" s="600" t="n"/>
      <c r="D827" s="600" t="n"/>
      <c r="E827" s="600" t="n"/>
      <c r="F827" s="600" t="n"/>
      <c r="G827" s="600" t="n"/>
      <c r="H827" s="600" t="n"/>
      <c r="I827" s="600" t="n"/>
      <c r="J827" s="600" t="n"/>
      <c r="K827" s="600" t="n"/>
      <c r="L827" s="600" t="n"/>
      <c r="M827" s="600" t="n"/>
      <c r="N827" s="600" t="n"/>
      <c r="O827" s="600" t="n"/>
      <c r="P827" s="600" t="n"/>
      <c r="Q827" s="600" t="n"/>
      <c r="R827" s="600" t="n"/>
      <c r="S827" s="600" t="n"/>
      <c r="T827" s="600" t="n"/>
      <c r="U827" s="600" t="n"/>
      <c r="V827" s="600" t="n"/>
      <c r="W827" s="600" t="n"/>
      <c r="X827" s="600" t="n"/>
      <c r="Y827" s="600" t="n"/>
      <c r="Z827" s="600" t="n"/>
    </row>
    <row r="828" ht="15.75" customHeight="1" s="844">
      <c r="A828" s="600" t="n"/>
      <c r="B828" s="600" t="n"/>
      <c r="C828" s="600" t="n"/>
      <c r="D828" s="600" t="n"/>
      <c r="E828" s="600" t="n"/>
      <c r="F828" s="600" t="n"/>
      <c r="G828" s="600" t="n"/>
      <c r="H828" s="600" t="n"/>
      <c r="I828" s="600" t="n"/>
      <c r="J828" s="600" t="n"/>
      <c r="K828" s="600" t="n"/>
      <c r="L828" s="600" t="n"/>
      <c r="M828" s="600" t="n"/>
      <c r="N828" s="600" t="n"/>
      <c r="O828" s="600" t="n"/>
      <c r="P828" s="600" t="n"/>
      <c r="Q828" s="600" t="n"/>
      <c r="R828" s="600" t="n"/>
      <c r="S828" s="600" t="n"/>
      <c r="T828" s="600" t="n"/>
      <c r="U828" s="600" t="n"/>
      <c r="V828" s="600" t="n"/>
      <c r="W828" s="600" t="n"/>
      <c r="X828" s="600" t="n"/>
      <c r="Y828" s="600" t="n"/>
      <c r="Z828" s="600" t="n"/>
    </row>
    <row r="829" ht="15.75" customHeight="1" s="844">
      <c r="A829" s="600" t="n"/>
      <c r="B829" s="600" t="n"/>
      <c r="C829" s="600" t="n"/>
      <c r="D829" s="600" t="n"/>
      <c r="E829" s="600" t="n"/>
      <c r="F829" s="600" t="n"/>
      <c r="G829" s="600" t="n"/>
      <c r="H829" s="600" t="n"/>
      <c r="I829" s="600" t="n"/>
      <c r="J829" s="600" t="n"/>
      <c r="K829" s="600" t="n"/>
      <c r="L829" s="600" t="n"/>
      <c r="M829" s="600" t="n"/>
      <c r="N829" s="600" t="n"/>
      <c r="O829" s="600" t="n"/>
      <c r="P829" s="600" t="n"/>
      <c r="Q829" s="600" t="n"/>
      <c r="R829" s="600" t="n"/>
      <c r="S829" s="600" t="n"/>
      <c r="T829" s="600" t="n"/>
      <c r="U829" s="600" t="n"/>
      <c r="V829" s="600" t="n"/>
      <c r="W829" s="600" t="n"/>
      <c r="X829" s="600" t="n"/>
      <c r="Y829" s="600" t="n"/>
      <c r="Z829" s="600" t="n"/>
    </row>
    <row r="830" ht="15.75" customHeight="1" s="844">
      <c r="A830" s="600" t="n"/>
      <c r="B830" s="600" t="n"/>
      <c r="C830" s="600" t="n"/>
      <c r="D830" s="600" t="n"/>
      <c r="E830" s="600" t="n"/>
      <c r="F830" s="600" t="n"/>
      <c r="G830" s="600" t="n"/>
      <c r="H830" s="600" t="n"/>
      <c r="I830" s="600" t="n"/>
      <c r="J830" s="600" t="n"/>
      <c r="K830" s="600" t="n"/>
      <c r="L830" s="600" t="n"/>
      <c r="M830" s="600" t="n"/>
      <c r="N830" s="600" t="n"/>
      <c r="O830" s="600" t="n"/>
      <c r="P830" s="600" t="n"/>
      <c r="Q830" s="600" t="n"/>
      <c r="R830" s="600" t="n"/>
      <c r="S830" s="600" t="n"/>
      <c r="T830" s="600" t="n"/>
      <c r="U830" s="600" t="n"/>
      <c r="V830" s="600" t="n"/>
      <c r="W830" s="600" t="n"/>
      <c r="X830" s="600" t="n"/>
      <c r="Y830" s="600" t="n"/>
      <c r="Z830" s="600" t="n"/>
    </row>
    <row r="831" ht="15.75" customHeight="1" s="844">
      <c r="A831" s="600" t="n"/>
      <c r="B831" s="600" t="n"/>
      <c r="C831" s="600" t="n"/>
      <c r="D831" s="600" t="n"/>
      <c r="E831" s="600" t="n"/>
      <c r="F831" s="600" t="n"/>
      <c r="G831" s="600" t="n"/>
      <c r="H831" s="600" t="n"/>
      <c r="I831" s="600" t="n"/>
      <c r="J831" s="600" t="n"/>
      <c r="K831" s="600" t="n"/>
      <c r="L831" s="600" t="n"/>
      <c r="M831" s="600" t="n"/>
      <c r="N831" s="600" t="n"/>
      <c r="O831" s="600" t="n"/>
      <c r="P831" s="600" t="n"/>
      <c r="Q831" s="600" t="n"/>
      <c r="R831" s="600" t="n"/>
      <c r="S831" s="600" t="n"/>
      <c r="T831" s="600" t="n"/>
      <c r="U831" s="600" t="n"/>
      <c r="V831" s="600" t="n"/>
      <c r="W831" s="600" t="n"/>
      <c r="X831" s="600" t="n"/>
      <c r="Y831" s="600" t="n"/>
      <c r="Z831" s="600" t="n"/>
    </row>
    <row r="832" ht="15.75" customHeight="1" s="844">
      <c r="A832" s="600" t="n"/>
      <c r="B832" s="600" t="n"/>
      <c r="C832" s="600" t="n"/>
      <c r="D832" s="600" t="n"/>
      <c r="E832" s="600" t="n"/>
      <c r="F832" s="600" t="n"/>
      <c r="G832" s="600" t="n"/>
      <c r="H832" s="600" t="n"/>
      <c r="I832" s="600" t="n"/>
      <c r="J832" s="600" t="n"/>
      <c r="K832" s="600" t="n"/>
      <c r="L832" s="600" t="n"/>
      <c r="M832" s="600" t="n"/>
      <c r="N832" s="600" t="n"/>
      <c r="O832" s="600" t="n"/>
      <c r="P832" s="600" t="n"/>
      <c r="Q832" s="600" t="n"/>
      <c r="R832" s="600" t="n"/>
      <c r="S832" s="600" t="n"/>
      <c r="T832" s="600" t="n"/>
      <c r="U832" s="600" t="n"/>
      <c r="V832" s="600" t="n"/>
      <c r="W832" s="600" t="n"/>
      <c r="X832" s="600" t="n"/>
      <c r="Y832" s="600" t="n"/>
      <c r="Z832" s="600" t="n"/>
    </row>
    <row r="833" ht="15.75" customHeight="1" s="844">
      <c r="A833" s="600" t="n"/>
      <c r="B833" s="600" t="n"/>
      <c r="C833" s="600" t="n"/>
      <c r="D833" s="600" t="n"/>
      <c r="E833" s="600" t="n"/>
      <c r="F833" s="600" t="n"/>
      <c r="G833" s="600" t="n"/>
      <c r="H833" s="600" t="n"/>
      <c r="I833" s="600" t="n"/>
      <c r="J833" s="600" t="n"/>
      <c r="K833" s="600" t="n"/>
      <c r="L833" s="600" t="n"/>
      <c r="M833" s="600" t="n"/>
      <c r="N833" s="600" t="n"/>
      <c r="O833" s="600" t="n"/>
      <c r="P833" s="600" t="n"/>
      <c r="Q833" s="600" t="n"/>
      <c r="R833" s="600" t="n"/>
      <c r="S833" s="600" t="n"/>
      <c r="T833" s="600" t="n"/>
      <c r="U833" s="600" t="n"/>
      <c r="V833" s="600" t="n"/>
      <c r="W833" s="600" t="n"/>
      <c r="X833" s="600" t="n"/>
      <c r="Y833" s="600" t="n"/>
      <c r="Z833" s="600" t="n"/>
    </row>
    <row r="834" ht="15.75" customHeight="1" s="844">
      <c r="A834" s="600" t="n"/>
      <c r="B834" s="600" t="n"/>
      <c r="C834" s="600" t="n"/>
      <c r="D834" s="600" t="n"/>
      <c r="E834" s="600" t="n"/>
      <c r="F834" s="600" t="n"/>
      <c r="G834" s="600" t="n"/>
      <c r="H834" s="600" t="n"/>
      <c r="I834" s="600" t="n"/>
      <c r="J834" s="600" t="n"/>
      <c r="K834" s="600" t="n"/>
      <c r="L834" s="600" t="n"/>
      <c r="M834" s="600" t="n"/>
      <c r="N834" s="600" t="n"/>
      <c r="O834" s="600" t="n"/>
      <c r="P834" s="600" t="n"/>
      <c r="Q834" s="600" t="n"/>
      <c r="R834" s="600" t="n"/>
      <c r="S834" s="600" t="n"/>
      <c r="T834" s="600" t="n"/>
      <c r="U834" s="600" t="n"/>
      <c r="V834" s="600" t="n"/>
      <c r="W834" s="600" t="n"/>
      <c r="X834" s="600" t="n"/>
      <c r="Y834" s="600" t="n"/>
      <c r="Z834" s="600" t="n"/>
    </row>
    <row r="835" ht="15.75" customHeight="1" s="844">
      <c r="A835" s="600" t="n"/>
      <c r="B835" s="600" t="n"/>
      <c r="C835" s="600" t="n"/>
      <c r="D835" s="600" t="n"/>
      <c r="E835" s="600" t="n"/>
      <c r="F835" s="600" t="n"/>
      <c r="G835" s="600" t="n"/>
      <c r="H835" s="600" t="n"/>
      <c r="I835" s="600" t="n"/>
      <c r="J835" s="600" t="n"/>
      <c r="K835" s="600" t="n"/>
      <c r="L835" s="600" t="n"/>
      <c r="M835" s="600" t="n"/>
      <c r="N835" s="600" t="n"/>
      <c r="O835" s="600" t="n"/>
      <c r="P835" s="600" t="n"/>
      <c r="Q835" s="600" t="n"/>
      <c r="R835" s="600" t="n"/>
      <c r="S835" s="600" t="n"/>
      <c r="T835" s="600" t="n"/>
      <c r="U835" s="600" t="n"/>
      <c r="V835" s="600" t="n"/>
      <c r="W835" s="600" t="n"/>
      <c r="X835" s="600" t="n"/>
      <c r="Y835" s="600" t="n"/>
      <c r="Z835" s="600" t="n"/>
    </row>
    <row r="836" ht="15.75" customHeight="1" s="844">
      <c r="A836" s="600" t="n"/>
      <c r="B836" s="600" t="n"/>
      <c r="C836" s="600" t="n"/>
      <c r="D836" s="600" t="n"/>
      <c r="E836" s="600" t="n"/>
      <c r="F836" s="600" t="n"/>
      <c r="G836" s="600" t="n"/>
      <c r="H836" s="600" t="n"/>
      <c r="I836" s="600" t="n"/>
      <c r="J836" s="600" t="n"/>
      <c r="K836" s="600" t="n"/>
      <c r="L836" s="600" t="n"/>
      <c r="M836" s="600" t="n"/>
      <c r="N836" s="600" t="n"/>
      <c r="O836" s="600" t="n"/>
      <c r="P836" s="600" t="n"/>
      <c r="Q836" s="600" t="n"/>
      <c r="R836" s="600" t="n"/>
      <c r="S836" s="600" t="n"/>
      <c r="T836" s="600" t="n"/>
      <c r="U836" s="600" t="n"/>
      <c r="V836" s="600" t="n"/>
      <c r="W836" s="600" t="n"/>
      <c r="X836" s="600" t="n"/>
      <c r="Y836" s="600" t="n"/>
      <c r="Z836" s="600" t="n"/>
    </row>
    <row r="837" ht="15.75" customHeight="1" s="844">
      <c r="A837" s="600" t="n"/>
      <c r="B837" s="600" t="n"/>
      <c r="C837" s="600" t="n"/>
      <c r="D837" s="600" t="n"/>
      <c r="E837" s="600" t="n"/>
      <c r="F837" s="600" t="n"/>
      <c r="G837" s="600" t="n"/>
      <c r="H837" s="600" t="n"/>
      <c r="I837" s="600" t="n"/>
      <c r="J837" s="600" t="n"/>
      <c r="K837" s="600" t="n"/>
      <c r="L837" s="600" t="n"/>
      <c r="M837" s="600" t="n"/>
      <c r="N837" s="600" t="n"/>
      <c r="O837" s="600" t="n"/>
      <c r="P837" s="600" t="n"/>
      <c r="Q837" s="600" t="n"/>
      <c r="R837" s="600" t="n"/>
      <c r="S837" s="600" t="n"/>
      <c r="T837" s="600" t="n"/>
      <c r="U837" s="600" t="n"/>
      <c r="V837" s="600" t="n"/>
      <c r="W837" s="600" t="n"/>
      <c r="X837" s="600" t="n"/>
      <c r="Y837" s="600" t="n"/>
      <c r="Z837" s="600" t="n"/>
    </row>
    <row r="838" ht="15.75" customHeight="1" s="844">
      <c r="A838" s="600" t="n"/>
      <c r="B838" s="600" t="n"/>
      <c r="C838" s="600" t="n"/>
      <c r="D838" s="600" t="n"/>
      <c r="E838" s="600" t="n"/>
      <c r="F838" s="600" t="n"/>
      <c r="G838" s="600" t="n"/>
      <c r="H838" s="600" t="n"/>
      <c r="I838" s="600" t="n"/>
      <c r="J838" s="600" t="n"/>
      <c r="K838" s="600" t="n"/>
      <c r="L838" s="600" t="n"/>
      <c r="M838" s="600" t="n"/>
      <c r="N838" s="600" t="n"/>
      <c r="O838" s="600" t="n"/>
      <c r="P838" s="600" t="n"/>
      <c r="Q838" s="600" t="n"/>
      <c r="R838" s="600" t="n"/>
      <c r="S838" s="600" t="n"/>
      <c r="T838" s="600" t="n"/>
      <c r="U838" s="600" t="n"/>
      <c r="V838" s="600" t="n"/>
      <c r="W838" s="600" t="n"/>
      <c r="X838" s="600" t="n"/>
      <c r="Y838" s="600" t="n"/>
      <c r="Z838" s="600" t="n"/>
    </row>
    <row r="839" ht="15.75" customHeight="1" s="844">
      <c r="A839" s="600" t="n"/>
      <c r="B839" s="600" t="n"/>
      <c r="C839" s="600" t="n"/>
      <c r="D839" s="600" t="n"/>
      <c r="E839" s="600" t="n"/>
      <c r="F839" s="600" t="n"/>
      <c r="G839" s="600" t="n"/>
      <c r="H839" s="600" t="n"/>
      <c r="I839" s="600" t="n"/>
      <c r="J839" s="600" t="n"/>
      <c r="K839" s="600" t="n"/>
      <c r="L839" s="600" t="n"/>
      <c r="M839" s="600" t="n"/>
      <c r="N839" s="600" t="n"/>
      <c r="O839" s="600" t="n"/>
      <c r="P839" s="600" t="n"/>
      <c r="Q839" s="600" t="n"/>
      <c r="R839" s="600" t="n"/>
      <c r="S839" s="600" t="n"/>
      <c r="T839" s="600" t="n"/>
      <c r="U839" s="600" t="n"/>
      <c r="V839" s="600" t="n"/>
      <c r="W839" s="600" t="n"/>
      <c r="X839" s="600" t="n"/>
      <c r="Y839" s="600" t="n"/>
      <c r="Z839" s="600" t="n"/>
    </row>
    <row r="840" ht="15.75" customHeight="1" s="844">
      <c r="A840" s="600" t="n"/>
      <c r="B840" s="600" t="n"/>
      <c r="C840" s="600" t="n"/>
      <c r="D840" s="600" t="n"/>
      <c r="E840" s="600" t="n"/>
      <c r="F840" s="600" t="n"/>
      <c r="G840" s="600" t="n"/>
      <c r="H840" s="600" t="n"/>
      <c r="I840" s="600" t="n"/>
      <c r="J840" s="600" t="n"/>
      <c r="K840" s="600" t="n"/>
      <c r="L840" s="600" t="n"/>
      <c r="M840" s="600" t="n"/>
      <c r="N840" s="600" t="n"/>
      <c r="O840" s="600" t="n"/>
      <c r="P840" s="600" t="n"/>
      <c r="Q840" s="600" t="n"/>
      <c r="R840" s="600" t="n"/>
      <c r="S840" s="600" t="n"/>
      <c r="T840" s="600" t="n"/>
      <c r="U840" s="600" t="n"/>
      <c r="V840" s="600" t="n"/>
      <c r="W840" s="600" t="n"/>
      <c r="X840" s="600" t="n"/>
      <c r="Y840" s="600" t="n"/>
      <c r="Z840" s="600" t="n"/>
    </row>
    <row r="841" ht="15.75" customHeight="1" s="844">
      <c r="A841" s="600" t="n"/>
      <c r="B841" s="600" t="n"/>
      <c r="C841" s="600" t="n"/>
      <c r="D841" s="600" t="n"/>
      <c r="E841" s="600" t="n"/>
      <c r="F841" s="600" t="n"/>
      <c r="G841" s="600" t="n"/>
      <c r="H841" s="600" t="n"/>
      <c r="I841" s="600" t="n"/>
      <c r="J841" s="600" t="n"/>
      <c r="K841" s="600" t="n"/>
      <c r="L841" s="600" t="n"/>
      <c r="M841" s="600" t="n"/>
      <c r="N841" s="600" t="n"/>
      <c r="O841" s="600" t="n"/>
      <c r="P841" s="600" t="n"/>
      <c r="Q841" s="600" t="n"/>
      <c r="R841" s="600" t="n"/>
      <c r="S841" s="600" t="n"/>
      <c r="T841" s="600" t="n"/>
      <c r="U841" s="600" t="n"/>
      <c r="V841" s="600" t="n"/>
      <c r="W841" s="600" t="n"/>
      <c r="X841" s="600" t="n"/>
      <c r="Y841" s="600" t="n"/>
      <c r="Z841" s="600" t="n"/>
    </row>
    <row r="842" ht="15.75" customHeight="1" s="844">
      <c r="A842" s="600" t="n"/>
      <c r="B842" s="600" t="n"/>
      <c r="C842" s="600" t="n"/>
      <c r="D842" s="600" t="n"/>
      <c r="E842" s="600" t="n"/>
      <c r="F842" s="600" t="n"/>
      <c r="G842" s="600" t="n"/>
      <c r="H842" s="600" t="n"/>
      <c r="I842" s="600" t="n"/>
      <c r="J842" s="600" t="n"/>
      <c r="K842" s="600" t="n"/>
      <c r="L842" s="600" t="n"/>
      <c r="M842" s="600" t="n"/>
      <c r="N842" s="600" t="n"/>
      <c r="O842" s="600" t="n"/>
      <c r="P842" s="600" t="n"/>
      <c r="Q842" s="600" t="n"/>
      <c r="R842" s="600" t="n"/>
      <c r="S842" s="600" t="n"/>
      <c r="T842" s="600" t="n"/>
      <c r="U842" s="600" t="n"/>
      <c r="V842" s="600" t="n"/>
      <c r="W842" s="600" t="n"/>
      <c r="X842" s="600" t="n"/>
      <c r="Y842" s="600" t="n"/>
      <c r="Z842" s="600" t="n"/>
    </row>
    <row r="843" ht="15.75" customHeight="1" s="844">
      <c r="A843" s="600" t="n"/>
      <c r="B843" s="600" t="n"/>
      <c r="C843" s="600" t="n"/>
      <c r="D843" s="600" t="n"/>
      <c r="E843" s="600" t="n"/>
      <c r="F843" s="600" t="n"/>
      <c r="G843" s="600" t="n"/>
      <c r="H843" s="600" t="n"/>
      <c r="I843" s="600" t="n"/>
      <c r="J843" s="600" t="n"/>
      <c r="K843" s="600" t="n"/>
      <c r="L843" s="600" t="n"/>
      <c r="M843" s="600" t="n"/>
      <c r="N843" s="600" t="n"/>
      <c r="O843" s="600" t="n"/>
      <c r="P843" s="600" t="n"/>
      <c r="Q843" s="600" t="n"/>
      <c r="R843" s="600" t="n"/>
      <c r="S843" s="600" t="n"/>
      <c r="T843" s="600" t="n"/>
      <c r="U843" s="600" t="n"/>
      <c r="V843" s="600" t="n"/>
      <c r="W843" s="600" t="n"/>
      <c r="X843" s="600" t="n"/>
      <c r="Y843" s="600" t="n"/>
      <c r="Z843" s="600" t="n"/>
    </row>
    <row r="844" ht="15.75" customHeight="1" s="844">
      <c r="A844" s="600" t="n"/>
      <c r="B844" s="600" t="n"/>
      <c r="C844" s="600" t="n"/>
      <c r="D844" s="600" t="n"/>
      <c r="E844" s="600" t="n"/>
      <c r="F844" s="600" t="n"/>
      <c r="G844" s="600" t="n"/>
      <c r="H844" s="600" t="n"/>
      <c r="I844" s="600" t="n"/>
      <c r="J844" s="600" t="n"/>
      <c r="K844" s="600" t="n"/>
      <c r="L844" s="600" t="n"/>
      <c r="M844" s="600" t="n"/>
      <c r="N844" s="600" t="n"/>
      <c r="O844" s="600" t="n"/>
      <c r="P844" s="600" t="n"/>
      <c r="Q844" s="600" t="n"/>
      <c r="R844" s="600" t="n"/>
      <c r="S844" s="600" t="n"/>
      <c r="T844" s="600" t="n"/>
      <c r="U844" s="600" t="n"/>
      <c r="V844" s="600" t="n"/>
      <c r="W844" s="600" t="n"/>
      <c r="X844" s="600" t="n"/>
      <c r="Y844" s="600" t="n"/>
      <c r="Z844" s="600" t="n"/>
    </row>
    <row r="845" ht="15.75" customHeight="1" s="844">
      <c r="A845" s="600" t="n"/>
      <c r="B845" s="600" t="n"/>
      <c r="C845" s="600" t="n"/>
      <c r="D845" s="600" t="n"/>
      <c r="E845" s="600" t="n"/>
      <c r="F845" s="600" t="n"/>
      <c r="G845" s="600" t="n"/>
      <c r="H845" s="600" t="n"/>
      <c r="I845" s="600" t="n"/>
      <c r="J845" s="600" t="n"/>
      <c r="K845" s="600" t="n"/>
      <c r="L845" s="600" t="n"/>
      <c r="M845" s="600" t="n"/>
      <c r="N845" s="600" t="n"/>
      <c r="O845" s="600" t="n"/>
      <c r="P845" s="600" t="n"/>
      <c r="Q845" s="600" t="n"/>
      <c r="R845" s="600" t="n"/>
      <c r="S845" s="600" t="n"/>
      <c r="T845" s="600" t="n"/>
      <c r="U845" s="600" t="n"/>
      <c r="V845" s="600" t="n"/>
      <c r="W845" s="600" t="n"/>
      <c r="X845" s="600" t="n"/>
      <c r="Y845" s="600" t="n"/>
      <c r="Z845" s="600" t="n"/>
    </row>
    <row r="846" ht="15.75" customHeight="1" s="844">
      <c r="A846" s="600" t="n"/>
      <c r="B846" s="600" t="n"/>
      <c r="C846" s="600" t="n"/>
      <c r="D846" s="600" t="n"/>
      <c r="E846" s="600" t="n"/>
      <c r="F846" s="600" t="n"/>
      <c r="G846" s="600" t="n"/>
      <c r="H846" s="600" t="n"/>
      <c r="I846" s="600" t="n"/>
      <c r="J846" s="600" t="n"/>
      <c r="K846" s="600" t="n"/>
      <c r="L846" s="600" t="n"/>
      <c r="M846" s="600" t="n"/>
      <c r="N846" s="600" t="n"/>
      <c r="O846" s="600" t="n"/>
      <c r="P846" s="600" t="n"/>
      <c r="Q846" s="600" t="n"/>
      <c r="R846" s="600" t="n"/>
      <c r="S846" s="600" t="n"/>
      <c r="T846" s="600" t="n"/>
      <c r="U846" s="600" t="n"/>
      <c r="V846" s="600" t="n"/>
      <c r="W846" s="600" t="n"/>
      <c r="X846" s="600" t="n"/>
      <c r="Y846" s="600" t="n"/>
      <c r="Z846" s="600" t="n"/>
    </row>
    <row r="847" ht="15.75" customHeight="1" s="844">
      <c r="A847" s="600" t="n"/>
      <c r="B847" s="600" t="n"/>
      <c r="C847" s="600" t="n"/>
      <c r="D847" s="600" t="n"/>
      <c r="E847" s="600" t="n"/>
      <c r="F847" s="600" t="n"/>
      <c r="G847" s="600" t="n"/>
      <c r="H847" s="600" t="n"/>
      <c r="I847" s="600" t="n"/>
      <c r="J847" s="600" t="n"/>
      <c r="K847" s="600" t="n"/>
      <c r="L847" s="600" t="n"/>
      <c r="M847" s="600" t="n"/>
      <c r="N847" s="600" t="n"/>
      <c r="O847" s="600" t="n"/>
      <c r="P847" s="600" t="n"/>
      <c r="Q847" s="600" t="n"/>
      <c r="R847" s="600" t="n"/>
      <c r="S847" s="600" t="n"/>
      <c r="T847" s="600" t="n"/>
      <c r="U847" s="600" t="n"/>
      <c r="V847" s="600" t="n"/>
      <c r="W847" s="600" t="n"/>
      <c r="X847" s="600" t="n"/>
      <c r="Y847" s="600" t="n"/>
      <c r="Z847" s="600" t="n"/>
    </row>
    <row r="848" ht="15.75" customHeight="1" s="844">
      <c r="A848" s="600" t="n"/>
      <c r="B848" s="600" t="n"/>
      <c r="C848" s="600" t="n"/>
      <c r="D848" s="600" t="n"/>
      <c r="E848" s="600" t="n"/>
      <c r="F848" s="600" t="n"/>
      <c r="G848" s="600" t="n"/>
      <c r="H848" s="600" t="n"/>
      <c r="I848" s="600" t="n"/>
      <c r="J848" s="600" t="n"/>
      <c r="K848" s="600" t="n"/>
      <c r="L848" s="600" t="n"/>
      <c r="M848" s="600" t="n"/>
      <c r="N848" s="600" t="n"/>
      <c r="O848" s="600" t="n"/>
      <c r="P848" s="600" t="n"/>
      <c r="Q848" s="600" t="n"/>
      <c r="R848" s="600" t="n"/>
      <c r="S848" s="600" t="n"/>
      <c r="T848" s="600" t="n"/>
      <c r="U848" s="600" t="n"/>
      <c r="V848" s="600" t="n"/>
      <c r="W848" s="600" t="n"/>
      <c r="X848" s="600" t="n"/>
      <c r="Y848" s="600" t="n"/>
      <c r="Z848" s="600" t="n"/>
    </row>
    <row r="849" ht="15.75" customHeight="1" s="844">
      <c r="A849" s="600" t="n"/>
      <c r="B849" s="600" t="n"/>
      <c r="C849" s="600" t="n"/>
      <c r="D849" s="600" t="n"/>
      <c r="E849" s="600" t="n"/>
      <c r="F849" s="600" t="n"/>
      <c r="G849" s="600" t="n"/>
      <c r="H849" s="600" t="n"/>
      <c r="I849" s="600" t="n"/>
      <c r="J849" s="600" t="n"/>
      <c r="K849" s="600" t="n"/>
      <c r="L849" s="600" t="n"/>
      <c r="M849" s="600" t="n"/>
      <c r="N849" s="600" t="n"/>
      <c r="O849" s="600" t="n"/>
      <c r="P849" s="600" t="n"/>
      <c r="Q849" s="600" t="n"/>
      <c r="R849" s="600" t="n"/>
      <c r="S849" s="600" t="n"/>
      <c r="T849" s="600" t="n"/>
      <c r="U849" s="600" t="n"/>
      <c r="V849" s="600" t="n"/>
      <c r="W849" s="600" t="n"/>
      <c r="X849" s="600" t="n"/>
      <c r="Y849" s="600" t="n"/>
      <c r="Z849" s="600" t="n"/>
    </row>
    <row r="850" ht="15.75" customHeight="1" s="844">
      <c r="A850" s="600" t="n"/>
      <c r="B850" s="600" t="n"/>
      <c r="C850" s="600" t="n"/>
      <c r="D850" s="600" t="n"/>
      <c r="E850" s="600" t="n"/>
      <c r="F850" s="600" t="n"/>
      <c r="G850" s="600" t="n"/>
      <c r="H850" s="600" t="n"/>
      <c r="I850" s="600" t="n"/>
      <c r="J850" s="600" t="n"/>
      <c r="K850" s="600" t="n"/>
      <c r="L850" s="600" t="n"/>
      <c r="M850" s="600" t="n"/>
      <c r="N850" s="600" t="n"/>
      <c r="O850" s="600" t="n"/>
      <c r="P850" s="600" t="n"/>
      <c r="Q850" s="600" t="n"/>
      <c r="R850" s="600" t="n"/>
      <c r="S850" s="600" t="n"/>
      <c r="T850" s="600" t="n"/>
      <c r="U850" s="600" t="n"/>
      <c r="V850" s="600" t="n"/>
      <c r="W850" s="600" t="n"/>
      <c r="X850" s="600" t="n"/>
      <c r="Y850" s="600" t="n"/>
      <c r="Z850" s="600" t="n"/>
    </row>
    <row r="851" ht="15.75" customHeight="1" s="844">
      <c r="A851" s="600" t="n"/>
      <c r="B851" s="600" t="n"/>
      <c r="C851" s="600" t="n"/>
      <c r="D851" s="600" t="n"/>
      <c r="E851" s="600" t="n"/>
      <c r="F851" s="600" t="n"/>
      <c r="G851" s="600" t="n"/>
      <c r="H851" s="600" t="n"/>
      <c r="I851" s="600" t="n"/>
      <c r="J851" s="600" t="n"/>
      <c r="K851" s="600" t="n"/>
      <c r="L851" s="600" t="n"/>
      <c r="M851" s="600" t="n"/>
      <c r="N851" s="600" t="n"/>
      <c r="O851" s="600" t="n"/>
      <c r="P851" s="600" t="n"/>
      <c r="Q851" s="600" t="n"/>
      <c r="R851" s="600" t="n"/>
      <c r="S851" s="600" t="n"/>
      <c r="T851" s="600" t="n"/>
      <c r="U851" s="600" t="n"/>
      <c r="V851" s="600" t="n"/>
      <c r="W851" s="600" t="n"/>
      <c r="X851" s="600" t="n"/>
      <c r="Y851" s="600" t="n"/>
      <c r="Z851" s="600" t="n"/>
    </row>
    <row r="852" ht="15.75" customHeight="1" s="844">
      <c r="A852" s="600" t="n"/>
      <c r="B852" s="600" t="n"/>
      <c r="C852" s="600" t="n"/>
      <c r="D852" s="600" t="n"/>
      <c r="E852" s="600" t="n"/>
      <c r="F852" s="600" t="n"/>
      <c r="G852" s="600" t="n"/>
      <c r="H852" s="600" t="n"/>
      <c r="I852" s="600" t="n"/>
      <c r="J852" s="600" t="n"/>
      <c r="K852" s="600" t="n"/>
      <c r="L852" s="600" t="n"/>
      <c r="M852" s="600" t="n"/>
      <c r="N852" s="600" t="n"/>
      <c r="O852" s="600" t="n"/>
      <c r="P852" s="600" t="n"/>
      <c r="Q852" s="600" t="n"/>
      <c r="R852" s="600" t="n"/>
      <c r="S852" s="600" t="n"/>
      <c r="T852" s="600" t="n"/>
      <c r="U852" s="600" t="n"/>
      <c r="V852" s="600" t="n"/>
      <c r="W852" s="600" t="n"/>
      <c r="X852" s="600" t="n"/>
      <c r="Y852" s="600" t="n"/>
      <c r="Z852" s="600" t="n"/>
    </row>
    <row r="853" ht="15.75" customHeight="1" s="844">
      <c r="A853" s="600" t="n"/>
      <c r="B853" s="600" t="n"/>
      <c r="C853" s="600" t="n"/>
      <c r="D853" s="600" t="n"/>
      <c r="E853" s="600" t="n"/>
      <c r="F853" s="600" t="n"/>
      <c r="G853" s="600" t="n"/>
      <c r="H853" s="600" t="n"/>
      <c r="I853" s="600" t="n"/>
      <c r="J853" s="600" t="n"/>
      <c r="K853" s="600" t="n"/>
      <c r="L853" s="600" t="n"/>
      <c r="M853" s="600" t="n"/>
      <c r="N853" s="600" t="n"/>
      <c r="O853" s="600" t="n"/>
      <c r="P853" s="600" t="n"/>
      <c r="Q853" s="600" t="n"/>
      <c r="R853" s="600" t="n"/>
      <c r="S853" s="600" t="n"/>
      <c r="T853" s="600" t="n"/>
      <c r="U853" s="600" t="n"/>
      <c r="V853" s="600" t="n"/>
      <c r="W853" s="600" t="n"/>
      <c r="X853" s="600" t="n"/>
      <c r="Y853" s="600" t="n"/>
      <c r="Z853" s="600" t="n"/>
    </row>
    <row r="854" ht="15.75" customHeight="1" s="844">
      <c r="A854" s="600" t="n"/>
      <c r="B854" s="600" t="n"/>
      <c r="C854" s="600" t="n"/>
      <c r="D854" s="600" t="n"/>
      <c r="E854" s="600" t="n"/>
      <c r="F854" s="600" t="n"/>
      <c r="G854" s="600" t="n"/>
      <c r="H854" s="600" t="n"/>
      <c r="I854" s="600" t="n"/>
      <c r="J854" s="600" t="n"/>
      <c r="K854" s="600" t="n"/>
      <c r="L854" s="600" t="n"/>
      <c r="M854" s="600" t="n"/>
      <c r="N854" s="600" t="n"/>
      <c r="O854" s="600" t="n"/>
      <c r="P854" s="600" t="n"/>
      <c r="Q854" s="600" t="n"/>
      <c r="R854" s="600" t="n"/>
      <c r="S854" s="600" t="n"/>
      <c r="T854" s="600" t="n"/>
      <c r="U854" s="600" t="n"/>
      <c r="V854" s="600" t="n"/>
      <c r="W854" s="600" t="n"/>
      <c r="X854" s="600" t="n"/>
      <c r="Y854" s="600" t="n"/>
      <c r="Z854" s="600" t="n"/>
    </row>
    <row r="855" ht="15.75" customHeight="1" s="844">
      <c r="A855" s="600" t="n"/>
      <c r="B855" s="600" t="n"/>
      <c r="C855" s="600" t="n"/>
      <c r="D855" s="600" t="n"/>
      <c r="E855" s="600" t="n"/>
      <c r="F855" s="600" t="n"/>
      <c r="G855" s="600" t="n"/>
      <c r="H855" s="600" t="n"/>
      <c r="I855" s="600" t="n"/>
      <c r="J855" s="600" t="n"/>
      <c r="K855" s="600" t="n"/>
      <c r="L855" s="600" t="n"/>
      <c r="M855" s="600" t="n"/>
      <c r="N855" s="600" t="n"/>
      <c r="O855" s="600" t="n"/>
      <c r="P855" s="600" t="n"/>
      <c r="Q855" s="600" t="n"/>
      <c r="R855" s="600" t="n"/>
      <c r="S855" s="600" t="n"/>
      <c r="T855" s="600" t="n"/>
      <c r="U855" s="600" t="n"/>
      <c r="V855" s="600" t="n"/>
      <c r="W855" s="600" t="n"/>
      <c r="X855" s="600" t="n"/>
      <c r="Y855" s="600" t="n"/>
      <c r="Z855" s="600" t="n"/>
    </row>
    <row r="856" ht="15.75" customHeight="1" s="844">
      <c r="A856" s="600" t="n"/>
      <c r="B856" s="600" t="n"/>
      <c r="C856" s="600" t="n"/>
      <c r="D856" s="600" t="n"/>
      <c r="E856" s="600" t="n"/>
      <c r="F856" s="600" t="n"/>
      <c r="G856" s="600" t="n"/>
      <c r="H856" s="600" t="n"/>
      <c r="I856" s="600" t="n"/>
      <c r="J856" s="600" t="n"/>
      <c r="K856" s="600" t="n"/>
      <c r="L856" s="600" t="n"/>
      <c r="M856" s="600" t="n"/>
      <c r="N856" s="600" t="n"/>
      <c r="O856" s="600" t="n"/>
      <c r="P856" s="600" t="n"/>
      <c r="Q856" s="600" t="n"/>
      <c r="R856" s="600" t="n"/>
      <c r="S856" s="600" t="n"/>
      <c r="T856" s="600" t="n"/>
      <c r="U856" s="600" t="n"/>
      <c r="V856" s="600" t="n"/>
      <c r="W856" s="600" t="n"/>
      <c r="X856" s="600" t="n"/>
      <c r="Y856" s="600" t="n"/>
      <c r="Z856" s="600" t="n"/>
    </row>
    <row r="857" ht="15.75" customHeight="1" s="844">
      <c r="A857" s="600" t="n"/>
      <c r="B857" s="600" t="n"/>
      <c r="C857" s="600" t="n"/>
      <c r="D857" s="600" t="n"/>
      <c r="E857" s="600" t="n"/>
      <c r="F857" s="600" t="n"/>
      <c r="G857" s="600" t="n"/>
      <c r="H857" s="600" t="n"/>
      <c r="I857" s="600" t="n"/>
      <c r="J857" s="600" t="n"/>
      <c r="K857" s="600" t="n"/>
      <c r="L857" s="600" t="n"/>
      <c r="M857" s="600" t="n"/>
      <c r="N857" s="600" t="n"/>
      <c r="O857" s="600" t="n"/>
      <c r="P857" s="600" t="n"/>
      <c r="Q857" s="600" t="n"/>
      <c r="R857" s="600" t="n"/>
      <c r="S857" s="600" t="n"/>
      <c r="T857" s="600" t="n"/>
      <c r="U857" s="600" t="n"/>
      <c r="V857" s="600" t="n"/>
      <c r="W857" s="600" t="n"/>
      <c r="X857" s="600" t="n"/>
      <c r="Y857" s="600" t="n"/>
      <c r="Z857" s="600" t="n"/>
    </row>
    <row r="858" ht="15.75" customHeight="1" s="844">
      <c r="A858" s="600" t="n"/>
      <c r="B858" s="600" t="n"/>
      <c r="C858" s="600" t="n"/>
      <c r="D858" s="600" t="n"/>
      <c r="E858" s="600" t="n"/>
      <c r="F858" s="600" t="n"/>
      <c r="G858" s="600" t="n"/>
      <c r="H858" s="600" t="n"/>
      <c r="I858" s="600" t="n"/>
      <c r="J858" s="600" t="n"/>
      <c r="K858" s="600" t="n"/>
      <c r="L858" s="600" t="n"/>
      <c r="M858" s="600" t="n"/>
      <c r="N858" s="600" t="n"/>
      <c r="O858" s="600" t="n"/>
      <c r="P858" s="600" t="n"/>
      <c r="Q858" s="600" t="n"/>
      <c r="R858" s="600" t="n"/>
      <c r="S858" s="600" t="n"/>
      <c r="T858" s="600" t="n"/>
      <c r="U858" s="600" t="n"/>
      <c r="V858" s="600" t="n"/>
      <c r="W858" s="600" t="n"/>
      <c r="X858" s="600" t="n"/>
      <c r="Y858" s="600" t="n"/>
      <c r="Z858" s="600" t="n"/>
    </row>
    <row r="859" ht="15.75" customHeight="1" s="844">
      <c r="A859" s="600" t="n"/>
      <c r="B859" s="600" t="n"/>
      <c r="C859" s="600" t="n"/>
      <c r="D859" s="600" t="n"/>
      <c r="E859" s="600" t="n"/>
      <c r="F859" s="600" t="n"/>
      <c r="G859" s="600" t="n"/>
      <c r="H859" s="600" t="n"/>
      <c r="I859" s="600" t="n"/>
      <c r="J859" s="600" t="n"/>
      <c r="K859" s="600" t="n"/>
      <c r="L859" s="600" t="n"/>
      <c r="M859" s="600" t="n"/>
      <c r="N859" s="600" t="n"/>
      <c r="O859" s="600" t="n"/>
      <c r="P859" s="600" t="n"/>
      <c r="Q859" s="600" t="n"/>
      <c r="R859" s="600" t="n"/>
      <c r="S859" s="600" t="n"/>
      <c r="T859" s="600" t="n"/>
      <c r="U859" s="600" t="n"/>
      <c r="V859" s="600" t="n"/>
      <c r="W859" s="600" t="n"/>
      <c r="X859" s="600" t="n"/>
      <c r="Y859" s="600" t="n"/>
      <c r="Z859" s="600" t="n"/>
    </row>
    <row r="860" ht="15.75" customHeight="1" s="844">
      <c r="A860" s="600" t="n"/>
      <c r="B860" s="600" t="n"/>
      <c r="C860" s="600" t="n"/>
      <c r="D860" s="600" t="n"/>
      <c r="E860" s="600" t="n"/>
      <c r="F860" s="600" t="n"/>
      <c r="G860" s="600" t="n"/>
      <c r="H860" s="600" t="n"/>
      <c r="I860" s="600" t="n"/>
      <c r="J860" s="600" t="n"/>
      <c r="K860" s="600" t="n"/>
      <c r="L860" s="600" t="n"/>
      <c r="M860" s="600" t="n"/>
      <c r="N860" s="600" t="n"/>
      <c r="O860" s="600" t="n"/>
      <c r="P860" s="600" t="n"/>
      <c r="Q860" s="600" t="n"/>
      <c r="R860" s="600" t="n"/>
      <c r="S860" s="600" t="n"/>
      <c r="T860" s="600" t="n"/>
      <c r="U860" s="600" t="n"/>
      <c r="V860" s="600" t="n"/>
      <c r="W860" s="600" t="n"/>
      <c r="X860" s="600" t="n"/>
      <c r="Y860" s="600" t="n"/>
      <c r="Z860" s="600" t="n"/>
    </row>
    <row r="861" ht="15.75" customHeight="1" s="844">
      <c r="A861" s="600" t="n"/>
      <c r="B861" s="600" t="n"/>
      <c r="C861" s="600" t="n"/>
      <c r="D861" s="600" t="n"/>
      <c r="E861" s="600" t="n"/>
      <c r="F861" s="600" t="n"/>
      <c r="G861" s="600" t="n"/>
      <c r="H861" s="600" t="n"/>
      <c r="I861" s="600" t="n"/>
      <c r="J861" s="600" t="n"/>
      <c r="K861" s="600" t="n"/>
      <c r="L861" s="600" t="n"/>
      <c r="M861" s="600" t="n"/>
      <c r="N861" s="600" t="n"/>
      <c r="O861" s="600" t="n"/>
      <c r="P861" s="600" t="n"/>
      <c r="Q861" s="600" t="n"/>
      <c r="R861" s="600" t="n"/>
      <c r="S861" s="600" t="n"/>
      <c r="T861" s="600" t="n"/>
      <c r="U861" s="600" t="n"/>
      <c r="V861" s="600" t="n"/>
      <c r="W861" s="600" t="n"/>
      <c r="X861" s="600" t="n"/>
      <c r="Y861" s="600" t="n"/>
      <c r="Z861" s="600" t="n"/>
    </row>
    <row r="862" ht="15.75" customHeight="1" s="844">
      <c r="A862" s="600" t="n"/>
      <c r="B862" s="600" t="n"/>
      <c r="C862" s="600" t="n"/>
      <c r="D862" s="600" t="n"/>
      <c r="E862" s="600" t="n"/>
      <c r="F862" s="600" t="n"/>
      <c r="G862" s="600" t="n"/>
      <c r="H862" s="600" t="n"/>
      <c r="I862" s="600" t="n"/>
      <c r="J862" s="600" t="n"/>
      <c r="K862" s="600" t="n"/>
      <c r="L862" s="600" t="n"/>
      <c r="M862" s="600" t="n"/>
      <c r="N862" s="600" t="n"/>
      <c r="O862" s="600" t="n"/>
      <c r="P862" s="600" t="n"/>
      <c r="Q862" s="600" t="n"/>
      <c r="R862" s="600" t="n"/>
      <c r="S862" s="600" t="n"/>
      <c r="T862" s="600" t="n"/>
      <c r="U862" s="600" t="n"/>
      <c r="V862" s="600" t="n"/>
      <c r="W862" s="600" t="n"/>
      <c r="X862" s="600" t="n"/>
      <c r="Y862" s="600" t="n"/>
      <c r="Z862" s="600" t="n"/>
    </row>
    <row r="863" ht="15.75" customHeight="1" s="844">
      <c r="A863" s="600" t="n"/>
      <c r="B863" s="600" t="n"/>
      <c r="C863" s="600" t="n"/>
      <c r="D863" s="600" t="n"/>
      <c r="E863" s="600" t="n"/>
      <c r="F863" s="600" t="n"/>
      <c r="G863" s="600" t="n"/>
      <c r="H863" s="600" t="n"/>
      <c r="I863" s="600" t="n"/>
      <c r="J863" s="600" t="n"/>
      <c r="K863" s="600" t="n"/>
      <c r="L863" s="600" t="n"/>
      <c r="M863" s="600" t="n"/>
      <c r="N863" s="600" t="n"/>
      <c r="O863" s="600" t="n"/>
      <c r="P863" s="600" t="n"/>
      <c r="Q863" s="600" t="n"/>
      <c r="R863" s="600" t="n"/>
      <c r="S863" s="600" t="n"/>
      <c r="T863" s="600" t="n"/>
      <c r="U863" s="600" t="n"/>
      <c r="V863" s="600" t="n"/>
      <c r="W863" s="600" t="n"/>
      <c r="X863" s="600" t="n"/>
      <c r="Y863" s="600" t="n"/>
      <c r="Z863" s="600" t="n"/>
    </row>
    <row r="864" ht="15.75" customHeight="1" s="844">
      <c r="A864" s="600" t="n"/>
      <c r="B864" s="600" t="n"/>
      <c r="C864" s="600" t="n"/>
      <c r="D864" s="600" t="n"/>
      <c r="E864" s="600" t="n"/>
      <c r="F864" s="600" t="n"/>
      <c r="G864" s="600" t="n"/>
      <c r="H864" s="600" t="n"/>
      <c r="I864" s="600" t="n"/>
      <c r="J864" s="600" t="n"/>
      <c r="K864" s="600" t="n"/>
      <c r="L864" s="600" t="n"/>
      <c r="M864" s="600" t="n"/>
      <c r="N864" s="600" t="n"/>
      <c r="O864" s="600" t="n"/>
      <c r="P864" s="600" t="n"/>
      <c r="Q864" s="600" t="n"/>
      <c r="R864" s="600" t="n"/>
      <c r="S864" s="600" t="n"/>
      <c r="T864" s="600" t="n"/>
      <c r="U864" s="600" t="n"/>
      <c r="V864" s="600" t="n"/>
      <c r="W864" s="600" t="n"/>
      <c r="X864" s="600" t="n"/>
      <c r="Y864" s="600" t="n"/>
      <c r="Z864" s="600" t="n"/>
    </row>
    <row r="865" ht="15.75" customHeight="1" s="844">
      <c r="A865" s="600" t="n"/>
      <c r="B865" s="600" t="n"/>
      <c r="C865" s="600" t="n"/>
      <c r="D865" s="600" t="n"/>
      <c r="E865" s="600" t="n"/>
      <c r="F865" s="600" t="n"/>
      <c r="G865" s="600" t="n"/>
      <c r="H865" s="600" t="n"/>
      <c r="I865" s="600" t="n"/>
      <c r="J865" s="600" t="n"/>
      <c r="K865" s="600" t="n"/>
      <c r="L865" s="600" t="n"/>
      <c r="M865" s="600" t="n"/>
      <c r="N865" s="600" t="n"/>
      <c r="O865" s="600" t="n"/>
      <c r="P865" s="600" t="n"/>
      <c r="Q865" s="600" t="n"/>
      <c r="R865" s="600" t="n"/>
      <c r="S865" s="600" t="n"/>
      <c r="T865" s="600" t="n"/>
      <c r="U865" s="600" t="n"/>
      <c r="V865" s="600" t="n"/>
      <c r="W865" s="600" t="n"/>
      <c r="X865" s="600" t="n"/>
      <c r="Y865" s="600" t="n"/>
      <c r="Z865" s="600" t="n"/>
    </row>
    <row r="866" ht="15.75" customHeight="1" s="844">
      <c r="A866" s="600" t="n"/>
      <c r="B866" s="600" t="n"/>
      <c r="C866" s="600" t="n"/>
      <c r="D866" s="600" t="n"/>
      <c r="E866" s="600" t="n"/>
      <c r="F866" s="600" t="n"/>
      <c r="G866" s="600" t="n"/>
      <c r="H866" s="600" t="n"/>
      <c r="I866" s="600" t="n"/>
      <c r="J866" s="600" t="n"/>
      <c r="K866" s="600" t="n"/>
      <c r="L866" s="600" t="n"/>
      <c r="M866" s="600" t="n"/>
      <c r="N866" s="600" t="n"/>
      <c r="O866" s="600" t="n"/>
      <c r="P866" s="600" t="n"/>
      <c r="Q866" s="600" t="n"/>
      <c r="R866" s="600" t="n"/>
      <c r="S866" s="600" t="n"/>
      <c r="T866" s="600" t="n"/>
      <c r="U866" s="600" t="n"/>
      <c r="V866" s="600" t="n"/>
      <c r="W866" s="600" t="n"/>
      <c r="X866" s="600" t="n"/>
      <c r="Y866" s="600" t="n"/>
      <c r="Z866" s="600" t="n"/>
    </row>
    <row r="867" ht="15.75" customHeight="1" s="844">
      <c r="A867" s="600" t="n"/>
      <c r="B867" s="600" t="n"/>
      <c r="C867" s="600" t="n"/>
      <c r="D867" s="600" t="n"/>
      <c r="E867" s="600" t="n"/>
      <c r="F867" s="600" t="n"/>
      <c r="G867" s="600" t="n"/>
      <c r="H867" s="600" t="n"/>
      <c r="I867" s="600" t="n"/>
      <c r="J867" s="600" t="n"/>
      <c r="K867" s="600" t="n"/>
      <c r="L867" s="600" t="n"/>
      <c r="M867" s="600" t="n"/>
      <c r="N867" s="600" t="n"/>
      <c r="O867" s="600" t="n"/>
      <c r="P867" s="600" t="n"/>
      <c r="Q867" s="600" t="n"/>
      <c r="R867" s="600" t="n"/>
      <c r="S867" s="600" t="n"/>
      <c r="T867" s="600" t="n"/>
      <c r="U867" s="600" t="n"/>
      <c r="V867" s="600" t="n"/>
      <c r="W867" s="600" t="n"/>
      <c r="X867" s="600" t="n"/>
      <c r="Y867" s="600" t="n"/>
      <c r="Z867" s="600" t="n"/>
    </row>
    <row r="868" ht="15.75" customHeight="1" s="844">
      <c r="A868" s="600" t="n"/>
      <c r="B868" s="600" t="n"/>
      <c r="C868" s="600" t="n"/>
      <c r="D868" s="600" t="n"/>
      <c r="E868" s="600" t="n"/>
      <c r="F868" s="600" t="n"/>
      <c r="G868" s="600" t="n"/>
      <c r="H868" s="600" t="n"/>
      <c r="I868" s="600" t="n"/>
      <c r="J868" s="600" t="n"/>
      <c r="K868" s="600" t="n"/>
      <c r="L868" s="600" t="n"/>
      <c r="M868" s="600" t="n"/>
      <c r="N868" s="600" t="n"/>
      <c r="O868" s="600" t="n"/>
      <c r="P868" s="600" t="n"/>
      <c r="Q868" s="600" t="n"/>
      <c r="R868" s="600" t="n"/>
      <c r="S868" s="600" t="n"/>
      <c r="T868" s="600" t="n"/>
      <c r="U868" s="600" t="n"/>
      <c r="V868" s="600" t="n"/>
      <c r="W868" s="600" t="n"/>
      <c r="X868" s="600" t="n"/>
      <c r="Y868" s="600" t="n"/>
      <c r="Z868" s="600" t="n"/>
    </row>
    <row r="869" ht="15.75" customHeight="1" s="844">
      <c r="A869" s="600" t="n"/>
      <c r="B869" s="600" t="n"/>
      <c r="C869" s="600" t="n"/>
      <c r="D869" s="600" t="n"/>
      <c r="E869" s="600" t="n"/>
      <c r="F869" s="600" t="n"/>
      <c r="G869" s="600" t="n"/>
      <c r="H869" s="600" t="n"/>
      <c r="I869" s="600" t="n"/>
      <c r="J869" s="600" t="n"/>
      <c r="K869" s="600" t="n"/>
      <c r="L869" s="600" t="n"/>
      <c r="M869" s="600" t="n"/>
      <c r="N869" s="600" t="n"/>
      <c r="O869" s="600" t="n"/>
      <c r="P869" s="600" t="n"/>
      <c r="Q869" s="600" t="n"/>
      <c r="R869" s="600" t="n"/>
      <c r="S869" s="600" t="n"/>
      <c r="T869" s="600" t="n"/>
      <c r="U869" s="600" t="n"/>
      <c r="V869" s="600" t="n"/>
      <c r="W869" s="600" t="n"/>
      <c r="X869" s="600" t="n"/>
      <c r="Y869" s="600" t="n"/>
      <c r="Z869" s="600" t="n"/>
    </row>
    <row r="870" ht="15.75" customHeight="1" s="844">
      <c r="A870" s="600" t="n"/>
      <c r="B870" s="600" t="n"/>
      <c r="C870" s="600" t="n"/>
      <c r="D870" s="600" t="n"/>
      <c r="E870" s="600" t="n"/>
      <c r="F870" s="600" t="n"/>
      <c r="G870" s="600" t="n"/>
      <c r="H870" s="600" t="n"/>
      <c r="I870" s="600" t="n"/>
      <c r="J870" s="600" t="n"/>
      <c r="K870" s="600" t="n"/>
      <c r="L870" s="600" t="n"/>
      <c r="M870" s="600" t="n"/>
      <c r="N870" s="600" t="n"/>
      <c r="O870" s="600" t="n"/>
      <c r="P870" s="600" t="n"/>
      <c r="Q870" s="600" t="n"/>
      <c r="R870" s="600" t="n"/>
      <c r="S870" s="600" t="n"/>
      <c r="T870" s="600" t="n"/>
      <c r="U870" s="600" t="n"/>
      <c r="V870" s="600" t="n"/>
      <c r="W870" s="600" t="n"/>
      <c r="X870" s="600" t="n"/>
      <c r="Y870" s="600" t="n"/>
      <c r="Z870" s="600" t="n"/>
    </row>
    <row r="871" ht="15.75" customHeight="1" s="844">
      <c r="A871" s="600" t="n"/>
      <c r="B871" s="600" t="n"/>
      <c r="C871" s="600" t="n"/>
      <c r="D871" s="600" t="n"/>
      <c r="E871" s="600" t="n"/>
      <c r="F871" s="600" t="n"/>
      <c r="G871" s="600" t="n"/>
      <c r="H871" s="600" t="n"/>
      <c r="I871" s="600" t="n"/>
      <c r="J871" s="600" t="n"/>
      <c r="K871" s="600" t="n"/>
      <c r="L871" s="600" t="n"/>
      <c r="M871" s="600" t="n"/>
      <c r="N871" s="600" t="n"/>
      <c r="O871" s="600" t="n"/>
      <c r="P871" s="600" t="n"/>
      <c r="Q871" s="600" t="n"/>
      <c r="R871" s="600" t="n"/>
      <c r="S871" s="600" t="n"/>
      <c r="T871" s="600" t="n"/>
      <c r="U871" s="600" t="n"/>
      <c r="V871" s="600" t="n"/>
      <c r="W871" s="600" t="n"/>
      <c r="X871" s="600" t="n"/>
      <c r="Y871" s="600" t="n"/>
      <c r="Z871" s="600" t="n"/>
    </row>
    <row r="872" ht="15.75" customHeight="1" s="844">
      <c r="A872" s="600" t="n"/>
      <c r="B872" s="600" t="n"/>
      <c r="C872" s="600" t="n"/>
      <c r="D872" s="600" t="n"/>
      <c r="E872" s="600" t="n"/>
      <c r="F872" s="600" t="n"/>
      <c r="G872" s="600" t="n"/>
      <c r="H872" s="600" t="n"/>
      <c r="I872" s="600" t="n"/>
      <c r="J872" s="600" t="n"/>
      <c r="K872" s="600" t="n"/>
      <c r="L872" s="600" t="n"/>
      <c r="M872" s="600" t="n"/>
      <c r="N872" s="600" t="n"/>
      <c r="O872" s="600" t="n"/>
      <c r="P872" s="600" t="n"/>
      <c r="Q872" s="600" t="n"/>
      <c r="R872" s="600" t="n"/>
      <c r="S872" s="600" t="n"/>
      <c r="T872" s="600" t="n"/>
      <c r="U872" s="600" t="n"/>
      <c r="V872" s="600" t="n"/>
      <c r="W872" s="600" t="n"/>
      <c r="X872" s="600" t="n"/>
      <c r="Y872" s="600" t="n"/>
      <c r="Z872" s="600" t="n"/>
    </row>
    <row r="873" ht="15.75" customHeight="1" s="844">
      <c r="A873" s="600" t="n"/>
      <c r="B873" s="600" t="n"/>
      <c r="C873" s="600" t="n"/>
      <c r="D873" s="600" t="n"/>
      <c r="E873" s="600" t="n"/>
      <c r="F873" s="600" t="n"/>
      <c r="G873" s="600" t="n"/>
      <c r="H873" s="600" t="n"/>
      <c r="I873" s="600" t="n"/>
      <c r="J873" s="600" t="n"/>
      <c r="K873" s="600" t="n"/>
      <c r="L873" s="600" t="n"/>
      <c r="M873" s="600" t="n"/>
      <c r="N873" s="600" t="n"/>
      <c r="O873" s="600" t="n"/>
      <c r="P873" s="600" t="n"/>
      <c r="Q873" s="600" t="n"/>
      <c r="R873" s="600" t="n"/>
      <c r="S873" s="600" t="n"/>
      <c r="T873" s="600" t="n"/>
      <c r="U873" s="600" t="n"/>
      <c r="V873" s="600" t="n"/>
      <c r="W873" s="600" t="n"/>
      <c r="X873" s="600" t="n"/>
      <c r="Y873" s="600" t="n"/>
      <c r="Z873" s="600" t="n"/>
    </row>
    <row r="874" ht="15.75" customHeight="1" s="844">
      <c r="A874" s="600" t="n"/>
      <c r="B874" s="600" t="n"/>
      <c r="C874" s="600" t="n"/>
      <c r="D874" s="600" t="n"/>
      <c r="E874" s="600" t="n"/>
      <c r="F874" s="600" t="n"/>
      <c r="G874" s="600" t="n"/>
      <c r="H874" s="600" t="n"/>
      <c r="I874" s="600" t="n"/>
      <c r="J874" s="600" t="n"/>
      <c r="K874" s="600" t="n"/>
      <c r="L874" s="600" t="n"/>
      <c r="M874" s="600" t="n"/>
      <c r="N874" s="600" t="n"/>
      <c r="O874" s="600" t="n"/>
      <c r="P874" s="600" t="n"/>
      <c r="Q874" s="600" t="n"/>
      <c r="R874" s="600" t="n"/>
      <c r="S874" s="600" t="n"/>
      <c r="T874" s="600" t="n"/>
      <c r="U874" s="600" t="n"/>
      <c r="V874" s="600" t="n"/>
      <c r="W874" s="600" t="n"/>
      <c r="X874" s="600" t="n"/>
      <c r="Y874" s="600" t="n"/>
      <c r="Z874" s="600" t="n"/>
    </row>
    <row r="875" ht="15.75" customHeight="1" s="844">
      <c r="A875" s="600" t="n"/>
      <c r="B875" s="600" t="n"/>
      <c r="C875" s="600" t="n"/>
      <c r="D875" s="600" t="n"/>
      <c r="E875" s="600" t="n"/>
      <c r="F875" s="600" t="n"/>
      <c r="G875" s="600" t="n"/>
      <c r="H875" s="600" t="n"/>
      <c r="I875" s="600" t="n"/>
      <c r="J875" s="600" t="n"/>
      <c r="K875" s="600" t="n"/>
      <c r="L875" s="600" t="n"/>
      <c r="M875" s="600" t="n"/>
      <c r="N875" s="600" t="n"/>
      <c r="O875" s="600" t="n"/>
      <c r="P875" s="600" t="n"/>
      <c r="Q875" s="600" t="n"/>
      <c r="R875" s="600" t="n"/>
      <c r="S875" s="600" t="n"/>
      <c r="T875" s="600" t="n"/>
      <c r="U875" s="600" t="n"/>
      <c r="V875" s="600" t="n"/>
      <c r="W875" s="600" t="n"/>
      <c r="X875" s="600" t="n"/>
      <c r="Y875" s="600" t="n"/>
      <c r="Z875" s="600" t="n"/>
    </row>
    <row r="876" ht="15.75" customHeight="1" s="844">
      <c r="A876" s="600" t="n"/>
      <c r="B876" s="600" t="n"/>
      <c r="C876" s="600" t="n"/>
      <c r="D876" s="600" t="n"/>
      <c r="E876" s="600" t="n"/>
      <c r="F876" s="600" t="n"/>
      <c r="G876" s="600" t="n"/>
      <c r="H876" s="600" t="n"/>
      <c r="I876" s="600" t="n"/>
      <c r="J876" s="600" t="n"/>
      <c r="K876" s="600" t="n"/>
      <c r="L876" s="600" t="n"/>
      <c r="M876" s="600" t="n"/>
      <c r="N876" s="600" t="n"/>
      <c r="O876" s="600" t="n"/>
      <c r="P876" s="600" t="n"/>
      <c r="Q876" s="600" t="n"/>
      <c r="R876" s="600" t="n"/>
      <c r="S876" s="600" t="n"/>
      <c r="T876" s="600" t="n"/>
      <c r="U876" s="600" t="n"/>
      <c r="V876" s="600" t="n"/>
      <c r="W876" s="600" t="n"/>
      <c r="X876" s="600" t="n"/>
      <c r="Y876" s="600" t="n"/>
      <c r="Z876" s="600" t="n"/>
    </row>
    <row r="877" ht="15.75" customHeight="1" s="844">
      <c r="A877" s="600" t="n"/>
      <c r="B877" s="600" t="n"/>
      <c r="C877" s="600" t="n"/>
      <c r="D877" s="600" t="n"/>
      <c r="E877" s="600" t="n"/>
      <c r="F877" s="600" t="n"/>
      <c r="G877" s="600" t="n"/>
      <c r="H877" s="600" t="n"/>
      <c r="I877" s="600" t="n"/>
      <c r="J877" s="600" t="n"/>
      <c r="K877" s="600" t="n"/>
      <c r="L877" s="600" t="n"/>
      <c r="M877" s="600" t="n"/>
      <c r="N877" s="600" t="n"/>
      <c r="O877" s="600" t="n"/>
      <c r="P877" s="600" t="n"/>
      <c r="Q877" s="600" t="n"/>
      <c r="R877" s="600" t="n"/>
      <c r="S877" s="600" t="n"/>
      <c r="T877" s="600" t="n"/>
      <c r="U877" s="600" t="n"/>
      <c r="V877" s="600" t="n"/>
      <c r="W877" s="600" t="n"/>
      <c r="X877" s="600" t="n"/>
      <c r="Y877" s="600" t="n"/>
      <c r="Z877" s="600" t="n"/>
    </row>
    <row r="878" ht="15.75" customHeight="1" s="844">
      <c r="A878" s="600" t="n"/>
      <c r="B878" s="600" t="n"/>
      <c r="C878" s="600" t="n"/>
      <c r="D878" s="600" t="n"/>
      <c r="E878" s="600" t="n"/>
      <c r="F878" s="600" t="n"/>
      <c r="G878" s="600" t="n"/>
      <c r="H878" s="600" t="n"/>
      <c r="I878" s="600" t="n"/>
      <c r="J878" s="600" t="n"/>
      <c r="K878" s="600" t="n"/>
      <c r="L878" s="600" t="n"/>
      <c r="M878" s="600" t="n"/>
      <c r="N878" s="600" t="n"/>
      <c r="O878" s="600" t="n"/>
      <c r="P878" s="600" t="n"/>
      <c r="Q878" s="600" t="n"/>
      <c r="R878" s="600" t="n"/>
      <c r="S878" s="600" t="n"/>
      <c r="T878" s="600" t="n"/>
      <c r="U878" s="600" t="n"/>
      <c r="V878" s="600" t="n"/>
      <c r="W878" s="600" t="n"/>
      <c r="X878" s="600" t="n"/>
      <c r="Y878" s="600" t="n"/>
      <c r="Z878" s="600" t="n"/>
    </row>
    <row r="879" ht="15.75" customHeight="1" s="844">
      <c r="A879" s="600" t="n"/>
      <c r="B879" s="600" t="n"/>
      <c r="C879" s="600" t="n"/>
      <c r="D879" s="600" t="n"/>
      <c r="E879" s="600" t="n"/>
      <c r="F879" s="600" t="n"/>
      <c r="G879" s="600" t="n"/>
      <c r="H879" s="600" t="n"/>
      <c r="I879" s="600" t="n"/>
      <c r="J879" s="600" t="n"/>
      <c r="K879" s="600" t="n"/>
      <c r="L879" s="600" t="n"/>
      <c r="M879" s="600" t="n"/>
      <c r="N879" s="600" t="n"/>
      <c r="O879" s="600" t="n"/>
      <c r="P879" s="600" t="n"/>
      <c r="Q879" s="600" t="n"/>
      <c r="R879" s="600" t="n"/>
      <c r="S879" s="600" t="n"/>
      <c r="T879" s="600" t="n"/>
      <c r="U879" s="600" t="n"/>
      <c r="V879" s="600" t="n"/>
      <c r="W879" s="600" t="n"/>
      <c r="X879" s="600" t="n"/>
      <c r="Y879" s="600" t="n"/>
      <c r="Z879" s="600" t="n"/>
    </row>
    <row r="880" ht="15.75" customHeight="1" s="844">
      <c r="A880" s="600" t="n"/>
      <c r="B880" s="600" t="n"/>
      <c r="C880" s="600" t="n"/>
      <c r="D880" s="600" t="n"/>
      <c r="E880" s="600" t="n"/>
      <c r="F880" s="600" t="n"/>
      <c r="G880" s="600" t="n"/>
      <c r="H880" s="600" t="n"/>
      <c r="I880" s="600" t="n"/>
      <c r="J880" s="600" t="n"/>
      <c r="K880" s="600" t="n"/>
      <c r="L880" s="600" t="n"/>
      <c r="M880" s="600" t="n"/>
      <c r="N880" s="600" t="n"/>
      <c r="O880" s="600" t="n"/>
      <c r="P880" s="600" t="n"/>
      <c r="Q880" s="600" t="n"/>
      <c r="R880" s="600" t="n"/>
      <c r="S880" s="600" t="n"/>
      <c r="T880" s="600" t="n"/>
      <c r="U880" s="600" t="n"/>
      <c r="V880" s="600" t="n"/>
      <c r="W880" s="600" t="n"/>
      <c r="X880" s="600" t="n"/>
      <c r="Y880" s="600" t="n"/>
      <c r="Z880" s="600" t="n"/>
    </row>
    <row r="881" ht="15.75" customHeight="1" s="844">
      <c r="A881" s="600" t="n"/>
      <c r="B881" s="600" t="n"/>
      <c r="C881" s="600" t="n"/>
      <c r="D881" s="600" t="n"/>
      <c r="E881" s="600" t="n"/>
      <c r="F881" s="600" t="n"/>
      <c r="G881" s="600" t="n"/>
      <c r="H881" s="600" t="n"/>
      <c r="I881" s="600" t="n"/>
      <c r="J881" s="600" t="n"/>
      <c r="K881" s="600" t="n"/>
      <c r="L881" s="600" t="n"/>
      <c r="M881" s="600" t="n"/>
      <c r="N881" s="600" t="n"/>
      <c r="O881" s="600" t="n"/>
      <c r="P881" s="600" t="n"/>
      <c r="Q881" s="600" t="n"/>
      <c r="R881" s="600" t="n"/>
      <c r="S881" s="600" t="n"/>
      <c r="T881" s="600" t="n"/>
      <c r="U881" s="600" t="n"/>
      <c r="V881" s="600" t="n"/>
      <c r="W881" s="600" t="n"/>
      <c r="X881" s="600" t="n"/>
      <c r="Y881" s="600" t="n"/>
      <c r="Z881" s="600" t="n"/>
    </row>
    <row r="882" ht="15.75" customHeight="1" s="844">
      <c r="A882" s="600" t="n"/>
      <c r="B882" s="600" t="n"/>
      <c r="C882" s="600" t="n"/>
      <c r="D882" s="600" t="n"/>
      <c r="E882" s="600" t="n"/>
      <c r="F882" s="600" t="n"/>
      <c r="G882" s="600" t="n"/>
      <c r="H882" s="600" t="n"/>
      <c r="I882" s="600" t="n"/>
      <c r="J882" s="600" t="n"/>
      <c r="K882" s="600" t="n"/>
      <c r="L882" s="600" t="n"/>
      <c r="M882" s="600" t="n"/>
      <c r="N882" s="600" t="n"/>
      <c r="O882" s="600" t="n"/>
      <c r="P882" s="600" t="n"/>
      <c r="Q882" s="600" t="n"/>
      <c r="R882" s="600" t="n"/>
      <c r="S882" s="600" t="n"/>
      <c r="T882" s="600" t="n"/>
      <c r="U882" s="600" t="n"/>
      <c r="V882" s="600" t="n"/>
      <c r="W882" s="600" t="n"/>
      <c r="X882" s="600" t="n"/>
      <c r="Y882" s="600" t="n"/>
      <c r="Z882" s="600" t="n"/>
    </row>
    <row r="883" ht="15.75" customHeight="1" s="844">
      <c r="A883" s="600" t="n"/>
      <c r="B883" s="600" t="n"/>
      <c r="C883" s="600" t="n"/>
      <c r="D883" s="600" t="n"/>
      <c r="E883" s="600" t="n"/>
      <c r="F883" s="600" t="n"/>
      <c r="G883" s="600" t="n"/>
      <c r="H883" s="600" t="n"/>
      <c r="I883" s="600" t="n"/>
      <c r="J883" s="600" t="n"/>
      <c r="K883" s="600" t="n"/>
      <c r="L883" s="600" t="n"/>
      <c r="M883" s="600" t="n"/>
      <c r="N883" s="600" t="n"/>
      <c r="O883" s="600" t="n"/>
      <c r="P883" s="600" t="n"/>
      <c r="Q883" s="600" t="n"/>
      <c r="R883" s="600" t="n"/>
      <c r="S883" s="600" t="n"/>
      <c r="T883" s="600" t="n"/>
      <c r="U883" s="600" t="n"/>
      <c r="V883" s="600" t="n"/>
      <c r="W883" s="600" t="n"/>
      <c r="X883" s="600" t="n"/>
      <c r="Y883" s="600" t="n"/>
      <c r="Z883" s="600" t="n"/>
    </row>
    <row r="884" ht="15.75" customHeight="1" s="844">
      <c r="A884" s="600" t="n"/>
      <c r="B884" s="600" t="n"/>
      <c r="C884" s="600" t="n"/>
      <c r="D884" s="600" t="n"/>
      <c r="E884" s="600" t="n"/>
      <c r="F884" s="600" t="n"/>
      <c r="G884" s="600" t="n"/>
      <c r="H884" s="600" t="n"/>
      <c r="I884" s="600" t="n"/>
      <c r="J884" s="600" t="n"/>
      <c r="K884" s="600" t="n"/>
      <c r="L884" s="600" t="n"/>
      <c r="M884" s="600" t="n"/>
      <c r="N884" s="600" t="n"/>
      <c r="O884" s="600" t="n"/>
      <c r="P884" s="600" t="n"/>
      <c r="Q884" s="600" t="n"/>
      <c r="R884" s="600" t="n"/>
      <c r="S884" s="600" t="n"/>
      <c r="T884" s="600" t="n"/>
      <c r="U884" s="600" t="n"/>
      <c r="V884" s="600" t="n"/>
      <c r="W884" s="600" t="n"/>
      <c r="X884" s="600" t="n"/>
      <c r="Y884" s="600" t="n"/>
      <c r="Z884" s="600" t="n"/>
    </row>
    <row r="885" ht="15.75" customHeight="1" s="844">
      <c r="A885" s="600" t="n"/>
      <c r="B885" s="600" t="n"/>
      <c r="C885" s="600" t="n"/>
      <c r="D885" s="600" t="n"/>
      <c r="E885" s="600" t="n"/>
      <c r="F885" s="600" t="n"/>
      <c r="G885" s="600" t="n"/>
      <c r="H885" s="600" t="n"/>
      <c r="I885" s="600" t="n"/>
      <c r="J885" s="600" t="n"/>
      <c r="K885" s="600" t="n"/>
      <c r="L885" s="600" t="n"/>
      <c r="M885" s="600" t="n"/>
      <c r="N885" s="600" t="n"/>
      <c r="O885" s="600" t="n"/>
      <c r="P885" s="600" t="n"/>
      <c r="Q885" s="600" t="n"/>
      <c r="R885" s="600" t="n"/>
      <c r="S885" s="600" t="n"/>
      <c r="T885" s="600" t="n"/>
      <c r="U885" s="600" t="n"/>
      <c r="V885" s="600" t="n"/>
      <c r="W885" s="600" t="n"/>
      <c r="X885" s="600" t="n"/>
      <c r="Y885" s="600" t="n"/>
      <c r="Z885" s="600" t="n"/>
    </row>
    <row r="886" ht="15.75" customHeight="1" s="844">
      <c r="A886" s="600" t="n"/>
      <c r="B886" s="600" t="n"/>
      <c r="C886" s="600" t="n"/>
      <c r="D886" s="600" t="n"/>
      <c r="E886" s="600" t="n"/>
      <c r="F886" s="600" t="n"/>
      <c r="G886" s="600" t="n"/>
      <c r="H886" s="600" t="n"/>
      <c r="I886" s="600" t="n"/>
      <c r="J886" s="600" t="n"/>
      <c r="K886" s="600" t="n"/>
      <c r="L886" s="600" t="n"/>
      <c r="M886" s="600" t="n"/>
      <c r="N886" s="600" t="n"/>
      <c r="O886" s="600" t="n"/>
      <c r="P886" s="600" t="n"/>
      <c r="Q886" s="600" t="n"/>
      <c r="R886" s="600" t="n"/>
      <c r="S886" s="600" t="n"/>
      <c r="T886" s="600" t="n"/>
      <c r="U886" s="600" t="n"/>
      <c r="V886" s="600" t="n"/>
      <c r="W886" s="600" t="n"/>
      <c r="X886" s="600" t="n"/>
      <c r="Y886" s="600" t="n"/>
      <c r="Z886" s="600" t="n"/>
    </row>
    <row r="887" ht="15.75" customHeight="1" s="844">
      <c r="A887" s="600" t="n"/>
      <c r="B887" s="600" t="n"/>
      <c r="C887" s="600" t="n"/>
      <c r="D887" s="600" t="n"/>
      <c r="E887" s="600" t="n"/>
      <c r="F887" s="600" t="n"/>
      <c r="G887" s="600" t="n"/>
      <c r="H887" s="600" t="n"/>
      <c r="I887" s="600" t="n"/>
      <c r="J887" s="600" t="n"/>
      <c r="K887" s="600" t="n"/>
      <c r="L887" s="600" t="n"/>
      <c r="M887" s="600" t="n"/>
      <c r="N887" s="600" t="n"/>
      <c r="O887" s="600" t="n"/>
      <c r="P887" s="600" t="n"/>
      <c r="Q887" s="600" t="n"/>
      <c r="R887" s="600" t="n"/>
      <c r="S887" s="600" t="n"/>
      <c r="T887" s="600" t="n"/>
      <c r="U887" s="600" t="n"/>
      <c r="V887" s="600" t="n"/>
      <c r="W887" s="600" t="n"/>
      <c r="X887" s="600" t="n"/>
      <c r="Y887" s="600" t="n"/>
      <c r="Z887" s="600" t="n"/>
    </row>
    <row r="888" ht="15.75" customHeight="1" s="844">
      <c r="A888" s="600" t="n"/>
      <c r="B888" s="600" t="n"/>
      <c r="C888" s="600" t="n"/>
      <c r="D888" s="600" t="n"/>
      <c r="E888" s="600" t="n"/>
      <c r="F888" s="600" t="n"/>
      <c r="G888" s="600" t="n"/>
      <c r="H888" s="600" t="n"/>
      <c r="I888" s="600" t="n"/>
      <c r="J888" s="600" t="n"/>
      <c r="K888" s="600" t="n"/>
      <c r="L888" s="600" t="n"/>
      <c r="M888" s="600" t="n"/>
      <c r="N888" s="600" t="n"/>
      <c r="O888" s="600" t="n"/>
      <c r="P888" s="600" t="n"/>
      <c r="Q888" s="600" t="n"/>
      <c r="R888" s="600" t="n"/>
      <c r="S888" s="600" t="n"/>
      <c r="T888" s="600" t="n"/>
      <c r="U888" s="600" t="n"/>
      <c r="V888" s="600" t="n"/>
      <c r="W888" s="600" t="n"/>
      <c r="X888" s="600" t="n"/>
      <c r="Y888" s="600" t="n"/>
      <c r="Z888" s="600" t="n"/>
    </row>
    <row r="889" ht="15.75" customHeight="1" s="844">
      <c r="A889" s="600" t="n"/>
      <c r="B889" s="600" t="n"/>
      <c r="C889" s="600" t="n"/>
      <c r="D889" s="600" t="n"/>
      <c r="E889" s="600" t="n"/>
      <c r="F889" s="600" t="n"/>
      <c r="G889" s="600" t="n"/>
      <c r="H889" s="600" t="n"/>
      <c r="I889" s="600" t="n"/>
      <c r="J889" s="600" t="n"/>
      <c r="K889" s="600" t="n"/>
      <c r="L889" s="600" t="n"/>
      <c r="M889" s="600" t="n"/>
      <c r="N889" s="600" t="n"/>
      <c r="O889" s="600" t="n"/>
      <c r="P889" s="600" t="n"/>
      <c r="Q889" s="600" t="n"/>
      <c r="R889" s="600" t="n"/>
      <c r="S889" s="600" t="n"/>
      <c r="T889" s="600" t="n"/>
      <c r="U889" s="600" t="n"/>
      <c r="V889" s="600" t="n"/>
      <c r="W889" s="600" t="n"/>
      <c r="X889" s="600" t="n"/>
      <c r="Y889" s="600" t="n"/>
      <c r="Z889" s="600" t="n"/>
    </row>
    <row r="890" ht="15.75" customHeight="1" s="844">
      <c r="A890" s="600" t="n"/>
      <c r="B890" s="600" t="n"/>
      <c r="C890" s="600" t="n"/>
      <c r="D890" s="600" t="n"/>
      <c r="E890" s="600" t="n"/>
      <c r="F890" s="600" t="n"/>
      <c r="G890" s="600" t="n"/>
      <c r="H890" s="600" t="n"/>
      <c r="I890" s="600" t="n"/>
      <c r="J890" s="600" t="n"/>
      <c r="K890" s="600" t="n"/>
      <c r="L890" s="600" t="n"/>
      <c r="M890" s="600" t="n"/>
      <c r="N890" s="600" t="n"/>
      <c r="O890" s="600" t="n"/>
      <c r="P890" s="600" t="n"/>
      <c r="Q890" s="600" t="n"/>
      <c r="R890" s="600" t="n"/>
      <c r="S890" s="600" t="n"/>
      <c r="T890" s="600" t="n"/>
      <c r="U890" s="600" t="n"/>
      <c r="V890" s="600" t="n"/>
      <c r="W890" s="600" t="n"/>
      <c r="X890" s="600" t="n"/>
      <c r="Y890" s="600" t="n"/>
      <c r="Z890" s="600" t="n"/>
    </row>
    <row r="891" ht="15.75" customHeight="1" s="844">
      <c r="A891" s="600" t="n"/>
      <c r="B891" s="600" t="n"/>
      <c r="C891" s="600" t="n"/>
      <c r="D891" s="600" t="n"/>
      <c r="E891" s="600" t="n"/>
      <c r="F891" s="600" t="n"/>
      <c r="G891" s="600" t="n"/>
      <c r="H891" s="600" t="n"/>
      <c r="I891" s="600" t="n"/>
      <c r="J891" s="600" t="n"/>
      <c r="K891" s="600" t="n"/>
      <c r="L891" s="600" t="n"/>
      <c r="M891" s="600" t="n"/>
      <c r="N891" s="600" t="n"/>
      <c r="O891" s="600" t="n"/>
      <c r="P891" s="600" t="n"/>
      <c r="Q891" s="600" t="n"/>
      <c r="R891" s="600" t="n"/>
      <c r="S891" s="600" t="n"/>
      <c r="T891" s="600" t="n"/>
      <c r="U891" s="600" t="n"/>
      <c r="V891" s="600" t="n"/>
      <c r="W891" s="600" t="n"/>
      <c r="X891" s="600" t="n"/>
      <c r="Y891" s="600" t="n"/>
      <c r="Z891" s="600" t="n"/>
    </row>
    <row r="892" ht="15.75" customHeight="1" s="844">
      <c r="A892" s="600" t="n"/>
      <c r="B892" s="600" t="n"/>
      <c r="C892" s="600" t="n"/>
      <c r="D892" s="600" t="n"/>
      <c r="E892" s="600" t="n"/>
      <c r="F892" s="600" t="n"/>
      <c r="G892" s="600" t="n"/>
      <c r="H892" s="600" t="n"/>
      <c r="I892" s="600" t="n"/>
      <c r="J892" s="600" t="n"/>
      <c r="K892" s="600" t="n"/>
      <c r="L892" s="600" t="n"/>
      <c r="M892" s="600" t="n"/>
      <c r="N892" s="600" t="n"/>
      <c r="O892" s="600" t="n"/>
      <c r="P892" s="600" t="n"/>
      <c r="Q892" s="600" t="n"/>
      <c r="R892" s="600" t="n"/>
      <c r="S892" s="600" t="n"/>
      <c r="T892" s="600" t="n"/>
      <c r="U892" s="600" t="n"/>
      <c r="V892" s="600" t="n"/>
      <c r="W892" s="600" t="n"/>
      <c r="X892" s="600" t="n"/>
      <c r="Y892" s="600" t="n"/>
      <c r="Z892" s="600" t="n"/>
    </row>
    <row r="893" ht="15.75" customHeight="1" s="844">
      <c r="A893" s="600" t="n"/>
      <c r="B893" s="600" t="n"/>
      <c r="C893" s="600" t="n"/>
      <c r="D893" s="600" t="n"/>
      <c r="E893" s="600" t="n"/>
      <c r="F893" s="600" t="n"/>
      <c r="G893" s="600" t="n"/>
      <c r="H893" s="600" t="n"/>
      <c r="I893" s="600" t="n"/>
      <c r="J893" s="600" t="n"/>
      <c r="K893" s="600" t="n"/>
      <c r="L893" s="600" t="n"/>
      <c r="M893" s="600" t="n"/>
      <c r="N893" s="600" t="n"/>
      <c r="O893" s="600" t="n"/>
      <c r="P893" s="600" t="n"/>
      <c r="Q893" s="600" t="n"/>
      <c r="R893" s="600" t="n"/>
      <c r="S893" s="600" t="n"/>
      <c r="T893" s="600" t="n"/>
      <c r="U893" s="600" t="n"/>
      <c r="V893" s="600" t="n"/>
      <c r="W893" s="600" t="n"/>
      <c r="X893" s="600" t="n"/>
      <c r="Y893" s="600" t="n"/>
      <c r="Z893" s="600" t="n"/>
    </row>
    <row r="894" ht="15.75" customHeight="1" s="844">
      <c r="A894" s="600" t="n"/>
      <c r="B894" s="600" t="n"/>
      <c r="C894" s="600" t="n"/>
      <c r="D894" s="600" t="n"/>
      <c r="E894" s="600" t="n"/>
      <c r="F894" s="600" t="n"/>
      <c r="G894" s="600" t="n"/>
      <c r="H894" s="600" t="n"/>
      <c r="I894" s="600" t="n"/>
      <c r="J894" s="600" t="n"/>
      <c r="K894" s="600" t="n"/>
      <c r="L894" s="600" t="n"/>
      <c r="M894" s="600" t="n"/>
      <c r="N894" s="600" t="n"/>
      <c r="O894" s="600" t="n"/>
      <c r="P894" s="600" t="n"/>
      <c r="Q894" s="600" t="n"/>
      <c r="R894" s="600" t="n"/>
      <c r="S894" s="600" t="n"/>
      <c r="T894" s="600" t="n"/>
      <c r="U894" s="600" t="n"/>
      <c r="V894" s="600" t="n"/>
      <c r="W894" s="600" t="n"/>
      <c r="X894" s="600" t="n"/>
      <c r="Y894" s="600" t="n"/>
      <c r="Z894" s="600" t="n"/>
    </row>
    <row r="895" ht="15.75" customHeight="1" s="844">
      <c r="A895" s="600" t="n"/>
      <c r="B895" s="600" t="n"/>
      <c r="C895" s="600" t="n"/>
      <c r="D895" s="600" t="n"/>
      <c r="E895" s="600" t="n"/>
      <c r="F895" s="600" t="n"/>
      <c r="G895" s="600" t="n"/>
      <c r="H895" s="600" t="n"/>
      <c r="I895" s="600" t="n"/>
      <c r="J895" s="600" t="n"/>
      <c r="K895" s="600" t="n"/>
      <c r="L895" s="600" t="n"/>
      <c r="M895" s="600" t="n"/>
      <c r="N895" s="600" t="n"/>
      <c r="O895" s="600" t="n"/>
      <c r="P895" s="600" t="n"/>
      <c r="Q895" s="600" t="n"/>
      <c r="R895" s="600" t="n"/>
      <c r="S895" s="600" t="n"/>
      <c r="T895" s="600" t="n"/>
      <c r="U895" s="600" t="n"/>
      <c r="V895" s="600" t="n"/>
      <c r="W895" s="600" t="n"/>
      <c r="X895" s="600" t="n"/>
      <c r="Y895" s="600" t="n"/>
      <c r="Z895" s="600" t="n"/>
    </row>
    <row r="896" ht="15.75" customHeight="1" s="844">
      <c r="A896" s="600" t="n"/>
      <c r="B896" s="600" t="n"/>
      <c r="C896" s="600" t="n"/>
      <c r="D896" s="600" t="n"/>
      <c r="E896" s="600" t="n"/>
      <c r="F896" s="600" t="n"/>
      <c r="G896" s="600" t="n"/>
      <c r="H896" s="600" t="n"/>
      <c r="I896" s="600" t="n"/>
      <c r="J896" s="600" t="n"/>
      <c r="K896" s="600" t="n"/>
      <c r="L896" s="600" t="n"/>
      <c r="M896" s="600" t="n"/>
      <c r="N896" s="600" t="n"/>
      <c r="O896" s="600" t="n"/>
      <c r="P896" s="600" t="n"/>
      <c r="Q896" s="600" t="n"/>
      <c r="R896" s="600" t="n"/>
      <c r="S896" s="600" t="n"/>
      <c r="T896" s="600" t="n"/>
      <c r="U896" s="600" t="n"/>
      <c r="V896" s="600" t="n"/>
      <c r="W896" s="600" t="n"/>
      <c r="X896" s="600" t="n"/>
      <c r="Y896" s="600" t="n"/>
      <c r="Z896" s="600" t="n"/>
    </row>
    <row r="897" ht="15.75" customHeight="1" s="844">
      <c r="A897" s="600" t="n"/>
      <c r="B897" s="600" t="n"/>
      <c r="C897" s="600" t="n"/>
      <c r="D897" s="600" t="n"/>
      <c r="E897" s="600" t="n"/>
      <c r="F897" s="600" t="n"/>
      <c r="G897" s="600" t="n"/>
      <c r="H897" s="600" t="n"/>
      <c r="I897" s="600" t="n"/>
      <c r="J897" s="600" t="n"/>
      <c r="K897" s="600" t="n"/>
      <c r="L897" s="600" t="n"/>
      <c r="M897" s="600" t="n"/>
      <c r="N897" s="600" t="n"/>
      <c r="O897" s="600" t="n"/>
      <c r="P897" s="600" t="n"/>
      <c r="Q897" s="600" t="n"/>
      <c r="R897" s="600" t="n"/>
      <c r="S897" s="600" t="n"/>
      <c r="T897" s="600" t="n"/>
      <c r="U897" s="600" t="n"/>
      <c r="V897" s="600" t="n"/>
      <c r="W897" s="600" t="n"/>
      <c r="X897" s="600" t="n"/>
      <c r="Y897" s="600" t="n"/>
      <c r="Z897" s="600" t="n"/>
    </row>
    <row r="898" ht="15.75" customHeight="1" s="844">
      <c r="A898" s="600" t="n"/>
      <c r="B898" s="600" t="n"/>
      <c r="C898" s="600" t="n"/>
      <c r="D898" s="600" t="n"/>
      <c r="E898" s="600" t="n"/>
      <c r="F898" s="600" t="n"/>
      <c r="G898" s="600" t="n"/>
      <c r="H898" s="600" t="n"/>
      <c r="I898" s="600" t="n"/>
      <c r="J898" s="600" t="n"/>
      <c r="K898" s="600" t="n"/>
      <c r="L898" s="600" t="n"/>
      <c r="M898" s="600" t="n"/>
      <c r="N898" s="600" t="n"/>
      <c r="O898" s="600" t="n"/>
      <c r="P898" s="600" t="n"/>
      <c r="Q898" s="600" t="n"/>
      <c r="R898" s="600" t="n"/>
      <c r="S898" s="600" t="n"/>
      <c r="T898" s="600" t="n"/>
      <c r="U898" s="600" t="n"/>
      <c r="V898" s="600" t="n"/>
      <c r="W898" s="600" t="n"/>
      <c r="X898" s="600" t="n"/>
      <c r="Y898" s="600" t="n"/>
      <c r="Z898" s="600" t="n"/>
    </row>
    <row r="899" ht="15.75" customHeight="1" s="844">
      <c r="A899" s="600" t="n"/>
      <c r="B899" s="600" t="n"/>
      <c r="C899" s="600" t="n"/>
      <c r="D899" s="600" t="n"/>
      <c r="E899" s="600" t="n"/>
      <c r="F899" s="600" t="n"/>
      <c r="G899" s="600" t="n"/>
      <c r="H899" s="600" t="n"/>
      <c r="I899" s="600" t="n"/>
      <c r="J899" s="600" t="n"/>
      <c r="K899" s="600" t="n"/>
      <c r="L899" s="600" t="n"/>
      <c r="M899" s="600" t="n"/>
      <c r="N899" s="600" t="n"/>
      <c r="O899" s="600" t="n"/>
      <c r="P899" s="600" t="n"/>
      <c r="Q899" s="600" t="n"/>
      <c r="R899" s="600" t="n"/>
      <c r="S899" s="600" t="n"/>
      <c r="T899" s="600" t="n"/>
      <c r="U899" s="600" t="n"/>
      <c r="V899" s="600" t="n"/>
      <c r="W899" s="600" t="n"/>
      <c r="X899" s="600" t="n"/>
      <c r="Y899" s="600" t="n"/>
      <c r="Z899" s="600" t="n"/>
    </row>
    <row r="900" ht="15.75" customHeight="1" s="844">
      <c r="A900" s="600" t="n"/>
      <c r="B900" s="600" t="n"/>
      <c r="C900" s="600" t="n"/>
      <c r="D900" s="600" t="n"/>
      <c r="E900" s="600" t="n"/>
      <c r="F900" s="600" t="n"/>
      <c r="G900" s="600" t="n"/>
      <c r="H900" s="600" t="n"/>
      <c r="I900" s="600" t="n"/>
      <c r="J900" s="600" t="n"/>
      <c r="K900" s="600" t="n"/>
      <c r="L900" s="600" t="n"/>
      <c r="M900" s="600" t="n"/>
      <c r="N900" s="600" t="n"/>
      <c r="O900" s="600" t="n"/>
      <c r="P900" s="600" t="n"/>
      <c r="Q900" s="600" t="n"/>
      <c r="R900" s="600" t="n"/>
      <c r="S900" s="600" t="n"/>
      <c r="T900" s="600" t="n"/>
      <c r="U900" s="600" t="n"/>
      <c r="V900" s="600" t="n"/>
      <c r="W900" s="600" t="n"/>
      <c r="X900" s="600" t="n"/>
      <c r="Y900" s="600" t="n"/>
      <c r="Z900" s="600" t="n"/>
    </row>
    <row r="901" ht="15.75" customHeight="1" s="844">
      <c r="A901" s="600" t="n"/>
      <c r="B901" s="600" t="n"/>
      <c r="C901" s="600" t="n"/>
      <c r="D901" s="600" t="n"/>
      <c r="E901" s="600" t="n"/>
      <c r="F901" s="600" t="n"/>
      <c r="G901" s="600" t="n"/>
      <c r="H901" s="600" t="n"/>
      <c r="I901" s="600" t="n"/>
      <c r="J901" s="600" t="n"/>
      <c r="K901" s="600" t="n"/>
      <c r="L901" s="600" t="n"/>
      <c r="M901" s="600" t="n"/>
      <c r="N901" s="600" t="n"/>
      <c r="O901" s="600" t="n"/>
      <c r="P901" s="600" t="n"/>
      <c r="Q901" s="600" t="n"/>
      <c r="R901" s="600" t="n"/>
      <c r="S901" s="600" t="n"/>
      <c r="T901" s="600" t="n"/>
      <c r="U901" s="600" t="n"/>
      <c r="V901" s="600" t="n"/>
      <c r="W901" s="600" t="n"/>
      <c r="X901" s="600" t="n"/>
      <c r="Y901" s="600" t="n"/>
      <c r="Z901" s="600" t="n"/>
    </row>
    <row r="902" ht="15.75" customHeight="1" s="844">
      <c r="A902" s="600" t="n"/>
      <c r="B902" s="600" t="n"/>
      <c r="C902" s="600" t="n"/>
      <c r="D902" s="600" t="n"/>
      <c r="E902" s="600" t="n"/>
      <c r="F902" s="600" t="n"/>
      <c r="G902" s="600" t="n"/>
      <c r="H902" s="600" t="n"/>
      <c r="I902" s="600" t="n"/>
      <c r="J902" s="600" t="n"/>
      <c r="K902" s="600" t="n"/>
      <c r="L902" s="600" t="n"/>
      <c r="M902" s="600" t="n"/>
      <c r="N902" s="600" t="n"/>
      <c r="O902" s="600" t="n"/>
      <c r="P902" s="600" t="n"/>
      <c r="Q902" s="600" t="n"/>
      <c r="R902" s="600" t="n"/>
      <c r="S902" s="600" t="n"/>
      <c r="T902" s="600" t="n"/>
      <c r="U902" s="600" t="n"/>
      <c r="V902" s="600" t="n"/>
      <c r="W902" s="600" t="n"/>
      <c r="X902" s="600" t="n"/>
      <c r="Y902" s="600" t="n"/>
      <c r="Z902" s="600" t="n"/>
    </row>
    <row r="903" ht="15.75" customHeight="1" s="844">
      <c r="A903" s="600" t="n"/>
      <c r="B903" s="600" t="n"/>
      <c r="C903" s="600" t="n"/>
      <c r="D903" s="600" t="n"/>
      <c r="E903" s="600" t="n"/>
      <c r="F903" s="600" t="n"/>
      <c r="G903" s="600" t="n"/>
      <c r="H903" s="600" t="n"/>
      <c r="I903" s="600" t="n"/>
      <c r="J903" s="600" t="n"/>
      <c r="K903" s="600" t="n"/>
      <c r="L903" s="600" t="n"/>
      <c r="M903" s="600" t="n"/>
      <c r="N903" s="600" t="n"/>
      <c r="O903" s="600" t="n"/>
      <c r="P903" s="600" t="n"/>
      <c r="Q903" s="600" t="n"/>
      <c r="R903" s="600" t="n"/>
      <c r="S903" s="600" t="n"/>
      <c r="T903" s="600" t="n"/>
      <c r="U903" s="600" t="n"/>
      <c r="V903" s="600" t="n"/>
      <c r="W903" s="600" t="n"/>
      <c r="X903" s="600" t="n"/>
      <c r="Y903" s="600" t="n"/>
      <c r="Z903" s="600" t="n"/>
    </row>
    <row r="904" ht="15.75" customHeight="1" s="844">
      <c r="A904" s="600" t="n"/>
      <c r="B904" s="600" t="n"/>
      <c r="C904" s="600" t="n"/>
      <c r="D904" s="600" t="n"/>
      <c r="E904" s="600" t="n"/>
      <c r="F904" s="600" t="n"/>
      <c r="G904" s="600" t="n"/>
      <c r="H904" s="600" t="n"/>
      <c r="I904" s="600" t="n"/>
      <c r="J904" s="600" t="n"/>
      <c r="K904" s="600" t="n"/>
      <c r="L904" s="600" t="n"/>
      <c r="M904" s="600" t="n"/>
      <c r="N904" s="600" t="n"/>
      <c r="O904" s="600" t="n"/>
      <c r="P904" s="600" t="n"/>
      <c r="Q904" s="600" t="n"/>
      <c r="R904" s="600" t="n"/>
      <c r="S904" s="600" t="n"/>
      <c r="T904" s="600" t="n"/>
      <c r="U904" s="600" t="n"/>
      <c r="V904" s="600" t="n"/>
      <c r="W904" s="600" t="n"/>
      <c r="X904" s="600" t="n"/>
      <c r="Y904" s="600" t="n"/>
      <c r="Z904" s="600" t="n"/>
    </row>
    <row r="905" ht="15.75" customHeight="1" s="844">
      <c r="A905" s="600" t="n"/>
      <c r="B905" s="600" t="n"/>
      <c r="C905" s="600" t="n"/>
      <c r="D905" s="600" t="n"/>
      <c r="E905" s="600" t="n"/>
      <c r="F905" s="600" t="n"/>
      <c r="G905" s="600" t="n"/>
      <c r="H905" s="600" t="n"/>
      <c r="I905" s="600" t="n"/>
      <c r="J905" s="600" t="n"/>
      <c r="K905" s="600" t="n"/>
      <c r="L905" s="600" t="n"/>
      <c r="M905" s="600" t="n"/>
      <c r="N905" s="600" t="n"/>
      <c r="O905" s="600" t="n"/>
      <c r="P905" s="600" t="n"/>
      <c r="Q905" s="600" t="n"/>
      <c r="R905" s="600" t="n"/>
      <c r="S905" s="600" t="n"/>
      <c r="T905" s="600" t="n"/>
      <c r="U905" s="600" t="n"/>
      <c r="V905" s="600" t="n"/>
      <c r="W905" s="600" t="n"/>
      <c r="X905" s="600" t="n"/>
      <c r="Y905" s="600" t="n"/>
      <c r="Z905" s="600" t="n"/>
    </row>
    <row r="906" ht="15.75" customHeight="1" s="844">
      <c r="A906" s="600" t="n"/>
      <c r="B906" s="600" t="n"/>
      <c r="C906" s="600" t="n"/>
      <c r="D906" s="600" t="n"/>
      <c r="E906" s="600" t="n"/>
      <c r="F906" s="600" t="n"/>
      <c r="G906" s="600" t="n"/>
      <c r="H906" s="600" t="n"/>
      <c r="I906" s="600" t="n"/>
      <c r="J906" s="600" t="n"/>
      <c r="K906" s="600" t="n"/>
      <c r="L906" s="600" t="n"/>
      <c r="M906" s="600" t="n"/>
      <c r="N906" s="600" t="n"/>
      <c r="O906" s="600" t="n"/>
      <c r="P906" s="600" t="n"/>
      <c r="Q906" s="600" t="n"/>
      <c r="R906" s="600" t="n"/>
      <c r="S906" s="600" t="n"/>
      <c r="T906" s="600" t="n"/>
      <c r="U906" s="600" t="n"/>
      <c r="V906" s="600" t="n"/>
      <c r="W906" s="600" t="n"/>
      <c r="X906" s="600" t="n"/>
      <c r="Y906" s="600" t="n"/>
      <c r="Z906" s="600" t="n"/>
    </row>
    <row r="907" ht="15.75" customHeight="1" s="844">
      <c r="A907" s="600" t="n"/>
      <c r="B907" s="600" t="n"/>
      <c r="C907" s="600" t="n"/>
      <c r="D907" s="600" t="n"/>
      <c r="E907" s="600" t="n"/>
      <c r="F907" s="600" t="n"/>
      <c r="G907" s="600" t="n"/>
      <c r="H907" s="600" t="n"/>
      <c r="I907" s="600" t="n"/>
      <c r="J907" s="600" t="n"/>
      <c r="K907" s="600" t="n"/>
      <c r="L907" s="600" t="n"/>
      <c r="M907" s="600" t="n"/>
      <c r="N907" s="600" t="n"/>
      <c r="O907" s="600" t="n"/>
      <c r="P907" s="600" t="n"/>
      <c r="Q907" s="600" t="n"/>
      <c r="R907" s="600" t="n"/>
      <c r="S907" s="600" t="n"/>
      <c r="T907" s="600" t="n"/>
      <c r="U907" s="600" t="n"/>
      <c r="V907" s="600" t="n"/>
      <c r="W907" s="600" t="n"/>
      <c r="X907" s="600" t="n"/>
      <c r="Y907" s="600" t="n"/>
      <c r="Z907" s="600" t="n"/>
    </row>
    <row r="908" ht="15.75" customHeight="1" s="844">
      <c r="A908" s="600" t="n"/>
      <c r="B908" s="600" t="n"/>
      <c r="C908" s="600" t="n"/>
      <c r="D908" s="600" t="n"/>
      <c r="E908" s="600" t="n"/>
      <c r="F908" s="600" t="n"/>
      <c r="G908" s="600" t="n"/>
      <c r="H908" s="600" t="n"/>
      <c r="I908" s="600" t="n"/>
      <c r="J908" s="600" t="n"/>
      <c r="K908" s="600" t="n"/>
      <c r="L908" s="600" t="n"/>
      <c r="M908" s="600" t="n"/>
      <c r="N908" s="600" t="n"/>
      <c r="O908" s="600" t="n"/>
      <c r="P908" s="600" t="n"/>
      <c r="Q908" s="600" t="n"/>
      <c r="R908" s="600" t="n"/>
      <c r="S908" s="600" t="n"/>
      <c r="T908" s="600" t="n"/>
      <c r="U908" s="600" t="n"/>
      <c r="V908" s="600" t="n"/>
      <c r="W908" s="600" t="n"/>
      <c r="X908" s="600" t="n"/>
      <c r="Y908" s="600" t="n"/>
      <c r="Z908" s="600" t="n"/>
    </row>
    <row r="909" ht="15.75" customHeight="1" s="844">
      <c r="A909" s="600" t="n"/>
      <c r="B909" s="600" t="n"/>
      <c r="C909" s="600" t="n"/>
      <c r="D909" s="600" t="n"/>
      <c r="E909" s="600" t="n"/>
      <c r="F909" s="600" t="n"/>
      <c r="G909" s="600" t="n"/>
      <c r="H909" s="600" t="n"/>
      <c r="I909" s="600" t="n"/>
      <c r="J909" s="600" t="n"/>
      <c r="K909" s="600" t="n"/>
      <c r="L909" s="600" t="n"/>
      <c r="M909" s="600" t="n"/>
      <c r="N909" s="600" t="n"/>
      <c r="O909" s="600" t="n"/>
      <c r="P909" s="600" t="n"/>
      <c r="Q909" s="600" t="n"/>
      <c r="R909" s="600" t="n"/>
      <c r="S909" s="600" t="n"/>
      <c r="T909" s="600" t="n"/>
      <c r="U909" s="600" t="n"/>
      <c r="V909" s="600" t="n"/>
      <c r="W909" s="600" t="n"/>
      <c r="X909" s="600" t="n"/>
      <c r="Y909" s="600" t="n"/>
      <c r="Z909" s="600" t="n"/>
    </row>
    <row r="910" ht="15.75" customHeight="1" s="844">
      <c r="A910" s="600" t="n"/>
      <c r="B910" s="600" t="n"/>
      <c r="C910" s="600" t="n"/>
      <c r="D910" s="600" t="n"/>
      <c r="E910" s="600" t="n"/>
      <c r="F910" s="600" t="n"/>
      <c r="G910" s="600" t="n"/>
      <c r="H910" s="600" t="n"/>
      <c r="I910" s="600" t="n"/>
      <c r="J910" s="600" t="n"/>
      <c r="K910" s="600" t="n"/>
      <c r="L910" s="600" t="n"/>
      <c r="M910" s="600" t="n"/>
      <c r="N910" s="600" t="n"/>
      <c r="O910" s="600" t="n"/>
      <c r="P910" s="600" t="n"/>
      <c r="Q910" s="600" t="n"/>
      <c r="R910" s="600" t="n"/>
      <c r="S910" s="600" t="n"/>
      <c r="T910" s="600" t="n"/>
      <c r="U910" s="600" t="n"/>
      <c r="V910" s="600" t="n"/>
      <c r="W910" s="600" t="n"/>
      <c r="X910" s="600" t="n"/>
      <c r="Y910" s="600" t="n"/>
      <c r="Z910" s="600" t="n"/>
    </row>
    <row r="911" ht="15.75" customHeight="1" s="844">
      <c r="A911" s="600" t="n"/>
      <c r="B911" s="600" t="n"/>
      <c r="C911" s="600" t="n"/>
      <c r="D911" s="600" t="n"/>
      <c r="E911" s="600" t="n"/>
      <c r="F911" s="600" t="n"/>
      <c r="G911" s="600" t="n"/>
      <c r="H911" s="600" t="n"/>
      <c r="I911" s="600" t="n"/>
      <c r="J911" s="600" t="n"/>
      <c r="K911" s="600" t="n"/>
      <c r="L911" s="600" t="n"/>
      <c r="M911" s="600" t="n"/>
      <c r="N911" s="600" t="n"/>
      <c r="O911" s="600" t="n"/>
      <c r="P911" s="600" t="n"/>
      <c r="Q911" s="600" t="n"/>
      <c r="R911" s="600" t="n"/>
      <c r="S911" s="600" t="n"/>
      <c r="T911" s="600" t="n"/>
      <c r="U911" s="600" t="n"/>
      <c r="V911" s="600" t="n"/>
      <c r="W911" s="600" t="n"/>
      <c r="X911" s="600" t="n"/>
      <c r="Y911" s="600" t="n"/>
      <c r="Z911" s="600" t="n"/>
    </row>
    <row r="912" ht="15.75" customHeight="1" s="844">
      <c r="A912" s="600" t="n"/>
      <c r="B912" s="600" t="n"/>
      <c r="C912" s="600" t="n"/>
      <c r="D912" s="600" t="n"/>
      <c r="E912" s="600" t="n"/>
      <c r="F912" s="600" t="n"/>
      <c r="G912" s="600" t="n"/>
      <c r="H912" s="600" t="n"/>
      <c r="I912" s="600" t="n"/>
      <c r="J912" s="600" t="n"/>
      <c r="K912" s="600" t="n"/>
      <c r="L912" s="600" t="n"/>
      <c r="M912" s="600" t="n"/>
      <c r="N912" s="600" t="n"/>
      <c r="O912" s="600" t="n"/>
      <c r="P912" s="600" t="n"/>
      <c r="Q912" s="600" t="n"/>
      <c r="R912" s="600" t="n"/>
      <c r="S912" s="600" t="n"/>
      <c r="T912" s="600" t="n"/>
      <c r="U912" s="600" t="n"/>
      <c r="V912" s="600" t="n"/>
      <c r="W912" s="600" t="n"/>
      <c r="X912" s="600" t="n"/>
      <c r="Y912" s="600" t="n"/>
      <c r="Z912" s="600" t="n"/>
    </row>
    <row r="913" ht="15.75" customHeight="1" s="844">
      <c r="A913" s="600" t="n"/>
      <c r="B913" s="600" t="n"/>
      <c r="C913" s="600" t="n"/>
      <c r="D913" s="600" t="n"/>
      <c r="E913" s="600" t="n"/>
      <c r="F913" s="600" t="n"/>
      <c r="G913" s="600" t="n"/>
      <c r="H913" s="600" t="n"/>
      <c r="I913" s="600" t="n"/>
      <c r="J913" s="600" t="n"/>
      <c r="K913" s="600" t="n"/>
      <c r="L913" s="600" t="n"/>
      <c r="M913" s="600" t="n"/>
      <c r="N913" s="600" t="n"/>
      <c r="O913" s="600" t="n"/>
      <c r="P913" s="600" t="n"/>
      <c r="Q913" s="600" t="n"/>
      <c r="R913" s="600" t="n"/>
      <c r="S913" s="600" t="n"/>
      <c r="T913" s="600" t="n"/>
      <c r="U913" s="600" t="n"/>
      <c r="V913" s="600" t="n"/>
      <c r="W913" s="600" t="n"/>
      <c r="X913" s="600" t="n"/>
      <c r="Y913" s="600" t="n"/>
      <c r="Z913" s="600" t="n"/>
    </row>
    <row r="914" ht="15.75" customHeight="1" s="844">
      <c r="A914" s="600" t="n"/>
      <c r="B914" s="600" t="n"/>
      <c r="C914" s="600" t="n"/>
      <c r="D914" s="600" t="n"/>
      <c r="E914" s="600" t="n"/>
      <c r="F914" s="600" t="n"/>
      <c r="G914" s="600" t="n"/>
      <c r="H914" s="600" t="n"/>
      <c r="I914" s="600" t="n"/>
      <c r="J914" s="600" t="n"/>
      <c r="K914" s="600" t="n"/>
      <c r="L914" s="600" t="n"/>
      <c r="M914" s="600" t="n"/>
      <c r="N914" s="600" t="n"/>
      <c r="O914" s="600" t="n"/>
      <c r="P914" s="600" t="n"/>
      <c r="Q914" s="600" t="n"/>
      <c r="R914" s="600" t="n"/>
      <c r="S914" s="600" t="n"/>
      <c r="T914" s="600" t="n"/>
      <c r="U914" s="600" t="n"/>
      <c r="V914" s="600" t="n"/>
      <c r="W914" s="600" t="n"/>
      <c r="X914" s="600" t="n"/>
      <c r="Y914" s="600" t="n"/>
      <c r="Z914" s="600" t="n"/>
    </row>
    <row r="915" ht="15.75" customHeight="1" s="844">
      <c r="A915" s="600" t="n"/>
      <c r="B915" s="600" t="n"/>
      <c r="C915" s="600" t="n"/>
      <c r="D915" s="600" t="n"/>
      <c r="E915" s="600" t="n"/>
      <c r="F915" s="600" t="n"/>
      <c r="G915" s="600" t="n"/>
      <c r="H915" s="600" t="n"/>
      <c r="I915" s="600" t="n"/>
      <c r="J915" s="600" t="n"/>
      <c r="K915" s="600" t="n"/>
      <c r="L915" s="600" t="n"/>
      <c r="M915" s="600" t="n"/>
      <c r="N915" s="600" t="n"/>
      <c r="O915" s="600" t="n"/>
      <c r="P915" s="600" t="n"/>
      <c r="Q915" s="600" t="n"/>
      <c r="R915" s="600" t="n"/>
      <c r="S915" s="600" t="n"/>
      <c r="T915" s="600" t="n"/>
      <c r="U915" s="600" t="n"/>
      <c r="V915" s="600" t="n"/>
      <c r="W915" s="600" t="n"/>
      <c r="X915" s="600" t="n"/>
      <c r="Y915" s="600" t="n"/>
      <c r="Z915" s="600" t="n"/>
    </row>
    <row r="916" ht="15.75" customHeight="1" s="844">
      <c r="A916" s="600" t="n"/>
      <c r="B916" s="600" t="n"/>
      <c r="C916" s="600" t="n"/>
      <c r="D916" s="600" t="n"/>
      <c r="E916" s="600" t="n"/>
      <c r="F916" s="600" t="n"/>
      <c r="G916" s="600" t="n"/>
      <c r="H916" s="600" t="n"/>
      <c r="I916" s="600" t="n"/>
      <c r="J916" s="600" t="n"/>
      <c r="K916" s="600" t="n"/>
      <c r="L916" s="600" t="n"/>
      <c r="M916" s="600" t="n"/>
      <c r="N916" s="600" t="n"/>
      <c r="O916" s="600" t="n"/>
      <c r="P916" s="600" t="n"/>
      <c r="Q916" s="600" t="n"/>
      <c r="R916" s="600" t="n"/>
      <c r="S916" s="600" t="n"/>
      <c r="T916" s="600" t="n"/>
      <c r="U916" s="600" t="n"/>
      <c r="V916" s="600" t="n"/>
      <c r="W916" s="600" t="n"/>
      <c r="X916" s="600" t="n"/>
      <c r="Y916" s="600" t="n"/>
      <c r="Z916" s="600" t="n"/>
    </row>
    <row r="917" ht="15.75" customHeight="1" s="844">
      <c r="A917" s="600" t="n"/>
      <c r="B917" s="600" t="n"/>
      <c r="C917" s="600" t="n"/>
      <c r="D917" s="600" t="n"/>
      <c r="E917" s="600" t="n"/>
      <c r="F917" s="600" t="n"/>
      <c r="G917" s="600" t="n"/>
      <c r="H917" s="600" t="n"/>
      <c r="I917" s="600" t="n"/>
      <c r="J917" s="600" t="n"/>
      <c r="K917" s="600" t="n"/>
      <c r="L917" s="600" t="n"/>
      <c r="M917" s="600" t="n"/>
      <c r="N917" s="600" t="n"/>
      <c r="O917" s="600" t="n"/>
      <c r="P917" s="600" t="n"/>
      <c r="Q917" s="600" t="n"/>
      <c r="R917" s="600" t="n"/>
      <c r="S917" s="600" t="n"/>
      <c r="T917" s="600" t="n"/>
      <c r="U917" s="600" t="n"/>
      <c r="V917" s="600" t="n"/>
      <c r="W917" s="600" t="n"/>
      <c r="X917" s="600" t="n"/>
      <c r="Y917" s="600" t="n"/>
      <c r="Z917" s="600" t="n"/>
    </row>
    <row r="918" ht="15.75" customHeight="1" s="844">
      <c r="A918" s="600" t="n"/>
      <c r="B918" s="600" t="n"/>
      <c r="C918" s="600" t="n"/>
      <c r="D918" s="600" t="n"/>
      <c r="E918" s="600" t="n"/>
      <c r="F918" s="600" t="n"/>
      <c r="G918" s="600" t="n"/>
      <c r="H918" s="600" t="n"/>
      <c r="I918" s="600" t="n"/>
      <c r="J918" s="600" t="n"/>
      <c r="K918" s="600" t="n"/>
      <c r="L918" s="600" t="n"/>
      <c r="M918" s="600" t="n"/>
      <c r="N918" s="600" t="n"/>
      <c r="O918" s="600" t="n"/>
      <c r="P918" s="600" t="n"/>
      <c r="Q918" s="600" t="n"/>
      <c r="R918" s="600" t="n"/>
      <c r="S918" s="600" t="n"/>
      <c r="T918" s="600" t="n"/>
      <c r="U918" s="600" t="n"/>
      <c r="V918" s="600" t="n"/>
      <c r="W918" s="600" t="n"/>
      <c r="X918" s="600" t="n"/>
      <c r="Y918" s="600" t="n"/>
      <c r="Z918" s="600" t="n"/>
    </row>
    <row r="919" ht="15.75" customHeight="1" s="844">
      <c r="A919" s="600" t="n"/>
      <c r="B919" s="600" t="n"/>
      <c r="C919" s="600" t="n"/>
      <c r="D919" s="600" t="n"/>
      <c r="E919" s="600" t="n"/>
      <c r="F919" s="600" t="n"/>
      <c r="G919" s="600" t="n"/>
      <c r="H919" s="600" t="n"/>
      <c r="I919" s="600" t="n"/>
      <c r="J919" s="600" t="n"/>
      <c r="K919" s="600" t="n"/>
      <c r="L919" s="600" t="n"/>
      <c r="M919" s="600" t="n"/>
      <c r="N919" s="600" t="n"/>
      <c r="O919" s="600" t="n"/>
      <c r="P919" s="600" t="n"/>
      <c r="Q919" s="600" t="n"/>
      <c r="R919" s="600" t="n"/>
      <c r="S919" s="600" t="n"/>
      <c r="T919" s="600" t="n"/>
      <c r="U919" s="600" t="n"/>
      <c r="V919" s="600" t="n"/>
      <c r="W919" s="600" t="n"/>
      <c r="X919" s="600" t="n"/>
      <c r="Y919" s="600" t="n"/>
      <c r="Z919" s="600" t="n"/>
    </row>
    <row r="920" ht="15.75" customHeight="1" s="844">
      <c r="A920" s="600" t="n"/>
      <c r="B920" s="600" t="n"/>
      <c r="C920" s="600" t="n"/>
      <c r="D920" s="600" t="n"/>
      <c r="E920" s="600" t="n"/>
      <c r="F920" s="600" t="n"/>
      <c r="G920" s="600" t="n"/>
      <c r="H920" s="600" t="n"/>
      <c r="I920" s="600" t="n"/>
      <c r="J920" s="600" t="n"/>
      <c r="K920" s="600" t="n"/>
      <c r="L920" s="600" t="n"/>
      <c r="M920" s="600" t="n"/>
      <c r="N920" s="600" t="n"/>
      <c r="O920" s="600" t="n"/>
      <c r="P920" s="600" t="n"/>
      <c r="Q920" s="600" t="n"/>
      <c r="R920" s="600" t="n"/>
      <c r="S920" s="600" t="n"/>
      <c r="T920" s="600" t="n"/>
      <c r="U920" s="600" t="n"/>
      <c r="V920" s="600" t="n"/>
      <c r="W920" s="600" t="n"/>
      <c r="X920" s="600" t="n"/>
      <c r="Y920" s="600" t="n"/>
      <c r="Z920" s="600" t="n"/>
    </row>
    <row r="921" ht="15.75" customHeight="1" s="844">
      <c r="A921" s="600" t="n"/>
      <c r="B921" s="600" t="n"/>
      <c r="C921" s="600" t="n"/>
      <c r="D921" s="600" t="n"/>
      <c r="E921" s="600" t="n"/>
      <c r="F921" s="600" t="n"/>
      <c r="G921" s="600" t="n"/>
      <c r="H921" s="600" t="n"/>
      <c r="I921" s="600" t="n"/>
      <c r="J921" s="600" t="n"/>
      <c r="K921" s="600" t="n"/>
      <c r="L921" s="600" t="n"/>
      <c r="M921" s="600" t="n"/>
      <c r="N921" s="600" t="n"/>
      <c r="O921" s="600" t="n"/>
      <c r="P921" s="600" t="n"/>
      <c r="Q921" s="600" t="n"/>
      <c r="R921" s="600" t="n"/>
      <c r="S921" s="600" t="n"/>
      <c r="T921" s="600" t="n"/>
      <c r="U921" s="600" t="n"/>
      <c r="V921" s="600" t="n"/>
      <c r="W921" s="600" t="n"/>
      <c r="X921" s="600" t="n"/>
      <c r="Y921" s="600" t="n"/>
      <c r="Z921" s="600" t="n"/>
    </row>
    <row r="922" ht="15.75" customHeight="1" s="844">
      <c r="A922" s="600" t="n"/>
      <c r="B922" s="600" t="n"/>
      <c r="C922" s="600" t="n"/>
      <c r="D922" s="600" t="n"/>
      <c r="E922" s="600" t="n"/>
      <c r="F922" s="600" t="n"/>
      <c r="G922" s="600" t="n"/>
      <c r="H922" s="600" t="n"/>
      <c r="I922" s="600" t="n"/>
      <c r="J922" s="600" t="n"/>
      <c r="K922" s="600" t="n"/>
      <c r="L922" s="600" t="n"/>
      <c r="M922" s="600" t="n"/>
      <c r="N922" s="600" t="n"/>
      <c r="O922" s="600" t="n"/>
      <c r="P922" s="600" t="n"/>
      <c r="Q922" s="600" t="n"/>
      <c r="R922" s="600" t="n"/>
      <c r="S922" s="600" t="n"/>
      <c r="T922" s="600" t="n"/>
      <c r="U922" s="600" t="n"/>
      <c r="V922" s="600" t="n"/>
      <c r="W922" s="600" t="n"/>
      <c r="X922" s="600" t="n"/>
      <c r="Y922" s="600" t="n"/>
      <c r="Z922" s="600" t="n"/>
    </row>
    <row r="923" ht="15.75" customHeight="1" s="844">
      <c r="A923" s="600" t="n"/>
      <c r="B923" s="600" t="n"/>
      <c r="C923" s="600" t="n"/>
      <c r="D923" s="600" t="n"/>
      <c r="E923" s="600" t="n"/>
      <c r="F923" s="600" t="n"/>
      <c r="G923" s="600" t="n"/>
      <c r="H923" s="600" t="n"/>
      <c r="I923" s="600" t="n"/>
      <c r="J923" s="600" t="n"/>
      <c r="K923" s="600" t="n"/>
      <c r="L923" s="600" t="n"/>
      <c r="M923" s="600" t="n"/>
      <c r="N923" s="600" t="n"/>
      <c r="O923" s="600" t="n"/>
      <c r="P923" s="600" t="n"/>
      <c r="Q923" s="600" t="n"/>
      <c r="R923" s="600" t="n"/>
      <c r="S923" s="600" t="n"/>
      <c r="T923" s="600" t="n"/>
      <c r="U923" s="600" t="n"/>
      <c r="V923" s="600" t="n"/>
      <c r="W923" s="600" t="n"/>
      <c r="X923" s="600" t="n"/>
      <c r="Y923" s="600" t="n"/>
      <c r="Z923" s="600" t="n"/>
    </row>
    <row r="924" ht="15.75" customHeight="1" s="844">
      <c r="A924" s="600" t="n"/>
      <c r="B924" s="600" t="n"/>
      <c r="C924" s="600" t="n"/>
      <c r="D924" s="600" t="n"/>
      <c r="E924" s="600" t="n"/>
      <c r="F924" s="600" t="n"/>
      <c r="G924" s="600" t="n"/>
      <c r="H924" s="600" t="n"/>
      <c r="I924" s="600" t="n"/>
      <c r="J924" s="600" t="n"/>
      <c r="K924" s="600" t="n"/>
      <c r="L924" s="600" t="n"/>
      <c r="M924" s="600" t="n"/>
      <c r="N924" s="600" t="n"/>
      <c r="O924" s="600" t="n"/>
      <c r="P924" s="600" t="n"/>
      <c r="Q924" s="600" t="n"/>
      <c r="R924" s="600" t="n"/>
      <c r="S924" s="600" t="n"/>
      <c r="T924" s="600" t="n"/>
      <c r="U924" s="600" t="n"/>
      <c r="V924" s="600" t="n"/>
      <c r="W924" s="600" t="n"/>
      <c r="X924" s="600" t="n"/>
      <c r="Y924" s="600" t="n"/>
      <c r="Z924" s="600" t="n"/>
    </row>
    <row r="925" ht="15.75" customHeight="1" s="844">
      <c r="A925" s="600" t="n"/>
      <c r="B925" s="600" t="n"/>
      <c r="C925" s="600" t="n"/>
      <c r="D925" s="600" t="n"/>
      <c r="E925" s="600" t="n"/>
      <c r="F925" s="600" t="n"/>
      <c r="G925" s="600" t="n"/>
      <c r="H925" s="600" t="n"/>
      <c r="I925" s="600" t="n"/>
      <c r="J925" s="600" t="n"/>
      <c r="K925" s="600" t="n"/>
      <c r="L925" s="600" t="n"/>
      <c r="M925" s="600" t="n"/>
      <c r="N925" s="600" t="n"/>
      <c r="O925" s="600" t="n"/>
      <c r="P925" s="600" t="n"/>
      <c r="Q925" s="600" t="n"/>
      <c r="R925" s="600" t="n"/>
      <c r="S925" s="600" t="n"/>
      <c r="T925" s="600" t="n"/>
      <c r="U925" s="600" t="n"/>
      <c r="V925" s="600" t="n"/>
      <c r="W925" s="600" t="n"/>
      <c r="X925" s="600" t="n"/>
      <c r="Y925" s="600" t="n"/>
      <c r="Z925" s="600" t="n"/>
    </row>
    <row r="926" ht="15.75" customHeight="1" s="844">
      <c r="A926" s="600" t="n"/>
      <c r="B926" s="600" t="n"/>
      <c r="C926" s="600" t="n"/>
      <c r="D926" s="600" t="n"/>
      <c r="E926" s="600" t="n"/>
      <c r="F926" s="600" t="n"/>
      <c r="G926" s="600" t="n"/>
      <c r="H926" s="600" t="n"/>
      <c r="I926" s="600" t="n"/>
      <c r="J926" s="600" t="n"/>
      <c r="K926" s="600" t="n"/>
      <c r="L926" s="600" t="n"/>
      <c r="M926" s="600" t="n"/>
      <c r="N926" s="600" t="n"/>
      <c r="O926" s="600" t="n"/>
      <c r="P926" s="600" t="n"/>
      <c r="Q926" s="600" t="n"/>
      <c r="R926" s="600" t="n"/>
      <c r="S926" s="600" t="n"/>
      <c r="T926" s="600" t="n"/>
      <c r="U926" s="600" t="n"/>
      <c r="V926" s="600" t="n"/>
      <c r="W926" s="600" t="n"/>
      <c r="X926" s="600" t="n"/>
      <c r="Y926" s="600" t="n"/>
      <c r="Z926" s="600" t="n"/>
    </row>
    <row r="927" ht="15.75" customHeight="1" s="844">
      <c r="A927" s="600" t="n"/>
      <c r="B927" s="600" t="n"/>
      <c r="C927" s="600" t="n"/>
      <c r="D927" s="600" t="n"/>
      <c r="E927" s="600" t="n"/>
      <c r="F927" s="600" t="n"/>
      <c r="G927" s="600" t="n"/>
      <c r="H927" s="600" t="n"/>
      <c r="I927" s="600" t="n"/>
      <c r="J927" s="600" t="n"/>
      <c r="K927" s="600" t="n"/>
      <c r="L927" s="600" t="n"/>
      <c r="M927" s="600" t="n"/>
      <c r="N927" s="600" t="n"/>
      <c r="O927" s="600" t="n"/>
      <c r="P927" s="600" t="n"/>
      <c r="Q927" s="600" t="n"/>
      <c r="R927" s="600" t="n"/>
      <c r="S927" s="600" t="n"/>
      <c r="T927" s="600" t="n"/>
      <c r="U927" s="600" t="n"/>
      <c r="V927" s="600" t="n"/>
      <c r="W927" s="600" t="n"/>
      <c r="X927" s="600" t="n"/>
      <c r="Y927" s="600" t="n"/>
      <c r="Z927" s="600" t="n"/>
    </row>
    <row r="928" ht="15.75" customHeight="1" s="844">
      <c r="A928" s="600" t="n"/>
      <c r="B928" s="600" t="n"/>
      <c r="C928" s="600" t="n"/>
      <c r="D928" s="600" t="n"/>
      <c r="E928" s="600" t="n"/>
      <c r="F928" s="600" t="n"/>
      <c r="G928" s="600" t="n"/>
      <c r="H928" s="600" t="n"/>
      <c r="I928" s="600" t="n"/>
      <c r="J928" s="600" t="n"/>
      <c r="K928" s="600" t="n"/>
      <c r="L928" s="600" t="n"/>
      <c r="M928" s="600" t="n"/>
      <c r="N928" s="600" t="n"/>
      <c r="O928" s="600" t="n"/>
      <c r="P928" s="600" t="n"/>
      <c r="Q928" s="600" t="n"/>
      <c r="R928" s="600" t="n"/>
      <c r="S928" s="600" t="n"/>
      <c r="T928" s="600" t="n"/>
      <c r="U928" s="600" t="n"/>
      <c r="V928" s="600" t="n"/>
      <c r="W928" s="600" t="n"/>
      <c r="X928" s="600" t="n"/>
      <c r="Y928" s="600" t="n"/>
      <c r="Z928" s="600" t="n"/>
    </row>
    <row r="929" ht="15.75" customHeight="1" s="844">
      <c r="A929" s="600" t="n"/>
      <c r="B929" s="600" t="n"/>
      <c r="C929" s="600" t="n"/>
      <c r="D929" s="600" t="n"/>
      <c r="E929" s="600" t="n"/>
      <c r="F929" s="600" t="n"/>
      <c r="G929" s="600" t="n"/>
      <c r="H929" s="600" t="n"/>
      <c r="I929" s="600" t="n"/>
      <c r="J929" s="600" t="n"/>
      <c r="K929" s="600" t="n"/>
      <c r="L929" s="600" t="n"/>
      <c r="M929" s="600" t="n"/>
      <c r="N929" s="600" t="n"/>
      <c r="O929" s="600" t="n"/>
      <c r="P929" s="600" t="n"/>
      <c r="Q929" s="600" t="n"/>
      <c r="R929" s="600" t="n"/>
      <c r="S929" s="600" t="n"/>
      <c r="T929" s="600" t="n"/>
      <c r="U929" s="600" t="n"/>
      <c r="V929" s="600" t="n"/>
      <c r="W929" s="600" t="n"/>
      <c r="X929" s="600" t="n"/>
      <c r="Y929" s="600" t="n"/>
      <c r="Z929" s="600" t="n"/>
    </row>
    <row r="930" ht="15.75" customHeight="1" s="844">
      <c r="A930" s="600" t="n"/>
      <c r="B930" s="600" t="n"/>
      <c r="C930" s="600" t="n"/>
      <c r="D930" s="600" t="n"/>
      <c r="E930" s="600" t="n"/>
      <c r="F930" s="600" t="n"/>
      <c r="G930" s="600" t="n"/>
      <c r="H930" s="600" t="n"/>
      <c r="I930" s="600" t="n"/>
      <c r="J930" s="600" t="n"/>
      <c r="K930" s="600" t="n"/>
      <c r="L930" s="600" t="n"/>
      <c r="M930" s="600" t="n"/>
      <c r="N930" s="600" t="n"/>
      <c r="O930" s="600" t="n"/>
      <c r="P930" s="600" t="n"/>
      <c r="Q930" s="600" t="n"/>
      <c r="R930" s="600" t="n"/>
      <c r="S930" s="600" t="n"/>
      <c r="T930" s="600" t="n"/>
      <c r="U930" s="600" t="n"/>
      <c r="V930" s="600" t="n"/>
      <c r="W930" s="600" t="n"/>
      <c r="X930" s="600" t="n"/>
      <c r="Y930" s="600" t="n"/>
      <c r="Z930" s="600" t="n"/>
    </row>
    <row r="931" ht="15.75" customHeight="1" s="844">
      <c r="A931" s="600" t="n"/>
      <c r="B931" s="600" t="n"/>
      <c r="C931" s="600" t="n"/>
      <c r="D931" s="600" t="n"/>
      <c r="E931" s="600" t="n"/>
      <c r="F931" s="600" t="n"/>
      <c r="G931" s="600" t="n"/>
      <c r="H931" s="600" t="n"/>
      <c r="I931" s="600" t="n"/>
      <c r="J931" s="600" t="n"/>
      <c r="K931" s="600" t="n"/>
      <c r="L931" s="600" t="n"/>
      <c r="M931" s="600" t="n"/>
      <c r="N931" s="600" t="n"/>
      <c r="O931" s="600" t="n"/>
      <c r="P931" s="600" t="n"/>
      <c r="Q931" s="600" t="n"/>
      <c r="R931" s="600" t="n"/>
      <c r="S931" s="600" t="n"/>
      <c r="T931" s="600" t="n"/>
      <c r="U931" s="600" t="n"/>
      <c r="V931" s="600" t="n"/>
      <c r="W931" s="600" t="n"/>
      <c r="X931" s="600" t="n"/>
      <c r="Y931" s="600" t="n"/>
      <c r="Z931" s="600" t="n"/>
    </row>
    <row r="932" ht="15.75" customHeight="1" s="844">
      <c r="A932" s="600" t="n"/>
      <c r="B932" s="600" t="n"/>
      <c r="C932" s="600" t="n"/>
      <c r="D932" s="600" t="n"/>
      <c r="E932" s="600" t="n"/>
      <c r="F932" s="600" t="n"/>
      <c r="G932" s="600" t="n"/>
      <c r="H932" s="600" t="n"/>
      <c r="I932" s="600" t="n"/>
      <c r="J932" s="600" t="n"/>
      <c r="K932" s="600" t="n"/>
      <c r="L932" s="600" t="n"/>
      <c r="M932" s="600" t="n"/>
      <c r="N932" s="600" t="n"/>
      <c r="O932" s="600" t="n"/>
      <c r="P932" s="600" t="n"/>
      <c r="Q932" s="600" t="n"/>
      <c r="R932" s="600" t="n"/>
      <c r="S932" s="600" t="n"/>
      <c r="T932" s="600" t="n"/>
      <c r="U932" s="600" t="n"/>
      <c r="V932" s="600" t="n"/>
      <c r="W932" s="600" t="n"/>
      <c r="X932" s="600" t="n"/>
      <c r="Y932" s="600" t="n"/>
      <c r="Z932" s="600" t="n"/>
    </row>
    <row r="933" ht="15.75" customHeight="1" s="844">
      <c r="A933" s="600" t="n"/>
      <c r="B933" s="600" t="n"/>
      <c r="C933" s="600" t="n"/>
      <c r="D933" s="600" t="n"/>
      <c r="E933" s="600" t="n"/>
      <c r="F933" s="600" t="n"/>
      <c r="G933" s="600" t="n"/>
      <c r="H933" s="600" t="n"/>
      <c r="I933" s="600" t="n"/>
      <c r="J933" s="600" t="n"/>
      <c r="K933" s="600" t="n"/>
      <c r="L933" s="600" t="n"/>
      <c r="M933" s="600" t="n"/>
      <c r="N933" s="600" t="n"/>
      <c r="O933" s="600" t="n"/>
      <c r="P933" s="600" t="n"/>
      <c r="Q933" s="600" t="n"/>
      <c r="R933" s="600" t="n"/>
      <c r="S933" s="600" t="n"/>
      <c r="T933" s="600" t="n"/>
      <c r="U933" s="600" t="n"/>
      <c r="V933" s="600" t="n"/>
      <c r="W933" s="600" t="n"/>
      <c r="X933" s="600" t="n"/>
      <c r="Y933" s="600" t="n"/>
      <c r="Z933" s="600" t="n"/>
    </row>
    <row r="934" ht="15.75" customHeight="1" s="844">
      <c r="A934" s="600" t="n"/>
      <c r="B934" s="600" t="n"/>
      <c r="C934" s="600" t="n"/>
      <c r="D934" s="600" t="n"/>
      <c r="E934" s="600" t="n"/>
      <c r="F934" s="600" t="n"/>
      <c r="G934" s="600" t="n"/>
      <c r="H934" s="600" t="n"/>
      <c r="I934" s="600" t="n"/>
      <c r="J934" s="600" t="n"/>
      <c r="K934" s="600" t="n"/>
      <c r="L934" s="600" t="n"/>
      <c r="M934" s="600" t="n"/>
      <c r="N934" s="600" t="n"/>
      <c r="O934" s="600" t="n"/>
      <c r="P934" s="600" t="n"/>
      <c r="Q934" s="600" t="n"/>
      <c r="R934" s="600" t="n"/>
      <c r="S934" s="600" t="n"/>
      <c r="T934" s="600" t="n"/>
      <c r="U934" s="600" t="n"/>
      <c r="V934" s="600" t="n"/>
      <c r="W934" s="600" t="n"/>
      <c r="X934" s="600" t="n"/>
      <c r="Y934" s="600" t="n"/>
      <c r="Z934" s="600" t="n"/>
    </row>
    <row r="935" ht="15.75" customHeight="1" s="844">
      <c r="A935" s="600" t="n"/>
      <c r="B935" s="600" t="n"/>
      <c r="C935" s="600" t="n"/>
      <c r="D935" s="600" t="n"/>
      <c r="E935" s="600" t="n"/>
      <c r="F935" s="600" t="n"/>
      <c r="G935" s="600" t="n"/>
      <c r="H935" s="600" t="n"/>
      <c r="I935" s="600" t="n"/>
      <c r="J935" s="600" t="n"/>
      <c r="K935" s="600" t="n"/>
      <c r="L935" s="600" t="n"/>
      <c r="M935" s="600" t="n"/>
      <c r="N935" s="600" t="n"/>
      <c r="O935" s="600" t="n"/>
      <c r="P935" s="600" t="n"/>
      <c r="Q935" s="600" t="n"/>
      <c r="R935" s="600" t="n"/>
      <c r="S935" s="600" t="n"/>
      <c r="T935" s="600" t="n"/>
      <c r="U935" s="600" t="n"/>
      <c r="V935" s="600" t="n"/>
      <c r="W935" s="600" t="n"/>
      <c r="X935" s="600" t="n"/>
      <c r="Y935" s="600" t="n"/>
      <c r="Z935" s="600" t="n"/>
    </row>
    <row r="936" ht="15.75" customHeight="1" s="844">
      <c r="A936" s="600" t="n"/>
      <c r="B936" s="600" t="n"/>
      <c r="C936" s="600" t="n"/>
      <c r="D936" s="600" t="n"/>
      <c r="E936" s="600" t="n"/>
      <c r="F936" s="600" t="n"/>
      <c r="G936" s="600" t="n"/>
      <c r="H936" s="600" t="n"/>
      <c r="I936" s="600" t="n"/>
      <c r="J936" s="600" t="n"/>
      <c r="K936" s="600" t="n"/>
      <c r="L936" s="600" t="n"/>
      <c r="M936" s="600" t="n"/>
      <c r="N936" s="600" t="n"/>
      <c r="O936" s="600" t="n"/>
      <c r="P936" s="600" t="n"/>
      <c r="Q936" s="600" t="n"/>
      <c r="R936" s="600" t="n"/>
      <c r="S936" s="600" t="n"/>
      <c r="T936" s="600" t="n"/>
      <c r="U936" s="600" t="n"/>
      <c r="V936" s="600" t="n"/>
      <c r="W936" s="600" t="n"/>
      <c r="X936" s="600" t="n"/>
      <c r="Y936" s="600" t="n"/>
      <c r="Z936" s="600" t="n"/>
    </row>
    <row r="937" ht="15.75" customHeight="1" s="844">
      <c r="A937" s="600" t="n"/>
      <c r="B937" s="600" t="n"/>
      <c r="C937" s="600" t="n"/>
      <c r="D937" s="600" t="n"/>
      <c r="E937" s="600" t="n"/>
      <c r="F937" s="600" t="n"/>
      <c r="G937" s="600" t="n"/>
      <c r="H937" s="600" t="n"/>
      <c r="I937" s="600" t="n"/>
      <c r="J937" s="600" t="n"/>
      <c r="K937" s="600" t="n"/>
      <c r="L937" s="600" t="n"/>
      <c r="M937" s="600" t="n"/>
      <c r="N937" s="600" t="n"/>
      <c r="O937" s="600" t="n"/>
      <c r="P937" s="600" t="n"/>
      <c r="Q937" s="600" t="n"/>
      <c r="R937" s="600" t="n"/>
      <c r="S937" s="600" t="n"/>
      <c r="T937" s="600" t="n"/>
      <c r="U937" s="600" t="n"/>
      <c r="V937" s="600" t="n"/>
      <c r="W937" s="600" t="n"/>
      <c r="X937" s="600" t="n"/>
      <c r="Y937" s="600" t="n"/>
      <c r="Z937" s="600" t="n"/>
    </row>
    <row r="938" ht="15.75" customHeight="1" s="844">
      <c r="A938" s="600" t="n"/>
      <c r="B938" s="600" t="n"/>
      <c r="C938" s="600" t="n"/>
      <c r="D938" s="600" t="n"/>
      <c r="E938" s="600" t="n"/>
      <c r="F938" s="600" t="n"/>
      <c r="G938" s="600" t="n"/>
      <c r="H938" s="600" t="n"/>
      <c r="I938" s="600" t="n"/>
      <c r="J938" s="600" t="n"/>
      <c r="K938" s="600" t="n"/>
      <c r="L938" s="600" t="n"/>
      <c r="M938" s="600" t="n"/>
      <c r="N938" s="600" t="n"/>
      <c r="O938" s="600" t="n"/>
      <c r="P938" s="600" t="n"/>
      <c r="Q938" s="600" t="n"/>
      <c r="R938" s="600" t="n"/>
      <c r="S938" s="600" t="n"/>
      <c r="T938" s="600" t="n"/>
      <c r="U938" s="600" t="n"/>
      <c r="V938" s="600" t="n"/>
      <c r="W938" s="600" t="n"/>
      <c r="X938" s="600" t="n"/>
      <c r="Y938" s="600" t="n"/>
      <c r="Z938" s="600" t="n"/>
    </row>
    <row r="939" ht="15.75" customHeight="1" s="844">
      <c r="A939" s="600" t="n"/>
      <c r="B939" s="600" t="n"/>
      <c r="C939" s="600" t="n"/>
      <c r="D939" s="600" t="n"/>
      <c r="E939" s="600" t="n"/>
      <c r="F939" s="600" t="n"/>
      <c r="G939" s="600" t="n"/>
      <c r="H939" s="600" t="n"/>
      <c r="I939" s="600" t="n"/>
      <c r="J939" s="600" t="n"/>
      <c r="K939" s="600" t="n"/>
      <c r="L939" s="600" t="n"/>
      <c r="M939" s="600" t="n"/>
      <c r="N939" s="600" t="n"/>
      <c r="O939" s="600" t="n"/>
      <c r="P939" s="600" t="n"/>
      <c r="Q939" s="600" t="n"/>
      <c r="R939" s="600" t="n"/>
      <c r="S939" s="600" t="n"/>
      <c r="T939" s="600" t="n"/>
      <c r="U939" s="600" t="n"/>
      <c r="V939" s="600" t="n"/>
      <c r="W939" s="600" t="n"/>
      <c r="X939" s="600" t="n"/>
      <c r="Y939" s="600" t="n"/>
      <c r="Z939" s="600" t="n"/>
    </row>
    <row r="940" ht="15.75" customHeight="1" s="844">
      <c r="A940" s="600" t="n"/>
      <c r="B940" s="600" t="n"/>
      <c r="C940" s="600" t="n"/>
      <c r="D940" s="600" t="n"/>
      <c r="E940" s="600" t="n"/>
      <c r="F940" s="600" t="n"/>
      <c r="G940" s="600" t="n"/>
      <c r="H940" s="600" t="n"/>
      <c r="I940" s="600" t="n"/>
      <c r="J940" s="600" t="n"/>
      <c r="K940" s="600" t="n"/>
      <c r="L940" s="600" t="n"/>
      <c r="M940" s="600" t="n"/>
      <c r="N940" s="600" t="n"/>
      <c r="O940" s="600" t="n"/>
      <c r="P940" s="600" t="n"/>
      <c r="Q940" s="600" t="n"/>
      <c r="R940" s="600" t="n"/>
      <c r="S940" s="600" t="n"/>
      <c r="T940" s="600" t="n"/>
      <c r="U940" s="600" t="n"/>
      <c r="V940" s="600" t="n"/>
      <c r="W940" s="600" t="n"/>
      <c r="X940" s="600" t="n"/>
      <c r="Y940" s="600" t="n"/>
      <c r="Z940" s="600" t="n"/>
    </row>
    <row r="941" ht="15.75" customHeight="1" s="844">
      <c r="A941" s="600" t="n"/>
      <c r="B941" s="600" t="n"/>
      <c r="C941" s="600" t="n"/>
      <c r="D941" s="600" t="n"/>
      <c r="E941" s="600" t="n"/>
      <c r="F941" s="600" t="n"/>
      <c r="G941" s="600" t="n"/>
      <c r="H941" s="600" t="n"/>
      <c r="I941" s="600" t="n"/>
      <c r="J941" s="600" t="n"/>
      <c r="K941" s="600" t="n"/>
      <c r="L941" s="600" t="n"/>
      <c r="M941" s="600" t="n"/>
      <c r="N941" s="600" t="n"/>
      <c r="O941" s="600" t="n"/>
      <c r="P941" s="600" t="n"/>
      <c r="Q941" s="600" t="n"/>
      <c r="R941" s="600" t="n"/>
      <c r="S941" s="600" t="n"/>
      <c r="T941" s="600" t="n"/>
      <c r="U941" s="600" t="n"/>
      <c r="V941" s="600" t="n"/>
      <c r="W941" s="600" t="n"/>
      <c r="X941" s="600" t="n"/>
      <c r="Y941" s="600" t="n"/>
      <c r="Z941" s="600" t="n"/>
    </row>
    <row r="942" ht="15.75" customHeight="1" s="844">
      <c r="A942" s="600" t="n"/>
      <c r="B942" s="600" t="n"/>
      <c r="C942" s="600" t="n"/>
      <c r="D942" s="600" t="n"/>
      <c r="E942" s="600" t="n"/>
      <c r="F942" s="600" t="n"/>
      <c r="G942" s="600" t="n"/>
      <c r="H942" s="600" t="n"/>
      <c r="I942" s="600" t="n"/>
      <c r="J942" s="600" t="n"/>
      <c r="K942" s="600" t="n"/>
      <c r="L942" s="600" t="n"/>
      <c r="M942" s="600" t="n"/>
      <c r="N942" s="600" t="n"/>
      <c r="O942" s="600" t="n"/>
      <c r="P942" s="600" t="n"/>
      <c r="Q942" s="600" t="n"/>
      <c r="R942" s="600" t="n"/>
      <c r="S942" s="600" t="n"/>
      <c r="T942" s="600" t="n"/>
      <c r="U942" s="600" t="n"/>
      <c r="V942" s="600" t="n"/>
      <c r="W942" s="600" t="n"/>
      <c r="X942" s="600" t="n"/>
      <c r="Y942" s="600" t="n"/>
      <c r="Z942" s="600" t="n"/>
    </row>
    <row r="943" ht="15.75" customHeight="1" s="844">
      <c r="A943" s="600" t="n"/>
      <c r="B943" s="600" t="n"/>
      <c r="C943" s="600" t="n"/>
      <c r="D943" s="600" t="n"/>
      <c r="E943" s="600" t="n"/>
      <c r="F943" s="600" t="n"/>
      <c r="G943" s="600" t="n"/>
      <c r="H943" s="600" t="n"/>
      <c r="I943" s="600" t="n"/>
      <c r="J943" s="600" t="n"/>
      <c r="K943" s="600" t="n"/>
      <c r="L943" s="600" t="n"/>
      <c r="M943" s="600" t="n"/>
      <c r="N943" s="600" t="n"/>
      <c r="O943" s="600" t="n"/>
      <c r="P943" s="600" t="n"/>
      <c r="Q943" s="600" t="n"/>
      <c r="R943" s="600" t="n"/>
      <c r="S943" s="600" t="n"/>
      <c r="T943" s="600" t="n"/>
      <c r="U943" s="600" t="n"/>
      <c r="V943" s="600" t="n"/>
      <c r="W943" s="600" t="n"/>
      <c r="X943" s="600" t="n"/>
      <c r="Y943" s="600" t="n"/>
      <c r="Z943" s="600" t="n"/>
    </row>
    <row r="944" ht="15.75" customHeight="1" s="844">
      <c r="A944" s="600" t="n"/>
      <c r="B944" s="600" t="n"/>
      <c r="C944" s="600" t="n"/>
      <c r="D944" s="600" t="n"/>
      <c r="E944" s="600" t="n"/>
      <c r="F944" s="600" t="n"/>
      <c r="G944" s="600" t="n"/>
      <c r="H944" s="600" t="n"/>
      <c r="I944" s="600" t="n"/>
      <c r="J944" s="600" t="n"/>
      <c r="K944" s="600" t="n"/>
      <c r="L944" s="600" t="n"/>
      <c r="M944" s="600" t="n"/>
      <c r="N944" s="600" t="n"/>
      <c r="O944" s="600" t="n"/>
      <c r="P944" s="600" t="n"/>
      <c r="Q944" s="600" t="n"/>
      <c r="R944" s="600" t="n"/>
      <c r="S944" s="600" t="n"/>
      <c r="T944" s="600" t="n"/>
      <c r="U944" s="600" t="n"/>
      <c r="V944" s="600" t="n"/>
      <c r="W944" s="600" t="n"/>
      <c r="X944" s="600" t="n"/>
      <c r="Y944" s="600" t="n"/>
      <c r="Z944" s="600" t="n"/>
    </row>
    <row r="945" ht="15.75" customHeight="1" s="844">
      <c r="A945" s="600" t="n"/>
      <c r="B945" s="600" t="n"/>
      <c r="C945" s="600" t="n"/>
      <c r="D945" s="600" t="n"/>
      <c r="E945" s="600" t="n"/>
      <c r="F945" s="600" t="n"/>
      <c r="G945" s="600" t="n"/>
      <c r="H945" s="600" t="n"/>
      <c r="I945" s="600" t="n"/>
      <c r="J945" s="600" t="n"/>
      <c r="K945" s="600" t="n"/>
      <c r="L945" s="600" t="n"/>
      <c r="M945" s="600" t="n"/>
      <c r="N945" s="600" t="n"/>
      <c r="O945" s="600" t="n"/>
      <c r="P945" s="600" t="n"/>
      <c r="Q945" s="600" t="n"/>
      <c r="R945" s="600" t="n"/>
      <c r="S945" s="600" t="n"/>
      <c r="T945" s="600" t="n"/>
      <c r="U945" s="600" t="n"/>
      <c r="V945" s="600" t="n"/>
      <c r="W945" s="600" t="n"/>
      <c r="X945" s="600" t="n"/>
      <c r="Y945" s="600" t="n"/>
      <c r="Z945" s="600" t="n"/>
    </row>
    <row r="946" ht="15.75" customHeight="1" s="844">
      <c r="A946" s="600" t="n"/>
      <c r="B946" s="600" t="n"/>
      <c r="C946" s="600" t="n"/>
      <c r="D946" s="600" t="n"/>
      <c r="E946" s="600" t="n"/>
      <c r="F946" s="600" t="n"/>
      <c r="G946" s="600" t="n"/>
      <c r="H946" s="600" t="n"/>
      <c r="I946" s="600" t="n"/>
      <c r="J946" s="600" t="n"/>
      <c r="K946" s="600" t="n"/>
      <c r="L946" s="600" t="n"/>
      <c r="M946" s="600" t="n"/>
      <c r="N946" s="600" t="n"/>
      <c r="O946" s="600" t="n"/>
      <c r="P946" s="600" t="n"/>
      <c r="Q946" s="600" t="n"/>
      <c r="R946" s="600" t="n"/>
      <c r="S946" s="600" t="n"/>
      <c r="T946" s="600" t="n"/>
      <c r="U946" s="600" t="n"/>
      <c r="V946" s="600" t="n"/>
      <c r="W946" s="600" t="n"/>
      <c r="X946" s="600" t="n"/>
      <c r="Y946" s="600" t="n"/>
      <c r="Z946" s="600" t="n"/>
    </row>
    <row r="947" ht="15.75" customHeight="1" s="844">
      <c r="A947" s="600" t="n"/>
      <c r="B947" s="600" t="n"/>
      <c r="C947" s="600" t="n"/>
      <c r="D947" s="600" t="n"/>
      <c r="E947" s="600" t="n"/>
      <c r="F947" s="600" t="n"/>
      <c r="G947" s="600" t="n"/>
      <c r="H947" s="600" t="n"/>
      <c r="I947" s="600" t="n"/>
      <c r="J947" s="600" t="n"/>
      <c r="K947" s="600" t="n"/>
      <c r="L947" s="600" t="n"/>
      <c r="M947" s="600" t="n"/>
      <c r="N947" s="600" t="n"/>
      <c r="O947" s="600" t="n"/>
      <c r="P947" s="600" t="n"/>
      <c r="Q947" s="600" t="n"/>
      <c r="R947" s="600" t="n"/>
      <c r="S947" s="600" t="n"/>
      <c r="T947" s="600" t="n"/>
      <c r="U947" s="600" t="n"/>
      <c r="V947" s="600" t="n"/>
      <c r="W947" s="600" t="n"/>
      <c r="X947" s="600" t="n"/>
      <c r="Y947" s="600" t="n"/>
      <c r="Z947" s="600" t="n"/>
    </row>
    <row r="948" ht="15.75" customHeight="1" s="844">
      <c r="A948" s="600" t="n"/>
      <c r="B948" s="600" t="n"/>
      <c r="C948" s="600" t="n"/>
      <c r="D948" s="600" t="n"/>
      <c r="E948" s="600" t="n"/>
      <c r="F948" s="600" t="n"/>
      <c r="G948" s="600" t="n"/>
      <c r="H948" s="600" t="n"/>
      <c r="I948" s="600" t="n"/>
      <c r="J948" s="600" t="n"/>
      <c r="K948" s="600" t="n"/>
      <c r="L948" s="600" t="n"/>
      <c r="M948" s="600" t="n"/>
      <c r="N948" s="600" t="n"/>
      <c r="O948" s="600" t="n"/>
      <c r="P948" s="600" t="n"/>
      <c r="Q948" s="600" t="n"/>
      <c r="R948" s="600" t="n"/>
      <c r="S948" s="600" t="n"/>
      <c r="T948" s="600" t="n"/>
      <c r="U948" s="600" t="n"/>
      <c r="V948" s="600" t="n"/>
      <c r="W948" s="600" t="n"/>
      <c r="X948" s="600" t="n"/>
      <c r="Y948" s="600" t="n"/>
      <c r="Z948" s="600" t="n"/>
    </row>
    <row r="949" ht="15.75" customHeight="1" s="844">
      <c r="A949" s="600" t="n"/>
      <c r="B949" s="600" t="n"/>
      <c r="C949" s="600" t="n"/>
      <c r="D949" s="600" t="n"/>
      <c r="E949" s="600" t="n"/>
      <c r="F949" s="600" t="n"/>
      <c r="G949" s="600" t="n"/>
      <c r="H949" s="600" t="n"/>
      <c r="I949" s="600" t="n"/>
      <c r="J949" s="600" t="n"/>
      <c r="K949" s="600" t="n"/>
      <c r="L949" s="600" t="n"/>
      <c r="M949" s="600" t="n"/>
      <c r="N949" s="600" t="n"/>
      <c r="O949" s="600" t="n"/>
      <c r="P949" s="600" t="n"/>
      <c r="Q949" s="600" t="n"/>
      <c r="R949" s="600" t="n"/>
      <c r="S949" s="600" t="n"/>
      <c r="T949" s="600" t="n"/>
      <c r="U949" s="600" t="n"/>
      <c r="V949" s="600" t="n"/>
      <c r="W949" s="600" t="n"/>
      <c r="X949" s="600" t="n"/>
      <c r="Y949" s="600" t="n"/>
      <c r="Z949" s="600" t="n"/>
    </row>
    <row r="950" ht="15.75" customHeight="1" s="844">
      <c r="A950" s="600" t="n"/>
      <c r="B950" s="600" t="n"/>
      <c r="C950" s="600" t="n"/>
      <c r="D950" s="600" t="n"/>
      <c r="E950" s="600" t="n"/>
      <c r="F950" s="600" t="n"/>
      <c r="G950" s="600" t="n"/>
      <c r="H950" s="600" t="n"/>
      <c r="I950" s="600" t="n"/>
      <c r="J950" s="600" t="n"/>
      <c r="K950" s="600" t="n"/>
      <c r="L950" s="600" t="n"/>
      <c r="M950" s="600" t="n"/>
      <c r="N950" s="600" t="n"/>
      <c r="O950" s="600" t="n"/>
      <c r="P950" s="600" t="n"/>
      <c r="Q950" s="600" t="n"/>
      <c r="R950" s="600" t="n"/>
      <c r="S950" s="600" t="n"/>
      <c r="T950" s="600" t="n"/>
      <c r="U950" s="600" t="n"/>
      <c r="V950" s="600" t="n"/>
      <c r="W950" s="600" t="n"/>
      <c r="X950" s="600" t="n"/>
      <c r="Y950" s="600" t="n"/>
      <c r="Z950" s="600" t="n"/>
    </row>
    <row r="951" ht="15.75" customHeight="1" s="844">
      <c r="A951" s="600" t="n"/>
      <c r="B951" s="600" t="n"/>
      <c r="C951" s="600" t="n"/>
      <c r="D951" s="600" t="n"/>
      <c r="E951" s="600" t="n"/>
      <c r="F951" s="600" t="n"/>
      <c r="G951" s="600" t="n"/>
      <c r="H951" s="600" t="n"/>
      <c r="I951" s="600" t="n"/>
      <c r="J951" s="600" t="n"/>
      <c r="K951" s="600" t="n"/>
      <c r="L951" s="600" t="n"/>
      <c r="M951" s="600" t="n"/>
      <c r="N951" s="600" t="n"/>
      <c r="O951" s="600" t="n"/>
      <c r="P951" s="600" t="n"/>
      <c r="Q951" s="600" t="n"/>
      <c r="R951" s="600" t="n"/>
      <c r="S951" s="600" t="n"/>
      <c r="T951" s="600" t="n"/>
      <c r="U951" s="600" t="n"/>
      <c r="V951" s="600" t="n"/>
      <c r="W951" s="600" t="n"/>
      <c r="X951" s="600" t="n"/>
      <c r="Y951" s="600" t="n"/>
      <c r="Z951" s="600" t="n"/>
    </row>
    <row r="952" ht="15.75" customHeight="1" s="844">
      <c r="A952" s="600" t="n"/>
      <c r="B952" s="600" t="n"/>
      <c r="C952" s="600" t="n"/>
      <c r="D952" s="600" t="n"/>
      <c r="E952" s="600" t="n"/>
      <c r="F952" s="600" t="n"/>
      <c r="G952" s="600" t="n"/>
      <c r="H952" s="600" t="n"/>
      <c r="I952" s="600" t="n"/>
      <c r="J952" s="600" t="n"/>
      <c r="K952" s="600" t="n"/>
      <c r="L952" s="600" t="n"/>
      <c r="M952" s="600" t="n"/>
      <c r="N952" s="600" t="n"/>
      <c r="O952" s="600" t="n"/>
      <c r="P952" s="600" t="n"/>
      <c r="Q952" s="600" t="n"/>
      <c r="R952" s="600" t="n"/>
      <c r="S952" s="600" t="n"/>
      <c r="T952" s="600" t="n"/>
      <c r="U952" s="600" t="n"/>
      <c r="V952" s="600" t="n"/>
      <c r="W952" s="600" t="n"/>
      <c r="X952" s="600" t="n"/>
      <c r="Y952" s="600" t="n"/>
      <c r="Z952" s="600" t="n"/>
    </row>
    <row r="953" ht="15.75" customHeight="1" s="844">
      <c r="A953" s="600" t="n"/>
      <c r="B953" s="600" t="n"/>
      <c r="C953" s="600" t="n"/>
      <c r="D953" s="600" t="n"/>
      <c r="E953" s="600" t="n"/>
      <c r="F953" s="600" t="n"/>
      <c r="G953" s="600" t="n"/>
      <c r="H953" s="600" t="n"/>
      <c r="I953" s="600" t="n"/>
      <c r="J953" s="600" t="n"/>
      <c r="K953" s="600" t="n"/>
      <c r="L953" s="600" t="n"/>
      <c r="M953" s="600" t="n"/>
      <c r="N953" s="600" t="n"/>
      <c r="O953" s="600" t="n"/>
      <c r="P953" s="600" t="n"/>
      <c r="Q953" s="600" t="n"/>
      <c r="R953" s="600" t="n"/>
      <c r="S953" s="600" t="n"/>
      <c r="T953" s="600" t="n"/>
      <c r="U953" s="600" t="n"/>
      <c r="V953" s="600" t="n"/>
      <c r="W953" s="600" t="n"/>
      <c r="X953" s="600" t="n"/>
      <c r="Y953" s="600" t="n"/>
      <c r="Z953" s="600" t="n"/>
    </row>
    <row r="954" ht="15.75" customHeight="1" s="844">
      <c r="A954" s="600" t="n"/>
      <c r="B954" s="600" t="n"/>
      <c r="C954" s="600" t="n"/>
      <c r="D954" s="600" t="n"/>
      <c r="E954" s="600" t="n"/>
      <c r="F954" s="600" t="n"/>
      <c r="G954" s="600" t="n"/>
      <c r="H954" s="600" t="n"/>
      <c r="I954" s="600" t="n"/>
      <c r="J954" s="600" t="n"/>
      <c r="K954" s="600" t="n"/>
      <c r="L954" s="600" t="n"/>
      <c r="M954" s="600" t="n"/>
      <c r="N954" s="600" t="n"/>
      <c r="O954" s="600" t="n"/>
      <c r="P954" s="600" t="n"/>
      <c r="Q954" s="600" t="n"/>
      <c r="R954" s="600" t="n"/>
      <c r="S954" s="600" t="n"/>
      <c r="T954" s="600" t="n"/>
      <c r="U954" s="600" t="n"/>
      <c r="V954" s="600" t="n"/>
      <c r="W954" s="600" t="n"/>
      <c r="X954" s="600" t="n"/>
      <c r="Y954" s="600" t="n"/>
      <c r="Z954" s="600" t="n"/>
    </row>
    <row r="955" ht="15.75" customHeight="1" s="844">
      <c r="A955" s="600" t="n"/>
      <c r="B955" s="600" t="n"/>
      <c r="C955" s="600" t="n"/>
      <c r="D955" s="600" t="n"/>
      <c r="E955" s="600" t="n"/>
      <c r="F955" s="600" t="n"/>
      <c r="G955" s="600" t="n"/>
      <c r="H955" s="600" t="n"/>
      <c r="I955" s="600" t="n"/>
      <c r="J955" s="600" t="n"/>
      <c r="K955" s="600" t="n"/>
      <c r="L955" s="600" t="n"/>
      <c r="M955" s="600" t="n"/>
      <c r="N955" s="600" t="n"/>
      <c r="O955" s="600" t="n"/>
      <c r="P955" s="600" t="n"/>
      <c r="Q955" s="600" t="n"/>
      <c r="R955" s="600" t="n"/>
      <c r="S955" s="600" t="n"/>
      <c r="T955" s="600" t="n"/>
      <c r="U955" s="600" t="n"/>
      <c r="V955" s="600" t="n"/>
      <c r="W955" s="600" t="n"/>
      <c r="X955" s="600" t="n"/>
      <c r="Y955" s="600" t="n"/>
      <c r="Z955" s="600" t="n"/>
    </row>
    <row r="956" ht="15.75" customHeight="1" s="844">
      <c r="A956" s="600" t="n"/>
      <c r="B956" s="600" t="n"/>
      <c r="C956" s="600" t="n"/>
      <c r="D956" s="600" t="n"/>
      <c r="E956" s="600" t="n"/>
      <c r="F956" s="600" t="n"/>
      <c r="G956" s="600" t="n"/>
      <c r="H956" s="600" t="n"/>
      <c r="I956" s="600" t="n"/>
      <c r="J956" s="600" t="n"/>
      <c r="K956" s="600" t="n"/>
      <c r="L956" s="600" t="n"/>
      <c r="M956" s="600" t="n"/>
      <c r="N956" s="600" t="n"/>
      <c r="O956" s="600" t="n"/>
      <c r="P956" s="600" t="n"/>
      <c r="Q956" s="600" t="n"/>
      <c r="R956" s="600" t="n"/>
      <c r="S956" s="600" t="n"/>
      <c r="T956" s="600" t="n"/>
      <c r="U956" s="600" t="n"/>
      <c r="V956" s="600" t="n"/>
      <c r="W956" s="600" t="n"/>
      <c r="X956" s="600" t="n"/>
      <c r="Y956" s="600" t="n"/>
      <c r="Z956" s="600" t="n"/>
    </row>
    <row r="957" ht="15.75" customHeight="1" s="844">
      <c r="A957" s="600" t="n"/>
      <c r="B957" s="600" t="n"/>
      <c r="C957" s="600" t="n"/>
      <c r="D957" s="600" t="n"/>
      <c r="E957" s="600" t="n"/>
      <c r="F957" s="600" t="n"/>
      <c r="G957" s="600" t="n"/>
      <c r="H957" s="600" t="n"/>
      <c r="I957" s="600" t="n"/>
      <c r="J957" s="600" t="n"/>
      <c r="K957" s="600" t="n"/>
      <c r="L957" s="600" t="n"/>
      <c r="M957" s="600" t="n"/>
      <c r="N957" s="600" t="n"/>
      <c r="O957" s="600" t="n"/>
      <c r="P957" s="600" t="n"/>
      <c r="Q957" s="600" t="n"/>
      <c r="R957" s="600" t="n"/>
      <c r="S957" s="600" t="n"/>
      <c r="T957" s="600" t="n"/>
      <c r="U957" s="600" t="n"/>
      <c r="V957" s="600" t="n"/>
      <c r="W957" s="600" t="n"/>
      <c r="X957" s="600" t="n"/>
      <c r="Y957" s="600" t="n"/>
      <c r="Z957" s="600" t="n"/>
    </row>
    <row r="958" ht="15.75" customHeight="1" s="844">
      <c r="A958" s="600" t="n"/>
      <c r="B958" s="600" t="n"/>
      <c r="C958" s="600" t="n"/>
      <c r="D958" s="600" t="n"/>
      <c r="E958" s="600" t="n"/>
      <c r="F958" s="600" t="n"/>
      <c r="G958" s="600" t="n"/>
      <c r="H958" s="600" t="n"/>
      <c r="I958" s="600" t="n"/>
      <c r="J958" s="600" t="n"/>
      <c r="K958" s="600" t="n"/>
      <c r="L958" s="600" t="n"/>
      <c r="M958" s="600" t="n"/>
      <c r="N958" s="600" t="n"/>
      <c r="O958" s="600" t="n"/>
      <c r="P958" s="600" t="n"/>
      <c r="Q958" s="600" t="n"/>
      <c r="R958" s="600" t="n"/>
      <c r="S958" s="600" t="n"/>
      <c r="T958" s="600" t="n"/>
      <c r="U958" s="600" t="n"/>
      <c r="V958" s="600" t="n"/>
      <c r="W958" s="600" t="n"/>
      <c r="X958" s="600" t="n"/>
      <c r="Y958" s="600" t="n"/>
      <c r="Z958" s="600" t="n"/>
    </row>
    <row r="959" ht="15.75" customHeight="1" s="844">
      <c r="A959" s="600" t="n"/>
      <c r="B959" s="600" t="n"/>
      <c r="C959" s="600" t="n"/>
      <c r="D959" s="600" t="n"/>
      <c r="E959" s="600" t="n"/>
      <c r="F959" s="600" t="n"/>
      <c r="G959" s="600" t="n"/>
      <c r="H959" s="600" t="n"/>
      <c r="I959" s="600" t="n"/>
      <c r="J959" s="600" t="n"/>
      <c r="K959" s="600" t="n"/>
      <c r="L959" s="600" t="n"/>
      <c r="M959" s="600" t="n"/>
      <c r="N959" s="600" t="n"/>
      <c r="O959" s="600" t="n"/>
      <c r="P959" s="600" t="n"/>
      <c r="Q959" s="600" t="n"/>
      <c r="R959" s="600" t="n"/>
      <c r="S959" s="600" t="n"/>
      <c r="T959" s="600" t="n"/>
      <c r="U959" s="600" t="n"/>
      <c r="V959" s="600" t="n"/>
      <c r="W959" s="600" t="n"/>
      <c r="X959" s="600" t="n"/>
      <c r="Y959" s="600" t="n"/>
      <c r="Z959" s="600" t="n"/>
    </row>
    <row r="960" ht="15.75" customHeight="1" s="844">
      <c r="A960" s="600" t="n"/>
      <c r="B960" s="600" t="n"/>
      <c r="C960" s="600" t="n"/>
      <c r="D960" s="600" t="n"/>
      <c r="E960" s="600" t="n"/>
      <c r="F960" s="600" t="n"/>
      <c r="G960" s="600" t="n"/>
      <c r="H960" s="600" t="n"/>
      <c r="I960" s="600" t="n"/>
      <c r="J960" s="600" t="n"/>
      <c r="K960" s="600" t="n"/>
      <c r="L960" s="600" t="n"/>
      <c r="M960" s="600" t="n"/>
      <c r="N960" s="600" t="n"/>
      <c r="O960" s="600" t="n"/>
      <c r="P960" s="600" t="n"/>
      <c r="Q960" s="600" t="n"/>
      <c r="R960" s="600" t="n"/>
      <c r="S960" s="600" t="n"/>
      <c r="T960" s="600" t="n"/>
      <c r="U960" s="600" t="n"/>
      <c r="V960" s="600" t="n"/>
      <c r="W960" s="600" t="n"/>
      <c r="X960" s="600" t="n"/>
      <c r="Y960" s="600" t="n"/>
      <c r="Z960" s="600" t="n"/>
    </row>
    <row r="961" ht="15.75" customHeight="1" s="844">
      <c r="A961" s="600" t="n"/>
      <c r="B961" s="600" t="n"/>
      <c r="C961" s="600" t="n"/>
      <c r="D961" s="600" t="n"/>
      <c r="E961" s="600" t="n"/>
      <c r="F961" s="600" t="n"/>
      <c r="G961" s="600" t="n"/>
      <c r="H961" s="600" t="n"/>
      <c r="I961" s="600" t="n"/>
      <c r="J961" s="600" t="n"/>
      <c r="K961" s="600" t="n"/>
      <c r="L961" s="600" t="n"/>
      <c r="M961" s="600" t="n"/>
      <c r="N961" s="600" t="n"/>
      <c r="O961" s="600" t="n"/>
      <c r="P961" s="600" t="n"/>
      <c r="Q961" s="600" t="n"/>
      <c r="R961" s="600" t="n"/>
      <c r="S961" s="600" t="n"/>
      <c r="T961" s="600" t="n"/>
      <c r="U961" s="600" t="n"/>
      <c r="V961" s="600" t="n"/>
      <c r="W961" s="600" t="n"/>
      <c r="X961" s="600" t="n"/>
      <c r="Y961" s="600" t="n"/>
      <c r="Z961" s="600" t="n"/>
    </row>
    <row r="962" ht="15.75" customHeight="1" s="844">
      <c r="A962" s="600" t="n"/>
      <c r="B962" s="600" t="n"/>
      <c r="C962" s="600" t="n"/>
      <c r="D962" s="600" t="n"/>
      <c r="E962" s="600" t="n"/>
      <c r="F962" s="600" t="n"/>
      <c r="G962" s="600" t="n"/>
      <c r="H962" s="600" t="n"/>
      <c r="I962" s="600" t="n"/>
      <c r="J962" s="600" t="n"/>
      <c r="K962" s="600" t="n"/>
      <c r="L962" s="600" t="n"/>
      <c r="M962" s="600" t="n"/>
      <c r="N962" s="600" t="n"/>
      <c r="O962" s="600" t="n"/>
      <c r="P962" s="600" t="n"/>
      <c r="Q962" s="600" t="n"/>
      <c r="R962" s="600" t="n"/>
      <c r="S962" s="600" t="n"/>
      <c r="T962" s="600" t="n"/>
      <c r="U962" s="600" t="n"/>
      <c r="V962" s="600" t="n"/>
      <c r="W962" s="600" t="n"/>
      <c r="X962" s="600" t="n"/>
      <c r="Y962" s="600" t="n"/>
      <c r="Z962" s="600" t="n"/>
    </row>
    <row r="963" ht="15.75" customHeight="1" s="844">
      <c r="A963" s="600" t="n"/>
      <c r="B963" s="600" t="n"/>
      <c r="C963" s="600" t="n"/>
      <c r="D963" s="600" t="n"/>
      <c r="E963" s="600" t="n"/>
      <c r="F963" s="600" t="n"/>
      <c r="G963" s="600" t="n"/>
      <c r="H963" s="600" t="n"/>
      <c r="I963" s="600" t="n"/>
      <c r="J963" s="600" t="n"/>
      <c r="K963" s="600" t="n"/>
      <c r="L963" s="600" t="n"/>
      <c r="M963" s="600" t="n"/>
      <c r="N963" s="600" t="n"/>
      <c r="O963" s="600" t="n"/>
      <c r="P963" s="600" t="n"/>
      <c r="Q963" s="600" t="n"/>
      <c r="R963" s="600" t="n"/>
      <c r="S963" s="600" t="n"/>
      <c r="T963" s="600" t="n"/>
      <c r="U963" s="600" t="n"/>
      <c r="V963" s="600" t="n"/>
      <c r="W963" s="600" t="n"/>
      <c r="X963" s="600" t="n"/>
      <c r="Y963" s="600" t="n"/>
      <c r="Z963" s="600" t="n"/>
    </row>
    <row r="964" ht="15.75" customHeight="1" s="844">
      <c r="A964" s="600" t="n"/>
      <c r="B964" s="600" t="n"/>
      <c r="C964" s="600" t="n"/>
      <c r="D964" s="600" t="n"/>
      <c r="E964" s="600" t="n"/>
      <c r="F964" s="600" t="n"/>
      <c r="G964" s="600" t="n"/>
      <c r="H964" s="600" t="n"/>
      <c r="I964" s="600" t="n"/>
      <c r="J964" s="600" t="n"/>
      <c r="K964" s="600" t="n"/>
      <c r="L964" s="600" t="n"/>
      <c r="M964" s="600" t="n"/>
      <c r="N964" s="600" t="n"/>
      <c r="O964" s="600" t="n"/>
      <c r="P964" s="600" t="n"/>
      <c r="Q964" s="600" t="n"/>
      <c r="R964" s="600" t="n"/>
      <c r="S964" s="600" t="n"/>
      <c r="T964" s="600" t="n"/>
      <c r="U964" s="600" t="n"/>
      <c r="V964" s="600" t="n"/>
      <c r="W964" s="600" t="n"/>
      <c r="X964" s="600" t="n"/>
      <c r="Y964" s="600" t="n"/>
      <c r="Z964" s="600" t="n"/>
    </row>
    <row r="965" ht="15.75" customHeight="1" s="844">
      <c r="A965" s="600" t="n"/>
      <c r="B965" s="600" t="n"/>
      <c r="C965" s="600" t="n"/>
      <c r="D965" s="600" t="n"/>
      <c r="E965" s="600" t="n"/>
      <c r="F965" s="600" t="n"/>
      <c r="G965" s="600" t="n"/>
      <c r="H965" s="600" t="n"/>
      <c r="I965" s="600" t="n"/>
      <c r="J965" s="600" t="n"/>
      <c r="K965" s="600" t="n"/>
      <c r="L965" s="600" t="n"/>
      <c r="M965" s="600" t="n"/>
      <c r="N965" s="600" t="n"/>
      <c r="O965" s="600" t="n"/>
      <c r="P965" s="600" t="n"/>
      <c r="Q965" s="600" t="n"/>
      <c r="R965" s="600" t="n"/>
      <c r="S965" s="600" t="n"/>
      <c r="T965" s="600" t="n"/>
      <c r="U965" s="600" t="n"/>
      <c r="V965" s="600" t="n"/>
      <c r="W965" s="600" t="n"/>
      <c r="X965" s="600" t="n"/>
      <c r="Y965" s="600" t="n"/>
      <c r="Z965" s="600" t="n"/>
    </row>
    <row r="966" ht="15.75" customHeight="1" s="844">
      <c r="A966" s="600" t="n"/>
      <c r="B966" s="600" t="n"/>
      <c r="C966" s="600" t="n"/>
      <c r="D966" s="600" t="n"/>
      <c r="E966" s="600" t="n"/>
      <c r="F966" s="600" t="n"/>
      <c r="G966" s="600" t="n"/>
      <c r="H966" s="600" t="n"/>
      <c r="I966" s="600" t="n"/>
      <c r="J966" s="600" t="n"/>
      <c r="K966" s="600" t="n"/>
      <c r="L966" s="600" t="n"/>
      <c r="M966" s="600" t="n"/>
      <c r="N966" s="600" t="n"/>
      <c r="O966" s="600" t="n"/>
      <c r="P966" s="600" t="n"/>
      <c r="Q966" s="600" t="n"/>
      <c r="R966" s="600" t="n"/>
      <c r="S966" s="600" t="n"/>
      <c r="T966" s="600" t="n"/>
      <c r="U966" s="600" t="n"/>
      <c r="V966" s="600" t="n"/>
      <c r="W966" s="600" t="n"/>
      <c r="X966" s="600" t="n"/>
      <c r="Y966" s="600" t="n"/>
      <c r="Z966" s="600" t="n"/>
    </row>
    <row r="967" ht="15.75" customHeight="1" s="844">
      <c r="A967" s="600" t="n"/>
      <c r="B967" s="600" t="n"/>
      <c r="C967" s="600" t="n"/>
      <c r="D967" s="600" t="n"/>
      <c r="E967" s="600" t="n"/>
      <c r="F967" s="600" t="n"/>
      <c r="G967" s="600" t="n"/>
      <c r="H967" s="600" t="n"/>
      <c r="I967" s="600" t="n"/>
      <c r="J967" s="600" t="n"/>
      <c r="K967" s="600" t="n"/>
      <c r="L967" s="600" t="n"/>
      <c r="M967" s="600" t="n"/>
      <c r="N967" s="600" t="n"/>
      <c r="O967" s="600" t="n"/>
      <c r="P967" s="600" t="n"/>
      <c r="Q967" s="600" t="n"/>
      <c r="R967" s="600" t="n"/>
      <c r="S967" s="600" t="n"/>
      <c r="T967" s="600" t="n"/>
      <c r="U967" s="600" t="n"/>
      <c r="V967" s="600" t="n"/>
      <c r="W967" s="600" t="n"/>
      <c r="X967" s="600" t="n"/>
      <c r="Y967" s="600" t="n"/>
      <c r="Z967" s="600" t="n"/>
    </row>
    <row r="968" ht="15.75" customHeight="1" s="844">
      <c r="A968" s="600" t="n"/>
      <c r="B968" s="600" t="n"/>
      <c r="C968" s="600" t="n"/>
      <c r="D968" s="600" t="n"/>
      <c r="E968" s="600" t="n"/>
      <c r="F968" s="600" t="n"/>
      <c r="G968" s="600" t="n"/>
      <c r="H968" s="600" t="n"/>
      <c r="I968" s="600" t="n"/>
      <c r="J968" s="600" t="n"/>
      <c r="K968" s="600" t="n"/>
      <c r="L968" s="600" t="n"/>
      <c r="M968" s="600" t="n"/>
      <c r="N968" s="600" t="n"/>
      <c r="O968" s="600" t="n"/>
      <c r="P968" s="600" t="n"/>
      <c r="Q968" s="600" t="n"/>
      <c r="R968" s="600" t="n"/>
      <c r="S968" s="600" t="n"/>
      <c r="T968" s="600" t="n"/>
      <c r="U968" s="600" t="n"/>
      <c r="V968" s="600" t="n"/>
      <c r="W968" s="600" t="n"/>
      <c r="X968" s="600" t="n"/>
      <c r="Y968" s="600" t="n"/>
      <c r="Z968" s="600" t="n"/>
    </row>
    <row r="969" ht="15.75" customHeight="1" s="844">
      <c r="A969" s="600" t="n"/>
      <c r="B969" s="600" t="n"/>
      <c r="C969" s="600" t="n"/>
      <c r="D969" s="600" t="n"/>
      <c r="E969" s="600" t="n"/>
      <c r="F969" s="600" t="n"/>
      <c r="G969" s="600" t="n"/>
      <c r="H969" s="600" t="n"/>
      <c r="I969" s="600" t="n"/>
      <c r="J969" s="600" t="n"/>
      <c r="K969" s="600" t="n"/>
      <c r="L969" s="600" t="n"/>
      <c r="M969" s="600" t="n"/>
      <c r="N969" s="600" t="n"/>
      <c r="O969" s="600" t="n"/>
      <c r="P969" s="600" t="n"/>
      <c r="Q969" s="600" t="n"/>
      <c r="R969" s="600" t="n"/>
      <c r="S969" s="600" t="n"/>
      <c r="T969" s="600" t="n"/>
      <c r="U969" s="600" t="n"/>
      <c r="V969" s="600" t="n"/>
      <c r="W969" s="600" t="n"/>
      <c r="X969" s="600" t="n"/>
      <c r="Y969" s="600" t="n"/>
      <c r="Z969" s="600" t="n"/>
    </row>
    <row r="970" ht="15.75" customHeight="1" s="844">
      <c r="A970" s="600" t="n"/>
      <c r="B970" s="600" t="n"/>
      <c r="C970" s="600" t="n"/>
      <c r="D970" s="600" t="n"/>
      <c r="E970" s="600" t="n"/>
      <c r="F970" s="600" t="n"/>
      <c r="G970" s="600" t="n"/>
      <c r="H970" s="600" t="n"/>
      <c r="I970" s="600" t="n"/>
      <c r="J970" s="600" t="n"/>
      <c r="K970" s="600" t="n"/>
      <c r="L970" s="600" t="n"/>
      <c r="M970" s="600" t="n"/>
      <c r="N970" s="600" t="n"/>
      <c r="O970" s="600" t="n"/>
      <c r="P970" s="600" t="n"/>
      <c r="Q970" s="600" t="n"/>
      <c r="R970" s="600" t="n"/>
      <c r="S970" s="600" t="n"/>
      <c r="T970" s="600" t="n"/>
      <c r="U970" s="600" t="n"/>
      <c r="V970" s="600" t="n"/>
      <c r="W970" s="600" t="n"/>
      <c r="X970" s="600" t="n"/>
      <c r="Y970" s="600" t="n"/>
      <c r="Z970" s="600" t="n"/>
    </row>
    <row r="971" ht="15.75" customHeight="1" s="844">
      <c r="A971" s="600" t="n"/>
      <c r="B971" s="600" t="n"/>
      <c r="C971" s="600" t="n"/>
      <c r="D971" s="600" t="n"/>
      <c r="E971" s="600" t="n"/>
      <c r="F971" s="600" t="n"/>
      <c r="G971" s="600" t="n"/>
      <c r="H971" s="600" t="n"/>
      <c r="I971" s="600" t="n"/>
      <c r="J971" s="600" t="n"/>
      <c r="K971" s="600" t="n"/>
      <c r="L971" s="600" t="n"/>
      <c r="M971" s="600" t="n"/>
      <c r="N971" s="600" t="n"/>
      <c r="O971" s="600" t="n"/>
      <c r="P971" s="600" t="n"/>
      <c r="Q971" s="600" t="n"/>
      <c r="R971" s="600" t="n"/>
      <c r="S971" s="600" t="n"/>
      <c r="T971" s="600" t="n"/>
      <c r="U971" s="600" t="n"/>
      <c r="V971" s="600" t="n"/>
      <c r="W971" s="600" t="n"/>
      <c r="X971" s="600" t="n"/>
      <c r="Y971" s="600" t="n"/>
      <c r="Z971" s="600" t="n"/>
    </row>
    <row r="972" ht="15.75" customHeight="1" s="844">
      <c r="A972" s="600" t="n"/>
      <c r="B972" s="600" t="n"/>
      <c r="C972" s="600" t="n"/>
      <c r="D972" s="600" t="n"/>
      <c r="E972" s="600" t="n"/>
      <c r="F972" s="600" t="n"/>
      <c r="G972" s="600" t="n"/>
      <c r="H972" s="600" t="n"/>
      <c r="I972" s="600" t="n"/>
      <c r="J972" s="600" t="n"/>
      <c r="K972" s="600" t="n"/>
      <c r="L972" s="600" t="n"/>
      <c r="M972" s="600" t="n"/>
      <c r="N972" s="600" t="n"/>
      <c r="O972" s="600" t="n"/>
      <c r="P972" s="600" t="n"/>
      <c r="Q972" s="600" t="n"/>
      <c r="R972" s="600" t="n"/>
      <c r="S972" s="600" t="n"/>
      <c r="T972" s="600" t="n"/>
      <c r="U972" s="600" t="n"/>
      <c r="V972" s="600" t="n"/>
      <c r="W972" s="600" t="n"/>
      <c r="X972" s="600" t="n"/>
      <c r="Y972" s="600" t="n"/>
      <c r="Z972" s="600" t="n"/>
    </row>
    <row r="973" ht="15.75" customHeight="1" s="844">
      <c r="A973" s="600" t="n"/>
      <c r="B973" s="600" t="n"/>
      <c r="C973" s="600" t="n"/>
      <c r="D973" s="600" t="n"/>
      <c r="E973" s="600" t="n"/>
      <c r="F973" s="600" t="n"/>
      <c r="G973" s="600" t="n"/>
      <c r="H973" s="600" t="n"/>
      <c r="I973" s="600" t="n"/>
      <c r="J973" s="600" t="n"/>
      <c r="K973" s="600" t="n"/>
      <c r="L973" s="600" t="n"/>
      <c r="M973" s="600" t="n"/>
      <c r="N973" s="600" t="n"/>
      <c r="O973" s="600" t="n"/>
      <c r="P973" s="600" t="n"/>
      <c r="Q973" s="600" t="n"/>
      <c r="R973" s="600" t="n"/>
      <c r="S973" s="600" t="n"/>
      <c r="T973" s="600" t="n"/>
      <c r="U973" s="600" t="n"/>
      <c r="V973" s="600" t="n"/>
      <c r="W973" s="600" t="n"/>
      <c r="X973" s="600" t="n"/>
      <c r="Y973" s="600" t="n"/>
      <c r="Z973" s="600" t="n"/>
    </row>
    <row r="974" ht="15.75" customHeight="1" s="844">
      <c r="A974" s="600" t="n"/>
      <c r="B974" s="600" t="n"/>
      <c r="C974" s="600" t="n"/>
      <c r="D974" s="600" t="n"/>
      <c r="E974" s="600" t="n"/>
      <c r="F974" s="600" t="n"/>
      <c r="G974" s="600" t="n"/>
      <c r="H974" s="600" t="n"/>
      <c r="I974" s="600" t="n"/>
      <c r="J974" s="600" t="n"/>
      <c r="K974" s="600" t="n"/>
      <c r="L974" s="600" t="n"/>
      <c r="M974" s="600" t="n"/>
      <c r="N974" s="600" t="n"/>
      <c r="O974" s="600" t="n"/>
      <c r="P974" s="600" t="n"/>
      <c r="Q974" s="600" t="n"/>
      <c r="R974" s="600" t="n"/>
      <c r="S974" s="600" t="n"/>
      <c r="T974" s="600" t="n"/>
      <c r="U974" s="600" t="n"/>
      <c r="V974" s="600" t="n"/>
      <c r="W974" s="600" t="n"/>
      <c r="X974" s="600" t="n"/>
      <c r="Y974" s="600" t="n"/>
      <c r="Z974" s="600" t="n"/>
    </row>
    <row r="975" ht="15.75" customHeight="1" s="844">
      <c r="A975" s="600" t="n"/>
      <c r="B975" s="600" t="n"/>
      <c r="C975" s="600" t="n"/>
      <c r="D975" s="600" t="n"/>
      <c r="E975" s="600" t="n"/>
      <c r="F975" s="600" t="n"/>
      <c r="G975" s="600" t="n"/>
      <c r="H975" s="600" t="n"/>
      <c r="I975" s="600" t="n"/>
      <c r="J975" s="600" t="n"/>
      <c r="K975" s="600" t="n"/>
      <c r="L975" s="600" t="n"/>
      <c r="M975" s="600" t="n"/>
      <c r="N975" s="600" t="n"/>
      <c r="O975" s="600" t="n"/>
      <c r="P975" s="600" t="n"/>
      <c r="Q975" s="600" t="n"/>
      <c r="R975" s="600" t="n"/>
      <c r="S975" s="600" t="n"/>
      <c r="T975" s="600" t="n"/>
      <c r="U975" s="600" t="n"/>
      <c r="V975" s="600" t="n"/>
      <c r="W975" s="600" t="n"/>
      <c r="X975" s="600" t="n"/>
      <c r="Y975" s="600" t="n"/>
      <c r="Z975" s="600" t="n"/>
    </row>
    <row r="976" ht="15.75" customHeight="1" s="844">
      <c r="A976" s="600" t="n"/>
      <c r="B976" s="600" t="n"/>
      <c r="C976" s="600" t="n"/>
      <c r="D976" s="600" t="n"/>
      <c r="E976" s="600" t="n"/>
      <c r="F976" s="600" t="n"/>
      <c r="G976" s="600" t="n"/>
      <c r="H976" s="600" t="n"/>
      <c r="I976" s="600" t="n"/>
      <c r="J976" s="600" t="n"/>
      <c r="K976" s="600" t="n"/>
      <c r="L976" s="600" t="n"/>
      <c r="M976" s="600" t="n"/>
      <c r="N976" s="600" t="n"/>
      <c r="O976" s="600" t="n"/>
      <c r="P976" s="600" t="n"/>
      <c r="Q976" s="600" t="n"/>
      <c r="R976" s="600" t="n"/>
      <c r="S976" s="600" t="n"/>
      <c r="T976" s="600" t="n"/>
      <c r="U976" s="600" t="n"/>
      <c r="V976" s="600" t="n"/>
      <c r="W976" s="600" t="n"/>
      <c r="X976" s="600" t="n"/>
      <c r="Y976" s="600" t="n"/>
      <c r="Z976" s="600" t="n"/>
    </row>
    <row r="977" ht="15.75" customHeight="1" s="844">
      <c r="A977" s="600" t="n"/>
      <c r="B977" s="600" t="n"/>
      <c r="C977" s="600" t="n"/>
      <c r="D977" s="600" t="n"/>
      <c r="E977" s="600" t="n"/>
      <c r="F977" s="600" t="n"/>
      <c r="G977" s="600" t="n"/>
      <c r="H977" s="600" t="n"/>
      <c r="I977" s="600" t="n"/>
      <c r="J977" s="600" t="n"/>
      <c r="K977" s="600" t="n"/>
      <c r="L977" s="600" t="n"/>
      <c r="M977" s="600" t="n"/>
      <c r="N977" s="600" t="n"/>
      <c r="O977" s="600" t="n"/>
      <c r="P977" s="600" t="n"/>
      <c r="Q977" s="600" t="n"/>
      <c r="R977" s="600" t="n"/>
      <c r="S977" s="600" t="n"/>
      <c r="T977" s="600" t="n"/>
      <c r="U977" s="600" t="n"/>
      <c r="V977" s="600" t="n"/>
      <c r="W977" s="600" t="n"/>
      <c r="X977" s="600" t="n"/>
      <c r="Y977" s="600" t="n"/>
      <c r="Z977" s="600" t="n"/>
    </row>
    <row r="978" ht="15.75" customHeight="1" s="844">
      <c r="A978" s="600" t="n"/>
      <c r="B978" s="600" t="n"/>
      <c r="C978" s="600" t="n"/>
      <c r="D978" s="600" t="n"/>
      <c r="E978" s="600" t="n"/>
      <c r="F978" s="600" t="n"/>
      <c r="G978" s="600" t="n"/>
      <c r="H978" s="600" t="n"/>
      <c r="I978" s="600" t="n"/>
      <c r="J978" s="600" t="n"/>
      <c r="K978" s="600" t="n"/>
      <c r="L978" s="600" t="n"/>
      <c r="M978" s="600" t="n"/>
      <c r="N978" s="600" t="n"/>
      <c r="O978" s="600" t="n"/>
      <c r="P978" s="600" t="n"/>
      <c r="Q978" s="600" t="n"/>
      <c r="R978" s="600" t="n"/>
      <c r="S978" s="600" t="n"/>
      <c r="T978" s="600" t="n"/>
      <c r="U978" s="600" t="n"/>
      <c r="V978" s="600" t="n"/>
      <c r="W978" s="600" t="n"/>
      <c r="X978" s="600" t="n"/>
      <c r="Y978" s="600" t="n"/>
      <c r="Z978" s="600" t="n"/>
    </row>
    <row r="979" ht="15.75" customHeight="1" s="844">
      <c r="A979" s="600" t="n"/>
      <c r="B979" s="600" t="n"/>
      <c r="C979" s="600" t="n"/>
      <c r="D979" s="600" t="n"/>
      <c r="E979" s="600" t="n"/>
      <c r="F979" s="600" t="n"/>
      <c r="G979" s="600" t="n"/>
      <c r="H979" s="600" t="n"/>
      <c r="I979" s="600" t="n"/>
      <c r="J979" s="600" t="n"/>
      <c r="K979" s="600" t="n"/>
      <c r="L979" s="600" t="n"/>
      <c r="M979" s="600" t="n"/>
      <c r="N979" s="600" t="n"/>
      <c r="O979" s="600" t="n"/>
      <c r="P979" s="600" t="n"/>
      <c r="Q979" s="600" t="n"/>
      <c r="R979" s="600" t="n"/>
      <c r="S979" s="600" t="n"/>
      <c r="T979" s="600" t="n"/>
      <c r="U979" s="600" t="n"/>
      <c r="V979" s="600" t="n"/>
      <c r="W979" s="600" t="n"/>
      <c r="X979" s="600" t="n"/>
      <c r="Y979" s="600" t="n"/>
      <c r="Z979" s="600" t="n"/>
    </row>
    <row r="980" ht="15.75" customHeight="1" s="844">
      <c r="A980" s="600" t="n"/>
      <c r="B980" s="600" t="n"/>
      <c r="C980" s="600" t="n"/>
      <c r="D980" s="600" t="n"/>
      <c r="E980" s="600" t="n"/>
      <c r="F980" s="600" t="n"/>
      <c r="G980" s="600" t="n"/>
      <c r="H980" s="600" t="n"/>
      <c r="I980" s="600" t="n"/>
      <c r="J980" s="600" t="n"/>
      <c r="K980" s="600" t="n"/>
      <c r="L980" s="600" t="n"/>
      <c r="M980" s="600" t="n"/>
      <c r="N980" s="600" t="n"/>
      <c r="O980" s="600" t="n"/>
      <c r="P980" s="600" t="n"/>
      <c r="Q980" s="600" t="n"/>
      <c r="R980" s="600" t="n"/>
      <c r="S980" s="600" t="n"/>
      <c r="T980" s="600" t="n"/>
      <c r="U980" s="600" t="n"/>
      <c r="V980" s="600" t="n"/>
      <c r="W980" s="600" t="n"/>
      <c r="X980" s="600" t="n"/>
      <c r="Y980" s="600" t="n"/>
      <c r="Z980" s="600" t="n"/>
    </row>
    <row r="981" ht="15.75" customHeight="1" s="844">
      <c r="A981" s="600" t="n"/>
      <c r="B981" s="600" t="n"/>
      <c r="C981" s="600" t="n"/>
      <c r="D981" s="600" t="n"/>
      <c r="E981" s="600" t="n"/>
      <c r="F981" s="600" t="n"/>
      <c r="G981" s="600" t="n"/>
      <c r="H981" s="600" t="n"/>
      <c r="I981" s="600" t="n"/>
      <c r="J981" s="600" t="n"/>
      <c r="K981" s="600" t="n"/>
      <c r="L981" s="600" t="n"/>
      <c r="M981" s="600" t="n"/>
      <c r="N981" s="600" t="n"/>
      <c r="O981" s="600" t="n"/>
      <c r="P981" s="600" t="n"/>
      <c r="Q981" s="600" t="n"/>
      <c r="R981" s="600" t="n"/>
      <c r="S981" s="600" t="n"/>
      <c r="T981" s="600" t="n"/>
      <c r="U981" s="600" t="n"/>
      <c r="V981" s="600" t="n"/>
      <c r="W981" s="600" t="n"/>
      <c r="X981" s="600" t="n"/>
      <c r="Y981" s="600" t="n"/>
      <c r="Z981" s="600" t="n"/>
    </row>
    <row r="982" ht="15.75" customHeight="1" s="844">
      <c r="A982" s="600" t="n"/>
      <c r="B982" s="600" t="n"/>
      <c r="C982" s="600" t="n"/>
      <c r="D982" s="600" t="n"/>
      <c r="E982" s="600" t="n"/>
      <c r="F982" s="600" t="n"/>
      <c r="G982" s="600" t="n"/>
      <c r="H982" s="600" t="n"/>
      <c r="I982" s="600" t="n"/>
      <c r="J982" s="600" t="n"/>
      <c r="K982" s="600" t="n"/>
      <c r="L982" s="600" t="n"/>
      <c r="M982" s="600" t="n"/>
      <c r="N982" s="600" t="n"/>
      <c r="O982" s="600" t="n"/>
      <c r="P982" s="600" t="n"/>
      <c r="Q982" s="600" t="n"/>
      <c r="R982" s="600" t="n"/>
      <c r="S982" s="600" t="n"/>
      <c r="T982" s="600" t="n"/>
      <c r="U982" s="600" t="n"/>
      <c r="V982" s="600" t="n"/>
      <c r="W982" s="600" t="n"/>
      <c r="X982" s="600" t="n"/>
      <c r="Y982" s="600" t="n"/>
      <c r="Z982" s="600" t="n"/>
    </row>
    <row r="983" ht="15.75" customHeight="1" s="844">
      <c r="A983" s="600" t="n"/>
      <c r="B983" s="600" t="n"/>
      <c r="C983" s="600" t="n"/>
      <c r="D983" s="600" t="n"/>
      <c r="E983" s="600" t="n"/>
      <c r="F983" s="600" t="n"/>
      <c r="G983" s="600" t="n"/>
      <c r="H983" s="600" t="n"/>
      <c r="I983" s="600" t="n"/>
      <c r="J983" s="600" t="n"/>
      <c r="K983" s="600" t="n"/>
      <c r="L983" s="600" t="n"/>
      <c r="M983" s="600" t="n"/>
      <c r="N983" s="600" t="n"/>
      <c r="O983" s="600" t="n"/>
      <c r="P983" s="600" t="n"/>
      <c r="Q983" s="600" t="n"/>
      <c r="R983" s="600" t="n"/>
      <c r="S983" s="600" t="n"/>
      <c r="T983" s="600" t="n"/>
      <c r="U983" s="600" t="n"/>
      <c r="V983" s="600" t="n"/>
      <c r="W983" s="600" t="n"/>
      <c r="X983" s="600" t="n"/>
      <c r="Y983" s="600" t="n"/>
      <c r="Z983" s="600" t="n"/>
    </row>
    <row r="984" ht="15.75" customHeight="1" s="844">
      <c r="A984" s="600" t="n"/>
      <c r="B984" s="600" t="n"/>
      <c r="C984" s="600" t="n"/>
      <c r="D984" s="600" t="n"/>
      <c r="E984" s="600" t="n"/>
      <c r="F984" s="600" t="n"/>
      <c r="G984" s="600" t="n"/>
      <c r="H984" s="600" t="n"/>
      <c r="I984" s="600" t="n"/>
      <c r="J984" s="600" t="n"/>
      <c r="K984" s="600" t="n"/>
      <c r="L984" s="600" t="n"/>
      <c r="M984" s="600" t="n"/>
      <c r="N984" s="600" t="n"/>
      <c r="O984" s="600" t="n"/>
      <c r="P984" s="600" t="n"/>
      <c r="Q984" s="600" t="n"/>
      <c r="R984" s="600" t="n"/>
      <c r="S984" s="600" t="n"/>
      <c r="T984" s="600" t="n"/>
      <c r="U984" s="600" t="n"/>
      <c r="V984" s="600" t="n"/>
      <c r="W984" s="600" t="n"/>
      <c r="X984" s="600" t="n"/>
      <c r="Y984" s="600" t="n"/>
      <c r="Z984" s="600" t="n"/>
    </row>
    <row r="985" ht="15.75" customHeight="1" s="844">
      <c r="A985" s="600" t="n"/>
      <c r="B985" s="600" t="n"/>
      <c r="C985" s="600" t="n"/>
      <c r="D985" s="600" t="n"/>
      <c r="E985" s="600" t="n"/>
      <c r="F985" s="600" t="n"/>
      <c r="G985" s="600" t="n"/>
      <c r="H985" s="600" t="n"/>
      <c r="I985" s="600" t="n"/>
      <c r="J985" s="600" t="n"/>
      <c r="K985" s="600" t="n"/>
      <c r="L985" s="600" t="n"/>
      <c r="M985" s="600" t="n"/>
      <c r="N985" s="600" t="n"/>
      <c r="O985" s="600" t="n"/>
      <c r="P985" s="600" t="n"/>
      <c r="Q985" s="600" t="n"/>
      <c r="R985" s="600" t="n"/>
      <c r="S985" s="600" t="n"/>
      <c r="T985" s="600" t="n"/>
      <c r="U985" s="600" t="n"/>
      <c r="V985" s="600" t="n"/>
      <c r="W985" s="600" t="n"/>
      <c r="X985" s="600" t="n"/>
      <c r="Y985" s="600" t="n"/>
      <c r="Z985" s="600" t="n"/>
    </row>
    <row r="986" ht="15.75" customHeight="1" s="844">
      <c r="A986" s="600" t="n"/>
      <c r="B986" s="600" t="n"/>
      <c r="C986" s="600" t="n"/>
      <c r="D986" s="600" t="n"/>
      <c r="E986" s="600" t="n"/>
      <c r="F986" s="600" t="n"/>
      <c r="G986" s="600" t="n"/>
      <c r="H986" s="600" t="n"/>
      <c r="I986" s="600" t="n"/>
      <c r="J986" s="600" t="n"/>
      <c r="K986" s="600" t="n"/>
      <c r="L986" s="600" t="n"/>
      <c r="M986" s="600" t="n"/>
      <c r="N986" s="600" t="n"/>
      <c r="O986" s="600" t="n"/>
      <c r="P986" s="600" t="n"/>
      <c r="Q986" s="600" t="n"/>
      <c r="R986" s="600" t="n"/>
      <c r="S986" s="600" t="n"/>
      <c r="T986" s="600" t="n"/>
      <c r="U986" s="600" t="n"/>
      <c r="V986" s="600" t="n"/>
      <c r="W986" s="600" t="n"/>
      <c r="X986" s="600" t="n"/>
      <c r="Y986" s="600" t="n"/>
      <c r="Z986" s="600" t="n"/>
    </row>
    <row r="987" ht="15.75" customHeight="1" s="844">
      <c r="A987" s="600" t="n"/>
      <c r="B987" s="600" t="n"/>
      <c r="C987" s="600" t="n"/>
      <c r="D987" s="600" t="n"/>
      <c r="E987" s="600" t="n"/>
      <c r="F987" s="600" t="n"/>
      <c r="G987" s="600" t="n"/>
      <c r="H987" s="600" t="n"/>
      <c r="I987" s="600" t="n"/>
      <c r="J987" s="600" t="n"/>
      <c r="K987" s="600" t="n"/>
      <c r="L987" s="600" t="n"/>
      <c r="M987" s="600" t="n"/>
      <c r="N987" s="600" t="n"/>
      <c r="O987" s="600" t="n"/>
      <c r="P987" s="600" t="n"/>
      <c r="Q987" s="600" t="n"/>
      <c r="R987" s="600" t="n"/>
      <c r="S987" s="600" t="n"/>
      <c r="T987" s="600" t="n"/>
      <c r="U987" s="600" t="n"/>
      <c r="V987" s="600" t="n"/>
      <c r="W987" s="600" t="n"/>
      <c r="X987" s="600" t="n"/>
      <c r="Y987" s="600" t="n"/>
      <c r="Z987" s="600" t="n"/>
    </row>
    <row r="988" ht="15.75" customHeight="1" s="844">
      <c r="A988" s="600" t="n"/>
      <c r="B988" s="600" t="n"/>
      <c r="C988" s="600" t="n"/>
      <c r="D988" s="600" t="n"/>
      <c r="E988" s="600" t="n"/>
      <c r="F988" s="600" t="n"/>
      <c r="G988" s="600" t="n"/>
      <c r="H988" s="600" t="n"/>
      <c r="I988" s="600" t="n"/>
      <c r="J988" s="600" t="n"/>
      <c r="K988" s="600" t="n"/>
      <c r="L988" s="600" t="n"/>
      <c r="M988" s="600" t="n"/>
      <c r="N988" s="600" t="n"/>
      <c r="O988" s="600" t="n"/>
      <c r="P988" s="600" t="n"/>
      <c r="Q988" s="600" t="n"/>
      <c r="R988" s="600" t="n"/>
      <c r="S988" s="600" t="n"/>
      <c r="T988" s="600" t="n"/>
      <c r="U988" s="600" t="n"/>
      <c r="V988" s="600" t="n"/>
      <c r="W988" s="600" t="n"/>
      <c r="X988" s="600" t="n"/>
      <c r="Y988" s="600" t="n"/>
      <c r="Z988" s="600" t="n"/>
    </row>
    <row r="989" ht="15.75" customHeight="1" s="844">
      <c r="A989" s="600" t="n"/>
      <c r="B989" s="600" t="n"/>
      <c r="C989" s="600" t="n"/>
      <c r="D989" s="600" t="n"/>
      <c r="E989" s="600" t="n"/>
      <c r="F989" s="600" t="n"/>
      <c r="G989" s="600" t="n"/>
      <c r="H989" s="600" t="n"/>
      <c r="I989" s="600" t="n"/>
      <c r="J989" s="600" t="n"/>
      <c r="K989" s="600" t="n"/>
      <c r="L989" s="600" t="n"/>
      <c r="M989" s="600" t="n"/>
      <c r="N989" s="600" t="n"/>
      <c r="O989" s="600" t="n"/>
      <c r="P989" s="600" t="n"/>
      <c r="Q989" s="600" t="n"/>
      <c r="R989" s="600" t="n"/>
      <c r="S989" s="600" t="n"/>
      <c r="T989" s="600" t="n"/>
      <c r="U989" s="600" t="n"/>
      <c r="V989" s="600" t="n"/>
      <c r="W989" s="600" t="n"/>
      <c r="X989" s="600" t="n"/>
      <c r="Y989" s="600" t="n"/>
      <c r="Z989" s="600" t="n"/>
    </row>
    <row r="990" ht="15.75" customHeight="1" s="844">
      <c r="A990" s="600" t="n"/>
      <c r="B990" s="600" t="n"/>
      <c r="C990" s="600" t="n"/>
      <c r="D990" s="600" t="n"/>
      <c r="E990" s="600" t="n"/>
      <c r="F990" s="600" t="n"/>
      <c r="G990" s="600" t="n"/>
      <c r="H990" s="600" t="n"/>
      <c r="I990" s="600" t="n"/>
      <c r="J990" s="600" t="n"/>
      <c r="K990" s="600" t="n"/>
      <c r="L990" s="600" t="n"/>
      <c r="M990" s="600" t="n"/>
      <c r="N990" s="600" t="n"/>
      <c r="O990" s="600" t="n"/>
      <c r="P990" s="600" t="n"/>
      <c r="Q990" s="600" t="n"/>
      <c r="R990" s="600" t="n"/>
      <c r="S990" s="600" t="n"/>
      <c r="T990" s="600" t="n"/>
      <c r="U990" s="600" t="n"/>
      <c r="V990" s="600" t="n"/>
      <c r="W990" s="600" t="n"/>
      <c r="X990" s="600" t="n"/>
      <c r="Y990" s="600" t="n"/>
      <c r="Z990" s="600" t="n"/>
    </row>
    <row r="991" ht="15.75" customHeight="1" s="844">
      <c r="A991" s="600" t="n"/>
      <c r="B991" s="600" t="n"/>
      <c r="C991" s="600" t="n"/>
      <c r="D991" s="600" t="n"/>
      <c r="E991" s="600" t="n"/>
      <c r="F991" s="600" t="n"/>
      <c r="G991" s="600" t="n"/>
      <c r="H991" s="600" t="n"/>
      <c r="I991" s="600" t="n"/>
      <c r="J991" s="600" t="n"/>
      <c r="K991" s="600" t="n"/>
      <c r="L991" s="600" t="n"/>
      <c r="M991" s="600" t="n"/>
      <c r="N991" s="600" t="n"/>
      <c r="O991" s="600" t="n"/>
      <c r="P991" s="600" t="n"/>
      <c r="Q991" s="600" t="n"/>
      <c r="R991" s="600" t="n"/>
      <c r="S991" s="600" t="n"/>
      <c r="T991" s="600" t="n"/>
      <c r="U991" s="600" t="n"/>
      <c r="V991" s="600" t="n"/>
      <c r="W991" s="600" t="n"/>
      <c r="X991" s="600" t="n"/>
      <c r="Y991" s="600" t="n"/>
      <c r="Z991" s="600" t="n"/>
    </row>
    <row r="992" ht="15.75" customHeight="1" s="844">
      <c r="A992" s="600" t="n"/>
      <c r="B992" s="600" t="n"/>
      <c r="C992" s="600" t="n"/>
      <c r="D992" s="600" t="n"/>
      <c r="E992" s="600" t="n"/>
      <c r="F992" s="600" t="n"/>
      <c r="G992" s="600" t="n"/>
      <c r="H992" s="600" t="n"/>
      <c r="I992" s="600" t="n"/>
      <c r="J992" s="600" t="n"/>
      <c r="K992" s="600" t="n"/>
      <c r="L992" s="600" t="n"/>
      <c r="M992" s="600" t="n"/>
      <c r="N992" s="600" t="n"/>
      <c r="O992" s="600" t="n"/>
      <c r="P992" s="600" t="n"/>
      <c r="Q992" s="600" t="n"/>
      <c r="R992" s="600" t="n"/>
      <c r="S992" s="600" t="n"/>
      <c r="T992" s="600" t="n"/>
      <c r="U992" s="600" t="n"/>
      <c r="V992" s="600" t="n"/>
      <c r="W992" s="600" t="n"/>
      <c r="X992" s="600" t="n"/>
      <c r="Y992" s="600" t="n"/>
      <c r="Z992" s="600" t="n"/>
    </row>
    <row r="993" ht="15.75" customHeight="1" s="844">
      <c r="A993" s="600" t="n"/>
      <c r="B993" s="600" t="n"/>
      <c r="C993" s="600" t="n"/>
      <c r="D993" s="600" t="n"/>
      <c r="E993" s="600" t="n"/>
      <c r="F993" s="600" t="n"/>
      <c r="G993" s="600" t="n"/>
      <c r="H993" s="600" t="n"/>
      <c r="I993" s="600" t="n"/>
      <c r="J993" s="600" t="n"/>
      <c r="K993" s="600" t="n"/>
      <c r="L993" s="600" t="n"/>
      <c r="M993" s="600" t="n"/>
      <c r="N993" s="600" t="n"/>
      <c r="O993" s="600" t="n"/>
      <c r="P993" s="600" t="n"/>
      <c r="Q993" s="600" t="n"/>
      <c r="R993" s="600" t="n"/>
      <c r="S993" s="600" t="n"/>
      <c r="T993" s="600" t="n"/>
      <c r="U993" s="600" t="n"/>
      <c r="V993" s="600" t="n"/>
      <c r="W993" s="600" t="n"/>
      <c r="X993" s="600" t="n"/>
      <c r="Y993" s="600" t="n"/>
      <c r="Z993" s="600" t="n"/>
    </row>
    <row r="994" ht="15.75" customHeight="1" s="844">
      <c r="A994" s="600" t="n"/>
      <c r="B994" s="600" t="n"/>
      <c r="C994" s="600" t="n"/>
      <c r="D994" s="600" t="n"/>
      <c r="E994" s="600" t="n"/>
      <c r="F994" s="600" t="n"/>
      <c r="G994" s="600" t="n"/>
      <c r="H994" s="600" t="n"/>
      <c r="I994" s="600" t="n"/>
      <c r="J994" s="600" t="n"/>
      <c r="K994" s="600" t="n"/>
      <c r="L994" s="600" t="n"/>
      <c r="M994" s="600" t="n"/>
      <c r="N994" s="600" t="n"/>
      <c r="O994" s="600" t="n"/>
      <c r="P994" s="600" t="n"/>
      <c r="Q994" s="600" t="n"/>
      <c r="R994" s="600" t="n"/>
      <c r="S994" s="600" t="n"/>
      <c r="T994" s="600" t="n"/>
      <c r="U994" s="600" t="n"/>
      <c r="V994" s="600" t="n"/>
      <c r="W994" s="600" t="n"/>
      <c r="X994" s="600" t="n"/>
      <c r="Y994" s="600" t="n"/>
      <c r="Z994" s="600" t="n"/>
    </row>
    <row r="995" ht="15.75" customHeight="1" s="844">
      <c r="A995" s="600" t="n"/>
      <c r="B995" s="600" t="n"/>
      <c r="C995" s="600" t="n"/>
      <c r="D995" s="600" t="n"/>
      <c r="E995" s="600" t="n"/>
      <c r="F995" s="600" t="n"/>
      <c r="G995" s="600" t="n"/>
      <c r="H995" s="600" t="n"/>
      <c r="I995" s="600" t="n"/>
      <c r="J995" s="600" t="n"/>
      <c r="K995" s="600" t="n"/>
      <c r="L995" s="600" t="n"/>
      <c r="M995" s="600" t="n"/>
      <c r="N995" s="600" t="n"/>
      <c r="O995" s="600" t="n"/>
      <c r="P995" s="600" t="n"/>
      <c r="Q995" s="600" t="n"/>
      <c r="R995" s="600" t="n"/>
      <c r="S995" s="600" t="n"/>
      <c r="T995" s="600" t="n"/>
      <c r="U995" s="600" t="n"/>
      <c r="V995" s="600" t="n"/>
      <c r="W995" s="600" t="n"/>
      <c r="X995" s="600" t="n"/>
      <c r="Y995" s="600" t="n"/>
      <c r="Z995" s="600" t="n"/>
    </row>
    <row r="996" ht="15.75" customHeight="1" s="844">
      <c r="A996" s="600" t="n"/>
      <c r="B996" s="600" t="n"/>
      <c r="C996" s="600" t="n"/>
      <c r="D996" s="600" t="n"/>
      <c r="E996" s="600" t="n"/>
      <c r="F996" s="600" t="n"/>
      <c r="G996" s="600" t="n"/>
      <c r="H996" s="600" t="n"/>
      <c r="I996" s="600" t="n"/>
      <c r="J996" s="600" t="n"/>
      <c r="K996" s="600" t="n"/>
      <c r="L996" s="600" t="n"/>
      <c r="M996" s="600" t="n"/>
      <c r="N996" s="600" t="n"/>
      <c r="O996" s="600" t="n"/>
      <c r="P996" s="600" t="n"/>
      <c r="Q996" s="600" t="n"/>
      <c r="R996" s="600" t="n"/>
      <c r="S996" s="600" t="n"/>
      <c r="T996" s="600" t="n"/>
      <c r="U996" s="600" t="n"/>
      <c r="V996" s="600" t="n"/>
      <c r="W996" s="600" t="n"/>
      <c r="X996" s="600" t="n"/>
      <c r="Y996" s="600" t="n"/>
      <c r="Z996" s="600" t="n"/>
    </row>
    <row r="997" ht="15.75" customHeight="1" s="844">
      <c r="A997" s="600" t="n"/>
      <c r="B997" s="600" t="n"/>
      <c r="C997" s="600" t="n"/>
      <c r="D997" s="600" t="n"/>
      <c r="E997" s="600" t="n"/>
      <c r="F997" s="600" t="n"/>
      <c r="G997" s="600" t="n"/>
      <c r="H997" s="600" t="n"/>
      <c r="I997" s="600" t="n"/>
      <c r="J997" s="600" t="n"/>
      <c r="K997" s="600" t="n"/>
      <c r="L997" s="600" t="n"/>
      <c r="M997" s="600" t="n"/>
      <c r="N997" s="600" t="n"/>
      <c r="O997" s="600" t="n"/>
      <c r="P997" s="600" t="n"/>
      <c r="Q997" s="600" t="n"/>
      <c r="R997" s="600" t="n"/>
      <c r="S997" s="600" t="n"/>
      <c r="T997" s="600" t="n"/>
      <c r="U997" s="600" t="n"/>
      <c r="V997" s="600" t="n"/>
      <c r="W997" s="600" t="n"/>
      <c r="X997" s="600" t="n"/>
      <c r="Y997" s="600" t="n"/>
      <c r="Z997" s="600" t="n"/>
    </row>
    <row r="998" ht="15.75" customHeight="1" s="844">
      <c r="A998" s="600" t="n"/>
      <c r="B998" s="600" t="n"/>
      <c r="C998" s="600" t="n"/>
      <c r="D998" s="600" t="n"/>
      <c r="E998" s="600" t="n"/>
      <c r="F998" s="600" t="n"/>
      <c r="G998" s="600" t="n"/>
      <c r="H998" s="600" t="n"/>
      <c r="I998" s="600" t="n"/>
      <c r="J998" s="600" t="n"/>
      <c r="K998" s="600" t="n"/>
      <c r="L998" s="600" t="n"/>
      <c r="M998" s="600" t="n"/>
      <c r="N998" s="600" t="n"/>
      <c r="O998" s="600" t="n"/>
      <c r="P998" s="600" t="n"/>
      <c r="Q998" s="600" t="n"/>
      <c r="R998" s="600" t="n"/>
      <c r="S998" s="600" t="n"/>
      <c r="T998" s="600" t="n"/>
      <c r="U998" s="600" t="n"/>
      <c r="V998" s="600" t="n"/>
      <c r="W998" s="600" t="n"/>
      <c r="X998" s="600" t="n"/>
      <c r="Y998" s="600" t="n"/>
      <c r="Z998" s="600" t="n"/>
    </row>
    <row r="999" ht="15.75" customHeight="1" s="844">
      <c r="A999" s="600" t="n"/>
      <c r="B999" s="600" t="n"/>
      <c r="C999" s="600" t="n"/>
      <c r="D999" s="600" t="n"/>
      <c r="E999" s="600" t="n"/>
      <c r="F999" s="600" t="n"/>
      <c r="G999" s="600" t="n"/>
      <c r="H999" s="600" t="n"/>
      <c r="I999" s="600" t="n"/>
      <c r="J999" s="600" t="n"/>
      <c r="K999" s="600" t="n"/>
      <c r="L999" s="600" t="n"/>
      <c r="M999" s="600" t="n"/>
      <c r="N999" s="600" t="n"/>
      <c r="O999" s="600" t="n"/>
      <c r="P999" s="600" t="n"/>
      <c r="Q999" s="600" t="n"/>
      <c r="R999" s="600" t="n"/>
      <c r="S999" s="600" t="n"/>
      <c r="T999" s="600" t="n"/>
      <c r="U999" s="600" t="n"/>
      <c r="V999" s="600" t="n"/>
      <c r="W999" s="600" t="n"/>
      <c r="X999" s="600" t="n"/>
      <c r="Y999" s="600" t="n"/>
      <c r="Z999" s="600" t="n"/>
    </row>
    <row r="1000" ht="15.75" customHeight="1" s="844">
      <c r="A1000" s="600" t="n"/>
      <c r="B1000" s="600" t="n"/>
      <c r="C1000" s="600" t="n"/>
      <c r="D1000" s="600" t="n"/>
      <c r="E1000" s="600" t="n"/>
      <c r="F1000" s="600" t="n"/>
      <c r="G1000" s="600" t="n"/>
      <c r="H1000" s="600" t="n"/>
      <c r="I1000" s="600" t="n"/>
      <c r="J1000" s="600" t="n"/>
      <c r="K1000" s="600" t="n"/>
      <c r="L1000" s="600" t="n"/>
      <c r="M1000" s="600" t="n"/>
      <c r="N1000" s="600" t="n"/>
      <c r="O1000" s="600" t="n"/>
      <c r="P1000" s="600" t="n"/>
      <c r="Q1000" s="600" t="n"/>
      <c r="R1000" s="600" t="n"/>
      <c r="S1000" s="600" t="n"/>
      <c r="T1000" s="600" t="n"/>
      <c r="U1000" s="600" t="n"/>
      <c r="V1000" s="600" t="n"/>
      <c r="W1000" s="600" t="n"/>
      <c r="X1000" s="600" t="n"/>
      <c r="Y1000" s="600" t="n"/>
      <c r="Z1000" s="600" t="n"/>
    </row>
  </sheetData>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Aptura</dc:creator>
  <dc:title xmlns:dc="http://purl.org/dc/elements/1.1/">Project Ramjet - Financial Model</dc:title>
  <dc:language xmlns:dc="http://purl.org/dc/elements/1.1/">en-US</dc:language>
  <dcterms:created xmlns:dcterms="http://purl.org/dc/terms/" xmlns:xsi="http://www.w3.org/2001/XMLSchema-instance" xsi:type="dcterms:W3CDTF">2026-01-01T00:00:00Z</dcterms:created>
  <dcterms:modified xmlns:dcterms="http://purl.org/dc/terms/" xmlns:xsi="http://www.w3.org/2001/XMLSchema-instance" xsi:type="dcterms:W3CDTF">2026-09-03T12:46:53Z</dcterms:modified>
  <cp:lastModifiedBy>Aptura</cp:lastModifiedBy>
  <cp:revision>5</cp:revision>
</cp:coreProperties>
</file>